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2.xml" ContentType="application/vnd.openxmlformats-officedocument.drawing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filterPrivacy="1" codeName="ThisWorkbook" defaultThemeVersion="124226"/>
  <xr:revisionPtr revIDLastSave="0" documentId="13_ncr:1_{E236730C-FC76-4A6D-AB25-113515C2D0C0}" xr6:coauthVersionLast="45" xr6:coauthVersionMax="47" xr10:uidLastSave="{00000000-0000-0000-0000-000000000000}"/>
  <bookViews>
    <workbookView xWindow="-120" yWindow="-120" windowWidth="29040" windowHeight="15840" tabRatio="855" activeTab="7" xr2:uid="{00000000-000D-0000-FFFF-FFFF00000000}"/>
  </bookViews>
  <sheets>
    <sheet name="总纲" sheetId="1" r:id="rId1"/>
    <sheet name="节奏总纲" sheetId="7" r:id="rId2"/>
    <sheet name="引用信息" sheetId="5" r:id="rId3"/>
    <sheet name="普通野怪" sheetId="4" r:id="rId4"/>
    <sheet name="精英野怪" sheetId="8" r:id="rId5"/>
    <sheet name="阶段对应野怪" sheetId="11" r:id="rId6"/>
    <sheet name="据点" sheetId="17" r:id="rId7"/>
    <sheet name="名将城" sheetId="23" r:id="rId8"/>
  </sheets>
  <functionGroups builtInGroupCount="19"/>
  <externalReferences>
    <externalReference r:id="rId9"/>
    <externalReference r:id="rId10"/>
    <externalReference r:id="rId11"/>
    <externalReference r:id="rId12"/>
    <externalReference r:id="rId13"/>
    <externalReference r:id="rId14"/>
    <externalReference r:id="rId15"/>
    <externalReference r:id="rId16"/>
  </externalReferences>
  <definedNames>
    <definedName name="城池模板">[1]城池模板!$D$4:$D$33</definedName>
  </definedNames>
  <calcPr calcId="191029"/>
</workbook>
</file>

<file path=xl/calcChain.xml><?xml version="1.0" encoding="utf-8"?>
<calcChain xmlns="http://schemas.openxmlformats.org/spreadsheetml/2006/main">
  <c r="L12" i="23" l="1"/>
  <c r="L15" i="23"/>
  <c r="L16" i="23"/>
  <c r="L17" i="23"/>
  <c r="L18" i="23"/>
  <c r="L14" i="23"/>
  <c r="L13" i="23"/>
  <c r="AJ11" i="17" l="1"/>
  <c r="AJ12" i="17"/>
  <c r="AJ13" i="17"/>
  <c r="AJ14" i="17"/>
  <c r="AJ15" i="17"/>
  <c r="AJ16" i="17"/>
  <c r="AJ10" i="17"/>
  <c r="AC11" i="17" l="1"/>
  <c r="AC12" i="17"/>
  <c r="AC13" i="17"/>
  <c r="AC14" i="17"/>
  <c r="AC15" i="17"/>
  <c r="AC16" i="17"/>
  <c r="AC10" i="17"/>
  <c r="AB5" i="17"/>
  <c r="AM31" i="11" l="1"/>
  <c r="AN31" i="11"/>
  <c r="AO31" i="11"/>
  <c r="AM32" i="11"/>
  <c r="AN32" i="11"/>
  <c r="AO32" i="11"/>
  <c r="AM33" i="11"/>
  <c r="AN33" i="11"/>
  <c r="AO33" i="11"/>
  <c r="AM34" i="11"/>
  <c r="AN34" i="11"/>
  <c r="AO34" i="11"/>
  <c r="AM36" i="11"/>
  <c r="AN36" i="11"/>
  <c r="AO36" i="11"/>
  <c r="AM37" i="11"/>
  <c r="AN37" i="11"/>
  <c r="AO37" i="11"/>
  <c r="AL37" i="11" l="1"/>
  <c r="AK37" i="11"/>
  <c r="AJ37" i="11"/>
  <c r="AI37" i="11"/>
  <c r="AH37" i="11"/>
  <c r="AG37" i="11"/>
  <c r="AL36" i="11"/>
  <c r="AK36" i="11"/>
  <c r="AJ36" i="11"/>
  <c r="AI36" i="11"/>
  <c r="AH36" i="11"/>
  <c r="AG36" i="11"/>
  <c r="AL34" i="11"/>
  <c r="AK34" i="11"/>
  <c r="AJ34" i="11"/>
  <c r="AI34" i="11"/>
  <c r="AH34" i="11"/>
  <c r="AG34" i="11"/>
  <c r="AL33" i="11"/>
  <c r="AK33" i="11"/>
  <c r="AJ33" i="11"/>
  <c r="AI33" i="11"/>
  <c r="AH33" i="11"/>
  <c r="AG33" i="11"/>
  <c r="AL32" i="11"/>
  <c r="AK32" i="11"/>
  <c r="AJ32" i="11"/>
  <c r="AI32" i="11"/>
  <c r="AH32" i="11"/>
  <c r="AG32" i="11"/>
  <c r="AL31" i="11"/>
  <c r="AK31" i="11"/>
  <c r="AJ31" i="11"/>
  <c r="AI31" i="11"/>
  <c r="AH31" i="11"/>
  <c r="AG31" i="11"/>
  <c r="J18" i="4" l="1"/>
  <c r="C18" i="4"/>
  <c r="C19" i="4" s="1"/>
  <c r="C20" i="4" s="1"/>
  <c r="C21" i="4" s="1"/>
  <c r="J19" i="4" l="1"/>
  <c r="J20" i="4" s="1"/>
  <c r="J21" i="4" s="1"/>
  <c r="V35" i="11"/>
  <c r="BI8" i="4" l="1"/>
  <c r="BJ4" i="4"/>
  <c r="BJ5" i="4" s="1"/>
  <c r="AD4" i="4"/>
  <c r="BI6" i="4" s="1"/>
  <c r="T11" i="17" l="1"/>
  <c r="W11" i="17" s="1"/>
  <c r="T12" i="17"/>
  <c r="W12" i="17" s="1"/>
  <c r="T13" i="17"/>
  <c r="W13" i="17" s="1"/>
  <c r="T14" i="17"/>
  <c r="W14" i="17" s="1"/>
  <c r="T15" i="17"/>
  <c r="W15" i="17" s="1"/>
  <c r="T16" i="17"/>
  <c r="W16" i="17" s="1"/>
  <c r="T10" i="17"/>
  <c r="W10" i="17" s="1"/>
  <c r="X21" i="1" l="1"/>
  <c r="Y21" i="1"/>
  <c r="Z21" i="1"/>
  <c r="AA21" i="1"/>
  <c r="AB21" i="1"/>
  <c r="AC21" i="1"/>
  <c r="AD21" i="1"/>
  <c r="AF23" i="1"/>
  <c r="AF24" i="1"/>
  <c r="AF25" i="1"/>
  <c r="AF26" i="1"/>
  <c r="AJ21" i="1" s="1"/>
  <c r="AJ22" i="1" s="1"/>
  <c r="AF27" i="1"/>
  <c r="AF28" i="1"/>
  <c r="AF29" i="1"/>
  <c r="AF30" i="1"/>
  <c r="AF31" i="1"/>
  <c r="AF32" i="1"/>
  <c r="AF33" i="1"/>
  <c r="AF34" i="1"/>
  <c r="AF35" i="1"/>
  <c r="AF36" i="1"/>
  <c r="AF37" i="1"/>
  <c r="X38" i="1"/>
  <c r="Y38" i="1"/>
  <c r="Z38" i="1"/>
  <c r="AA38" i="1"/>
  <c r="AB38" i="1"/>
  <c r="AC38" i="1"/>
  <c r="AD38" i="1"/>
  <c r="X39" i="1"/>
  <c r="Y39" i="1"/>
  <c r="Z39" i="1"/>
  <c r="AA39" i="1"/>
  <c r="AB39" i="1"/>
  <c r="AC39" i="1"/>
  <c r="AD39" i="1"/>
  <c r="X40" i="1"/>
  <c r="AB40" i="1"/>
  <c r="AD40" i="1"/>
  <c r="AC40" i="1"/>
  <c r="Z40" i="1"/>
  <c r="Y40" i="1"/>
  <c r="AA40" i="1"/>
  <c r="AK21" i="1" l="1"/>
  <c r="AK22" i="1" s="1"/>
  <c r="AF38" i="1"/>
  <c r="AF39" i="1"/>
  <c r="AG26" i="1" s="1"/>
  <c r="AG30" i="1" l="1"/>
  <c r="AG33" i="1"/>
  <c r="AG28" i="1"/>
  <c r="AG27" i="1"/>
  <c r="AG34" i="1"/>
  <c r="AG29" i="1"/>
  <c r="AG36" i="1"/>
  <c r="AG37" i="1"/>
  <c r="AG24" i="1"/>
  <c r="AG25" i="1"/>
  <c r="AG32" i="1"/>
  <c r="AG31" i="1"/>
  <c r="AG23" i="1"/>
  <c r="AG35" i="1"/>
  <c r="G38" i="1" l="1"/>
  <c r="D40" i="1" l="1"/>
  <c r="E40" i="1"/>
  <c r="F40" i="1"/>
  <c r="G40" i="1"/>
  <c r="H40" i="1"/>
  <c r="I40" i="1"/>
  <c r="J40" i="1"/>
  <c r="I45" i="1" l="1"/>
  <c r="I46" i="1"/>
  <c r="I47" i="1"/>
  <c r="I48" i="1"/>
  <c r="I44" i="1"/>
  <c r="K23" i="1" l="1"/>
  <c r="K24" i="1"/>
  <c r="K25" i="1"/>
  <c r="K27" i="1"/>
  <c r="K28" i="1"/>
  <c r="K30" i="1"/>
  <c r="K31" i="1"/>
  <c r="K32" i="1"/>
  <c r="K33" i="1"/>
  <c r="K34" i="1"/>
  <c r="K35" i="1"/>
  <c r="K36" i="1"/>
  <c r="K37" i="1"/>
  <c r="K29" i="1"/>
  <c r="K26" i="1" l="1"/>
  <c r="L29" i="1" s="1"/>
  <c r="L33" i="1" l="1"/>
  <c r="L28" i="1"/>
  <c r="L25" i="1"/>
  <c r="L32" i="1"/>
  <c r="L23" i="1"/>
  <c r="L36" i="1"/>
  <c r="L26" i="1"/>
  <c r="L24" i="1"/>
  <c r="L30" i="1"/>
  <c r="L27" i="1"/>
  <c r="L37" i="1"/>
  <c r="L35" i="1"/>
  <c r="L34" i="1"/>
  <c r="L31" i="1"/>
  <c r="D4" i="1"/>
  <c r="E4" i="1"/>
  <c r="F4" i="1"/>
  <c r="G4" i="1"/>
  <c r="H4" i="1"/>
  <c r="I4" i="1"/>
  <c r="J4" i="1"/>
  <c r="E5" i="1"/>
  <c r="F5" i="1"/>
  <c r="G5" i="1"/>
  <c r="H5" i="1"/>
  <c r="I5" i="1"/>
  <c r="J5" i="1"/>
  <c r="F6" i="1"/>
  <c r="G6" i="1"/>
  <c r="H6" i="1"/>
  <c r="I6" i="1"/>
  <c r="J6" i="1"/>
  <c r="G7" i="1"/>
  <c r="H7" i="1"/>
  <c r="I7" i="1"/>
  <c r="J7" i="1"/>
  <c r="H8" i="1"/>
  <c r="I8" i="1"/>
  <c r="J8" i="1"/>
  <c r="D9" i="1"/>
  <c r="I9" i="1"/>
  <c r="J9" i="1"/>
  <c r="D10" i="1"/>
  <c r="J10" i="1"/>
  <c r="D11" i="1"/>
  <c r="C5" i="1"/>
  <c r="C6" i="1"/>
  <c r="C7" i="1"/>
  <c r="C8" i="1"/>
  <c r="C9" i="1"/>
  <c r="C10" i="1"/>
  <c r="C11" i="1"/>
  <c r="C4" i="1"/>
  <c r="B8" i="11" l="1"/>
  <c r="C34" i="11"/>
  <c r="C31" i="11" l="1"/>
  <c r="CE5" i="7" l="1"/>
  <c r="CF5" i="7"/>
  <c r="CE6" i="7"/>
  <c r="CF6" i="7"/>
  <c r="CE7" i="7"/>
  <c r="CF7" i="7"/>
  <c r="CE8" i="7"/>
  <c r="CF8" i="7"/>
  <c r="CE9" i="7"/>
  <c r="CF9" i="7"/>
  <c r="CE10" i="7"/>
  <c r="CF10" i="7"/>
  <c r="CE11" i="7"/>
  <c r="CF11" i="7"/>
  <c r="CE12" i="7"/>
  <c r="CF12" i="7"/>
  <c r="CE13" i="7"/>
  <c r="CF13" i="7"/>
  <c r="CE14" i="7"/>
  <c r="CF14" i="7"/>
  <c r="CE15" i="7"/>
  <c r="CF15" i="7"/>
  <c r="CE16" i="7"/>
  <c r="CF16" i="7"/>
  <c r="CE17" i="7"/>
  <c r="CF17" i="7"/>
  <c r="CE18" i="7"/>
  <c r="CF18" i="7"/>
  <c r="CE19" i="7"/>
  <c r="CF19" i="7"/>
  <c r="CF4" i="7"/>
  <c r="CE4" i="7"/>
  <c r="CC5" i="7"/>
  <c r="CC6" i="7"/>
  <c r="CC7" i="7"/>
  <c r="CC8" i="7"/>
  <c r="CC9" i="7"/>
  <c r="CC10" i="7"/>
  <c r="CC11" i="7"/>
  <c r="CC12" i="7"/>
  <c r="CC13" i="7"/>
  <c r="CC14" i="7"/>
  <c r="CC15" i="7"/>
  <c r="CC16" i="7"/>
  <c r="CC17" i="7"/>
  <c r="CC18" i="7"/>
  <c r="CC19" i="7"/>
  <c r="CC20" i="7"/>
  <c r="CC21" i="7"/>
  <c r="CC22" i="7"/>
  <c r="CC23" i="7"/>
  <c r="CC24" i="7"/>
  <c r="CC25" i="7"/>
  <c r="CC26" i="7"/>
  <c r="CC27" i="7"/>
  <c r="CC28" i="7"/>
  <c r="CC29" i="7"/>
  <c r="CC30" i="7"/>
  <c r="CC31" i="7"/>
  <c r="CC32" i="7"/>
  <c r="CC33" i="7"/>
  <c r="CC34" i="7"/>
  <c r="CC35" i="7"/>
  <c r="CC36" i="7"/>
  <c r="CC37" i="7"/>
  <c r="CC38" i="7"/>
  <c r="CC39" i="7"/>
  <c r="CC40" i="7"/>
  <c r="CC41" i="7"/>
  <c r="CC42" i="7"/>
  <c r="CC43" i="7"/>
  <c r="CC44" i="7"/>
  <c r="CC45" i="7"/>
  <c r="CC46" i="7"/>
  <c r="CC47" i="7"/>
  <c r="CC48" i="7"/>
  <c r="CC49" i="7"/>
  <c r="CC50" i="7"/>
  <c r="CC51" i="7"/>
  <c r="CC52" i="7"/>
  <c r="CC53" i="7"/>
  <c r="CC54" i="7"/>
  <c r="CC55" i="7"/>
  <c r="CC56" i="7"/>
  <c r="CC57" i="7"/>
  <c r="CC58" i="7"/>
  <c r="CC59" i="7"/>
  <c r="CC60" i="7"/>
  <c r="CC61" i="7"/>
  <c r="CC62" i="7"/>
  <c r="CC63" i="7"/>
  <c r="CC64" i="7"/>
  <c r="CC65" i="7"/>
  <c r="CC66" i="7"/>
  <c r="CC67" i="7"/>
  <c r="CC68" i="7"/>
  <c r="CC69" i="7"/>
  <c r="CC70" i="7"/>
  <c r="CC71" i="7"/>
  <c r="CC72" i="7"/>
  <c r="CC73" i="7"/>
  <c r="CC74" i="7"/>
  <c r="CC75" i="7"/>
  <c r="CC76" i="7"/>
  <c r="CC77" i="7"/>
  <c r="CC78" i="7"/>
  <c r="CC79" i="7"/>
  <c r="CC80" i="7"/>
  <c r="CC81" i="7"/>
  <c r="CC82" i="7"/>
  <c r="CC83" i="7"/>
  <c r="CC84" i="7"/>
  <c r="CC85" i="7"/>
  <c r="CC86" i="7"/>
  <c r="CC87" i="7"/>
  <c r="CC88" i="7"/>
  <c r="CC89" i="7"/>
  <c r="CC90" i="7"/>
  <c r="CC91" i="7"/>
  <c r="CC92" i="7"/>
  <c r="CC93" i="7"/>
  <c r="CC94" i="7"/>
  <c r="CC95" i="7"/>
  <c r="CC96" i="7"/>
  <c r="CC97" i="7"/>
  <c r="CC98" i="7"/>
  <c r="CC99" i="7"/>
  <c r="CC100" i="7"/>
  <c r="CC101" i="7"/>
  <c r="CC102" i="7"/>
  <c r="CC103" i="7"/>
  <c r="CC4" i="7"/>
  <c r="BX5" i="7"/>
  <c r="BY5" i="7"/>
  <c r="BZ5" i="7"/>
  <c r="CA5" i="7"/>
  <c r="CB5" i="7"/>
  <c r="BX6" i="7"/>
  <c r="BY6" i="7"/>
  <c r="BZ6" i="7"/>
  <c r="CA6" i="7"/>
  <c r="CB6" i="7"/>
  <c r="BX7" i="7"/>
  <c r="BY7" i="7"/>
  <c r="BZ7" i="7"/>
  <c r="CA7" i="7"/>
  <c r="CB7" i="7"/>
  <c r="BX8" i="7"/>
  <c r="BY8" i="7"/>
  <c r="BZ8" i="7"/>
  <c r="CA8" i="7"/>
  <c r="CB8" i="7"/>
  <c r="BX9" i="7"/>
  <c r="BY9" i="7"/>
  <c r="BZ9" i="7"/>
  <c r="CA9" i="7"/>
  <c r="CB9" i="7"/>
  <c r="BX10" i="7"/>
  <c r="BY10" i="7"/>
  <c r="BZ10" i="7"/>
  <c r="CA10" i="7"/>
  <c r="CB10" i="7"/>
  <c r="BX11" i="7"/>
  <c r="BY11" i="7"/>
  <c r="BZ11" i="7"/>
  <c r="CA11" i="7"/>
  <c r="CB11" i="7"/>
  <c r="BX12" i="7"/>
  <c r="BY12" i="7"/>
  <c r="BZ12" i="7"/>
  <c r="CA12" i="7"/>
  <c r="CB12" i="7"/>
  <c r="BX13" i="7"/>
  <c r="BY13" i="7"/>
  <c r="BZ13" i="7"/>
  <c r="CA13" i="7"/>
  <c r="CB13" i="7"/>
  <c r="BX14" i="7"/>
  <c r="BY14" i="7"/>
  <c r="BZ14" i="7"/>
  <c r="CA14" i="7"/>
  <c r="CB14" i="7"/>
  <c r="BX15" i="7"/>
  <c r="BY15" i="7"/>
  <c r="BZ15" i="7"/>
  <c r="CA15" i="7"/>
  <c r="CB15" i="7"/>
  <c r="BX16" i="7"/>
  <c r="BY16" i="7"/>
  <c r="BZ16" i="7"/>
  <c r="CA16" i="7"/>
  <c r="CB16" i="7"/>
  <c r="BX17" i="7"/>
  <c r="BY17" i="7"/>
  <c r="BZ17" i="7"/>
  <c r="CA17" i="7"/>
  <c r="CB17" i="7"/>
  <c r="BX18" i="7"/>
  <c r="BY18" i="7"/>
  <c r="BZ18" i="7"/>
  <c r="CA18" i="7"/>
  <c r="CB18" i="7"/>
  <c r="BX19" i="7"/>
  <c r="BY19" i="7"/>
  <c r="BZ19" i="7"/>
  <c r="CA19" i="7"/>
  <c r="CB19" i="7"/>
  <c r="BX20" i="7"/>
  <c r="BY20" i="7"/>
  <c r="BZ20" i="7"/>
  <c r="CA20" i="7"/>
  <c r="CB20" i="7"/>
  <c r="BX21" i="7"/>
  <c r="BY21" i="7"/>
  <c r="BZ21" i="7"/>
  <c r="CA21" i="7"/>
  <c r="CB21" i="7"/>
  <c r="BX22" i="7"/>
  <c r="BY22" i="7"/>
  <c r="BZ22" i="7"/>
  <c r="CA22" i="7"/>
  <c r="CB22" i="7"/>
  <c r="BX23" i="7"/>
  <c r="BY23" i="7"/>
  <c r="BZ23" i="7"/>
  <c r="CA23" i="7"/>
  <c r="CB23" i="7"/>
  <c r="BX24" i="7"/>
  <c r="BY24" i="7"/>
  <c r="BZ24" i="7"/>
  <c r="CA24" i="7"/>
  <c r="CB24" i="7"/>
  <c r="BX25" i="7"/>
  <c r="BY25" i="7"/>
  <c r="BZ25" i="7"/>
  <c r="CA25" i="7"/>
  <c r="CB25" i="7"/>
  <c r="BX26" i="7"/>
  <c r="BY26" i="7"/>
  <c r="BZ26" i="7"/>
  <c r="CA26" i="7"/>
  <c r="CB26" i="7"/>
  <c r="BX27" i="7"/>
  <c r="BY27" i="7"/>
  <c r="BZ27" i="7"/>
  <c r="CA27" i="7"/>
  <c r="CB27" i="7"/>
  <c r="BX28" i="7"/>
  <c r="BY28" i="7"/>
  <c r="BZ28" i="7"/>
  <c r="CA28" i="7"/>
  <c r="CB28" i="7"/>
  <c r="BX29" i="7"/>
  <c r="BY29" i="7"/>
  <c r="BZ29" i="7"/>
  <c r="CA29" i="7"/>
  <c r="CB29" i="7"/>
  <c r="BX30" i="7"/>
  <c r="BY30" i="7"/>
  <c r="BZ30" i="7"/>
  <c r="CA30" i="7"/>
  <c r="CB30" i="7"/>
  <c r="BX31" i="7"/>
  <c r="BY31" i="7"/>
  <c r="BZ31" i="7"/>
  <c r="CA31" i="7"/>
  <c r="CB31" i="7"/>
  <c r="BX32" i="7"/>
  <c r="BY32" i="7"/>
  <c r="BZ32" i="7"/>
  <c r="CA32" i="7"/>
  <c r="CB32" i="7"/>
  <c r="BX33" i="7"/>
  <c r="BY33" i="7"/>
  <c r="BZ33" i="7"/>
  <c r="CA33" i="7"/>
  <c r="CB33" i="7"/>
  <c r="BX34" i="7"/>
  <c r="BY34" i="7"/>
  <c r="BZ34" i="7"/>
  <c r="CA34" i="7"/>
  <c r="CB34" i="7"/>
  <c r="BX35" i="7"/>
  <c r="BY35" i="7"/>
  <c r="BZ35" i="7"/>
  <c r="CA35" i="7"/>
  <c r="CB35" i="7"/>
  <c r="BX36" i="7"/>
  <c r="BY36" i="7"/>
  <c r="BZ36" i="7"/>
  <c r="CA36" i="7"/>
  <c r="CB36" i="7"/>
  <c r="BX37" i="7"/>
  <c r="BY37" i="7"/>
  <c r="BZ37" i="7"/>
  <c r="CA37" i="7"/>
  <c r="CB37" i="7"/>
  <c r="BX38" i="7"/>
  <c r="BY38" i="7"/>
  <c r="BZ38" i="7"/>
  <c r="CA38" i="7"/>
  <c r="CB38" i="7"/>
  <c r="BX39" i="7"/>
  <c r="BY39" i="7"/>
  <c r="BZ39" i="7"/>
  <c r="CA39" i="7"/>
  <c r="CB39" i="7"/>
  <c r="BX40" i="7"/>
  <c r="BY40" i="7"/>
  <c r="BZ40" i="7"/>
  <c r="CA40" i="7"/>
  <c r="CB40" i="7"/>
  <c r="BX41" i="7"/>
  <c r="BY41" i="7"/>
  <c r="BZ41" i="7"/>
  <c r="CA41" i="7"/>
  <c r="CB41" i="7"/>
  <c r="BX42" i="7"/>
  <c r="BY42" i="7"/>
  <c r="BZ42" i="7"/>
  <c r="CA42" i="7"/>
  <c r="CB42" i="7"/>
  <c r="BX43" i="7"/>
  <c r="BY43" i="7"/>
  <c r="BZ43" i="7"/>
  <c r="CA43" i="7"/>
  <c r="CB43" i="7"/>
  <c r="BX44" i="7"/>
  <c r="BY44" i="7"/>
  <c r="BZ44" i="7"/>
  <c r="CA44" i="7"/>
  <c r="CB44" i="7"/>
  <c r="BX45" i="7"/>
  <c r="BY45" i="7"/>
  <c r="BZ45" i="7"/>
  <c r="CA45" i="7"/>
  <c r="CB45" i="7"/>
  <c r="BX46" i="7"/>
  <c r="BY46" i="7"/>
  <c r="BZ46" i="7"/>
  <c r="CA46" i="7"/>
  <c r="CB46" i="7"/>
  <c r="BX47" i="7"/>
  <c r="BY47" i="7"/>
  <c r="BZ47" i="7"/>
  <c r="CA47" i="7"/>
  <c r="CB47" i="7"/>
  <c r="BX48" i="7"/>
  <c r="BY48" i="7"/>
  <c r="BZ48" i="7"/>
  <c r="CA48" i="7"/>
  <c r="CB48" i="7"/>
  <c r="BX49" i="7"/>
  <c r="BY49" i="7"/>
  <c r="BZ49" i="7"/>
  <c r="CA49" i="7"/>
  <c r="CB49" i="7"/>
  <c r="BX50" i="7"/>
  <c r="BY50" i="7"/>
  <c r="BZ50" i="7"/>
  <c r="CA50" i="7"/>
  <c r="CB50" i="7"/>
  <c r="BX51" i="7"/>
  <c r="BY51" i="7"/>
  <c r="BZ51" i="7"/>
  <c r="CA51" i="7"/>
  <c r="CB51" i="7"/>
  <c r="BX52" i="7"/>
  <c r="BY52" i="7"/>
  <c r="BZ52" i="7"/>
  <c r="CA52" i="7"/>
  <c r="CB52" i="7"/>
  <c r="BX53" i="7"/>
  <c r="BY53" i="7"/>
  <c r="BZ53" i="7"/>
  <c r="CA53" i="7"/>
  <c r="CB53" i="7"/>
  <c r="BX54" i="7"/>
  <c r="BY54" i="7"/>
  <c r="BZ54" i="7"/>
  <c r="CA54" i="7"/>
  <c r="CB54" i="7"/>
  <c r="BX55" i="7"/>
  <c r="BY55" i="7"/>
  <c r="BZ55" i="7"/>
  <c r="CA55" i="7"/>
  <c r="CB55" i="7"/>
  <c r="BX56" i="7"/>
  <c r="BY56" i="7"/>
  <c r="BZ56" i="7"/>
  <c r="CA56" i="7"/>
  <c r="CB56" i="7"/>
  <c r="BX57" i="7"/>
  <c r="BY57" i="7"/>
  <c r="BZ57" i="7"/>
  <c r="CA57" i="7"/>
  <c r="CB57" i="7"/>
  <c r="BX58" i="7"/>
  <c r="BY58" i="7"/>
  <c r="BZ58" i="7"/>
  <c r="CA58" i="7"/>
  <c r="CB58" i="7"/>
  <c r="BX59" i="7"/>
  <c r="BY59" i="7"/>
  <c r="BZ59" i="7"/>
  <c r="CA59" i="7"/>
  <c r="CB59" i="7"/>
  <c r="BX60" i="7"/>
  <c r="BY60" i="7"/>
  <c r="BZ60" i="7"/>
  <c r="CA60" i="7"/>
  <c r="CB60" i="7"/>
  <c r="BX61" i="7"/>
  <c r="BY61" i="7"/>
  <c r="BZ61" i="7"/>
  <c r="CA61" i="7"/>
  <c r="CB61" i="7"/>
  <c r="BX62" i="7"/>
  <c r="BY62" i="7"/>
  <c r="BZ62" i="7"/>
  <c r="CA62" i="7"/>
  <c r="CB62" i="7"/>
  <c r="BX63" i="7"/>
  <c r="BY63" i="7"/>
  <c r="BZ63" i="7"/>
  <c r="CA63" i="7"/>
  <c r="CB63" i="7"/>
  <c r="BX64" i="7"/>
  <c r="BY64" i="7"/>
  <c r="BZ64" i="7"/>
  <c r="CA64" i="7"/>
  <c r="CB64" i="7"/>
  <c r="BX65" i="7"/>
  <c r="BY65" i="7"/>
  <c r="BZ65" i="7"/>
  <c r="CA65" i="7"/>
  <c r="CB65" i="7"/>
  <c r="BX66" i="7"/>
  <c r="BY66" i="7"/>
  <c r="BZ66" i="7"/>
  <c r="CA66" i="7"/>
  <c r="CB66" i="7"/>
  <c r="BX67" i="7"/>
  <c r="BY67" i="7"/>
  <c r="BZ67" i="7"/>
  <c r="CA67" i="7"/>
  <c r="CB67" i="7"/>
  <c r="BX68" i="7"/>
  <c r="BY68" i="7"/>
  <c r="BZ68" i="7"/>
  <c r="CA68" i="7"/>
  <c r="CB68" i="7"/>
  <c r="BX69" i="7"/>
  <c r="BY69" i="7"/>
  <c r="BZ69" i="7"/>
  <c r="CA69" i="7"/>
  <c r="CB69" i="7"/>
  <c r="BX70" i="7"/>
  <c r="BY70" i="7"/>
  <c r="BZ70" i="7"/>
  <c r="CA70" i="7"/>
  <c r="CB70" i="7"/>
  <c r="BX71" i="7"/>
  <c r="BY71" i="7"/>
  <c r="BZ71" i="7"/>
  <c r="CA71" i="7"/>
  <c r="CB71" i="7"/>
  <c r="BX72" i="7"/>
  <c r="BY72" i="7"/>
  <c r="BZ72" i="7"/>
  <c r="CA72" i="7"/>
  <c r="CB72" i="7"/>
  <c r="BX73" i="7"/>
  <c r="BY73" i="7"/>
  <c r="BZ73" i="7"/>
  <c r="CA73" i="7"/>
  <c r="CB73" i="7"/>
  <c r="BX74" i="7"/>
  <c r="BY74" i="7"/>
  <c r="BZ74" i="7"/>
  <c r="CA74" i="7"/>
  <c r="CB74" i="7"/>
  <c r="BX75" i="7"/>
  <c r="BY75" i="7"/>
  <c r="BZ75" i="7"/>
  <c r="CA75" i="7"/>
  <c r="CB75" i="7"/>
  <c r="BX76" i="7"/>
  <c r="BY76" i="7"/>
  <c r="BZ76" i="7"/>
  <c r="CA76" i="7"/>
  <c r="CB76" i="7"/>
  <c r="BX77" i="7"/>
  <c r="BY77" i="7"/>
  <c r="BZ77" i="7"/>
  <c r="CA77" i="7"/>
  <c r="CB77" i="7"/>
  <c r="BX78" i="7"/>
  <c r="BY78" i="7"/>
  <c r="BZ78" i="7"/>
  <c r="CA78" i="7"/>
  <c r="CB78" i="7"/>
  <c r="BX79" i="7"/>
  <c r="BY79" i="7"/>
  <c r="BZ79" i="7"/>
  <c r="CA79" i="7"/>
  <c r="CB79" i="7"/>
  <c r="BX80" i="7"/>
  <c r="BY80" i="7"/>
  <c r="BZ80" i="7"/>
  <c r="CA80" i="7"/>
  <c r="CB80" i="7"/>
  <c r="BX81" i="7"/>
  <c r="BY81" i="7"/>
  <c r="BZ81" i="7"/>
  <c r="CA81" i="7"/>
  <c r="CB81" i="7"/>
  <c r="BX82" i="7"/>
  <c r="BY82" i="7"/>
  <c r="BZ82" i="7"/>
  <c r="CA82" i="7"/>
  <c r="CB82" i="7"/>
  <c r="BX83" i="7"/>
  <c r="BY83" i="7"/>
  <c r="BZ83" i="7"/>
  <c r="CA83" i="7"/>
  <c r="CB83" i="7"/>
  <c r="BX84" i="7"/>
  <c r="BY84" i="7"/>
  <c r="BZ84" i="7"/>
  <c r="CA84" i="7"/>
  <c r="CB84" i="7"/>
  <c r="BX85" i="7"/>
  <c r="BY85" i="7"/>
  <c r="BZ85" i="7"/>
  <c r="CA85" i="7"/>
  <c r="CB85" i="7"/>
  <c r="BX86" i="7"/>
  <c r="BY86" i="7"/>
  <c r="BZ86" i="7"/>
  <c r="CA86" i="7"/>
  <c r="CB86" i="7"/>
  <c r="BX87" i="7"/>
  <c r="BY87" i="7"/>
  <c r="BZ87" i="7"/>
  <c r="CA87" i="7"/>
  <c r="CB87" i="7"/>
  <c r="BX88" i="7"/>
  <c r="BY88" i="7"/>
  <c r="BZ88" i="7"/>
  <c r="CA88" i="7"/>
  <c r="CB88" i="7"/>
  <c r="BX89" i="7"/>
  <c r="BY89" i="7"/>
  <c r="BZ89" i="7"/>
  <c r="CA89" i="7"/>
  <c r="CB89" i="7"/>
  <c r="BX90" i="7"/>
  <c r="BY90" i="7"/>
  <c r="BZ90" i="7"/>
  <c r="CA90" i="7"/>
  <c r="CB90" i="7"/>
  <c r="BX91" i="7"/>
  <c r="BY91" i="7"/>
  <c r="BZ91" i="7"/>
  <c r="CA91" i="7"/>
  <c r="CB91" i="7"/>
  <c r="BX92" i="7"/>
  <c r="BY92" i="7"/>
  <c r="BZ92" i="7"/>
  <c r="CA92" i="7"/>
  <c r="CB92" i="7"/>
  <c r="BX93" i="7"/>
  <c r="BY93" i="7"/>
  <c r="BZ93" i="7"/>
  <c r="CA93" i="7"/>
  <c r="CB93" i="7"/>
  <c r="BX94" i="7"/>
  <c r="BY94" i="7"/>
  <c r="BZ94" i="7"/>
  <c r="CA94" i="7"/>
  <c r="CB94" i="7"/>
  <c r="BX95" i="7"/>
  <c r="BY95" i="7"/>
  <c r="BZ95" i="7"/>
  <c r="CA95" i="7"/>
  <c r="CB95" i="7"/>
  <c r="BX96" i="7"/>
  <c r="BY96" i="7"/>
  <c r="BZ96" i="7"/>
  <c r="CA96" i="7"/>
  <c r="CB96" i="7"/>
  <c r="BX97" i="7"/>
  <c r="BY97" i="7"/>
  <c r="BZ97" i="7"/>
  <c r="CA97" i="7"/>
  <c r="CB97" i="7"/>
  <c r="BX98" i="7"/>
  <c r="BY98" i="7"/>
  <c r="BZ98" i="7"/>
  <c r="CA98" i="7"/>
  <c r="CB98" i="7"/>
  <c r="BX99" i="7"/>
  <c r="BY99" i="7"/>
  <c r="BZ99" i="7"/>
  <c r="CA99" i="7"/>
  <c r="CB99" i="7"/>
  <c r="BX100" i="7"/>
  <c r="BY100" i="7"/>
  <c r="BZ100" i="7"/>
  <c r="CA100" i="7"/>
  <c r="CB100" i="7"/>
  <c r="BX101" i="7"/>
  <c r="BY101" i="7"/>
  <c r="BZ101" i="7"/>
  <c r="CA101" i="7"/>
  <c r="CB101" i="7"/>
  <c r="BX102" i="7"/>
  <c r="BY102" i="7"/>
  <c r="BZ102" i="7"/>
  <c r="CA102" i="7"/>
  <c r="CB102" i="7"/>
  <c r="BX103" i="7"/>
  <c r="BY103" i="7"/>
  <c r="BZ103" i="7"/>
  <c r="CA103" i="7"/>
  <c r="CB103" i="7"/>
  <c r="CB4" i="7"/>
  <c r="CA4" i="7"/>
  <c r="BZ4" i="7"/>
  <c r="BY4" i="7"/>
  <c r="BX4" i="7"/>
  <c r="BQ5" i="7"/>
  <c r="BR5" i="7"/>
  <c r="BS5" i="7"/>
  <c r="BT5" i="7"/>
  <c r="BU5" i="7"/>
  <c r="BQ6" i="7"/>
  <c r="BR6" i="7"/>
  <c r="BS6" i="7"/>
  <c r="BT6" i="7"/>
  <c r="BU6" i="7"/>
  <c r="BQ7" i="7"/>
  <c r="BR7" i="7"/>
  <c r="BS7" i="7"/>
  <c r="BT7" i="7"/>
  <c r="BU7" i="7"/>
  <c r="BQ8" i="7"/>
  <c r="BR8" i="7"/>
  <c r="BS8" i="7"/>
  <c r="BT8" i="7"/>
  <c r="BU8" i="7"/>
  <c r="BQ9" i="7"/>
  <c r="BR9" i="7"/>
  <c r="BS9" i="7"/>
  <c r="BT9" i="7"/>
  <c r="BU9" i="7"/>
  <c r="BQ10" i="7"/>
  <c r="BR10" i="7"/>
  <c r="BS10" i="7"/>
  <c r="BT10" i="7"/>
  <c r="BU10" i="7"/>
  <c r="BQ11" i="7"/>
  <c r="BR11" i="7"/>
  <c r="BS11" i="7"/>
  <c r="BT11" i="7"/>
  <c r="BU11" i="7"/>
  <c r="BQ12" i="7"/>
  <c r="BR12" i="7"/>
  <c r="BS12" i="7"/>
  <c r="BT12" i="7"/>
  <c r="BU12" i="7"/>
  <c r="BQ13" i="7"/>
  <c r="BR13" i="7"/>
  <c r="BS13" i="7"/>
  <c r="BT13" i="7"/>
  <c r="BU13" i="7"/>
  <c r="BQ14" i="7"/>
  <c r="BR14" i="7"/>
  <c r="BS14" i="7"/>
  <c r="BT14" i="7"/>
  <c r="BU14" i="7"/>
  <c r="BQ15" i="7"/>
  <c r="BR15" i="7"/>
  <c r="BS15" i="7"/>
  <c r="BT15" i="7"/>
  <c r="BU15" i="7"/>
  <c r="BQ16" i="7"/>
  <c r="BR16" i="7"/>
  <c r="BS16" i="7"/>
  <c r="BT16" i="7"/>
  <c r="BU16" i="7"/>
  <c r="BQ17" i="7"/>
  <c r="BR17" i="7"/>
  <c r="BS17" i="7"/>
  <c r="BT17" i="7"/>
  <c r="BU17" i="7"/>
  <c r="BQ18" i="7"/>
  <c r="BR18" i="7"/>
  <c r="BS18" i="7"/>
  <c r="BT18" i="7"/>
  <c r="BU18" i="7"/>
  <c r="BQ19" i="7"/>
  <c r="BR19" i="7"/>
  <c r="BS19" i="7"/>
  <c r="BT19" i="7"/>
  <c r="BU19" i="7"/>
  <c r="BQ20" i="7"/>
  <c r="BR20" i="7"/>
  <c r="BS20" i="7"/>
  <c r="BT20" i="7"/>
  <c r="BU20" i="7"/>
  <c r="BQ21" i="7"/>
  <c r="BR21" i="7"/>
  <c r="BS21" i="7"/>
  <c r="BT21" i="7"/>
  <c r="BU21" i="7"/>
  <c r="BQ22" i="7"/>
  <c r="BR22" i="7"/>
  <c r="BS22" i="7"/>
  <c r="BT22" i="7"/>
  <c r="BU22" i="7"/>
  <c r="BQ23" i="7"/>
  <c r="BR23" i="7"/>
  <c r="BS23" i="7"/>
  <c r="BT23" i="7"/>
  <c r="BU23" i="7"/>
  <c r="BQ24" i="7"/>
  <c r="BR24" i="7"/>
  <c r="BS24" i="7"/>
  <c r="BT24" i="7"/>
  <c r="BU24" i="7"/>
  <c r="BQ25" i="7"/>
  <c r="BR25" i="7"/>
  <c r="BS25" i="7"/>
  <c r="BT25" i="7"/>
  <c r="BU25" i="7"/>
  <c r="BQ26" i="7"/>
  <c r="BR26" i="7"/>
  <c r="BS26" i="7"/>
  <c r="BT26" i="7"/>
  <c r="BU26" i="7"/>
  <c r="BQ27" i="7"/>
  <c r="BR27" i="7"/>
  <c r="BS27" i="7"/>
  <c r="BT27" i="7"/>
  <c r="BU27" i="7"/>
  <c r="BQ28" i="7"/>
  <c r="BR28" i="7"/>
  <c r="BS28" i="7"/>
  <c r="BT28" i="7"/>
  <c r="BU28" i="7"/>
  <c r="BQ29" i="7"/>
  <c r="BR29" i="7"/>
  <c r="BS29" i="7"/>
  <c r="BT29" i="7"/>
  <c r="BU29" i="7"/>
  <c r="BQ30" i="7"/>
  <c r="BR30" i="7"/>
  <c r="BS30" i="7"/>
  <c r="BT30" i="7"/>
  <c r="BU30" i="7"/>
  <c r="BQ31" i="7"/>
  <c r="BR31" i="7"/>
  <c r="BS31" i="7"/>
  <c r="BT31" i="7"/>
  <c r="BU31" i="7"/>
  <c r="BQ32" i="7"/>
  <c r="BR32" i="7"/>
  <c r="BS32" i="7"/>
  <c r="BT32" i="7"/>
  <c r="BU32" i="7"/>
  <c r="BQ33" i="7"/>
  <c r="BR33" i="7"/>
  <c r="BS33" i="7"/>
  <c r="BT33" i="7"/>
  <c r="BU33" i="7"/>
  <c r="BQ34" i="7"/>
  <c r="BR34" i="7"/>
  <c r="BS34" i="7"/>
  <c r="BT34" i="7"/>
  <c r="BU34" i="7"/>
  <c r="BQ35" i="7"/>
  <c r="BR35" i="7"/>
  <c r="BS35" i="7"/>
  <c r="BT35" i="7"/>
  <c r="BU35" i="7"/>
  <c r="BQ36" i="7"/>
  <c r="BR36" i="7"/>
  <c r="BS36" i="7"/>
  <c r="BT36" i="7"/>
  <c r="BU36" i="7"/>
  <c r="BQ37" i="7"/>
  <c r="BR37" i="7"/>
  <c r="BS37" i="7"/>
  <c r="BT37" i="7"/>
  <c r="BU37" i="7"/>
  <c r="BQ38" i="7"/>
  <c r="BR38" i="7"/>
  <c r="BS38" i="7"/>
  <c r="BT38" i="7"/>
  <c r="BU38" i="7"/>
  <c r="BQ39" i="7"/>
  <c r="BR39" i="7"/>
  <c r="BS39" i="7"/>
  <c r="BT39" i="7"/>
  <c r="BU39" i="7"/>
  <c r="BQ40" i="7"/>
  <c r="BR40" i="7"/>
  <c r="BS40" i="7"/>
  <c r="BT40" i="7"/>
  <c r="BU40" i="7"/>
  <c r="BQ41" i="7"/>
  <c r="BR41" i="7"/>
  <c r="BS41" i="7"/>
  <c r="BT41" i="7"/>
  <c r="BU41" i="7"/>
  <c r="BQ42" i="7"/>
  <c r="BR42" i="7"/>
  <c r="BS42" i="7"/>
  <c r="BT42" i="7"/>
  <c r="BU42" i="7"/>
  <c r="BQ43" i="7"/>
  <c r="BR43" i="7"/>
  <c r="BS43" i="7"/>
  <c r="BT43" i="7"/>
  <c r="BU43" i="7"/>
  <c r="BQ44" i="7"/>
  <c r="BR44" i="7"/>
  <c r="BS44" i="7"/>
  <c r="BT44" i="7"/>
  <c r="BU44" i="7"/>
  <c r="BQ45" i="7"/>
  <c r="BR45" i="7"/>
  <c r="BS45" i="7"/>
  <c r="BT45" i="7"/>
  <c r="BU45" i="7"/>
  <c r="BQ46" i="7"/>
  <c r="BR46" i="7"/>
  <c r="BS46" i="7"/>
  <c r="BT46" i="7"/>
  <c r="BU46" i="7"/>
  <c r="BQ47" i="7"/>
  <c r="BR47" i="7"/>
  <c r="BS47" i="7"/>
  <c r="BT47" i="7"/>
  <c r="BU47" i="7"/>
  <c r="BQ48" i="7"/>
  <c r="BR48" i="7"/>
  <c r="BS48" i="7"/>
  <c r="BT48" i="7"/>
  <c r="BU48" i="7"/>
  <c r="BQ49" i="7"/>
  <c r="BR49" i="7"/>
  <c r="BS49" i="7"/>
  <c r="BT49" i="7"/>
  <c r="BU49" i="7"/>
  <c r="BQ50" i="7"/>
  <c r="BR50" i="7"/>
  <c r="BS50" i="7"/>
  <c r="BT50" i="7"/>
  <c r="BU50" i="7"/>
  <c r="BQ51" i="7"/>
  <c r="BR51" i="7"/>
  <c r="BS51" i="7"/>
  <c r="BT51" i="7"/>
  <c r="BU51" i="7"/>
  <c r="BQ52" i="7"/>
  <c r="BR52" i="7"/>
  <c r="BS52" i="7"/>
  <c r="BT52" i="7"/>
  <c r="BU52" i="7"/>
  <c r="BQ53" i="7"/>
  <c r="BR53" i="7"/>
  <c r="BS53" i="7"/>
  <c r="BT53" i="7"/>
  <c r="BU53" i="7"/>
  <c r="BU4" i="7"/>
  <c r="BT4" i="7"/>
  <c r="BS4" i="7"/>
  <c r="BR4" i="7"/>
  <c r="BQ4" i="7"/>
  <c r="BJ5" i="7"/>
  <c r="BK5" i="7"/>
  <c r="BL5" i="7"/>
  <c r="BM5" i="7"/>
  <c r="BN5" i="7"/>
  <c r="BJ6" i="7"/>
  <c r="BK6" i="7"/>
  <c r="BL6" i="7"/>
  <c r="BM6" i="7"/>
  <c r="BN6" i="7"/>
  <c r="BJ7" i="7"/>
  <c r="BK7" i="7"/>
  <c r="BL7" i="7"/>
  <c r="BM7" i="7"/>
  <c r="BN7" i="7"/>
  <c r="BJ8" i="7"/>
  <c r="BK8" i="7"/>
  <c r="BL8" i="7"/>
  <c r="BM8" i="7"/>
  <c r="BN8" i="7"/>
  <c r="BJ9" i="7"/>
  <c r="BK9" i="7"/>
  <c r="BL9" i="7"/>
  <c r="BM9" i="7"/>
  <c r="BN9" i="7"/>
  <c r="BJ10" i="7"/>
  <c r="BK10" i="7"/>
  <c r="BL10" i="7"/>
  <c r="BM10" i="7"/>
  <c r="BN10" i="7"/>
  <c r="BJ11" i="7"/>
  <c r="BK11" i="7"/>
  <c r="BL11" i="7"/>
  <c r="BM11" i="7"/>
  <c r="BN11" i="7"/>
  <c r="BJ12" i="7"/>
  <c r="BK12" i="7"/>
  <c r="BL12" i="7"/>
  <c r="BM12" i="7"/>
  <c r="BN12" i="7"/>
  <c r="BJ13" i="7"/>
  <c r="BK13" i="7"/>
  <c r="BL13" i="7"/>
  <c r="BM13" i="7"/>
  <c r="BN13" i="7"/>
  <c r="BJ14" i="7"/>
  <c r="BK14" i="7"/>
  <c r="BL14" i="7"/>
  <c r="BM14" i="7"/>
  <c r="BN14" i="7"/>
  <c r="BJ15" i="7"/>
  <c r="BK15" i="7"/>
  <c r="BL15" i="7"/>
  <c r="BM15" i="7"/>
  <c r="BN15" i="7"/>
  <c r="BJ16" i="7"/>
  <c r="BK16" i="7"/>
  <c r="BL16" i="7"/>
  <c r="BM16" i="7"/>
  <c r="BN16" i="7"/>
  <c r="BJ17" i="7"/>
  <c r="BK17" i="7"/>
  <c r="BL17" i="7"/>
  <c r="BM17" i="7"/>
  <c r="BN17" i="7"/>
  <c r="BJ18" i="7"/>
  <c r="BK18" i="7"/>
  <c r="BL18" i="7"/>
  <c r="BM18" i="7"/>
  <c r="BN18" i="7"/>
  <c r="BJ19" i="7"/>
  <c r="BK19" i="7"/>
  <c r="BL19" i="7"/>
  <c r="BM19" i="7"/>
  <c r="BN19" i="7"/>
  <c r="BJ20" i="7"/>
  <c r="BK20" i="7"/>
  <c r="BL20" i="7"/>
  <c r="BM20" i="7"/>
  <c r="BN20" i="7"/>
  <c r="BJ21" i="7"/>
  <c r="BK21" i="7"/>
  <c r="BL21" i="7"/>
  <c r="BM21" i="7"/>
  <c r="BN21" i="7"/>
  <c r="BJ22" i="7"/>
  <c r="BK22" i="7"/>
  <c r="BL22" i="7"/>
  <c r="BM22" i="7"/>
  <c r="BN22" i="7"/>
  <c r="BJ23" i="7"/>
  <c r="BK23" i="7"/>
  <c r="BL23" i="7"/>
  <c r="BM23" i="7"/>
  <c r="BN23" i="7"/>
  <c r="BJ24" i="7"/>
  <c r="BK24" i="7"/>
  <c r="BL24" i="7"/>
  <c r="BM24" i="7"/>
  <c r="BN24" i="7"/>
  <c r="BJ25" i="7"/>
  <c r="BK25" i="7"/>
  <c r="BL25" i="7"/>
  <c r="BM25" i="7"/>
  <c r="BN25" i="7"/>
  <c r="BJ26" i="7"/>
  <c r="BK26" i="7"/>
  <c r="BL26" i="7"/>
  <c r="BM26" i="7"/>
  <c r="BN26" i="7"/>
  <c r="BJ27" i="7"/>
  <c r="BK27" i="7"/>
  <c r="BL27" i="7"/>
  <c r="BM27" i="7"/>
  <c r="BN27" i="7"/>
  <c r="BJ28" i="7"/>
  <c r="BK28" i="7"/>
  <c r="BL28" i="7"/>
  <c r="BM28" i="7"/>
  <c r="BN28" i="7"/>
  <c r="BJ29" i="7"/>
  <c r="BK29" i="7"/>
  <c r="BL29" i="7"/>
  <c r="BM29" i="7"/>
  <c r="BN29" i="7"/>
  <c r="BJ30" i="7"/>
  <c r="BK30" i="7"/>
  <c r="BL30" i="7"/>
  <c r="BM30" i="7"/>
  <c r="BN30" i="7"/>
  <c r="BJ31" i="7"/>
  <c r="BK31" i="7"/>
  <c r="BL31" i="7"/>
  <c r="BM31" i="7"/>
  <c r="BN31" i="7"/>
  <c r="BJ32" i="7"/>
  <c r="BK32" i="7"/>
  <c r="BL32" i="7"/>
  <c r="BM32" i="7"/>
  <c r="BN32" i="7"/>
  <c r="BJ33" i="7"/>
  <c r="BK33" i="7"/>
  <c r="BL33" i="7"/>
  <c r="BM33" i="7"/>
  <c r="BN33" i="7"/>
  <c r="BJ34" i="7"/>
  <c r="BK34" i="7"/>
  <c r="BL34" i="7"/>
  <c r="BM34" i="7"/>
  <c r="BN34" i="7"/>
  <c r="BJ35" i="7"/>
  <c r="BK35" i="7"/>
  <c r="BL35" i="7"/>
  <c r="BM35" i="7"/>
  <c r="BN35" i="7"/>
  <c r="BJ36" i="7"/>
  <c r="BK36" i="7"/>
  <c r="BL36" i="7"/>
  <c r="BM36" i="7"/>
  <c r="BN36" i="7"/>
  <c r="BJ37" i="7"/>
  <c r="BK37" i="7"/>
  <c r="BL37" i="7"/>
  <c r="BM37" i="7"/>
  <c r="BN37" i="7"/>
  <c r="BJ38" i="7"/>
  <c r="BK38" i="7"/>
  <c r="BL38" i="7"/>
  <c r="BM38" i="7"/>
  <c r="BN38" i="7"/>
  <c r="BJ39" i="7"/>
  <c r="BK39" i="7"/>
  <c r="BL39" i="7"/>
  <c r="BM39" i="7"/>
  <c r="BN39" i="7"/>
  <c r="BJ40" i="7"/>
  <c r="BK40" i="7"/>
  <c r="BL40" i="7"/>
  <c r="BM40" i="7"/>
  <c r="BN40" i="7"/>
  <c r="BJ41" i="7"/>
  <c r="BK41" i="7"/>
  <c r="BL41" i="7"/>
  <c r="BM41" i="7"/>
  <c r="BN41" i="7"/>
  <c r="BJ42" i="7"/>
  <c r="BK42" i="7"/>
  <c r="BL42" i="7"/>
  <c r="BM42" i="7"/>
  <c r="BN42" i="7"/>
  <c r="BJ43" i="7"/>
  <c r="BK43" i="7"/>
  <c r="BL43" i="7"/>
  <c r="BM43" i="7"/>
  <c r="BN43" i="7"/>
  <c r="BJ44" i="7"/>
  <c r="BK44" i="7"/>
  <c r="BL44" i="7"/>
  <c r="BM44" i="7"/>
  <c r="BN44" i="7"/>
  <c r="BJ45" i="7"/>
  <c r="BK45" i="7"/>
  <c r="BL45" i="7"/>
  <c r="BM45" i="7"/>
  <c r="BN45" i="7"/>
  <c r="BJ46" i="7"/>
  <c r="BK46" i="7"/>
  <c r="BL46" i="7"/>
  <c r="BM46" i="7"/>
  <c r="BN46" i="7"/>
  <c r="BJ47" i="7"/>
  <c r="BK47" i="7"/>
  <c r="BL47" i="7"/>
  <c r="BM47" i="7"/>
  <c r="BN47" i="7"/>
  <c r="BJ48" i="7"/>
  <c r="BK48" i="7"/>
  <c r="BL48" i="7"/>
  <c r="BM48" i="7"/>
  <c r="BN48" i="7"/>
  <c r="BJ49" i="7"/>
  <c r="BK49" i="7"/>
  <c r="BL49" i="7"/>
  <c r="BM49" i="7"/>
  <c r="BN49" i="7"/>
  <c r="BJ50" i="7"/>
  <c r="BK50" i="7"/>
  <c r="BL50" i="7"/>
  <c r="BM50" i="7"/>
  <c r="BN50" i="7"/>
  <c r="BJ51" i="7"/>
  <c r="BK51" i="7"/>
  <c r="BL51" i="7"/>
  <c r="BM51" i="7"/>
  <c r="BN51" i="7"/>
  <c r="BJ52" i="7"/>
  <c r="BK52" i="7"/>
  <c r="BL52" i="7"/>
  <c r="BM52" i="7"/>
  <c r="BN52" i="7"/>
  <c r="BJ53" i="7"/>
  <c r="BK53" i="7"/>
  <c r="BL53" i="7"/>
  <c r="BM53" i="7"/>
  <c r="BN53" i="7"/>
  <c r="BJ54" i="7"/>
  <c r="BK54" i="7"/>
  <c r="BL54" i="7"/>
  <c r="BM54" i="7"/>
  <c r="BN54" i="7"/>
  <c r="BJ55" i="7"/>
  <c r="BK55" i="7"/>
  <c r="BL55" i="7"/>
  <c r="BM55" i="7"/>
  <c r="BN55" i="7"/>
  <c r="BJ56" i="7"/>
  <c r="BK56" i="7"/>
  <c r="BL56" i="7"/>
  <c r="BM56" i="7"/>
  <c r="BN56" i="7"/>
  <c r="BJ57" i="7"/>
  <c r="BK57" i="7"/>
  <c r="BL57" i="7"/>
  <c r="BM57" i="7"/>
  <c r="BN57" i="7"/>
  <c r="BJ58" i="7"/>
  <c r="BK58" i="7"/>
  <c r="BL58" i="7"/>
  <c r="BM58" i="7"/>
  <c r="BN58" i="7"/>
  <c r="BJ59" i="7"/>
  <c r="BK59" i="7"/>
  <c r="BL59" i="7"/>
  <c r="BM59" i="7"/>
  <c r="BN59" i="7"/>
  <c r="BJ60" i="7"/>
  <c r="BK60" i="7"/>
  <c r="BL60" i="7"/>
  <c r="BM60" i="7"/>
  <c r="BN60" i="7"/>
  <c r="BJ61" i="7"/>
  <c r="BK61" i="7"/>
  <c r="BL61" i="7"/>
  <c r="BM61" i="7"/>
  <c r="BN61" i="7"/>
  <c r="BJ62" i="7"/>
  <c r="BK62" i="7"/>
  <c r="BL62" i="7"/>
  <c r="BM62" i="7"/>
  <c r="BN62" i="7"/>
  <c r="BJ63" i="7"/>
  <c r="BK63" i="7"/>
  <c r="BL63" i="7"/>
  <c r="BM63" i="7"/>
  <c r="BN63" i="7"/>
  <c r="BJ64" i="7"/>
  <c r="BK64" i="7"/>
  <c r="BL64" i="7"/>
  <c r="BM64" i="7"/>
  <c r="BN64" i="7"/>
  <c r="BJ65" i="7"/>
  <c r="BK65" i="7"/>
  <c r="BL65" i="7"/>
  <c r="BM65" i="7"/>
  <c r="BN65" i="7"/>
  <c r="BJ66" i="7"/>
  <c r="BK66" i="7"/>
  <c r="BL66" i="7"/>
  <c r="BM66" i="7"/>
  <c r="BN66" i="7"/>
  <c r="BJ67" i="7"/>
  <c r="BK67" i="7"/>
  <c r="BL67" i="7"/>
  <c r="BM67" i="7"/>
  <c r="BN67" i="7"/>
  <c r="BJ68" i="7"/>
  <c r="BK68" i="7"/>
  <c r="BL68" i="7"/>
  <c r="BM68" i="7"/>
  <c r="BN68" i="7"/>
  <c r="BJ69" i="7"/>
  <c r="BK69" i="7"/>
  <c r="BL69" i="7"/>
  <c r="BM69" i="7"/>
  <c r="BN69" i="7"/>
  <c r="BJ70" i="7"/>
  <c r="BK70" i="7"/>
  <c r="BL70" i="7"/>
  <c r="BM70" i="7"/>
  <c r="BN70" i="7"/>
  <c r="BJ71" i="7"/>
  <c r="BK71" i="7"/>
  <c r="BL71" i="7"/>
  <c r="BM71" i="7"/>
  <c r="BN71" i="7"/>
  <c r="BJ72" i="7"/>
  <c r="BK72" i="7"/>
  <c r="BL72" i="7"/>
  <c r="BM72" i="7"/>
  <c r="BN72" i="7"/>
  <c r="BJ73" i="7"/>
  <c r="BK73" i="7"/>
  <c r="BL73" i="7"/>
  <c r="BM73" i="7"/>
  <c r="BN73" i="7"/>
  <c r="BJ74" i="7"/>
  <c r="BK74" i="7"/>
  <c r="BL74" i="7"/>
  <c r="BM74" i="7"/>
  <c r="BN74" i="7"/>
  <c r="BJ75" i="7"/>
  <c r="BK75" i="7"/>
  <c r="BL75" i="7"/>
  <c r="BM75" i="7"/>
  <c r="BN75" i="7"/>
  <c r="BJ76" i="7"/>
  <c r="BK76" i="7"/>
  <c r="BL76" i="7"/>
  <c r="BM76" i="7"/>
  <c r="BN76" i="7"/>
  <c r="BJ77" i="7"/>
  <c r="BK77" i="7"/>
  <c r="BL77" i="7"/>
  <c r="BM77" i="7"/>
  <c r="BN77" i="7"/>
  <c r="BJ78" i="7"/>
  <c r="BK78" i="7"/>
  <c r="BL78" i="7"/>
  <c r="BM78" i="7"/>
  <c r="BN78" i="7"/>
  <c r="BJ79" i="7"/>
  <c r="BK79" i="7"/>
  <c r="BL79" i="7"/>
  <c r="BM79" i="7"/>
  <c r="BN79" i="7"/>
  <c r="BJ80" i="7"/>
  <c r="BK80" i="7"/>
  <c r="BL80" i="7"/>
  <c r="BM80" i="7"/>
  <c r="BN80" i="7"/>
  <c r="BJ81" i="7"/>
  <c r="BK81" i="7"/>
  <c r="BL81" i="7"/>
  <c r="BM81" i="7"/>
  <c r="BN81" i="7"/>
  <c r="BJ82" i="7"/>
  <c r="BK82" i="7"/>
  <c r="BL82" i="7"/>
  <c r="BM82" i="7"/>
  <c r="BN82" i="7"/>
  <c r="BJ83" i="7"/>
  <c r="BK83" i="7"/>
  <c r="BL83" i="7"/>
  <c r="BM83" i="7"/>
  <c r="BN83" i="7"/>
  <c r="BJ84" i="7"/>
  <c r="BK84" i="7"/>
  <c r="BL84" i="7"/>
  <c r="BM84" i="7"/>
  <c r="BN84" i="7"/>
  <c r="BJ85" i="7"/>
  <c r="BK85" i="7"/>
  <c r="BL85" i="7"/>
  <c r="BM85" i="7"/>
  <c r="BN85" i="7"/>
  <c r="BJ86" i="7"/>
  <c r="BK86" i="7"/>
  <c r="BL86" i="7"/>
  <c r="BM86" i="7"/>
  <c r="BN86" i="7"/>
  <c r="BJ87" i="7"/>
  <c r="BK87" i="7"/>
  <c r="BL87" i="7"/>
  <c r="BM87" i="7"/>
  <c r="BN87" i="7"/>
  <c r="BJ88" i="7"/>
  <c r="BK88" i="7"/>
  <c r="BL88" i="7"/>
  <c r="BM88" i="7"/>
  <c r="BN88" i="7"/>
  <c r="BJ89" i="7"/>
  <c r="BK89" i="7"/>
  <c r="BL89" i="7"/>
  <c r="BM89" i="7"/>
  <c r="BN89" i="7"/>
  <c r="BJ90" i="7"/>
  <c r="BK90" i="7"/>
  <c r="BL90" i="7"/>
  <c r="BM90" i="7"/>
  <c r="BN90" i="7"/>
  <c r="BJ91" i="7"/>
  <c r="BK91" i="7"/>
  <c r="BL91" i="7"/>
  <c r="BM91" i="7"/>
  <c r="BN91" i="7"/>
  <c r="BJ92" i="7"/>
  <c r="BK92" i="7"/>
  <c r="BL92" i="7"/>
  <c r="BM92" i="7"/>
  <c r="BN92" i="7"/>
  <c r="BJ93" i="7"/>
  <c r="BK93" i="7"/>
  <c r="BL93" i="7"/>
  <c r="BM93" i="7"/>
  <c r="BN93" i="7"/>
  <c r="BJ94" i="7"/>
  <c r="BK94" i="7"/>
  <c r="BL94" i="7"/>
  <c r="BM94" i="7"/>
  <c r="BN94" i="7"/>
  <c r="BJ95" i="7"/>
  <c r="BK95" i="7"/>
  <c r="BL95" i="7"/>
  <c r="BM95" i="7"/>
  <c r="BN95" i="7"/>
  <c r="BJ96" i="7"/>
  <c r="BK96" i="7"/>
  <c r="BL96" i="7"/>
  <c r="BM96" i="7"/>
  <c r="BN96" i="7"/>
  <c r="BJ97" i="7"/>
  <c r="BK97" i="7"/>
  <c r="BL97" i="7"/>
  <c r="BM97" i="7"/>
  <c r="BN97" i="7"/>
  <c r="BJ98" i="7"/>
  <c r="BK98" i="7"/>
  <c r="BL98" i="7"/>
  <c r="BM98" i="7"/>
  <c r="BN98" i="7"/>
  <c r="BJ99" i="7"/>
  <c r="BK99" i="7"/>
  <c r="BL99" i="7"/>
  <c r="BM99" i="7"/>
  <c r="BN99" i="7"/>
  <c r="BJ100" i="7"/>
  <c r="BK100" i="7"/>
  <c r="BL100" i="7"/>
  <c r="BM100" i="7"/>
  <c r="BN100" i="7"/>
  <c r="BJ101" i="7"/>
  <c r="BK101" i="7"/>
  <c r="BL101" i="7"/>
  <c r="BM101" i="7"/>
  <c r="BN101" i="7"/>
  <c r="BJ102" i="7"/>
  <c r="BK102" i="7"/>
  <c r="BL102" i="7"/>
  <c r="BM102" i="7"/>
  <c r="BN102" i="7"/>
  <c r="BJ103" i="7"/>
  <c r="BK103" i="7"/>
  <c r="BL103" i="7"/>
  <c r="BM103" i="7"/>
  <c r="BN103" i="7"/>
  <c r="BN4" i="7"/>
  <c r="BM4" i="7"/>
  <c r="BL4" i="7"/>
  <c r="BK4" i="7"/>
  <c r="BJ4" i="7"/>
  <c r="BA5" i="7"/>
  <c r="BB5" i="7"/>
  <c r="BC5" i="7"/>
  <c r="BD5" i="7"/>
  <c r="BE5" i="7"/>
  <c r="BA6" i="7"/>
  <c r="BB6" i="7"/>
  <c r="BC6" i="7"/>
  <c r="BD6" i="7"/>
  <c r="BE6" i="7"/>
  <c r="BA7" i="7"/>
  <c r="BB7" i="7"/>
  <c r="BC7" i="7"/>
  <c r="BD7" i="7"/>
  <c r="BE7" i="7"/>
  <c r="BA8" i="7"/>
  <c r="BB8" i="7"/>
  <c r="BC8" i="7"/>
  <c r="BD8" i="7"/>
  <c r="BE8" i="7"/>
  <c r="BA9" i="7"/>
  <c r="BB9" i="7"/>
  <c r="BC9" i="7"/>
  <c r="BD9" i="7"/>
  <c r="BE9" i="7"/>
  <c r="BA10" i="7"/>
  <c r="BB10" i="7"/>
  <c r="BC10" i="7"/>
  <c r="BD10" i="7"/>
  <c r="BE10" i="7"/>
  <c r="BA11" i="7"/>
  <c r="BB11" i="7"/>
  <c r="BC11" i="7"/>
  <c r="BD11" i="7"/>
  <c r="BE11" i="7"/>
  <c r="BA12" i="7"/>
  <c r="BB12" i="7"/>
  <c r="BC12" i="7"/>
  <c r="BD12" i="7"/>
  <c r="BE12" i="7"/>
  <c r="BA13" i="7"/>
  <c r="BB13" i="7"/>
  <c r="BC13" i="7"/>
  <c r="BD13" i="7"/>
  <c r="BE13" i="7"/>
  <c r="BA14" i="7"/>
  <c r="BB14" i="7"/>
  <c r="BC14" i="7"/>
  <c r="BD14" i="7"/>
  <c r="BE14" i="7"/>
  <c r="BA15" i="7"/>
  <c r="BB15" i="7"/>
  <c r="BC15" i="7"/>
  <c r="BD15" i="7"/>
  <c r="BE15" i="7"/>
  <c r="BA16" i="7"/>
  <c r="BB16" i="7"/>
  <c r="BC16" i="7"/>
  <c r="BD16" i="7"/>
  <c r="BE16" i="7"/>
  <c r="BA17" i="7"/>
  <c r="BB17" i="7"/>
  <c r="BC17" i="7"/>
  <c r="BD17" i="7"/>
  <c r="BE17" i="7"/>
  <c r="BA18" i="7"/>
  <c r="BB18" i="7"/>
  <c r="BC18" i="7"/>
  <c r="BD18" i="7"/>
  <c r="BE18" i="7"/>
  <c r="BA19" i="7"/>
  <c r="BB19" i="7"/>
  <c r="BC19" i="7"/>
  <c r="BD19" i="7"/>
  <c r="BE19" i="7"/>
  <c r="BA20" i="7"/>
  <c r="BB20" i="7"/>
  <c r="BC20" i="7"/>
  <c r="BD20" i="7"/>
  <c r="BE20" i="7"/>
  <c r="BA21" i="7"/>
  <c r="BB21" i="7"/>
  <c r="BC21" i="7"/>
  <c r="BD21" i="7"/>
  <c r="BE21" i="7"/>
  <c r="BA22" i="7"/>
  <c r="BB22" i="7"/>
  <c r="BC22" i="7"/>
  <c r="BD22" i="7"/>
  <c r="BE22" i="7"/>
  <c r="BA23" i="7"/>
  <c r="BB23" i="7"/>
  <c r="BC23" i="7"/>
  <c r="BD23" i="7"/>
  <c r="BE23" i="7"/>
  <c r="BA24" i="7"/>
  <c r="BB24" i="7"/>
  <c r="BC24" i="7"/>
  <c r="BD24" i="7"/>
  <c r="BE24" i="7"/>
  <c r="BA25" i="7"/>
  <c r="BB25" i="7"/>
  <c r="BC25" i="7"/>
  <c r="BD25" i="7"/>
  <c r="BE25" i="7"/>
  <c r="BA26" i="7"/>
  <c r="BB26" i="7"/>
  <c r="BC26" i="7"/>
  <c r="BD26" i="7"/>
  <c r="BE26" i="7"/>
  <c r="BA27" i="7"/>
  <c r="BB27" i="7"/>
  <c r="BC27" i="7"/>
  <c r="BD27" i="7"/>
  <c r="BE27" i="7"/>
  <c r="BA28" i="7"/>
  <c r="BB28" i="7"/>
  <c r="BC28" i="7"/>
  <c r="BD28" i="7"/>
  <c r="BE28" i="7"/>
  <c r="BA29" i="7"/>
  <c r="BB29" i="7"/>
  <c r="BC29" i="7"/>
  <c r="BD29" i="7"/>
  <c r="BE29" i="7"/>
  <c r="BA30" i="7"/>
  <c r="BB30" i="7"/>
  <c r="BC30" i="7"/>
  <c r="BD30" i="7"/>
  <c r="BE30" i="7"/>
  <c r="BA31" i="7"/>
  <c r="BB31" i="7"/>
  <c r="BC31" i="7"/>
  <c r="BD31" i="7"/>
  <c r="BE31" i="7"/>
  <c r="BA32" i="7"/>
  <c r="BB32" i="7"/>
  <c r="BC32" i="7"/>
  <c r="BD32" i="7"/>
  <c r="BE32" i="7"/>
  <c r="BA33" i="7"/>
  <c r="BB33" i="7"/>
  <c r="BC33" i="7"/>
  <c r="BD33" i="7"/>
  <c r="BE33" i="7"/>
  <c r="BA34" i="7"/>
  <c r="BB34" i="7"/>
  <c r="BC34" i="7"/>
  <c r="BD34" i="7"/>
  <c r="BE34" i="7"/>
  <c r="BA35" i="7"/>
  <c r="BB35" i="7"/>
  <c r="BC35" i="7"/>
  <c r="BD35" i="7"/>
  <c r="BE35" i="7"/>
  <c r="BA36" i="7"/>
  <c r="BB36" i="7"/>
  <c r="BC36" i="7"/>
  <c r="BD36" i="7"/>
  <c r="BE36" i="7"/>
  <c r="BA37" i="7"/>
  <c r="BB37" i="7"/>
  <c r="BC37" i="7"/>
  <c r="BD37" i="7"/>
  <c r="BE37" i="7"/>
  <c r="BA38" i="7"/>
  <c r="BB38" i="7"/>
  <c r="BC38" i="7"/>
  <c r="BD38" i="7"/>
  <c r="BE38" i="7"/>
  <c r="BA39" i="7"/>
  <c r="BB39" i="7"/>
  <c r="BC39" i="7"/>
  <c r="BD39" i="7"/>
  <c r="BE39" i="7"/>
  <c r="BA40" i="7"/>
  <c r="BB40" i="7"/>
  <c r="BC40" i="7"/>
  <c r="BD40" i="7"/>
  <c r="BE40" i="7"/>
  <c r="BA41" i="7"/>
  <c r="BB41" i="7"/>
  <c r="BC41" i="7"/>
  <c r="BD41" i="7"/>
  <c r="BE41" i="7"/>
  <c r="BA42" i="7"/>
  <c r="BB42" i="7"/>
  <c r="BC42" i="7"/>
  <c r="BD42" i="7"/>
  <c r="BE42" i="7"/>
  <c r="BA43" i="7"/>
  <c r="BB43" i="7"/>
  <c r="BC43" i="7"/>
  <c r="BD43" i="7"/>
  <c r="BE43" i="7"/>
  <c r="BA44" i="7"/>
  <c r="BB44" i="7"/>
  <c r="BC44" i="7"/>
  <c r="BD44" i="7"/>
  <c r="BE44" i="7"/>
  <c r="BA45" i="7"/>
  <c r="BB45" i="7"/>
  <c r="BC45" i="7"/>
  <c r="BD45" i="7"/>
  <c r="BE45" i="7"/>
  <c r="BA46" i="7"/>
  <c r="BB46" i="7"/>
  <c r="BC46" i="7"/>
  <c r="BD46" i="7"/>
  <c r="BE46" i="7"/>
  <c r="BA47" i="7"/>
  <c r="BB47" i="7"/>
  <c r="BC47" i="7"/>
  <c r="BD47" i="7"/>
  <c r="BE47" i="7"/>
  <c r="BA48" i="7"/>
  <c r="BB48" i="7"/>
  <c r="BC48" i="7"/>
  <c r="BD48" i="7"/>
  <c r="BE48" i="7"/>
  <c r="BA49" i="7"/>
  <c r="BB49" i="7"/>
  <c r="BC49" i="7"/>
  <c r="BD49" i="7"/>
  <c r="BE49" i="7"/>
  <c r="BA50" i="7"/>
  <c r="BB50" i="7"/>
  <c r="BC50" i="7"/>
  <c r="BD50" i="7"/>
  <c r="BE50" i="7"/>
  <c r="BA51" i="7"/>
  <c r="BB51" i="7"/>
  <c r="BC51" i="7"/>
  <c r="BD51" i="7"/>
  <c r="BE51" i="7"/>
  <c r="BA52" i="7"/>
  <c r="BB52" i="7"/>
  <c r="BC52" i="7"/>
  <c r="BD52" i="7"/>
  <c r="BE52" i="7"/>
  <c r="BA53" i="7"/>
  <c r="BB53" i="7"/>
  <c r="BC53" i="7"/>
  <c r="BD53" i="7"/>
  <c r="BE53" i="7"/>
  <c r="BA54" i="7"/>
  <c r="BB54" i="7"/>
  <c r="BC54" i="7"/>
  <c r="BD54" i="7"/>
  <c r="BE54" i="7"/>
  <c r="BA55" i="7"/>
  <c r="BB55" i="7"/>
  <c r="BC55" i="7"/>
  <c r="BD55" i="7"/>
  <c r="BE55" i="7"/>
  <c r="BA56" i="7"/>
  <c r="BB56" i="7"/>
  <c r="BC56" i="7"/>
  <c r="BD56" i="7"/>
  <c r="BE56" i="7"/>
  <c r="BA57" i="7"/>
  <c r="BB57" i="7"/>
  <c r="BC57" i="7"/>
  <c r="BD57" i="7"/>
  <c r="BE57" i="7"/>
  <c r="BA58" i="7"/>
  <c r="BB58" i="7"/>
  <c r="BC58" i="7"/>
  <c r="BD58" i="7"/>
  <c r="BE58" i="7"/>
  <c r="BA59" i="7"/>
  <c r="BB59" i="7"/>
  <c r="BC59" i="7"/>
  <c r="BD59" i="7"/>
  <c r="BE59" i="7"/>
  <c r="BA60" i="7"/>
  <c r="BB60" i="7"/>
  <c r="BC60" i="7"/>
  <c r="BD60" i="7"/>
  <c r="BE60" i="7"/>
  <c r="BA61" i="7"/>
  <c r="BB61" i="7"/>
  <c r="BC61" i="7"/>
  <c r="BD61" i="7"/>
  <c r="BE61" i="7"/>
  <c r="BA62" i="7"/>
  <c r="BB62" i="7"/>
  <c r="BC62" i="7"/>
  <c r="BD62" i="7"/>
  <c r="BE62" i="7"/>
  <c r="BA63" i="7"/>
  <c r="BB63" i="7"/>
  <c r="BC63" i="7"/>
  <c r="BD63" i="7"/>
  <c r="BE63" i="7"/>
  <c r="BA64" i="7"/>
  <c r="BB64" i="7"/>
  <c r="BC64" i="7"/>
  <c r="BD64" i="7"/>
  <c r="BE64" i="7"/>
  <c r="BA65" i="7"/>
  <c r="BB65" i="7"/>
  <c r="BC65" i="7"/>
  <c r="BD65" i="7"/>
  <c r="BE65" i="7"/>
  <c r="BA66" i="7"/>
  <c r="BB66" i="7"/>
  <c r="BC66" i="7"/>
  <c r="BD66" i="7"/>
  <c r="BE66" i="7"/>
  <c r="BA67" i="7"/>
  <c r="BB67" i="7"/>
  <c r="BC67" i="7"/>
  <c r="BD67" i="7"/>
  <c r="BE67" i="7"/>
  <c r="BA68" i="7"/>
  <c r="BB68" i="7"/>
  <c r="BC68" i="7"/>
  <c r="BD68" i="7"/>
  <c r="BE68" i="7"/>
  <c r="BA69" i="7"/>
  <c r="BB69" i="7"/>
  <c r="BC69" i="7"/>
  <c r="BD69" i="7"/>
  <c r="BE69" i="7"/>
  <c r="BA70" i="7"/>
  <c r="BB70" i="7"/>
  <c r="BC70" i="7"/>
  <c r="BD70" i="7"/>
  <c r="BE70" i="7"/>
  <c r="BA71" i="7"/>
  <c r="BB71" i="7"/>
  <c r="BC71" i="7"/>
  <c r="BD71" i="7"/>
  <c r="BE71" i="7"/>
  <c r="BA72" i="7"/>
  <c r="BB72" i="7"/>
  <c r="BC72" i="7"/>
  <c r="BD72" i="7"/>
  <c r="BE72" i="7"/>
  <c r="BA73" i="7"/>
  <c r="BB73" i="7"/>
  <c r="BC73" i="7"/>
  <c r="BD73" i="7"/>
  <c r="BE73" i="7"/>
  <c r="BA74" i="7"/>
  <c r="BB74" i="7"/>
  <c r="BC74" i="7"/>
  <c r="BD74" i="7"/>
  <c r="BE74" i="7"/>
  <c r="BA75" i="7"/>
  <c r="BB75" i="7"/>
  <c r="BC75" i="7"/>
  <c r="BD75" i="7"/>
  <c r="BE75" i="7"/>
  <c r="BA76" i="7"/>
  <c r="BB76" i="7"/>
  <c r="BC76" i="7"/>
  <c r="BD76" i="7"/>
  <c r="BE76" i="7"/>
  <c r="BA77" i="7"/>
  <c r="BB77" i="7"/>
  <c r="BC77" i="7"/>
  <c r="BD77" i="7"/>
  <c r="BE77" i="7"/>
  <c r="BA78" i="7"/>
  <c r="BB78" i="7"/>
  <c r="BC78" i="7"/>
  <c r="BD78" i="7"/>
  <c r="BE78" i="7"/>
  <c r="BA79" i="7"/>
  <c r="BB79" i="7"/>
  <c r="BC79" i="7"/>
  <c r="BD79" i="7"/>
  <c r="BE79" i="7"/>
  <c r="BA80" i="7"/>
  <c r="BB80" i="7"/>
  <c r="BC80" i="7"/>
  <c r="BD80" i="7"/>
  <c r="BE80" i="7"/>
  <c r="BA81" i="7"/>
  <c r="BB81" i="7"/>
  <c r="BC81" i="7"/>
  <c r="BD81" i="7"/>
  <c r="BE81" i="7"/>
  <c r="BA82" i="7"/>
  <c r="BB82" i="7"/>
  <c r="BC82" i="7"/>
  <c r="BD82" i="7"/>
  <c r="BE82" i="7"/>
  <c r="BA83" i="7"/>
  <c r="BB83" i="7"/>
  <c r="BC83" i="7"/>
  <c r="BD83" i="7"/>
  <c r="BE83" i="7"/>
  <c r="BA84" i="7"/>
  <c r="BB84" i="7"/>
  <c r="BC84" i="7"/>
  <c r="BD84" i="7"/>
  <c r="BE84" i="7"/>
  <c r="BA85" i="7"/>
  <c r="BB85" i="7"/>
  <c r="BC85" i="7"/>
  <c r="BD85" i="7"/>
  <c r="BE85" i="7"/>
  <c r="BA86" i="7"/>
  <c r="BB86" i="7"/>
  <c r="BC86" i="7"/>
  <c r="BD86" i="7"/>
  <c r="BE86" i="7"/>
  <c r="BA87" i="7"/>
  <c r="BB87" i="7"/>
  <c r="BC87" i="7"/>
  <c r="BD87" i="7"/>
  <c r="BE87" i="7"/>
  <c r="BA88" i="7"/>
  <c r="BB88" i="7"/>
  <c r="BC88" i="7"/>
  <c r="BD88" i="7"/>
  <c r="BE88" i="7"/>
  <c r="BA89" i="7"/>
  <c r="BB89" i="7"/>
  <c r="BC89" i="7"/>
  <c r="BD89" i="7"/>
  <c r="BE89" i="7"/>
  <c r="BA90" i="7"/>
  <c r="BB90" i="7"/>
  <c r="BC90" i="7"/>
  <c r="BD90" i="7"/>
  <c r="BE90" i="7"/>
  <c r="BA91" i="7"/>
  <c r="BB91" i="7"/>
  <c r="BC91" i="7"/>
  <c r="BD91" i="7"/>
  <c r="BE91" i="7"/>
  <c r="BA92" i="7"/>
  <c r="BB92" i="7"/>
  <c r="BC92" i="7"/>
  <c r="BD92" i="7"/>
  <c r="BE92" i="7"/>
  <c r="BA93" i="7"/>
  <c r="BB93" i="7"/>
  <c r="BC93" i="7"/>
  <c r="BD93" i="7"/>
  <c r="BE93" i="7"/>
  <c r="BA94" i="7"/>
  <c r="BB94" i="7"/>
  <c r="BC94" i="7"/>
  <c r="BD94" i="7"/>
  <c r="BE94" i="7"/>
  <c r="BA95" i="7"/>
  <c r="BB95" i="7"/>
  <c r="BC95" i="7"/>
  <c r="BD95" i="7"/>
  <c r="BE95" i="7"/>
  <c r="BA96" i="7"/>
  <c r="BB96" i="7"/>
  <c r="BC96" i="7"/>
  <c r="BD96" i="7"/>
  <c r="BE96" i="7"/>
  <c r="BA97" i="7"/>
  <c r="BB97" i="7"/>
  <c r="BC97" i="7"/>
  <c r="BD97" i="7"/>
  <c r="BE97" i="7"/>
  <c r="BA98" i="7"/>
  <c r="BB98" i="7"/>
  <c r="BC98" i="7"/>
  <c r="BD98" i="7"/>
  <c r="BE98" i="7"/>
  <c r="BA99" i="7"/>
  <c r="BB99" i="7"/>
  <c r="BC99" i="7"/>
  <c r="BD99" i="7"/>
  <c r="BE99" i="7"/>
  <c r="BA100" i="7"/>
  <c r="BB100" i="7"/>
  <c r="BC100" i="7"/>
  <c r="BD100" i="7"/>
  <c r="BE100" i="7"/>
  <c r="BA101" i="7"/>
  <c r="BB101" i="7"/>
  <c r="BC101" i="7"/>
  <c r="BD101" i="7"/>
  <c r="BE101" i="7"/>
  <c r="BA102" i="7"/>
  <c r="BB102" i="7"/>
  <c r="BC102" i="7"/>
  <c r="BD102" i="7"/>
  <c r="BE102" i="7"/>
  <c r="BA103" i="7"/>
  <c r="BB103" i="7"/>
  <c r="BC103" i="7"/>
  <c r="BD103" i="7"/>
  <c r="BE103" i="7"/>
  <c r="BA104" i="7"/>
  <c r="BB104" i="7"/>
  <c r="BC104" i="7"/>
  <c r="BD104" i="7"/>
  <c r="BE104" i="7"/>
  <c r="BA105" i="7"/>
  <c r="BB105" i="7"/>
  <c r="BC105" i="7"/>
  <c r="BD105" i="7"/>
  <c r="BE105" i="7"/>
  <c r="BA106" i="7"/>
  <c r="BB106" i="7"/>
  <c r="BC106" i="7"/>
  <c r="BD106" i="7"/>
  <c r="BE106" i="7"/>
  <c r="BA107" i="7"/>
  <c r="BB107" i="7"/>
  <c r="BC107" i="7"/>
  <c r="BD107" i="7"/>
  <c r="BE107" i="7"/>
  <c r="BA108" i="7"/>
  <c r="BB108" i="7"/>
  <c r="BC108" i="7"/>
  <c r="BD108" i="7"/>
  <c r="BE108" i="7"/>
  <c r="BA109" i="7"/>
  <c r="BB109" i="7"/>
  <c r="BC109" i="7"/>
  <c r="BD109" i="7"/>
  <c r="BE109" i="7"/>
  <c r="BA110" i="7"/>
  <c r="BB110" i="7"/>
  <c r="BC110" i="7"/>
  <c r="BD110" i="7"/>
  <c r="BE110" i="7"/>
  <c r="BA111" i="7"/>
  <c r="BB111" i="7"/>
  <c r="BC111" i="7"/>
  <c r="BD111" i="7"/>
  <c r="BE111" i="7"/>
  <c r="BA112" i="7"/>
  <c r="BB112" i="7"/>
  <c r="BC112" i="7"/>
  <c r="BD112" i="7"/>
  <c r="BE112" i="7"/>
  <c r="BA113" i="7"/>
  <c r="BB113" i="7"/>
  <c r="BC113" i="7"/>
  <c r="BD113" i="7"/>
  <c r="BE113" i="7"/>
  <c r="BA114" i="7"/>
  <c r="BB114" i="7"/>
  <c r="BC114" i="7"/>
  <c r="BD114" i="7"/>
  <c r="BE114" i="7"/>
  <c r="BA115" i="7"/>
  <c r="BB115" i="7"/>
  <c r="BC115" i="7"/>
  <c r="BD115" i="7"/>
  <c r="BE115" i="7"/>
  <c r="BA116" i="7"/>
  <c r="BB116" i="7"/>
  <c r="BC116" i="7"/>
  <c r="BD116" i="7"/>
  <c r="BE116" i="7"/>
  <c r="BA117" i="7"/>
  <c r="BB117" i="7"/>
  <c r="BC117" i="7"/>
  <c r="BD117" i="7"/>
  <c r="BE117" i="7"/>
  <c r="BA118" i="7"/>
  <c r="BB118" i="7"/>
  <c r="BC118" i="7"/>
  <c r="BD118" i="7"/>
  <c r="BE118" i="7"/>
  <c r="BA119" i="7"/>
  <c r="BB119" i="7"/>
  <c r="BC119" i="7"/>
  <c r="BD119" i="7"/>
  <c r="BE119" i="7"/>
  <c r="BA120" i="7"/>
  <c r="BB120" i="7"/>
  <c r="BC120" i="7"/>
  <c r="BD120" i="7"/>
  <c r="BE120" i="7"/>
  <c r="BA121" i="7"/>
  <c r="BB121" i="7"/>
  <c r="BC121" i="7"/>
  <c r="BD121" i="7"/>
  <c r="BE121" i="7"/>
  <c r="BA122" i="7"/>
  <c r="BB122" i="7"/>
  <c r="BC122" i="7"/>
  <c r="BD122" i="7"/>
  <c r="BE122" i="7"/>
  <c r="BA123" i="7"/>
  <c r="BB123" i="7"/>
  <c r="BC123" i="7"/>
  <c r="BD123" i="7"/>
  <c r="BE123" i="7"/>
  <c r="BA124" i="7"/>
  <c r="BB124" i="7"/>
  <c r="BC124" i="7"/>
  <c r="BD124" i="7"/>
  <c r="BE124" i="7"/>
  <c r="BA125" i="7"/>
  <c r="BB125" i="7"/>
  <c r="BC125" i="7"/>
  <c r="BD125" i="7"/>
  <c r="BE125" i="7"/>
  <c r="BA126" i="7"/>
  <c r="BB126" i="7"/>
  <c r="BC126" i="7"/>
  <c r="BD126" i="7"/>
  <c r="BE126" i="7"/>
  <c r="BA127" i="7"/>
  <c r="BB127" i="7"/>
  <c r="BC127" i="7"/>
  <c r="BD127" i="7"/>
  <c r="BE127" i="7"/>
  <c r="BA128" i="7"/>
  <c r="BB128" i="7"/>
  <c r="BC128" i="7"/>
  <c r="BD128" i="7"/>
  <c r="BE128" i="7"/>
  <c r="BA129" i="7"/>
  <c r="BB129" i="7"/>
  <c r="BC129" i="7"/>
  <c r="BD129" i="7"/>
  <c r="BE129" i="7"/>
  <c r="BA130" i="7"/>
  <c r="BB130" i="7"/>
  <c r="BC130" i="7"/>
  <c r="BD130" i="7"/>
  <c r="BE130" i="7"/>
  <c r="BA131" i="7"/>
  <c r="BB131" i="7"/>
  <c r="BC131" i="7"/>
  <c r="BD131" i="7"/>
  <c r="BE131" i="7"/>
  <c r="BA132" i="7"/>
  <c r="BB132" i="7"/>
  <c r="BC132" i="7"/>
  <c r="BD132" i="7"/>
  <c r="BE132" i="7"/>
  <c r="BA133" i="7"/>
  <c r="BB133" i="7"/>
  <c r="BC133" i="7"/>
  <c r="BD133" i="7"/>
  <c r="BE133" i="7"/>
  <c r="BA134" i="7"/>
  <c r="BB134" i="7"/>
  <c r="BC134" i="7"/>
  <c r="BD134" i="7"/>
  <c r="BE134" i="7"/>
  <c r="BA135" i="7"/>
  <c r="BB135" i="7"/>
  <c r="BC135" i="7"/>
  <c r="BD135" i="7"/>
  <c r="BE135" i="7"/>
  <c r="BA136" i="7"/>
  <c r="BB136" i="7"/>
  <c r="BC136" i="7"/>
  <c r="BD136" i="7"/>
  <c r="BE136" i="7"/>
  <c r="BA137" i="7"/>
  <c r="BB137" i="7"/>
  <c r="BC137" i="7"/>
  <c r="BD137" i="7"/>
  <c r="BE137" i="7"/>
  <c r="BA138" i="7"/>
  <c r="BB138" i="7"/>
  <c r="BC138" i="7"/>
  <c r="BD138" i="7"/>
  <c r="BE138" i="7"/>
  <c r="BA139" i="7"/>
  <c r="BB139" i="7"/>
  <c r="BC139" i="7"/>
  <c r="BD139" i="7"/>
  <c r="BE139" i="7"/>
  <c r="BA140" i="7"/>
  <c r="BB140" i="7"/>
  <c r="BC140" i="7"/>
  <c r="BD140" i="7"/>
  <c r="BE140" i="7"/>
  <c r="BA141" i="7"/>
  <c r="BB141" i="7"/>
  <c r="BC141" i="7"/>
  <c r="BD141" i="7"/>
  <c r="BE141" i="7"/>
  <c r="BA142" i="7"/>
  <c r="BB142" i="7"/>
  <c r="BC142" i="7"/>
  <c r="BD142" i="7"/>
  <c r="BE142" i="7"/>
  <c r="BA143" i="7"/>
  <c r="BB143" i="7"/>
  <c r="BC143" i="7"/>
  <c r="BD143" i="7"/>
  <c r="BE143" i="7"/>
  <c r="BA144" i="7"/>
  <c r="BB144" i="7"/>
  <c r="BC144" i="7"/>
  <c r="BD144" i="7"/>
  <c r="BE144" i="7"/>
  <c r="BA145" i="7"/>
  <c r="BB145" i="7"/>
  <c r="BC145" i="7"/>
  <c r="BD145" i="7"/>
  <c r="BE145" i="7"/>
  <c r="BA146" i="7"/>
  <c r="BB146" i="7"/>
  <c r="BC146" i="7"/>
  <c r="BD146" i="7"/>
  <c r="BE146" i="7"/>
  <c r="BA147" i="7"/>
  <c r="BB147" i="7"/>
  <c r="BC147" i="7"/>
  <c r="BD147" i="7"/>
  <c r="BE147" i="7"/>
  <c r="BA148" i="7"/>
  <c r="BB148" i="7"/>
  <c r="BC148" i="7"/>
  <c r="BD148" i="7"/>
  <c r="BE148" i="7"/>
  <c r="BA149" i="7"/>
  <c r="BB149" i="7"/>
  <c r="BC149" i="7"/>
  <c r="BD149" i="7"/>
  <c r="BE149" i="7"/>
  <c r="BA150" i="7"/>
  <c r="BB150" i="7"/>
  <c r="BC150" i="7"/>
  <c r="BD150" i="7"/>
  <c r="BE150" i="7"/>
  <c r="BA151" i="7"/>
  <c r="BB151" i="7"/>
  <c r="BC151" i="7"/>
  <c r="BD151" i="7"/>
  <c r="BE151" i="7"/>
  <c r="BA152" i="7"/>
  <c r="BB152" i="7"/>
  <c r="BC152" i="7"/>
  <c r="BD152" i="7"/>
  <c r="BE152" i="7"/>
  <c r="BA153" i="7"/>
  <c r="BB153" i="7"/>
  <c r="BC153" i="7"/>
  <c r="BD153" i="7"/>
  <c r="BE153" i="7"/>
  <c r="BA154" i="7"/>
  <c r="BB154" i="7"/>
  <c r="BC154" i="7"/>
  <c r="BD154" i="7"/>
  <c r="BE154" i="7"/>
  <c r="BA155" i="7"/>
  <c r="BB155" i="7"/>
  <c r="BC155" i="7"/>
  <c r="BD155" i="7"/>
  <c r="BE155" i="7"/>
  <c r="BA156" i="7"/>
  <c r="BB156" i="7"/>
  <c r="BC156" i="7"/>
  <c r="BD156" i="7"/>
  <c r="BE156" i="7"/>
  <c r="BA157" i="7"/>
  <c r="BB157" i="7"/>
  <c r="BC157" i="7"/>
  <c r="BD157" i="7"/>
  <c r="BE157" i="7"/>
  <c r="BA158" i="7"/>
  <c r="BB158" i="7"/>
  <c r="BC158" i="7"/>
  <c r="BD158" i="7"/>
  <c r="BE158" i="7"/>
  <c r="BA159" i="7"/>
  <c r="BB159" i="7"/>
  <c r="BC159" i="7"/>
  <c r="BD159" i="7"/>
  <c r="BE159" i="7"/>
  <c r="BA160" i="7"/>
  <c r="BB160" i="7"/>
  <c r="BC160" i="7"/>
  <c r="BD160" i="7"/>
  <c r="BE160" i="7"/>
  <c r="BA161" i="7"/>
  <c r="BB161" i="7"/>
  <c r="BC161" i="7"/>
  <c r="BD161" i="7"/>
  <c r="BE161" i="7"/>
  <c r="BA162" i="7"/>
  <c r="BB162" i="7"/>
  <c r="BC162" i="7"/>
  <c r="BD162" i="7"/>
  <c r="BE162" i="7"/>
  <c r="BA163" i="7"/>
  <c r="BB163" i="7"/>
  <c r="BC163" i="7"/>
  <c r="BD163" i="7"/>
  <c r="BE163" i="7"/>
  <c r="BA164" i="7"/>
  <c r="BB164" i="7"/>
  <c r="BC164" i="7"/>
  <c r="BD164" i="7"/>
  <c r="BE164" i="7"/>
  <c r="BA165" i="7"/>
  <c r="BB165" i="7"/>
  <c r="BC165" i="7"/>
  <c r="BD165" i="7"/>
  <c r="BE165" i="7"/>
  <c r="BA166" i="7"/>
  <c r="BB166" i="7"/>
  <c r="BC166" i="7"/>
  <c r="BD166" i="7"/>
  <c r="BE166" i="7"/>
  <c r="BA167" i="7"/>
  <c r="BB167" i="7"/>
  <c r="BC167" i="7"/>
  <c r="BD167" i="7"/>
  <c r="BE167" i="7"/>
  <c r="BA168" i="7"/>
  <c r="BB168" i="7"/>
  <c r="BC168" i="7"/>
  <c r="BD168" i="7"/>
  <c r="BE168" i="7"/>
  <c r="BA169" i="7"/>
  <c r="BB169" i="7"/>
  <c r="BC169" i="7"/>
  <c r="BD169" i="7"/>
  <c r="BE169" i="7"/>
  <c r="BA170" i="7"/>
  <c r="BB170" i="7"/>
  <c r="BC170" i="7"/>
  <c r="BD170" i="7"/>
  <c r="BE170" i="7"/>
  <c r="BA171" i="7"/>
  <c r="BB171" i="7"/>
  <c r="BC171" i="7"/>
  <c r="BD171" i="7"/>
  <c r="BE171" i="7"/>
  <c r="BA172" i="7"/>
  <c r="BB172" i="7"/>
  <c r="BC172" i="7"/>
  <c r="BD172" i="7"/>
  <c r="BE172" i="7"/>
  <c r="BA173" i="7"/>
  <c r="BB173" i="7"/>
  <c r="BC173" i="7"/>
  <c r="BD173" i="7"/>
  <c r="BE173" i="7"/>
  <c r="BA174" i="7"/>
  <c r="BB174" i="7"/>
  <c r="BC174" i="7"/>
  <c r="BD174" i="7"/>
  <c r="BE174" i="7"/>
  <c r="BA175" i="7"/>
  <c r="BB175" i="7"/>
  <c r="BC175" i="7"/>
  <c r="BD175" i="7"/>
  <c r="BE175" i="7"/>
  <c r="BA176" i="7"/>
  <c r="BB176" i="7"/>
  <c r="BC176" i="7"/>
  <c r="BD176" i="7"/>
  <c r="BE176" i="7"/>
  <c r="BA177" i="7"/>
  <c r="BB177" i="7"/>
  <c r="BC177" i="7"/>
  <c r="BD177" i="7"/>
  <c r="BE177" i="7"/>
  <c r="BA178" i="7"/>
  <c r="BB178" i="7"/>
  <c r="BC178" i="7"/>
  <c r="BD178" i="7"/>
  <c r="BE178" i="7"/>
  <c r="BA179" i="7"/>
  <c r="BB179" i="7"/>
  <c r="BC179" i="7"/>
  <c r="BD179" i="7"/>
  <c r="BE179" i="7"/>
  <c r="BA180" i="7"/>
  <c r="BB180" i="7"/>
  <c r="BC180" i="7"/>
  <c r="BD180" i="7"/>
  <c r="BE180" i="7"/>
  <c r="BA181" i="7"/>
  <c r="BB181" i="7"/>
  <c r="BC181" i="7"/>
  <c r="BD181" i="7"/>
  <c r="BE181" i="7"/>
  <c r="BA182" i="7"/>
  <c r="BB182" i="7"/>
  <c r="BC182" i="7"/>
  <c r="BD182" i="7"/>
  <c r="BE182" i="7"/>
  <c r="BA183" i="7"/>
  <c r="BB183" i="7"/>
  <c r="BC183" i="7"/>
  <c r="BD183" i="7"/>
  <c r="BE183" i="7"/>
  <c r="BA184" i="7"/>
  <c r="BB184" i="7"/>
  <c r="BC184" i="7"/>
  <c r="BD184" i="7"/>
  <c r="BE184" i="7"/>
  <c r="BA185" i="7"/>
  <c r="BB185" i="7"/>
  <c r="BC185" i="7"/>
  <c r="BD185" i="7"/>
  <c r="BE185" i="7"/>
  <c r="BA186" i="7"/>
  <c r="BB186" i="7"/>
  <c r="BC186" i="7"/>
  <c r="BD186" i="7"/>
  <c r="BE186" i="7"/>
  <c r="BA187" i="7"/>
  <c r="BB187" i="7"/>
  <c r="BC187" i="7"/>
  <c r="BD187" i="7"/>
  <c r="BE187" i="7"/>
  <c r="BA188" i="7"/>
  <c r="BB188" i="7"/>
  <c r="BC188" i="7"/>
  <c r="BD188" i="7"/>
  <c r="BE188" i="7"/>
  <c r="BA189" i="7"/>
  <c r="BB189" i="7"/>
  <c r="BC189" i="7"/>
  <c r="BD189" i="7"/>
  <c r="BE189" i="7"/>
  <c r="BA190" i="7"/>
  <c r="BB190" i="7"/>
  <c r="BC190" i="7"/>
  <c r="BD190" i="7"/>
  <c r="BE190" i="7"/>
  <c r="BA191" i="7"/>
  <c r="BB191" i="7"/>
  <c r="BC191" i="7"/>
  <c r="BD191" i="7"/>
  <c r="BE191" i="7"/>
  <c r="BA192" i="7"/>
  <c r="BB192" i="7"/>
  <c r="BC192" i="7"/>
  <c r="BD192" i="7"/>
  <c r="BE192" i="7"/>
  <c r="BA193" i="7"/>
  <c r="BB193" i="7"/>
  <c r="BC193" i="7"/>
  <c r="BD193" i="7"/>
  <c r="BE193" i="7"/>
  <c r="BA194" i="7"/>
  <c r="BB194" i="7"/>
  <c r="BC194" i="7"/>
  <c r="BD194" i="7"/>
  <c r="BE194" i="7"/>
  <c r="BA195" i="7"/>
  <c r="BB195" i="7"/>
  <c r="BC195" i="7"/>
  <c r="BD195" i="7"/>
  <c r="BE195" i="7"/>
  <c r="BA196" i="7"/>
  <c r="BB196" i="7"/>
  <c r="BC196" i="7"/>
  <c r="BD196" i="7"/>
  <c r="BE196" i="7"/>
  <c r="BA197" i="7"/>
  <c r="BB197" i="7"/>
  <c r="BC197" i="7"/>
  <c r="BD197" i="7"/>
  <c r="BE197" i="7"/>
  <c r="BA198" i="7"/>
  <c r="BB198" i="7"/>
  <c r="BC198" i="7"/>
  <c r="BD198" i="7"/>
  <c r="BE198" i="7"/>
  <c r="BA199" i="7"/>
  <c r="BB199" i="7"/>
  <c r="BC199" i="7"/>
  <c r="BD199" i="7"/>
  <c r="BE199" i="7"/>
  <c r="BA200" i="7"/>
  <c r="BB200" i="7"/>
  <c r="BC200" i="7"/>
  <c r="BD200" i="7"/>
  <c r="BE200" i="7"/>
  <c r="BA201" i="7"/>
  <c r="BB201" i="7"/>
  <c r="BC201" i="7"/>
  <c r="BD201" i="7"/>
  <c r="BE201" i="7"/>
  <c r="BA202" i="7"/>
  <c r="BB202" i="7"/>
  <c r="BC202" i="7"/>
  <c r="BD202" i="7"/>
  <c r="BE202" i="7"/>
  <c r="BA203" i="7"/>
  <c r="BB203" i="7"/>
  <c r="BC203" i="7"/>
  <c r="BD203" i="7"/>
  <c r="BE203" i="7"/>
  <c r="BA204" i="7"/>
  <c r="BB204" i="7"/>
  <c r="BC204" i="7"/>
  <c r="BD204" i="7"/>
  <c r="BE204" i="7"/>
  <c r="BA205" i="7"/>
  <c r="BB205" i="7"/>
  <c r="BC205" i="7"/>
  <c r="BD205" i="7"/>
  <c r="BE205" i="7"/>
  <c r="BA206" i="7"/>
  <c r="BB206" i="7"/>
  <c r="BC206" i="7"/>
  <c r="BD206" i="7"/>
  <c r="BE206" i="7"/>
  <c r="BA207" i="7"/>
  <c r="BB207" i="7"/>
  <c r="BC207" i="7"/>
  <c r="BD207" i="7"/>
  <c r="BE207" i="7"/>
  <c r="BA208" i="7"/>
  <c r="BB208" i="7"/>
  <c r="BC208" i="7"/>
  <c r="BD208" i="7"/>
  <c r="BE208" i="7"/>
  <c r="BA209" i="7"/>
  <c r="BB209" i="7"/>
  <c r="BC209" i="7"/>
  <c r="BD209" i="7"/>
  <c r="BE209" i="7"/>
  <c r="BA210" i="7"/>
  <c r="BB210" i="7"/>
  <c r="BC210" i="7"/>
  <c r="BD210" i="7"/>
  <c r="BE210" i="7"/>
  <c r="BA211" i="7"/>
  <c r="BB211" i="7"/>
  <c r="BC211" i="7"/>
  <c r="BD211" i="7"/>
  <c r="BE211" i="7"/>
  <c r="BA212" i="7"/>
  <c r="BB212" i="7"/>
  <c r="BC212" i="7"/>
  <c r="BD212" i="7"/>
  <c r="BE212" i="7"/>
  <c r="BA213" i="7"/>
  <c r="BB213" i="7"/>
  <c r="BC213" i="7"/>
  <c r="BD213" i="7"/>
  <c r="BE213" i="7"/>
  <c r="BA214" i="7"/>
  <c r="BB214" i="7"/>
  <c r="BC214" i="7"/>
  <c r="BD214" i="7"/>
  <c r="BE214" i="7"/>
  <c r="BA215" i="7"/>
  <c r="BB215" i="7"/>
  <c r="BC215" i="7"/>
  <c r="BD215" i="7"/>
  <c r="BE215" i="7"/>
  <c r="BA216" i="7"/>
  <c r="BB216" i="7"/>
  <c r="BC216" i="7"/>
  <c r="BD216" i="7"/>
  <c r="BE216" i="7"/>
  <c r="BA217" i="7"/>
  <c r="BB217" i="7"/>
  <c r="BC217" i="7"/>
  <c r="BD217" i="7"/>
  <c r="BE217" i="7"/>
  <c r="BA218" i="7"/>
  <c r="BB218" i="7"/>
  <c r="BC218" i="7"/>
  <c r="BD218" i="7"/>
  <c r="BE218" i="7"/>
  <c r="BA219" i="7"/>
  <c r="BB219" i="7"/>
  <c r="BC219" i="7"/>
  <c r="BD219" i="7"/>
  <c r="BE219" i="7"/>
  <c r="BA220" i="7"/>
  <c r="BB220" i="7"/>
  <c r="BC220" i="7"/>
  <c r="BD220" i="7"/>
  <c r="BE220" i="7"/>
  <c r="BA221" i="7"/>
  <c r="BB221" i="7"/>
  <c r="BC221" i="7"/>
  <c r="BD221" i="7"/>
  <c r="BE221" i="7"/>
  <c r="BA222" i="7"/>
  <c r="BB222" i="7"/>
  <c r="BC222" i="7"/>
  <c r="BD222" i="7"/>
  <c r="BE222" i="7"/>
  <c r="BA223" i="7"/>
  <c r="BB223" i="7"/>
  <c r="BC223" i="7"/>
  <c r="BD223" i="7"/>
  <c r="BE223" i="7"/>
  <c r="BA224" i="7"/>
  <c r="BB224" i="7"/>
  <c r="BC224" i="7"/>
  <c r="BD224" i="7"/>
  <c r="BE224" i="7"/>
  <c r="BA225" i="7"/>
  <c r="BB225" i="7"/>
  <c r="BC225" i="7"/>
  <c r="BD225" i="7"/>
  <c r="BE225" i="7"/>
  <c r="BA226" i="7"/>
  <c r="BB226" i="7"/>
  <c r="BC226" i="7"/>
  <c r="BD226" i="7"/>
  <c r="BE226" i="7"/>
  <c r="BA227" i="7"/>
  <c r="BB227" i="7"/>
  <c r="BC227" i="7"/>
  <c r="BD227" i="7"/>
  <c r="BE227" i="7"/>
  <c r="BA228" i="7"/>
  <c r="BB228" i="7"/>
  <c r="BC228" i="7"/>
  <c r="BD228" i="7"/>
  <c r="BE228" i="7"/>
  <c r="BA229" i="7"/>
  <c r="BB229" i="7"/>
  <c r="BC229" i="7"/>
  <c r="BD229" i="7"/>
  <c r="BE229" i="7"/>
  <c r="BA230" i="7"/>
  <c r="BB230" i="7"/>
  <c r="BC230" i="7"/>
  <c r="BD230" i="7"/>
  <c r="BE230" i="7"/>
  <c r="BA231" i="7"/>
  <c r="BB231" i="7"/>
  <c r="BC231" i="7"/>
  <c r="BD231" i="7"/>
  <c r="BE231" i="7"/>
  <c r="BA232" i="7"/>
  <c r="BB232" i="7"/>
  <c r="BC232" i="7"/>
  <c r="BD232" i="7"/>
  <c r="BE232" i="7"/>
  <c r="BA233" i="7"/>
  <c r="BB233" i="7"/>
  <c r="BC233" i="7"/>
  <c r="BD233" i="7"/>
  <c r="BE233" i="7"/>
  <c r="BA234" i="7"/>
  <c r="BB234" i="7"/>
  <c r="BC234" i="7"/>
  <c r="BD234" i="7"/>
  <c r="BE234" i="7"/>
  <c r="BA235" i="7"/>
  <c r="BB235" i="7"/>
  <c r="BC235" i="7"/>
  <c r="BD235" i="7"/>
  <c r="BE235" i="7"/>
  <c r="BA236" i="7"/>
  <c r="BB236" i="7"/>
  <c r="BC236" i="7"/>
  <c r="BD236" i="7"/>
  <c r="BE236" i="7"/>
  <c r="BA237" i="7"/>
  <c r="BB237" i="7"/>
  <c r="BC237" i="7"/>
  <c r="BD237" i="7"/>
  <c r="BE237" i="7"/>
  <c r="BA238" i="7"/>
  <c r="BB238" i="7"/>
  <c r="BC238" i="7"/>
  <c r="BD238" i="7"/>
  <c r="BE238" i="7"/>
  <c r="BA239" i="7"/>
  <c r="BB239" i="7"/>
  <c r="BC239" i="7"/>
  <c r="BD239" i="7"/>
  <c r="BE239" i="7"/>
  <c r="BA240" i="7"/>
  <c r="BB240" i="7"/>
  <c r="BC240" i="7"/>
  <c r="BD240" i="7"/>
  <c r="BE240" i="7"/>
  <c r="BA241" i="7"/>
  <c r="BB241" i="7"/>
  <c r="BC241" i="7"/>
  <c r="BD241" i="7"/>
  <c r="BE241" i="7"/>
  <c r="BA242" i="7"/>
  <c r="BB242" i="7"/>
  <c r="BC242" i="7"/>
  <c r="BD242" i="7"/>
  <c r="BE242" i="7"/>
  <c r="BA243" i="7"/>
  <c r="BB243" i="7"/>
  <c r="BC243" i="7"/>
  <c r="BD243" i="7"/>
  <c r="BE243" i="7"/>
  <c r="BA244" i="7"/>
  <c r="BB244" i="7"/>
  <c r="BC244" i="7"/>
  <c r="BD244" i="7"/>
  <c r="BE244" i="7"/>
  <c r="BA245" i="7"/>
  <c r="BB245" i="7"/>
  <c r="BC245" i="7"/>
  <c r="BD245" i="7"/>
  <c r="BE245" i="7"/>
  <c r="BA246" i="7"/>
  <c r="BB246" i="7"/>
  <c r="BC246" i="7"/>
  <c r="BD246" i="7"/>
  <c r="BE246" i="7"/>
  <c r="BA247" i="7"/>
  <c r="BB247" i="7"/>
  <c r="BC247" i="7"/>
  <c r="BD247" i="7"/>
  <c r="BE247" i="7"/>
  <c r="BA248" i="7"/>
  <c r="BB248" i="7"/>
  <c r="BC248" i="7"/>
  <c r="BD248" i="7"/>
  <c r="BE248" i="7"/>
  <c r="BA249" i="7"/>
  <c r="BB249" i="7"/>
  <c r="BC249" i="7"/>
  <c r="BD249" i="7"/>
  <c r="BE249" i="7"/>
  <c r="BA250" i="7"/>
  <c r="BB250" i="7"/>
  <c r="BC250" i="7"/>
  <c r="BD250" i="7"/>
  <c r="BE250" i="7"/>
  <c r="BA251" i="7"/>
  <c r="BB251" i="7"/>
  <c r="BC251" i="7"/>
  <c r="BD251" i="7"/>
  <c r="BE251" i="7"/>
  <c r="BA252" i="7"/>
  <c r="BB252" i="7"/>
  <c r="BC252" i="7"/>
  <c r="BD252" i="7"/>
  <c r="BE252" i="7"/>
  <c r="BA253" i="7"/>
  <c r="BB253" i="7"/>
  <c r="BC253" i="7"/>
  <c r="BD253" i="7"/>
  <c r="BE253" i="7"/>
  <c r="BA254" i="7"/>
  <c r="BB254" i="7"/>
  <c r="BC254" i="7"/>
  <c r="BD254" i="7"/>
  <c r="BE254" i="7"/>
  <c r="BA255" i="7"/>
  <c r="BB255" i="7"/>
  <c r="BC255" i="7"/>
  <c r="BD255" i="7"/>
  <c r="BE255" i="7"/>
  <c r="BA256" i="7"/>
  <c r="BB256" i="7"/>
  <c r="BC256" i="7"/>
  <c r="BD256" i="7"/>
  <c r="BE256" i="7"/>
  <c r="BA257" i="7"/>
  <c r="BB257" i="7"/>
  <c r="BC257" i="7"/>
  <c r="BD257" i="7"/>
  <c r="BE257" i="7"/>
  <c r="BA258" i="7"/>
  <c r="BB258" i="7"/>
  <c r="BC258" i="7"/>
  <c r="BD258" i="7"/>
  <c r="BE258" i="7"/>
  <c r="BA259" i="7"/>
  <c r="BB259" i="7"/>
  <c r="BC259" i="7"/>
  <c r="BD259" i="7"/>
  <c r="BE259" i="7"/>
  <c r="BA260" i="7"/>
  <c r="BB260" i="7"/>
  <c r="BC260" i="7"/>
  <c r="BD260" i="7"/>
  <c r="BE260" i="7"/>
  <c r="BA261" i="7"/>
  <c r="BB261" i="7"/>
  <c r="BC261" i="7"/>
  <c r="BD261" i="7"/>
  <c r="BE261" i="7"/>
  <c r="BA262" i="7"/>
  <c r="BB262" i="7"/>
  <c r="BC262" i="7"/>
  <c r="BD262" i="7"/>
  <c r="BE262" i="7"/>
  <c r="BA263" i="7"/>
  <c r="BB263" i="7"/>
  <c r="BC263" i="7"/>
  <c r="BD263" i="7"/>
  <c r="BE263" i="7"/>
  <c r="BA264" i="7"/>
  <c r="BB264" i="7"/>
  <c r="BC264" i="7"/>
  <c r="BD264" i="7"/>
  <c r="BE264" i="7"/>
  <c r="BA265" i="7"/>
  <c r="BB265" i="7"/>
  <c r="BC265" i="7"/>
  <c r="BD265" i="7"/>
  <c r="BE265" i="7"/>
  <c r="BA266" i="7"/>
  <c r="BB266" i="7"/>
  <c r="BC266" i="7"/>
  <c r="BD266" i="7"/>
  <c r="BE266" i="7"/>
  <c r="BA267" i="7"/>
  <c r="BB267" i="7"/>
  <c r="BC267" i="7"/>
  <c r="BD267" i="7"/>
  <c r="BE267" i="7"/>
  <c r="BA268" i="7"/>
  <c r="BB268" i="7"/>
  <c r="BC268" i="7"/>
  <c r="BD268" i="7"/>
  <c r="BE268" i="7"/>
  <c r="BA269" i="7"/>
  <c r="BB269" i="7"/>
  <c r="BC269" i="7"/>
  <c r="BD269" i="7"/>
  <c r="BE269" i="7"/>
  <c r="BA270" i="7"/>
  <c r="BB270" i="7"/>
  <c r="BC270" i="7"/>
  <c r="BD270" i="7"/>
  <c r="BE270" i="7"/>
  <c r="BA271" i="7"/>
  <c r="BB271" i="7"/>
  <c r="BC271" i="7"/>
  <c r="BD271" i="7"/>
  <c r="BE271" i="7"/>
  <c r="BA272" i="7"/>
  <c r="BB272" i="7"/>
  <c r="BC272" i="7"/>
  <c r="BD272" i="7"/>
  <c r="BE272" i="7"/>
  <c r="BA273" i="7"/>
  <c r="BB273" i="7"/>
  <c r="BC273" i="7"/>
  <c r="BD273" i="7"/>
  <c r="BE273" i="7"/>
  <c r="BA274" i="7"/>
  <c r="BB274" i="7"/>
  <c r="BC274" i="7"/>
  <c r="BD274" i="7"/>
  <c r="BE274" i="7"/>
  <c r="BA275" i="7"/>
  <c r="BB275" i="7"/>
  <c r="BC275" i="7"/>
  <c r="BD275" i="7"/>
  <c r="BE275" i="7"/>
  <c r="BA276" i="7"/>
  <c r="BB276" i="7"/>
  <c r="BC276" i="7"/>
  <c r="BD276" i="7"/>
  <c r="BE276" i="7"/>
  <c r="BA277" i="7"/>
  <c r="BB277" i="7"/>
  <c r="BC277" i="7"/>
  <c r="BD277" i="7"/>
  <c r="BE277" i="7"/>
  <c r="BA278" i="7"/>
  <c r="BB278" i="7"/>
  <c r="BC278" i="7"/>
  <c r="BD278" i="7"/>
  <c r="BE278" i="7"/>
  <c r="BA279" i="7"/>
  <c r="BB279" i="7"/>
  <c r="BC279" i="7"/>
  <c r="BD279" i="7"/>
  <c r="BE279" i="7"/>
  <c r="BA280" i="7"/>
  <c r="BB280" i="7"/>
  <c r="BC280" i="7"/>
  <c r="BD280" i="7"/>
  <c r="BE280" i="7"/>
  <c r="BA281" i="7"/>
  <c r="BB281" i="7"/>
  <c r="BC281" i="7"/>
  <c r="BD281" i="7"/>
  <c r="BE281" i="7"/>
  <c r="BA282" i="7"/>
  <c r="BB282" i="7"/>
  <c r="BC282" i="7"/>
  <c r="BD282" i="7"/>
  <c r="BE282" i="7"/>
  <c r="BA283" i="7"/>
  <c r="BB283" i="7"/>
  <c r="BC283" i="7"/>
  <c r="BD283" i="7"/>
  <c r="BE283" i="7"/>
  <c r="BA284" i="7"/>
  <c r="BB284" i="7"/>
  <c r="BC284" i="7"/>
  <c r="BD284" i="7"/>
  <c r="BE284" i="7"/>
  <c r="BA285" i="7"/>
  <c r="BB285" i="7"/>
  <c r="BC285" i="7"/>
  <c r="BD285" i="7"/>
  <c r="BE285" i="7"/>
  <c r="BA286" i="7"/>
  <c r="BB286" i="7"/>
  <c r="BC286" i="7"/>
  <c r="BD286" i="7"/>
  <c r="BE286" i="7"/>
  <c r="BA287" i="7"/>
  <c r="BB287" i="7"/>
  <c r="BC287" i="7"/>
  <c r="BD287" i="7"/>
  <c r="BE287" i="7"/>
  <c r="BA288" i="7"/>
  <c r="BB288" i="7"/>
  <c r="BC288" i="7"/>
  <c r="BD288" i="7"/>
  <c r="BE288" i="7"/>
  <c r="BA289" i="7"/>
  <c r="BB289" i="7"/>
  <c r="BC289" i="7"/>
  <c r="BD289" i="7"/>
  <c r="BE289" i="7"/>
  <c r="BA290" i="7"/>
  <c r="BB290" i="7"/>
  <c r="BC290" i="7"/>
  <c r="BD290" i="7"/>
  <c r="BE290" i="7"/>
  <c r="BA291" i="7"/>
  <c r="BB291" i="7"/>
  <c r="BC291" i="7"/>
  <c r="BD291" i="7"/>
  <c r="BE291" i="7"/>
  <c r="BA292" i="7"/>
  <c r="BB292" i="7"/>
  <c r="BC292" i="7"/>
  <c r="BD292" i="7"/>
  <c r="BE292" i="7"/>
  <c r="BA293" i="7"/>
  <c r="BB293" i="7"/>
  <c r="BC293" i="7"/>
  <c r="BD293" i="7"/>
  <c r="BE293" i="7"/>
  <c r="BA294" i="7"/>
  <c r="BB294" i="7"/>
  <c r="BC294" i="7"/>
  <c r="BD294" i="7"/>
  <c r="BE294" i="7"/>
  <c r="BA295" i="7"/>
  <c r="BB295" i="7"/>
  <c r="BC295" i="7"/>
  <c r="BD295" i="7"/>
  <c r="BE295" i="7"/>
  <c r="BA296" i="7"/>
  <c r="BB296" i="7"/>
  <c r="BC296" i="7"/>
  <c r="BD296" i="7"/>
  <c r="BE296" i="7"/>
  <c r="BA297" i="7"/>
  <c r="BB297" i="7"/>
  <c r="BC297" i="7"/>
  <c r="BD297" i="7"/>
  <c r="BE297" i="7"/>
  <c r="BA298" i="7"/>
  <c r="BB298" i="7"/>
  <c r="BC298" i="7"/>
  <c r="BD298" i="7"/>
  <c r="BE298" i="7"/>
  <c r="BA299" i="7"/>
  <c r="BB299" i="7"/>
  <c r="BC299" i="7"/>
  <c r="BD299" i="7"/>
  <c r="BE299" i="7"/>
  <c r="BA300" i="7"/>
  <c r="BB300" i="7"/>
  <c r="BC300" i="7"/>
  <c r="BD300" i="7"/>
  <c r="BE300" i="7"/>
  <c r="BA301" i="7"/>
  <c r="BB301" i="7"/>
  <c r="BC301" i="7"/>
  <c r="BD301" i="7"/>
  <c r="BE301" i="7"/>
  <c r="BA302" i="7"/>
  <c r="BB302" i="7"/>
  <c r="BC302" i="7"/>
  <c r="BD302" i="7"/>
  <c r="BE302" i="7"/>
  <c r="BA303" i="7"/>
  <c r="BB303" i="7"/>
  <c r="BC303" i="7"/>
  <c r="BD303" i="7"/>
  <c r="BE303" i="7"/>
  <c r="BA304" i="7"/>
  <c r="BB304" i="7"/>
  <c r="BC304" i="7"/>
  <c r="BD304" i="7"/>
  <c r="BE304" i="7"/>
  <c r="BA305" i="7"/>
  <c r="BB305" i="7"/>
  <c r="BC305" i="7"/>
  <c r="BD305" i="7"/>
  <c r="BE305" i="7"/>
  <c r="BA306" i="7"/>
  <c r="BB306" i="7"/>
  <c r="BC306" i="7"/>
  <c r="BD306" i="7"/>
  <c r="BE306" i="7"/>
  <c r="BA307" i="7"/>
  <c r="BB307" i="7"/>
  <c r="BC307" i="7"/>
  <c r="BD307" i="7"/>
  <c r="BE307" i="7"/>
  <c r="BA308" i="7"/>
  <c r="BB308" i="7"/>
  <c r="BC308" i="7"/>
  <c r="BD308" i="7"/>
  <c r="BE308" i="7"/>
  <c r="BA309" i="7"/>
  <c r="BB309" i="7"/>
  <c r="BC309" i="7"/>
  <c r="BD309" i="7"/>
  <c r="BE309" i="7"/>
  <c r="BA310" i="7"/>
  <c r="BB310" i="7"/>
  <c r="BC310" i="7"/>
  <c r="BD310" i="7"/>
  <c r="BE310" i="7"/>
  <c r="BA311" i="7"/>
  <c r="BB311" i="7"/>
  <c r="BC311" i="7"/>
  <c r="BD311" i="7"/>
  <c r="BE311" i="7"/>
  <c r="BA312" i="7"/>
  <c r="BB312" i="7"/>
  <c r="BC312" i="7"/>
  <c r="BD312" i="7"/>
  <c r="BE312" i="7"/>
  <c r="BA313" i="7"/>
  <c r="BB313" i="7"/>
  <c r="BC313" i="7"/>
  <c r="BD313" i="7"/>
  <c r="BE313" i="7"/>
  <c r="BA314" i="7"/>
  <c r="BB314" i="7"/>
  <c r="BC314" i="7"/>
  <c r="BD314" i="7"/>
  <c r="BE314" i="7"/>
  <c r="BA315" i="7"/>
  <c r="BB315" i="7"/>
  <c r="BC315" i="7"/>
  <c r="BD315" i="7"/>
  <c r="BE315" i="7"/>
  <c r="BA316" i="7"/>
  <c r="BB316" i="7"/>
  <c r="BC316" i="7"/>
  <c r="BD316" i="7"/>
  <c r="BE316" i="7"/>
  <c r="BA317" i="7"/>
  <c r="BB317" i="7"/>
  <c r="BC317" i="7"/>
  <c r="BD317" i="7"/>
  <c r="BE317" i="7"/>
  <c r="BA318" i="7"/>
  <c r="BB318" i="7"/>
  <c r="BC318" i="7"/>
  <c r="BD318" i="7"/>
  <c r="BE318" i="7"/>
  <c r="BA319" i="7"/>
  <c r="BB319" i="7"/>
  <c r="BC319" i="7"/>
  <c r="BD319" i="7"/>
  <c r="BE319" i="7"/>
  <c r="BA320" i="7"/>
  <c r="BB320" i="7"/>
  <c r="BC320" i="7"/>
  <c r="BD320" i="7"/>
  <c r="BE320" i="7"/>
  <c r="BA321" i="7"/>
  <c r="BB321" i="7"/>
  <c r="BC321" i="7"/>
  <c r="BD321" i="7"/>
  <c r="BE321" i="7"/>
  <c r="BA322" i="7"/>
  <c r="BB322" i="7"/>
  <c r="BC322" i="7"/>
  <c r="BD322" i="7"/>
  <c r="BE322" i="7"/>
  <c r="BA323" i="7"/>
  <c r="BB323" i="7"/>
  <c r="BC323" i="7"/>
  <c r="BD323" i="7"/>
  <c r="BE323" i="7"/>
  <c r="BA324" i="7"/>
  <c r="BB324" i="7"/>
  <c r="BC324" i="7"/>
  <c r="BD324" i="7"/>
  <c r="BE324" i="7"/>
  <c r="BA325" i="7"/>
  <c r="BB325" i="7"/>
  <c r="BC325" i="7"/>
  <c r="BD325" i="7"/>
  <c r="BE325" i="7"/>
  <c r="BA326" i="7"/>
  <c r="BB326" i="7"/>
  <c r="BC326" i="7"/>
  <c r="BD326" i="7"/>
  <c r="BE326" i="7"/>
  <c r="BA327" i="7"/>
  <c r="BB327" i="7"/>
  <c r="BC327" i="7"/>
  <c r="BD327" i="7"/>
  <c r="BE327" i="7"/>
  <c r="BA328" i="7"/>
  <c r="BB328" i="7"/>
  <c r="BC328" i="7"/>
  <c r="BD328" i="7"/>
  <c r="BE328" i="7"/>
  <c r="BA329" i="7"/>
  <c r="BB329" i="7"/>
  <c r="BC329" i="7"/>
  <c r="BD329" i="7"/>
  <c r="BE329" i="7"/>
  <c r="BA330" i="7"/>
  <c r="BB330" i="7"/>
  <c r="BC330" i="7"/>
  <c r="BD330" i="7"/>
  <c r="BE330" i="7"/>
  <c r="BA331" i="7"/>
  <c r="BB331" i="7"/>
  <c r="BC331" i="7"/>
  <c r="BD331" i="7"/>
  <c r="BE331" i="7"/>
  <c r="BA332" i="7"/>
  <c r="BB332" i="7"/>
  <c r="BC332" i="7"/>
  <c r="BD332" i="7"/>
  <c r="BE332" i="7"/>
  <c r="BA333" i="7"/>
  <c r="BB333" i="7"/>
  <c r="BC333" i="7"/>
  <c r="BD333" i="7"/>
  <c r="BE333" i="7"/>
  <c r="BA334" i="7"/>
  <c r="BB334" i="7"/>
  <c r="BC334" i="7"/>
  <c r="BD334" i="7"/>
  <c r="BE334" i="7"/>
  <c r="BA335" i="7"/>
  <c r="BB335" i="7"/>
  <c r="BC335" i="7"/>
  <c r="BD335" i="7"/>
  <c r="BE335" i="7"/>
  <c r="BA336" i="7"/>
  <c r="BB336" i="7"/>
  <c r="BC336" i="7"/>
  <c r="BD336" i="7"/>
  <c r="BE336" i="7"/>
  <c r="BA337" i="7"/>
  <c r="BB337" i="7"/>
  <c r="BC337" i="7"/>
  <c r="BD337" i="7"/>
  <c r="BE337" i="7"/>
  <c r="BA338" i="7"/>
  <c r="BB338" i="7"/>
  <c r="BC338" i="7"/>
  <c r="BD338" i="7"/>
  <c r="BE338" i="7"/>
  <c r="BA339" i="7"/>
  <c r="BB339" i="7"/>
  <c r="BC339" i="7"/>
  <c r="BD339" i="7"/>
  <c r="BE339" i="7"/>
  <c r="BA340" i="7"/>
  <c r="BB340" i="7"/>
  <c r="BC340" i="7"/>
  <c r="BD340" i="7"/>
  <c r="BE340" i="7"/>
  <c r="BA341" i="7"/>
  <c r="BB341" i="7"/>
  <c r="BC341" i="7"/>
  <c r="BD341" i="7"/>
  <c r="BE341" i="7"/>
  <c r="BA342" i="7"/>
  <c r="BB342" i="7"/>
  <c r="BC342" i="7"/>
  <c r="BD342" i="7"/>
  <c r="BE342" i="7"/>
  <c r="BA343" i="7"/>
  <c r="BB343" i="7"/>
  <c r="BC343" i="7"/>
  <c r="BD343" i="7"/>
  <c r="BE343" i="7"/>
  <c r="BA344" i="7"/>
  <c r="BB344" i="7"/>
  <c r="BC344" i="7"/>
  <c r="BD344" i="7"/>
  <c r="BE344" i="7"/>
  <c r="BA345" i="7"/>
  <c r="BB345" i="7"/>
  <c r="BC345" i="7"/>
  <c r="BD345" i="7"/>
  <c r="BE345" i="7"/>
  <c r="BA346" i="7"/>
  <c r="BB346" i="7"/>
  <c r="BC346" i="7"/>
  <c r="BD346" i="7"/>
  <c r="BE346" i="7"/>
  <c r="BA347" i="7"/>
  <c r="BB347" i="7"/>
  <c r="BC347" i="7"/>
  <c r="BD347" i="7"/>
  <c r="BE347" i="7"/>
  <c r="BA348" i="7"/>
  <c r="BB348" i="7"/>
  <c r="BC348" i="7"/>
  <c r="BD348" i="7"/>
  <c r="BE348" i="7"/>
  <c r="BA349" i="7"/>
  <c r="BB349" i="7"/>
  <c r="BC349" i="7"/>
  <c r="BD349" i="7"/>
  <c r="BE349" i="7"/>
  <c r="BA350" i="7"/>
  <c r="BB350" i="7"/>
  <c r="BC350" i="7"/>
  <c r="BD350" i="7"/>
  <c r="BE350" i="7"/>
  <c r="BA351" i="7"/>
  <c r="BB351" i="7"/>
  <c r="BC351" i="7"/>
  <c r="BD351" i="7"/>
  <c r="BE351" i="7"/>
  <c r="BA352" i="7"/>
  <c r="BB352" i="7"/>
  <c r="BC352" i="7"/>
  <c r="BD352" i="7"/>
  <c r="BE352" i="7"/>
  <c r="BA353" i="7"/>
  <c r="BB353" i="7"/>
  <c r="BC353" i="7"/>
  <c r="BD353" i="7"/>
  <c r="BE353" i="7"/>
  <c r="BA354" i="7"/>
  <c r="BB354" i="7"/>
  <c r="BC354" i="7"/>
  <c r="BD354" i="7"/>
  <c r="BE354" i="7"/>
  <c r="BA355" i="7"/>
  <c r="BB355" i="7"/>
  <c r="BC355" i="7"/>
  <c r="BD355" i="7"/>
  <c r="BE355" i="7"/>
  <c r="BA356" i="7"/>
  <c r="BB356" i="7"/>
  <c r="BC356" i="7"/>
  <c r="BD356" i="7"/>
  <c r="BE356" i="7"/>
  <c r="BA357" i="7"/>
  <c r="BB357" i="7"/>
  <c r="BC357" i="7"/>
  <c r="BD357" i="7"/>
  <c r="BE357" i="7"/>
  <c r="BA358" i="7"/>
  <c r="BB358" i="7"/>
  <c r="BC358" i="7"/>
  <c r="BD358" i="7"/>
  <c r="BE358" i="7"/>
  <c r="BA359" i="7"/>
  <c r="BB359" i="7"/>
  <c r="BC359" i="7"/>
  <c r="BD359" i="7"/>
  <c r="BE359" i="7"/>
  <c r="BA360" i="7"/>
  <c r="BB360" i="7"/>
  <c r="BC360" i="7"/>
  <c r="BD360" i="7"/>
  <c r="BE360" i="7"/>
  <c r="BA361" i="7"/>
  <c r="BB361" i="7"/>
  <c r="BC361" i="7"/>
  <c r="BD361" i="7"/>
  <c r="BE361" i="7"/>
  <c r="BA362" i="7"/>
  <c r="BB362" i="7"/>
  <c r="BC362" i="7"/>
  <c r="BD362" i="7"/>
  <c r="BE362" i="7"/>
  <c r="BA363" i="7"/>
  <c r="BB363" i="7"/>
  <c r="BC363" i="7"/>
  <c r="BD363" i="7"/>
  <c r="BE363" i="7"/>
  <c r="BE4" i="7"/>
  <c r="BD4" i="7"/>
  <c r="BC4" i="7"/>
  <c r="BB4" i="7"/>
  <c r="BA4" i="7"/>
  <c r="AT5" i="7"/>
  <c r="AU5" i="7"/>
  <c r="AV5" i="7"/>
  <c r="AW5" i="7"/>
  <c r="AX5" i="7"/>
  <c r="AT6" i="7"/>
  <c r="AU6" i="7"/>
  <c r="AV6" i="7"/>
  <c r="AW6" i="7"/>
  <c r="AX6" i="7"/>
  <c r="AT7" i="7"/>
  <c r="AU7" i="7"/>
  <c r="AV7" i="7"/>
  <c r="AW7" i="7"/>
  <c r="AX7" i="7"/>
  <c r="AT8" i="7"/>
  <c r="AU8" i="7"/>
  <c r="AV8" i="7"/>
  <c r="AW8" i="7"/>
  <c r="AX8" i="7"/>
  <c r="AT9" i="7"/>
  <c r="AU9" i="7"/>
  <c r="AV9" i="7"/>
  <c r="AW9" i="7"/>
  <c r="AX9" i="7"/>
  <c r="AT10" i="7"/>
  <c r="AU10" i="7"/>
  <c r="AV10" i="7"/>
  <c r="AW10" i="7"/>
  <c r="AX10" i="7"/>
  <c r="AT11" i="7"/>
  <c r="AU11" i="7"/>
  <c r="AV11" i="7"/>
  <c r="AW11" i="7"/>
  <c r="AX11" i="7"/>
  <c r="AT12" i="7"/>
  <c r="AU12" i="7"/>
  <c r="AV12" i="7"/>
  <c r="AW12" i="7"/>
  <c r="AX12" i="7"/>
  <c r="AT13" i="7"/>
  <c r="AU13" i="7"/>
  <c r="AV13" i="7"/>
  <c r="AW13" i="7"/>
  <c r="AX13" i="7"/>
  <c r="AT14" i="7"/>
  <c r="AU14" i="7"/>
  <c r="AV14" i="7"/>
  <c r="AW14" i="7"/>
  <c r="AX14" i="7"/>
  <c r="AT15" i="7"/>
  <c r="AU15" i="7"/>
  <c r="AV15" i="7"/>
  <c r="AW15" i="7"/>
  <c r="AX15" i="7"/>
  <c r="AT16" i="7"/>
  <c r="AU16" i="7"/>
  <c r="AV16" i="7"/>
  <c r="AW16" i="7"/>
  <c r="AX16" i="7"/>
  <c r="AT17" i="7"/>
  <c r="AU17" i="7"/>
  <c r="AV17" i="7"/>
  <c r="AW17" i="7"/>
  <c r="AX17" i="7"/>
  <c r="AT18" i="7"/>
  <c r="AU18" i="7"/>
  <c r="AV18" i="7"/>
  <c r="AW18" i="7"/>
  <c r="AX18" i="7"/>
  <c r="AT19" i="7"/>
  <c r="AU19" i="7"/>
  <c r="AV19" i="7"/>
  <c r="AW19" i="7"/>
  <c r="AX19" i="7"/>
  <c r="AT20" i="7"/>
  <c r="AU20" i="7"/>
  <c r="AV20" i="7"/>
  <c r="AW20" i="7"/>
  <c r="AX20" i="7"/>
  <c r="AT21" i="7"/>
  <c r="AU21" i="7"/>
  <c r="AV21" i="7"/>
  <c r="AW21" i="7"/>
  <c r="AX21" i="7"/>
  <c r="AT22" i="7"/>
  <c r="AU22" i="7"/>
  <c r="AV22" i="7"/>
  <c r="AW22" i="7"/>
  <c r="AX22" i="7"/>
  <c r="AT23" i="7"/>
  <c r="AU23" i="7"/>
  <c r="AV23" i="7"/>
  <c r="AW23" i="7"/>
  <c r="AX23" i="7"/>
  <c r="AT24" i="7"/>
  <c r="AU24" i="7"/>
  <c r="AV24" i="7"/>
  <c r="AW24" i="7"/>
  <c r="AX24" i="7"/>
  <c r="AT25" i="7"/>
  <c r="AU25" i="7"/>
  <c r="AV25" i="7"/>
  <c r="AW25" i="7"/>
  <c r="AX25" i="7"/>
  <c r="AT26" i="7"/>
  <c r="AU26" i="7"/>
  <c r="AV26" i="7"/>
  <c r="AW26" i="7"/>
  <c r="AX26" i="7"/>
  <c r="AT27" i="7"/>
  <c r="AU27" i="7"/>
  <c r="AV27" i="7"/>
  <c r="AW27" i="7"/>
  <c r="AX27" i="7"/>
  <c r="AT28" i="7"/>
  <c r="AU28" i="7"/>
  <c r="AV28" i="7"/>
  <c r="AW28" i="7"/>
  <c r="AX28" i="7"/>
  <c r="AT29" i="7"/>
  <c r="AU29" i="7"/>
  <c r="AV29" i="7"/>
  <c r="AW29" i="7"/>
  <c r="AX29" i="7"/>
  <c r="AT30" i="7"/>
  <c r="AU30" i="7"/>
  <c r="AV30" i="7"/>
  <c r="AW30" i="7"/>
  <c r="AX30" i="7"/>
  <c r="AT31" i="7"/>
  <c r="AU31" i="7"/>
  <c r="AV31" i="7"/>
  <c r="AW31" i="7"/>
  <c r="AX31" i="7"/>
  <c r="AT32" i="7"/>
  <c r="AU32" i="7"/>
  <c r="AV32" i="7"/>
  <c r="AW32" i="7"/>
  <c r="AX32" i="7"/>
  <c r="AT33" i="7"/>
  <c r="AU33" i="7"/>
  <c r="AV33" i="7"/>
  <c r="AW33" i="7"/>
  <c r="AX33" i="7"/>
  <c r="AT34" i="7"/>
  <c r="AU34" i="7"/>
  <c r="AV34" i="7"/>
  <c r="AW34" i="7"/>
  <c r="AX34" i="7"/>
  <c r="AT35" i="7"/>
  <c r="AU35" i="7"/>
  <c r="AV35" i="7"/>
  <c r="AW35" i="7"/>
  <c r="AX35" i="7"/>
  <c r="AT36" i="7"/>
  <c r="AU36" i="7"/>
  <c r="AV36" i="7"/>
  <c r="AW36" i="7"/>
  <c r="AX36" i="7"/>
  <c r="AT37" i="7"/>
  <c r="AU37" i="7"/>
  <c r="AV37" i="7"/>
  <c r="AW37" i="7"/>
  <c r="AX37" i="7"/>
  <c r="AT38" i="7"/>
  <c r="AU38" i="7"/>
  <c r="AV38" i="7"/>
  <c r="AW38" i="7"/>
  <c r="AX38" i="7"/>
  <c r="AT39" i="7"/>
  <c r="AU39" i="7"/>
  <c r="AV39" i="7"/>
  <c r="AW39" i="7"/>
  <c r="AX39" i="7"/>
  <c r="AT40" i="7"/>
  <c r="AU40" i="7"/>
  <c r="AV40" i="7"/>
  <c r="AW40" i="7"/>
  <c r="AX40" i="7"/>
  <c r="AT41" i="7"/>
  <c r="AU41" i="7"/>
  <c r="AV41" i="7"/>
  <c r="AW41" i="7"/>
  <c r="AX41" i="7"/>
  <c r="AT42" i="7"/>
  <c r="AU42" i="7"/>
  <c r="AV42" i="7"/>
  <c r="AW42" i="7"/>
  <c r="AX42" i="7"/>
  <c r="AT43" i="7"/>
  <c r="AU43" i="7"/>
  <c r="AV43" i="7"/>
  <c r="AW43" i="7"/>
  <c r="AX43" i="7"/>
  <c r="AT44" i="7"/>
  <c r="AU44" i="7"/>
  <c r="AV44" i="7"/>
  <c r="AW44" i="7"/>
  <c r="AX44" i="7"/>
  <c r="AT45" i="7"/>
  <c r="AU45" i="7"/>
  <c r="AV45" i="7"/>
  <c r="AW45" i="7"/>
  <c r="AX45" i="7"/>
  <c r="AT46" i="7"/>
  <c r="AU46" i="7"/>
  <c r="AV46" i="7"/>
  <c r="AW46" i="7"/>
  <c r="AX46" i="7"/>
  <c r="AT47" i="7"/>
  <c r="AU47" i="7"/>
  <c r="AV47" i="7"/>
  <c r="AW47" i="7"/>
  <c r="AX47" i="7"/>
  <c r="AT48" i="7"/>
  <c r="AU48" i="7"/>
  <c r="AV48" i="7"/>
  <c r="AW48" i="7"/>
  <c r="AX48" i="7"/>
  <c r="AT49" i="7"/>
  <c r="AU49" i="7"/>
  <c r="AV49" i="7"/>
  <c r="AW49" i="7"/>
  <c r="AX49" i="7"/>
  <c r="AT50" i="7"/>
  <c r="AU50" i="7"/>
  <c r="AV50" i="7"/>
  <c r="AW50" i="7"/>
  <c r="AX50" i="7"/>
  <c r="AT51" i="7"/>
  <c r="AU51" i="7"/>
  <c r="AV51" i="7"/>
  <c r="AW51" i="7"/>
  <c r="AX51" i="7"/>
  <c r="AT52" i="7"/>
  <c r="AU52" i="7"/>
  <c r="AV52" i="7"/>
  <c r="AW52" i="7"/>
  <c r="AX52" i="7"/>
  <c r="AT53" i="7"/>
  <c r="AU53" i="7"/>
  <c r="AV53" i="7"/>
  <c r="AW53" i="7"/>
  <c r="AX53" i="7"/>
  <c r="AX4" i="7"/>
  <c r="AW4" i="7"/>
  <c r="AV4" i="7"/>
  <c r="AU4" i="7"/>
  <c r="AT4" i="7"/>
  <c r="AM5" i="7"/>
  <c r="AN5" i="7"/>
  <c r="AO5" i="7"/>
  <c r="AP5" i="7"/>
  <c r="AQ5" i="7"/>
  <c r="AM6" i="7"/>
  <c r="AN6" i="7"/>
  <c r="AO6" i="7"/>
  <c r="AP6" i="7"/>
  <c r="AQ6" i="7"/>
  <c r="AM7" i="7"/>
  <c r="AN7" i="7"/>
  <c r="AO7" i="7"/>
  <c r="AP7" i="7"/>
  <c r="AQ7" i="7"/>
  <c r="AM8" i="7"/>
  <c r="AN8" i="7"/>
  <c r="AO8" i="7"/>
  <c r="AP8" i="7"/>
  <c r="AQ8" i="7"/>
  <c r="AM9" i="7"/>
  <c r="AN9" i="7"/>
  <c r="AO9" i="7"/>
  <c r="AP9" i="7"/>
  <c r="AQ9" i="7"/>
  <c r="AM10" i="7"/>
  <c r="AN10" i="7"/>
  <c r="AO10" i="7"/>
  <c r="AP10" i="7"/>
  <c r="AQ10" i="7"/>
  <c r="AM11" i="7"/>
  <c r="AN11" i="7"/>
  <c r="AO11" i="7"/>
  <c r="AP11" i="7"/>
  <c r="AQ11" i="7"/>
  <c r="AM12" i="7"/>
  <c r="AN12" i="7"/>
  <c r="AO12" i="7"/>
  <c r="AP12" i="7"/>
  <c r="AQ12" i="7"/>
  <c r="AM13" i="7"/>
  <c r="AN13" i="7"/>
  <c r="AO13" i="7"/>
  <c r="AP13" i="7"/>
  <c r="AQ13" i="7"/>
  <c r="AM14" i="7"/>
  <c r="AN14" i="7"/>
  <c r="AO14" i="7"/>
  <c r="AP14" i="7"/>
  <c r="AQ14" i="7"/>
  <c r="AM15" i="7"/>
  <c r="AN15" i="7"/>
  <c r="AO15" i="7"/>
  <c r="AP15" i="7"/>
  <c r="AQ15" i="7"/>
  <c r="AM16" i="7"/>
  <c r="AN16" i="7"/>
  <c r="AO16" i="7"/>
  <c r="AP16" i="7"/>
  <c r="AQ16" i="7"/>
  <c r="AM17" i="7"/>
  <c r="AN17" i="7"/>
  <c r="AO17" i="7"/>
  <c r="AP17" i="7"/>
  <c r="AQ17" i="7"/>
  <c r="AM18" i="7"/>
  <c r="AN18" i="7"/>
  <c r="AO18" i="7"/>
  <c r="AP18" i="7"/>
  <c r="AQ18" i="7"/>
  <c r="AM19" i="7"/>
  <c r="AN19" i="7"/>
  <c r="AO19" i="7"/>
  <c r="AP19" i="7"/>
  <c r="AQ19" i="7"/>
  <c r="AM20" i="7"/>
  <c r="AN20" i="7"/>
  <c r="AO20" i="7"/>
  <c r="AP20" i="7"/>
  <c r="AQ20" i="7"/>
  <c r="AM21" i="7"/>
  <c r="AN21" i="7"/>
  <c r="AO21" i="7"/>
  <c r="AP21" i="7"/>
  <c r="AQ21" i="7"/>
  <c r="AM22" i="7"/>
  <c r="AN22" i="7"/>
  <c r="AO22" i="7"/>
  <c r="AP22" i="7"/>
  <c r="AQ22" i="7"/>
  <c r="AM23" i="7"/>
  <c r="AN23" i="7"/>
  <c r="AO23" i="7"/>
  <c r="AP23" i="7"/>
  <c r="AQ23" i="7"/>
  <c r="AM24" i="7"/>
  <c r="AN24" i="7"/>
  <c r="AO24" i="7"/>
  <c r="AP24" i="7"/>
  <c r="AQ24" i="7"/>
  <c r="AM25" i="7"/>
  <c r="AN25" i="7"/>
  <c r="AO25" i="7"/>
  <c r="AP25" i="7"/>
  <c r="AQ25" i="7"/>
  <c r="AM26" i="7"/>
  <c r="AN26" i="7"/>
  <c r="AO26" i="7"/>
  <c r="AP26" i="7"/>
  <c r="AQ26" i="7"/>
  <c r="AM27" i="7"/>
  <c r="AN27" i="7"/>
  <c r="AO27" i="7"/>
  <c r="AP27" i="7"/>
  <c r="AQ27" i="7"/>
  <c r="AM28" i="7"/>
  <c r="AN28" i="7"/>
  <c r="AO28" i="7"/>
  <c r="AP28" i="7"/>
  <c r="AQ28" i="7"/>
  <c r="AM29" i="7"/>
  <c r="AN29" i="7"/>
  <c r="AO29" i="7"/>
  <c r="AP29" i="7"/>
  <c r="AQ29" i="7"/>
  <c r="AM30" i="7"/>
  <c r="AN30" i="7"/>
  <c r="AO30" i="7"/>
  <c r="AP30" i="7"/>
  <c r="AQ30" i="7"/>
  <c r="AM31" i="7"/>
  <c r="AN31" i="7"/>
  <c r="AO31" i="7"/>
  <c r="AP31" i="7"/>
  <c r="AQ31" i="7"/>
  <c r="AM32" i="7"/>
  <c r="AN32" i="7"/>
  <c r="AO32" i="7"/>
  <c r="AP32" i="7"/>
  <c r="AQ32" i="7"/>
  <c r="AM33" i="7"/>
  <c r="AN33" i="7"/>
  <c r="AO33" i="7"/>
  <c r="AP33" i="7"/>
  <c r="AQ33" i="7"/>
  <c r="AM34" i="7"/>
  <c r="AN34" i="7"/>
  <c r="AO34" i="7"/>
  <c r="AP34" i="7"/>
  <c r="AQ34" i="7"/>
  <c r="AM35" i="7"/>
  <c r="AN35" i="7"/>
  <c r="AO35" i="7"/>
  <c r="AP35" i="7"/>
  <c r="AQ35" i="7"/>
  <c r="AM36" i="7"/>
  <c r="AN36" i="7"/>
  <c r="AO36" i="7"/>
  <c r="AP36" i="7"/>
  <c r="AQ36" i="7"/>
  <c r="AM37" i="7"/>
  <c r="AN37" i="7"/>
  <c r="AO37" i="7"/>
  <c r="AP37" i="7"/>
  <c r="AQ37" i="7"/>
  <c r="AM38" i="7"/>
  <c r="AN38" i="7"/>
  <c r="AO38" i="7"/>
  <c r="AP38" i="7"/>
  <c r="AQ38" i="7"/>
  <c r="AM39" i="7"/>
  <c r="AN39" i="7"/>
  <c r="AO39" i="7"/>
  <c r="AP39" i="7"/>
  <c r="AQ39" i="7"/>
  <c r="AM40" i="7"/>
  <c r="AN40" i="7"/>
  <c r="AO40" i="7"/>
  <c r="AP40" i="7"/>
  <c r="AQ40" i="7"/>
  <c r="AM41" i="7"/>
  <c r="AN41" i="7"/>
  <c r="AO41" i="7"/>
  <c r="AP41" i="7"/>
  <c r="AQ41" i="7"/>
  <c r="AM42" i="7"/>
  <c r="AN42" i="7"/>
  <c r="AO42" i="7"/>
  <c r="AP42" i="7"/>
  <c r="AQ42" i="7"/>
  <c r="AM43" i="7"/>
  <c r="AN43" i="7"/>
  <c r="AO43" i="7"/>
  <c r="AP43" i="7"/>
  <c r="AQ43" i="7"/>
  <c r="AM44" i="7"/>
  <c r="AN44" i="7"/>
  <c r="AO44" i="7"/>
  <c r="AP44" i="7"/>
  <c r="AQ44" i="7"/>
  <c r="AM45" i="7"/>
  <c r="AN45" i="7"/>
  <c r="AO45" i="7"/>
  <c r="AP45" i="7"/>
  <c r="AQ45" i="7"/>
  <c r="AM46" i="7"/>
  <c r="AN46" i="7"/>
  <c r="AO46" i="7"/>
  <c r="AP46" i="7"/>
  <c r="AQ46" i="7"/>
  <c r="AM47" i="7"/>
  <c r="AN47" i="7"/>
  <c r="AO47" i="7"/>
  <c r="AP47" i="7"/>
  <c r="AQ47" i="7"/>
  <c r="AM48" i="7"/>
  <c r="AN48" i="7"/>
  <c r="AO48" i="7"/>
  <c r="AP48" i="7"/>
  <c r="AQ48" i="7"/>
  <c r="AM49" i="7"/>
  <c r="AN49" i="7"/>
  <c r="AO49" i="7"/>
  <c r="AP49" i="7"/>
  <c r="AQ49" i="7"/>
  <c r="AM50" i="7"/>
  <c r="AN50" i="7"/>
  <c r="AO50" i="7"/>
  <c r="AP50" i="7"/>
  <c r="AQ50" i="7"/>
  <c r="AM51" i="7"/>
  <c r="AN51" i="7"/>
  <c r="AO51" i="7"/>
  <c r="AP51" i="7"/>
  <c r="AQ51" i="7"/>
  <c r="AM52" i="7"/>
  <c r="AN52" i="7"/>
  <c r="AO52" i="7"/>
  <c r="AP52" i="7"/>
  <c r="AQ52" i="7"/>
  <c r="AM53" i="7"/>
  <c r="AN53" i="7"/>
  <c r="AO53" i="7"/>
  <c r="AP53" i="7"/>
  <c r="AQ53" i="7"/>
  <c r="AQ4" i="7"/>
  <c r="AP4" i="7"/>
  <c r="AO4" i="7"/>
  <c r="AN4" i="7"/>
  <c r="AM4" i="7"/>
  <c r="AD5" i="7"/>
  <c r="AE5" i="7"/>
  <c r="AF5" i="7"/>
  <c r="AG5" i="7"/>
  <c r="AH5" i="7"/>
  <c r="AD6" i="7"/>
  <c r="AE6" i="7"/>
  <c r="AF6" i="7"/>
  <c r="AG6" i="7"/>
  <c r="AH6" i="7"/>
  <c r="AD7" i="7"/>
  <c r="AE7" i="7"/>
  <c r="AF7" i="7"/>
  <c r="AG7" i="7"/>
  <c r="AH7" i="7"/>
  <c r="AD8" i="7"/>
  <c r="AE8" i="7"/>
  <c r="AF8" i="7"/>
  <c r="AG8" i="7"/>
  <c r="AH8" i="7"/>
  <c r="AD9" i="7"/>
  <c r="AE9" i="7"/>
  <c r="AF9" i="7"/>
  <c r="AG9" i="7"/>
  <c r="AH9" i="7"/>
  <c r="AD10" i="7"/>
  <c r="AE10" i="7"/>
  <c r="AF10" i="7"/>
  <c r="AG10" i="7"/>
  <c r="AH10" i="7"/>
  <c r="AD11" i="7"/>
  <c r="AE11" i="7"/>
  <c r="AF11" i="7"/>
  <c r="AG11" i="7"/>
  <c r="AH11" i="7"/>
  <c r="AD12" i="7"/>
  <c r="AE12" i="7"/>
  <c r="AF12" i="7"/>
  <c r="AG12" i="7"/>
  <c r="AH12" i="7"/>
  <c r="AD13" i="7"/>
  <c r="AE13" i="7"/>
  <c r="AF13" i="7"/>
  <c r="AG13" i="7"/>
  <c r="AH13" i="7"/>
  <c r="AD14" i="7"/>
  <c r="AE14" i="7"/>
  <c r="AF14" i="7"/>
  <c r="AG14" i="7"/>
  <c r="AH14" i="7"/>
  <c r="AD15" i="7"/>
  <c r="AE15" i="7"/>
  <c r="AF15" i="7"/>
  <c r="AG15" i="7"/>
  <c r="AH15" i="7"/>
  <c r="AD16" i="7"/>
  <c r="AE16" i="7"/>
  <c r="AF16" i="7"/>
  <c r="AG16" i="7"/>
  <c r="AH16" i="7"/>
  <c r="AD17" i="7"/>
  <c r="AE17" i="7"/>
  <c r="AF17" i="7"/>
  <c r="AG17" i="7"/>
  <c r="AH17" i="7"/>
  <c r="AD18" i="7"/>
  <c r="AE18" i="7"/>
  <c r="AF18" i="7"/>
  <c r="AG18" i="7"/>
  <c r="AH18" i="7"/>
  <c r="AD19" i="7"/>
  <c r="AE19" i="7"/>
  <c r="AF19" i="7"/>
  <c r="AG19" i="7"/>
  <c r="AH19" i="7"/>
  <c r="AD20" i="7"/>
  <c r="AE20" i="7"/>
  <c r="AF20" i="7"/>
  <c r="AG20" i="7"/>
  <c r="AH20" i="7"/>
  <c r="AD21" i="7"/>
  <c r="AE21" i="7"/>
  <c r="AF21" i="7"/>
  <c r="AG21" i="7"/>
  <c r="AH21" i="7"/>
  <c r="AD22" i="7"/>
  <c r="AE22" i="7"/>
  <c r="AF22" i="7"/>
  <c r="AG22" i="7"/>
  <c r="AH22" i="7"/>
  <c r="AD23" i="7"/>
  <c r="AE23" i="7"/>
  <c r="AF23" i="7"/>
  <c r="AG23" i="7"/>
  <c r="AH23" i="7"/>
  <c r="AD24" i="7"/>
  <c r="AE24" i="7"/>
  <c r="AF24" i="7"/>
  <c r="AG24" i="7"/>
  <c r="AH24" i="7"/>
  <c r="AD25" i="7"/>
  <c r="AE25" i="7"/>
  <c r="AF25" i="7"/>
  <c r="AG25" i="7"/>
  <c r="AH25" i="7"/>
  <c r="AD26" i="7"/>
  <c r="AE26" i="7"/>
  <c r="AF26" i="7"/>
  <c r="AG26" i="7"/>
  <c r="AH26" i="7"/>
  <c r="AD27" i="7"/>
  <c r="AE27" i="7"/>
  <c r="AF27" i="7"/>
  <c r="AG27" i="7"/>
  <c r="AH27" i="7"/>
  <c r="AD28" i="7"/>
  <c r="AE28" i="7"/>
  <c r="AF28" i="7"/>
  <c r="AG28" i="7"/>
  <c r="AH28" i="7"/>
  <c r="AD29" i="7"/>
  <c r="AE29" i="7"/>
  <c r="AF29" i="7"/>
  <c r="AG29" i="7"/>
  <c r="AH29" i="7"/>
  <c r="AD30" i="7"/>
  <c r="AE30" i="7"/>
  <c r="AF30" i="7"/>
  <c r="AG30" i="7"/>
  <c r="AH30" i="7"/>
  <c r="AD31" i="7"/>
  <c r="AE31" i="7"/>
  <c r="AF31" i="7"/>
  <c r="AG31" i="7"/>
  <c r="AH31" i="7"/>
  <c r="AD32" i="7"/>
  <c r="AE32" i="7"/>
  <c r="AF32" i="7"/>
  <c r="AG32" i="7"/>
  <c r="AH32" i="7"/>
  <c r="AD33" i="7"/>
  <c r="AE33" i="7"/>
  <c r="AF33" i="7"/>
  <c r="AG33" i="7"/>
  <c r="AH33" i="7"/>
  <c r="AD34" i="7"/>
  <c r="AE34" i="7"/>
  <c r="AF34" i="7"/>
  <c r="AG34" i="7"/>
  <c r="AH34" i="7"/>
  <c r="AD35" i="7"/>
  <c r="AE35" i="7"/>
  <c r="AF35" i="7"/>
  <c r="AG35" i="7"/>
  <c r="AH35" i="7"/>
  <c r="AD36" i="7"/>
  <c r="AE36" i="7"/>
  <c r="AF36" i="7"/>
  <c r="AG36" i="7"/>
  <c r="AH36" i="7"/>
  <c r="AD37" i="7"/>
  <c r="AE37" i="7"/>
  <c r="AF37" i="7"/>
  <c r="AG37" i="7"/>
  <c r="AH37" i="7"/>
  <c r="AD38" i="7"/>
  <c r="AE38" i="7"/>
  <c r="AF38" i="7"/>
  <c r="AG38" i="7"/>
  <c r="AH38" i="7"/>
  <c r="AD39" i="7"/>
  <c r="AE39" i="7"/>
  <c r="AF39" i="7"/>
  <c r="AG39" i="7"/>
  <c r="AH39" i="7"/>
  <c r="AD40" i="7"/>
  <c r="AE40" i="7"/>
  <c r="AF40" i="7"/>
  <c r="AG40" i="7"/>
  <c r="AH40" i="7"/>
  <c r="AD41" i="7"/>
  <c r="AE41" i="7"/>
  <c r="AF41" i="7"/>
  <c r="AG41" i="7"/>
  <c r="AH41" i="7"/>
  <c r="AD42" i="7"/>
  <c r="AE42" i="7"/>
  <c r="AF42" i="7"/>
  <c r="AG42" i="7"/>
  <c r="AH42" i="7"/>
  <c r="AD43" i="7"/>
  <c r="AE43" i="7"/>
  <c r="AF43" i="7"/>
  <c r="AG43" i="7"/>
  <c r="AH43" i="7"/>
  <c r="AD44" i="7"/>
  <c r="AE44" i="7"/>
  <c r="AF44" i="7"/>
  <c r="AG44" i="7"/>
  <c r="AH44" i="7"/>
  <c r="AD45" i="7"/>
  <c r="AE45" i="7"/>
  <c r="AF45" i="7"/>
  <c r="AG45" i="7"/>
  <c r="AH45" i="7"/>
  <c r="AD46" i="7"/>
  <c r="AE46" i="7"/>
  <c r="AF46" i="7"/>
  <c r="AG46" i="7"/>
  <c r="AH46" i="7"/>
  <c r="AD47" i="7"/>
  <c r="AE47" i="7"/>
  <c r="AF47" i="7"/>
  <c r="AG47" i="7"/>
  <c r="AH47" i="7"/>
  <c r="AD48" i="7"/>
  <c r="AE48" i="7"/>
  <c r="AF48" i="7"/>
  <c r="AG48" i="7"/>
  <c r="AH48" i="7"/>
  <c r="AD49" i="7"/>
  <c r="AE49" i="7"/>
  <c r="AF49" i="7"/>
  <c r="AG49" i="7"/>
  <c r="AH49" i="7"/>
  <c r="AD50" i="7"/>
  <c r="AE50" i="7"/>
  <c r="AF50" i="7"/>
  <c r="AG50" i="7"/>
  <c r="AH50" i="7"/>
  <c r="AD51" i="7"/>
  <c r="AE51" i="7"/>
  <c r="AF51" i="7"/>
  <c r="AG51" i="7"/>
  <c r="AH51" i="7"/>
  <c r="AD52" i="7"/>
  <c r="AE52" i="7"/>
  <c r="AF52" i="7"/>
  <c r="AG52" i="7"/>
  <c r="AH52" i="7"/>
  <c r="AD53" i="7"/>
  <c r="AE53" i="7"/>
  <c r="AF53" i="7"/>
  <c r="AG53" i="7"/>
  <c r="AH53" i="7"/>
  <c r="AD54" i="7"/>
  <c r="AE54" i="7"/>
  <c r="AF54" i="7"/>
  <c r="AG54" i="7"/>
  <c r="AH54" i="7"/>
  <c r="AD55" i="7"/>
  <c r="AE55" i="7"/>
  <c r="AF55" i="7"/>
  <c r="AG55" i="7"/>
  <c r="AH55" i="7"/>
  <c r="AD56" i="7"/>
  <c r="AE56" i="7"/>
  <c r="AF56" i="7"/>
  <c r="AG56" i="7"/>
  <c r="AH56" i="7"/>
  <c r="AD57" i="7"/>
  <c r="AE57" i="7"/>
  <c r="AF57" i="7"/>
  <c r="AG57" i="7"/>
  <c r="AH57" i="7"/>
  <c r="AD58" i="7"/>
  <c r="AE58" i="7"/>
  <c r="AF58" i="7"/>
  <c r="AG58" i="7"/>
  <c r="AH58" i="7"/>
  <c r="AD59" i="7"/>
  <c r="AE59" i="7"/>
  <c r="AF59" i="7"/>
  <c r="AG59" i="7"/>
  <c r="AH59" i="7"/>
  <c r="AD60" i="7"/>
  <c r="AE60" i="7"/>
  <c r="AF60" i="7"/>
  <c r="AG60" i="7"/>
  <c r="AH60" i="7"/>
  <c r="AD61" i="7"/>
  <c r="AE61" i="7"/>
  <c r="AF61" i="7"/>
  <c r="AG61" i="7"/>
  <c r="AH61" i="7"/>
  <c r="AD62" i="7"/>
  <c r="AE62" i="7"/>
  <c r="AF62" i="7"/>
  <c r="AG62" i="7"/>
  <c r="AH62" i="7"/>
  <c r="AD63" i="7"/>
  <c r="AE63" i="7"/>
  <c r="AF63" i="7"/>
  <c r="AG63" i="7"/>
  <c r="AH63" i="7"/>
  <c r="AD64" i="7"/>
  <c r="AE64" i="7"/>
  <c r="AF64" i="7"/>
  <c r="AG64" i="7"/>
  <c r="AH64" i="7"/>
  <c r="AD65" i="7"/>
  <c r="AE65" i="7"/>
  <c r="AF65" i="7"/>
  <c r="AG65" i="7"/>
  <c r="AH65" i="7"/>
  <c r="AD66" i="7"/>
  <c r="AE66" i="7"/>
  <c r="AF66" i="7"/>
  <c r="AG66" i="7"/>
  <c r="AH66" i="7"/>
  <c r="AD67" i="7"/>
  <c r="AE67" i="7"/>
  <c r="AF67" i="7"/>
  <c r="AG67" i="7"/>
  <c r="AH67" i="7"/>
  <c r="AD68" i="7"/>
  <c r="AE68" i="7"/>
  <c r="AF68" i="7"/>
  <c r="AG68" i="7"/>
  <c r="AH68" i="7"/>
  <c r="AD69" i="7"/>
  <c r="AE69" i="7"/>
  <c r="AF69" i="7"/>
  <c r="AG69" i="7"/>
  <c r="AH69" i="7"/>
  <c r="AD70" i="7"/>
  <c r="AE70" i="7"/>
  <c r="AF70" i="7"/>
  <c r="AG70" i="7"/>
  <c r="AH70" i="7"/>
  <c r="AD71" i="7"/>
  <c r="AE71" i="7"/>
  <c r="AF71" i="7"/>
  <c r="AG71" i="7"/>
  <c r="AH71" i="7"/>
  <c r="AD72" i="7"/>
  <c r="AE72" i="7"/>
  <c r="AF72" i="7"/>
  <c r="AG72" i="7"/>
  <c r="AH72" i="7"/>
  <c r="AD73" i="7"/>
  <c r="AE73" i="7"/>
  <c r="AF73" i="7"/>
  <c r="AG73" i="7"/>
  <c r="AH73" i="7"/>
  <c r="AD74" i="7"/>
  <c r="AE74" i="7"/>
  <c r="AF74" i="7"/>
  <c r="AG74" i="7"/>
  <c r="AH74" i="7"/>
  <c r="AD75" i="7"/>
  <c r="AE75" i="7"/>
  <c r="AF75" i="7"/>
  <c r="AG75" i="7"/>
  <c r="AH75" i="7"/>
  <c r="AD76" i="7"/>
  <c r="AE76" i="7"/>
  <c r="AF76" i="7"/>
  <c r="AG76" i="7"/>
  <c r="AH76" i="7"/>
  <c r="AD77" i="7"/>
  <c r="AE77" i="7"/>
  <c r="AF77" i="7"/>
  <c r="AG77" i="7"/>
  <c r="AH77" i="7"/>
  <c r="AD78" i="7"/>
  <c r="AE78" i="7"/>
  <c r="AF78" i="7"/>
  <c r="AG78" i="7"/>
  <c r="AH78" i="7"/>
  <c r="AD79" i="7"/>
  <c r="AE79" i="7"/>
  <c r="AF79" i="7"/>
  <c r="AG79" i="7"/>
  <c r="AH79" i="7"/>
  <c r="AD80" i="7"/>
  <c r="AE80" i="7"/>
  <c r="AF80" i="7"/>
  <c r="AG80" i="7"/>
  <c r="AH80" i="7"/>
  <c r="AD81" i="7"/>
  <c r="AE81" i="7"/>
  <c r="AF81" i="7"/>
  <c r="AG81" i="7"/>
  <c r="AH81" i="7"/>
  <c r="AD82" i="7"/>
  <c r="AE82" i="7"/>
  <c r="AF82" i="7"/>
  <c r="AG82" i="7"/>
  <c r="AH82" i="7"/>
  <c r="AD83" i="7"/>
  <c r="AE83" i="7"/>
  <c r="AF83" i="7"/>
  <c r="AG83" i="7"/>
  <c r="AH83" i="7"/>
  <c r="AD84" i="7"/>
  <c r="AE84" i="7"/>
  <c r="AF84" i="7"/>
  <c r="AG84" i="7"/>
  <c r="AH84" i="7"/>
  <c r="AD85" i="7"/>
  <c r="AE85" i="7"/>
  <c r="AF85" i="7"/>
  <c r="AG85" i="7"/>
  <c r="AH85" i="7"/>
  <c r="AD86" i="7"/>
  <c r="AE86" i="7"/>
  <c r="AF86" i="7"/>
  <c r="AG86" i="7"/>
  <c r="AH86" i="7"/>
  <c r="AD87" i="7"/>
  <c r="AE87" i="7"/>
  <c r="AF87" i="7"/>
  <c r="AG87" i="7"/>
  <c r="AH87" i="7"/>
  <c r="AD88" i="7"/>
  <c r="AE88" i="7"/>
  <c r="AF88" i="7"/>
  <c r="AG88" i="7"/>
  <c r="AH88" i="7"/>
  <c r="AD89" i="7"/>
  <c r="AE89" i="7"/>
  <c r="AF89" i="7"/>
  <c r="AG89" i="7"/>
  <c r="AH89" i="7"/>
  <c r="AD90" i="7"/>
  <c r="AE90" i="7"/>
  <c r="AF90" i="7"/>
  <c r="AG90" i="7"/>
  <c r="AH90" i="7"/>
  <c r="AD91" i="7"/>
  <c r="AE91" i="7"/>
  <c r="AF91" i="7"/>
  <c r="AG91" i="7"/>
  <c r="AH91" i="7"/>
  <c r="AD92" i="7"/>
  <c r="AE92" i="7"/>
  <c r="AF92" i="7"/>
  <c r="AG92" i="7"/>
  <c r="AH92" i="7"/>
  <c r="AD93" i="7"/>
  <c r="AE93" i="7"/>
  <c r="AF93" i="7"/>
  <c r="AG93" i="7"/>
  <c r="AH93" i="7"/>
  <c r="AD94" i="7"/>
  <c r="AE94" i="7"/>
  <c r="AF94" i="7"/>
  <c r="AG94" i="7"/>
  <c r="AH94" i="7"/>
  <c r="AD95" i="7"/>
  <c r="AE95" i="7"/>
  <c r="AF95" i="7"/>
  <c r="AG95" i="7"/>
  <c r="AH95" i="7"/>
  <c r="AD96" i="7"/>
  <c r="AE96" i="7"/>
  <c r="AF96" i="7"/>
  <c r="AG96" i="7"/>
  <c r="AH96" i="7"/>
  <c r="AD97" i="7"/>
  <c r="AE97" i="7"/>
  <c r="AF97" i="7"/>
  <c r="AG97" i="7"/>
  <c r="AH97" i="7"/>
  <c r="AD98" i="7"/>
  <c r="AE98" i="7"/>
  <c r="AF98" i="7"/>
  <c r="AG98" i="7"/>
  <c r="AH98" i="7"/>
  <c r="AD99" i="7"/>
  <c r="AE99" i="7"/>
  <c r="AF99" i="7"/>
  <c r="AG99" i="7"/>
  <c r="AH99" i="7"/>
  <c r="AD100" i="7"/>
  <c r="AE100" i="7"/>
  <c r="AF100" i="7"/>
  <c r="AG100" i="7"/>
  <c r="AH100" i="7"/>
  <c r="AD101" i="7"/>
  <c r="AE101" i="7"/>
  <c r="AF101" i="7"/>
  <c r="AG101" i="7"/>
  <c r="AH101" i="7"/>
  <c r="AD102" i="7"/>
  <c r="AE102" i="7"/>
  <c r="AF102" i="7"/>
  <c r="AG102" i="7"/>
  <c r="AH102" i="7"/>
  <c r="AD103" i="7"/>
  <c r="AE103" i="7"/>
  <c r="AF103" i="7"/>
  <c r="AG103" i="7"/>
  <c r="AH103" i="7"/>
  <c r="AD104" i="7"/>
  <c r="AE104" i="7"/>
  <c r="AF104" i="7"/>
  <c r="AG104" i="7"/>
  <c r="AH104" i="7"/>
  <c r="AD105" i="7"/>
  <c r="AE105" i="7"/>
  <c r="AF105" i="7"/>
  <c r="AG105" i="7"/>
  <c r="AH105" i="7"/>
  <c r="AD106" i="7"/>
  <c r="AE106" i="7"/>
  <c r="AF106" i="7"/>
  <c r="AG106" i="7"/>
  <c r="AH106" i="7"/>
  <c r="AD107" i="7"/>
  <c r="AE107" i="7"/>
  <c r="AF107" i="7"/>
  <c r="AG107" i="7"/>
  <c r="AH107" i="7"/>
  <c r="AD108" i="7"/>
  <c r="AE108" i="7"/>
  <c r="AF108" i="7"/>
  <c r="AG108" i="7"/>
  <c r="AH108" i="7"/>
  <c r="AD109" i="7"/>
  <c r="AE109" i="7"/>
  <c r="AF109" i="7"/>
  <c r="AG109" i="7"/>
  <c r="AH109" i="7"/>
  <c r="AD110" i="7"/>
  <c r="AE110" i="7"/>
  <c r="AF110" i="7"/>
  <c r="AG110" i="7"/>
  <c r="AH110" i="7"/>
  <c r="AD111" i="7"/>
  <c r="AE111" i="7"/>
  <c r="AF111" i="7"/>
  <c r="AG111" i="7"/>
  <c r="AH111" i="7"/>
  <c r="AD112" i="7"/>
  <c r="AE112" i="7"/>
  <c r="AF112" i="7"/>
  <c r="AG112" i="7"/>
  <c r="AH112" i="7"/>
  <c r="AD113" i="7"/>
  <c r="AE113" i="7"/>
  <c r="AF113" i="7"/>
  <c r="AG113" i="7"/>
  <c r="AH113" i="7"/>
  <c r="AD114" i="7"/>
  <c r="AE114" i="7"/>
  <c r="AF114" i="7"/>
  <c r="AG114" i="7"/>
  <c r="AH114" i="7"/>
  <c r="AD115" i="7"/>
  <c r="AE115" i="7"/>
  <c r="AF115" i="7"/>
  <c r="AG115" i="7"/>
  <c r="AH115" i="7"/>
  <c r="AD116" i="7"/>
  <c r="AE116" i="7"/>
  <c r="AF116" i="7"/>
  <c r="AG116" i="7"/>
  <c r="AH116" i="7"/>
  <c r="AD117" i="7"/>
  <c r="AE117" i="7"/>
  <c r="AF117" i="7"/>
  <c r="AG117" i="7"/>
  <c r="AH117" i="7"/>
  <c r="AD118" i="7"/>
  <c r="AE118" i="7"/>
  <c r="AF118" i="7"/>
  <c r="AG118" i="7"/>
  <c r="AH118" i="7"/>
  <c r="AD119" i="7"/>
  <c r="AE119" i="7"/>
  <c r="AF119" i="7"/>
  <c r="AG119" i="7"/>
  <c r="AH119" i="7"/>
  <c r="AD120" i="7"/>
  <c r="AE120" i="7"/>
  <c r="AF120" i="7"/>
  <c r="AG120" i="7"/>
  <c r="AH120" i="7"/>
  <c r="AD121" i="7"/>
  <c r="AE121" i="7"/>
  <c r="AF121" i="7"/>
  <c r="AG121" i="7"/>
  <c r="AH121" i="7"/>
  <c r="AD122" i="7"/>
  <c r="AE122" i="7"/>
  <c r="AF122" i="7"/>
  <c r="AG122" i="7"/>
  <c r="AH122" i="7"/>
  <c r="AD123" i="7"/>
  <c r="AE123" i="7"/>
  <c r="AF123" i="7"/>
  <c r="AG123" i="7"/>
  <c r="AH123" i="7"/>
  <c r="AD124" i="7"/>
  <c r="AE124" i="7"/>
  <c r="AF124" i="7"/>
  <c r="AG124" i="7"/>
  <c r="AH124" i="7"/>
  <c r="AD125" i="7"/>
  <c r="AE125" i="7"/>
  <c r="AF125" i="7"/>
  <c r="AG125" i="7"/>
  <c r="AH125" i="7"/>
  <c r="AD126" i="7"/>
  <c r="AE126" i="7"/>
  <c r="AF126" i="7"/>
  <c r="AG126" i="7"/>
  <c r="AH126" i="7"/>
  <c r="AD127" i="7"/>
  <c r="AE127" i="7"/>
  <c r="AF127" i="7"/>
  <c r="AG127" i="7"/>
  <c r="AH127" i="7"/>
  <c r="AD128" i="7"/>
  <c r="AE128" i="7"/>
  <c r="AF128" i="7"/>
  <c r="AG128" i="7"/>
  <c r="AH128" i="7"/>
  <c r="AD129" i="7"/>
  <c r="AE129" i="7"/>
  <c r="AF129" i="7"/>
  <c r="AG129" i="7"/>
  <c r="AH129" i="7"/>
  <c r="AD130" i="7"/>
  <c r="AE130" i="7"/>
  <c r="AF130" i="7"/>
  <c r="AG130" i="7"/>
  <c r="AH130" i="7"/>
  <c r="AD131" i="7"/>
  <c r="AE131" i="7"/>
  <c r="AF131" i="7"/>
  <c r="AG131" i="7"/>
  <c r="AH131" i="7"/>
  <c r="AD132" i="7"/>
  <c r="AE132" i="7"/>
  <c r="AF132" i="7"/>
  <c r="AG132" i="7"/>
  <c r="AH132" i="7"/>
  <c r="AD133" i="7"/>
  <c r="AE133" i="7"/>
  <c r="AF133" i="7"/>
  <c r="AG133" i="7"/>
  <c r="AH133" i="7"/>
  <c r="AD134" i="7"/>
  <c r="AE134" i="7"/>
  <c r="AF134" i="7"/>
  <c r="AG134" i="7"/>
  <c r="AH134" i="7"/>
  <c r="AD135" i="7"/>
  <c r="AE135" i="7"/>
  <c r="AF135" i="7"/>
  <c r="AG135" i="7"/>
  <c r="AH135" i="7"/>
  <c r="AD136" i="7"/>
  <c r="AE136" i="7"/>
  <c r="AF136" i="7"/>
  <c r="AG136" i="7"/>
  <c r="AH136" i="7"/>
  <c r="AD137" i="7"/>
  <c r="AE137" i="7"/>
  <c r="AF137" i="7"/>
  <c r="AG137" i="7"/>
  <c r="AH137" i="7"/>
  <c r="AD138" i="7"/>
  <c r="AE138" i="7"/>
  <c r="AF138" i="7"/>
  <c r="AG138" i="7"/>
  <c r="AH138" i="7"/>
  <c r="AD139" i="7"/>
  <c r="AE139" i="7"/>
  <c r="AF139" i="7"/>
  <c r="AG139" i="7"/>
  <c r="AH139" i="7"/>
  <c r="AD140" i="7"/>
  <c r="AE140" i="7"/>
  <c r="AF140" i="7"/>
  <c r="AG140" i="7"/>
  <c r="AH140" i="7"/>
  <c r="AD141" i="7"/>
  <c r="AE141" i="7"/>
  <c r="AF141" i="7"/>
  <c r="AG141" i="7"/>
  <c r="AH141" i="7"/>
  <c r="AD142" i="7"/>
  <c r="AE142" i="7"/>
  <c r="AF142" i="7"/>
  <c r="AG142" i="7"/>
  <c r="AH142" i="7"/>
  <c r="AD143" i="7"/>
  <c r="AE143" i="7"/>
  <c r="AF143" i="7"/>
  <c r="AG143" i="7"/>
  <c r="AH143" i="7"/>
  <c r="AD144" i="7"/>
  <c r="AE144" i="7"/>
  <c r="AF144" i="7"/>
  <c r="AG144" i="7"/>
  <c r="AH144" i="7"/>
  <c r="AD145" i="7"/>
  <c r="AE145" i="7"/>
  <c r="AF145" i="7"/>
  <c r="AG145" i="7"/>
  <c r="AH145" i="7"/>
  <c r="AD146" i="7"/>
  <c r="AE146" i="7"/>
  <c r="AF146" i="7"/>
  <c r="AG146" i="7"/>
  <c r="AH146" i="7"/>
  <c r="AD147" i="7"/>
  <c r="AE147" i="7"/>
  <c r="AF147" i="7"/>
  <c r="AG147" i="7"/>
  <c r="AH147" i="7"/>
  <c r="AD148" i="7"/>
  <c r="AE148" i="7"/>
  <c r="AF148" i="7"/>
  <c r="AG148" i="7"/>
  <c r="AH148" i="7"/>
  <c r="AD149" i="7"/>
  <c r="AE149" i="7"/>
  <c r="AF149" i="7"/>
  <c r="AG149" i="7"/>
  <c r="AH149" i="7"/>
  <c r="AD150" i="7"/>
  <c r="AE150" i="7"/>
  <c r="AF150" i="7"/>
  <c r="AG150" i="7"/>
  <c r="AH150" i="7"/>
  <c r="AD151" i="7"/>
  <c r="AE151" i="7"/>
  <c r="AF151" i="7"/>
  <c r="AG151" i="7"/>
  <c r="AH151" i="7"/>
  <c r="AD152" i="7"/>
  <c r="AE152" i="7"/>
  <c r="AF152" i="7"/>
  <c r="AG152" i="7"/>
  <c r="AH152" i="7"/>
  <c r="AD153" i="7"/>
  <c r="AE153" i="7"/>
  <c r="AF153" i="7"/>
  <c r="AG153" i="7"/>
  <c r="AH153" i="7"/>
  <c r="AD154" i="7"/>
  <c r="AE154" i="7"/>
  <c r="AF154" i="7"/>
  <c r="AG154" i="7"/>
  <c r="AH154" i="7"/>
  <c r="AD155" i="7"/>
  <c r="AE155" i="7"/>
  <c r="AF155" i="7"/>
  <c r="AG155" i="7"/>
  <c r="AH155" i="7"/>
  <c r="AD156" i="7"/>
  <c r="AE156" i="7"/>
  <c r="AF156" i="7"/>
  <c r="AG156" i="7"/>
  <c r="AH156" i="7"/>
  <c r="AD157" i="7"/>
  <c r="AE157" i="7"/>
  <c r="AF157" i="7"/>
  <c r="AG157" i="7"/>
  <c r="AH157" i="7"/>
  <c r="AD158" i="7"/>
  <c r="AE158" i="7"/>
  <c r="AF158" i="7"/>
  <c r="AG158" i="7"/>
  <c r="AH158" i="7"/>
  <c r="AD159" i="7"/>
  <c r="AE159" i="7"/>
  <c r="AF159" i="7"/>
  <c r="AG159" i="7"/>
  <c r="AH159" i="7"/>
  <c r="AD160" i="7"/>
  <c r="AE160" i="7"/>
  <c r="AF160" i="7"/>
  <c r="AG160" i="7"/>
  <c r="AH160" i="7"/>
  <c r="AD161" i="7"/>
  <c r="AE161" i="7"/>
  <c r="AF161" i="7"/>
  <c r="AG161" i="7"/>
  <c r="AH161" i="7"/>
  <c r="AD162" i="7"/>
  <c r="AE162" i="7"/>
  <c r="AF162" i="7"/>
  <c r="AG162" i="7"/>
  <c r="AH162" i="7"/>
  <c r="AD163" i="7"/>
  <c r="AE163" i="7"/>
  <c r="AF163" i="7"/>
  <c r="AG163" i="7"/>
  <c r="AH163" i="7"/>
  <c r="AD164" i="7"/>
  <c r="AE164" i="7"/>
  <c r="AF164" i="7"/>
  <c r="AG164" i="7"/>
  <c r="AH164" i="7"/>
  <c r="AD165" i="7"/>
  <c r="AE165" i="7"/>
  <c r="AF165" i="7"/>
  <c r="AG165" i="7"/>
  <c r="AH165" i="7"/>
  <c r="AD166" i="7"/>
  <c r="AE166" i="7"/>
  <c r="AF166" i="7"/>
  <c r="AG166" i="7"/>
  <c r="AH166" i="7"/>
  <c r="AD167" i="7"/>
  <c r="AE167" i="7"/>
  <c r="AF167" i="7"/>
  <c r="AG167" i="7"/>
  <c r="AH167" i="7"/>
  <c r="AD168" i="7"/>
  <c r="AE168" i="7"/>
  <c r="AF168" i="7"/>
  <c r="AG168" i="7"/>
  <c r="AH168" i="7"/>
  <c r="AD169" i="7"/>
  <c r="AE169" i="7"/>
  <c r="AF169" i="7"/>
  <c r="AG169" i="7"/>
  <c r="AH169" i="7"/>
  <c r="AD170" i="7"/>
  <c r="AE170" i="7"/>
  <c r="AF170" i="7"/>
  <c r="AG170" i="7"/>
  <c r="AH170" i="7"/>
  <c r="AD171" i="7"/>
  <c r="AE171" i="7"/>
  <c r="AF171" i="7"/>
  <c r="AG171" i="7"/>
  <c r="AH171" i="7"/>
  <c r="AD172" i="7"/>
  <c r="AE172" i="7"/>
  <c r="AF172" i="7"/>
  <c r="AG172" i="7"/>
  <c r="AH172" i="7"/>
  <c r="AD173" i="7"/>
  <c r="AE173" i="7"/>
  <c r="AF173" i="7"/>
  <c r="AG173" i="7"/>
  <c r="AH173" i="7"/>
  <c r="AD174" i="7"/>
  <c r="AE174" i="7"/>
  <c r="AF174" i="7"/>
  <c r="AG174" i="7"/>
  <c r="AH174" i="7"/>
  <c r="AD175" i="7"/>
  <c r="AE175" i="7"/>
  <c r="AF175" i="7"/>
  <c r="AG175" i="7"/>
  <c r="AH175" i="7"/>
  <c r="AD176" i="7"/>
  <c r="AE176" i="7"/>
  <c r="AF176" i="7"/>
  <c r="AG176" i="7"/>
  <c r="AH176" i="7"/>
  <c r="AD177" i="7"/>
  <c r="AE177" i="7"/>
  <c r="AF177" i="7"/>
  <c r="AG177" i="7"/>
  <c r="AH177" i="7"/>
  <c r="AD178" i="7"/>
  <c r="AE178" i="7"/>
  <c r="AF178" i="7"/>
  <c r="AG178" i="7"/>
  <c r="AH178" i="7"/>
  <c r="AD179" i="7"/>
  <c r="AE179" i="7"/>
  <c r="AF179" i="7"/>
  <c r="AG179" i="7"/>
  <c r="AH179" i="7"/>
  <c r="AD180" i="7"/>
  <c r="AE180" i="7"/>
  <c r="AF180" i="7"/>
  <c r="AG180" i="7"/>
  <c r="AH180" i="7"/>
  <c r="AD181" i="7"/>
  <c r="AE181" i="7"/>
  <c r="AF181" i="7"/>
  <c r="AG181" i="7"/>
  <c r="AH181" i="7"/>
  <c r="AD182" i="7"/>
  <c r="AE182" i="7"/>
  <c r="AF182" i="7"/>
  <c r="AG182" i="7"/>
  <c r="AH182" i="7"/>
  <c r="AD183" i="7"/>
  <c r="AE183" i="7"/>
  <c r="AF183" i="7"/>
  <c r="AG183" i="7"/>
  <c r="AH183" i="7"/>
  <c r="AD184" i="7"/>
  <c r="AE184" i="7"/>
  <c r="AF184" i="7"/>
  <c r="AG184" i="7"/>
  <c r="AH184" i="7"/>
  <c r="AD185" i="7"/>
  <c r="AE185" i="7"/>
  <c r="AF185" i="7"/>
  <c r="AG185" i="7"/>
  <c r="AH185" i="7"/>
  <c r="AD186" i="7"/>
  <c r="AE186" i="7"/>
  <c r="AF186" i="7"/>
  <c r="AG186" i="7"/>
  <c r="AH186" i="7"/>
  <c r="AD187" i="7"/>
  <c r="AE187" i="7"/>
  <c r="AF187" i="7"/>
  <c r="AG187" i="7"/>
  <c r="AH187" i="7"/>
  <c r="AD188" i="7"/>
  <c r="AE188" i="7"/>
  <c r="AF188" i="7"/>
  <c r="AG188" i="7"/>
  <c r="AH188" i="7"/>
  <c r="AD189" i="7"/>
  <c r="AE189" i="7"/>
  <c r="AF189" i="7"/>
  <c r="AG189" i="7"/>
  <c r="AH189" i="7"/>
  <c r="AD190" i="7"/>
  <c r="AE190" i="7"/>
  <c r="AF190" i="7"/>
  <c r="AG190" i="7"/>
  <c r="AH190" i="7"/>
  <c r="AD191" i="7"/>
  <c r="AE191" i="7"/>
  <c r="AF191" i="7"/>
  <c r="AG191" i="7"/>
  <c r="AH191" i="7"/>
  <c r="AD192" i="7"/>
  <c r="AE192" i="7"/>
  <c r="AF192" i="7"/>
  <c r="AG192" i="7"/>
  <c r="AH192" i="7"/>
  <c r="AD193" i="7"/>
  <c r="AE193" i="7"/>
  <c r="AF193" i="7"/>
  <c r="AG193" i="7"/>
  <c r="AH193" i="7"/>
  <c r="AD194" i="7"/>
  <c r="AE194" i="7"/>
  <c r="AF194" i="7"/>
  <c r="AG194" i="7"/>
  <c r="AH194" i="7"/>
  <c r="AD195" i="7"/>
  <c r="AE195" i="7"/>
  <c r="AF195" i="7"/>
  <c r="AG195" i="7"/>
  <c r="AH195" i="7"/>
  <c r="AD196" i="7"/>
  <c r="AE196" i="7"/>
  <c r="AF196" i="7"/>
  <c r="AG196" i="7"/>
  <c r="AH196" i="7"/>
  <c r="AD197" i="7"/>
  <c r="AE197" i="7"/>
  <c r="AF197" i="7"/>
  <c r="AG197" i="7"/>
  <c r="AH197" i="7"/>
  <c r="AD198" i="7"/>
  <c r="AE198" i="7"/>
  <c r="AF198" i="7"/>
  <c r="AG198" i="7"/>
  <c r="AH198" i="7"/>
  <c r="AD199" i="7"/>
  <c r="AE199" i="7"/>
  <c r="AF199" i="7"/>
  <c r="AG199" i="7"/>
  <c r="AH199" i="7"/>
  <c r="AD200" i="7"/>
  <c r="AE200" i="7"/>
  <c r="AF200" i="7"/>
  <c r="AG200" i="7"/>
  <c r="AH200" i="7"/>
  <c r="AD201" i="7"/>
  <c r="AE201" i="7"/>
  <c r="AF201" i="7"/>
  <c r="AG201" i="7"/>
  <c r="AH201" i="7"/>
  <c r="AD202" i="7"/>
  <c r="AE202" i="7"/>
  <c r="AF202" i="7"/>
  <c r="AG202" i="7"/>
  <c r="AH202" i="7"/>
  <c r="AD203" i="7"/>
  <c r="AE203" i="7"/>
  <c r="AF203" i="7"/>
  <c r="AG203" i="7"/>
  <c r="AH203" i="7"/>
  <c r="AD204" i="7"/>
  <c r="AE204" i="7"/>
  <c r="AF204" i="7"/>
  <c r="AG204" i="7"/>
  <c r="AH204" i="7"/>
  <c r="AD205" i="7"/>
  <c r="AE205" i="7"/>
  <c r="AF205" i="7"/>
  <c r="AG205" i="7"/>
  <c r="AH205" i="7"/>
  <c r="AD206" i="7"/>
  <c r="AE206" i="7"/>
  <c r="AF206" i="7"/>
  <c r="AG206" i="7"/>
  <c r="AH206" i="7"/>
  <c r="AD207" i="7"/>
  <c r="AE207" i="7"/>
  <c r="AF207" i="7"/>
  <c r="AG207" i="7"/>
  <c r="AH207" i="7"/>
  <c r="AD208" i="7"/>
  <c r="AE208" i="7"/>
  <c r="AF208" i="7"/>
  <c r="AG208" i="7"/>
  <c r="AH208" i="7"/>
  <c r="AD209" i="7"/>
  <c r="AE209" i="7"/>
  <c r="AF209" i="7"/>
  <c r="AG209" i="7"/>
  <c r="AH209" i="7"/>
  <c r="AD210" i="7"/>
  <c r="AE210" i="7"/>
  <c r="AF210" i="7"/>
  <c r="AG210" i="7"/>
  <c r="AH210" i="7"/>
  <c r="AD211" i="7"/>
  <c r="AE211" i="7"/>
  <c r="AF211" i="7"/>
  <c r="AG211" i="7"/>
  <c r="AH211" i="7"/>
  <c r="AD212" i="7"/>
  <c r="AE212" i="7"/>
  <c r="AF212" i="7"/>
  <c r="AG212" i="7"/>
  <c r="AH212" i="7"/>
  <c r="AD213" i="7"/>
  <c r="AE213" i="7"/>
  <c r="AF213" i="7"/>
  <c r="AG213" i="7"/>
  <c r="AH213" i="7"/>
  <c r="AD214" i="7"/>
  <c r="AE214" i="7"/>
  <c r="AF214" i="7"/>
  <c r="AG214" i="7"/>
  <c r="AH214" i="7"/>
  <c r="AD215" i="7"/>
  <c r="AE215" i="7"/>
  <c r="AF215" i="7"/>
  <c r="AG215" i="7"/>
  <c r="AH215" i="7"/>
  <c r="AD216" i="7"/>
  <c r="AE216" i="7"/>
  <c r="AF216" i="7"/>
  <c r="AG216" i="7"/>
  <c r="AH216" i="7"/>
  <c r="AD217" i="7"/>
  <c r="AE217" i="7"/>
  <c r="AF217" i="7"/>
  <c r="AG217" i="7"/>
  <c r="AH217" i="7"/>
  <c r="AD218" i="7"/>
  <c r="AE218" i="7"/>
  <c r="AF218" i="7"/>
  <c r="AG218" i="7"/>
  <c r="AH218" i="7"/>
  <c r="AD219" i="7"/>
  <c r="AE219" i="7"/>
  <c r="AF219" i="7"/>
  <c r="AG219" i="7"/>
  <c r="AH219" i="7"/>
  <c r="AD220" i="7"/>
  <c r="AE220" i="7"/>
  <c r="AF220" i="7"/>
  <c r="AG220" i="7"/>
  <c r="AH220" i="7"/>
  <c r="AD221" i="7"/>
  <c r="AE221" i="7"/>
  <c r="AF221" i="7"/>
  <c r="AG221" i="7"/>
  <c r="AH221" i="7"/>
  <c r="AD222" i="7"/>
  <c r="AE222" i="7"/>
  <c r="AF222" i="7"/>
  <c r="AG222" i="7"/>
  <c r="AH222" i="7"/>
  <c r="AD223" i="7"/>
  <c r="AE223" i="7"/>
  <c r="AF223" i="7"/>
  <c r="AG223" i="7"/>
  <c r="AH223" i="7"/>
  <c r="AD224" i="7"/>
  <c r="AE224" i="7"/>
  <c r="AF224" i="7"/>
  <c r="AG224" i="7"/>
  <c r="AH224" i="7"/>
  <c r="AD225" i="7"/>
  <c r="AE225" i="7"/>
  <c r="AF225" i="7"/>
  <c r="AG225" i="7"/>
  <c r="AH225" i="7"/>
  <c r="AD226" i="7"/>
  <c r="AE226" i="7"/>
  <c r="AF226" i="7"/>
  <c r="AG226" i="7"/>
  <c r="AH226" i="7"/>
  <c r="AD227" i="7"/>
  <c r="AE227" i="7"/>
  <c r="AF227" i="7"/>
  <c r="AG227" i="7"/>
  <c r="AH227" i="7"/>
  <c r="AD228" i="7"/>
  <c r="AE228" i="7"/>
  <c r="AF228" i="7"/>
  <c r="AG228" i="7"/>
  <c r="AH228" i="7"/>
  <c r="AD229" i="7"/>
  <c r="AE229" i="7"/>
  <c r="AF229" i="7"/>
  <c r="AG229" i="7"/>
  <c r="AH229" i="7"/>
  <c r="AD230" i="7"/>
  <c r="AE230" i="7"/>
  <c r="AF230" i="7"/>
  <c r="AG230" i="7"/>
  <c r="AH230" i="7"/>
  <c r="AD231" i="7"/>
  <c r="AE231" i="7"/>
  <c r="AF231" i="7"/>
  <c r="AG231" i="7"/>
  <c r="AH231" i="7"/>
  <c r="AD232" i="7"/>
  <c r="AE232" i="7"/>
  <c r="AF232" i="7"/>
  <c r="AG232" i="7"/>
  <c r="AH232" i="7"/>
  <c r="AD233" i="7"/>
  <c r="AE233" i="7"/>
  <c r="AF233" i="7"/>
  <c r="AG233" i="7"/>
  <c r="AH233" i="7"/>
  <c r="AD234" i="7"/>
  <c r="AE234" i="7"/>
  <c r="AF234" i="7"/>
  <c r="AG234" i="7"/>
  <c r="AH234" i="7"/>
  <c r="AD235" i="7"/>
  <c r="AE235" i="7"/>
  <c r="AF235" i="7"/>
  <c r="AG235" i="7"/>
  <c r="AH235" i="7"/>
  <c r="AD236" i="7"/>
  <c r="AE236" i="7"/>
  <c r="AF236" i="7"/>
  <c r="AG236" i="7"/>
  <c r="AH236" i="7"/>
  <c r="AD237" i="7"/>
  <c r="AE237" i="7"/>
  <c r="AF237" i="7"/>
  <c r="AG237" i="7"/>
  <c r="AH237" i="7"/>
  <c r="AD238" i="7"/>
  <c r="AE238" i="7"/>
  <c r="AF238" i="7"/>
  <c r="AG238" i="7"/>
  <c r="AH238" i="7"/>
  <c r="AD239" i="7"/>
  <c r="AE239" i="7"/>
  <c r="AF239" i="7"/>
  <c r="AG239" i="7"/>
  <c r="AH239" i="7"/>
  <c r="AD240" i="7"/>
  <c r="AE240" i="7"/>
  <c r="AF240" i="7"/>
  <c r="AG240" i="7"/>
  <c r="AH240" i="7"/>
  <c r="AD241" i="7"/>
  <c r="AE241" i="7"/>
  <c r="AF241" i="7"/>
  <c r="AG241" i="7"/>
  <c r="AH241" i="7"/>
  <c r="AD242" i="7"/>
  <c r="AE242" i="7"/>
  <c r="AF242" i="7"/>
  <c r="AG242" i="7"/>
  <c r="AH242" i="7"/>
  <c r="AD243" i="7"/>
  <c r="AE243" i="7"/>
  <c r="AF243" i="7"/>
  <c r="AG243" i="7"/>
  <c r="AH243" i="7"/>
  <c r="AD244" i="7"/>
  <c r="AE244" i="7"/>
  <c r="AF244" i="7"/>
  <c r="AG244" i="7"/>
  <c r="AH244" i="7"/>
  <c r="AD245" i="7"/>
  <c r="AE245" i="7"/>
  <c r="AF245" i="7"/>
  <c r="AG245" i="7"/>
  <c r="AH245" i="7"/>
  <c r="AD246" i="7"/>
  <c r="AE246" i="7"/>
  <c r="AF246" i="7"/>
  <c r="AG246" i="7"/>
  <c r="AH246" i="7"/>
  <c r="AD247" i="7"/>
  <c r="AE247" i="7"/>
  <c r="AF247" i="7"/>
  <c r="AG247" i="7"/>
  <c r="AH247" i="7"/>
  <c r="AD248" i="7"/>
  <c r="AE248" i="7"/>
  <c r="AF248" i="7"/>
  <c r="AG248" i="7"/>
  <c r="AH248" i="7"/>
  <c r="AD249" i="7"/>
  <c r="AE249" i="7"/>
  <c r="AF249" i="7"/>
  <c r="AG249" i="7"/>
  <c r="AH249" i="7"/>
  <c r="AD250" i="7"/>
  <c r="AE250" i="7"/>
  <c r="AF250" i="7"/>
  <c r="AG250" i="7"/>
  <c r="AH250" i="7"/>
  <c r="AD251" i="7"/>
  <c r="AE251" i="7"/>
  <c r="AF251" i="7"/>
  <c r="AG251" i="7"/>
  <c r="AH251" i="7"/>
  <c r="AD252" i="7"/>
  <c r="AE252" i="7"/>
  <c r="AF252" i="7"/>
  <c r="AG252" i="7"/>
  <c r="AH252" i="7"/>
  <c r="AD253" i="7"/>
  <c r="AE253" i="7"/>
  <c r="AF253" i="7"/>
  <c r="AG253" i="7"/>
  <c r="AH253" i="7"/>
  <c r="AD254" i="7"/>
  <c r="AE254" i="7"/>
  <c r="AF254" i="7"/>
  <c r="AG254" i="7"/>
  <c r="AH254" i="7"/>
  <c r="AD255" i="7"/>
  <c r="AE255" i="7"/>
  <c r="AF255" i="7"/>
  <c r="AG255" i="7"/>
  <c r="AH255" i="7"/>
  <c r="AD256" i="7"/>
  <c r="AE256" i="7"/>
  <c r="AF256" i="7"/>
  <c r="AG256" i="7"/>
  <c r="AH256" i="7"/>
  <c r="AD257" i="7"/>
  <c r="AE257" i="7"/>
  <c r="AF257" i="7"/>
  <c r="AG257" i="7"/>
  <c r="AH257" i="7"/>
  <c r="AD258" i="7"/>
  <c r="AE258" i="7"/>
  <c r="AF258" i="7"/>
  <c r="AG258" i="7"/>
  <c r="AH258" i="7"/>
  <c r="AD259" i="7"/>
  <c r="AE259" i="7"/>
  <c r="AF259" i="7"/>
  <c r="AG259" i="7"/>
  <c r="AH259" i="7"/>
  <c r="AD260" i="7"/>
  <c r="AE260" i="7"/>
  <c r="AF260" i="7"/>
  <c r="AG260" i="7"/>
  <c r="AH260" i="7"/>
  <c r="AD261" i="7"/>
  <c r="AE261" i="7"/>
  <c r="AF261" i="7"/>
  <c r="AG261" i="7"/>
  <c r="AH261" i="7"/>
  <c r="AD262" i="7"/>
  <c r="AE262" i="7"/>
  <c r="AF262" i="7"/>
  <c r="AG262" i="7"/>
  <c r="AH262" i="7"/>
  <c r="AD263" i="7"/>
  <c r="AE263" i="7"/>
  <c r="AF263" i="7"/>
  <c r="AG263" i="7"/>
  <c r="AH263" i="7"/>
  <c r="AD264" i="7"/>
  <c r="AE264" i="7"/>
  <c r="AF264" i="7"/>
  <c r="AG264" i="7"/>
  <c r="AH264" i="7"/>
  <c r="AD265" i="7"/>
  <c r="AE265" i="7"/>
  <c r="AF265" i="7"/>
  <c r="AG265" i="7"/>
  <c r="AH265" i="7"/>
  <c r="AD266" i="7"/>
  <c r="AE266" i="7"/>
  <c r="AF266" i="7"/>
  <c r="AG266" i="7"/>
  <c r="AH266" i="7"/>
  <c r="AD267" i="7"/>
  <c r="AE267" i="7"/>
  <c r="AF267" i="7"/>
  <c r="AG267" i="7"/>
  <c r="AH267" i="7"/>
  <c r="AD268" i="7"/>
  <c r="AE268" i="7"/>
  <c r="AF268" i="7"/>
  <c r="AG268" i="7"/>
  <c r="AH268" i="7"/>
  <c r="AD269" i="7"/>
  <c r="AE269" i="7"/>
  <c r="AF269" i="7"/>
  <c r="AG269" i="7"/>
  <c r="AH269" i="7"/>
  <c r="AD270" i="7"/>
  <c r="AE270" i="7"/>
  <c r="AF270" i="7"/>
  <c r="AG270" i="7"/>
  <c r="AH270" i="7"/>
  <c r="AD271" i="7"/>
  <c r="AE271" i="7"/>
  <c r="AF271" i="7"/>
  <c r="AG271" i="7"/>
  <c r="AH271" i="7"/>
  <c r="AD272" i="7"/>
  <c r="AE272" i="7"/>
  <c r="AF272" i="7"/>
  <c r="AG272" i="7"/>
  <c r="AH272" i="7"/>
  <c r="AD273" i="7"/>
  <c r="AE273" i="7"/>
  <c r="AF273" i="7"/>
  <c r="AG273" i="7"/>
  <c r="AH273" i="7"/>
  <c r="AD274" i="7"/>
  <c r="AE274" i="7"/>
  <c r="AF274" i="7"/>
  <c r="AG274" i="7"/>
  <c r="AH274" i="7"/>
  <c r="AD275" i="7"/>
  <c r="AE275" i="7"/>
  <c r="AF275" i="7"/>
  <c r="AG275" i="7"/>
  <c r="AH275" i="7"/>
  <c r="AD276" i="7"/>
  <c r="AE276" i="7"/>
  <c r="AF276" i="7"/>
  <c r="AG276" i="7"/>
  <c r="AH276" i="7"/>
  <c r="AD277" i="7"/>
  <c r="AE277" i="7"/>
  <c r="AF277" i="7"/>
  <c r="AG277" i="7"/>
  <c r="AH277" i="7"/>
  <c r="AD278" i="7"/>
  <c r="AE278" i="7"/>
  <c r="AF278" i="7"/>
  <c r="AG278" i="7"/>
  <c r="AH278" i="7"/>
  <c r="AD279" i="7"/>
  <c r="AE279" i="7"/>
  <c r="AF279" i="7"/>
  <c r="AG279" i="7"/>
  <c r="AH279" i="7"/>
  <c r="AD280" i="7"/>
  <c r="AE280" i="7"/>
  <c r="AF280" i="7"/>
  <c r="AG280" i="7"/>
  <c r="AH280" i="7"/>
  <c r="AD281" i="7"/>
  <c r="AE281" i="7"/>
  <c r="AF281" i="7"/>
  <c r="AG281" i="7"/>
  <c r="AH281" i="7"/>
  <c r="AD282" i="7"/>
  <c r="AE282" i="7"/>
  <c r="AF282" i="7"/>
  <c r="AG282" i="7"/>
  <c r="AH282" i="7"/>
  <c r="AD283" i="7"/>
  <c r="AE283" i="7"/>
  <c r="AF283" i="7"/>
  <c r="AG283" i="7"/>
  <c r="AH283" i="7"/>
  <c r="AD284" i="7"/>
  <c r="AE284" i="7"/>
  <c r="AF284" i="7"/>
  <c r="AG284" i="7"/>
  <c r="AH284" i="7"/>
  <c r="AD285" i="7"/>
  <c r="AE285" i="7"/>
  <c r="AF285" i="7"/>
  <c r="AG285" i="7"/>
  <c r="AH285" i="7"/>
  <c r="AD286" i="7"/>
  <c r="AE286" i="7"/>
  <c r="AF286" i="7"/>
  <c r="AG286" i="7"/>
  <c r="AH286" i="7"/>
  <c r="AD287" i="7"/>
  <c r="AE287" i="7"/>
  <c r="AF287" i="7"/>
  <c r="AG287" i="7"/>
  <c r="AH287" i="7"/>
  <c r="AD288" i="7"/>
  <c r="AE288" i="7"/>
  <c r="AF288" i="7"/>
  <c r="AG288" i="7"/>
  <c r="AH288" i="7"/>
  <c r="AD289" i="7"/>
  <c r="AE289" i="7"/>
  <c r="AF289" i="7"/>
  <c r="AG289" i="7"/>
  <c r="AH289" i="7"/>
  <c r="AD290" i="7"/>
  <c r="AE290" i="7"/>
  <c r="AF290" i="7"/>
  <c r="AG290" i="7"/>
  <c r="AH290" i="7"/>
  <c r="AD291" i="7"/>
  <c r="AE291" i="7"/>
  <c r="AF291" i="7"/>
  <c r="AG291" i="7"/>
  <c r="AH291" i="7"/>
  <c r="AD292" i="7"/>
  <c r="AE292" i="7"/>
  <c r="AF292" i="7"/>
  <c r="AG292" i="7"/>
  <c r="AH292" i="7"/>
  <c r="AD293" i="7"/>
  <c r="AE293" i="7"/>
  <c r="AF293" i="7"/>
  <c r="AG293" i="7"/>
  <c r="AH293" i="7"/>
  <c r="AD294" i="7"/>
  <c r="AE294" i="7"/>
  <c r="AF294" i="7"/>
  <c r="AG294" i="7"/>
  <c r="AH294" i="7"/>
  <c r="AD295" i="7"/>
  <c r="AE295" i="7"/>
  <c r="AF295" i="7"/>
  <c r="AG295" i="7"/>
  <c r="AH295" i="7"/>
  <c r="AD296" i="7"/>
  <c r="AE296" i="7"/>
  <c r="AF296" i="7"/>
  <c r="AG296" i="7"/>
  <c r="AH296" i="7"/>
  <c r="AD297" i="7"/>
  <c r="AE297" i="7"/>
  <c r="AF297" i="7"/>
  <c r="AG297" i="7"/>
  <c r="AH297" i="7"/>
  <c r="AD298" i="7"/>
  <c r="AE298" i="7"/>
  <c r="AF298" i="7"/>
  <c r="AG298" i="7"/>
  <c r="AH298" i="7"/>
  <c r="AD299" i="7"/>
  <c r="AE299" i="7"/>
  <c r="AF299" i="7"/>
  <c r="AG299" i="7"/>
  <c r="AH299" i="7"/>
  <c r="AD300" i="7"/>
  <c r="AE300" i="7"/>
  <c r="AF300" i="7"/>
  <c r="AG300" i="7"/>
  <c r="AH300" i="7"/>
  <c r="AD301" i="7"/>
  <c r="AE301" i="7"/>
  <c r="AF301" i="7"/>
  <c r="AG301" i="7"/>
  <c r="AH301" i="7"/>
  <c r="AD302" i="7"/>
  <c r="AE302" i="7"/>
  <c r="AF302" i="7"/>
  <c r="AG302" i="7"/>
  <c r="AH302" i="7"/>
  <c r="AD303" i="7"/>
  <c r="AE303" i="7"/>
  <c r="AF303" i="7"/>
  <c r="AG303" i="7"/>
  <c r="AH303" i="7"/>
  <c r="AD304" i="7"/>
  <c r="AE304" i="7"/>
  <c r="AF304" i="7"/>
  <c r="AG304" i="7"/>
  <c r="AH304" i="7"/>
  <c r="AD305" i="7"/>
  <c r="AE305" i="7"/>
  <c r="AF305" i="7"/>
  <c r="AG305" i="7"/>
  <c r="AH305" i="7"/>
  <c r="AD306" i="7"/>
  <c r="AE306" i="7"/>
  <c r="AF306" i="7"/>
  <c r="AG306" i="7"/>
  <c r="AH306" i="7"/>
  <c r="AD307" i="7"/>
  <c r="AE307" i="7"/>
  <c r="AF307" i="7"/>
  <c r="AG307" i="7"/>
  <c r="AH307" i="7"/>
  <c r="AD308" i="7"/>
  <c r="AE308" i="7"/>
  <c r="AF308" i="7"/>
  <c r="AG308" i="7"/>
  <c r="AH308" i="7"/>
  <c r="AD309" i="7"/>
  <c r="AE309" i="7"/>
  <c r="AF309" i="7"/>
  <c r="AG309" i="7"/>
  <c r="AH309" i="7"/>
  <c r="AD310" i="7"/>
  <c r="AE310" i="7"/>
  <c r="AF310" i="7"/>
  <c r="AG310" i="7"/>
  <c r="AH310" i="7"/>
  <c r="AD311" i="7"/>
  <c r="AE311" i="7"/>
  <c r="AF311" i="7"/>
  <c r="AG311" i="7"/>
  <c r="AH311" i="7"/>
  <c r="AD312" i="7"/>
  <c r="AE312" i="7"/>
  <c r="AF312" i="7"/>
  <c r="AG312" i="7"/>
  <c r="AH312" i="7"/>
  <c r="AD313" i="7"/>
  <c r="AE313" i="7"/>
  <c r="AF313" i="7"/>
  <c r="AG313" i="7"/>
  <c r="AH313" i="7"/>
  <c r="AD314" i="7"/>
  <c r="AE314" i="7"/>
  <c r="AF314" i="7"/>
  <c r="AG314" i="7"/>
  <c r="AH314" i="7"/>
  <c r="AD315" i="7"/>
  <c r="AE315" i="7"/>
  <c r="AF315" i="7"/>
  <c r="AG315" i="7"/>
  <c r="AH315" i="7"/>
  <c r="AD316" i="7"/>
  <c r="AE316" i="7"/>
  <c r="AF316" i="7"/>
  <c r="AG316" i="7"/>
  <c r="AH316" i="7"/>
  <c r="AD317" i="7"/>
  <c r="AE317" i="7"/>
  <c r="AF317" i="7"/>
  <c r="AG317" i="7"/>
  <c r="AH317" i="7"/>
  <c r="AD318" i="7"/>
  <c r="AE318" i="7"/>
  <c r="AF318" i="7"/>
  <c r="AG318" i="7"/>
  <c r="AH318" i="7"/>
  <c r="AD319" i="7"/>
  <c r="AE319" i="7"/>
  <c r="AF319" i="7"/>
  <c r="AG319" i="7"/>
  <c r="AH319" i="7"/>
  <c r="AD320" i="7"/>
  <c r="AE320" i="7"/>
  <c r="AF320" i="7"/>
  <c r="AG320" i="7"/>
  <c r="AH320" i="7"/>
  <c r="AD321" i="7"/>
  <c r="AE321" i="7"/>
  <c r="AF321" i="7"/>
  <c r="AG321" i="7"/>
  <c r="AH321" i="7"/>
  <c r="AD322" i="7"/>
  <c r="AE322" i="7"/>
  <c r="AF322" i="7"/>
  <c r="AG322" i="7"/>
  <c r="AH322" i="7"/>
  <c r="AD323" i="7"/>
  <c r="AE323" i="7"/>
  <c r="AF323" i="7"/>
  <c r="AG323" i="7"/>
  <c r="AH323" i="7"/>
  <c r="AD324" i="7"/>
  <c r="AE324" i="7"/>
  <c r="AF324" i="7"/>
  <c r="AG324" i="7"/>
  <c r="AH324" i="7"/>
  <c r="AD325" i="7"/>
  <c r="AE325" i="7"/>
  <c r="AF325" i="7"/>
  <c r="AG325" i="7"/>
  <c r="AH325" i="7"/>
  <c r="AD326" i="7"/>
  <c r="AE326" i="7"/>
  <c r="AF326" i="7"/>
  <c r="AG326" i="7"/>
  <c r="AH326" i="7"/>
  <c r="AD327" i="7"/>
  <c r="AE327" i="7"/>
  <c r="AF327" i="7"/>
  <c r="AG327" i="7"/>
  <c r="AH327" i="7"/>
  <c r="AD328" i="7"/>
  <c r="AE328" i="7"/>
  <c r="AF328" i="7"/>
  <c r="AG328" i="7"/>
  <c r="AH328" i="7"/>
  <c r="AD329" i="7"/>
  <c r="AE329" i="7"/>
  <c r="AF329" i="7"/>
  <c r="AG329" i="7"/>
  <c r="AH329" i="7"/>
  <c r="AD330" i="7"/>
  <c r="AE330" i="7"/>
  <c r="AF330" i="7"/>
  <c r="AG330" i="7"/>
  <c r="AH330" i="7"/>
  <c r="AD331" i="7"/>
  <c r="AE331" i="7"/>
  <c r="AF331" i="7"/>
  <c r="AG331" i="7"/>
  <c r="AH331" i="7"/>
  <c r="AD332" i="7"/>
  <c r="AE332" i="7"/>
  <c r="AF332" i="7"/>
  <c r="AG332" i="7"/>
  <c r="AH332" i="7"/>
  <c r="AD333" i="7"/>
  <c r="AE333" i="7"/>
  <c r="AF333" i="7"/>
  <c r="AG333" i="7"/>
  <c r="AH333" i="7"/>
  <c r="AD334" i="7"/>
  <c r="AE334" i="7"/>
  <c r="AF334" i="7"/>
  <c r="AG334" i="7"/>
  <c r="AH334" i="7"/>
  <c r="AD335" i="7"/>
  <c r="AE335" i="7"/>
  <c r="AF335" i="7"/>
  <c r="AG335" i="7"/>
  <c r="AH335" i="7"/>
  <c r="AD336" i="7"/>
  <c r="AE336" i="7"/>
  <c r="AF336" i="7"/>
  <c r="AG336" i="7"/>
  <c r="AH336" i="7"/>
  <c r="AD337" i="7"/>
  <c r="AE337" i="7"/>
  <c r="AF337" i="7"/>
  <c r="AG337" i="7"/>
  <c r="AH337" i="7"/>
  <c r="AD338" i="7"/>
  <c r="AE338" i="7"/>
  <c r="AF338" i="7"/>
  <c r="AG338" i="7"/>
  <c r="AH338" i="7"/>
  <c r="AD339" i="7"/>
  <c r="AE339" i="7"/>
  <c r="AF339" i="7"/>
  <c r="AG339" i="7"/>
  <c r="AH339" i="7"/>
  <c r="AD340" i="7"/>
  <c r="AE340" i="7"/>
  <c r="AF340" i="7"/>
  <c r="AG340" i="7"/>
  <c r="AH340" i="7"/>
  <c r="AD341" i="7"/>
  <c r="AE341" i="7"/>
  <c r="AF341" i="7"/>
  <c r="AG341" i="7"/>
  <c r="AH341" i="7"/>
  <c r="AD342" i="7"/>
  <c r="AE342" i="7"/>
  <c r="AF342" i="7"/>
  <c r="AG342" i="7"/>
  <c r="AH342" i="7"/>
  <c r="AD343" i="7"/>
  <c r="AE343" i="7"/>
  <c r="AF343" i="7"/>
  <c r="AG343" i="7"/>
  <c r="AH343" i="7"/>
  <c r="AD344" i="7"/>
  <c r="AE344" i="7"/>
  <c r="AF344" i="7"/>
  <c r="AG344" i="7"/>
  <c r="AH344" i="7"/>
  <c r="AD345" i="7"/>
  <c r="AE345" i="7"/>
  <c r="AF345" i="7"/>
  <c r="AG345" i="7"/>
  <c r="AH345" i="7"/>
  <c r="AD346" i="7"/>
  <c r="AE346" i="7"/>
  <c r="AF346" i="7"/>
  <c r="AG346" i="7"/>
  <c r="AH346" i="7"/>
  <c r="AD347" i="7"/>
  <c r="AE347" i="7"/>
  <c r="AF347" i="7"/>
  <c r="AG347" i="7"/>
  <c r="AH347" i="7"/>
  <c r="AD348" i="7"/>
  <c r="AE348" i="7"/>
  <c r="AF348" i="7"/>
  <c r="AG348" i="7"/>
  <c r="AH348" i="7"/>
  <c r="AD349" i="7"/>
  <c r="AE349" i="7"/>
  <c r="AF349" i="7"/>
  <c r="AG349" i="7"/>
  <c r="AH349" i="7"/>
  <c r="AD350" i="7"/>
  <c r="AE350" i="7"/>
  <c r="AF350" i="7"/>
  <c r="AG350" i="7"/>
  <c r="AH350" i="7"/>
  <c r="AD351" i="7"/>
  <c r="AE351" i="7"/>
  <c r="AF351" i="7"/>
  <c r="AG351" i="7"/>
  <c r="AH351" i="7"/>
  <c r="AD352" i="7"/>
  <c r="AE352" i="7"/>
  <c r="AF352" i="7"/>
  <c r="AG352" i="7"/>
  <c r="AH352" i="7"/>
  <c r="AD353" i="7"/>
  <c r="AE353" i="7"/>
  <c r="AF353" i="7"/>
  <c r="AG353" i="7"/>
  <c r="AH353" i="7"/>
  <c r="AD354" i="7"/>
  <c r="AE354" i="7"/>
  <c r="AF354" i="7"/>
  <c r="AG354" i="7"/>
  <c r="AH354" i="7"/>
  <c r="AD355" i="7"/>
  <c r="AE355" i="7"/>
  <c r="AF355" i="7"/>
  <c r="AG355" i="7"/>
  <c r="AH355" i="7"/>
  <c r="AD356" i="7"/>
  <c r="AE356" i="7"/>
  <c r="AF356" i="7"/>
  <c r="AG356" i="7"/>
  <c r="AH356" i="7"/>
  <c r="AD357" i="7"/>
  <c r="AE357" i="7"/>
  <c r="AF357" i="7"/>
  <c r="AG357" i="7"/>
  <c r="AH357" i="7"/>
  <c r="AD358" i="7"/>
  <c r="AE358" i="7"/>
  <c r="AF358" i="7"/>
  <c r="AG358" i="7"/>
  <c r="AH358" i="7"/>
  <c r="AD359" i="7"/>
  <c r="AE359" i="7"/>
  <c r="AF359" i="7"/>
  <c r="AG359" i="7"/>
  <c r="AH359" i="7"/>
  <c r="AD360" i="7"/>
  <c r="AE360" i="7"/>
  <c r="AF360" i="7"/>
  <c r="AG360" i="7"/>
  <c r="AH360" i="7"/>
  <c r="AD361" i="7"/>
  <c r="AE361" i="7"/>
  <c r="AF361" i="7"/>
  <c r="AG361" i="7"/>
  <c r="AH361" i="7"/>
  <c r="AD362" i="7"/>
  <c r="AE362" i="7"/>
  <c r="AF362" i="7"/>
  <c r="AG362" i="7"/>
  <c r="AH362" i="7"/>
  <c r="AD363" i="7"/>
  <c r="AE363" i="7"/>
  <c r="AF363" i="7"/>
  <c r="AG363" i="7"/>
  <c r="AH363" i="7"/>
  <c r="AE4" i="7"/>
  <c r="AF4" i="7"/>
  <c r="AG4" i="7"/>
  <c r="AH4" i="7"/>
  <c r="AD4" i="7"/>
  <c r="W5" i="7"/>
  <c r="X5" i="7"/>
  <c r="Y5" i="7"/>
  <c r="Z5" i="7"/>
  <c r="AA5" i="7"/>
  <c r="W6" i="7"/>
  <c r="X6" i="7"/>
  <c r="Y6" i="7"/>
  <c r="Z6" i="7"/>
  <c r="AA6" i="7"/>
  <c r="W7" i="7"/>
  <c r="X7" i="7"/>
  <c r="Y7" i="7"/>
  <c r="Z7" i="7"/>
  <c r="AA7" i="7"/>
  <c r="W8" i="7"/>
  <c r="X8" i="7"/>
  <c r="Y8" i="7"/>
  <c r="Z8" i="7"/>
  <c r="AA8" i="7"/>
  <c r="W9" i="7"/>
  <c r="X9" i="7"/>
  <c r="Y9" i="7"/>
  <c r="Z9" i="7"/>
  <c r="AA9" i="7"/>
  <c r="W10" i="7"/>
  <c r="X10" i="7"/>
  <c r="Y10" i="7"/>
  <c r="Z10" i="7"/>
  <c r="AA10" i="7"/>
  <c r="W11" i="7"/>
  <c r="X11" i="7"/>
  <c r="Y11" i="7"/>
  <c r="Z11" i="7"/>
  <c r="AA11" i="7"/>
  <c r="W12" i="7"/>
  <c r="X12" i="7"/>
  <c r="Y12" i="7"/>
  <c r="Z12" i="7"/>
  <c r="AA12" i="7"/>
  <c r="W13" i="7"/>
  <c r="X13" i="7"/>
  <c r="Y13" i="7"/>
  <c r="Z13" i="7"/>
  <c r="AA13" i="7"/>
  <c r="W14" i="7"/>
  <c r="X14" i="7"/>
  <c r="Y14" i="7"/>
  <c r="Z14" i="7"/>
  <c r="AA14" i="7"/>
  <c r="W15" i="7"/>
  <c r="X15" i="7"/>
  <c r="Y15" i="7"/>
  <c r="Z15" i="7"/>
  <c r="AA15" i="7"/>
  <c r="W16" i="7"/>
  <c r="X16" i="7"/>
  <c r="Y16" i="7"/>
  <c r="Z16" i="7"/>
  <c r="AA16" i="7"/>
  <c r="W17" i="7"/>
  <c r="X17" i="7"/>
  <c r="Y17" i="7"/>
  <c r="Z17" i="7"/>
  <c r="AA17" i="7"/>
  <c r="W18" i="7"/>
  <c r="X18" i="7"/>
  <c r="Y18" i="7"/>
  <c r="Z18" i="7"/>
  <c r="AA18" i="7"/>
  <c r="W19" i="7"/>
  <c r="X19" i="7"/>
  <c r="Y19" i="7"/>
  <c r="Z19" i="7"/>
  <c r="AA19" i="7"/>
  <c r="W20" i="7"/>
  <c r="X20" i="7"/>
  <c r="Y20" i="7"/>
  <c r="Z20" i="7"/>
  <c r="AA20" i="7"/>
  <c r="W21" i="7"/>
  <c r="X21" i="7"/>
  <c r="Y21" i="7"/>
  <c r="Z21" i="7"/>
  <c r="AA21" i="7"/>
  <c r="W22" i="7"/>
  <c r="X22" i="7"/>
  <c r="Y22" i="7"/>
  <c r="Z22" i="7"/>
  <c r="AA22" i="7"/>
  <c r="W23" i="7"/>
  <c r="X23" i="7"/>
  <c r="Y23" i="7"/>
  <c r="Z23" i="7"/>
  <c r="AA23" i="7"/>
  <c r="W24" i="7"/>
  <c r="X24" i="7"/>
  <c r="Y24" i="7"/>
  <c r="Z24" i="7"/>
  <c r="AA24" i="7"/>
  <c r="W25" i="7"/>
  <c r="X25" i="7"/>
  <c r="Y25" i="7"/>
  <c r="Z25" i="7"/>
  <c r="AA25" i="7"/>
  <c r="W26" i="7"/>
  <c r="X26" i="7"/>
  <c r="Y26" i="7"/>
  <c r="Z26" i="7"/>
  <c r="AA26" i="7"/>
  <c r="W27" i="7"/>
  <c r="X27" i="7"/>
  <c r="Y27" i="7"/>
  <c r="Z27" i="7"/>
  <c r="AA27" i="7"/>
  <c r="W28" i="7"/>
  <c r="X28" i="7"/>
  <c r="Y28" i="7"/>
  <c r="Z28" i="7"/>
  <c r="AA28" i="7"/>
  <c r="W29" i="7"/>
  <c r="X29" i="7"/>
  <c r="Y29" i="7"/>
  <c r="Z29" i="7"/>
  <c r="AA29" i="7"/>
  <c r="W30" i="7"/>
  <c r="X30" i="7"/>
  <c r="Y30" i="7"/>
  <c r="Z30" i="7"/>
  <c r="AA30" i="7"/>
  <c r="W31" i="7"/>
  <c r="X31" i="7"/>
  <c r="Y31" i="7"/>
  <c r="Z31" i="7"/>
  <c r="AA31" i="7"/>
  <c r="W32" i="7"/>
  <c r="X32" i="7"/>
  <c r="Y32" i="7"/>
  <c r="Z32" i="7"/>
  <c r="AA32" i="7"/>
  <c r="W33" i="7"/>
  <c r="X33" i="7"/>
  <c r="Y33" i="7"/>
  <c r="Z33" i="7"/>
  <c r="AA33" i="7"/>
  <c r="W34" i="7"/>
  <c r="X34" i="7"/>
  <c r="Y34" i="7"/>
  <c r="Z34" i="7"/>
  <c r="AA34" i="7"/>
  <c r="W35" i="7"/>
  <c r="X35" i="7"/>
  <c r="Y35" i="7"/>
  <c r="Z35" i="7"/>
  <c r="AA35" i="7"/>
  <c r="W36" i="7"/>
  <c r="X36" i="7"/>
  <c r="Y36" i="7"/>
  <c r="Z36" i="7"/>
  <c r="AA36" i="7"/>
  <c r="W37" i="7"/>
  <c r="X37" i="7"/>
  <c r="Y37" i="7"/>
  <c r="Z37" i="7"/>
  <c r="AA37" i="7"/>
  <c r="W38" i="7"/>
  <c r="X38" i="7"/>
  <c r="Y38" i="7"/>
  <c r="Z38" i="7"/>
  <c r="AA38" i="7"/>
  <c r="W39" i="7"/>
  <c r="X39" i="7"/>
  <c r="Y39" i="7"/>
  <c r="Z39" i="7"/>
  <c r="AA39" i="7"/>
  <c r="W40" i="7"/>
  <c r="X40" i="7"/>
  <c r="Y40" i="7"/>
  <c r="Z40" i="7"/>
  <c r="AA40" i="7"/>
  <c r="W41" i="7"/>
  <c r="X41" i="7"/>
  <c r="Y41" i="7"/>
  <c r="Z41" i="7"/>
  <c r="AA41" i="7"/>
  <c r="W42" i="7"/>
  <c r="X42" i="7"/>
  <c r="Y42" i="7"/>
  <c r="Z42" i="7"/>
  <c r="AA42" i="7"/>
  <c r="W43" i="7"/>
  <c r="X43" i="7"/>
  <c r="Y43" i="7"/>
  <c r="Z43" i="7"/>
  <c r="AA43" i="7"/>
  <c r="W44" i="7"/>
  <c r="X44" i="7"/>
  <c r="Y44" i="7"/>
  <c r="Z44" i="7"/>
  <c r="AA44" i="7"/>
  <c r="W45" i="7"/>
  <c r="X45" i="7"/>
  <c r="Y45" i="7"/>
  <c r="Z45" i="7"/>
  <c r="AA45" i="7"/>
  <c r="W46" i="7"/>
  <c r="X46" i="7"/>
  <c r="Y46" i="7"/>
  <c r="Z46" i="7"/>
  <c r="AA46" i="7"/>
  <c r="W47" i="7"/>
  <c r="X47" i="7"/>
  <c r="Y47" i="7"/>
  <c r="Z47" i="7"/>
  <c r="AA47" i="7"/>
  <c r="W48" i="7"/>
  <c r="X48" i="7"/>
  <c r="Y48" i="7"/>
  <c r="Z48" i="7"/>
  <c r="AA48" i="7"/>
  <c r="W49" i="7"/>
  <c r="X49" i="7"/>
  <c r="Y49" i="7"/>
  <c r="Z49" i="7"/>
  <c r="AA49" i="7"/>
  <c r="W50" i="7"/>
  <c r="X50" i="7"/>
  <c r="Y50" i="7"/>
  <c r="Z50" i="7"/>
  <c r="AA50" i="7"/>
  <c r="W51" i="7"/>
  <c r="X51" i="7"/>
  <c r="Y51" i="7"/>
  <c r="Z51" i="7"/>
  <c r="AA51" i="7"/>
  <c r="W52" i="7"/>
  <c r="X52" i="7"/>
  <c r="Y52" i="7"/>
  <c r="Z52" i="7"/>
  <c r="AA52" i="7"/>
  <c r="W53" i="7"/>
  <c r="X53" i="7"/>
  <c r="Y53" i="7"/>
  <c r="Z53" i="7"/>
  <c r="AA53" i="7"/>
  <c r="W54" i="7"/>
  <c r="X54" i="7"/>
  <c r="Y54" i="7"/>
  <c r="Z54" i="7"/>
  <c r="AA54" i="7"/>
  <c r="W55" i="7"/>
  <c r="X55" i="7"/>
  <c r="Y55" i="7"/>
  <c r="Z55" i="7"/>
  <c r="AA55" i="7"/>
  <c r="W56" i="7"/>
  <c r="X56" i="7"/>
  <c r="Y56" i="7"/>
  <c r="Z56" i="7"/>
  <c r="AA56" i="7"/>
  <c r="W57" i="7"/>
  <c r="X57" i="7"/>
  <c r="Y57" i="7"/>
  <c r="Z57" i="7"/>
  <c r="AA57" i="7"/>
  <c r="W58" i="7"/>
  <c r="X58" i="7"/>
  <c r="Y58" i="7"/>
  <c r="Z58" i="7"/>
  <c r="AA58" i="7"/>
  <c r="W59" i="7"/>
  <c r="X59" i="7"/>
  <c r="Y59" i="7"/>
  <c r="Z59" i="7"/>
  <c r="AA59" i="7"/>
  <c r="W60" i="7"/>
  <c r="X60" i="7"/>
  <c r="Y60" i="7"/>
  <c r="Z60" i="7"/>
  <c r="AA60" i="7"/>
  <c r="W61" i="7"/>
  <c r="X61" i="7"/>
  <c r="Y61" i="7"/>
  <c r="Z61" i="7"/>
  <c r="AA61" i="7"/>
  <c r="W62" i="7"/>
  <c r="X62" i="7"/>
  <c r="Y62" i="7"/>
  <c r="Z62" i="7"/>
  <c r="AA62" i="7"/>
  <c r="W63" i="7"/>
  <c r="X63" i="7"/>
  <c r="Y63" i="7"/>
  <c r="Z63" i="7"/>
  <c r="AA63" i="7"/>
  <c r="W64" i="7"/>
  <c r="X64" i="7"/>
  <c r="Y64" i="7"/>
  <c r="Z64" i="7"/>
  <c r="AA64" i="7"/>
  <c r="W65" i="7"/>
  <c r="X65" i="7"/>
  <c r="Y65" i="7"/>
  <c r="Z65" i="7"/>
  <c r="AA65" i="7"/>
  <c r="W66" i="7"/>
  <c r="X66" i="7"/>
  <c r="Y66" i="7"/>
  <c r="Z66" i="7"/>
  <c r="AA66" i="7"/>
  <c r="W67" i="7"/>
  <c r="X67" i="7"/>
  <c r="Y67" i="7"/>
  <c r="Z67" i="7"/>
  <c r="AA67" i="7"/>
  <c r="W68" i="7"/>
  <c r="X68" i="7"/>
  <c r="Y68" i="7"/>
  <c r="Z68" i="7"/>
  <c r="AA68" i="7"/>
  <c r="W69" i="7"/>
  <c r="X69" i="7"/>
  <c r="Y69" i="7"/>
  <c r="Z69" i="7"/>
  <c r="AA69" i="7"/>
  <c r="W70" i="7"/>
  <c r="X70" i="7"/>
  <c r="Y70" i="7"/>
  <c r="Z70" i="7"/>
  <c r="AA70" i="7"/>
  <c r="W71" i="7"/>
  <c r="X71" i="7"/>
  <c r="Y71" i="7"/>
  <c r="Z71" i="7"/>
  <c r="AA71" i="7"/>
  <c r="W72" i="7"/>
  <c r="X72" i="7"/>
  <c r="Y72" i="7"/>
  <c r="Z72" i="7"/>
  <c r="AA72" i="7"/>
  <c r="W73" i="7"/>
  <c r="X73" i="7"/>
  <c r="Y73" i="7"/>
  <c r="Z73" i="7"/>
  <c r="AA73" i="7"/>
  <c r="W74" i="7"/>
  <c r="X74" i="7"/>
  <c r="Y74" i="7"/>
  <c r="Z74" i="7"/>
  <c r="AA74" i="7"/>
  <c r="W75" i="7"/>
  <c r="X75" i="7"/>
  <c r="Y75" i="7"/>
  <c r="Z75" i="7"/>
  <c r="AA75" i="7"/>
  <c r="W76" i="7"/>
  <c r="X76" i="7"/>
  <c r="Y76" i="7"/>
  <c r="Z76" i="7"/>
  <c r="AA76" i="7"/>
  <c r="W77" i="7"/>
  <c r="X77" i="7"/>
  <c r="Y77" i="7"/>
  <c r="Z77" i="7"/>
  <c r="AA77" i="7"/>
  <c r="W78" i="7"/>
  <c r="X78" i="7"/>
  <c r="Y78" i="7"/>
  <c r="Z78" i="7"/>
  <c r="AA78" i="7"/>
  <c r="W79" i="7"/>
  <c r="X79" i="7"/>
  <c r="Y79" i="7"/>
  <c r="Z79" i="7"/>
  <c r="AA79" i="7"/>
  <c r="W80" i="7"/>
  <c r="X80" i="7"/>
  <c r="Y80" i="7"/>
  <c r="Z80" i="7"/>
  <c r="AA80" i="7"/>
  <c r="W81" i="7"/>
  <c r="X81" i="7"/>
  <c r="Y81" i="7"/>
  <c r="Z81" i="7"/>
  <c r="AA81" i="7"/>
  <c r="W82" i="7"/>
  <c r="X82" i="7"/>
  <c r="Y82" i="7"/>
  <c r="Z82" i="7"/>
  <c r="AA82" i="7"/>
  <c r="W83" i="7"/>
  <c r="X83" i="7"/>
  <c r="Y83" i="7"/>
  <c r="Z83" i="7"/>
  <c r="AA83" i="7"/>
  <c r="W84" i="7"/>
  <c r="X84" i="7"/>
  <c r="Y84" i="7"/>
  <c r="Z84" i="7"/>
  <c r="AA84" i="7"/>
  <c r="W85" i="7"/>
  <c r="X85" i="7"/>
  <c r="Y85" i="7"/>
  <c r="Z85" i="7"/>
  <c r="AA85" i="7"/>
  <c r="W86" i="7"/>
  <c r="X86" i="7"/>
  <c r="Y86" i="7"/>
  <c r="Z86" i="7"/>
  <c r="AA86" i="7"/>
  <c r="W87" i="7"/>
  <c r="X87" i="7"/>
  <c r="Y87" i="7"/>
  <c r="Z87" i="7"/>
  <c r="AA87" i="7"/>
  <c r="W88" i="7"/>
  <c r="X88" i="7"/>
  <c r="Y88" i="7"/>
  <c r="Z88" i="7"/>
  <c r="AA88" i="7"/>
  <c r="W89" i="7"/>
  <c r="X89" i="7"/>
  <c r="Y89" i="7"/>
  <c r="Z89" i="7"/>
  <c r="AA89" i="7"/>
  <c r="W90" i="7"/>
  <c r="X90" i="7"/>
  <c r="Y90" i="7"/>
  <c r="Z90" i="7"/>
  <c r="AA90" i="7"/>
  <c r="W91" i="7"/>
  <c r="X91" i="7"/>
  <c r="Y91" i="7"/>
  <c r="Z91" i="7"/>
  <c r="AA91" i="7"/>
  <c r="W92" i="7"/>
  <c r="X92" i="7"/>
  <c r="Y92" i="7"/>
  <c r="Z92" i="7"/>
  <c r="AA92" i="7"/>
  <c r="W93" i="7"/>
  <c r="X93" i="7"/>
  <c r="Y93" i="7"/>
  <c r="Z93" i="7"/>
  <c r="AA93" i="7"/>
  <c r="W94" i="7"/>
  <c r="X94" i="7"/>
  <c r="Y94" i="7"/>
  <c r="Z94" i="7"/>
  <c r="AA94" i="7"/>
  <c r="W95" i="7"/>
  <c r="X95" i="7"/>
  <c r="Y95" i="7"/>
  <c r="Z95" i="7"/>
  <c r="AA95" i="7"/>
  <c r="W96" i="7"/>
  <c r="X96" i="7"/>
  <c r="Y96" i="7"/>
  <c r="Z96" i="7"/>
  <c r="AA96" i="7"/>
  <c r="W97" i="7"/>
  <c r="X97" i="7"/>
  <c r="Y97" i="7"/>
  <c r="Z97" i="7"/>
  <c r="AA97" i="7"/>
  <c r="W98" i="7"/>
  <c r="X98" i="7"/>
  <c r="Y98" i="7"/>
  <c r="Z98" i="7"/>
  <c r="AA98" i="7"/>
  <c r="W99" i="7"/>
  <c r="X99" i="7"/>
  <c r="Y99" i="7"/>
  <c r="Z99" i="7"/>
  <c r="AA99" i="7"/>
  <c r="W100" i="7"/>
  <c r="X100" i="7"/>
  <c r="Y100" i="7"/>
  <c r="Z100" i="7"/>
  <c r="AA100" i="7"/>
  <c r="W101" i="7"/>
  <c r="X101" i="7"/>
  <c r="Y101" i="7"/>
  <c r="Z101" i="7"/>
  <c r="AA101" i="7"/>
  <c r="W102" i="7"/>
  <c r="X102" i="7"/>
  <c r="Y102" i="7"/>
  <c r="Z102" i="7"/>
  <c r="AA102" i="7"/>
  <c r="W103" i="7"/>
  <c r="X103" i="7"/>
  <c r="Y103" i="7"/>
  <c r="Z103" i="7"/>
  <c r="AA103" i="7"/>
  <c r="W104" i="7"/>
  <c r="X104" i="7"/>
  <c r="Y104" i="7"/>
  <c r="Z104" i="7"/>
  <c r="AA104" i="7"/>
  <c r="W105" i="7"/>
  <c r="X105" i="7"/>
  <c r="Y105" i="7"/>
  <c r="Z105" i="7"/>
  <c r="AA105" i="7"/>
  <c r="W106" i="7"/>
  <c r="X106" i="7"/>
  <c r="Y106" i="7"/>
  <c r="Z106" i="7"/>
  <c r="AA106" i="7"/>
  <c r="W107" i="7"/>
  <c r="X107" i="7"/>
  <c r="Y107" i="7"/>
  <c r="Z107" i="7"/>
  <c r="AA107" i="7"/>
  <c r="W108" i="7"/>
  <c r="X108" i="7"/>
  <c r="Y108" i="7"/>
  <c r="Z108" i="7"/>
  <c r="AA108" i="7"/>
  <c r="W109" i="7"/>
  <c r="X109" i="7"/>
  <c r="Y109" i="7"/>
  <c r="Z109" i="7"/>
  <c r="AA109" i="7"/>
  <c r="W110" i="7"/>
  <c r="X110" i="7"/>
  <c r="Y110" i="7"/>
  <c r="Z110" i="7"/>
  <c r="AA110" i="7"/>
  <c r="W111" i="7"/>
  <c r="X111" i="7"/>
  <c r="Y111" i="7"/>
  <c r="Z111" i="7"/>
  <c r="AA111" i="7"/>
  <c r="W112" i="7"/>
  <c r="X112" i="7"/>
  <c r="Y112" i="7"/>
  <c r="Z112" i="7"/>
  <c r="AA112" i="7"/>
  <c r="W113" i="7"/>
  <c r="X113" i="7"/>
  <c r="Y113" i="7"/>
  <c r="Z113" i="7"/>
  <c r="AA113" i="7"/>
  <c r="AA4" i="7"/>
  <c r="Z4" i="7"/>
  <c r="Y4" i="7"/>
  <c r="X4" i="7"/>
  <c r="W4" i="7"/>
  <c r="P5" i="7"/>
  <c r="Q5" i="7"/>
  <c r="R5" i="7"/>
  <c r="S5" i="7"/>
  <c r="T5" i="7"/>
  <c r="P6" i="7"/>
  <c r="Q6" i="7"/>
  <c r="R6" i="7"/>
  <c r="S6" i="7"/>
  <c r="T6" i="7"/>
  <c r="P7" i="7"/>
  <c r="Q7" i="7"/>
  <c r="R7" i="7"/>
  <c r="S7" i="7"/>
  <c r="T7" i="7"/>
  <c r="P8" i="7"/>
  <c r="Q8" i="7"/>
  <c r="R8" i="7"/>
  <c r="S8" i="7"/>
  <c r="T8" i="7"/>
  <c r="P9" i="7"/>
  <c r="Q9" i="7"/>
  <c r="R9" i="7"/>
  <c r="S9" i="7"/>
  <c r="T9" i="7"/>
  <c r="P10" i="7"/>
  <c r="Q10" i="7"/>
  <c r="R10" i="7"/>
  <c r="S10" i="7"/>
  <c r="T10" i="7"/>
  <c r="P11" i="7"/>
  <c r="Q11" i="7"/>
  <c r="R11" i="7"/>
  <c r="S11" i="7"/>
  <c r="T11" i="7"/>
  <c r="P12" i="7"/>
  <c r="Q12" i="7"/>
  <c r="R12" i="7"/>
  <c r="S12" i="7"/>
  <c r="T12" i="7"/>
  <c r="P13" i="7"/>
  <c r="Q13" i="7"/>
  <c r="R13" i="7"/>
  <c r="S13" i="7"/>
  <c r="T13" i="7"/>
  <c r="P14" i="7"/>
  <c r="Q14" i="7"/>
  <c r="R14" i="7"/>
  <c r="S14" i="7"/>
  <c r="T14" i="7"/>
  <c r="P15" i="7"/>
  <c r="Q15" i="7"/>
  <c r="R15" i="7"/>
  <c r="S15" i="7"/>
  <c r="T15" i="7"/>
  <c r="P16" i="7"/>
  <c r="Q16" i="7"/>
  <c r="R16" i="7"/>
  <c r="S16" i="7"/>
  <c r="T16" i="7"/>
  <c r="P17" i="7"/>
  <c r="Q17" i="7"/>
  <c r="R17" i="7"/>
  <c r="S17" i="7"/>
  <c r="T17" i="7"/>
  <c r="P18" i="7"/>
  <c r="Q18" i="7"/>
  <c r="R18" i="7"/>
  <c r="S18" i="7"/>
  <c r="T18" i="7"/>
  <c r="P19" i="7"/>
  <c r="Q19" i="7"/>
  <c r="R19" i="7"/>
  <c r="S19" i="7"/>
  <c r="T19" i="7"/>
  <c r="P20" i="7"/>
  <c r="Q20" i="7"/>
  <c r="R20" i="7"/>
  <c r="S20" i="7"/>
  <c r="T20" i="7"/>
  <c r="P21" i="7"/>
  <c r="Q21" i="7"/>
  <c r="R21" i="7"/>
  <c r="S21" i="7"/>
  <c r="T21" i="7"/>
  <c r="P22" i="7"/>
  <c r="Q22" i="7"/>
  <c r="R22" i="7"/>
  <c r="S22" i="7"/>
  <c r="T22" i="7"/>
  <c r="P23" i="7"/>
  <c r="Q23" i="7"/>
  <c r="R23" i="7"/>
  <c r="S23" i="7"/>
  <c r="T23" i="7"/>
  <c r="P24" i="7"/>
  <c r="Q24" i="7"/>
  <c r="R24" i="7"/>
  <c r="S24" i="7"/>
  <c r="T24" i="7"/>
  <c r="P25" i="7"/>
  <c r="Q25" i="7"/>
  <c r="R25" i="7"/>
  <c r="S25" i="7"/>
  <c r="T25" i="7"/>
  <c r="P26" i="7"/>
  <c r="Q26" i="7"/>
  <c r="R26" i="7"/>
  <c r="S26" i="7"/>
  <c r="T26" i="7"/>
  <c r="P27" i="7"/>
  <c r="Q27" i="7"/>
  <c r="R27" i="7"/>
  <c r="S27" i="7"/>
  <c r="T27" i="7"/>
  <c r="P28" i="7"/>
  <c r="Q28" i="7"/>
  <c r="R28" i="7"/>
  <c r="S28" i="7"/>
  <c r="T28" i="7"/>
  <c r="P29" i="7"/>
  <c r="Q29" i="7"/>
  <c r="R29" i="7"/>
  <c r="S29" i="7"/>
  <c r="T29" i="7"/>
  <c r="P30" i="7"/>
  <c r="Q30" i="7"/>
  <c r="R30" i="7"/>
  <c r="S30" i="7"/>
  <c r="T30" i="7"/>
  <c r="P31" i="7"/>
  <c r="Q31" i="7"/>
  <c r="R31" i="7"/>
  <c r="S31" i="7"/>
  <c r="T31" i="7"/>
  <c r="P32" i="7"/>
  <c r="Q32" i="7"/>
  <c r="R32" i="7"/>
  <c r="S32" i="7"/>
  <c r="T32" i="7"/>
  <c r="P33" i="7"/>
  <c r="Q33" i="7"/>
  <c r="R33" i="7"/>
  <c r="S33" i="7"/>
  <c r="T33" i="7"/>
  <c r="P34" i="7"/>
  <c r="Q34" i="7"/>
  <c r="R34" i="7"/>
  <c r="S34" i="7"/>
  <c r="T34" i="7"/>
  <c r="P35" i="7"/>
  <c r="Q35" i="7"/>
  <c r="R35" i="7"/>
  <c r="S35" i="7"/>
  <c r="T35" i="7"/>
  <c r="P36" i="7"/>
  <c r="Q36" i="7"/>
  <c r="R36" i="7"/>
  <c r="S36" i="7"/>
  <c r="T36" i="7"/>
  <c r="P37" i="7"/>
  <c r="Q37" i="7"/>
  <c r="R37" i="7"/>
  <c r="S37" i="7"/>
  <c r="T37" i="7"/>
  <c r="P38" i="7"/>
  <c r="Q38" i="7"/>
  <c r="R38" i="7"/>
  <c r="S38" i="7"/>
  <c r="T38" i="7"/>
  <c r="P39" i="7"/>
  <c r="Q39" i="7"/>
  <c r="R39" i="7"/>
  <c r="S39" i="7"/>
  <c r="T39" i="7"/>
  <c r="P40" i="7"/>
  <c r="Q40" i="7"/>
  <c r="R40" i="7"/>
  <c r="S40" i="7"/>
  <c r="T40" i="7"/>
  <c r="P41" i="7"/>
  <c r="Q41" i="7"/>
  <c r="R41" i="7"/>
  <c r="S41" i="7"/>
  <c r="T41" i="7"/>
  <c r="P42" i="7"/>
  <c r="Q42" i="7"/>
  <c r="R42" i="7"/>
  <c r="S42" i="7"/>
  <c r="T42" i="7"/>
  <c r="P43" i="7"/>
  <c r="Q43" i="7"/>
  <c r="R43" i="7"/>
  <c r="S43" i="7"/>
  <c r="T43" i="7"/>
  <c r="P44" i="7"/>
  <c r="Q44" i="7"/>
  <c r="R44" i="7"/>
  <c r="S44" i="7"/>
  <c r="T44" i="7"/>
  <c r="P45" i="7"/>
  <c r="Q45" i="7"/>
  <c r="R45" i="7"/>
  <c r="S45" i="7"/>
  <c r="T45" i="7"/>
  <c r="P46" i="7"/>
  <c r="Q46" i="7"/>
  <c r="R46" i="7"/>
  <c r="S46" i="7"/>
  <c r="T46" i="7"/>
  <c r="P47" i="7"/>
  <c r="Q47" i="7"/>
  <c r="R47" i="7"/>
  <c r="S47" i="7"/>
  <c r="T47" i="7"/>
  <c r="P48" i="7"/>
  <c r="Q48" i="7"/>
  <c r="R48" i="7"/>
  <c r="S48" i="7"/>
  <c r="T48" i="7"/>
  <c r="P49" i="7"/>
  <c r="Q49" i="7"/>
  <c r="R49" i="7"/>
  <c r="S49" i="7"/>
  <c r="T49" i="7"/>
  <c r="P50" i="7"/>
  <c r="Q50" i="7"/>
  <c r="R50" i="7"/>
  <c r="S50" i="7"/>
  <c r="T50" i="7"/>
  <c r="P51" i="7"/>
  <c r="Q51" i="7"/>
  <c r="R51" i="7"/>
  <c r="S51" i="7"/>
  <c r="T51" i="7"/>
  <c r="P52" i="7"/>
  <c r="Q52" i="7"/>
  <c r="R52" i="7"/>
  <c r="S52" i="7"/>
  <c r="T52" i="7"/>
  <c r="P53" i="7"/>
  <c r="Q53" i="7"/>
  <c r="R53" i="7"/>
  <c r="S53" i="7"/>
  <c r="T53" i="7"/>
  <c r="P54" i="7"/>
  <c r="Q54" i="7"/>
  <c r="R54" i="7"/>
  <c r="S54" i="7"/>
  <c r="T54" i="7"/>
  <c r="P55" i="7"/>
  <c r="Q55" i="7"/>
  <c r="R55" i="7"/>
  <c r="S55" i="7"/>
  <c r="T55" i="7"/>
  <c r="P56" i="7"/>
  <c r="Q56" i="7"/>
  <c r="R56" i="7"/>
  <c r="S56" i="7"/>
  <c r="T56" i="7"/>
  <c r="P57" i="7"/>
  <c r="Q57" i="7"/>
  <c r="R57" i="7"/>
  <c r="S57" i="7"/>
  <c r="T57" i="7"/>
  <c r="P58" i="7"/>
  <c r="Q58" i="7"/>
  <c r="R58" i="7"/>
  <c r="S58" i="7"/>
  <c r="T58" i="7"/>
  <c r="P59" i="7"/>
  <c r="Q59" i="7"/>
  <c r="R59" i="7"/>
  <c r="S59" i="7"/>
  <c r="T59" i="7"/>
  <c r="P60" i="7"/>
  <c r="Q60" i="7"/>
  <c r="R60" i="7"/>
  <c r="S60" i="7"/>
  <c r="T60" i="7"/>
  <c r="P61" i="7"/>
  <c r="Q61" i="7"/>
  <c r="R61" i="7"/>
  <c r="S61" i="7"/>
  <c r="T61" i="7"/>
  <c r="P62" i="7"/>
  <c r="Q62" i="7"/>
  <c r="R62" i="7"/>
  <c r="S62" i="7"/>
  <c r="T62" i="7"/>
  <c r="P63" i="7"/>
  <c r="Q63" i="7"/>
  <c r="R63" i="7"/>
  <c r="S63" i="7"/>
  <c r="T63" i="7"/>
  <c r="P64" i="7"/>
  <c r="Q64" i="7"/>
  <c r="R64" i="7"/>
  <c r="S64" i="7"/>
  <c r="T64" i="7"/>
  <c r="P65" i="7"/>
  <c r="Q65" i="7"/>
  <c r="R65" i="7"/>
  <c r="S65" i="7"/>
  <c r="T65" i="7"/>
  <c r="P66" i="7"/>
  <c r="Q66" i="7"/>
  <c r="R66" i="7"/>
  <c r="S66" i="7"/>
  <c r="T66" i="7"/>
  <c r="P67" i="7"/>
  <c r="Q67" i="7"/>
  <c r="R67" i="7"/>
  <c r="S67" i="7"/>
  <c r="T67" i="7"/>
  <c r="P68" i="7"/>
  <c r="Q68" i="7"/>
  <c r="R68" i="7"/>
  <c r="S68" i="7"/>
  <c r="T68" i="7"/>
  <c r="P69" i="7"/>
  <c r="Q69" i="7"/>
  <c r="R69" i="7"/>
  <c r="S69" i="7"/>
  <c r="T69" i="7"/>
  <c r="P70" i="7"/>
  <c r="Q70" i="7"/>
  <c r="R70" i="7"/>
  <c r="S70" i="7"/>
  <c r="T70" i="7"/>
  <c r="P71" i="7"/>
  <c r="Q71" i="7"/>
  <c r="R71" i="7"/>
  <c r="S71" i="7"/>
  <c r="T71" i="7"/>
  <c r="P72" i="7"/>
  <c r="Q72" i="7"/>
  <c r="R72" i="7"/>
  <c r="S72" i="7"/>
  <c r="T72" i="7"/>
  <c r="P73" i="7"/>
  <c r="Q73" i="7"/>
  <c r="R73" i="7"/>
  <c r="S73" i="7"/>
  <c r="T73" i="7"/>
  <c r="P74" i="7"/>
  <c r="Q74" i="7"/>
  <c r="R74" i="7"/>
  <c r="S74" i="7"/>
  <c r="T74" i="7"/>
  <c r="P75" i="7"/>
  <c r="Q75" i="7"/>
  <c r="R75" i="7"/>
  <c r="S75" i="7"/>
  <c r="T75" i="7"/>
  <c r="P76" i="7"/>
  <c r="Q76" i="7"/>
  <c r="R76" i="7"/>
  <c r="S76" i="7"/>
  <c r="T76" i="7"/>
  <c r="P77" i="7"/>
  <c r="Q77" i="7"/>
  <c r="R77" i="7"/>
  <c r="S77" i="7"/>
  <c r="T77" i="7"/>
  <c r="P78" i="7"/>
  <c r="Q78" i="7"/>
  <c r="R78" i="7"/>
  <c r="S78" i="7"/>
  <c r="T78" i="7"/>
  <c r="P79" i="7"/>
  <c r="Q79" i="7"/>
  <c r="R79" i="7"/>
  <c r="S79" i="7"/>
  <c r="T79" i="7"/>
  <c r="P80" i="7"/>
  <c r="Q80" i="7"/>
  <c r="R80" i="7"/>
  <c r="S80" i="7"/>
  <c r="T80" i="7"/>
  <c r="P81" i="7"/>
  <c r="Q81" i="7"/>
  <c r="R81" i="7"/>
  <c r="S81" i="7"/>
  <c r="T81" i="7"/>
  <c r="P82" i="7"/>
  <c r="Q82" i="7"/>
  <c r="R82" i="7"/>
  <c r="S82" i="7"/>
  <c r="T82" i="7"/>
  <c r="P83" i="7"/>
  <c r="Q83" i="7"/>
  <c r="R83" i="7"/>
  <c r="S83" i="7"/>
  <c r="T83" i="7"/>
  <c r="P84" i="7"/>
  <c r="Q84" i="7"/>
  <c r="R84" i="7"/>
  <c r="S84" i="7"/>
  <c r="T84" i="7"/>
  <c r="P85" i="7"/>
  <c r="Q85" i="7"/>
  <c r="R85" i="7"/>
  <c r="S85" i="7"/>
  <c r="T85" i="7"/>
  <c r="P86" i="7"/>
  <c r="Q86" i="7"/>
  <c r="R86" i="7"/>
  <c r="S86" i="7"/>
  <c r="T86" i="7"/>
  <c r="P87" i="7"/>
  <c r="Q87" i="7"/>
  <c r="R87" i="7"/>
  <c r="S87" i="7"/>
  <c r="T87" i="7"/>
  <c r="P88" i="7"/>
  <c r="Q88" i="7"/>
  <c r="R88" i="7"/>
  <c r="S88" i="7"/>
  <c r="T88" i="7"/>
  <c r="P89" i="7"/>
  <c r="Q89" i="7"/>
  <c r="R89" i="7"/>
  <c r="S89" i="7"/>
  <c r="T89" i="7"/>
  <c r="P90" i="7"/>
  <c r="Q90" i="7"/>
  <c r="R90" i="7"/>
  <c r="S90" i="7"/>
  <c r="T90" i="7"/>
  <c r="P91" i="7"/>
  <c r="Q91" i="7"/>
  <c r="R91" i="7"/>
  <c r="S91" i="7"/>
  <c r="T91" i="7"/>
  <c r="P92" i="7"/>
  <c r="Q92" i="7"/>
  <c r="R92" i="7"/>
  <c r="S92" i="7"/>
  <c r="T92" i="7"/>
  <c r="P93" i="7"/>
  <c r="Q93" i="7"/>
  <c r="R93" i="7"/>
  <c r="S93" i="7"/>
  <c r="T93" i="7"/>
  <c r="P94" i="7"/>
  <c r="Q94" i="7"/>
  <c r="R94" i="7"/>
  <c r="S94" i="7"/>
  <c r="T94" i="7"/>
  <c r="P95" i="7"/>
  <c r="Q95" i="7"/>
  <c r="R95" i="7"/>
  <c r="S95" i="7"/>
  <c r="T95" i="7"/>
  <c r="P96" i="7"/>
  <c r="Q96" i="7"/>
  <c r="R96" i="7"/>
  <c r="S96" i="7"/>
  <c r="T96" i="7"/>
  <c r="P97" i="7"/>
  <c r="Q97" i="7"/>
  <c r="R97" i="7"/>
  <c r="S97" i="7"/>
  <c r="T97" i="7"/>
  <c r="P98" i="7"/>
  <c r="Q98" i="7"/>
  <c r="R98" i="7"/>
  <c r="S98" i="7"/>
  <c r="T98" i="7"/>
  <c r="P99" i="7"/>
  <c r="Q99" i="7"/>
  <c r="R99" i="7"/>
  <c r="S99" i="7"/>
  <c r="T99" i="7"/>
  <c r="P100" i="7"/>
  <c r="Q100" i="7"/>
  <c r="R100" i="7"/>
  <c r="S100" i="7"/>
  <c r="T100" i="7"/>
  <c r="P101" i="7"/>
  <c r="Q101" i="7"/>
  <c r="R101" i="7"/>
  <c r="S101" i="7"/>
  <c r="T101" i="7"/>
  <c r="P102" i="7"/>
  <c r="Q102" i="7"/>
  <c r="R102" i="7"/>
  <c r="S102" i="7"/>
  <c r="T102" i="7"/>
  <c r="P103" i="7"/>
  <c r="Q103" i="7"/>
  <c r="R103" i="7"/>
  <c r="S103" i="7"/>
  <c r="T103" i="7"/>
  <c r="P104" i="7"/>
  <c r="Q104" i="7"/>
  <c r="R104" i="7"/>
  <c r="S104" i="7"/>
  <c r="T104" i="7"/>
  <c r="P105" i="7"/>
  <c r="Q105" i="7"/>
  <c r="R105" i="7"/>
  <c r="S105" i="7"/>
  <c r="T105" i="7"/>
  <c r="P106" i="7"/>
  <c r="Q106" i="7"/>
  <c r="R106" i="7"/>
  <c r="S106" i="7"/>
  <c r="T106" i="7"/>
  <c r="P107" i="7"/>
  <c r="Q107" i="7"/>
  <c r="R107" i="7"/>
  <c r="S107" i="7"/>
  <c r="T107" i="7"/>
  <c r="P108" i="7"/>
  <c r="Q108" i="7"/>
  <c r="R108" i="7"/>
  <c r="S108" i="7"/>
  <c r="T108" i="7"/>
  <c r="P109" i="7"/>
  <c r="Q109" i="7"/>
  <c r="R109" i="7"/>
  <c r="S109" i="7"/>
  <c r="T109" i="7"/>
  <c r="P110" i="7"/>
  <c r="Q110" i="7"/>
  <c r="R110" i="7"/>
  <c r="S110" i="7"/>
  <c r="T110" i="7"/>
  <c r="P111" i="7"/>
  <c r="Q111" i="7"/>
  <c r="R111" i="7"/>
  <c r="S111" i="7"/>
  <c r="T111" i="7"/>
  <c r="P112" i="7"/>
  <c r="Q112" i="7"/>
  <c r="R112" i="7"/>
  <c r="S112" i="7"/>
  <c r="T112" i="7"/>
  <c r="P113" i="7"/>
  <c r="Q113" i="7"/>
  <c r="R113" i="7"/>
  <c r="S113" i="7"/>
  <c r="T113" i="7"/>
  <c r="Q4" i="7"/>
  <c r="R4" i="7"/>
  <c r="S4" i="7"/>
  <c r="T4" i="7"/>
  <c r="P4" i="7"/>
  <c r="N4" i="7"/>
  <c r="N5" i="7"/>
  <c r="N6" i="7"/>
  <c r="N7" i="7"/>
  <c r="N8" i="7"/>
  <c r="N9" i="7"/>
  <c r="N10" i="7"/>
  <c r="N11" i="7"/>
  <c r="N12" i="7"/>
  <c r="N13" i="7"/>
  <c r="N14" i="7"/>
  <c r="N15" i="7"/>
  <c r="N16" i="7"/>
  <c r="N17" i="7"/>
  <c r="N18" i="7"/>
  <c r="N19" i="7"/>
  <c r="N20" i="7"/>
  <c r="N21" i="7"/>
  <c r="N22" i="7"/>
  <c r="N23" i="7"/>
  <c r="N24" i="7"/>
  <c r="N25" i="7"/>
  <c r="N26" i="7"/>
  <c r="N27" i="7"/>
  <c r="N28" i="7"/>
  <c r="N29" i="7"/>
  <c r="N30" i="7"/>
  <c r="N31" i="7"/>
  <c r="N32" i="7"/>
  <c r="N33" i="7"/>
  <c r="N34" i="7"/>
  <c r="N35" i="7"/>
  <c r="N36" i="7"/>
  <c r="N37" i="7"/>
  <c r="N38" i="7"/>
  <c r="N39" i="7"/>
  <c r="N40" i="7"/>
  <c r="N41" i="7"/>
  <c r="N42" i="7"/>
  <c r="N43" i="7"/>
  <c r="N44" i="7"/>
  <c r="N45" i="7"/>
  <c r="N46" i="7"/>
  <c r="N47" i="7"/>
  <c r="N48" i="7"/>
  <c r="N49" i="7"/>
  <c r="N50" i="7"/>
  <c r="N51" i="7"/>
  <c r="N52" i="7"/>
  <c r="N53" i="7"/>
  <c r="N54" i="7"/>
  <c r="N55" i="7"/>
  <c r="N56" i="7"/>
  <c r="N57" i="7"/>
  <c r="N58" i="7"/>
  <c r="N59" i="7"/>
  <c r="N60" i="7"/>
  <c r="N61" i="7"/>
  <c r="N62" i="7"/>
  <c r="N63" i="7"/>
  <c r="N64" i="7"/>
  <c r="N65" i="7"/>
  <c r="N66" i="7"/>
  <c r="N67" i="7"/>
  <c r="N68" i="7"/>
  <c r="N69" i="7"/>
  <c r="N70" i="7"/>
  <c r="N71" i="7"/>
  <c r="N72" i="7"/>
  <c r="N73" i="7"/>
  <c r="N74" i="7"/>
  <c r="N75" i="7"/>
  <c r="N76" i="7"/>
  <c r="N77" i="7"/>
  <c r="N78" i="7"/>
  <c r="N79" i="7"/>
  <c r="N80" i="7"/>
  <c r="N81" i="7"/>
  <c r="N82" i="7"/>
  <c r="N83" i="7"/>
  <c r="N84" i="7"/>
  <c r="N85" i="7"/>
  <c r="N86" i="7"/>
  <c r="N87" i="7"/>
  <c r="N88" i="7"/>
  <c r="N89" i="7"/>
  <c r="N90" i="7"/>
  <c r="N91" i="7"/>
  <c r="N92" i="7"/>
  <c r="N93" i="7"/>
  <c r="N94" i="7"/>
  <c r="N95" i="7"/>
  <c r="N96" i="7"/>
  <c r="N97" i="7"/>
  <c r="N98" i="7"/>
  <c r="N99" i="7"/>
  <c r="N100" i="7"/>
  <c r="N101" i="7"/>
  <c r="N102" i="7"/>
  <c r="N103" i="7"/>
  <c r="N104" i="7"/>
  <c r="N105" i="7"/>
  <c r="N106" i="7"/>
  <c r="N107" i="7"/>
  <c r="N108" i="7"/>
  <c r="N109" i="7"/>
  <c r="N110" i="7"/>
  <c r="N111" i="7"/>
  <c r="N112" i="7"/>
  <c r="N113" i="7"/>
  <c r="N3" i="7"/>
  <c r="I4" i="7"/>
  <c r="J4" i="7"/>
  <c r="K4" i="7"/>
  <c r="I5" i="7"/>
  <c r="J5" i="7"/>
  <c r="K5" i="7"/>
  <c r="I6" i="7"/>
  <c r="J6" i="7"/>
  <c r="K6" i="7"/>
  <c r="I7" i="7"/>
  <c r="J7" i="7"/>
  <c r="K7" i="7"/>
  <c r="I8" i="7"/>
  <c r="J8" i="7"/>
  <c r="K8" i="7"/>
  <c r="I9" i="7"/>
  <c r="J9" i="7"/>
  <c r="K9" i="7"/>
  <c r="I10" i="7"/>
  <c r="J10" i="7"/>
  <c r="K10" i="7"/>
  <c r="I11" i="7"/>
  <c r="J11" i="7"/>
  <c r="K11" i="7"/>
  <c r="I12" i="7"/>
  <c r="J12" i="7"/>
  <c r="K12" i="7"/>
  <c r="I13" i="7"/>
  <c r="J13" i="7"/>
  <c r="K13" i="7"/>
  <c r="I14" i="7"/>
  <c r="J14" i="7"/>
  <c r="K14" i="7"/>
  <c r="I15" i="7"/>
  <c r="J15" i="7"/>
  <c r="K15" i="7"/>
  <c r="I16" i="7"/>
  <c r="J16" i="7"/>
  <c r="K16" i="7"/>
  <c r="I17" i="7"/>
  <c r="J17" i="7"/>
  <c r="K17" i="7"/>
  <c r="I18" i="7"/>
  <c r="J18" i="7"/>
  <c r="K18" i="7"/>
  <c r="I19" i="7"/>
  <c r="J19" i="7"/>
  <c r="K19" i="7"/>
  <c r="I20" i="7"/>
  <c r="J20" i="7"/>
  <c r="K20" i="7"/>
  <c r="I21" i="7"/>
  <c r="J21" i="7"/>
  <c r="K21" i="7"/>
  <c r="I22" i="7"/>
  <c r="J22" i="7"/>
  <c r="K22" i="7"/>
  <c r="I23" i="7"/>
  <c r="J23" i="7"/>
  <c r="K23" i="7"/>
  <c r="I24" i="7"/>
  <c r="J24" i="7"/>
  <c r="K24" i="7"/>
  <c r="I25" i="7"/>
  <c r="J25" i="7"/>
  <c r="K25" i="7"/>
  <c r="I26" i="7"/>
  <c r="J26" i="7"/>
  <c r="K26" i="7"/>
  <c r="I27" i="7"/>
  <c r="J27" i="7"/>
  <c r="K27" i="7"/>
  <c r="I28" i="7"/>
  <c r="J28" i="7"/>
  <c r="K28" i="7"/>
  <c r="I29" i="7"/>
  <c r="J29" i="7"/>
  <c r="K29" i="7"/>
  <c r="I30" i="7"/>
  <c r="J30" i="7"/>
  <c r="K30" i="7"/>
  <c r="I31" i="7"/>
  <c r="J31" i="7"/>
  <c r="K31" i="7"/>
  <c r="I32" i="7"/>
  <c r="J32" i="7"/>
  <c r="K32" i="7"/>
  <c r="I33" i="7"/>
  <c r="J33" i="7"/>
  <c r="K33" i="7"/>
  <c r="I34" i="7"/>
  <c r="J34" i="7"/>
  <c r="K34" i="7"/>
  <c r="I35" i="7"/>
  <c r="J35" i="7"/>
  <c r="K35" i="7"/>
  <c r="I36" i="7"/>
  <c r="J36" i="7"/>
  <c r="K36" i="7"/>
  <c r="I37" i="7"/>
  <c r="J37" i="7"/>
  <c r="K37" i="7"/>
  <c r="I38" i="7"/>
  <c r="J38" i="7"/>
  <c r="K38" i="7"/>
  <c r="I39" i="7"/>
  <c r="J39" i="7"/>
  <c r="K39" i="7"/>
  <c r="I40" i="7"/>
  <c r="J40" i="7"/>
  <c r="K40" i="7"/>
  <c r="I41" i="7"/>
  <c r="J41" i="7"/>
  <c r="K41" i="7"/>
  <c r="I42" i="7"/>
  <c r="J42" i="7"/>
  <c r="K42" i="7"/>
  <c r="I43" i="7"/>
  <c r="J43" i="7"/>
  <c r="K43" i="7"/>
  <c r="I44" i="7"/>
  <c r="J44" i="7"/>
  <c r="K44" i="7"/>
  <c r="I45" i="7"/>
  <c r="J45" i="7"/>
  <c r="K45" i="7"/>
  <c r="I46" i="7"/>
  <c r="J46" i="7"/>
  <c r="K46" i="7"/>
  <c r="I47" i="7"/>
  <c r="J47" i="7"/>
  <c r="K47" i="7"/>
  <c r="I48" i="7"/>
  <c r="J48" i="7"/>
  <c r="K48" i="7"/>
  <c r="I49" i="7"/>
  <c r="J49" i="7"/>
  <c r="K49" i="7"/>
  <c r="I50" i="7"/>
  <c r="J50" i="7"/>
  <c r="K50" i="7"/>
  <c r="I51" i="7"/>
  <c r="J51" i="7"/>
  <c r="K51" i="7"/>
  <c r="I52" i="7"/>
  <c r="J52" i="7"/>
  <c r="K52" i="7"/>
  <c r="K3" i="7"/>
  <c r="J3" i="7"/>
  <c r="I3" i="7"/>
  <c r="F4" i="7"/>
  <c r="G4" i="7"/>
  <c r="F5" i="7"/>
  <c r="G5" i="7"/>
  <c r="F6" i="7"/>
  <c r="G6" i="7"/>
  <c r="F7" i="7"/>
  <c r="G7" i="7"/>
  <c r="F8" i="7"/>
  <c r="G8" i="7"/>
  <c r="F9" i="7"/>
  <c r="G9" i="7"/>
  <c r="F10" i="7"/>
  <c r="G10" i="7"/>
  <c r="F11" i="7"/>
  <c r="G11" i="7"/>
  <c r="F12" i="7"/>
  <c r="G12" i="7"/>
  <c r="F13" i="7"/>
  <c r="G13" i="7"/>
  <c r="F14" i="7"/>
  <c r="G14" i="7"/>
  <c r="F15" i="7"/>
  <c r="G15" i="7"/>
  <c r="F16" i="7"/>
  <c r="G16" i="7"/>
  <c r="F17" i="7"/>
  <c r="G17" i="7"/>
  <c r="F18" i="7"/>
  <c r="G18" i="7"/>
  <c r="F19" i="7"/>
  <c r="G19" i="7"/>
  <c r="F20" i="7"/>
  <c r="G20" i="7"/>
  <c r="F21" i="7"/>
  <c r="G21" i="7"/>
  <c r="F22" i="7"/>
  <c r="G22" i="7"/>
  <c r="F23" i="7"/>
  <c r="G23" i="7"/>
  <c r="F24" i="7"/>
  <c r="G24" i="7"/>
  <c r="F25" i="7"/>
  <c r="G25" i="7"/>
  <c r="F26" i="7"/>
  <c r="G26" i="7"/>
  <c r="F27" i="7"/>
  <c r="G27" i="7"/>
  <c r="F28" i="7"/>
  <c r="G28" i="7"/>
  <c r="F29" i="7"/>
  <c r="G29" i="7"/>
  <c r="F30" i="7"/>
  <c r="G30" i="7"/>
  <c r="F31" i="7"/>
  <c r="G31" i="7"/>
  <c r="F32" i="7"/>
  <c r="G32" i="7"/>
  <c r="F33" i="7"/>
  <c r="G33" i="7"/>
  <c r="F34" i="7"/>
  <c r="G34" i="7"/>
  <c r="F35" i="7"/>
  <c r="G35" i="7"/>
  <c r="F36" i="7"/>
  <c r="G36" i="7"/>
  <c r="F37" i="7"/>
  <c r="G37" i="7"/>
  <c r="F38" i="7"/>
  <c r="G38" i="7"/>
  <c r="F39" i="7"/>
  <c r="G39" i="7"/>
  <c r="F40" i="7"/>
  <c r="G40" i="7"/>
  <c r="F41" i="7"/>
  <c r="G41" i="7"/>
  <c r="F42" i="7"/>
  <c r="G42" i="7"/>
  <c r="F43" i="7"/>
  <c r="G43" i="7"/>
  <c r="F44" i="7"/>
  <c r="G44" i="7"/>
  <c r="F45" i="7"/>
  <c r="G45" i="7"/>
  <c r="F46" i="7"/>
  <c r="G46" i="7"/>
  <c r="F47" i="7"/>
  <c r="G47" i="7"/>
  <c r="F48" i="7"/>
  <c r="G48" i="7"/>
  <c r="F49" i="7"/>
  <c r="G49" i="7"/>
  <c r="F50" i="7"/>
  <c r="G50" i="7"/>
  <c r="F51" i="7"/>
  <c r="G51" i="7"/>
  <c r="F52" i="7"/>
  <c r="G52" i="7"/>
  <c r="F53" i="7"/>
  <c r="G53" i="7"/>
  <c r="F54" i="7"/>
  <c r="G54" i="7"/>
  <c r="F55" i="7"/>
  <c r="G55" i="7"/>
  <c r="F56" i="7"/>
  <c r="G56" i="7"/>
  <c r="F57" i="7"/>
  <c r="G57" i="7"/>
  <c r="F58" i="7"/>
  <c r="G58" i="7"/>
  <c r="F59" i="7"/>
  <c r="G59" i="7"/>
  <c r="F60" i="7"/>
  <c r="G60" i="7"/>
  <c r="F61" i="7"/>
  <c r="G61" i="7"/>
  <c r="F62" i="7"/>
  <c r="G62" i="7"/>
  <c r="F63" i="7"/>
  <c r="G63" i="7"/>
  <c r="F64" i="7"/>
  <c r="G64" i="7"/>
  <c r="F65" i="7"/>
  <c r="G65" i="7"/>
  <c r="F66" i="7"/>
  <c r="G66" i="7"/>
  <c r="F67" i="7"/>
  <c r="G67" i="7"/>
  <c r="F68" i="7"/>
  <c r="G68" i="7"/>
  <c r="F69" i="7"/>
  <c r="G69" i="7"/>
  <c r="F70" i="7"/>
  <c r="G70" i="7"/>
  <c r="F71" i="7"/>
  <c r="G71" i="7"/>
  <c r="F72" i="7"/>
  <c r="G72" i="7"/>
  <c r="F73" i="7"/>
  <c r="G73" i="7"/>
  <c r="F74" i="7"/>
  <c r="G74" i="7"/>
  <c r="F75" i="7"/>
  <c r="G75" i="7"/>
  <c r="F76" i="7"/>
  <c r="G76" i="7"/>
  <c r="F77" i="7"/>
  <c r="G77" i="7"/>
  <c r="F78" i="7"/>
  <c r="G78" i="7"/>
  <c r="F79" i="7"/>
  <c r="G79" i="7"/>
  <c r="F80" i="7"/>
  <c r="G80" i="7"/>
  <c r="F81" i="7"/>
  <c r="G81" i="7"/>
  <c r="F82" i="7"/>
  <c r="G82" i="7"/>
  <c r="F83" i="7"/>
  <c r="G83" i="7"/>
  <c r="F84" i="7"/>
  <c r="G84" i="7"/>
  <c r="F85" i="7"/>
  <c r="G85" i="7"/>
  <c r="F86" i="7"/>
  <c r="G86" i="7"/>
  <c r="F87" i="7"/>
  <c r="G87" i="7"/>
  <c r="F88" i="7"/>
  <c r="G88" i="7"/>
  <c r="F89" i="7"/>
  <c r="G89" i="7"/>
  <c r="F90" i="7"/>
  <c r="G90" i="7"/>
  <c r="F91" i="7"/>
  <c r="G91" i="7"/>
  <c r="F92" i="7"/>
  <c r="G92" i="7"/>
  <c r="F93" i="7"/>
  <c r="G93" i="7"/>
  <c r="F94" i="7"/>
  <c r="G94" i="7"/>
  <c r="F95" i="7"/>
  <c r="G95" i="7"/>
  <c r="F96" i="7"/>
  <c r="G96" i="7"/>
  <c r="F97" i="7"/>
  <c r="G97" i="7"/>
  <c r="F98" i="7"/>
  <c r="G98" i="7"/>
  <c r="F99" i="7"/>
  <c r="G99" i="7"/>
  <c r="F100" i="7"/>
  <c r="G100" i="7"/>
  <c r="F101" i="7"/>
  <c r="G101" i="7"/>
  <c r="F102" i="7"/>
  <c r="G102" i="7"/>
  <c r="F103" i="7"/>
  <c r="G103" i="7"/>
  <c r="F104" i="7"/>
  <c r="G104" i="7"/>
  <c r="F105" i="7"/>
  <c r="G105" i="7"/>
  <c r="F106" i="7"/>
  <c r="G106" i="7"/>
  <c r="F107" i="7"/>
  <c r="G107" i="7"/>
  <c r="F108" i="7"/>
  <c r="G108" i="7"/>
  <c r="F109" i="7"/>
  <c r="G109" i="7"/>
  <c r="F110" i="7"/>
  <c r="G110" i="7"/>
  <c r="F111" i="7"/>
  <c r="G111" i="7"/>
  <c r="F112" i="7"/>
  <c r="G112" i="7"/>
  <c r="F113" i="7"/>
  <c r="G113" i="7"/>
  <c r="F114" i="7"/>
  <c r="G114" i="7"/>
  <c r="F115" i="7"/>
  <c r="G115" i="7"/>
  <c r="F116" i="7"/>
  <c r="G116" i="7"/>
  <c r="F117" i="7"/>
  <c r="G117" i="7"/>
  <c r="F118" i="7"/>
  <c r="G118" i="7"/>
  <c r="F119" i="7"/>
  <c r="G119" i="7"/>
  <c r="F120" i="7"/>
  <c r="G120" i="7"/>
  <c r="F121" i="7"/>
  <c r="G121" i="7"/>
  <c r="F122" i="7"/>
  <c r="G122" i="7"/>
  <c r="F123" i="7"/>
  <c r="G123" i="7"/>
  <c r="F124" i="7"/>
  <c r="G124" i="7"/>
  <c r="F125" i="7"/>
  <c r="G125" i="7"/>
  <c r="F126" i="7"/>
  <c r="G126" i="7"/>
  <c r="F127" i="7"/>
  <c r="G127" i="7"/>
  <c r="F128" i="7"/>
  <c r="G128" i="7"/>
  <c r="F129" i="7"/>
  <c r="G129" i="7"/>
  <c r="F130" i="7"/>
  <c r="G130" i="7"/>
  <c r="F131" i="7"/>
  <c r="G131" i="7"/>
  <c r="F132" i="7"/>
  <c r="G132" i="7"/>
  <c r="F133" i="7"/>
  <c r="G133" i="7"/>
  <c r="F134" i="7"/>
  <c r="G134" i="7"/>
  <c r="F135" i="7"/>
  <c r="G135" i="7"/>
  <c r="F136" i="7"/>
  <c r="G136" i="7"/>
  <c r="F137" i="7"/>
  <c r="G137" i="7"/>
  <c r="F138" i="7"/>
  <c r="G138" i="7"/>
  <c r="F139" i="7"/>
  <c r="G139" i="7"/>
  <c r="F140" i="7"/>
  <c r="G140" i="7"/>
  <c r="F141" i="7"/>
  <c r="G141" i="7"/>
  <c r="F142" i="7"/>
  <c r="G142" i="7"/>
  <c r="F143" i="7"/>
  <c r="G143" i="7"/>
  <c r="F144" i="7"/>
  <c r="G144" i="7"/>
  <c r="F145" i="7"/>
  <c r="G145" i="7"/>
  <c r="F146" i="7"/>
  <c r="G146" i="7"/>
  <c r="F147" i="7"/>
  <c r="G147" i="7"/>
  <c r="F148" i="7"/>
  <c r="G148" i="7"/>
  <c r="F149" i="7"/>
  <c r="G149" i="7"/>
  <c r="F150" i="7"/>
  <c r="G150" i="7"/>
  <c r="F151" i="7"/>
  <c r="G151" i="7"/>
  <c r="F152" i="7"/>
  <c r="G152" i="7"/>
  <c r="G3" i="7"/>
  <c r="F3" i="7"/>
  <c r="D35" i="7"/>
  <c r="C35" i="7"/>
  <c r="B35" i="7"/>
  <c r="D34" i="7"/>
  <c r="C34" i="7"/>
  <c r="B34" i="7"/>
  <c r="D33" i="7"/>
  <c r="C33" i="7"/>
  <c r="B33" i="7"/>
  <c r="D32" i="7"/>
  <c r="C32" i="7"/>
  <c r="B32" i="7"/>
  <c r="D31" i="7"/>
  <c r="C31" i="7"/>
  <c r="B31" i="7"/>
  <c r="D30" i="7"/>
  <c r="C30" i="7"/>
  <c r="B30" i="7"/>
  <c r="D29" i="7"/>
  <c r="C29" i="7"/>
  <c r="B29" i="7"/>
  <c r="D28" i="7"/>
  <c r="C28" i="7"/>
  <c r="B28" i="7"/>
  <c r="D27" i="7"/>
  <c r="C27" i="7"/>
  <c r="B27" i="7"/>
  <c r="D26" i="7"/>
  <c r="C26" i="7"/>
  <c r="B26" i="7"/>
  <c r="D25" i="7"/>
  <c r="C25" i="7"/>
  <c r="B25" i="7"/>
  <c r="D24" i="7"/>
  <c r="C24" i="7"/>
  <c r="B24" i="7"/>
  <c r="B9" i="7"/>
  <c r="C9" i="7"/>
  <c r="D9" i="7"/>
  <c r="B10" i="7"/>
  <c r="C10" i="7"/>
  <c r="D10" i="7"/>
  <c r="B11" i="7"/>
  <c r="C11" i="7"/>
  <c r="D11" i="7"/>
  <c r="B12" i="7"/>
  <c r="C12" i="7"/>
  <c r="D12" i="7"/>
  <c r="B13" i="7"/>
  <c r="C13" i="7"/>
  <c r="D13" i="7"/>
  <c r="B14" i="7"/>
  <c r="C14" i="7"/>
  <c r="D14" i="7"/>
  <c r="B15" i="7"/>
  <c r="C15" i="7"/>
  <c r="D15" i="7"/>
  <c r="B16" i="7"/>
  <c r="C16" i="7"/>
  <c r="D16" i="7"/>
  <c r="B17" i="7"/>
  <c r="C17" i="7"/>
  <c r="D17" i="7"/>
  <c r="C8" i="7"/>
  <c r="D8" i="7"/>
  <c r="B8" i="7"/>
  <c r="O20" i="4" l="1"/>
  <c r="O19" i="4"/>
  <c r="O21" i="4"/>
  <c r="O18" i="4"/>
  <c r="N18" i="4"/>
  <c r="N20" i="4"/>
  <c r="N21" i="4"/>
  <c r="N19" i="4"/>
  <c r="M18" i="4"/>
  <c r="M21" i="4"/>
  <c r="M20" i="4"/>
  <c r="M19" i="4"/>
  <c r="K20" i="4"/>
  <c r="K18" i="4"/>
  <c r="K21" i="4"/>
  <c r="K19" i="4"/>
  <c r="L18" i="4"/>
  <c r="L21" i="4"/>
  <c r="L19" i="4"/>
  <c r="L20" i="4"/>
  <c r="AD4" i="8"/>
  <c r="AD5" i="8"/>
  <c r="AE5" i="8"/>
  <c r="AF5" i="8"/>
  <c r="AG5" i="8"/>
  <c r="AH5" i="8"/>
  <c r="AD6" i="8"/>
  <c r="AE6" i="8"/>
  <c r="AF6" i="8"/>
  <c r="AG6" i="8"/>
  <c r="AH6" i="8"/>
  <c r="AD7" i="8"/>
  <c r="AE7" i="8"/>
  <c r="AF7" i="8"/>
  <c r="AG7" i="8"/>
  <c r="AH7" i="8"/>
  <c r="AD8" i="8"/>
  <c r="AE8" i="8"/>
  <c r="AF8" i="8"/>
  <c r="AG8" i="8"/>
  <c r="AH8" i="8"/>
  <c r="AD9" i="8"/>
  <c r="AE9" i="8"/>
  <c r="AF9" i="8"/>
  <c r="AG9" i="8"/>
  <c r="AH9" i="8"/>
  <c r="AD10" i="8"/>
  <c r="AE10" i="8"/>
  <c r="AF10" i="8"/>
  <c r="AG10" i="8"/>
  <c r="AH10" i="8"/>
  <c r="AD11" i="8"/>
  <c r="AE11" i="8"/>
  <c r="AF11" i="8"/>
  <c r="AG11" i="8"/>
  <c r="AH11" i="8"/>
  <c r="AD12" i="8"/>
  <c r="AE12" i="8"/>
  <c r="AF12" i="8"/>
  <c r="AG12" i="8"/>
  <c r="AH12" i="8"/>
  <c r="AD13" i="8"/>
  <c r="AE13" i="8"/>
  <c r="AF13" i="8"/>
  <c r="AG13" i="8"/>
  <c r="AH13" i="8"/>
  <c r="AD14" i="8"/>
  <c r="AE14" i="8"/>
  <c r="AF14" i="8"/>
  <c r="AG14" i="8"/>
  <c r="AH14" i="8"/>
  <c r="AD15" i="8"/>
  <c r="AE15" i="8"/>
  <c r="AF15" i="8"/>
  <c r="AG15" i="8"/>
  <c r="AH15" i="8"/>
  <c r="AD16" i="8"/>
  <c r="AE16" i="8"/>
  <c r="AF16" i="8"/>
  <c r="AG16" i="8"/>
  <c r="AH16" i="8"/>
  <c r="AD17" i="8"/>
  <c r="AE17" i="8"/>
  <c r="AF17" i="8"/>
  <c r="AG17" i="8"/>
  <c r="AH17" i="8"/>
  <c r="AD18" i="8"/>
  <c r="AE18" i="8"/>
  <c r="AF18" i="8"/>
  <c r="AG18" i="8"/>
  <c r="AH18" i="8"/>
  <c r="AD19" i="8"/>
  <c r="AE19" i="8"/>
  <c r="AF19" i="8"/>
  <c r="AG19" i="8"/>
  <c r="AH19" i="8"/>
  <c r="AD20" i="8"/>
  <c r="AE20" i="8"/>
  <c r="AF20" i="8"/>
  <c r="AG20" i="8"/>
  <c r="AH20" i="8"/>
  <c r="AD21" i="8"/>
  <c r="AE21" i="8"/>
  <c r="AF21" i="8"/>
  <c r="AG21" i="8"/>
  <c r="AH21" i="8"/>
  <c r="AD22" i="8"/>
  <c r="AE22" i="8"/>
  <c r="AF22" i="8"/>
  <c r="AG22" i="8"/>
  <c r="AH22" i="8"/>
  <c r="AD23" i="8"/>
  <c r="AE23" i="8"/>
  <c r="AF23" i="8"/>
  <c r="AG23" i="8"/>
  <c r="AH23" i="8"/>
  <c r="AD24" i="8"/>
  <c r="AE24" i="8"/>
  <c r="AF24" i="8"/>
  <c r="AG24" i="8"/>
  <c r="AH24" i="8"/>
  <c r="AD25" i="8"/>
  <c r="AE25" i="8"/>
  <c r="AF25" i="8"/>
  <c r="AG25" i="8"/>
  <c r="AH25" i="8"/>
  <c r="AD26" i="8"/>
  <c r="AE26" i="8"/>
  <c r="AF26" i="8"/>
  <c r="AG26" i="8"/>
  <c r="AH26" i="8"/>
  <c r="AD27" i="8"/>
  <c r="AE27" i="8"/>
  <c r="AF27" i="8"/>
  <c r="AG27" i="8"/>
  <c r="AH27" i="8"/>
  <c r="AD28" i="8"/>
  <c r="AE28" i="8"/>
  <c r="AF28" i="8"/>
  <c r="AG28" i="8"/>
  <c r="AH28" i="8"/>
  <c r="AD29" i="8"/>
  <c r="AE29" i="8"/>
  <c r="AF29" i="8"/>
  <c r="AG29" i="8"/>
  <c r="AH29" i="8"/>
  <c r="AD30" i="8"/>
  <c r="AE30" i="8"/>
  <c r="AF30" i="8"/>
  <c r="AG30" i="8"/>
  <c r="AH30" i="8"/>
  <c r="AD31" i="8"/>
  <c r="AE31" i="8"/>
  <c r="AF31" i="8"/>
  <c r="AG31" i="8"/>
  <c r="AH31" i="8"/>
  <c r="AD32" i="8"/>
  <c r="AE32" i="8"/>
  <c r="AF32" i="8"/>
  <c r="AG32" i="8"/>
  <c r="AH32" i="8"/>
  <c r="AD33" i="8"/>
  <c r="AE33" i="8"/>
  <c r="AF33" i="8"/>
  <c r="AG33" i="8"/>
  <c r="AH33" i="8"/>
  <c r="AD34" i="8"/>
  <c r="AE34" i="8"/>
  <c r="AF34" i="8"/>
  <c r="AG34" i="8"/>
  <c r="AH34" i="8"/>
  <c r="AD35" i="8"/>
  <c r="AE35" i="8"/>
  <c r="AF35" i="8"/>
  <c r="AG35" i="8"/>
  <c r="AH35" i="8"/>
  <c r="AD36" i="8"/>
  <c r="AE36" i="8"/>
  <c r="AF36" i="8"/>
  <c r="AG36" i="8"/>
  <c r="AH36" i="8"/>
  <c r="AD37" i="8"/>
  <c r="AE37" i="8"/>
  <c r="AF37" i="8"/>
  <c r="AG37" i="8"/>
  <c r="AH37" i="8"/>
  <c r="AD38" i="8"/>
  <c r="AE38" i="8"/>
  <c r="AF38" i="8"/>
  <c r="AG38" i="8"/>
  <c r="AH38" i="8"/>
  <c r="AD39" i="8"/>
  <c r="AE39" i="8"/>
  <c r="AF39" i="8"/>
  <c r="AG39" i="8"/>
  <c r="AH39" i="8"/>
  <c r="AD40" i="8"/>
  <c r="AE40" i="8"/>
  <c r="AF40" i="8"/>
  <c r="AG40" i="8"/>
  <c r="AH40" i="8"/>
  <c r="AD41" i="8"/>
  <c r="AE41" i="8"/>
  <c r="AF41" i="8"/>
  <c r="AG41" i="8"/>
  <c r="AH41" i="8"/>
  <c r="AD42" i="8"/>
  <c r="AE42" i="8"/>
  <c r="AF42" i="8"/>
  <c r="AG42" i="8"/>
  <c r="AH42" i="8"/>
  <c r="AD43" i="8"/>
  <c r="AE43" i="8"/>
  <c r="AF43" i="8"/>
  <c r="AG43" i="8"/>
  <c r="AH43" i="8"/>
  <c r="AD44" i="8"/>
  <c r="AE44" i="8"/>
  <c r="AF44" i="8"/>
  <c r="AG44" i="8"/>
  <c r="AH44" i="8"/>
  <c r="AD45" i="8"/>
  <c r="AE45" i="8"/>
  <c r="AF45" i="8"/>
  <c r="AG45" i="8"/>
  <c r="AH45" i="8"/>
  <c r="AD46" i="8"/>
  <c r="AE46" i="8"/>
  <c r="AF46" i="8"/>
  <c r="AG46" i="8"/>
  <c r="AH46" i="8"/>
  <c r="AD47" i="8"/>
  <c r="AE47" i="8"/>
  <c r="AF47" i="8"/>
  <c r="AG47" i="8"/>
  <c r="AH47" i="8"/>
  <c r="AD48" i="8"/>
  <c r="AE48" i="8"/>
  <c r="AF48" i="8"/>
  <c r="AG48" i="8"/>
  <c r="AH48" i="8"/>
  <c r="AD49" i="8"/>
  <c r="AE49" i="8"/>
  <c r="AF49" i="8"/>
  <c r="AG49" i="8"/>
  <c r="AH49" i="8"/>
  <c r="AD50" i="8"/>
  <c r="AE50" i="8"/>
  <c r="AF50" i="8"/>
  <c r="AG50" i="8"/>
  <c r="AH50" i="8"/>
  <c r="AD51" i="8"/>
  <c r="AE51" i="8"/>
  <c r="AF51" i="8"/>
  <c r="AG51" i="8"/>
  <c r="AH51" i="8"/>
  <c r="AD52" i="8"/>
  <c r="AE52" i="8"/>
  <c r="AF52" i="8"/>
  <c r="AG52" i="8"/>
  <c r="AH52" i="8"/>
  <c r="AD53" i="8"/>
  <c r="AE53" i="8"/>
  <c r="AF53" i="8"/>
  <c r="AG53" i="8"/>
  <c r="AH53" i="8"/>
  <c r="AD54" i="8"/>
  <c r="AE54" i="8"/>
  <c r="AF54" i="8"/>
  <c r="AG54" i="8"/>
  <c r="AH54" i="8"/>
  <c r="AD55" i="8"/>
  <c r="AE55" i="8"/>
  <c r="AF55" i="8"/>
  <c r="AG55" i="8"/>
  <c r="AH55" i="8"/>
  <c r="AD56" i="8"/>
  <c r="AE56" i="8"/>
  <c r="AF56" i="8"/>
  <c r="AG56" i="8"/>
  <c r="AH56" i="8"/>
  <c r="AD57" i="8"/>
  <c r="AE57" i="8"/>
  <c r="AF57" i="8"/>
  <c r="AG57" i="8"/>
  <c r="AH57" i="8"/>
  <c r="AD58" i="8"/>
  <c r="AE58" i="8"/>
  <c r="AF58" i="8"/>
  <c r="AG58" i="8"/>
  <c r="AH58" i="8"/>
  <c r="AD59" i="8"/>
  <c r="AE59" i="8"/>
  <c r="AF59" i="8"/>
  <c r="AG59" i="8"/>
  <c r="AH59" i="8"/>
  <c r="AD60" i="8"/>
  <c r="AE60" i="8"/>
  <c r="AF60" i="8"/>
  <c r="AG60" i="8"/>
  <c r="AH60" i="8"/>
  <c r="AD61" i="8"/>
  <c r="AE61" i="8"/>
  <c r="AF61" i="8"/>
  <c r="AG61" i="8"/>
  <c r="AH61" i="8"/>
  <c r="AD62" i="8"/>
  <c r="AE62" i="8"/>
  <c r="AF62" i="8"/>
  <c r="AG62" i="8"/>
  <c r="AH62" i="8"/>
  <c r="AD63" i="8"/>
  <c r="AE63" i="8"/>
  <c r="AF63" i="8"/>
  <c r="AG63" i="8"/>
  <c r="AH63" i="8"/>
  <c r="AD64" i="8"/>
  <c r="AE64" i="8"/>
  <c r="AF64" i="8"/>
  <c r="AG64" i="8"/>
  <c r="AH64" i="8"/>
  <c r="AD65" i="8"/>
  <c r="AE65" i="8"/>
  <c r="AF65" i="8"/>
  <c r="AG65" i="8"/>
  <c r="AH65" i="8"/>
  <c r="AD66" i="8"/>
  <c r="AE66" i="8"/>
  <c r="AF66" i="8"/>
  <c r="AG66" i="8"/>
  <c r="AH66" i="8"/>
  <c r="AD67" i="8"/>
  <c r="AE67" i="8"/>
  <c r="AF67" i="8"/>
  <c r="AG67" i="8"/>
  <c r="AH67" i="8"/>
  <c r="AD68" i="8"/>
  <c r="AE68" i="8"/>
  <c r="AF68" i="8"/>
  <c r="AG68" i="8"/>
  <c r="AH68" i="8"/>
  <c r="AD69" i="8"/>
  <c r="AE69" i="8"/>
  <c r="AF69" i="8"/>
  <c r="AG69" i="8"/>
  <c r="AH69" i="8"/>
  <c r="AD70" i="8"/>
  <c r="AE70" i="8"/>
  <c r="AF70" i="8"/>
  <c r="AG70" i="8"/>
  <c r="AH70" i="8"/>
  <c r="AD71" i="8"/>
  <c r="AE71" i="8"/>
  <c r="AF71" i="8"/>
  <c r="AG71" i="8"/>
  <c r="AH71" i="8"/>
  <c r="AD72" i="8"/>
  <c r="AE72" i="8"/>
  <c r="AF72" i="8"/>
  <c r="AG72" i="8"/>
  <c r="AH72" i="8"/>
  <c r="AD73" i="8"/>
  <c r="AE73" i="8"/>
  <c r="AF73" i="8"/>
  <c r="AG73" i="8"/>
  <c r="AH73" i="8"/>
  <c r="AD74" i="8"/>
  <c r="AE74" i="8"/>
  <c r="AF74" i="8"/>
  <c r="AG74" i="8"/>
  <c r="AH74" i="8"/>
  <c r="AD75" i="8"/>
  <c r="AE75" i="8"/>
  <c r="AF75" i="8"/>
  <c r="AG75" i="8"/>
  <c r="AH75" i="8"/>
  <c r="AD76" i="8"/>
  <c r="AE76" i="8"/>
  <c r="AF76" i="8"/>
  <c r="AG76" i="8"/>
  <c r="AH76" i="8"/>
  <c r="AD77" i="8"/>
  <c r="AE77" i="8"/>
  <c r="AF77" i="8"/>
  <c r="AG77" i="8"/>
  <c r="AH77" i="8"/>
  <c r="AD78" i="8"/>
  <c r="AE78" i="8"/>
  <c r="AF78" i="8"/>
  <c r="AG78" i="8"/>
  <c r="AH78" i="8"/>
  <c r="AD79" i="8"/>
  <c r="AE79" i="8"/>
  <c r="AF79" i="8"/>
  <c r="AG79" i="8"/>
  <c r="AH79" i="8"/>
  <c r="AD80" i="8"/>
  <c r="AE80" i="8"/>
  <c r="AF80" i="8"/>
  <c r="AG80" i="8"/>
  <c r="AH80" i="8"/>
  <c r="AD81" i="8"/>
  <c r="AE81" i="8"/>
  <c r="AF81" i="8"/>
  <c r="AG81" i="8"/>
  <c r="AH81" i="8"/>
  <c r="AD82" i="8"/>
  <c r="AE82" i="8"/>
  <c r="AF82" i="8"/>
  <c r="AG82" i="8"/>
  <c r="AH82" i="8"/>
  <c r="AD83" i="8"/>
  <c r="AE83" i="8"/>
  <c r="AF83" i="8"/>
  <c r="AG83" i="8"/>
  <c r="AH83" i="8"/>
  <c r="AD84" i="8"/>
  <c r="AE84" i="8"/>
  <c r="AF84" i="8"/>
  <c r="AG84" i="8"/>
  <c r="AH84" i="8"/>
  <c r="AD85" i="8"/>
  <c r="AE85" i="8"/>
  <c r="AF85" i="8"/>
  <c r="AG85" i="8"/>
  <c r="AH85" i="8"/>
  <c r="AD86" i="8"/>
  <c r="AE86" i="8"/>
  <c r="AF86" i="8"/>
  <c r="AG86" i="8"/>
  <c r="AH86" i="8"/>
  <c r="AD87" i="8"/>
  <c r="AE87" i="8"/>
  <c r="AF87" i="8"/>
  <c r="AG87" i="8"/>
  <c r="AH87" i="8"/>
  <c r="AD88" i="8"/>
  <c r="AE88" i="8"/>
  <c r="AF88" i="8"/>
  <c r="AG88" i="8"/>
  <c r="AH88" i="8"/>
  <c r="AD89" i="8"/>
  <c r="AE89" i="8"/>
  <c r="AF89" i="8"/>
  <c r="AG89" i="8"/>
  <c r="AH89" i="8"/>
  <c r="AD90" i="8"/>
  <c r="AE90" i="8"/>
  <c r="AF90" i="8"/>
  <c r="AG90" i="8"/>
  <c r="AH90" i="8"/>
  <c r="AD91" i="8"/>
  <c r="AE91" i="8"/>
  <c r="AF91" i="8"/>
  <c r="AG91" i="8"/>
  <c r="AH91" i="8"/>
  <c r="AD92" i="8"/>
  <c r="AE92" i="8"/>
  <c r="AF92" i="8"/>
  <c r="AG92" i="8"/>
  <c r="AH92" i="8"/>
  <c r="AD93" i="8"/>
  <c r="AE93" i="8"/>
  <c r="AF93" i="8"/>
  <c r="AG93" i="8"/>
  <c r="AH93" i="8"/>
  <c r="AD94" i="8"/>
  <c r="AE94" i="8"/>
  <c r="AF94" i="8"/>
  <c r="AG94" i="8"/>
  <c r="AH94" i="8"/>
  <c r="AD95" i="8"/>
  <c r="AE95" i="8"/>
  <c r="AF95" i="8"/>
  <c r="AG95" i="8"/>
  <c r="AH95" i="8"/>
  <c r="AD96" i="8"/>
  <c r="AE96" i="8"/>
  <c r="AF96" i="8"/>
  <c r="AG96" i="8"/>
  <c r="AH96" i="8"/>
  <c r="AD97" i="8"/>
  <c r="AE97" i="8"/>
  <c r="AF97" i="8"/>
  <c r="AG97" i="8"/>
  <c r="AH97" i="8"/>
  <c r="AD98" i="8"/>
  <c r="AE98" i="8"/>
  <c r="AF98" i="8"/>
  <c r="AG98" i="8"/>
  <c r="AH98" i="8"/>
  <c r="AD99" i="8"/>
  <c r="AE99" i="8"/>
  <c r="AF99" i="8"/>
  <c r="AG99" i="8"/>
  <c r="AH99" i="8"/>
  <c r="AD100" i="8"/>
  <c r="AE100" i="8"/>
  <c r="AF100" i="8"/>
  <c r="AG100" i="8"/>
  <c r="AH100" i="8"/>
  <c r="AD101" i="8"/>
  <c r="AE101" i="8"/>
  <c r="AF101" i="8"/>
  <c r="AG101" i="8"/>
  <c r="AH101" i="8"/>
  <c r="AD102" i="8"/>
  <c r="AE102" i="8"/>
  <c r="AF102" i="8"/>
  <c r="AG102" i="8"/>
  <c r="AH102" i="8"/>
  <c r="AD103" i="8"/>
  <c r="AE103" i="8"/>
  <c r="AF103" i="8"/>
  <c r="AG103" i="8"/>
  <c r="AH103" i="8"/>
  <c r="AD104" i="8"/>
  <c r="AE104" i="8"/>
  <c r="AF104" i="8"/>
  <c r="AG104" i="8"/>
  <c r="AH104" i="8"/>
  <c r="AD105" i="8"/>
  <c r="AE105" i="8"/>
  <c r="AF105" i="8"/>
  <c r="AG105" i="8"/>
  <c r="AH105" i="8"/>
  <c r="AD106" i="8"/>
  <c r="AE106" i="8"/>
  <c r="AF106" i="8"/>
  <c r="AG106" i="8"/>
  <c r="AH106" i="8"/>
  <c r="AD107" i="8"/>
  <c r="AE107" i="8"/>
  <c r="AF107" i="8"/>
  <c r="AG107" i="8"/>
  <c r="AH107" i="8"/>
  <c r="AD108" i="8"/>
  <c r="AE108" i="8"/>
  <c r="AF108" i="8"/>
  <c r="AG108" i="8"/>
  <c r="AH108" i="8"/>
  <c r="AD109" i="8"/>
  <c r="AE109" i="8"/>
  <c r="AF109" i="8"/>
  <c r="AG109" i="8"/>
  <c r="AH109" i="8"/>
  <c r="AD110" i="8"/>
  <c r="AE110" i="8"/>
  <c r="AF110" i="8"/>
  <c r="AG110" i="8"/>
  <c r="AH110" i="8"/>
  <c r="AD111" i="8"/>
  <c r="AE111" i="8"/>
  <c r="AF111" i="8"/>
  <c r="AG111" i="8"/>
  <c r="AH111" i="8"/>
  <c r="AD112" i="8"/>
  <c r="AE112" i="8"/>
  <c r="AF112" i="8"/>
  <c r="AG112" i="8"/>
  <c r="AH112" i="8"/>
  <c r="AD113" i="8"/>
  <c r="AE113" i="8"/>
  <c r="AF113" i="8"/>
  <c r="AG113" i="8"/>
  <c r="AH113" i="8"/>
  <c r="AD114" i="8"/>
  <c r="AE114" i="8"/>
  <c r="AF114" i="8"/>
  <c r="AG114" i="8"/>
  <c r="AH114" i="8"/>
  <c r="AD115" i="8"/>
  <c r="AE115" i="8"/>
  <c r="AF115" i="8"/>
  <c r="AG115" i="8"/>
  <c r="AH115" i="8"/>
  <c r="AD116" i="8"/>
  <c r="AE116" i="8"/>
  <c r="AF116" i="8"/>
  <c r="AG116" i="8"/>
  <c r="AH116" i="8"/>
  <c r="AD117" i="8"/>
  <c r="AE117" i="8"/>
  <c r="AF117" i="8"/>
  <c r="AG117" i="8"/>
  <c r="AH117" i="8"/>
  <c r="AD118" i="8"/>
  <c r="AE118" i="8"/>
  <c r="AF118" i="8"/>
  <c r="AG118" i="8"/>
  <c r="AH118" i="8"/>
  <c r="AD119" i="8"/>
  <c r="AE119" i="8"/>
  <c r="AF119" i="8"/>
  <c r="AG119" i="8"/>
  <c r="AH119" i="8"/>
  <c r="AD120" i="8"/>
  <c r="AE120" i="8"/>
  <c r="AF120" i="8"/>
  <c r="AG120" i="8"/>
  <c r="AH120" i="8"/>
  <c r="AD121" i="8"/>
  <c r="AE121" i="8"/>
  <c r="AF121" i="8"/>
  <c r="AG121" i="8"/>
  <c r="AH121" i="8"/>
  <c r="AD122" i="8"/>
  <c r="AE122" i="8"/>
  <c r="AF122" i="8"/>
  <c r="AG122" i="8"/>
  <c r="AH122" i="8"/>
  <c r="AD123" i="8"/>
  <c r="AE123" i="8"/>
  <c r="AF123" i="8"/>
  <c r="AG123" i="8"/>
  <c r="AH123" i="8"/>
  <c r="AD124" i="8"/>
  <c r="AE124" i="8"/>
  <c r="AF124" i="8"/>
  <c r="AG124" i="8"/>
  <c r="AH124" i="8"/>
  <c r="AD125" i="8"/>
  <c r="AE125" i="8"/>
  <c r="AF125" i="8"/>
  <c r="AG125" i="8"/>
  <c r="AH125" i="8"/>
  <c r="AD126" i="8"/>
  <c r="AE126" i="8"/>
  <c r="AF126" i="8"/>
  <c r="AG126" i="8"/>
  <c r="AH126" i="8"/>
  <c r="AD127" i="8"/>
  <c r="AE127" i="8"/>
  <c r="AF127" i="8"/>
  <c r="AG127" i="8"/>
  <c r="AH127" i="8"/>
  <c r="AD128" i="8"/>
  <c r="AE128" i="8"/>
  <c r="AF128" i="8"/>
  <c r="AG128" i="8"/>
  <c r="AH128" i="8"/>
  <c r="AD129" i="8"/>
  <c r="AE129" i="8"/>
  <c r="AF129" i="8"/>
  <c r="AG129" i="8"/>
  <c r="AH129" i="8"/>
  <c r="AD130" i="8"/>
  <c r="AE130" i="8"/>
  <c r="AF130" i="8"/>
  <c r="AG130" i="8"/>
  <c r="AH130" i="8"/>
  <c r="AD131" i="8"/>
  <c r="AE131" i="8"/>
  <c r="AF131" i="8"/>
  <c r="AG131" i="8"/>
  <c r="AH131" i="8"/>
  <c r="AD132" i="8"/>
  <c r="AE132" i="8"/>
  <c r="AF132" i="8"/>
  <c r="AG132" i="8"/>
  <c r="AH132" i="8"/>
  <c r="AD133" i="8"/>
  <c r="AE133" i="8"/>
  <c r="AF133" i="8"/>
  <c r="AG133" i="8"/>
  <c r="AH133" i="8"/>
  <c r="AD134" i="8"/>
  <c r="AE134" i="8"/>
  <c r="AF134" i="8"/>
  <c r="AG134" i="8"/>
  <c r="AH134" i="8"/>
  <c r="AD135" i="8"/>
  <c r="AE135" i="8"/>
  <c r="AF135" i="8"/>
  <c r="AG135" i="8"/>
  <c r="AH135" i="8"/>
  <c r="AD136" i="8"/>
  <c r="AE136" i="8"/>
  <c r="AF136" i="8"/>
  <c r="AG136" i="8"/>
  <c r="AH136" i="8"/>
  <c r="AD137" i="8"/>
  <c r="AE137" i="8"/>
  <c r="AF137" i="8"/>
  <c r="AG137" i="8"/>
  <c r="AH137" i="8"/>
  <c r="AD138" i="8"/>
  <c r="AE138" i="8"/>
  <c r="AF138" i="8"/>
  <c r="AG138" i="8"/>
  <c r="AH138" i="8"/>
  <c r="AD139" i="8"/>
  <c r="AE139" i="8"/>
  <c r="AF139" i="8"/>
  <c r="AG139" i="8"/>
  <c r="AH139" i="8"/>
  <c r="AD140" i="8"/>
  <c r="AE140" i="8"/>
  <c r="AF140" i="8"/>
  <c r="AG140" i="8"/>
  <c r="AH140" i="8"/>
  <c r="AD141" i="8"/>
  <c r="AE141" i="8"/>
  <c r="AF141" i="8"/>
  <c r="AG141" i="8"/>
  <c r="AH141" i="8"/>
  <c r="AD142" i="8"/>
  <c r="AE142" i="8"/>
  <c r="AF142" i="8"/>
  <c r="AG142" i="8"/>
  <c r="AH142" i="8"/>
  <c r="AD143" i="8"/>
  <c r="AE143" i="8"/>
  <c r="AF143" i="8"/>
  <c r="AG143" i="8"/>
  <c r="AH143" i="8"/>
  <c r="AD144" i="8"/>
  <c r="AE144" i="8"/>
  <c r="AF144" i="8"/>
  <c r="AG144" i="8"/>
  <c r="AH144" i="8"/>
  <c r="AD145" i="8"/>
  <c r="AE145" i="8"/>
  <c r="AF145" i="8"/>
  <c r="AG145" i="8"/>
  <c r="AH145" i="8"/>
  <c r="AD146" i="8"/>
  <c r="AE146" i="8"/>
  <c r="AF146" i="8"/>
  <c r="AG146" i="8"/>
  <c r="AH146" i="8"/>
  <c r="AD147" i="8"/>
  <c r="AE147" i="8"/>
  <c r="AF147" i="8"/>
  <c r="AG147" i="8"/>
  <c r="AH147" i="8"/>
  <c r="AD148" i="8"/>
  <c r="AE148" i="8"/>
  <c r="AF148" i="8"/>
  <c r="AG148" i="8"/>
  <c r="AH148" i="8"/>
  <c r="AD149" i="8"/>
  <c r="AE149" i="8"/>
  <c r="AF149" i="8"/>
  <c r="AG149" i="8"/>
  <c r="AH149" i="8"/>
  <c r="AD150" i="8"/>
  <c r="AE150" i="8"/>
  <c r="AF150" i="8"/>
  <c r="AG150" i="8"/>
  <c r="AH150" i="8"/>
  <c r="AD151" i="8"/>
  <c r="AE151" i="8"/>
  <c r="AF151" i="8"/>
  <c r="AG151" i="8"/>
  <c r="AH151" i="8"/>
  <c r="AD152" i="8"/>
  <c r="AE152" i="8"/>
  <c r="AF152" i="8"/>
  <c r="AG152" i="8"/>
  <c r="AH152" i="8"/>
  <c r="AD153" i="8"/>
  <c r="AE153" i="8"/>
  <c r="AF153" i="8"/>
  <c r="AG153" i="8"/>
  <c r="AH153" i="8"/>
  <c r="AD154" i="8"/>
  <c r="AE154" i="8"/>
  <c r="AF154" i="8"/>
  <c r="AG154" i="8"/>
  <c r="AH154" i="8"/>
  <c r="AD155" i="8"/>
  <c r="AE155" i="8"/>
  <c r="AF155" i="8"/>
  <c r="AG155" i="8"/>
  <c r="AH155" i="8"/>
  <c r="AD156" i="8"/>
  <c r="AE156" i="8"/>
  <c r="AF156" i="8"/>
  <c r="AG156" i="8"/>
  <c r="AH156" i="8"/>
  <c r="AD157" i="8"/>
  <c r="AE157" i="8"/>
  <c r="AF157" i="8"/>
  <c r="AG157" i="8"/>
  <c r="AH157" i="8"/>
  <c r="AD158" i="8"/>
  <c r="AE158" i="8"/>
  <c r="AF158" i="8"/>
  <c r="AG158" i="8"/>
  <c r="AH158" i="8"/>
  <c r="AD159" i="8"/>
  <c r="AE159" i="8"/>
  <c r="AF159" i="8"/>
  <c r="AG159" i="8"/>
  <c r="AH159" i="8"/>
  <c r="AD160" i="8"/>
  <c r="AE160" i="8"/>
  <c r="AF160" i="8"/>
  <c r="AG160" i="8"/>
  <c r="AH160" i="8"/>
  <c r="AD161" i="8"/>
  <c r="AE161" i="8"/>
  <c r="AF161" i="8"/>
  <c r="AG161" i="8"/>
  <c r="AH161" i="8"/>
  <c r="AD162" i="8"/>
  <c r="AE162" i="8"/>
  <c r="AF162" i="8"/>
  <c r="AG162" i="8"/>
  <c r="AH162" i="8"/>
  <c r="AD163" i="8"/>
  <c r="AE163" i="8"/>
  <c r="AF163" i="8"/>
  <c r="AG163" i="8"/>
  <c r="AH163" i="8"/>
  <c r="AD164" i="8"/>
  <c r="AE164" i="8"/>
  <c r="AF164" i="8"/>
  <c r="AG164" i="8"/>
  <c r="AH164" i="8"/>
  <c r="AD165" i="8"/>
  <c r="AE165" i="8"/>
  <c r="AF165" i="8"/>
  <c r="AG165" i="8"/>
  <c r="AH165" i="8"/>
  <c r="AD166" i="8"/>
  <c r="AE166" i="8"/>
  <c r="AF166" i="8"/>
  <c r="AG166" i="8"/>
  <c r="AH166" i="8"/>
  <c r="AD167" i="8"/>
  <c r="AE167" i="8"/>
  <c r="AF167" i="8"/>
  <c r="AG167" i="8"/>
  <c r="AH167" i="8"/>
  <c r="AD168" i="8"/>
  <c r="AE168" i="8"/>
  <c r="AF168" i="8"/>
  <c r="AG168" i="8"/>
  <c r="AH168" i="8"/>
  <c r="AD169" i="8"/>
  <c r="AE169" i="8"/>
  <c r="AF169" i="8"/>
  <c r="AG169" i="8"/>
  <c r="AH169" i="8"/>
  <c r="AD170" i="8"/>
  <c r="AE170" i="8"/>
  <c r="AF170" i="8"/>
  <c r="AG170" i="8"/>
  <c r="AH170" i="8"/>
  <c r="AD171" i="8"/>
  <c r="AE171" i="8"/>
  <c r="AF171" i="8"/>
  <c r="AG171" i="8"/>
  <c r="AH171" i="8"/>
  <c r="AD172" i="8"/>
  <c r="AE172" i="8"/>
  <c r="AF172" i="8"/>
  <c r="AG172" i="8"/>
  <c r="AH172" i="8"/>
  <c r="AD173" i="8"/>
  <c r="AE173" i="8"/>
  <c r="AF173" i="8"/>
  <c r="AG173" i="8"/>
  <c r="AH173" i="8"/>
  <c r="AD174" i="8"/>
  <c r="AE174" i="8"/>
  <c r="AF174" i="8"/>
  <c r="AG174" i="8"/>
  <c r="AH174" i="8"/>
  <c r="AD175" i="8"/>
  <c r="AE175" i="8"/>
  <c r="AF175" i="8"/>
  <c r="AG175" i="8"/>
  <c r="AH175" i="8"/>
  <c r="AD176" i="8"/>
  <c r="AE176" i="8"/>
  <c r="AF176" i="8"/>
  <c r="AG176" i="8"/>
  <c r="AH176" i="8"/>
  <c r="AD177" i="8"/>
  <c r="AE177" i="8"/>
  <c r="AF177" i="8"/>
  <c r="AG177" i="8"/>
  <c r="AH177" i="8"/>
  <c r="AD178" i="8"/>
  <c r="AE178" i="8"/>
  <c r="AF178" i="8"/>
  <c r="AG178" i="8"/>
  <c r="AH178" i="8"/>
  <c r="AD179" i="8"/>
  <c r="AE179" i="8"/>
  <c r="AF179" i="8"/>
  <c r="AG179" i="8"/>
  <c r="AH179" i="8"/>
  <c r="AD180" i="8"/>
  <c r="AE180" i="8"/>
  <c r="AF180" i="8"/>
  <c r="AG180" i="8"/>
  <c r="AH180" i="8"/>
  <c r="AD181" i="8"/>
  <c r="AE181" i="8"/>
  <c r="AF181" i="8"/>
  <c r="AG181" i="8"/>
  <c r="AH181" i="8"/>
  <c r="AD182" i="8"/>
  <c r="AE182" i="8"/>
  <c r="AF182" i="8"/>
  <c r="AG182" i="8"/>
  <c r="AH182" i="8"/>
  <c r="AD183" i="8"/>
  <c r="AE183" i="8"/>
  <c r="AF183" i="8"/>
  <c r="AG183" i="8"/>
  <c r="AH183" i="8"/>
  <c r="AD184" i="8"/>
  <c r="AE184" i="8"/>
  <c r="AF184" i="8"/>
  <c r="AG184" i="8"/>
  <c r="AH184" i="8"/>
  <c r="AD185" i="8"/>
  <c r="AE185" i="8"/>
  <c r="AF185" i="8"/>
  <c r="AG185" i="8"/>
  <c r="AH185" i="8"/>
  <c r="AD186" i="8"/>
  <c r="AE186" i="8"/>
  <c r="AF186" i="8"/>
  <c r="AG186" i="8"/>
  <c r="AH186" i="8"/>
  <c r="AD187" i="8"/>
  <c r="AE187" i="8"/>
  <c r="AF187" i="8"/>
  <c r="AG187" i="8"/>
  <c r="AH187" i="8"/>
  <c r="AD188" i="8"/>
  <c r="AE188" i="8"/>
  <c r="AF188" i="8"/>
  <c r="AG188" i="8"/>
  <c r="AH188" i="8"/>
  <c r="AD189" i="8"/>
  <c r="AE189" i="8"/>
  <c r="AF189" i="8"/>
  <c r="AG189" i="8"/>
  <c r="AH189" i="8"/>
  <c r="AD190" i="8"/>
  <c r="AE190" i="8"/>
  <c r="AF190" i="8"/>
  <c r="AG190" i="8"/>
  <c r="AH190" i="8"/>
  <c r="AD191" i="8"/>
  <c r="AE191" i="8"/>
  <c r="AF191" i="8"/>
  <c r="AG191" i="8"/>
  <c r="AH191" i="8"/>
  <c r="AD192" i="8"/>
  <c r="AE192" i="8"/>
  <c r="AF192" i="8"/>
  <c r="AG192" i="8"/>
  <c r="AH192" i="8"/>
  <c r="AD193" i="8"/>
  <c r="AE193" i="8"/>
  <c r="AF193" i="8"/>
  <c r="AG193" i="8"/>
  <c r="AH193" i="8"/>
  <c r="AD194" i="8"/>
  <c r="AE194" i="8"/>
  <c r="AF194" i="8"/>
  <c r="AG194" i="8"/>
  <c r="AH194" i="8"/>
  <c r="AD195" i="8"/>
  <c r="AE195" i="8"/>
  <c r="AF195" i="8"/>
  <c r="AG195" i="8"/>
  <c r="AH195" i="8"/>
  <c r="AD196" i="8"/>
  <c r="AE196" i="8"/>
  <c r="AF196" i="8"/>
  <c r="AG196" i="8"/>
  <c r="AH196" i="8"/>
  <c r="AD197" i="8"/>
  <c r="AE197" i="8"/>
  <c r="AF197" i="8"/>
  <c r="AG197" i="8"/>
  <c r="AH197" i="8"/>
  <c r="AD198" i="8"/>
  <c r="AE198" i="8"/>
  <c r="AF198" i="8"/>
  <c r="AG198" i="8"/>
  <c r="AH198" i="8"/>
  <c r="AD199" i="8"/>
  <c r="AE199" i="8"/>
  <c r="AF199" i="8"/>
  <c r="AG199" i="8"/>
  <c r="AH199" i="8"/>
  <c r="AD200" i="8"/>
  <c r="AE200" i="8"/>
  <c r="AF200" i="8"/>
  <c r="AG200" i="8"/>
  <c r="AH200" i="8"/>
  <c r="AD201" i="8"/>
  <c r="AE201" i="8"/>
  <c r="AF201" i="8"/>
  <c r="AG201" i="8"/>
  <c r="AH201" i="8"/>
  <c r="AD202" i="8"/>
  <c r="AE202" i="8"/>
  <c r="AF202" i="8"/>
  <c r="AG202" i="8"/>
  <c r="AH202" i="8"/>
  <c r="AD203" i="8"/>
  <c r="AE203" i="8"/>
  <c r="AF203" i="8"/>
  <c r="AG203" i="8"/>
  <c r="AH203" i="8"/>
  <c r="AE4" i="8"/>
  <c r="AF4" i="8"/>
  <c r="AG4" i="8"/>
  <c r="AH4" i="8"/>
  <c r="AD360" i="4" l="1"/>
  <c r="AE360" i="4"/>
  <c r="AF360" i="4"/>
  <c r="AG360" i="4"/>
  <c r="AH360" i="4"/>
  <c r="AD361" i="4"/>
  <c r="AE361" i="4"/>
  <c r="AF361" i="4"/>
  <c r="AG361" i="4"/>
  <c r="AH361" i="4"/>
  <c r="AD362" i="4"/>
  <c r="AE362" i="4"/>
  <c r="AF362" i="4"/>
  <c r="AG362" i="4"/>
  <c r="AH362" i="4"/>
  <c r="AD363" i="4"/>
  <c r="AE363" i="4"/>
  <c r="AF363" i="4"/>
  <c r="AG363" i="4"/>
  <c r="AH363" i="4"/>
  <c r="T360" i="4"/>
  <c r="U360" i="4"/>
  <c r="V360" i="4"/>
  <c r="W360" i="4"/>
  <c r="X360" i="4"/>
  <c r="T361" i="4"/>
  <c r="U361" i="4"/>
  <c r="V361" i="4"/>
  <c r="W361" i="4"/>
  <c r="X361" i="4"/>
  <c r="T362" i="4"/>
  <c r="U362" i="4"/>
  <c r="V362" i="4"/>
  <c r="W362" i="4"/>
  <c r="X362" i="4"/>
  <c r="T363" i="4"/>
  <c r="U363" i="4"/>
  <c r="V363" i="4"/>
  <c r="W363" i="4"/>
  <c r="X363" i="4"/>
  <c r="T203" i="4"/>
  <c r="U203" i="4"/>
  <c r="V203" i="4"/>
  <c r="W203" i="4"/>
  <c r="X203" i="4"/>
  <c r="AD203" i="4"/>
  <c r="AE203" i="4"/>
  <c r="AF203" i="4"/>
  <c r="AG203" i="4"/>
  <c r="AH203" i="4"/>
  <c r="T204" i="4"/>
  <c r="U204" i="4"/>
  <c r="V204" i="4"/>
  <c r="W204" i="4"/>
  <c r="X204" i="4"/>
  <c r="AD204" i="4"/>
  <c r="AE204" i="4"/>
  <c r="AF204" i="4"/>
  <c r="AG204" i="4"/>
  <c r="AH204" i="4"/>
  <c r="T205" i="4"/>
  <c r="U205" i="4"/>
  <c r="V205" i="4"/>
  <c r="W205" i="4"/>
  <c r="X205" i="4"/>
  <c r="AD205" i="4"/>
  <c r="AE205" i="4"/>
  <c r="AF205" i="4"/>
  <c r="AG205" i="4"/>
  <c r="AH205" i="4"/>
  <c r="T206" i="4"/>
  <c r="U206" i="4"/>
  <c r="V206" i="4"/>
  <c r="W206" i="4"/>
  <c r="X206" i="4"/>
  <c r="AD206" i="4"/>
  <c r="AE206" i="4"/>
  <c r="AF206" i="4"/>
  <c r="AG206" i="4"/>
  <c r="AH206" i="4"/>
  <c r="T207" i="4"/>
  <c r="U207" i="4"/>
  <c r="V207" i="4"/>
  <c r="W207" i="4"/>
  <c r="X207" i="4"/>
  <c r="AD207" i="4"/>
  <c r="AE207" i="4"/>
  <c r="AF207" i="4"/>
  <c r="AG207" i="4"/>
  <c r="AH207" i="4"/>
  <c r="T208" i="4"/>
  <c r="U208" i="4"/>
  <c r="V208" i="4"/>
  <c r="W208" i="4"/>
  <c r="X208" i="4"/>
  <c r="AD208" i="4"/>
  <c r="AE208" i="4"/>
  <c r="AF208" i="4"/>
  <c r="AG208" i="4"/>
  <c r="AH208" i="4"/>
  <c r="T209" i="4"/>
  <c r="U209" i="4"/>
  <c r="V209" i="4"/>
  <c r="W209" i="4"/>
  <c r="X209" i="4"/>
  <c r="AD209" i="4"/>
  <c r="AE209" i="4"/>
  <c r="AF209" i="4"/>
  <c r="AG209" i="4"/>
  <c r="AH209" i="4"/>
  <c r="T210" i="4"/>
  <c r="U210" i="4"/>
  <c r="V210" i="4"/>
  <c r="W210" i="4"/>
  <c r="X210" i="4"/>
  <c r="AD210" i="4"/>
  <c r="AE210" i="4"/>
  <c r="AF210" i="4"/>
  <c r="AG210" i="4"/>
  <c r="AH210" i="4"/>
  <c r="T211" i="4"/>
  <c r="U211" i="4"/>
  <c r="V211" i="4"/>
  <c r="W211" i="4"/>
  <c r="X211" i="4"/>
  <c r="AD211" i="4"/>
  <c r="AE211" i="4"/>
  <c r="AF211" i="4"/>
  <c r="AG211" i="4"/>
  <c r="AH211" i="4"/>
  <c r="T212" i="4"/>
  <c r="U212" i="4"/>
  <c r="V212" i="4"/>
  <c r="W212" i="4"/>
  <c r="X212" i="4"/>
  <c r="AD212" i="4"/>
  <c r="AE212" i="4"/>
  <c r="AF212" i="4"/>
  <c r="AG212" i="4"/>
  <c r="AH212" i="4"/>
  <c r="T213" i="4"/>
  <c r="U213" i="4"/>
  <c r="V213" i="4"/>
  <c r="W213" i="4"/>
  <c r="X213" i="4"/>
  <c r="AD213" i="4"/>
  <c r="AE213" i="4"/>
  <c r="AF213" i="4"/>
  <c r="AG213" i="4"/>
  <c r="AH213" i="4"/>
  <c r="T214" i="4"/>
  <c r="U214" i="4"/>
  <c r="V214" i="4"/>
  <c r="W214" i="4"/>
  <c r="X214" i="4"/>
  <c r="AD214" i="4"/>
  <c r="AE214" i="4"/>
  <c r="AF214" i="4"/>
  <c r="AG214" i="4"/>
  <c r="AH214" i="4"/>
  <c r="T215" i="4"/>
  <c r="U215" i="4"/>
  <c r="V215" i="4"/>
  <c r="W215" i="4"/>
  <c r="X215" i="4"/>
  <c r="AD215" i="4"/>
  <c r="AE215" i="4"/>
  <c r="AF215" i="4"/>
  <c r="AG215" i="4"/>
  <c r="AH215" i="4"/>
  <c r="T216" i="4"/>
  <c r="U216" i="4"/>
  <c r="V216" i="4"/>
  <c r="W216" i="4"/>
  <c r="X216" i="4"/>
  <c r="AD216" i="4"/>
  <c r="AE216" i="4"/>
  <c r="AF216" i="4"/>
  <c r="AG216" i="4"/>
  <c r="AH216" i="4"/>
  <c r="T217" i="4"/>
  <c r="U217" i="4"/>
  <c r="V217" i="4"/>
  <c r="W217" i="4"/>
  <c r="X217" i="4"/>
  <c r="AD217" i="4"/>
  <c r="AE217" i="4"/>
  <c r="AF217" i="4"/>
  <c r="AG217" i="4"/>
  <c r="AH217" i="4"/>
  <c r="T218" i="4"/>
  <c r="U218" i="4"/>
  <c r="V218" i="4"/>
  <c r="W218" i="4"/>
  <c r="X218" i="4"/>
  <c r="AD218" i="4"/>
  <c r="AE218" i="4"/>
  <c r="AF218" i="4"/>
  <c r="AG218" i="4"/>
  <c r="AH218" i="4"/>
  <c r="T219" i="4"/>
  <c r="U219" i="4"/>
  <c r="V219" i="4"/>
  <c r="W219" i="4"/>
  <c r="X219" i="4"/>
  <c r="AD219" i="4"/>
  <c r="AE219" i="4"/>
  <c r="AF219" i="4"/>
  <c r="AG219" i="4"/>
  <c r="AH219" i="4"/>
  <c r="T220" i="4"/>
  <c r="U220" i="4"/>
  <c r="V220" i="4"/>
  <c r="W220" i="4"/>
  <c r="X220" i="4"/>
  <c r="AD220" i="4"/>
  <c r="AE220" i="4"/>
  <c r="AF220" i="4"/>
  <c r="AG220" i="4"/>
  <c r="AH220" i="4"/>
  <c r="T221" i="4"/>
  <c r="U221" i="4"/>
  <c r="V221" i="4"/>
  <c r="W221" i="4"/>
  <c r="X221" i="4"/>
  <c r="AD221" i="4"/>
  <c r="AE221" i="4"/>
  <c r="AF221" i="4"/>
  <c r="AG221" i="4"/>
  <c r="AH221" i="4"/>
  <c r="T222" i="4"/>
  <c r="U222" i="4"/>
  <c r="V222" i="4"/>
  <c r="W222" i="4"/>
  <c r="X222" i="4"/>
  <c r="AD222" i="4"/>
  <c r="AE222" i="4"/>
  <c r="AF222" i="4"/>
  <c r="AG222" i="4"/>
  <c r="AH222" i="4"/>
  <c r="T223" i="4"/>
  <c r="U223" i="4"/>
  <c r="V223" i="4"/>
  <c r="W223" i="4"/>
  <c r="X223" i="4"/>
  <c r="AD223" i="4"/>
  <c r="AE223" i="4"/>
  <c r="AF223" i="4"/>
  <c r="AG223" i="4"/>
  <c r="AH223" i="4"/>
  <c r="T224" i="4"/>
  <c r="U224" i="4"/>
  <c r="V224" i="4"/>
  <c r="W224" i="4"/>
  <c r="X224" i="4"/>
  <c r="AD224" i="4"/>
  <c r="AE224" i="4"/>
  <c r="AF224" i="4"/>
  <c r="AG224" i="4"/>
  <c r="AH224" i="4"/>
  <c r="T225" i="4"/>
  <c r="U225" i="4"/>
  <c r="V225" i="4"/>
  <c r="W225" i="4"/>
  <c r="X225" i="4"/>
  <c r="AD225" i="4"/>
  <c r="AE225" i="4"/>
  <c r="AF225" i="4"/>
  <c r="AG225" i="4"/>
  <c r="AH225" i="4"/>
  <c r="T226" i="4"/>
  <c r="U226" i="4"/>
  <c r="V226" i="4"/>
  <c r="W226" i="4"/>
  <c r="X226" i="4"/>
  <c r="AD226" i="4"/>
  <c r="AE226" i="4"/>
  <c r="AF226" i="4"/>
  <c r="AG226" i="4"/>
  <c r="AH226" i="4"/>
  <c r="T227" i="4"/>
  <c r="U227" i="4"/>
  <c r="V227" i="4"/>
  <c r="W227" i="4"/>
  <c r="X227" i="4"/>
  <c r="AD227" i="4"/>
  <c r="AE227" i="4"/>
  <c r="AF227" i="4"/>
  <c r="AG227" i="4"/>
  <c r="AH227" i="4"/>
  <c r="T228" i="4"/>
  <c r="U228" i="4"/>
  <c r="V228" i="4"/>
  <c r="W228" i="4"/>
  <c r="X228" i="4"/>
  <c r="AD228" i="4"/>
  <c r="AE228" i="4"/>
  <c r="AF228" i="4"/>
  <c r="AG228" i="4"/>
  <c r="AH228" i="4"/>
  <c r="T229" i="4"/>
  <c r="U229" i="4"/>
  <c r="V229" i="4"/>
  <c r="W229" i="4"/>
  <c r="X229" i="4"/>
  <c r="AD229" i="4"/>
  <c r="AE229" i="4"/>
  <c r="AF229" i="4"/>
  <c r="AG229" i="4"/>
  <c r="AH229" i="4"/>
  <c r="T230" i="4"/>
  <c r="U230" i="4"/>
  <c r="V230" i="4"/>
  <c r="W230" i="4"/>
  <c r="X230" i="4"/>
  <c r="AD230" i="4"/>
  <c r="AE230" i="4"/>
  <c r="AF230" i="4"/>
  <c r="AG230" i="4"/>
  <c r="AH230" i="4"/>
  <c r="T231" i="4"/>
  <c r="U231" i="4"/>
  <c r="V231" i="4"/>
  <c r="W231" i="4"/>
  <c r="X231" i="4"/>
  <c r="AD231" i="4"/>
  <c r="AE231" i="4"/>
  <c r="AF231" i="4"/>
  <c r="AG231" i="4"/>
  <c r="AH231" i="4"/>
  <c r="T232" i="4"/>
  <c r="U232" i="4"/>
  <c r="V232" i="4"/>
  <c r="W232" i="4"/>
  <c r="X232" i="4"/>
  <c r="AD232" i="4"/>
  <c r="AE232" i="4"/>
  <c r="AF232" i="4"/>
  <c r="AG232" i="4"/>
  <c r="AH232" i="4"/>
  <c r="T233" i="4"/>
  <c r="U233" i="4"/>
  <c r="V233" i="4"/>
  <c r="W233" i="4"/>
  <c r="X233" i="4"/>
  <c r="AD233" i="4"/>
  <c r="AE233" i="4"/>
  <c r="AF233" i="4"/>
  <c r="AG233" i="4"/>
  <c r="AH233" i="4"/>
  <c r="T234" i="4"/>
  <c r="U234" i="4"/>
  <c r="V234" i="4"/>
  <c r="W234" i="4"/>
  <c r="X234" i="4"/>
  <c r="AD234" i="4"/>
  <c r="AE234" i="4"/>
  <c r="AF234" i="4"/>
  <c r="AG234" i="4"/>
  <c r="AH234" i="4"/>
  <c r="T235" i="4"/>
  <c r="U235" i="4"/>
  <c r="V235" i="4"/>
  <c r="W235" i="4"/>
  <c r="X235" i="4"/>
  <c r="AD235" i="4"/>
  <c r="AE235" i="4"/>
  <c r="AF235" i="4"/>
  <c r="AG235" i="4"/>
  <c r="AH235" i="4"/>
  <c r="T236" i="4"/>
  <c r="U236" i="4"/>
  <c r="V236" i="4"/>
  <c r="W236" i="4"/>
  <c r="X236" i="4"/>
  <c r="AD236" i="4"/>
  <c r="AE236" i="4"/>
  <c r="AF236" i="4"/>
  <c r="AG236" i="4"/>
  <c r="AH236" i="4"/>
  <c r="T237" i="4"/>
  <c r="U237" i="4"/>
  <c r="V237" i="4"/>
  <c r="W237" i="4"/>
  <c r="X237" i="4"/>
  <c r="AD237" i="4"/>
  <c r="AE237" i="4"/>
  <c r="AF237" i="4"/>
  <c r="AG237" i="4"/>
  <c r="AH237" i="4"/>
  <c r="T238" i="4"/>
  <c r="U238" i="4"/>
  <c r="V238" i="4"/>
  <c r="W238" i="4"/>
  <c r="X238" i="4"/>
  <c r="AD238" i="4"/>
  <c r="AE238" i="4"/>
  <c r="AF238" i="4"/>
  <c r="AG238" i="4"/>
  <c r="AH238" i="4"/>
  <c r="T239" i="4"/>
  <c r="U239" i="4"/>
  <c r="V239" i="4"/>
  <c r="W239" i="4"/>
  <c r="X239" i="4"/>
  <c r="AD239" i="4"/>
  <c r="AE239" i="4"/>
  <c r="AF239" i="4"/>
  <c r="AG239" i="4"/>
  <c r="AH239" i="4"/>
  <c r="T240" i="4"/>
  <c r="U240" i="4"/>
  <c r="V240" i="4"/>
  <c r="W240" i="4"/>
  <c r="X240" i="4"/>
  <c r="AD240" i="4"/>
  <c r="AE240" i="4"/>
  <c r="AF240" i="4"/>
  <c r="AG240" i="4"/>
  <c r="AH240" i="4"/>
  <c r="T241" i="4"/>
  <c r="U241" i="4"/>
  <c r="V241" i="4"/>
  <c r="W241" i="4"/>
  <c r="X241" i="4"/>
  <c r="AD241" i="4"/>
  <c r="AE241" i="4"/>
  <c r="AF241" i="4"/>
  <c r="AG241" i="4"/>
  <c r="AH241" i="4"/>
  <c r="T242" i="4"/>
  <c r="U242" i="4"/>
  <c r="V242" i="4"/>
  <c r="W242" i="4"/>
  <c r="X242" i="4"/>
  <c r="AD242" i="4"/>
  <c r="AE242" i="4"/>
  <c r="AF242" i="4"/>
  <c r="AG242" i="4"/>
  <c r="AH242" i="4"/>
  <c r="T243" i="4"/>
  <c r="U243" i="4"/>
  <c r="V243" i="4"/>
  <c r="W243" i="4"/>
  <c r="X243" i="4"/>
  <c r="AD243" i="4"/>
  <c r="AE243" i="4"/>
  <c r="AF243" i="4"/>
  <c r="AG243" i="4"/>
  <c r="AH243" i="4"/>
  <c r="T244" i="4"/>
  <c r="U244" i="4"/>
  <c r="V244" i="4"/>
  <c r="W244" i="4"/>
  <c r="X244" i="4"/>
  <c r="AD244" i="4"/>
  <c r="AE244" i="4"/>
  <c r="AF244" i="4"/>
  <c r="AG244" i="4"/>
  <c r="AH244" i="4"/>
  <c r="T245" i="4"/>
  <c r="U245" i="4"/>
  <c r="V245" i="4"/>
  <c r="W245" i="4"/>
  <c r="X245" i="4"/>
  <c r="AD245" i="4"/>
  <c r="AE245" i="4"/>
  <c r="AF245" i="4"/>
  <c r="AG245" i="4"/>
  <c r="AH245" i="4"/>
  <c r="T246" i="4"/>
  <c r="U246" i="4"/>
  <c r="V246" i="4"/>
  <c r="W246" i="4"/>
  <c r="X246" i="4"/>
  <c r="AD246" i="4"/>
  <c r="AE246" i="4"/>
  <c r="AF246" i="4"/>
  <c r="AG246" i="4"/>
  <c r="AH246" i="4"/>
  <c r="T247" i="4"/>
  <c r="U247" i="4"/>
  <c r="V247" i="4"/>
  <c r="W247" i="4"/>
  <c r="X247" i="4"/>
  <c r="AD247" i="4"/>
  <c r="AE247" i="4"/>
  <c r="AF247" i="4"/>
  <c r="AG247" i="4"/>
  <c r="AH247" i="4"/>
  <c r="T248" i="4"/>
  <c r="U248" i="4"/>
  <c r="V248" i="4"/>
  <c r="W248" i="4"/>
  <c r="X248" i="4"/>
  <c r="AD248" i="4"/>
  <c r="AE248" i="4"/>
  <c r="AF248" i="4"/>
  <c r="AG248" i="4"/>
  <c r="AH248" i="4"/>
  <c r="T249" i="4"/>
  <c r="U249" i="4"/>
  <c r="V249" i="4"/>
  <c r="W249" i="4"/>
  <c r="X249" i="4"/>
  <c r="AD249" i="4"/>
  <c r="AE249" i="4"/>
  <c r="AF249" i="4"/>
  <c r="AG249" i="4"/>
  <c r="AH249" i="4"/>
  <c r="T250" i="4"/>
  <c r="U250" i="4"/>
  <c r="V250" i="4"/>
  <c r="W250" i="4"/>
  <c r="X250" i="4"/>
  <c r="AD250" i="4"/>
  <c r="AE250" i="4"/>
  <c r="AF250" i="4"/>
  <c r="AG250" i="4"/>
  <c r="AH250" i="4"/>
  <c r="T251" i="4"/>
  <c r="U251" i="4"/>
  <c r="V251" i="4"/>
  <c r="W251" i="4"/>
  <c r="X251" i="4"/>
  <c r="AD251" i="4"/>
  <c r="AE251" i="4"/>
  <c r="AF251" i="4"/>
  <c r="AG251" i="4"/>
  <c r="AH251" i="4"/>
  <c r="T252" i="4"/>
  <c r="U252" i="4"/>
  <c r="V252" i="4"/>
  <c r="W252" i="4"/>
  <c r="X252" i="4"/>
  <c r="AD252" i="4"/>
  <c r="AE252" i="4"/>
  <c r="AF252" i="4"/>
  <c r="AG252" i="4"/>
  <c r="AH252" i="4"/>
  <c r="T253" i="4"/>
  <c r="U253" i="4"/>
  <c r="V253" i="4"/>
  <c r="W253" i="4"/>
  <c r="X253" i="4"/>
  <c r="AD253" i="4"/>
  <c r="AE253" i="4"/>
  <c r="AF253" i="4"/>
  <c r="AG253" i="4"/>
  <c r="AH253" i="4"/>
  <c r="T254" i="4"/>
  <c r="U254" i="4"/>
  <c r="V254" i="4"/>
  <c r="W254" i="4"/>
  <c r="X254" i="4"/>
  <c r="AD254" i="4"/>
  <c r="AE254" i="4"/>
  <c r="AF254" i="4"/>
  <c r="AG254" i="4"/>
  <c r="AH254" i="4"/>
  <c r="T255" i="4"/>
  <c r="U255" i="4"/>
  <c r="V255" i="4"/>
  <c r="W255" i="4"/>
  <c r="X255" i="4"/>
  <c r="AD255" i="4"/>
  <c r="AE255" i="4"/>
  <c r="AF255" i="4"/>
  <c r="AG255" i="4"/>
  <c r="AH255" i="4"/>
  <c r="T256" i="4"/>
  <c r="U256" i="4"/>
  <c r="V256" i="4"/>
  <c r="W256" i="4"/>
  <c r="X256" i="4"/>
  <c r="AD256" i="4"/>
  <c r="AE256" i="4"/>
  <c r="AF256" i="4"/>
  <c r="AG256" i="4"/>
  <c r="AH256" i="4"/>
  <c r="T257" i="4"/>
  <c r="U257" i="4"/>
  <c r="V257" i="4"/>
  <c r="W257" i="4"/>
  <c r="X257" i="4"/>
  <c r="AD257" i="4"/>
  <c r="AE257" i="4"/>
  <c r="AF257" i="4"/>
  <c r="AG257" i="4"/>
  <c r="AH257" i="4"/>
  <c r="T258" i="4"/>
  <c r="U258" i="4"/>
  <c r="V258" i="4"/>
  <c r="W258" i="4"/>
  <c r="X258" i="4"/>
  <c r="AD258" i="4"/>
  <c r="AE258" i="4"/>
  <c r="AF258" i="4"/>
  <c r="AG258" i="4"/>
  <c r="AH258" i="4"/>
  <c r="T259" i="4"/>
  <c r="U259" i="4"/>
  <c r="V259" i="4"/>
  <c r="W259" i="4"/>
  <c r="X259" i="4"/>
  <c r="AD259" i="4"/>
  <c r="AE259" i="4"/>
  <c r="AF259" i="4"/>
  <c r="AG259" i="4"/>
  <c r="AH259" i="4"/>
  <c r="T260" i="4"/>
  <c r="U260" i="4"/>
  <c r="V260" i="4"/>
  <c r="W260" i="4"/>
  <c r="X260" i="4"/>
  <c r="AD260" i="4"/>
  <c r="AE260" i="4"/>
  <c r="AF260" i="4"/>
  <c r="AG260" i="4"/>
  <c r="AH260" i="4"/>
  <c r="T261" i="4"/>
  <c r="U261" i="4"/>
  <c r="V261" i="4"/>
  <c r="W261" i="4"/>
  <c r="X261" i="4"/>
  <c r="AD261" i="4"/>
  <c r="AE261" i="4"/>
  <c r="AF261" i="4"/>
  <c r="AG261" i="4"/>
  <c r="AH261" i="4"/>
  <c r="T262" i="4"/>
  <c r="U262" i="4"/>
  <c r="V262" i="4"/>
  <c r="W262" i="4"/>
  <c r="X262" i="4"/>
  <c r="AD262" i="4"/>
  <c r="AE262" i="4"/>
  <c r="AF262" i="4"/>
  <c r="AG262" i="4"/>
  <c r="AH262" i="4"/>
  <c r="T263" i="4"/>
  <c r="U263" i="4"/>
  <c r="V263" i="4"/>
  <c r="W263" i="4"/>
  <c r="X263" i="4"/>
  <c r="AD263" i="4"/>
  <c r="AE263" i="4"/>
  <c r="AF263" i="4"/>
  <c r="AG263" i="4"/>
  <c r="AH263" i="4"/>
  <c r="T264" i="4"/>
  <c r="U264" i="4"/>
  <c r="V264" i="4"/>
  <c r="W264" i="4"/>
  <c r="X264" i="4"/>
  <c r="AD264" i="4"/>
  <c r="AE264" i="4"/>
  <c r="AF264" i="4"/>
  <c r="AG264" i="4"/>
  <c r="AH264" i="4"/>
  <c r="T265" i="4"/>
  <c r="U265" i="4"/>
  <c r="V265" i="4"/>
  <c r="W265" i="4"/>
  <c r="X265" i="4"/>
  <c r="AD265" i="4"/>
  <c r="AE265" i="4"/>
  <c r="AF265" i="4"/>
  <c r="AG265" i="4"/>
  <c r="AH265" i="4"/>
  <c r="T266" i="4"/>
  <c r="U266" i="4"/>
  <c r="V266" i="4"/>
  <c r="W266" i="4"/>
  <c r="X266" i="4"/>
  <c r="AD266" i="4"/>
  <c r="AE266" i="4"/>
  <c r="AF266" i="4"/>
  <c r="AG266" i="4"/>
  <c r="AH266" i="4"/>
  <c r="T267" i="4"/>
  <c r="U267" i="4"/>
  <c r="V267" i="4"/>
  <c r="W267" i="4"/>
  <c r="X267" i="4"/>
  <c r="AD267" i="4"/>
  <c r="AE267" i="4"/>
  <c r="AF267" i="4"/>
  <c r="AG267" i="4"/>
  <c r="AH267" i="4"/>
  <c r="T268" i="4"/>
  <c r="U268" i="4"/>
  <c r="V268" i="4"/>
  <c r="W268" i="4"/>
  <c r="X268" i="4"/>
  <c r="AD268" i="4"/>
  <c r="AE268" i="4"/>
  <c r="AF268" i="4"/>
  <c r="AG268" i="4"/>
  <c r="AH268" i="4"/>
  <c r="T269" i="4"/>
  <c r="U269" i="4"/>
  <c r="V269" i="4"/>
  <c r="W269" i="4"/>
  <c r="X269" i="4"/>
  <c r="AD269" i="4"/>
  <c r="AE269" i="4"/>
  <c r="AF269" i="4"/>
  <c r="AG269" i="4"/>
  <c r="AH269" i="4"/>
  <c r="T270" i="4"/>
  <c r="U270" i="4"/>
  <c r="V270" i="4"/>
  <c r="W270" i="4"/>
  <c r="X270" i="4"/>
  <c r="AD270" i="4"/>
  <c r="AE270" i="4"/>
  <c r="AF270" i="4"/>
  <c r="AG270" i="4"/>
  <c r="AH270" i="4"/>
  <c r="T271" i="4"/>
  <c r="U271" i="4"/>
  <c r="V271" i="4"/>
  <c r="W271" i="4"/>
  <c r="X271" i="4"/>
  <c r="AD271" i="4"/>
  <c r="AE271" i="4"/>
  <c r="AF271" i="4"/>
  <c r="AG271" i="4"/>
  <c r="AH271" i="4"/>
  <c r="T272" i="4"/>
  <c r="U272" i="4"/>
  <c r="V272" i="4"/>
  <c r="W272" i="4"/>
  <c r="X272" i="4"/>
  <c r="AD272" i="4"/>
  <c r="AE272" i="4"/>
  <c r="AF272" i="4"/>
  <c r="AG272" i="4"/>
  <c r="AH272" i="4"/>
  <c r="T273" i="4"/>
  <c r="U273" i="4"/>
  <c r="V273" i="4"/>
  <c r="W273" i="4"/>
  <c r="X273" i="4"/>
  <c r="AD273" i="4"/>
  <c r="AE273" i="4"/>
  <c r="AF273" i="4"/>
  <c r="AG273" i="4"/>
  <c r="AH273" i="4"/>
  <c r="T274" i="4"/>
  <c r="U274" i="4"/>
  <c r="V274" i="4"/>
  <c r="W274" i="4"/>
  <c r="X274" i="4"/>
  <c r="AD274" i="4"/>
  <c r="AE274" i="4"/>
  <c r="AF274" i="4"/>
  <c r="AG274" i="4"/>
  <c r="AH274" i="4"/>
  <c r="T275" i="4"/>
  <c r="U275" i="4"/>
  <c r="V275" i="4"/>
  <c r="W275" i="4"/>
  <c r="X275" i="4"/>
  <c r="AD275" i="4"/>
  <c r="AE275" i="4"/>
  <c r="AF275" i="4"/>
  <c r="AG275" i="4"/>
  <c r="AH275" i="4"/>
  <c r="T276" i="4"/>
  <c r="U276" i="4"/>
  <c r="V276" i="4"/>
  <c r="W276" i="4"/>
  <c r="X276" i="4"/>
  <c r="AD276" i="4"/>
  <c r="AE276" i="4"/>
  <c r="AF276" i="4"/>
  <c r="AG276" i="4"/>
  <c r="AH276" i="4"/>
  <c r="T277" i="4"/>
  <c r="U277" i="4"/>
  <c r="V277" i="4"/>
  <c r="W277" i="4"/>
  <c r="X277" i="4"/>
  <c r="AD277" i="4"/>
  <c r="AE277" i="4"/>
  <c r="AF277" i="4"/>
  <c r="AG277" i="4"/>
  <c r="AH277" i="4"/>
  <c r="T278" i="4"/>
  <c r="U278" i="4"/>
  <c r="V278" i="4"/>
  <c r="W278" i="4"/>
  <c r="X278" i="4"/>
  <c r="AD278" i="4"/>
  <c r="AE278" i="4"/>
  <c r="AF278" i="4"/>
  <c r="AG278" i="4"/>
  <c r="AH278" i="4"/>
  <c r="T279" i="4"/>
  <c r="U279" i="4"/>
  <c r="V279" i="4"/>
  <c r="W279" i="4"/>
  <c r="X279" i="4"/>
  <c r="AD279" i="4"/>
  <c r="AE279" i="4"/>
  <c r="AF279" i="4"/>
  <c r="AG279" i="4"/>
  <c r="AH279" i="4"/>
  <c r="T280" i="4"/>
  <c r="U280" i="4"/>
  <c r="V280" i="4"/>
  <c r="W280" i="4"/>
  <c r="X280" i="4"/>
  <c r="AD280" i="4"/>
  <c r="AE280" i="4"/>
  <c r="AF280" i="4"/>
  <c r="AG280" i="4"/>
  <c r="AH280" i="4"/>
  <c r="T281" i="4"/>
  <c r="U281" i="4"/>
  <c r="V281" i="4"/>
  <c r="W281" i="4"/>
  <c r="X281" i="4"/>
  <c r="AD281" i="4"/>
  <c r="AE281" i="4"/>
  <c r="AF281" i="4"/>
  <c r="AG281" i="4"/>
  <c r="AH281" i="4"/>
  <c r="T282" i="4"/>
  <c r="U282" i="4"/>
  <c r="V282" i="4"/>
  <c r="W282" i="4"/>
  <c r="X282" i="4"/>
  <c r="AD282" i="4"/>
  <c r="AE282" i="4"/>
  <c r="AF282" i="4"/>
  <c r="AG282" i="4"/>
  <c r="AH282" i="4"/>
  <c r="T283" i="4"/>
  <c r="U283" i="4"/>
  <c r="V283" i="4"/>
  <c r="W283" i="4"/>
  <c r="X283" i="4"/>
  <c r="AD283" i="4"/>
  <c r="AE283" i="4"/>
  <c r="AF283" i="4"/>
  <c r="AG283" i="4"/>
  <c r="AH283" i="4"/>
  <c r="T284" i="4"/>
  <c r="U284" i="4"/>
  <c r="V284" i="4"/>
  <c r="W284" i="4"/>
  <c r="X284" i="4"/>
  <c r="AD284" i="4"/>
  <c r="AE284" i="4"/>
  <c r="AF284" i="4"/>
  <c r="AG284" i="4"/>
  <c r="AH284" i="4"/>
  <c r="T285" i="4"/>
  <c r="U285" i="4"/>
  <c r="V285" i="4"/>
  <c r="W285" i="4"/>
  <c r="X285" i="4"/>
  <c r="AD285" i="4"/>
  <c r="AE285" i="4"/>
  <c r="AF285" i="4"/>
  <c r="AG285" i="4"/>
  <c r="AH285" i="4"/>
  <c r="T286" i="4"/>
  <c r="U286" i="4"/>
  <c r="V286" i="4"/>
  <c r="W286" i="4"/>
  <c r="X286" i="4"/>
  <c r="AD286" i="4"/>
  <c r="AE286" i="4"/>
  <c r="AF286" i="4"/>
  <c r="AG286" i="4"/>
  <c r="AH286" i="4"/>
  <c r="T287" i="4"/>
  <c r="U287" i="4"/>
  <c r="V287" i="4"/>
  <c r="W287" i="4"/>
  <c r="X287" i="4"/>
  <c r="AD287" i="4"/>
  <c r="AE287" i="4"/>
  <c r="AF287" i="4"/>
  <c r="AG287" i="4"/>
  <c r="AH287" i="4"/>
  <c r="T288" i="4"/>
  <c r="U288" i="4"/>
  <c r="V288" i="4"/>
  <c r="W288" i="4"/>
  <c r="X288" i="4"/>
  <c r="AD288" i="4"/>
  <c r="AE288" i="4"/>
  <c r="AF288" i="4"/>
  <c r="AG288" i="4"/>
  <c r="AH288" i="4"/>
  <c r="T289" i="4"/>
  <c r="U289" i="4"/>
  <c r="V289" i="4"/>
  <c r="W289" i="4"/>
  <c r="X289" i="4"/>
  <c r="AD289" i="4"/>
  <c r="AE289" i="4"/>
  <c r="AF289" i="4"/>
  <c r="AG289" i="4"/>
  <c r="AH289" i="4"/>
  <c r="T290" i="4"/>
  <c r="U290" i="4"/>
  <c r="V290" i="4"/>
  <c r="W290" i="4"/>
  <c r="X290" i="4"/>
  <c r="AD290" i="4"/>
  <c r="AE290" i="4"/>
  <c r="AF290" i="4"/>
  <c r="AG290" i="4"/>
  <c r="AH290" i="4"/>
  <c r="T291" i="4"/>
  <c r="U291" i="4"/>
  <c r="V291" i="4"/>
  <c r="W291" i="4"/>
  <c r="X291" i="4"/>
  <c r="AD291" i="4"/>
  <c r="AE291" i="4"/>
  <c r="AF291" i="4"/>
  <c r="AG291" i="4"/>
  <c r="AH291" i="4"/>
  <c r="T292" i="4"/>
  <c r="U292" i="4"/>
  <c r="V292" i="4"/>
  <c r="W292" i="4"/>
  <c r="X292" i="4"/>
  <c r="AD292" i="4"/>
  <c r="AE292" i="4"/>
  <c r="AF292" i="4"/>
  <c r="AG292" i="4"/>
  <c r="AH292" i="4"/>
  <c r="T293" i="4"/>
  <c r="U293" i="4"/>
  <c r="V293" i="4"/>
  <c r="W293" i="4"/>
  <c r="X293" i="4"/>
  <c r="AD293" i="4"/>
  <c r="AE293" i="4"/>
  <c r="AF293" i="4"/>
  <c r="AG293" i="4"/>
  <c r="AH293" i="4"/>
  <c r="T294" i="4"/>
  <c r="U294" i="4"/>
  <c r="V294" i="4"/>
  <c r="W294" i="4"/>
  <c r="X294" i="4"/>
  <c r="AD294" i="4"/>
  <c r="AE294" i="4"/>
  <c r="AF294" i="4"/>
  <c r="AG294" i="4"/>
  <c r="AH294" i="4"/>
  <c r="T295" i="4"/>
  <c r="U295" i="4"/>
  <c r="V295" i="4"/>
  <c r="W295" i="4"/>
  <c r="X295" i="4"/>
  <c r="AD295" i="4"/>
  <c r="AE295" i="4"/>
  <c r="AF295" i="4"/>
  <c r="AG295" i="4"/>
  <c r="AH295" i="4"/>
  <c r="T296" i="4"/>
  <c r="U296" i="4"/>
  <c r="V296" i="4"/>
  <c r="W296" i="4"/>
  <c r="X296" i="4"/>
  <c r="AD296" i="4"/>
  <c r="AE296" i="4"/>
  <c r="AF296" i="4"/>
  <c r="AG296" i="4"/>
  <c r="AH296" i="4"/>
  <c r="T297" i="4"/>
  <c r="U297" i="4"/>
  <c r="V297" i="4"/>
  <c r="W297" i="4"/>
  <c r="X297" i="4"/>
  <c r="AD297" i="4"/>
  <c r="AE297" i="4"/>
  <c r="AF297" i="4"/>
  <c r="AG297" i="4"/>
  <c r="AH297" i="4"/>
  <c r="T298" i="4"/>
  <c r="U298" i="4"/>
  <c r="V298" i="4"/>
  <c r="W298" i="4"/>
  <c r="X298" i="4"/>
  <c r="AD298" i="4"/>
  <c r="AE298" i="4"/>
  <c r="AF298" i="4"/>
  <c r="AG298" i="4"/>
  <c r="AH298" i="4"/>
  <c r="T299" i="4"/>
  <c r="U299" i="4"/>
  <c r="V299" i="4"/>
  <c r="W299" i="4"/>
  <c r="X299" i="4"/>
  <c r="AD299" i="4"/>
  <c r="AE299" i="4"/>
  <c r="AF299" i="4"/>
  <c r="AG299" i="4"/>
  <c r="AH299" i="4"/>
  <c r="T300" i="4"/>
  <c r="U300" i="4"/>
  <c r="V300" i="4"/>
  <c r="W300" i="4"/>
  <c r="X300" i="4"/>
  <c r="AD300" i="4"/>
  <c r="AE300" i="4"/>
  <c r="AF300" i="4"/>
  <c r="AG300" i="4"/>
  <c r="AH300" i="4"/>
  <c r="T301" i="4"/>
  <c r="U301" i="4"/>
  <c r="V301" i="4"/>
  <c r="W301" i="4"/>
  <c r="X301" i="4"/>
  <c r="AD301" i="4"/>
  <c r="AE301" i="4"/>
  <c r="AF301" i="4"/>
  <c r="AG301" i="4"/>
  <c r="AH301" i="4"/>
  <c r="T302" i="4"/>
  <c r="U302" i="4"/>
  <c r="V302" i="4"/>
  <c r="W302" i="4"/>
  <c r="X302" i="4"/>
  <c r="AD302" i="4"/>
  <c r="AE302" i="4"/>
  <c r="AF302" i="4"/>
  <c r="AG302" i="4"/>
  <c r="AH302" i="4"/>
  <c r="T303" i="4"/>
  <c r="U303" i="4"/>
  <c r="V303" i="4"/>
  <c r="W303" i="4"/>
  <c r="X303" i="4"/>
  <c r="AD303" i="4"/>
  <c r="AE303" i="4"/>
  <c r="AF303" i="4"/>
  <c r="AG303" i="4"/>
  <c r="AH303" i="4"/>
  <c r="T304" i="4"/>
  <c r="U304" i="4"/>
  <c r="V304" i="4"/>
  <c r="W304" i="4"/>
  <c r="X304" i="4"/>
  <c r="AD304" i="4"/>
  <c r="AE304" i="4"/>
  <c r="AF304" i="4"/>
  <c r="AG304" i="4"/>
  <c r="AH304" i="4"/>
  <c r="T305" i="4"/>
  <c r="U305" i="4"/>
  <c r="V305" i="4"/>
  <c r="W305" i="4"/>
  <c r="X305" i="4"/>
  <c r="AD305" i="4"/>
  <c r="AE305" i="4"/>
  <c r="AF305" i="4"/>
  <c r="AG305" i="4"/>
  <c r="AH305" i="4"/>
  <c r="T306" i="4"/>
  <c r="U306" i="4"/>
  <c r="V306" i="4"/>
  <c r="W306" i="4"/>
  <c r="X306" i="4"/>
  <c r="AD306" i="4"/>
  <c r="AE306" i="4"/>
  <c r="AF306" i="4"/>
  <c r="AG306" i="4"/>
  <c r="AH306" i="4"/>
  <c r="T307" i="4"/>
  <c r="U307" i="4"/>
  <c r="V307" i="4"/>
  <c r="W307" i="4"/>
  <c r="X307" i="4"/>
  <c r="AD307" i="4"/>
  <c r="AE307" i="4"/>
  <c r="AF307" i="4"/>
  <c r="AG307" i="4"/>
  <c r="AH307" i="4"/>
  <c r="T308" i="4"/>
  <c r="U308" i="4"/>
  <c r="V308" i="4"/>
  <c r="W308" i="4"/>
  <c r="X308" i="4"/>
  <c r="AD308" i="4"/>
  <c r="AE308" i="4"/>
  <c r="AF308" i="4"/>
  <c r="AG308" i="4"/>
  <c r="AH308" i="4"/>
  <c r="T309" i="4"/>
  <c r="U309" i="4"/>
  <c r="V309" i="4"/>
  <c r="W309" i="4"/>
  <c r="X309" i="4"/>
  <c r="AD309" i="4"/>
  <c r="AE309" i="4"/>
  <c r="AF309" i="4"/>
  <c r="AG309" i="4"/>
  <c r="AH309" i="4"/>
  <c r="T310" i="4"/>
  <c r="U310" i="4"/>
  <c r="V310" i="4"/>
  <c r="W310" i="4"/>
  <c r="X310" i="4"/>
  <c r="AD310" i="4"/>
  <c r="AE310" i="4"/>
  <c r="AF310" i="4"/>
  <c r="AG310" i="4"/>
  <c r="AH310" i="4"/>
  <c r="T311" i="4"/>
  <c r="U311" i="4"/>
  <c r="V311" i="4"/>
  <c r="W311" i="4"/>
  <c r="X311" i="4"/>
  <c r="AD311" i="4"/>
  <c r="AE311" i="4"/>
  <c r="AF311" i="4"/>
  <c r="AG311" i="4"/>
  <c r="AH311" i="4"/>
  <c r="T312" i="4"/>
  <c r="U312" i="4"/>
  <c r="V312" i="4"/>
  <c r="W312" i="4"/>
  <c r="X312" i="4"/>
  <c r="AD312" i="4"/>
  <c r="AE312" i="4"/>
  <c r="AF312" i="4"/>
  <c r="AG312" i="4"/>
  <c r="AH312" i="4"/>
  <c r="T313" i="4"/>
  <c r="U313" i="4"/>
  <c r="V313" i="4"/>
  <c r="W313" i="4"/>
  <c r="X313" i="4"/>
  <c r="AD313" i="4"/>
  <c r="AE313" i="4"/>
  <c r="AF313" i="4"/>
  <c r="AG313" i="4"/>
  <c r="AH313" i="4"/>
  <c r="T314" i="4"/>
  <c r="U314" i="4"/>
  <c r="V314" i="4"/>
  <c r="W314" i="4"/>
  <c r="X314" i="4"/>
  <c r="AD314" i="4"/>
  <c r="AE314" i="4"/>
  <c r="AF314" i="4"/>
  <c r="AG314" i="4"/>
  <c r="AH314" i="4"/>
  <c r="T315" i="4"/>
  <c r="U315" i="4"/>
  <c r="V315" i="4"/>
  <c r="W315" i="4"/>
  <c r="X315" i="4"/>
  <c r="AD315" i="4"/>
  <c r="AE315" i="4"/>
  <c r="AF315" i="4"/>
  <c r="AG315" i="4"/>
  <c r="AH315" i="4"/>
  <c r="T316" i="4"/>
  <c r="U316" i="4"/>
  <c r="V316" i="4"/>
  <c r="W316" i="4"/>
  <c r="X316" i="4"/>
  <c r="AD316" i="4"/>
  <c r="AE316" i="4"/>
  <c r="AF316" i="4"/>
  <c r="AG316" i="4"/>
  <c r="AH316" i="4"/>
  <c r="T317" i="4"/>
  <c r="U317" i="4"/>
  <c r="V317" i="4"/>
  <c r="W317" i="4"/>
  <c r="X317" i="4"/>
  <c r="AD317" i="4"/>
  <c r="AE317" i="4"/>
  <c r="AF317" i="4"/>
  <c r="AG317" i="4"/>
  <c r="AH317" i="4"/>
  <c r="T318" i="4"/>
  <c r="U318" i="4"/>
  <c r="V318" i="4"/>
  <c r="W318" i="4"/>
  <c r="X318" i="4"/>
  <c r="AD318" i="4"/>
  <c r="AE318" i="4"/>
  <c r="AF318" i="4"/>
  <c r="AG318" i="4"/>
  <c r="AH318" i="4"/>
  <c r="T319" i="4"/>
  <c r="U319" i="4"/>
  <c r="V319" i="4"/>
  <c r="W319" i="4"/>
  <c r="X319" i="4"/>
  <c r="AD319" i="4"/>
  <c r="AE319" i="4"/>
  <c r="AF319" i="4"/>
  <c r="AG319" i="4"/>
  <c r="AH319" i="4"/>
  <c r="T320" i="4"/>
  <c r="U320" i="4"/>
  <c r="V320" i="4"/>
  <c r="W320" i="4"/>
  <c r="X320" i="4"/>
  <c r="AD320" i="4"/>
  <c r="AE320" i="4"/>
  <c r="AF320" i="4"/>
  <c r="AG320" i="4"/>
  <c r="AH320" i="4"/>
  <c r="T321" i="4"/>
  <c r="U321" i="4"/>
  <c r="V321" i="4"/>
  <c r="W321" i="4"/>
  <c r="X321" i="4"/>
  <c r="AD321" i="4"/>
  <c r="AE321" i="4"/>
  <c r="AF321" i="4"/>
  <c r="AG321" i="4"/>
  <c r="AH321" i="4"/>
  <c r="T322" i="4"/>
  <c r="U322" i="4"/>
  <c r="V322" i="4"/>
  <c r="W322" i="4"/>
  <c r="X322" i="4"/>
  <c r="AD322" i="4"/>
  <c r="AE322" i="4"/>
  <c r="AF322" i="4"/>
  <c r="AG322" i="4"/>
  <c r="AH322" i="4"/>
  <c r="T323" i="4"/>
  <c r="U323" i="4"/>
  <c r="V323" i="4"/>
  <c r="W323" i="4"/>
  <c r="X323" i="4"/>
  <c r="AD323" i="4"/>
  <c r="AE323" i="4"/>
  <c r="AF323" i="4"/>
  <c r="AG323" i="4"/>
  <c r="AH323" i="4"/>
  <c r="T324" i="4"/>
  <c r="U324" i="4"/>
  <c r="V324" i="4"/>
  <c r="W324" i="4"/>
  <c r="X324" i="4"/>
  <c r="AD324" i="4"/>
  <c r="AE324" i="4"/>
  <c r="AF324" i="4"/>
  <c r="AG324" i="4"/>
  <c r="AH324" i="4"/>
  <c r="T325" i="4"/>
  <c r="U325" i="4"/>
  <c r="V325" i="4"/>
  <c r="W325" i="4"/>
  <c r="X325" i="4"/>
  <c r="AD325" i="4"/>
  <c r="AE325" i="4"/>
  <c r="AF325" i="4"/>
  <c r="AG325" i="4"/>
  <c r="AH325" i="4"/>
  <c r="T326" i="4"/>
  <c r="U326" i="4"/>
  <c r="V326" i="4"/>
  <c r="W326" i="4"/>
  <c r="X326" i="4"/>
  <c r="AD326" i="4"/>
  <c r="AE326" i="4"/>
  <c r="AF326" i="4"/>
  <c r="AG326" i="4"/>
  <c r="AH326" i="4"/>
  <c r="T327" i="4"/>
  <c r="U327" i="4"/>
  <c r="V327" i="4"/>
  <c r="W327" i="4"/>
  <c r="X327" i="4"/>
  <c r="AD327" i="4"/>
  <c r="AE327" i="4"/>
  <c r="AF327" i="4"/>
  <c r="AG327" i="4"/>
  <c r="AH327" i="4"/>
  <c r="T328" i="4"/>
  <c r="U328" i="4"/>
  <c r="V328" i="4"/>
  <c r="W328" i="4"/>
  <c r="X328" i="4"/>
  <c r="AD328" i="4"/>
  <c r="AE328" i="4"/>
  <c r="AF328" i="4"/>
  <c r="AG328" i="4"/>
  <c r="AH328" i="4"/>
  <c r="T329" i="4"/>
  <c r="U329" i="4"/>
  <c r="V329" i="4"/>
  <c r="W329" i="4"/>
  <c r="X329" i="4"/>
  <c r="AD329" i="4"/>
  <c r="AE329" i="4"/>
  <c r="AF329" i="4"/>
  <c r="AG329" i="4"/>
  <c r="AH329" i="4"/>
  <c r="T330" i="4"/>
  <c r="U330" i="4"/>
  <c r="V330" i="4"/>
  <c r="W330" i="4"/>
  <c r="X330" i="4"/>
  <c r="AD330" i="4"/>
  <c r="AE330" i="4"/>
  <c r="AF330" i="4"/>
  <c r="AG330" i="4"/>
  <c r="AH330" i="4"/>
  <c r="T331" i="4"/>
  <c r="U331" i="4"/>
  <c r="V331" i="4"/>
  <c r="W331" i="4"/>
  <c r="X331" i="4"/>
  <c r="AD331" i="4"/>
  <c r="AE331" i="4"/>
  <c r="AF331" i="4"/>
  <c r="AG331" i="4"/>
  <c r="AH331" i="4"/>
  <c r="T332" i="4"/>
  <c r="U332" i="4"/>
  <c r="V332" i="4"/>
  <c r="W332" i="4"/>
  <c r="X332" i="4"/>
  <c r="AD332" i="4"/>
  <c r="AE332" i="4"/>
  <c r="AF332" i="4"/>
  <c r="AG332" i="4"/>
  <c r="AH332" i="4"/>
  <c r="T333" i="4"/>
  <c r="U333" i="4"/>
  <c r="V333" i="4"/>
  <c r="W333" i="4"/>
  <c r="X333" i="4"/>
  <c r="AD333" i="4"/>
  <c r="AE333" i="4"/>
  <c r="AF333" i="4"/>
  <c r="AG333" i="4"/>
  <c r="AH333" i="4"/>
  <c r="T334" i="4"/>
  <c r="U334" i="4"/>
  <c r="V334" i="4"/>
  <c r="W334" i="4"/>
  <c r="X334" i="4"/>
  <c r="AD334" i="4"/>
  <c r="AE334" i="4"/>
  <c r="AF334" i="4"/>
  <c r="AG334" i="4"/>
  <c r="AH334" i="4"/>
  <c r="T335" i="4"/>
  <c r="U335" i="4"/>
  <c r="V335" i="4"/>
  <c r="W335" i="4"/>
  <c r="X335" i="4"/>
  <c r="AD335" i="4"/>
  <c r="AE335" i="4"/>
  <c r="AF335" i="4"/>
  <c r="AG335" i="4"/>
  <c r="AH335" i="4"/>
  <c r="T336" i="4"/>
  <c r="U336" i="4"/>
  <c r="V336" i="4"/>
  <c r="W336" i="4"/>
  <c r="X336" i="4"/>
  <c r="AD336" i="4"/>
  <c r="AE336" i="4"/>
  <c r="AF336" i="4"/>
  <c r="AG336" i="4"/>
  <c r="AH336" i="4"/>
  <c r="T337" i="4"/>
  <c r="U337" i="4"/>
  <c r="V337" i="4"/>
  <c r="W337" i="4"/>
  <c r="X337" i="4"/>
  <c r="AD337" i="4"/>
  <c r="AE337" i="4"/>
  <c r="AF337" i="4"/>
  <c r="AG337" i="4"/>
  <c r="AH337" i="4"/>
  <c r="T338" i="4"/>
  <c r="U338" i="4"/>
  <c r="V338" i="4"/>
  <c r="W338" i="4"/>
  <c r="X338" i="4"/>
  <c r="AD338" i="4"/>
  <c r="AE338" i="4"/>
  <c r="AF338" i="4"/>
  <c r="AG338" i="4"/>
  <c r="AH338" i="4"/>
  <c r="T339" i="4"/>
  <c r="U339" i="4"/>
  <c r="V339" i="4"/>
  <c r="W339" i="4"/>
  <c r="X339" i="4"/>
  <c r="AD339" i="4"/>
  <c r="AE339" i="4"/>
  <c r="AF339" i="4"/>
  <c r="AG339" i="4"/>
  <c r="AH339" i="4"/>
  <c r="T340" i="4"/>
  <c r="U340" i="4"/>
  <c r="V340" i="4"/>
  <c r="W340" i="4"/>
  <c r="X340" i="4"/>
  <c r="AD340" i="4"/>
  <c r="AE340" i="4"/>
  <c r="AF340" i="4"/>
  <c r="AG340" i="4"/>
  <c r="AH340" i="4"/>
  <c r="T341" i="4"/>
  <c r="U341" i="4"/>
  <c r="V341" i="4"/>
  <c r="W341" i="4"/>
  <c r="X341" i="4"/>
  <c r="AD341" i="4"/>
  <c r="AE341" i="4"/>
  <c r="AF341" i="4"/>
  <c r="AG341" i="4"/>
  <c r="AH341" i="4"/>
  <c r="T342" i="4"/>
  <c r="U342" i="4"/>
  <c r="V342" i="4"/>
  <c r="W342" i="4"/>
  <c r="X342" i="4"/>
  <c r="AD342" i="4"/>
  <c r="AE342" i="4"/>
  <c r="AF342" i="4"/>
  <c r="AG342" i="4"/>
  <c r="AH342" i="4"/>
  <c r="T343" i="4"/>
  <c r="U343" i="4"/>
  <c r="V343" i="4"/>
  <c r="W343" i="4"/>
  <c r="X343" i="4"/>
  <c r="AD343" i="4"/>
  <c r="AE343" i="4"/>
  <c r="AF343" i="4"/>
  <c r="AG343" i="4"/>
  <c r="AH343" i="4"/>
  <c r="T344" i="4"/>
  <c r="U344" i="4"/>
  <c r="V344" i="4"/>
  <c r="W344" i="4"/>
  <c r="X344" i="4"/>
  <c r="AD344" i="4"/>
  <c r="AE344" i="4"/>
  <c r="AF344" i="4"/>
  <c r="AG344" i="4"/>
  <c r="AH344" i="4"/>
  <c r="T345" i="4"/>
  <c r="U345" i="4"/>
  <c r="V345" i="4"/>
  <c r="W345" i="4"/>
  <c r="X345" i="4"/>
  <c r="AD345" i="4"/>
  <c r="AE345" i="4"/>
  <c r="AF345" i="4"/>
  <c r="AG345" i="4"/>
  <c r="AH345" i="4"/>
  <c r="T346" i="4"/>
  <c r="U346" i="4"/>
  <c r="V346" i="4"/>
  <c r="W346" i="4"/>
  <c r="X346" i="4"/>
  <c r="AD346" i="4"/>
  <c r="AE346" i="4"/>
  <c r="AF346" i="4"/>
  <c r="AG346" i="4"/>
  <c r="AH346" i="4"/>
  <c r="T347" i="4"/>
  <c r="U347" i="4"/>
  <c r="V347" i="4"/>
  <c r="W347" i="4"/>
  <c r="X347" i="4"/>
  <c r="AD347" i="4"/>
  <c r="AE347" i="4"/>
  <c r="AF347" i="4"/>
  <c r="AG347" i="4"/>
  <c r="AH347" i="4"/>
  <c r="T348" i="4"/>
  <c r="U348" i="4"/>
  <c r="V348" i="4"/>
  <c r="W348" i="4"/>
  <c r="X348" i="4"/>
  <c r="AD348" i="4"/>
  <c r="AE348" i="4"/>
  <c r="AF348" i="4"/>
  <c r="AG348" i="4"/>
  <c r="AH348" i="4"/>
  <c r="T349" i="4"/>
  <c r="U349" i="4"/>
  <c r="V349" i="4"/>
  <c r="W349" i="4"/>
  <c r="X349" i="4"/>
  <c r="AD349" i="4"/>
  <c r="AE349" i="4"/>
  <c r="AF349" i="4"/>
  <c r="AG349" i="4"/>
  <c r="AH349" i="4"/>
  <c r="T350" i="4"/>
  <c r="U350" i="4"/>
  <c r="V350" i="4"/>
  <c r="W350" i="4"/>
  <c r="X350" i="4"/>
  <c r="AD350" i="4"/>
  <c r="AE350" i="4"/>
  <c r="AF350" i="4"/>
  <c r="AG350" i="4"/>
  <c r="AH350" i="4"/>
  <c r="T351" i="4"/>
  <c r="U351" i="4"/>
  <c r="V351" i="4"/>
  <c r="W351" i="4"/>
  <c r="X351" i="4"/>
  <c r="AD351" i="4"/>
  <c r="AE351" i="4"/>
  <c r="AF351" i="4"/>
  <c r="AG351" i="4"/>
  <c r="AH351" i="4"/>
  <c r="T352" i="4"/>
  <c r="U352" i="4"/>
  <c r="V352" i="4"/>
  <c r="W352" i="4"/>
  <c r="X352" i="4"/>
  <c r="AD352" i="4"/>
  <c r="AE352" i="4"/>
  <c r="AF352" i="4"/>
  <c r="AG352" i="4"/>
  <c r="AH352" i="4"/>
  <c r="T353" i="4"/>
  <c r="U353" i="4"/>
  <c r="V353" i="4"/>
  <c r="W353" i="4"/>
  <c r="X353" i="4"/>
  <c r="AD353" i="4"/>
  <c r="AE353" i="4"/>
  <c r="AF353" i="4"/>
  <c r="AG353" i="4"/>
  <c r="AH353" i="4"/>
  <c r="T354" i="4"/>
  <c r="U354" i="4"/>
  <c r="V354" i="4"/>
  <c r="W354" i="4"/>
  <c r="X354" i="4"/>
  <c r="AD354" i="4"/>
  <c r="AE354" i="4"/>
  <c r="AF354" i="4"/>
  <c r="AG354" i="4"/>
  <c r="AH354" i="4"/>
  <c r="T355" i="4"/>
  <c r="U355" i="4"/>
  <c r="V355" i="4"/>
  <c r="W355" i="4"/>
  <c r="X355" i="4"/>
  <c r="AD355" i="4"/>
  <c r="AE355" i="4"/>
  <c r="AF355" i="4"/>
  <c r="AG355" i="4"/>
  <c r="AH355" i="4"/>
  <c r="T356" i="4"/>
  <c r="U356" i="4"/>
  <c r="V356" i="4"/>
  <c r="W356" i="4"/>
  <c r="X356" i="4"/>
  <c r="AD356" i="4"/>
  <c r="AE356" i="4"/>
  <c r="AF356" i="4"/>
  <c r="AG356" i="4"/>
  <c r="AH356" i="4"/>
  <c r="T357" i="4"/>
  <c r="U357" i="4"/>
  <c r="V357" i="4"/>
  <c r="W357" i="4"/>
  <c r="X357" i="4"/>
  <c r="AD357" i="4"/>
  <c r="AE357" i="4"/>
  <c r="AF357" i="4"/>
  <c r="AG357" i="4"/>
  <c r="AH357" i="4"/>
  <c r="T358" i="4"/>
  <c r="U358" i="4"/>
  <c r="V358" i="4"/>
  <c r="W358" i="4"/>
  <c r="X358" i="4"/>
  <c r="AD358" i="4"/>
  <c r="AE358" i="4"/>
  <c r="AF358" i="4"/>
  <c r="AG358" i="4"/>
  <c r="AH358" i="4"/>
  <c r="T359" i="4"/>
  <c r="U359" i="4"/>
  <c r="V359" i="4"/>
  <c r="W359" i="4"/>
  <c r="X359" i="4"/>
  <c r="AD359" i="4"/>
  <c r="AE359" i="4"/>
  <c r="AF359" i="4"/>
  <c r="AG359" i="4"/>
  <c r="AH359" i="4"/>
  <c r="AE8" i="4"/>
  <c r="U15" i="4"/>
  <c r="J12" i="4"/>
  <c r="J13" i="4"/>
  <c r="L13" i="4" s="1"/>
  <c r="J14" i="4"/>
  <c r="O14" i="4" s="1"/>
  <c r="J15" i="4"/>
  <c r="K15" i="4" s="1"/>
  <c r="J16" i="4"/>
  <c r="M16" i="4" s="1"/>
  <c r="J17" i="4"/>
  <c r="L17" i="4" s="1"/>
  <c r="L40" i="4" s="1"/>
  <c r="L41" i="4" s="1"/>
  <c r="L42" i="4" s="1"/>
  <c r="L43" i="4" s="1"/>
  <c r="D6" i="4"/>
  <c r="C7" i="4"/>
  <c r="C8" i="4"/>
  <c r="C9" i="4"/>
  <c r="C10" i="4"/>
  <c r="C11" i="4"/>
  <c r="C12" i="4"/>
  <c r="C13" i="4"/>
  <c r="C14" i="4"/>
  <c r="C15" i="4"/>
  <c r="C16" i="4"/>
  <c r="C17" i="4"/>
  <c r="O17" i="4" l="1"/>
  <c r="O40" i="4" s="1"/>
  <c r="O41" i="4" s="1"/>
  <c r="O42" i="4" s="1"/>
  <c r="O43" i="4" s="1"/>
  <c r="L16" i="4"/>
  <c r="L39" i="4" s="1"/>
  <c r="K16" i="4"/>
  <c r="K38" i="4" s="1"/>
  <c r="O15" i="4"/>
  <c r="O37" i="4" s="1"/>
  <c r="N15" i="4"/>
  <c r="M15" i="4"/>
  <c r="M38" i="4" s="1"/>
  <c r="K13" i="4"/>
  <c r="O16" i="4"/>
  <c r="L15" i="4"/>
  <c r="N13" i="4"/>
  <c r="M17" i="4"/>
  <c r="L14" i="4"/>
  <c r="L36" i="4" s="1"/>
  <c r="K14" i="4"/>
  <c r="K17" i="4"/>
  <c r="K40" i="4" s="1"/>
  <c r="K41" i="4" s="1"/>
  <c r="K42" i="4" s="1"/>
  <c r="K43" i="4" s="1"/>
  <c r="N16" i="4"/>
  <c r="M13" i="4"/>
  <c r="N14" i="4"/>
  <c r="N17" i="4"/>
  <c r="N40" i="4" s="1"/>
  <c r="N41" i="4" s="1"/>
  <c r="N42" i="4" s="1"/>
  <c r="N43" i="4" s="1"/>
  <c r="M14" i="4"/>
  <c r="O13" i="4"/>
  <c r="M39" i="4" l="1"/>
  <c r="M40" i="4"/>
  <c r="M41" i="4" s="1"/>
  <c r="M42" i="4" s="1"/>
  <c r="M43" i="4" s="1"/>
  <c r="N36" i="4"/>
  <c r="M36" i="4"/>
  <c r="L37" i="4"/>
  <c r="K36" i="4"/>
  <c r="O38" i="4"/>
  <c r="N38" i="4"/>
  <c r="K39" i="4"/>
  <c r="O39" i="4"/>
  <c r="N39" i="4"/>
  <c r="M37" i="4"/>
  <c r="L38" i="4"/>
  <c r="N37" i="4"/>
  <c r="O36" i="4"/>
  <c r="K37" i="4"/>
  <c r="AD5" i="4" l="1"/>
  <c r="AE5" i="4"/>
  <c r="AF5" i="4"/>
  <c r="AG5" i="4"/>
  <c r="AH5" i="4"/>
  <c r="AD6" i="4"/>
  <c r="AE6" i="4"/>
  <c r="AF6" i="4"/>
  <c r="AG6" i="4"/>
  <c r="AH6" i="4"/>
  <c r="AD7" i="4"/>
  <c r="AE7" i="4"/>
  <c r="AF7" i="4"/>
  <c r="AG7" i="4"/>
  <c r="AH7" i="4"/>
  <c r="AD8" i="4"/>
  <c r="AF8" i="4"/>
  <c r="AG8" i="4"/>
  <c r="AH8" i="4"/>
  <c r="AD9" i="4"/>
  <c r="AE9" i="4"/>
  <c r="AF9" i="4"/>
  <c r="AG9" i="4"/>
  <c r="AH9" i="4"/>
  <c r="AD10" i="4"/>
  <c r="AE10" i="4"/>
  <c r="AF10" i="4"/>
  <c r="AG10" i="4"/>
  <c r="AH10" i="4"/>
  <c r="AD11" i="4"/>
  <c r="AE11" i="4"/>
  <c r="AF11" i="4"/>
  <c r="AG11" i="4"/>
  <c r="AH11" i="4"/>
  <c r="AD12" i="4"/>
  <c r="AE12" i="4"/>
  <c r="AF12" i="4"/>
  <c r="AG12" i="4"/>
  <c r="AH12" i="4"/>
  <c r="AD13" i="4"/>
  <c r="AE13" i="4"/>
  <c r="AF13" i="4"/>
  <c r="AG13" i="4"/>
  <c r="AH13" i="4"/>
  <c r="AD14" i="4"/>
  <c r="AE14" i="4"/>
  <c r="AF14" i="4"/>
  <c r="AG14" i="4"/>
  <c r="AH14" i="4"/>
  <c r="AD15" i="4"/>
  <c r="AE15" i="4"/>
  <c r="AF15" i="4"/>
  <c r="AG15" i="4"/>
  <c r="AH15" i="4"/>
  <c r="AD16" i="4"/>
  <c r="AE16" i="4"/>
  <c r="AF16" i="4"/>
  <c r="AG16" i="4"/>
  <c r="AH16" i="4"/>
  <c r="AD17" i="4"/>
  <c r="AE17" i="4"/>
  <c r="AF17" i="4"/>
  <c r="AG17" i="4"/>
  <c r="AH17" i="4"/>
  <c r="AD18" i="4"/>
  <c r="AE18" i="4"/>
  <c r="AF18" i="4"/>
  <c r="AG18" i="4"/>
  <c r="AH18" i="4"/>
  <c r="AD19" i="4"/>
  <c r="AE19" i="4"/>
  <c r="AF19" i="4"/>
  <c r="AG19" i="4"/>
  <c r="AH19" i="4"/>
  <c r="AD20" i="4"/>
  <c r="AE20" i="4"/>
  <c r="AF20" i="4"/>
  <c r="AG20" i="4"/>
  <c r="AH20" i="4"/>
  <c r="AD21" i="4"/>
  <c r="AE21" i="4"/>
  <c r="AF21" i="4"/>
  <c r="AG21" i="4"/>
  <c r="AH21" i="4"/>
  <c r="AD22" i="4"/>
  <c r="AE22" i="4"/>
  <c r="AF22" i="4"/>
  <c r="AG22" i="4"/>
  <c r="AH22" i="4"/>
  <c r="AD23" i="4"/>
  <c r="AE23" i="4"/>
  <c r="AF23" i="4"/>
  <c r="AG23" i="4"/>
  <c r="AH23" i="4"/>
  <c r="AD24" i="4"/>
  <c r="AE24" i="4"/>
  <c r="AF24" i="4"/>
  <c r="AG24" i="4"/>
  <c r="AH24" i="4"/>
  <c r="AD25" i="4"/>
  <c r="AE25" i="4"/>
  <c r="AF25" i="4"/>
  <c r="AG25" i="4"/>
  <c r="AH25" i="4"/>
  <c r="AD26" i="4"/>
  <c r="AE26" i="4"/>
  <c r="AF26" i="4"/>
  <c r="AG26" i="4"/>
  <c r="AH26" i="4"/>
  <c r="AD27" i="4"/>
  <c r="AE27" i="4"/>
  <c r="AF27" i="4"/>
  <c r="AG27" i="4"/>
  <c r="AH27" i="4"/>
  <c r="AD28" i="4"/>
  <c r="AE28" i="4"/>
  <c r="AF28" i="4"/>
  <c r="AG28" i="4"/>
  <c r="AH28" i="4"/>
  <c r="AD29" i="4"/>
  <c r="AE29" i="4"/>
  <c r="AF29" i="4"/>
  <c r="AG29" i="4"/>
  <c r="AH29" i="4"/>
  <c r="AD30" i="4"/>
  <c r="AE30" i="4"/>
  <c r="AF30" i="4"/>
  <c r="AG30" i="4"/>
  <c r="AH30" i="4"/>
  <c r="AD31" i="4"/>
  <c r="AE31" i="4"/>
  <c r="AF31" i="4"/>
  <c r="AG31" i="4"/>
  <c r="AH31" i="4"/>
  <c r="AD32" i="4"/>
  <c r="AE32" i="4"/>
  <c r="AF32" i="4"/>
  <c r="AG32" i="4"/>
  <c r="AH32" i="4"/>
  <c r="AD33" i="4"/>
  <c r="AE33" i="4"/>
  <c r="AF33" i="4"/>
  <c r="AG33" i="4"/>
  <c r="AH33" i="4"/>
  <c r="AD34" i="4"/>
  <c r="AE34" i="4"/>
  <c r="AF34" i="4"/>
  <c r="AG34" i="4"/>
  <c r="AH34" i="4"/>
  <c r="AD35" i="4"/>
  <c r="AE35" i="4"/>
  <c r="AF35" i="4"/>
  <c r="AG35" i="4"/>
  <c r="AH35" i="4"/>
  <c r="AD36" i="4"/>
  <c r="AE36" i="4"/>
  <c r="AF36" i="4"/>
  <c r="AG36" i="4"/>
  <c r="AH36" i="4"/>
  <c r="AD37" i="4"/>
  <c r="AE37" i="4"/>
  <c r="AF37" i="4"/>
  <c r="AG37" i="4"/>
  <c r="AH37" i="4"/>
  <c r="AD38" i="4"/>
  <c r="AE38" i="4"/>
  <c r="AF38" i="4"/>
  <c r="AG38" i="4"/>
  <c r="AH38" i="4"/>
  <c r="AD39" i="4"/>
  <c r="AE39" i="4"/>
  <c r="AF39" i="4"/>
  <c r="AG39" i="4"/>
  <c r="AH39" i="4"/>
  <c r="AD40" i="4"/>
  <c r="AE40" i="4"/>
  <c r="AF40" i="4"/>
  <c r="AG40" i="4"/>
  <c r="AH40" i="4"/>
  <c r="AD41" i="4"/>
  <c r="AE41" i="4"/>
  <c r="AF41" i="4"/>
  <c r="AG41" i="4"/>
  <c r="AH41" i="4"/>
  <c r="AD42" i="4"/>
  <c r="AE42" i="4"/>
  <c r="AF42" i="4"/>
  <c r="AG42" i="4"/>
  <c r="AH42" i="4"/>
  <c r="AD43" i="4"/>
  <c r="AE43" i="4"/>
  <c r="AF43" i="4"/>
  <c r="AG43" i="4"/>
  <c r="AH43" i="4"/>
  <c r="AD44" i="4"/>
  <c r="AE44" i="4"/>
  <c r="AF44" i="4"/>
  <c r="AG44" i="4"/>
  <c r="AH44" i="4"/>
  <c r="AD45" i="4"/>
  <c r="AE45" i="4"/>
  <c r="AF45" i="4"/>
  <c r="AG45" i="4"/>
  <c r="AH45" i="4"/>
  <c r="AD46" i="4"/>
  <c r="AE46" i="4"/>
  <c r="AF46" i="4"/>
  <c r="AG46" i="4"/>
  <c r="AH46" i="4"/>
  <c r="AD47" i="4"/>
  <c r="AE47" i="4"/>
  <c r="AF47" i="4"/>
  <c r="AG47" i="4"/>
  <c r="AH47" i="4"/>
  <c r="AD48" i="4"/>
  <c r="AE48" i="4"/>
  <c r="AF48" i="4"/>
  <c r="AG48" i="4"/>
  <c r="AH48" i="4"/>
  <c r="AD49" i="4"/>
  <c r="AE49" i="4"/>
  <c r="AF49" i="4"/>
  <c r="AG49" i="4"/>
  <c r="AH49" i="4"/>
  <c r="AD50" i="4"/>
  <c r="AE50" i="4"/>
  <c r="AF50" i="4"/>
  <c r="AG50" i="4"/>
  <c r="AH50" i="4"/>
  <c r="AD51" i="4"/>
  <c r="AE51" i="4"/>
  <c r="AF51" i="4"/>
  <c r="AG51" i="4"/>
  <c r="AH51" i="4"/>
  <c r="AD52" i="4"/>
  <c r="AE52" i="4"/>
  <c r="AF52" i="4"/>
  <c r="AG52" i="4"/>
  <c r="AH52" i="4"/>
  <c r="AD53" i="4"/>
  <c r="AE53" i="4"/>
  <c r="AF53" i="4"/>
  <c r="AG53" i="4"/>
  <c r="AH53" i="4"/>
  <c r="AD54" i="4"/>
  <c r="AE54" i="4"/>
  <c r="AF54" i="4"/>
  <c r="AG54" i="4"/>
  <c r="AH54" i="4"/>
  <c r="AD55" i="4"/>
  <c r="AE55" i="4"/>
  <c r="AF55" i="4"/>
  <c r="AG55" i="4"/>
  <c r="AH55" i="4"/>
  <c r="AD56" i="4"/>
  <c r="AE56" i="4"/>
  <c r="AF56" i="4"/>
  <c r="AG56" i="4"/>
  <c r="AH56" i="4"/>
  <c r="AD57" i="4"/>
  <c r="AE57" i="4"/>
  <c r="AF57" i="4"/>
  <c r="AG57" i="4"/>
  <c r="AH57" i="4"/>
  <c r="AD58" i="4"/>
  <c r="AE58" i="4"/>
  <c r="AF58" i="4"/>
  <c r="AG58" i="4"/>
  <c r="AH58" i="4"/>
  <c r="AD59" i="4"/>
  <c r="AE59" i="4"/>
  <c r="AF59" i="4"/>
  <c r="AG59" i="4"/>
  <c r="AH59" i="4"/>
  <c r="AD60" i="4"/>
  <c r="AE60" i="4"/>
  <c r="AF60" i="4"/>
  <c r="AG60" i="4"/>
  <c r="AH60" i="4"/>
  <c r="AD61" i="4"/>
  <c r="AE61" i="4"/>
  <c r="AF61" i="4"/>
  <c r="AG61" i="4"/>
  <c r="AH61" i="4"/>
  <c r="AD62" i="4"/>
  <c r="AE62" i="4"/>
  <c r="AF62" i="4"/>
  <c r="AG62" i="4"/>
  <c r="AH62" i="4"/>
  <c r="AD63" i="4"/>
  <c r="AE63" i="4"/>
  <c r="AF63" i="4"/>
  <c r="AG63" i="4"/>
  <c r="AH63" i="4"/>
  <c r="AD64" i="4"/>
  <c r="AE64" i="4"/>
  <c r="AF64" i="4"/>
  <c r="AG64" i="4"/>
  <c r="AH64" i="4"/>
  <c r="AD65" i="4"/>
  <c r="AE65" i="4"/>
  <c r="AF65" i="4"/>
  <c r="AG65" i="4"/>
  <c r="AH65" i="4"/>
  <c r="AD66" i="4"/>
  <c r="AE66" i="4"/>
  <c r="AF66" i="4"/>
  <c r="AG66" i="4"/>
  <c r="AH66" i="4"/>
  <c r="AD67" i="4"/>
  <c r="AE67" i="4"/>
  <c r="AF67" i="4"/>
  <c r="AG67" i="4"/>
  <c r="AH67" i="4"/>
  <c r="AD68" i="4"/>
  <c r="AE68" i="4"/>
  <c r="AF68" i="4"/>
  <c r="AG68" i="4"/>
  <c r="AH68" i="4"/>
  <c r="AD69" i="4"/>
  <c r="AE69" i="4"/>
  <c r="AF69" i="4"/>
  <c r="AG69" i="4"/>
  <c r="AH69" i="4"/>
  <c r="AD70" i="4"/>
  <c r="AE70" i="4"/>
  <c r="AF70" i="4"/>
  <c r="AG70" i="4"/>
  <c r="AH70" i="4"/>
  <c r="AD71" i="4"/>
  <c r="AE71" i="4"/>
  <c r="AF71" i="4"/>
  <c r="AG71" i="4"/>
  <c r="AH71" i="4"/>
  <c r="AD72" i="4"/>
  <c r="AE72" i="4"/>
  <c r="AF72" i="4"/>
  <c r="AG72" i="4"/>
  <c r="AH72" i="4"/>
  <c r="AD73" i="4"/>
  <c r="AE73" i="4"/>
  <c r="AF73" i="4"/>
  <c r="AG73" i="4"/>
  <c r="AH73" i="4"/>
  <c r="AD74" i="4"/>
  <c r="AE74" i="4"/>
  <c r="AF74" i="4"/>
  <c r="AG74" i="4"/>
  <c r="AH74" i="4"/>
  <c r="AD75" i="4"/>
  <c r="AE75" i="4"/>
  <c r="AF75" i="4"/>
  <c r="AG75" i="4"/>
  <c r="AH75" i="4"/>
  <c r="AD76" i="4"/>
  <c r="AE76" i="4"/>
  <c r="AF76" i="4"/>
  <c r="AG76" i="4"/>
  <c r="AH76" i="4"/>
  <c r="AD77" i="4"/>
  <c r="AE77" i="4"/>
  <c r="AF77" i="4"/>
  <c r="AG77" i="4"/>
  <c r="AH77" i="4"/>
  <c r="AD78" i="4"/>
  <c r="AE78" i="4"/>
  <c r="AF78" i="4"/>
  <c r="AG78" i="4"/>
  <c r="AH78" i="4"/>
  <c r="AD79" i="4"/>
  <c r="AE79" i="4"/>
  <c r="AF79" i="4"/>
  <c r="AG79" i="4"/>
  <c r="AH79" i="4"/>
  <c r="AD80" i="4"/>
  <c r="AE80" i="4"/>
  <c r="AF80" i="4"/>
  <c r="AG80" i="4"/>
  <c r="AH80" i="4"/>
  <c r="AD81" i="4"/>
  <c r="AE81" i="4"/>
  <c r="AF81" i="4"/>
  <c r="AG81" i="4"/>
  <c r="AH81" i="4"/>
  <c r="AD82" i="4"/>
  <c r="AE82" i="4"/>
  <c r="AF82" i="4"/>
  <c r="AG82" i="4"/>
  <c r="AH82" i="4"/>
  <c r="AD83" i="4"/>
  <c r="AE83" i="4"/>
  <c r="AF83" i="4"/>
  <c r="AG83" i="4"/>
  <c r="AH83" i="4"/>
  <c r="AD84" i="4"/>
  <c r="AE84" i="4"/>
  <c r="AF84" i="4"/>
  <c r="AG84" i="4"/>
  <c r="AH84" i="4"/>
  <c r="AD85" i="4"/>
  <c r="AE85" i="4"/>
  <c r="AF85" i="4"/>
  <c r="AG85" i="4"/>
  <c r="AH85" i="4"/>
  <c r="AD86" i="4"/>
  <c r="AE86" i="4"/>
  <c r="AF86" i="4"/>
  <c r="AG86" i="4"/>
  <c r="AH86" i="4"/>
  <c r="AD87" i="4"/>
  <c r="AE87" i="4"/>
  <c r="AF87" i="4"/>
  <c r="AG87" i="4"/>
  <c r="AH87" i="4"/>
  <c r="AD88" i="4"/>
  <c r="AE88" i="4"/>
  <c r="AF88" i="4"/>
  <c r="AG88" i="4"/>
  <c r="AH88" i="4"/>
  <c r="AD89" i="4"/>
  <c r="AE89" i="4"/>
  <c r="AF89" i="4"/>
  <c r="AG89" i="4"/>
  <c r="AH89" i="4"/>
  <c r="AD90" i="4"/>
  <c r="AE90" i="4"/>
  <c r="AF90" i="4"/>
  <c r="AG90" i="4"/>
  <c r="AH90" i="4"/>
  <c r="AD91" i="4"/>
  <c r="AE91" i="4"/>
  <c r="AF91" i="4"/>
  <c r="AG91" i="4"/>
  <c r="AH91" i="4"/>
  <c r="AD92" i="4"/>
  <c r="AE92" i="4"/>
  <c r="AF92" i="4"/>
  <c r="AG92" i="4"/>
  <c r="AH92" i="4"/>
  <c r="AD93" i="4"/>
  <c r="AE93" i="4"/>
  <c r="AF93" i="4"/>
  <c r="AG93" i="4"/>
  <c r="AH93" i="4"/>
  <c r="AD94" i="4"/>
  <c r="AE94" i="4"/>
  <c r="AF94" i="4"/>
  <c r="AG94" i="4"/>
  <c r="AH94" i="4"/>
  <c r="AD95" i="4"/>
  <c r="AE95" i="4"/>
  <c r="AF95" i="4"/>
  <c r="AG95" i="4"/>
  <c r="AH95" i="4"/>
  <c r="AD96" i="4"/>
  <c r="AE96" i="4"/>
  <c r="AF96" i="4"/>
  <c r="AG96" i="4"/>
  <c r="AH96" i="4"/>
  <c r="AD97" i="4"/>
  <c r="AE97" i="4"/>
  <c r="AF97" i="4"/>
  <c r="AG97" i="4"/>
  <c r="AH97" i="4"/>
  <c r="AD98" i="4"/>
  <c r="AE98" i="4"/>
  <c r="AF98" i="4"/>
  <c r="AG98" i="4"/>
  <c r="AH98" i="4"/>
  <c r="AD99" i="4"/>
  <c r="AE99" i="4"/>
  <c r="AF99" i="4"/>
  <c r="AG99" i="4"/>
  <c r="AH99" i="4"/>
  <c r="AD100" i="4"/>
  <c r="AE100" i="4"/>
  <c r="AF100" i="4"/>
  <c r="AG100" i="4"/>
  <c r="AH100" i="4"/>
  <c r="AD101" i="4"/>
  <c r="AE101" i="4"/>
  <c r="AF101" i="4"/>
  <c r="AG101" i="4"/>
  <c r="AH101" i="4"/>
  <c r="AD102" i="4"/>
  <c r="AE102" i="4"/>
  <c r="AF102" i="4"/>
  <c r="AG102" i="4"/>
  <c r="AH102" i="4"/>
  <c r="AD103" i="4"/>
  <c r="AE103" i="4"/>
  <c r="AF103" i="4"/>
  <c r="AG103" i="4"/>
  <c r="AH103" i="4"/>
  <c r="AD104" i="4"/>
  <c r="AE104" i="4"/>
  <c r="AF104" i="4"/>
  <c r="AG104" i="4"/>
  <c r="AH104" i="4"/>
  <c r="AD105" i="4"/>
  <c r="AE105" i="4"/>
  <c r="AF105" i="4"/>
  <c r="AG105" i="4"/>
  <c r="AH105" i="4"/>
  <c r="AD106" i="4"/>
  <c r="AE106" i="4"/>
  <c r="AF106" i="4"/>
  <c r="AG106" i="4"/>
  <c r="AH106" i="4"/>
  <c r="AD107" i="4"/>
  <c r="AE107" i="4"/>
  <c r="AF107" i="4"/>
  <c r="AG107" i="4"/>
  <c r="AH107" i="4"/>
  <c r="AD108" i="4"/>
  <c r="AE108" i="4"/>
  <c r="AF108" i="4"/>
  <c r="AG108" i="4"/>
  <c r="AH108" i="4"/>
  <c r="AD109" i="4"/>
  <c r="AE109" i="4"/>
  <c r="AF109" i="4"/>
  <c r="AG109" i="4"/>
  <c r="AH109" i="4"/>
  <c r="AD110" i="4"/>
  <c r="AE110" i="4"/>
  <c r="AF110" i="4"/>
  <c r="AG110" i="4"/>
  <c r="AH110" i="4"/>
  <c r="AD111" i="4"/>
  <c r="AE111" i="4"/>
  <c r="AF111" i="4"/>
  <c r="AG111" i="4"/>
  <c r="AH111" i="4"/>
  <c r="AD112" i="4"/>
  <c r="AE112" i="4"/>
  <c r="AF112" i="4"/>
  <c r="AG112" i="4"/>
  <c r="AH112" i="4"/>
  <c r="AD113" i="4"/>
  <c r="AE113" i="4"/>
  <c r="AF113" i="4"/>
  <c r="AG113" i="4"/>
  <c r="AH113" i="4"/>
  <c r="AD114" i="4"/>
  <c r="AE114" i="4"/>
  <c r="AF114" i="4"/>
  <c r="AG114" i="4"/>
  <c r="AH114" i="4"/>
  <c r="AD115" i="4"/>
  <c r="AE115" i="4"/>
  <c r="AF115" i="4"/>
  <c r="AG115" i="4"/>
  <c r="AH115" i="4"/>
  <c r="AD116" i="4"/>
  <c r="AE116" i="4"/>
  <c r="AF116" i="4"/>
  <c r="AG116" i="4"/>
  <c r="AH116" i="4"/>
  <c r="AD117" i="4"/>
  <c r="AE117" i="4"/>
  <c r="AF117" i="4"/>
  <c r="AG117" i="4"/>
  <c r="AH117" i="4"/>
  <c r="AD118" i="4"/>
  <c r="AE118" i="4"/>
  <c r="AF118" i="4"/>
  <c r="AG118" i="4"/>
  <c r="AH118" i="4"/>
  <c r="AD119" i="4"/>
  <c r="AE119" i="4"/>
  <c r="AF119" i="4"/>
  <c r="AG119" i="4"/>
  <c r="AH119" i="4"/>
  <c r="AD120" i="4"/>
  <c r="AE120" i="4"/>
  <c r="AF120" i="4"/>
  <c r="AG120" i="4"/>
  <c r="AH120" i="4"/>
  <c r="AD121" i="4"/>
  <c r="AE121" i="4"/>
  <c r="AF121" i="4"/>
  <c r="AG121" i="4"/>
  <c r="AH121" i="4"/>
  <c r="AD122" i="4"/>
  <c r="AE122" i="4"/>
  <c r="AF122" i="4"/>
  <c r="AG122" i="4"/>
  <c r="AH122" i="4"/>
  <c r="AD123" i="4"/>
  <c r="AE123" i="4"/>
  <c r="AF123" i="4"/>
  <c r="AG123" i="4"/>
  <c r="AH123" i="4"/>
  <c r="AD124" i="4"/>
  <c r="AE124" i="4"/>
  <c r="AF124" i="4"/>
  <c r="AG124" i="4"/>
  <c r="AH124" i="4"/>
  <c r="AD125" i="4"/>
  <c r="AE125" i="4"/>
  <c r="AF125" i="4"/>
  <c r="AG125" i="4"/>
  <c r="AH125" i="4"/>
  <c r="AD126" i="4"/>
  <c r="AE126" i="4"/>
  <c r="AF126" i="4"/>
  <c r="AG126" i="4"/>
  <c r="AH126" i="4"/>
  <c r="AD127" i="4"/>
  <c r="AE127" i="4"/>
  <c r="AF127" i="4"/>
  <c r="AG127" i="4"/>
  <c r="AH127" i="4"/>
  <c r="AD128" i="4"/>
  <c r="AE128" i="4"/>
  <c r="AF128" i="4"/>
  <c r="AG128" i="4"/>
  <c r="AH128" i="4"/>
  <c r="AD129" i="4"/>
  <c r="AE129" i="4"/>
  <c r="AF129" i="4"/>
  <c r="AG129" i="4"/>
  <c r="AH129" i="4"/>
  <c r="AD130" i="4"/>
  <c r="AE130" i="4"/>
  <c r="AF130" i="4"/>
  <c r="AG130" i="4"/>
  <c r="AH130" i="4"/>
  <c r="AD131" i="4"/>
  <c r="AE131" i="4"/>
  <c r="AF131" i="4"/>
  <c r="AG131" i="4"/>
  <c r="AH131" i="4"/>
  <c r="AD132" i="4"/>
  <c r="AE132" i="4"/>
  <c r="AF132" i="4"/>
  <c r="AG132" i="4"/>
  <c r="AH132" i="4"/>
  <c r="AD133" i="4"/>
  <c r="AE133" i="4"/>
  <c r="AF133" i="4"/>
  <c r="AG133" i="4"/>
  <c r="AH133" i="4"/>
  <c r="AD134" i="4"/>
  <c r="AE134" i="4"/>
  <c r="AF134" i="4"/>
  <c r="AG134" i="4"/>
  <c r="AH134" i="4"/>
  <c r="AD135" i="4"/>
  <c r="AE135" i="4"/>
  <c r="AF135" i="4"/>
  <c r="AG135" i="4"/>
  <c r="AH135" i="4"/>
  <c r="AD136" i="4"/>
  <c r="AE136" i="4"/>
  <c r="AF136" i="4"/>
  <c r="AG136" i="4"/>
  <c r="AH136" i="4"/>
  <c r="AD137" i="4"/>
  <c r="AE137" i="4"/>
  <c r="AF137" i="4"/>
  <c r="AG137" i="4"/>
  <c r="AH137" i="4"/>
  <c r="AD138" i="4"/>
  <c r="AE138" i="4"/>
  <c r="AF138" i="4"/>
  <c r="AG138" i="4"/>
  <c r="AH138" i="4"/>
  <c r="AD139" i="4"/>
  <c r="AE139" i="4"/>
  <c r="AF139" i="4"/>
  <c r="AG139" i="4"/>
  <c r="AH139" i="4"/>
  <c r="AD140" i="4"/>
  <c r="AE140" i="4"/>
  <c r="AF140" i="4"/>
  <c r="AG140" i="4"/>
  <c r="AH140" i="4"/>
  <c r="AD141" i="4"/>
  <c r="AE141" i="4"/>
  <c r="AF141" i="4"/>
  <c r="AG141" i="4"/>
  <c r="AH141" i="4"/>
  <c r="AD142" i="4"/>
  <c r="AE142" i="4"/>
  <c r="AF142" i="4"/>
  <c r="AG142" i="4"/>
  <c r="AH142" i="4"/>
  <c r="AD143" i="4"/>
  <c r="AE143" i="4"/>
  <c r="AF143" i="4"/>
  <c r="AG143" i="4"/>
  <c r="AH143" i="4"/>
  <c r="AD144" i="4"/>
  <c r="AE144" i="4"/>
  <c r="AF144" i="4"/>
  <c r="AG144" i="4"/>
  <c r="AH144" i="4"/>
  <c r="AD145" i="4"/>
  <c r="AE145" i="4"/>
  <c r="AF145" i="4"/>
  <c r="AG145" i="4"/>
  <c r="AH145" i="4"/>
  <c r="AD146" i="4"/>
  <c r="AE146" i="4"/>
  <c r="AF146" i="4"/>
  <c r="AG146" i="4"/>
  <c r="AH146" i="4"/>
  <c r="AD147" i="4"/>
  <c r="AE147" i="4"/>
  <c r="AF147" i="4"/>
  <c r="AG147" i="4"/>
  <c r="AH147" i="4"/>
  <c r="AD148" i="4"/>
  <c r="AE148" i="4"/>
  <c r="AF148" i="4"/>
  <c r="AG148" i="4"/>
  <c r="AH148" i="4"/>
  <c r="AD149" i="4"/>
  <c r="AE149" i="4"/>
  <c r="AF149" i="4"/>
  <c r="AG149" i="4"/>
  <c r="AH149" i="4"/>
  <c r="AD150" i="4"/>
  <c r="AE150" i="4"/>
  <c r="AF150" i="4"/>
  <c r="AG150" i="4"/>
  <c r="AH150" i="4"/>
  <c r="AD151" i="4"/>
  <c r="AE151" i="4"/>
  <c r="AF151" i="4"/>
  <c r="AG151" i="4"/>
  <c r="AH151" i="4"/>
  <c r="AD152" i="4"/>
  <c r="AE152" i="4"/>
  <c r="AF152" i="4"/>
  <c r="AG152" i="4"/>
  <c r="AH152" i="4"/>
  <c r="AD153" i="4"/>
  <c r="AE153" i="4"/>
  <c r="AF153" i="4"/>
  <c r="AG153" i="4"/>
  <c r="AH153" i="4"/>
  <c r="AD154" i="4"/>
  <c r="AE154" i="4"/>
  <c r="AF154" i="4"/>
  <c r="AG154" i="4"/>
  <c r="AH154" i="4"/>
  <c r="AD155" i="4"/>
  <c r="AE155" i="4"/>
  <c r="AF155" i="4"/>
  <c r="AG155" i="4"/>
  <c r="AH155" i="4"/>
  <c r="AD156" i="4"/>
  <c r="AE156" i="4"/>
  <c r="AF156" i="4"/>
  <c r="AG156" i="4"/>
  <c r="AH156" i="4"/>
  <c r="AD157" i="4"/>
  <c r="AE157" i="4"/>
  <c r="AF157" i="4"/>
  <c r="AG157" i="4"/>
  <c r="AH157" i="4"/>
  <c r="AD158" i="4"/>
  <c r="AE158" i="4"/>
  <c r="AF158" i="4"/>
  <c r="AG158" i="4"/>
  <c r="AH158" i="4"/>
  <c r="AD159" i="4"/>
  <c r="AE159" i="4"/>
  <c r="AF159" i="4"/>
  <c r="AG159" i="4"/>
  <c r="AH159" i="4"/>
  <c r="AD160" i="4"/>
  <c r="AE160" i="4"/>
  <c r="AF160" i="4"/>
  <c r="AG160" i="4"/>
  <c r="AH160" i="4"/>
  <c r="AD161" i="4"/>
  <c r="AE161" i="4"/>
  <c r="AF161" i="4"/>
  <c r="AG161" i="4"/>
  <c r="AH161" i="4"/>
  <c r="AD162" i="4"/>
  <c r="AE162" i="4"/>
  <c r="AF162" i="4"/>
  <c r="AG162" i="4"/>
  <c r="AH162" i="4"/>
  <c r="AD163" i="4"/>
  <c r="AE163" i="4"/>
  <c r="AF163" i="4"/>
  <c r="AG163" i="4"/>
  <c r="AH163" i="4"/>
  <c r="AD164" i="4"/>
  <c r="AE164" i="4"/>
  <c r="AF164" i="4"/>
  <c r="AG164" i="4"/>
  <c r="AH164" i="4"/>
  <c r="AD165" i="4"/>
  <c r="AE165" i="4"/>
  <c r="AF165" i="4"/>
  <c r="AG165" i="4"/>
  <c r="AH165" i="4"/>
  <c r="AD166" i="4"/>
  <c r="AE166" i="4"/>
  <c r="AF166" i="4"/>
  <c r="AG166" i="4"/>
  <c r="AH166" i="4"/>
  <c r="AD167" i="4"/>
  <c r="AE167" i="4"/>
  <c r="AF167" i="4"/>
  <c r="AG167" i="4"/>
  <c r="AH167" i="4"/>
  <c r="AD168" i="4"/>
  <c r="AE168" i="4"/>
  <c r="AF168" i="4"/>
  <c r="AG168" i="4"/>
  <c r="AH168" i="4"/>
  <c r="AD169" i="4"/>
  <c r="AE169" i="4"/>
  <c r="AF169" i="4"/>
  <c r="AG169" i="4"/>
  <c r="AH169" i="4"/>
  <c r="AD170" i="4"/>
  <c r="AE170" i="4"/>
  <c r="AF170" i="4"/>
  <c r="AG170" i="4"/>
  <c r="AH170" i="4"/>
  <c r="AD171" i="4"/>
  <c r="AE171" i="4"/>
  <c r="AF171" i="4"/>
  <c r="AG171" i="4"/>
  <c r="AH171" i="4"/>
  <c r="AD172" i="4"/>
  <c r="AE172" i="4"/>
  <c r="AF172" i="4"/>
  <c r="AG172" i="4"/>
  <c r="AH172" i="4"/>
  <c r="AD173" i="4"/>
  <c r="AE173" i="4"/>
  <c r="AF173" i="4"/>
  <c r="AG173" i="4"/>
  <c r="AH173" i="4"/>
  <c r="AD174" i="4"/>
  <c r="AE174" i="4"/>
  <c r="AF174" i="4"/>
  <c r="AG174" i="4"/>
  <c r="AH174" i="4"/>
  <c r="AD175" i="4"/>
  <c r="AE175" i="4"/>
  <c r="AF175" i="4"/>
  <c r="AG175" i="4"/>
  <c r="AH175" i="4"/>
  <c r="AD176" i="4"/>
  <c r="AE176" i="4"/>
  <c r="AF176" i="4"/>
  <c r="AG176" i="4"/>
  <c r="AH176" i="4"/>
  <c r="AD177" i="4"/>
  <c r="AE177" i="4"/>
  <c r="AF177" i="4"/>
  <c r="AG177" i="4"/>
  <c r="AH177" i="4"/>
  <c r="AD178" i="4"/>
  <c r="AE178" i="4"/>
  <c r="AF178" i="4"/>
  <c r="AG178" i="4"/>
  <c r="AH178" i="4"/>
  <c r="AD179" i="4"/>
  <c r="AE179" i="4"/>
  <c r="AF179" i="4"/>
  <c r="AG179" i="4"/>
  <c r="AH179" i="4"/>
  <c r="AD180" i="4"/>
  <c r="AE180" i="4"/>
  <c r="AF180" i="4"/>
  <c r="AG180" i="4"/>
  <c r="AH180" i="4"/>
  <c r="AD181" i="4"/>
  <c r="AE181" i="4"/>
  <c r="AF181" i="4"/>
  <c r="AG181" i="4"/>
  <c r="AH181" i="4"/>
  <c r="AD182" i="4"/>
  <c r="AE182" i="4"/>
  <c r="AF182" i="4"/>
  <c r="AG182" i="4"/>
  <c r="AH182" i="4"/>
  <c r="AD183" i="4"/>
  <c r="AE183" i="4"/>
  <c r="AF183" i="4"/>
  <c r="AG183" i="4"/>
  <c r="AH183" i="4"/>
  <c r="AD184" i="4"/>
  <c r="AE184" i="4"/>
  <c r="AF184" i="4"/>
  <c r="AG184" i="4"/>
  <c r="AH184" i="4"/>
  <c r="AD185" i="4"/>
  <c r="AE185" i="4"/>
  <c r="AF185" i="4"/>
  <c r="AG185" i="4"/>
  <c r="AH185" i="4"/>
  <c r="AD186" i="4"/>
  <c r="AE186" i="4"/>
  <c r="AF186" i="4"/>
  <c r="AG186" i="4"/>
  <c r="AH186" i="4"/>
  <c r="AD187" i="4"/>
  <c r="AE187" i="4"/>
  <c r="AF187" i="4"/>
  <c r="AG187" i="4"/>
  <c r="AH187" i="4"/>
  <c r="AD188" i="4"/>
  <c r="AE188" i="4"/>
  <c r="AF188" i="4"/>
  <c r="AG188" i="4"/>
  <c r="AH188" i="4"/>
  <c r="AD189" i="4"/>
  <c r="AE189" i="4"/>
  <c r="AF189" i="4"/>
  <c r="AG189" i="4"/>
  <c r="AH189" i="4"/>
  <c r="AD190" i="4"/>
  <c r="AE190" i="4"/>
  <c r="AF190" i="4"/>
  <c r="AG190" i="4"/>
  <c r="AH190" i="4"/>
  <c r="AD191" i="4"/>
  <c r="AE191" i="4"/>
  <c r="AF191" i="4"/>
  <c r="AG191" i="4"/>
  <c r="AH191" i="4"/>
  <c r="AD192" i="4"/>
  <c r="AE192" i="4"/>
  <c r="AF192" i="4"/>
  <c r="AG192" i="4"/>
  <c r="AH192" i="4"/>
  <c r="AD193" i="4"/>
  <c r="AE193" i="4"/>
  <c r="AF193" i="4"/>
  <c r="AG193" i="4"/>
  <c r="AH193" i="4"/>
  <c r="AD194" i="4"/>
  <c r="AE194" i="4"/>
  <c r="AF194" i="4"/>
  <c r="AG194" i="4"/>
  <c r="AH194" i="4"/>
  <c r="AD195" i="4"/>
  <c r="AE195" i="4"/>
  <c r="AF195" i="4"/>
  <c r="AG195" i="4"/>
  <c r="AH195" i="4"/>
  <c r="AD196" i="4"/>
  <c r="AE196" i="4"/>
  <c r="AF196" i="4"/>
  <c r="AG196" i="4"/>
  <c r="AH196" i="4"/>
  <c r="AD197" i="4"/>
  <c r="AE197" i="4"/>
  <c r="AF197" i="4"/>
  <c r="AG197" i="4"/>
  <c r="AH197" i="4"/>
  <c r="AD198" i="4"/>
  <c r="AE198" i="4"/>
  <c r="AF198" i="4"/>
  <c r="AG198" i="4"/>
  <c r="AH198" i="4"/>
  <c r="AD199" i="4"/>
  <c r="AE199" i="4"/>
  <c r="AF199" i="4"/>
  <c r="AG199" i="4"/>
  <c r="AH199" i="4"/>
  <c r="AD200" i="4"/>
  <c r="AE200" i="4"/>
  <c r="AF200" i="4"/>
  <c r="AG200" i="4"/>
  <c r="AH200" i="4"/>
  <c r="AD201" i="4"/>
  <c r="AE201" i="4"/>
  <c r="AF201" i="4"/>
  <c r="AG201" i="4"/>
  <c r="AH201" i="4"/>
  <c r="AD202" i="4"/>
  <c r="AE202" i="4"/>
  <c r="AF202" i="4"/>
  <c r="AG202" i="4"/>
  <c r="AH202" i="4"/>
  <c r="AE4" i="4"/>
  <c r="AF4" i="4"/>
  <c r="AG4" i="4"/>
  <c r="AH4" i="4"/>
  <c r="AX11" i="17" l="1"/>
  <c r="AZ11" i="17" s="1"/>
  <c r="AX12" i="17"/>
  <c r="AZ12" i="17" s="1"/>
  <c r="AX13" i="17"/>
  <c r="AZ13" i="17" s="1"/>
  <c r="AX14" i="17"/>
  <c r="AZ14" i="17" s="1"/>
  <c r="AX15" i="17"/>
  <c r="AZ15" i="17" s="1"/>
  <c r="AX16" i="17"/>
  <c r="AZ16" i="17" s="1"/>
  <c r="AX10" i="17"/>
  <c r="AZ10" i="17" s="1"/>
  <c r="AQ11" i="17"/>
  <c r="AS11" i="17" s="1"/>
  <c r="AQ12" i="17"/>
  <c r="AS12" i="17" s="1"/>
  <c r="AQ13" i="17"/>
  <c r="AS13" i="17" s="1"/>
  <c r="AQ14" i="17"/>
  <c r="AS14" i="17" s="1"/>
  <c r="AQ15" i="17"/>
  <c r="AS15" i="17" s="1"/>
  <c r="AQ16" i="17"/>
  <c r="AS16" i="17" s="1"/>
  <c r="AQ10" i="17"/>
  <c r="AS10" i="17" s="1"/>
  <c r="AD11" i="17" l="1"/>
  <c r="AE11" i="17" s="1"/>
  <c r="AD12" i="17"/>
  <c r="AE12" i="17" s="1"/>
  <c r="AD13" i="17"/>
  <c r="AE13" i="17" s="1"/>
  <c r="AD14" i="17"/>
  <c r="AE14" i="17" s="1"/>
  <c r="AD15" i="17"/>
  <c r="AE15" i="17" s="1"/>
  <c r="AD16" i="17"/>
  <c r="AE16" i="17" s="1"/>
  <c r="AD10" i="17"/>
  <c r="AE10" i="17" s="1"/>
  <c r="F22" i="17" l="1"/>
  <c r="F23" i="17"/>
  <c r="F24" i="17"/>
  <c r="F25" i="17"/>
  <c r="F26" i="17"/>
  <c r="F27" i="17"/>
  <c r="F21" i="17"/>
  <c r="L10" i="17" l="1"/>
  <c r="AL10" i="17"/>
  <c r="K15" i="17"/>
  <c r="AL15" i="17"/>
  <c r="K12" i="17"/>
  <c r="AL12" i="17"/>
  <c r="L16" i="17"/>
  <c r="AL16" i="17"/>
  <c r="K14" i="17"/>
  <c r="AL14" i="17"/>
  <c r="K13" i="17"/>
  <c r="AL13" i="17"/>
  <c r="K11" i="17"/>
  <c r="AL11" i="17"/>
  <c r="L14" i="17"/>
  <c r="L13" i="17"/>
  <c r="L12" i="17"/>
  <c r="L15" i="17"/>
  <c r="K16" i="17"/>
  <c r="O16" i="17" s="1"/>
  <c r="L11" i="17"/>
  <c r="K10" i="17"/>
  <c r="O10" i="17" s="1"/>
  <c r="O12" i="17" l="1"/>
  <c r="O13" i="17"/>
  <c r="O14" i="17"/>
  <c r="O15" i="17"/>
  <c r="O11" i="17"/>
  <c r="D21" i="1" l="1"/>
  <c r="D41" i="1"/>
  <c r="BP5" i="5" l="1"/>
  <c r="BP6" i="5"/>
  <c r="BP7" i="5"/>
  <c r="BP8" i="5"/>
  <c r="BP9" i="5"/>
  <c r="BP10" i="5"/>
  <c r="BP11" i="5"/>
  <c r="BP12" i="5"/>
  <c r="BP13" i="5"/>
  <c r="BP14" i="5"/>
  <c r="BP15" i="5"/>
  <c r="BP16" i="5"/>
  <c r="BP17" i="5"/>
  <c r="BP18" i="5"/>
  <c r="BP19" i="5"/>
  <c r="BP20" i="5"/>
  <c r="BP21" i="5"/>
  <c r="BP22" i="5"/>
  <c r="BP23" i="5"/>
  <c r="BP4" i="5"/>
  <c r="BO23" i="5"/>
  <c r="BO5" i="5"/>
  <c r="BO6" i="5"/>
  <c r="BO7" i="5"/>
  <c r="BO8" i="5"/>
  <c r="BO9" i="5"/>
  <c r="BO10" i="5"/>
  <c r="BO11" i="5"/>
  <c r="BO12" i="5"/>
  <c r="BO13" i="5"/>
  <c r="BO14" i="5"/>
  <c r="BO15" i="5"/>
  <c r="BO16" i="5"/>
  <c r="BO17" i="5"/>
  <c r="BO18" i="5"/>
  <c r="BO19" i="5"/>
  <c r="BO20" i="5"/>
  <c r="BO21" i="5"/>
  <c r="BO22" i="5"/>
  <c r="BO4" i="5"/>
  <c r="T5" i="8" l="1"/>
  <c r="U5" i="8"/>
  <c r="V5" i="8"/>
  <c r="W5" i="8"/>
  <c r="X5" i="8"/>
  <c r="T6" i="8"/>
  <c r="U6" i="8"/>
  <c r="V6" i="8"/>
  <c r="W6" i="8"/>
  <c r="X6" i="8"/>
  <c r="T7" i="8"/>
  <c r="U7" i="8"/>
  <c r="V7" i="8"/>
  <c r="W7" i="8"/>
  <c r="X7" i="8"/>
  <c r="T8" i="8"/>
  <c r="U8" i="8"/>
  <c r="V8" i="8"/>
  <c r="W8" i="8"/>
  <c r="X8" i="8"/>
  <c r="T9" i="8"/>
  <c r="U9" i="8"/>
  <c r="V9" i="8"/>
  <c r="W9" i="8"/>
  <c r="X9" i="8"/>
  <c r="T10" i="8"/>
  <c r="U10" i="8"/>
  <c r="V10" i="8"/>
  <c r="W10" i="8"/>
  <c r="X10" i="8"/>
  <c r="T11" i="8"/>
  <c r="U11" i="8"/>
  <c r="V11" i="8"/>
  <c r="W11" i="8"/>
  <c r="X11" i="8"/>
  <c r="T12" i="8"/>
  <c r="U12" i="8"/>
  <c r="V12" i="8"/>
  <c r="W12" i="8"/>
  <c r="X12" i="8"/>
  <c r="T13" i="8"/>
  <c r="U13" i="8"/>
  <c r="V13" i="8"/>
  <c r="W13" i="8"/>
  <c r="X13" i="8"/>
  <c r="T14" i="8"/>
  <c r="U14" i="8"/>
  <c r="V14" i="8"/>
  <c r="W14" i="8"/>
  <c r="X14" i="8"/>
  <c r="T15" i="8"/>
  <c r="U15" i="8"/>
  <c r="V15" i="8"/>
  <c r="W15" i="8"/>
  <c r="X15" i="8"/>
  <c r="T16" i="8"/>
  <c r="U16" i="8"/>
  <c r="V16" i="8"/>
  <c r="W16" i="8"/>
  <c r="X16" i="8"/>
  <c r="T17" i="8"/>
  <c r="U17" i="8"/>
  <c r="V17" i="8"/>
  <c r="W17" i="8"/>
  <c r="X17" i="8"/>
  <c r="T18" i="8"/>
  <c r="U18" i="8"/>
  <c r="V18" i="8"/>
  <c r="W18" i="8"/>
  <c r="X18" i="8"/>
  <c r="T19" i="8"/>
  <c r="U19" i="8"/>
  <c r="V19" i="8"/>
  <c r="W19" i="8"/>
  <c r="X19" i="8"/>
  <c r="T20" i="8"/>
  <c r="U20" i="8"/>
  <c r="V20" i="8"/>
  <c r="W20" i="8"/>
  <c r="X20" i="8"/>
  <c r="T21" i="8"/>
  <c r="U21" i="8"/>
  <c r="V21" i="8"/>
  <c r="W21" i="8"/>
  <c r="X21" i="8"/>
  <c r="T22" i="8"/>
  <c r="U22" i="8"/>
  <c r="V22" i="8"/>
  <c r="W22" i="8"/>
  <c r="X22" i="8"/>
  <c r="T23" i="8"/>
  <c r="U23" i="8"/>
  <c r="V23" i="8"/>
  <c r="W23" i="8"/>
  <c r="X23" i="8"/>
  <c r="T24" i="8"/>
  <c r="U24" i="8"/>
  <c r="V24" i="8"/>
  <c r="W24" i="8"/>
  <c r="X24" i="8"/>
  <c r="T25" i="8"/>
  <c r="U25" i="8"/>
  <c r="V25" i="8"/>
  <c r="W25" i="8"/>
  <c r="X25" i="8"/>
  <c r="T26" i="8"/>
  <c r="U26" i="8"/>
  <c r="V26" i="8"/>
  <c r="W26" i="8"/>
  <c r="X26" i="8"/>
  <c r="T27" i="8"/>
  <c r="U27" i="8"/>
  <c r="V27" i="8"/>
  <c r="W27" i="8"/>
  <c r="X27" i="8"/>
  <c r="T28" i="8"/>
  <c r="U28" i="8"/>
  <c r="V28" i="8"/>
  <c r="W28" i="8"/>
  <c r="X28" i="8"/>
  <c r="T29" i="8"/>
  <c r="U29" i="8"/>
  <c r="V29" i="8"/>
  <c r="W29" i="8"/>
  <c r="X29" i="8"/>
  <c r="T30" i="8"/>
  <c r="U30" i="8"/>
  <c r="V30" i="8"/>
  <c r="W30" i="8"/>
  <c r="X30" i="8"/>
  <c r="T31" i="8"/>
  <c r="U31" i="8"/>
  <c r="V31" i="8"/>
  <c r="W31" i="8"/>
  <c r="X31" i="8"/>
  <c r="T32" i="8"/>
  <c r="U32" i="8"/>
  <c r="V32" i="8"/>
  <c r="W32" i="8"/>
  <c r="X32" i="8"/>
  <c r="T33" i="8"/>
  <c r="U33" i="8"/>
  <c r="V33" i="8"/>
  <c r="W33" i="8"/>
  <c r="X33" i="8"/>
  <c r="T34" i="8"/>
  <c r="U34" i="8"/>
  <c r="V34" i="8"/>
  <c r="W34" i="8"/>
  <c r="X34" i="8"/>
  <c r="T35" i="8"/>
  <c r="U35" i="8"/>
  <c r="V35" i="8"/>
  <c r="W35" i="8"/>
  <c r="X35" i="8"/>
  <c r="T36" i="8"/>
  <c r="U36" i="8"/>
  <c r="V36" i="8"/>
  <c r="W36" i="8"/>
  <c r="X36" i="8"/>
  <c r="T37" i="8"/>
  <c r="U37" i="8"/>
  <c r="V37" i="8"/>
  <c r="W37" i="8"/>
  <c r="X37" i="8"/>
  <c r="T38" i="8"/>
  <c r="U38" i="8"/>
  <c r="V38" i="8"/>
  <c r="W38" i="8"/>
  <c r="X38" i="8"/>
  <c r="T39" i="8"/>
  <c r="U39" i="8"/>
  <c r="V39" i="8"/>
  <c r="W39" i="8"/>
  <c r="X39" i="8"/>
  <c r="T40" i="8"/>
  <c r="U40" i="8"/>
  <c r="V40" i="8"/>
  <c r="W40" i="8"/>
  <c r="X40" i="8"/>
  <c r="T41" i="8"/>
  <c r="U41" i="8"/>
  <c r="V41" i="8"/>
  <c r="W41" i="8"/>
  <c r="X41" i="8"/>
  <c r="T42" i="8"/>
  <c r="U42" i="8"/>
  <c r="V42" i="8"/>
  <c r="W42" i="8"/>
  <c r="X42" i="8"/>
  <c r="T43" i="8"/>
  <c r="U43" i="8"/>
  <c r="V43" i="8"/>
  <c r="W43" i="8"/>
  <c r="X43" i="8"/>
  <c r="T44" i="8"/>
  <c r="U44" i="8"/>
  <c r="V44" i="8"/>
  <c r="W44" i="8"/>
  <c r="X44" i="8"/>
  <c r="T45" i="8"/>
  <c r="U45" i="8"/>
  <c r="V45" i="8"/>
  <c r="W45" i="8"/>
  <c r="X45" i="8"/>
  <c r="T46" i="8"/>
  <c r="U46" i="8"/>
  <c r="V46" i="8"/>
  <c r="W46" i="8"/>
  <c r="X46" i="8"/>
  <c r="T47" i="8"/>
  <c r="U47" i="8"/>
  <c r="V47" i="8"/>
  <c r="W47" i="8"/>
  <c r="X47" i="8"/>
  <c r="T48" i="8"/>
  <c r="U48" i="8"/>
  <c r="V48" i="8"/>
  <c r="W48" i="8"/>
  <c r="X48" i="8"/>
  <c r="T49" i="8"/>
  <c r="U49" i="8"/>
  <c r="V49" i="8"/>
  <c r="W49" i="8"/>
  <c r="X49" i="8"/>
  <c r="T50" i="8"/>
  <c r="U50" i="8"/>
  <c r="V50" i="8"/>
  <c r="W50" i="8"/>
  <c r="X50" i="8"/>
  <c r="T51" i="8"/>
  <c r="U51" i="8"/>
  <c r="V51" i="8"/>
  <c r="W51" i="8"/>
  <c r="X51" i="8"/>
  <c r="T52" i="8"/>
  <c r="U52" i="8"/>
  <c r="V52" i="8"/>
  <c r="W52" i="8"/>
  <c r="X52" i="8"/>
  <c r="T53" i="8"/>
  <c r="U53" i="8"/>
  <c r="V53" i="8"/>
  <c r="W53" i="8"/>
  <c r="X53" i="8"/>
  <c r="T54" i="8"/>
  <c r="U54" i="8"/>
  <c r="V54" i="8"/>
  <c r="W54" i="8"/>
  <c r="X54" i="8"/>
  <c r="T55" i="8"/>
  <c r="U55" i="8"/>
  <c r="V55" i="8"/>
  <c r="W55" i="8"/>
  <c r="X55" i="8"/>
  <c r="T56" i="8"/>
  <c r="U56" i="8"/>
  <c r="V56" i="8"/>
  <c r="W56" i="8"/>
  <c r="X56" i="8"/>
  <c r="T57" i="8"/>
  <c r="U57" i="8"/>
  <c r="V57" i="8"/>
  <c r="W57" i="8"/>
  <c r="X57" i="8"/>
  <c r="T58" i="8"/>
  <c r="U58" i="8"/>
  <c r="V58" i="8"/>
  <c r="W58" i="8"/>
  <c r="X58" i="8"/>
  <c r="T59" i="8"/>
  <c r="U59" i="8"/>
  <c r="V59" i="8"/>
  <c r="W59" i="8"/>
  <c r="X59" i="8"/>
  <c r="T60" i="8"/>
  <c r="U60" i="8"/>
  <c r="V60" i="8"/>
  <c r="W60" i="8"/>
  <c r="X60" i="8"/>
  <c r="T61" i="8"/>
  <c r="U61" i="8"/>
  <c r="V61" i="8"/>
  <c r="W61" i="8"/>
  <c r="X61" i="8"/>
  <c r="T62" i="8"/>
  <c r="U62" i="8"/>
  <c r="V62" i="8"/>
  <c r="W62" i="8"/>
  <c r="X62" i="8"/>
  <c r="T63" i="8"/>
  <c r="U63" i="8"/>
  <c r="V63" i="8"/>
  <c r="W63" i="8"/>
  <c r="X63" i="8"/>
  <c r="T64" i="8"/>
  <c r="U64" i="8"/>
  <c r="V64" i="8"/>
  <c r="W64" i="8"/>
  <c r="X64" i="8"/>
  <c r="T65" i="8"/>
  <c r="U65" i="8"/>
  <c r="V65" i="8"/>
  <c r="W65" i="8"/>
  <c r="X65" i="8"/>
  <c r="T66" i="8"/>
  <c r="U66" i="8"/>
  <c r="V66" i="8"/>
  <c r="W66" i="8"/>
  <c r="X66" i="8"/>
  <c r="T67" i="8"/>
  <c r="U67" i="8"/>
  <c r="V67" i="8"/>
  <c r="W67" i="8"/>
  <c r="X67" i="8"/>
  <c r="T68" i="8"/>
  <c r="U68" i="8"/>
  <c r="V68" i="8"/>
  <c r="W68" i="8"/>
  <c r="X68" i="8"/>
  <c r="T69" i="8"/>
  <c r="U69" i="8"/>
  <c r="V69" i="8"/>
  <c r="W69" i="8"/>
  <c r="X69" i="8"/>
  <c r="T70" i="8"/>
  <c r="U70" i="8"/>
  <c r="V70" i="8"/>
  <c r="W70" i="8"/>
  <c r="X70" i="8"/>
  <c r="T71" i="8"/>
  <c r="U71" i="8"/>
  <c r="V71" i="8"/>
  <c r="W71" i="8"/>
  <c r="X71" i="8"/>
  <c r="T72" i="8"/>
  <c r="U72" i="8"/>
  <c r="V72" i="8"/>
  <c r="W72" i="8"/>
  <c r="X72" i="8"/>
  <c r="T73" i="8"/>
  <c r="U73" i="8"/>
  <c r="V73" i="8"/>
  <c r="W73" i="8"/>
  <c r="X73" i="8"/>
  <c r="T74" i="8"/>
  <c r="U74" i="8"/>
  <c r="V74" i="8"/>
  <c r="W74" i="8"/>
  <c r="X74" i="8"/>
  <c r="T75" i="8"/>
  <c r="U75" i="8"/>
  <c r="V75" i="8"/>
  <c r="W75" i="8"/>
  <c r="X75" i="8"/>
  <c r="T76" i="8"/>
  <c r="U76" i="8"/>
  <c r="V76" i="8"/>
  <c r="W76" i="8"/>
  <c r="X76" i="8"/>
  <c r="T77" i="8"/>
  <c r="U77" i="8"/>
  <c r="V77" i="8"/>
  <c r="W77" i="8"/>
  <c r="X77" i="8"/>
  <c r="T78" i="8"/>
  <c r="U78" i="8"/>
  <c r="V78" i="8"/>
  <c r="W78" i="8"/>
  <c r="X78" i="8"/>
  <c r="T79" i="8"/>
  <c r="U79" i="8"/>
  <c r="V79" i="8"/>
  <c r="W79" i="8"/>
  <c r="X79" i="8"/>
  <c r="T80" i="8"/>
  <c r="U80" i="8"/>
  <c r="V80" i="8"/>
  <c r="W80" i="8"/>
  <c r="X80" i="8"/>
  <c r="T81" i="8"/>
  <c r="U81" i="8"/>
  <c r="V81" i="8"/>
  <c r="W81" i="8"/>
  <c r="X81" i="8"/>
  <c r="T82" i="8"/>
  <c r="U82" i="8"/>
  <c r="V82" i="8"/>
  <c r="W82" i="8"/>
  <c r="X82" i="8"/>
  <c r="T83" i="8"/>
  <c r="U83" i="8"/>
  <c r="V83" i="8"/>
  <c r="W83" i="8"/>
  <c r="X83" i="8"/>
  <c r="T84" i="8"/>
  <c r="U84" i="8"/>
  <c r="V84" i="8"/>
  <c r="W84" i="8"/>
  <c r="X84" i="8"/>
  <c r="T85" i="8"/>
  <c r="U85" i="8"/>
  <c r="V85" i="8"/>
  <c r="W85" i="8"/>
  <c r="X85" i="8"/>
  <c r="T86" i="8"/>
  <c r="U86" i="8"/>
  <c r="V86" i="8"/>
  <c r="W86" i="8"/>
  <c r="X86" i="8"/>
  <c r="T87" i="8"/>
  <c r="U87" i="8"/>
  <c r="V87" i="8"/>
  <c r="W87" i="8"/>
  <c r="X87" i="8"/>
  <c r="T88" i="8"/>
  <c r="U88" i="8"/>
  <c r="V88" i="8"/>
  <c r="W88" i="8"/>
  <c r="X88" i="8"/>
  <c r="T89" i="8"/>
  <c r="U89" i="8"/>
  <c r="V89" i="8"/>
  <c r="W89" i="8"/>
  <c r="X89" i="8"/>
  <c r="T90" i="8"/>
  <c r="U90" i="8"/>
  <c r="V90" i="8"/>
  <c r="W90" i="8"/>
  <c r="X90" i="8"/>
  <c r="T91" i="8"/>
  <c r="U91" i="8"/>
  <c r="V91" i="8"/>
  <c r="W91" i="8"/>
  <c r="X91" i="8"/>
  <c r="T92" i="8"/>
  <c r="U92" i="8"/>
  <c r="V92" i="8"/>
  <c r="W92" i="8"/>
  <c r="X92" i="8"/>
  <c r="T93" i="8"/>
  <c r="U93" i="8"/>
  <c r="V93" i="8"/>
  <c r="W93" i="8"/>
  <c r="X93" i="8"/>
  <c r="T94" i="8"/>
  <c r="U94" i="8"/>
  <c r="V94" i="8"/>
  <c r="W94" i="8"/>
  <c r="X94" i="8"/>
  <c r="T95" i="8"/>
  <c r="U95" i="8"/>
  <c r="V95" i="8"/>
  <c r="W95" i="8"/>
  <c r="X95" i="8"/>
  <c r="T96" i="8"/>
  <c r="U96" i="8"/>
  <c r="V96" i="8"/>
  <c r="W96" i="8"/>
  <c r="X96" i="8"/>
  <c r="T97" i="8"/>
  <c r="U97" i="8"/>
  <c r="V97" i="8"/>
  <c r="W97" i="8"/>
  <c r="X97" i="8"/>
  <c r="T98" i="8"/>
  <c r="U98" i="8"/>
  <c r="V98" i="8"/>
  <c r="W98" i="8"/>
  <c r="X98" i="8"/>
  <c r="T99" i="8"/>
  <c r="U99" i="8"/>
  <c r="V99" i="8"/>
  <c r="W99" i="8"/>
  <c r="X99" i="8"/>
  <c r="T100" i="8"/>
  <c r="U100" i="8"/>
  <c r="V100" i="8"/>
  <c r="W100" i="8"/>
  <c r="X100" i="8"/>
  <c r="T101" i="8"/>
  <c r="U101" i="8"/>
  <c r="V101" i="8"/>
  <c r="W101" i="8"/>
  <c r="X101" i="8"/>
  <c r="T102" i="8"/>
  <c r="U102" i="8"/>
  <c r="V102" i="8"/>
  <c r="W102" i="8"/>
  <c r="X102" i="8"/>
  <c r="T103" i="8"/>
  <c r="U103" i="8"/>
  <c r="V103" i="8"/>
  <c r="W103" i="8"/>
  <c r="X103" i="8"/>
  <c r="T104" i="8"/>
  <c r="U104" i="8"/>
  <c r="V104" i="8"/>
  <c r="W104" i="8"/>
  <c r="X104" i="8"/>
  <c r="T105" i="8"/>
  <c r="U105" i="8"/>
  <c r="V105" i="8"/>
  <c r="W105" i="8"/>
  <c r="X105" i="8"/>
  <c r="T106" i="8"/>
  <c r="U106" i="8"/>
  <c r="V106" i="8"/>
  <c r="W106" i="8"/>
  <c r="X106" i="8"/>
  <c r="T107" i="8"/>
  <c r="U107" i="8"/>
  <c r="V107" i="8"/>
  <c r="W107" i="8"/>
  <c r="X107" i="8"/>
  <c r="T108" i="8"/>
  <c r="U108" i="8"/>
  <c r="V108" i="8"/>
  <c r="W108" i="8"/>
  <c r="X108" i="8"/>
  <c r="T109" i="8"/>
  <c r="U109" i="8"/>
  <c r="V109" i="8"/>
  <c r="W109" i="8"/>
  <c r="X109" i="8"/>
  <c r="T110" i="8"/>
  <c r="U110" i="8"/>
  <c r="V110" i="8"/>
  <c r="W110" i="8"/>
  <c r="X110" i="8"/>
  <c r="T111" i="8"/>
  <c r="U111" i="8"/>
  <c r="V111" i="8"/>
  <c r="W111" i="8"/>
  <c r="X111" i="8"/>
  <c r="T112" i="8"/>
  <c r="U112" i="8"/>
  <c r="V112" i="8"/>
  <c r="W112" i="8"/>
  <c r="X112" i="8"/>
  <c r="T113" i="8"/>
  <c r="U113" i="8"/>
  <c r="V113" i="8"/>
  <c r="W113" i="8"/>
  <c r="X113" i="8"/>
  <c r="T114" i="8"/>
  <c r="U114" i="8"/>
  <c r="V114" i="8"/>
  <c r="W114" i="8"/>
  <c r="X114" i="8"/>
  <c r="T115" i="8"/>
  <c r="U115" i="8"/>
  <c r="V115" i="8"/>
  <c r="W115" i="8"/>
  <c r="X115" i="8"/>
  <c r="T116" i="8"/>
  <c r="U116" i="8"/>
  <c r="V116" i="8"/>
  <c r="W116" i="8"/>
  <c r="X116" i="8"/>
  <c r="T117" i="8"/>
  <c r="U117" i="8"/>
  <c r="V117" i="8"/>
  <c r="W117" i="8"/>
  <c r="X117" i="8"/>
  <c r="T118" i="8"/>
  <c r="U118" i="8"/>
  <c r="V118" i="8"/>
  <c r="W118" i="8"/>
  <c r="X118" i="8"/>
  <c r="T119" i="8"/>
  <c r="U119" i="8"/>
  <c r="V119" i="8"/>
  <c r="W119" i="8"/>
  <c r="X119" i="8"/>
  <c r="T120" i="8"/>
  <c r="U120" i="8"/>
  <c r="V120" i="8"/>
  <c r="W120" i="8"/>
  <c r="X120" i="8"/>
  <c r="T121" i="8"/>
  <c r="U121" i="8"/>
  <c r="V121" i="8"/>
  <c r="W121" i="8"/>
  <c r="X121" i="8"/>
  <c r="T122" i="8"/>
  <c r="U122" i="8"/>
  <c r="V122" i="8"/>
  <c r="W122" i="8"/>
  <c r="X122" i="8"/>
  <c r="T123" i="8"/>
  <c r="U123" i="8"/>
  <c r="V123" i="8"/>
  <c r="W123" i="8"/>
  <c r="X123" i="8"/>
  <c r="T124" i="8"/>
  <c r="U124" i="8"/>
  <c r="V124" i="8"/>
  <c r="W124" i="8"/>
  <c r="X124" i="8"/>
  <c r="T125" i="8"/>
  <c r="U125" i="8"/>
  <c r="V125" i="8"/>
  <c r="W125" i="8"/>
  <c r="X125" i="8"/>
  <c r="T126" i="8"/>
  <c r="U126" i="8"/>
  <c r="V126" i="8"/>
  <c r="W126" i="8"/>
  <c r="X126" i="8"/>
  <c r="T127" i="8"/>
  <c r="U127" i="8"/>
  <c r="V127" i="8"/>
  <c r="W127" i="8"/>
  <c r="X127" i="8"/>
  <c r="T128" i="8"/>
  <c r="U128" i="8"/>
  <c r="V128" i="8"/>
  <c r="W128" i="8"/>
  <c r="X128" i="8"/>
  <c r="T129" i="8"/>
  <c r="U129" i="8"/>
  <c r="V129" i="8"/>
  <c r="W129" i="8"/>
  <c r="X129" i="8"/>
  <c r="T130" i="8"/>
  <c r="U130" i="8"/>
  <c r="V130" i="8"/>
  <c r="W130" i="8"/>
  <c r="X130" i="8"/>
  <c r="T131" i="8"/>
  <c r="U131" i="8"/>
  <c r="V131" i="8"/>
  <c r="W131" i="8"/>
  <c r="X131" i="8"/>
  <c r="T132" i="8"/>
  <c r="U132" i="8"/>
  <c r="V132" i="8"/>
  <c r="W132" i="8"/>
  <c r="X132" i="8"/>
  <c r="T133" i="8"/>
  <c r="U133" i="8"/>
  <c r="V133" i="8"/>
  <c r="W133" i="8"/>
  <c r="X133" i="8"/>
  <c r="T134" i="8"/>
  <c r="U134" i="8"/>
  <c r="V134" i="8"/>
  <c r="W134" i="8"/>
  <c r="X134" i="8"/>
  <c r="T135" i="8"/>
  <c r="U135" i="8"/>
  <c r="V135" i="8"/>
  <c r="W135" i="8"/>
  <c r="X135" i="8"/>
  <c r="T136" i="8"/>
  <c r="U136" i="8"/>
  <c r="V136" i="8"/>
  <c r="W136" i="8"/>
  <c r="X136" i="8"/>
  <c r="T137" i="8"/>
  <c r="U137" i="8"/>
  <c r="V137" i="8"/>
  <c r="W137" i="8"/>
  <c r="X137" i="8"/>
  <c r="T138" i="8"/>
  <c r="U138" i="8"/>
  <c r="V138" i="8"/>
  <c r="W138" i="8"/>
  <c r="X138" i="8"/>
  <c r="T139" i="8"/>
  <c r="U139" i="8"/>
  <c r="V139" i="8"/>
  <c r="W139" i="8"/>
  <c r="X139" i="8"/>
  <c r="T140" i="8"/>
  <c r="U140" i="8"/>
  <c r="V140" i="8"/>
  <c r="W140" i="8"/>
  <c r="X140" i="8"/>
  <c r="T141" i="8"/>
  <c r="U141" i="8"/>
  <c r="V141" i="8"/>
  <c r="W141" i="8"/>
  <c r="X141" i="8"/>
  <c r="T142" i="8"/>
  <c r="U142" i="8"/>
  <c r="V142" i="8"/>
  <c r="W142" i="8"/>
  <c r="X142" i="8"/>
  <c r="T143" i="8"/>
  <c r="U143" i="8"/>
  <c r="V143" i="8"/>
  <c r="W143" i="8"/>
  <c r="X143" i="8"/>
  <c r="T144" i="8"/>
  <c r="U144" i="8"/>
  <c r="V144" i="8"/>
  <c r="W144" i="8"/>
  <c r="X144" i="8"/>
  <c r="T145" i="8"/>
  <c r="U145" i="8"/>
  <c r="V145" i="8"/>
  <c r="W145" i="8"/>
  <c r="X145" i="8"/>
  <c r="T146" i="8"/>
  <c r="U146" i="8"/>
  <c r="V146" i="8"/>
  <c r="W146" i="8"/>
  <c r="X146" i="8"/>
  <c r="T147" i="8"/>
  <c r="U147" i="8"/>
  <c r="V147" i="8"/>
  <c r="W147" i="8"/>
  <c r="X147" i="8"/>
  <c r="T148" i="8"/>
  <c r="U148" i="8"/>
  <c r="V148" i="8"/>
  <c r="W148" i="8"/>
  <c r="X148" i="8"/>
  <c r="T149" i="8"/>
  <c r="U149" i="8"/>
  <c r="V149" i="8"/>
  <c r="W149" i="8"/>
  <c r="X149" i="8"/>
  <c r="T150" i="8"/>
  <c r="U150" i="8"/>
  <c r="V150" i="8"/>
  <c r="W150" i="8"/>
  <c r="X150" i="8"/>
  <c r="T151" i="8"/>
  <c r="U151" i="8"/>
  <c r="V151" i="8"/>
  <c r="W151" i="8"/>
  <c r="X151" i="8"/>
  <c r="T152" i="8"/>
  <c r="U152" i="8"/>
  <c r="V152" i="8"/>
  <c r="W152" i="8"/>
  <c r="X152" i="8"/>
  <c r="T153" i="8"/>
  <c r="U153" i="8"/>
  <c r="V153" i="8"/>
  <c r="W153" i="8"/>
  <c r="X153" i="8"/>
  <c r="T154" i="8"/>
  <c r="U154" i="8"/>
  <c r="V154" i="8"/>
  <c r="W154" i="8"/>
  <c r="X154" i="8"/>
  <c r="T155" i="8"/>
  <c r="U155" i="8"/>
  <c r="V155" i="8"/>
  <c r="W155" i="8"/>
  <c r="X155" i="8"/>
  <c r="T156" i="8"/>
  <c r="U156" i="8"/>
  <c r="V156" i="8"/>
  <c r="W156" i="8"/>
  <c r="X156" i="8"/>
  <c r="T157" i="8"/>
  <c r="U157" i="8"/>
  <c r="V157" i="8"/>
  <c r="W157" i="8"/>
  <c r="X157" i="8"/>
  <c r="T158" i="8"/>
  <c r="U158" i="8"/>
  <c r="V158" i="8"/>
  <c r="W158" i="8"/>
  <c r="X158" i="8"/>
  <c r="T159" i="8"/>
  <c r="U159" i="8"/>
  <c r="V159" i="8"/>
  <c r="W159" i="8"/>
  <c r="X159" i="8"/>
  <c r="T160" i="8"/>
  <c r="U160" i="8"/>
  <c r="V160" i="8"/>
  <c r="W160" i="8"/>
  <c r="X160" i="8"/>
  <c r="T161" i="8"/>
  <c r="U161" i="8"/>
  <c r="V161" i="8"/>
  <c r="W161" i="8"/>
  <c r="X161" i="8"/>
  <c r="T162" i="8"/>
  <c r="U162" i="8"/>
  <c r="V162" i="8"/>
  <c r="W162" i="8"/>
  <c r="X162" i="8"/>
  <c r="T163" i="8"/>
  <c r="U163" i="8"/>
  <c r="V163" i="8"/>
  <c r="W163" i="8"/>
  <c r="X163" i="8"/>
  <c r="T164" i="8"/>
  <c r="U164" i="8"/>
  <c r="V164" i="8"/>
  <c r="W164" i="8"/>
  <c r="X164" i="8"/>
  <c r="T165" i="8"/>
  <c r="U165" i="8"/>
  <c r="V165" i="8"/>
  <c r="W165" i="8"/>
  <c r="X165" i="8"/>
  <c r="T166" i="8"/>
  <c r="U166" i="8"/>
  <c r="V166" i="8"/>
  <c r="W166" i="8"/>
  <c r="X166" i="8"/>
  <c r="T167" i="8"/>
  <c r="U167" i="8"/>
  <c r="V167" i="8"/>
  <c r="W167" i="8"/>
  <c r="X167" i="8"/>
  <c r="T168" i="8"/>
  <c r="U168" i="8"/>
  <c r="V168" i="8"/>
  <c r="W168" i="8"/>
  <c r="X168" i="8"/>
  <c r="T169" i="8"/>
  <c r="U169" i="8"/>
  <c r="V169" i="8"/>
  <c r="W169" i="8"/>
  <c r="X169" i="8"/>
  <c r="T170" i="8"/>
  <c r="U170" i="8"/>
  <c r="V170" i="8"/>
  <c r="W170" i="8"/>
  <c r="X170" i="8"/>
  <c r="T171" i="8"/>
  <c r="U171" i="8"/>
  <c r="V171" i="8"/>
  <c r="W171" i="8"/>
  <c r="X171" i="8"/>
  <c r="T172" i="8"/>
  <c r="U172" i="8"/>
  <c r="V172" i="8"/>
  <c r="W172" i="8"/>
  <c r="X172" i="8"/>
  <c r="T173" i="8"/>
  <c r="U173" i="8"/>
  <c r="V173" i="8"/>
  <c r="W173" i="8"/>
  <c r="X173" i="8"/>
  <c r="T174" i="8"/>
  <c r="U174" i="8"/>
  <c r="V174" i="8"/>
  <c r="W174" i="8"/>
  <c r="X174" i="8"/>
  <c r="T175" i="8"/>
  <c r="U175" i="8"/>
  <c r="V175" i="8"/>
  <c r="W175" i="8"/>
  <c r="X175" i="8"/>
  <c r="T176" i="8"/>
  <c r="U176" i="8"/>
  <c r="V176" i="8"/>
  <c r="W176" i="8"/>
  <c r="X176" i="8"/>
  <c r="T177" i="8"/>
  <c r="U177" i="8"/>
  <c r="V177" i="8"/>
  <c r="W177" i="8"/>
  <c r="X177" i="8"/>
  <c r="T178" i="8"/>
  <c r="U178" i="8"/>
  <c r="V178" i="8"/>
  <c r="W178" i="8"/>
  <c r="X178" i="8"/>
  <c r="T179" i="8"/>
  <c r="U179" i="8"/>
  <c r="V179" i="8"/>
  <c r="W179" i="8"/>
  <c r="X179" i="8"/>
  <c r="T180" i="8"/>
  <c r="U180" i="8"/>
  <c r="V180" i="8"/>
  <c r="W180" i="8"/>
  <c r="X180" i="8"/>
  <c r="T181" i="8"/>
  <c r="U181" i="8"/>
  <c r="V181" i="8"/>
  <c r="W181" i="8"/>
  <c r="X181" i="8"/>
  <c r="T182" i="8"/>
  <c r="U182" i="8"/>
  <c r="V182" i="8"/>
  <c r="W182" i="8"/>
  <c r="X182" i="8"/>
  <c r="T183" i="8"/>
  <c r="U183" i="8"/>
  <c r="V183" i="8"/>
  <c r="W183" i="8"/>
  <c r="X183" i="8"/>
  <c r="T184" i="8"/>
  <c r="U184" i="8"/>
  <c r="V184" i="8"/>
  <c r="W184" i="8"/>
  <c r="X184" i="8"/>
  <c r="T185" i="8"/>
  <c r="U185" i="8"/>
  <c r="V185" i="8"/>
  <c r="W185" i="8"/>
  <c r="X185" i="8"/>
  <c r="T186" i="8"/>
  <c r="U186" i="8"/>
  <c r="V186" i="8"/>
  <c r="W186" i="8"/>
  <c r="X186" i="8"/>
  <c r="T187" i="8"/>
  <c r="U187" i="8"/>
  <c r="V187" i="8"/>
  <c r="W187" i="8"/>
  <c r="X187" i="8"/>
  <c r="T188" i="8"/>
  <c r="U188" i="8"/>
  <c r="V188" i="8"/>
  <c r="W188" i="8"/>
  <c r="X188" i="8"/>
  <c r="T189" i="8"/>
  <c r="U189" i="8"/>
  <c r="V189" i="8"/>
  <c r="W189" i="8"/>
  <c r="X189" i="8"/>
  <c r="T190" i="8"/>
  <c r="U190" i="8"/>
  <c r="V190" i="8"/>
  <c r="W190" i="8"/>
  <c r="X190" i="8"/>
  <c r="T191" i="8"/>
  <c r="U191" i="8"/>
  <c r="V191" i="8"/>
  <c r="W191" i="8"/>
  <c r="X191" i="8"/>
  <c r="T192" i="8"/>
  <c r="U192" i="8"/>
  <c r="V192" i="8"/>
  <c r="W192" i="8"/>
  <c r="X192" i="8"/>
  <c r="T193" i="8"/>
  <c r="U193" i="8"/>
  <c r="V193" i="8"/>
  <c r="W193" i="8"/>
  <c r="X193" i="8"/>
  <c r="T194" i="8"/>
  <c r="U194" i="8"/>
  <c r="V194" i="8"/>
  <c r="W194" i="8"/>
  <c r="X194" i="8"/>
  <c r="T195" i="8"/>
  <c r="U195" i="8"/>
  <c r="V195" i="8"/>
  <c r="W195" i="8"/>
  <c r="X195" i="8"/>
  <c r="T196" i="8"/>
  <c r="U196" i="8"/>
  <c r="V196" i="8"/>
  <c r="W196" i="8"/>
  <c r="X196" i="8"/>
  <c r="T197" i="8"/>
  <c r="U197" i="8"/>
  <c r="V197" i="8"/>
  <c r="W197" i="8"/>
  <c r="X197" i="8"/>
  <c r="T198" i="8"/>
  <c r="U198" i="8"/>
  <c r="V198" i="8"/>
  <c r="W198" i="8"/>
  <c r="X198" i="8"/>
  <c r="T199" i="8"/>
  <c r="U199" i="8"/>
  <c r="V199" i="8"/>
  <c r="W199" i="8"/>
  <c r="X199" i="8"/>
  <c r="T200" i="8"/>
  <c r="U200" i="8"/>
  <c r="V200" i="8"/>
  <c r="W200" i="8"/>
  <c r="X200" i="8"/>
  <c r="T201" i="8"/>
  <c r="U201" i="8"/>
  <c r="V201" i="8"/>
  <c r="W201" i="8"/>
  <c r="X201" i="8"/>
  <c r="T202" i="8"/>
  <c r="U202" i="8"/>
  <c r="V202" i="8"/>
  <c r="W202" i="8"/>
  <c r="X202" i="8"/>
  <c r="T203" i="8"/>
  <c r="U203" i="8"/>
  <c r="V203" i="8"/>
  <c r="W203" i="8"/>
  <c r="X203" i="8"/>
  <c r="U4" i="8"/>
  <c r="V4" i="8"/>
  <c r="W4" i="8"/>
  <c r="X4" i="8"/>
  <c r="T4" i="8"/>
  <c r="D4" i="4"/>
  <c r="BI7" i="4" s="1"/>
  <c r="T5" i="4"/>
  <c r="U5" i="4"/>
  <c r="V5" i="4"/>
  <c r="W5" i="4"/>
  <c r="X5" i="4"/>
  <c r="T6" i="4"/>
  <c r="U6" i="4"/>
  <c r="V6" i="4"/>
  <c r="W6" i="4"/>
  <c r="X6" i="4"/>
  <c r="T7" i="4"/>
  <c r="U7" i="4"/>
  <c r="V7" i="4"/>
  <c r="W7" i="4"/>
  <c r="X7" i="4"/>
  <c r="T8" i="4"/>
  <c r="U8" i="4"/>
  <c r="V8" i="4"/>
  <c r="W8" i="4"/>
  <c r="X8" i="4"/>
  <c r="T9" i="4"/>
  <c r="U9" i="4"/>
  <c r="V9" i="4"/>
  <c r="W9" i="4"/>
  <c r="X9" i="4"/>
  <c r="T10" i="4"/>
  <c r="U10" i="4"/>
  <c r="V10" i="4"/>
  <c r="W10" i="4"/>
  <c r="X10" i="4"/>
  <c r="T11" i="4"/>
  <c r="U11" i="4"/>
  <c r="V11" i="4"/>
  <c r="W11" i="4"/>
  <c r="X11" i="4"/>
  <c r="T12" i="4"/>
  <c r="U12" i="4"/>
  <c r="V12" i="4"/>
  <c r="W12" i="4"/>
  <c r="X12" i="4"/>
  <c r="T13" i="4"/>
  <c r="U13" i="4"/>
  <c r="V13" i="4"/>
  <c r="W13" i="4"/>
  <c r="X13" i="4"/>
  <c r="T14" i="4"/>
  <c r="U14" i="4"/>
  <c r="V14" i="4"/>
  <c r="W14" i="4"/>
  <c r="X14" i="4"/>
  <c r="T15" i="4"/>
  <c r="V15" i="4"/>
  <c r="W15" i="4"/>
  <c r="X15" i="4"/>
  <c r="T16" i="4"/>
  <c r="U16" i="4"/>
  <c r="V16" i="4"/>
  <c r="W16" i="4"/>
  <c r="X16" i="4"/>
  <c r="T17" i="4"/>
  <c r="U17" i="4"/>
  <c r="V17" i="4"/>
  <c r="W17" i="4"/>
  <c r="X17" i="4"/>
  <c r="T18" i="4"/>
  <c r="U18" i="4"/>
  <c r="V18" i="4"/>
  <c r="W18" i="4"/>
  <c r="X18" i="4"/>
  <c r="T19" i="4"/>
  <c r="U19" i="4"/>
  <c r="V19" i="4"/>
  <c r="W19" i="4"/>
  <c r="X19" i="4"/>
  <c r="T20" i="4"/>
  <c r="U20" i="4"/>
  <c r="V20" i="4"/>
  <c r="W20" i="4"/>
  <c r="X20" i="4"/>
  <c r="T21" i="4"/>
  <c r="U21" i="4"/>
  <c r="V21" i="4"/>
  <c r="W21" i="4"/>
  <c r="X21" i="4"/>
  <c r="T22" i="4"/>
  <c r="U22" i="4"/>
  <c r="V22" i="4"/>
  <c r="W22" i="4"/>
  <c r="X22" i="4"/>
  <c r="T23" i="4"/>
  <c r="U23" i="4"/>
  <c r="V23" i="4"/>
  <c r="W23" i="4"/>
  <c r="X23" i="4"/>
  <c r="T24" i="4"/>
  <c r="U24" i="4"/>
  <c r="V24" i="4"/>
  <c r="W24" i="4"/>
  <c r="X24" i="4"/>
  <c r="T25" i="4"/>
  <c r="U25" i="4"/>
  <c r="V25" i="4"/>
  <c r="W25" i="4"/>
  <c r="X25" i="4"/>
  <c r="T26" i="4"/>
  <c r="U26" i="4"/>
  <c r="V26" i="4"/>
  <c r="W26" i="4"/>
  <c r="X26" i="4"/>
  <c r="T27" i="4"/>
  <c r="U27" i="4"/>
  <c r="V27" i="4"/>
  <c r="W27" i="4"/>
  <c r="X27" i="4"/>
  <c r="T28" i="4"/>
  <c r="U28" i="4"/>
  <c r="V28" i="4"/>
  <c r="W28" i="4"/>
  <c r="X28" i="4"/>
  <c r="T29" i="4"/>
  <c r="U29" i="4"/>
  <c r="V29" i="4"/>
  <c r="W29" i="4"/>
  <c r="X29" i="4"/>
  <c r="T30" i="4"/>
  <c r="U30" i="4"/>
  <c r="V30" i="4"/>
  <c r="W30" i="4"/>
  <c r="X30" i="4"/>
  <c r="T31" i="4"/>
  <c r="U31" i="4"/>
  <c r="V31" i="4"/>
  <c r="W31" i="4"/>
  <c r="X31" i="4"/>
  <c r="T32" i="4"/>
  <c r="U32" i="4"/>
  <c r="V32" i="4"/>
  <c r="W32" i="4"/>
  <c r="X32" i="4"/>
  <c r="T33" i="4"/>
  <c r="U33" i="4"/>
  <c r="V33" i="4"/>
  <c r="W33" i="4"/>
  <c r="X33" i="4"/>
  <c r="T34" i="4"/>
  <c r="U34" i="4"/>
  <c r="V34" i="4"/>
  <c r="W34" i="4"/>
  <c r="X34" i="4"/>
  <c r="T35" i="4"/>
  <c r="U35" i="4"/>
  <c r="V35" i="4"/>
  <c r="W35" i="4"/>
  <c r="X35" i="4"/>
  <c r="T36" i="4"/>
  <c r="U36" i="4"/>
  <c r="V36" i="4"/>
  <c r="W36" i="4"/>
  <c r="X36" i="4"/>
  <c r="T37" i="4"/>
  <c r="U37" i="4"/>
  <c r="V37" i="4"/>
  <c r="W37" i="4"/>
  <c r="X37" i="4"/>
  <c r="T38" i="4"/>
  <c r="U38" i="4"/>
  <c r="V38" i="4"/>
  <c r="W38" i="4"/>
  <c r="X38" i="4"/>
  <c r="T39" i="4"/>
  <c r="U39" i="4"/>
  <c r="V39" i="4"/>
  <c r="W39" i="4"/>
  <c r="X39" i="4"/>
  <c r="T40" i="4"/>
  <c r="U40" i="4"/>
  <c r="V40" i="4"/>
  <c r="W40" i="4"/>
  <c r="X40" i="4"/>
  <c r="T41" i="4"/>
  <c r="U41" i="4"/>
  <c r="V41" i="4"/>
  <c r="W41" i="4"/>
  <c r="X41" i="4"/>
  <c r="T42" i="4"/>
  <c r="U42" i="4"/>
  <c r="V42" i="4"/>
  <c r="W42" i="4"/>
  <c r="X42" i="4"/>
  <c r="T43" i="4"/>
  <c r="U43" i="4"/>
  <c r="V43" i="4"/>
  <c r="W43" i="4"/>
  <c r="X43" i="4"/>
  <c r="T44" i="4"/>
  <c r="U44" i="4"/>
  <c r="V44" i="4"/>
  <c r="W44" i="4"/>
  <c r="X44" i="4"/>
  <c r="T45" i="4"/>
  <c r="U45" i="4"/>
  <c r="V45" i="4"/>
  <c r="W45" i="4"/>
  <c r="X45" i="4"/>
  <c r="T46" i="4"/>
  <c r="U46" i="4"/>
  <c r="V46" i="4"/>
  <c r="W46" i="4"/>
  <c r="X46" i="4"/>
  <c r="T47" i="4"/>
  <c r="U47" i="4"/>
  <c r="V47" i="4"/>
  <c r="W47" i="4"/>
  <c r="X47" i="4"/>
  <c r="T48" i="4"/>
  <c r="U48" i="4"/>
  <c r="V48" i="4"/>
  <c r="W48" i="4"/>
  <c r="X48" i="4"/>
  <c r="T49" i="4"/>
  <c r="U49" i="4"/>
  <c r="V49" i="4"/>
  <c r="W49" i="4"/>
  <c r="X49" i="4"/>
  <c r="T50" i="4"/>
  <c r="U50" i="4"/>
  <c r="V50" i="4"/>
  <c r="W50" i="4"/>
  <c r="X50" i="4"/>
  <c r="T51" i="4"/>
  <c r="U51" i="4"/>
  <c r="V51" i="4"/>
  <c r="W51" i="4"/>
  <c r="X51" i="4"/>
  <c r="T52" i="4"/>
  <c r="U52" i="4"/>
  <c r="V52" i="4"/>
  <c r="W52" i="4"/>
  <c r="X52" i="4"/>
  <c r="T53" i="4"/>
  <c r="U53" i="4"/>
  <c r="V53" i="4"/>
  <c r="W53" i="4"/>
  <c r="X53" i="4"/>
  <c r="T54" i="4"/>
  <c r="U54" i="4"/>
  <c r="V54" i="4"/>
  <c r="W54" i="4"/>
  <c r="X54" i="4"/>
  <c r="T55" i="4"/>
  <c r="U55" i="4"/>
  <c r="V55" i="4"/>
  <c r="W55" i="4"/>
  <c r="X55" i="4"/>
  <c r="T56" i="4"/>
  <c r="U56" i="4"/>
  <c r="V56" i="4"/>
  <c r="W56" i="4"/>
  <c r="X56" i="4"/>
  <c r="T57" i="4"/>
  <c r="U57" i="4"/>
  <c r="V57" i="4"/>
  <c r="W57" i="4"/>
  <c r="X57" i="4"/>
  <c r="T58" i="4"/>
  <c r="U58" i="4"/>
  <c r="V58" i="4"/>
  <c r="W58" i="4"/>
  <c r="X58" i="4"/>
  <c r="T59" i="4"/>
  <c r="U59" i="4"/>
  <c r="V59" i="4"/>
  <c r="W59" i="4"/>
  <c r="X59" i="4"/>
  <c r="T60" i="4"/>
  <c r="U60" i="4"/>
  <c r="V60" i="4"/>
  <c r="W60" i="4"/>
  <c r="X60" i="4"/>
  <c r="T61" i="4"/>
  <c r="U61" i="4"/>
  <c r="V61" i="4"/>
  <c r="W61" i="4"/>
  <c r="X61" i="4"/>
  <c r="T62" i="4"/>
  <c r="U62" i="4"/>
  <c r="V62" i="4"/>
  <c r="W62" i="4"/>
  <c r="X62" i="4"/>
  <c r="T63" i="4"/>
  <c r="U63" i="4"/>
  <c r="V63" i="4"/>
  <c r="W63" i="4"/>
  <c r="X63" i="4"/>
  <c r="T64" i="4"/>
  <c r="U64" i="4"/>
  <c r="V64" i="4"/>
  <c r="W64" i="4"/>
  <c r="X64" i="4"/>
  <c r="T65" i="4"/>
  <c r="U65" i="4"/>
  <c r="V65" i="4"/>
  <c r="W65" i="4"/>
  <c r="X65" i="4"/>
  <c r="T66" i="4"/>
  <c r="U66" i="4"/>
  <c r="V66" i="4"/>
  <c r="W66" i="4"/>
  <c r="X66" i="4"/>
  <c r="T67" i="4"/>
  <c r="U67" i="4"/>
  <c r="V67" i="4"/>
  <c r="W67" i="4"/>
  <c r="X67" i="4"/>
  <c r="T68" i="4"/>
  <c r="U68" i="4"/>
  <c r="V68" i="4"/>
  <c r="W68" i="4"/>
  <c r="X68" i="4"/>
  <c r="T69" i="4"/>
  <c r="U69" i="4"/>
  <c r="V69" i="4"/>
  <c r="W69" i="4"/>
  <c r="X69" i="4"/>
  <c r="T70" i="4"/>
  <c r="U70" i="4"/>
  <c r="V70" i="4"/>
  <c r="W70" i="4"/>
  <c r="X70" i="4"/>
  <c r="T71" i="4"/>
  <c r="U71" i="4"/>
  <c r="V71" i="4"/>
  <c r="W71" i="4"/>
  <c r="X71" i="4"/>
  <c r="T72" i="4"/>
  <c r="U72" i="4"/>
  <c r="V72" i="4"/>
  <c r="W72" i="4"/>
  <c r="X72" i="4"/>
  <c r="T73" i="4"/>
  <c r="U73" i="4"/>
  <c r="V73" i="4"/>
  <c r="W73" i="4"/>
  <c r="X73" i="4"/>
  <c r="T74" i="4"/>
  <c r="U74" i="4"/>
  <c r="V74" i="4"/>
  <c r="W74" i="4"/>
  <c r="X74" i="4"/>
  <c r="T75" i="4"/>
  <c r="U75" i="4"/>
  <c r="V75" i="4"/>
  <c r="W75" i="4"/>
  <c r="X75" i="4"/>
  <c r="T76" i="4"/>
  <c r="U76" i="4"/>
  <c r="V76" i="4"/>
  <c r="W76" i="4"/>
  <c r="X76" i="4"/>
  <c r="T77" i="4"/>
  <c r="U77" i="4"/>
  <c r="V77" i="4"/>
  <c r="W77" i="4"/>
  <c r="X77" i="4"/>
  <c r="T78" i="4"/>
  <c r="U78" i="4"/>
  <c r="V78" i="4"/>
  <c r="W78" i="4"/>
  <c r="X78" i="4"/>
  <c r="T79" i="4"/>
  <c r="U79" i="4"/>
  <c r="V79" i="4"/>
  <c r="W79" i="4"/>
  <c r="X79" i="4"/>
  <c r="T80" i="4"/>
  <c r="U80" i="4"/>
  <c r="V80" i="4"/>
  <c r="W80" i="4"/>
  <c r="X80" i="4"/>
  <c r="T81" i="4"/>
  <c r="U81" i="4"/>
  <c r="V81" i="4"/>
  <c r="W81" i="4"/>
  <c r="X81" i="4"/>
  <c r="T82" i="4"/>
  <c r="U82" i="4"/>
  <c r="V82" i="4"/>
  <c r="W82" i="4"/>
  <c r="X82" i="4"/>
  <c r="T83" i="4"/>
  <c r="U83" i="4"/>
  <c r="V83" i="4"/>
  <c r="W83" i="4"/>
  <c r="X83" i="4"/>
  <c r="T84" i="4"/>
  <c r="U84" i="4"/>
  <c r="V84" i="4"/>
  <c r="W84" i="4"/>
  <c r="X84" i="4"/>
  <c r="T85" i="4"/>
  <c r="U85" i="4"/>
  <c r="V85" i="4"/>
  <c r="W85" i="4"/>
  <c r="X85" i="4"/>
  <c r="T86" i="4"/>
  <c r="U86" i="4"/>
  <c r="V86" i="4"/>
  <c r="W86" i="4"/>
  <c r="X86" i="4"/>
  <c r="T87" i="4"/>
  <c r="U87" i="4"/>
  <c r="V87" i="4"/>
  <c r="W87" i="4"/>
  <c r="X87" i="4"/>
  <c r="T88" i="4"/>
  <c r="U88" i="4"/>
  <c r="V88" i="4"/>
  <c r="W88" i="4"/>
  <c r="X88" i="4"/>
  <c r="T89" i="4"/>
  <c r="U89" i="4"/>
  <c r="V89" i="4"/>
  <c r="W89" i="4"/>
  <c r="X89" i="4"/>
  <c r="T90" i="4"/>
  <c r="U90" i="4"/>
  <c r="V90" i="4"/>
  <c r="W90" i="4"/>
  <c r="X90" i="4"/>
  <c r="T91" i="4"/>
  <c r="U91" i="4"/>
  <c r="V91" i="4"/>
  <c r="W91" i="4"/>
  <c r="X91" i="4"/>
  <c r="T92" i="4"/>
  <c r="U92" i="4"/>
  <c r="V92" i="4"/>
  <c r="W92" i="4"/>
  <c r="X92" i="4"/>
  <c r="T93" i="4"/>
  <c r="U93" i="4"/>
  <c r="V93" i="4"/>
  <c r="W93" i="4"/>
  <c r="X93" i="4"/>
  <c r="T94" i="4"/>
  <c r="U94" i="4"/>
  <c r="V94" i="4"/>
  <c r="W94" i="4"/>
  <c r="X94" i="4"/>
  <c r="T95" i="4"/>
  <c r="U95" i="4"/>
  <c r="V95" i="4"/>
  <c r="W95" i="4"/>
  <c r="X95" i="4"/>
  <c r="T96" i="4"/>
  <c r="U96" i="4"/>
  <c r="V96" i="4"/>
  <c r="W96" i="4"/>
  <c r="X96" i="4"/>
  <c r="T97" i="4"/>
  <c r="U97" i="4"/>
  <c r="V97" i="4"/>
  <c r="W97" i="4"/>
  <c r="X97" i="4"/>
  <c r="T98" i="4"/>
  <c r="U98" i="4"/>
  <c r="V98" i="4"/>
  <c r="W98" i="4"/>
  <c r="X98" i="4"/>
  <c r="T99" i="4"/>
  <c r="U99" i="4"/>
  <c r="V99" i="4"/>
  <c r="W99" i="4"/>
  <c r="X99" i="4"/>
  <c r="T100" i="4"/>
  <c r="U100" i="4"/>
  <c r="V100" i="4"/>
  <c r="W100" i="4"/>
  <c r="X100" i="4"/>
  <c r="T101" i="4"/>
  <c r="U101" i="4"/>
  <c r="V101" i="4"/>
  <c r="W101" i="4"/>
  <c r="X101" i="4"/>
  <c r="T102" i="4"/>
  <c r="U102" i="4"/>
  <c r="V102" i="4"/>
  <c r="W102" i="4"/>
  <c r="X102" i="4"/>
  <c r="T103" i="4"/>
  <c r="U103" i="4"/>
  <c r="V103" i="4"/>
  <c r="W103" i="4"/>
  <c r="X103" i="4"/>
  <c r="T104" i="4"/>
  <c r="U104" i="4"/>
  <c r="V104" i="4"/>
  <c r="W104" i="4"/>
  <c r="X104" i="4"/>
  <c r="T105" i="4"/>
  <c r="U105" i="4"/>
  <c r="V105" i="4"/>
  <c r="W105" i="4"/>
  <c r="X105" i="4"/>
  <c r="T106" i="4"/>
  <c r="U106" i="4"/>
  <c r="V106" i="4"/>
  <c r="W106" i="4"/>
  <c r="X106" i="4"/>
  <c r="T107" i="4"/>
  <c r="U107" i="4"/>
  <c r="V107" i="4"/>
  <c r="W107" i="4"/>
  <c r="X107" i="4"/>
  <c r="T108" i="4"/>
  <c r="U108" i="4"/>
  <c r="V108" i="4"/>
  <c r="W108" i="4"/>
  <c r="X108" i="4"/>
  <c r="T109" i="4"/>
  <c r="U109" i="4"/>
  <c r="V109" i="4"/>
  <c r="W109" i="4"/>
  <c r="X109" i="4"/>
  <c r="T110" i="4"/>
  <c r="U110" i="4"/>
  <c r="V110" i="4"/>
  <c r="W110" i="4"/>
  <c r="X110" i="4"/>
  <c r="T111" i="4"/>
  <c r="U111" i="4"/>
  <c r="V111" i="4"/>
  <c r="W111" i="4"/>
  <c r="X111" i="4"/>
  <c r="T112" i="4"/>
  <c r="U112" i="4"/>
  <c r="V112" i="4"/>
  <c r="W112" i="4"/>
  <c r="X112" i="4"/>
  <c r="T113" i="4"/>
  <c r="U113" i="4"/>
  <c r="V113" i="4"/>
  <c r="W113" i="4"/>
  <c r="X113" i="4"/>
  <c r="T114" i="4"/>
  <c r="U114" i="4"/>
  <c r="V114" i="4"/>
  <c r="W114" i="4"/>
  <c r="X114" i="4"/>
  <c r="T115" i="4"/>
  <c r="U115" i="4"/>
  <c r="V115" i="4"/>
  <c r="W115" i="4"/>
  <c r="X115" i="4"/>
  <c r="T116" i="4"/>
  <c r="U116" i="4"/>
  <c r="V116" i="4"/>
  <c r="W116" i="4"/>
  <c r="X116" i="4"/>
  <c r="T117" i="4"/>
  <c r="U117" i="4"/>
  <c r="V117" i="4"/>
  <c r="W117" i="4"/>
  <c r="X117" i="4"/>
  <c r="T118" i="4"/>
  <c r="U118" i="4"/>
  <c r="V118" i="4"/>
  <c r="W118" i="4"/>
  <c r="X118" i="4"/>
  <c r="T119" i="4"/>
  <c r="U119" i="4"/>
  <c r="V119" i="4"/>
  <c r="W119" i="4"/>
  <c r="X119" i="4"/>
  <c r="T120" i="4"/>
  <c r="U120" i="4"/>
  <c r="V120" i="4"/>
  <c r="W120" i="4"/>
  <c r="X120" i="4"/>
  <c r="T121" i="4"/>
  <c r="U121" i="4"/>
  <c r="V121" i="4"/>
  <c r="W121" i="4"/>
  <c r="X121" i="4"/>
  <c r="T122" i="4"/>
  <c r="U122" i="4"/>
  <c r="V122" i="4"/>
  <c r="W122" i="4"/>
  <c r="X122" i="4"/>
  <c r="T123" i="4"/>
  <c r="U123" i="4"/>
  <c r="V123" i="4"/>
  <c r="W123" i="4"/>
  <c r="X123" i="4"/>
  <c r="T124" i="4"/>
  <c r="U124" i="4"/>
  <c r="V124" i="4"/>
  <c r="W124" i="4"/>
  <c r="X124" i="4"/>
  <c r="T125" i="4"/>
  <c r="U125" i="4"/>
  <c r="V125" i="4"/>
  <c r="W125" i="4"/>
  <c r="X125" i="4"/>
  <c r="T126" i="4"/>
  <c r="U126" i="4"/>
  <c r="V126" i="4"/>
  <c r="W126" i="4"/>
  <c r="X126" i="4"/>
  <c r="T127" i="4"/>
  <c r="U127" i="4"/>
  <c r="V127" i="4"/>
  <c r="W127" i="4"/>
  <c r="X127" i="4"/>
  <c r="T128" i="4"/>
  <c r="U128" i="4"/>
  <c r="V128" i="4"/>
  <c r="W128" i="4"/>
  <c r="X128" i="4"/>
  <c r="T129" i="4"/>
  <c r="U129" i="4"/>
  <c r="V129" i="4"/>
  <c r="W129" i="4"/>
  <c r="X129" i="4"/>
  <c r="T130" i="4"/>
  <c r="U130" i="4"/>
  <c r="V130" i="4"/>
  <c r="W130" i="4"/>
  <c r="X130" i="4"/>
  <c r="T131" i="4"/>
  <c r="U131" i="4"/>
  <c r="V131" i="4"/>
  <c r="W131" i="4"/>
  <c r="X131" i="4"/>
  <c r="T132" i="4"/>
  <c r="U132" i="4"/>
  <c r="V132" i="4"/>
  <c r="W132" i="4"/>
  <c r="X132" i="4"/>
  <c r="T133" i="4"/>
  <c r="U133" i="4"/>
  <c r="V133" i="4"/>
  <c r="W133" i="4"/>
  <c r="X133" i="4"/>
  <c r="T134" i="4"/>
  <c r="U134" i="4"/>
  <c r="V134" i="4"/>
  <c r="W134" i="4"/>
  <c r="X134" i="4"/>
  <c r="T135" i="4"/>
  <c r="U135" i="4"/>
  <c r="V135" i="4"/>
  <c r="W135" i="4"/>
  <c r="X135" i="4"/>
  <c r="T136" i="4"/>
  <c r="U136" i="4"/>
  <c r="V136" i="4"/>
  <c r="W136" i="4"/>
  <c r="X136" i="4"/>
  <c r="T137" i="4"/>
  <c r="U137" i="4"/>
  <c r="V137" i="4"/>
  <c r="W137" i="4"/>
  <c r="X137" i="4"/>
  <c r="T138" i="4"/>
  <c r="U138" i="4"/>
  <c r="V138" i="4"/>
  <c r="W138" i="4"/>
  <c r="X138" i="4"/>
  <c r="T139" i="4"/>
  <c r="U139" i="4"/>
  <c r="V139" i="4"/>
  <c r="W139" i="4"/>
  <c r="X139" i="4"/>
  <c r="T140" i="4"/>
  <c r="U140" i="4"/>
  <c r="V140" i="4"/>
  <c r="W140" i="4"/>
  <c r="X140" i="4"/>
  <c r="T141" i="4"/>
  <c r="U141" i="4"/>
  <c r="V141" i="4"/>
  <c r="W141" i="4"/>
  <c r="X141" i="4"/>
  <c r="T142" i="4"/>
  <c r="U142" i="4"/>
  <c r="V142" i="4"/>
  <c r="W142" i="4"/>
  <c r="X142" i="4"/>
  <c r="T143" i="4"/>
  <c r="U143" i="4"/>
  <c r="V143" i="4"/>
  <c r="W143" i="4"/>
  <c r="X143" i="4"/>
  <c r="T144" i="4"/>
  <c r="U144" i="4"/>
  <c r="V144" i="4"/>
  <c r="W144" i="4"/>
  <c r="X144" i="4"/>
  <c r="T145" i="4"/>
  <c r="U145" i="4"/>
  <c r="V145" i="4"/>
  <c r="W145" i="4"/>
  <c r="X145" i="4"/>
  <c r="T146" i="4"/>
  <c r="U146" i="4"/>
  <c r="V146" i="4"/>
  <c r="W146" i="4"/>
  <c r="X146" i="4"/>
  <c r="T147" i="4"/>
  <c r="U147" i="4"/>
  <c r="V147" i="4"/>
  <c r="W147" i="4"/>
  <c r="X147" i="4"/>
  <c r="T148" i="4"/>
  <c r="U148" i="4"/>
  <c r="V148" i="4"/>
  <c r="W148" i="4"/>
  <c r="X148" i="4"/>
  <c r="T149" i="4"/>
  <c r="U149" i="4"/>
  <c r="V149" i="4"/>
  <c r="W149" i="4"/>
  <c r="X149" i="4"/>
  <c r="T150" i="4"/>
  <c r="U150" i="4"/>
  <c r="V150" i="4"/>
  <c r="W150" i="4"/>
  <c r="X150" i="4"/>
  <c r="T151" i="4"/>
  <c r="U151" i="4"/>
  <c r="V151" i="4"/>
  <c r="W151" i="4"/>
  <c r="X151" i="4"/>
  <c r="T152" i="4"/>
  <c r="U152" i="4"/>
  <c r="V152" i="4"/>
  <c r="W152" i="4"/>
  <c r="X152" i="4"/>
  <c r="T153" i="4"/>
  <c r="U153" i="4"/>
  <c r="V153" i="4"/>
  <c r="W153" i="4"/>
  <c r="X153" i="4"/>
  <c r="T154" i="4"/>
  <c r="U154" i="4"/>
  <c r="V154" i="4"/>
  <c r="W154" i="4"/>
  <c r="X154" i="4"/>
  <c r="T155" i="4"/>
  <c r="U155" i="4"/>
  <c r="V155" i="4"/>
  <c r="W155" i="4"/>
  <c r="X155" i="4"/>
  <c r="T156" i="4"/>
  <c r="U156" i="4"/>
  <c r="V156" i="4"/>
  <c r="W156" i="4"/>
  <c r="X156" i="4"/>
  <c r="T157" i="4"/>
  <c r="U157" i="4"/>
  <c r="V157" i="4"/>
  <c r="W157" i="4"/>
  <c r="X157" i="4"/>
  <c r="T158" i="4"/>
  <c r="U158" i="4"/>
  <c r="V158" i="4"/>
  <c r="W158" i="4"/>
  <c r="X158" i="4"/>
  <c r="T159" i="4"/>
  <c r="U159" i="4"/>
  <c r="V159" i="4"/>
  <c r="W159" i="4"/>
  <c r="X159" i="4"/>
  <c r="T160" i="4"/>
  <c r="U160" i="4"/>
  <c r="V160" i="4"/>
  <c r="W160" i="4"/>
  <c r="X160" i="4"/>
  <c r="T161" i="4"/>
  <c r="U161" i="4"/>
  <c r="V161" i="4"/>
  <c r="W161" i="4"/>
  <c r="X161" i="4"/>
  <c r="T162" i="4"/>
  <c r="U162" i="4"/>
  <c r="V162" i="4"/>
  <c r="W162" i="4"/>
  <c r="X162" i="4"/>
  <c r="T163" i="4"/>
  <c r="U163" i="4"/>
  <c r="V163" i="4"/>
  <c r="W163" i="4"/>
  <c r="X163" i="4"/>
  <c r="T164" i="4"/>
  <c r="U164" i="4"/>
  <c r="V164" i="4"/>
  <c r="W164" i="4"/>
  <c r="X164" i="4"/>
  <c r="T165" i="4"/>
  <c r="U165" i="4"/>
  <c r="V165" i="4"/>
  <c r="W165" i="4"/>
  <c r="X165" i="4"/>
  <c r="T166" i="4"/>
  <c r="U166" i="4"/>
  <c r="V166" i="4"/>
  <c r="W166" i="4"/>
  <c r="X166" i="4"/>
  <c r="T167" i="4"/>
  <c r="U167" i="4"/>
  <c r="V167" i="4"/>
  <c r="W167" i="4"/>
  <c r="X167" i="4"/>
  <c r="T168" i="4"/>
  <c r="U168" i="4"/>
  <c r="V168" i="4"/>
  <c r="W168" i="4"/>
  <c r="X168" i="4"/>
  <c r="T169" i="4"/>
  <c r="U169" i="4"/>
  <c r="V169" i="4"/>
  <c r="W169" i="4"/>
  <c r="X169" i="4"/>
  <c r="T170" i="4"/>
  <c r="U170" i="4"/>
  <c r="V170" i="4"/>
  <c r="W170" i="4"/>
  <c r="X170" i="4"/>
  <c r="T171" i="4"/>
  <c r="U171" i="4"/>
  <c r="V171" i="4"/>
  <c r="W171" i="4"/>
  <c r="X171" i="4"/>
  <c r="T172" i="4"/>
  <c r="U172" i="4"/>
  <c r="V172" i="4"/>
  <c r="W172" i="4"/>
  <c r="X172" i="4"/>
  <c r="T173" i="4"/>
  <c r="U173" i="4"/>
  <c r="V173" i="4"/>
  <c r="W173" i="4"/>
  <c r="X173" i="4"/>
  <c r="T174" i="4"/>
  <c r="U174" i="4"/>
  <c r="V174" i="4"/>
  <c r="W174" i="4"/>
  <c r="X174" i="4"/>
  <c r="T175" i="4"/>
  <c r="U175" i="4"/>
  <c r="V175" i="4"/>
  <c r="W175" i="4"/>
  <c r="X175" i="4"/>
  <c r="T176" i="4"/>
  <c r="U176" i="4"/>
  <c r="V176" i="4"/>
  <c r="W176" i="4"/>
  <c r="X176" i="4"/>
  <c r="T177" i="4"/>
  <c r="U177" i="4"/>
  <c r="V177" i="4"/>
  <c r="W177" i="4"/>
  <c r="X177" i="4"/>
  <c r="T178" i="4"/>
  <c r="U178" i="4"/>
  <c r="V178" i="4"/>
  <c r="W178" i="4"/>
  <c r="X178" i="4"/>
  <c r="T179" i="4"/>
  <c r="U179" i="4"/>
  <c r="V179" i="4"/>
  <c r="W179" i="4"/>
  <c r="X179" i="4"/>
  <c r="T180" i="4"/>
  <c r="U180" i="4"/>
  <c r="V180" i="4"/>
  <c r="W180" i="4"/>
  <c r="X180" i="4"/>
  <c r="T181" i="4"/>
  <c r="U181" i="4"/>
  <c r="V181" i="4"/>
  <c r="W181" i="4"/>
  <c r="X181" i="4"/>
  <c r="T182" i="4"/>
  <c r="U182" i="4"/>
  <c r="V182" i="4"/>
  <c r="W182" i="4"/>
  <c r="X182" i="4"/>
  <c r="T183" i="4"/>
  <c r="U183" i="4"/>
  <c r="V183" i="4"/>
  <c r="W183" i="4"/>
  <c r="X183" i="4"/>
  <c r="T184" i="4"/>
  <c r="U184" i="4"/>
  <c r="V184" i="4"/>
  <c r="W184" i="4"/>
  <c r="X184" i="4"/>
  <c r="T185" i="4"/>
  <c r="U185" i="4"/>
  <c r="V185" i="4"/>
  <c r="W185" i="4"/>
  <c r="X185" i="4"/>
  <c r="T186" i="4"/>
  <c r="U186" i="4"/>
  <c r="V186" i="4"/>
  <c r="W186" i="4"/>
  <c r="X186" i="4"/>
  <c r="T187" i="4"/>
  <c r="U187" i="4"/>
  <c r="V187" i="4"/>
  <c r="W187" i="4"/>
  <c r="X187" i="4"/>
  <c r="T188" i="4"/>
  <c r="U188" i="4"/>
  <c r="V188" i="4"/>
  <c r="W188" i="4"/>
  <c r="X188" i="4"/>
  <c r="T189" i="4"/>
  <c r="U189" i="4"/>
  <c r="V189" i="4"/>
  <c r="W189" i="4"/>
  <c r="X189" i="4"/>
  <c r="T190" i="4"/>
  <c r="U190" i="4"/>
  <c r="V190" i="4"/>
  <c r="W190" i="4"/>
  <c r="X190" i="4"/>
  <c r="T191" i="4"/>
  <c r="U191" i="4"/>
  <c r="V191" i="4"/>
  <c r="W191" i="4"/>
  <c r="X191" i="4"/>
  <c r="T192" i="4"/>
  <c r="U192" i="4"/>
  <c r="V192" i="4"/>
  <c r="W192" i="4"/>
  <c r="X192" i="4"/>
  <c r="T193" i="4"/>
  <c r="U193" i="4"/>
  <c r="V193" i="4"/>
  <c r="W193" i="4"/>
  <c r="X193" i="4"/>
  <c r="T194" i="4"/>
  <c r="U194" i="4"/>
  <c r="V194" i="4"/>
  <c r="W194" i="4"/>
  <c r="X194" i="4"/>
  <c r="T195" i="4"/>
  <c r="U195" i="4"/>
  <c r="V195" i="4"/>
  <c r="W195" i="4"/>
  <c r="X195" i="4"/>
  <c r="T196" i="4"/>
  <c r="U196" i="4"/>
  <c r="V196" i="4"/>
  <c r="W196" i="4"/>
  <c r="X196" i="4"/>
  <c r="T197" i="4"/>
  <c r="U197" i="4"/>
  <c r="V197" i="4"/>
  <c r="W197" i="4"/>
  <c r="X197" i="4"/>
  <c r="T198" i="4"/>
  <c r="U198" i="4"/>
  <c r="V198" i="4"/>
  <c r="W198" i="4"/>
  <c r="X198" i="4"/>
  <c r="T199" i="4"/>
  <c r="U199" i="4"/>
  <c r="V199" i="4"/>
  <c r="W199" i="4"/>
  <c r="X199" i="4"/>
  <c r="T200" i="4"/>
  <c r="U200" i="4"/>
  <c r="V200" i="4"/>
  <c r="W200" i="4"/>
  <c r="X200" i="4"/>
  <c r="T201" i="4"/>
  <c r="U201" i="4"/>
  <c r="V201" i="4"/>
  <c r="W201" i="4"/>
  <c r="X201" i="4"/>
  <c r="T202" i="4"/>
  <c r="U202" i="4"/>
  <c r="V202" i="4"/>
  <c r="W202" i="4"/>
  <c r="X202" i="4"/>
  <c r="U4" i="4"/>
  <c r="V4" i="4"/>
  <c r="W4" i="4"/>
  <c r="X4" i="4"/>
  <c r="T4" i="4"/>
  <c r="BI4" i="4" s="1"/>
  <c r="BD5" i="5" l="1"/>
  <c r="BE5" i="5"/>
  <c r="BF5" i="5"/>
  <c r="BG5" i="5"/>
  <c r="BH5" i="5"/>
  <c r="BD6" i="5"/>
  <c r="BE6" i="5"/>
  <c r="BF6" i="5"/>
  <c r="BG6" i="5"/>
  <c r="BH6" i="5"/>
  <c r="BD7" i="5"/>
  <c r="BE7" i="5"/>
  <c r="BF7" i="5"/>
  <c r="BG7" i="5"/>
  <c r="BH7" i="5"/>
  <c r="BD8" i="5"/>
  <c r="BE8" i="5"/>
  <c r="BF8" i="5"/>
  <c r="BG8" i="5"/>
  <c r="BH8" i="5"/>
  <c r="BD9" i="5"/>
  <c r="BE9" i="5"/>
  <c r="BF9" i="5"/>
  <c r="BG9" i="5"/>
  <c r="BH9" i="5"/>
  <c r="BD10" i="5"/>
  <c r="BE10" i="5"/>
  <c r="BF10" i="5"/>
  <c r="BG10" i="5"/>
  <c r="BH10" i="5"/>
  <c r="BD11" i="5"/>
  <c r="BE11" i="5"/>
  <c r="BF11" i="5"/>
  <c r="BG11" i="5"/>
  <c r="BH11" i="5"/>
  <c r="BD12" i="5"/>
  <c r="BE12" i="5"/>
  <c r="BF12" i="5"/>
  <c r="BG12" i="5"/>
  <c r="BH12" i="5"/>
  <c r="BD13" i="5"/>
  <c r="BE13" i="5"/>
  <c r="BF13" i="5"/>
  <c r="BG13" i="5"/>
  <c r="BH13" i="5"/>
  <c r="BD14" i="5"/>
  <c r="BE14" i="5"/>
  <c r="BF14" i="5"/>
  <c r="BG14" i="5"/>
  <c r="BH14" i="5"/>
  <c r="BD15" i="5"/>
  <c r="BE15" i="5"/>
  <c r="BF15" i="5"/>
  <c r="BG15" i="5"/>
  <c r="BH15" i="5"/>
  <c r="BD16" i="5"/>
  <c r="BE16" i="5"/>
  <c r="BF16" i="5"/>
  <c r="BG16" i="5"/>
  <c r="BH16" i="5"/>
  <c r="BD17" i="5"/>
  <c r="BE17" i="5"/>
  <c r="BF17" i="5"/>
  <c r="BG17" i="5"/>
  <c r="BH17" i="5"/>
  <c r="BD18" i="5"/>
  <c r="BE18" i="5"/>
  <c r="BF18" i="5"/>
  <c r="BG18" i="5"/>
  <c r="BH18" i="5"/>
  <c r="BD19" i="5"/>
  <c r="BE19" i="5"/>
  <c r="BF19" i="5"/>
  <c r="BG19" i="5"/>
  <c r="BH19" i="5"/>
  <c r="BD20" i="5"/>
  <c r="BE20" i="5"/>
  <c r="BF20" i="5"/>
  <c r="BG20" i="5"/>
  <c r="BH20" i="5"/>
  <c r="BD21" i="5"/>
  <c r="BE21" i="5"/>
  <c r="BF21" i="5"/>
  <c r="BG21" i="5"/>
  <c r="BH21" i="5"/>
  <c r="BD22" i="5"/>
  <c r="BE22" i="5"/>
  <c r="BF22" i="5"/>
  <c r="BG22" i="5"/>
  <c r="BH22" i="5"/>
  <c r="BD23" i="5"/>
  <c r="BE23" i="5"/>
  <c r="BF23" i="5"/>
  <c r="BG23" i="5"/>
  <c r="BH23" i="5"/>
  <c r="BD24" i="5"/>
  <c r="BE24" i="5"/>
  <c r="BF24" i="5"/>
  <c r="BG24" i="5"/>
  <c r="BH24" i="5"/>
  <c r="BD25" i="5"/>
  <c r="BE25" i="5"/>
  <c r="BF25" i="5"/>
  <c r="BG25" i="5"/>
  <c r="BH25" i="5"/>
  <c r="BD26" i="5"/>
  <c r="BE26" i="5"/>
  <c r="BF26" i="5"/>
  <c r="BG26" i="5"/>
  <c r="BH26" i="5"/>
  <c r="BD27" i="5"/>
  <c r="BE27" i="5"/>
  <c r="BF27" i="5"/>
  <c r="BG27" i="5"/>
  <c r="BH27" i="5"/>
  <c r="BD28" i="5"/>
  <c r="BE28" i="5"/>
  <c r="BF28" i="5"/>
  <c r="BG28" i="5"/>
  <c r="BH28" i="5"/>
  <c r="BD29" i="5"/>
  <c r="BE29" i="5"/>
  <c r="BF29" i="5"/>
  <c r="BG29" i="5"/>
  <c r="BH29" i="5"/>
  <c r="BD30" i="5"/>
  <c r="BE30" i="5"/>
  <c r="BF30" i="5"/>
  <c r="BG30" i="5"/>
  <c r="BH30" i="5"/>
  <c r="BD31" i="5"/>
  <c r="BE31" i="5"/>
  <c r="BF31" i="5"/>
  <c r="BG31" i="5"/>
  <c r="BH31" i="5"/>
  <c r="BD32" i="5"/>
  <c r="BE32" i="5"/>
  <c r="BF32" i="5"/>
  <c r="BG32" i="5"/>
  <c r="BH32" i="5"/>
  <c r="BD33" i="5"/>
  <c r="BE33" i="5"/>
  <c r="BF33" i="5"/>
  <c r="BG33" i="5"/>
  <c r="BH33" i="5"/>
  <c r="BD34" i="5"/>
  <c r="BE34" i="5"/>
  <c r="BF34" i="5"/>
  <c r="BG34" i="5"/>
  <c r="BH34" i="5"/>
  <c r="BD35" i="5"/>
  <c r="BE35" i="5"/>
  <c r="BF35" i="5"/>
  <c r="BG35" i="5"/>
  <c r="BH35" i="5"/>
  <c r="BD36" i="5"/>
  <c r="BE36" i="5"/>
  <c r="BF36" i="5"/>
  <c r="BG36" i="5"/>
  <c r="BH36" i="5"/>
  <c r="BD37" i="5"/>
  <c r="BE37" i="5"/>
  <c r="BF37" i="5"/>
  <c r="BG37" i="5"/>
  <c r="BH37" i="5"/>
  <c r="BD38" i="5"/>
  <c r="BE38" i="5"/>
  <c r="BF38" i="5"/>
  <c r="BG38" i="5"/>
  <c r="BH38" i="5"/>
  <c r="BD39" i="5"/>
  <c r="BE39" i="5"/>
  <c r="BF39" i="5"/>
  <c r="BG39" i="5"/>
  <c r="BH39" i="5"/>
  <c r="BD40" i="5"/>
  <c r="BE40" i="5"/>
  <c r="BF40" i="5"/>
  <c r="BG40" i="5"/>
  <c r="BH40" i="5"/>
  <c r="BD41" i="5"/>
  <c r="BE41" i="5"/>
  <c r="BF41" i="5"/>
  <c r="BG41" i="5"/>
  <c r="BH41" i="5"/>
  <c r="BD42" i="5"/>
  <c r="BE42" i="5"/>
  <c r="BF42" i="5"/>
  <c r="BG42" i="5"/>
  <c r="BH42" i="5"/>
  <c r="BD43" i="5"/>
  <c r="BE43" i="5"/>
  <c r="BF43" i="5"/>
  <c r="BG43" i="5"/>
  <c r="BH43" i="5"/>
  <c r="BD44" i="5"/>
  <c r="BE44" i="5"/>
  <c r="BF44" i="5"/>
  <c r="BG44" i="5"/>
  <c r="BH44" i="5"/>
  <c r="BD45" i="5"/>
  <c r="BE45" i="5"/>
  <c r="BF45" i="5"/>
  <c r="BG45" i="5"/>
  <c r="BH45" i="5"/>
  <c r="BD46" i="5"/>
  <c r="BE46" i="5"/>
  <c r="BF46" i="5"/>
  <c r="BG46" i="5"/>
  <c r="BH46" i="5"/>
  <c r="BD47" i="5"/>
  <c r="BE47" i="5"/>
  <c r="BF47" i="5"/>
  <c r="BG47" i="5"/>
  <c r="BH47" i="5"/>
  <c r="BD48" i="5"/>
  <c r="BE48" i="5"/>
  <c r="BF48" i="5"/>
  <c r="BG48" i="5"/>
  <c r="BH48" i="5"/>
  <c r="BD49" i="5"/>
  <c r="BE49" i="5"/>
  <c r="BF49" i="5"/>
  <c r="BG49" i="5"/>
  <c r="BH49" i="5"/>
  <c r="BD50" i="5"/>
  <c r="BE50" i="5"/>
  <c r="BF50" i="5"/>
  <c r="BG50" i="5"/>
  <c r="BH50" i="5"/>
  <c r="BD51" i="5"/>
  <c r="BE51" i="5"/>
  <c r="BF51" i="5"/>
  <c r="BG51" i="5"/>
  <c r="BH51" i="5"/>
  <c r="BD52" i="5"/>
  <c r="BE52" i="5"/>
  <c r="BF52" i="5"/>
  <c r="BG52" i="5"/>
  <c r="BH52" i="5"/>
  <c r="BD53" i="5"/>
  <c r="BE53" i="5"/>
  <c r="BF53" i="5"/>
  <c r="BG53" i="5"/>
  <c r="BH53" i="5"/>
  <c r="BD54" i="5"/>
  <c r="BE54" i="5"/>
  <c r="BF54" i="5"/>
  <c r="BG54" i="5"/>
  <c r="BH54" i="5"/>
  <c r="BD55" i="5"/>
  <c r="BE55" i="5"/>
  <c r="BF55" i="5"/>
  <c r="BG55" i="5"/>
  <c r="BH55" i="5"/>
  <c r="BD56" i="5"/>
  <c r="BE56" i="5"/>
  <c r="BF56" i="5"/>
  <c r="BG56" i="5"/>
  <c r="BH56" i="5"/>
  <c r="BD57" i="5"/>
  <c r="BE57" i="5"/>
  <c r="BF57" i="5"/>
  <c r="BG57" i="5"/>
  <c r="BH57" i="5"/>
  <c r="BD58" i="5"/>
  <c r="BE58" i="5"/>
  <c r="BF58" i="5"/>
  <c r="BG58" i="5"/>
  <c r="BH58" i="5"/>
  <c r="BD59" i="5"/>
  <c r="BE59" i="5"/>
  <c r="BF59" i="5"/>
  <c r="BG59" i="5"/>
  <c r="BH59" i="5"/>
  <c r="BD60" i="5"/>
  <c r="BE60" i="5"/>
  <c r="BF60" i="5"/>
  <c r="BG60" i="5"/>
  <c r="BH60" i="5"/>
  <c r="BD61" i="5"/>
  <c r="BE61" i="5"/>
  <c r="BF61" i="5"/>
  <c r="BG61" i="5"/>
  <c r="BH61" i="5"/>
  <c r="BD62" i="5"/>
  <c r="BE62" i="5"/>
  <c r="BF62" i="5"/>
  <c r="BG62" i="5"/>
  <c r="BH62" i="5"/>
  <c r="BD63" i="5"/>
  <c r="BE63" i="5"/>
  <c r="BF63" i="5"/>
  <c r="BG63" i="5"/>
  <c r="BH63" i="5"/>
  <c r="BD64" i="5"/>
  <c r="BE64" i="5"/>
  <c r="BF64" i="5"/>
  <c r="BG64" i="5"/>
  <c r="BH64" i="5"/>
  <c r="BD65" i="5"/>
  <c r="BE65" i="5"/>
  <c r="BF65" i="5"/>
  <c r="BG65" i="5"/>
  <c r="BH65" i="5"/>
  <c r="BD66" i="5"/>
  <c r="BE66" i="5"/>
  <c r="BF66" i="5"/>
  <c r="BG66" i="5"/>
  <c r="BH66" i="5"/>
  <c r="BD67" i="5"/>
  <c r="BE67" i="5"/>
  <c r="BF67" i="5"/>
  <c r="BG67" i="5"/>
  <c r="BH67" i="5"/>
  <c r="BD68" i="5"/>
  <c r="BE68" i="5"/>
  <c r="BF68" i="5"/>
  <c r="BG68" i="5"/>
  <c r="BH68" i="5"/>
  <c r="BD69" i="5"/>
  <c r="BE69" i="5"/>
  <c r="BF69" i="5"/>
  <c r="BG69" i="5"/>
  <c r="BH69" i="5"/>
  <c r="BD70" i="5"/>
  <c r="BE70" i="5"/>
  <c r="BF70" i="5"/>
  <c r="BG70" i="5"/>
  <c r="BH70" i="5"/>
  <c r="BD71" i="5"/>
  <c r="BE71" i="5"/>
  <c r="BF71" i="5"/>
  <c r="BG71" i="5"/>
  <c r="BH71" i="5"/>
  <c r="BD72" i="5"/>
  <c r="BE72" i="5"/>
  <c r="BF72" i="5"/>
  <c r="BG72" i="5"/>
  <c r="BH72" i="5"/>
  <c r="BD73" i="5"/>
  <c r="BE73" i="5"/>
  <c r="BF73" i="5"/>
  <c r="BG73" i="5"/>
  <c r="BH73" i="5"/>
  <c r="BD74" i="5"/>
  <c r="BE74" i="5"/>
  <c r="BF74" i="5"/>
  <c r="BG74" i="5"/>
  <c r="BH74" i="5"/>
  <c r="BD75" i="5"/>
  <c r="BE75" i="5"/>
  <c r="BF75" i="5"/>
  <c r="BG75" i="5"/>
  <c r="BH75" i="5"/>
  <c r="BD76" i="5"/>
  <c r="BE76" i="5"/>
  <c r="BF76" i="5"/>
  <c r="BG76" i="5"/>
  <c r="BH76" i="5"/>
  <c r="BD77" i="5"/>
  <c r="BE77" i="5"/>
  <c r="BF77" i="5"/>
  <c r="BG77" i="5"/>
  <c r="BH77" i="5"/>
  <c r="BD78" i="5"/>
  <c r="BE78" i="5"/>
  <c r="BF78" i="5"/>
  <c r="BG78" i="5"/>
  <c r="BH78" i="5"/>
  <c r="BD79" i="5"/>
  <c r="BE79" i="5"/>
  <c r="BF79" i="5"/>
  <c r="BG79" i="5"/>
  <c r="BH79" i="5"/>
  <c r="BD80" i="5"/>
  <c r="BE80" i="5"/>
  <c r="BF80" i="5"/>
  <c r="BG80" i="5"/>
  <c r="BH80" i="5"/>
  <c r="BD81" i="5"/>
  <c r="BE81" i="5"/>
  <c r="BF81" i="5"/>
  <c r="BG81" i="5"/>
  <c r="BH81" i="5"/>
  <c r="BD82" i="5"/>
  <c r="BE82" i="5"/>
  <c r="BF82" i="5"/>
  <c r="BG82" i="5"/>
  <c r="BH82" i="5"/>
  <c r="BD83" i="5"/>
  <c r="BE83" i="5"/>
  <c r="BF83" i="5"/>
  <c r="BG83" i="5"/>
  <c r="BH83" i="5"/>
  <c r="BD84" i="5"/>
  <c r="BE84" i="5"/>
  <c r="BF84" i="5"/>
  <c r="BG84" i="5"/>
  <c r="BH84" i="5"/>
  <c r="BD85" i="5"/>
  <c r="BE85" i="5"/>
  <c r="BF85" i="5"/>
  <c r="BG85" i="5"/>
  <c r="BH85" i="5"/>
  <c r="BD86" i="5"/>
  <c r="BE86" i="5"/>
  <c r="BF86" i="5"/>
  <c r="BG86" i="5"/>
  <c r="BH86" i="5"/>
  <c r="BD87" i="5"/>
  <c r="BE87" i="5"/>
  <c r="BF87" i="5"/>
  <c r="BG87" i="5"/>
  <c r="BH87" i="5"/>
  <c r="BD88" i="5"/>
  <c r="BE88" i="5"/>
  <c r="BF88" i="5"/>
  <c r="BG88" i="5"/>
  <c r="BH88" i="5"/>
  <c r="BD89" i="5"/>
  <c r="BE89" i="5"/>
  <c r="BF89" i="5"/>
  <c r="BG89" i="5"/>
  <c r="BH89" i="5"/>
  <c r="BD90" i="5"/>
  <c r="BE90" i="5"/>
  <c r="BF90" i="5"/>
  <c r="BG90" i="5"/>
  <c r="BH90" i="5"/>
  <c r="BD91" i="5"/>
  <c r="BE91" i="5"/>
  <c r="BF91" i="5"/>
  <c r="BG91" i="5"/>
  <c r="BH91" i="5"/>
  <c r="BD92" i="5"/>
  <c r="BE92" i="5"/>
  <c r="BF92" i="5"/>
  <c r="BG92" i="5"/>
  <c r="BH92" i="5"/>
  <c r="BD93" i="5"/>
  <c r="BE93" i="5"/>
  <c r="BF93" i="5"/>
  <c r="BG93" i="5"/>
  <c r="BH93" i="5"/>
  <c r="BD94" i="5"/>
  <c r="BE94" i="5"/>
  <c r="BF94" i="5"/>
  <c r="BG94" i="5"/>
  <c r="BH94" i="5"/>
  <c r="BD95" i="5"/>
  <c r="BE95" i="5"/>
  <c r="BF95" i="5"/>
  <c r="BG95" i="5"/>
  <c r="BH95" i="5"/>
  <c r="BD96" i="5"/>
  <c r="BE96" i="5"/>
  <c r="BF96" i="5"/>
  <c r="BG96" i="5"/>
  <c r="BH96" i="5"/>
  <c r="BD97" i="5"/>
  <c r="BE97" i="5"/>
  <c r="BF97" i="5"/>
  <c r="BG97" i="5"/>
  <c r="BH97" i="5"/>
  <c r="BD98" i="5"/>
  <c r="BE98" i="5"/>
  <c r="BF98" i="5"/>
  <c r="BG98" i="5"/>
  <c r="BH98" i="5"/>
  <c r="BD99" i="5"/>
  <c r="BE99" i="5"/>
  <c r="BF99" i="5"/>
  <c r="BG99" i="5"/>
  <c r="BH99" i="5"/>
  <c r="BD100" i="5"/>
  <c r="BE100" i="5"/>
  <c r="BF100" i="5"/>
  <c r="BG100" i="5"/>
  <c r="BH100" i="5"/>
  <c r="BD101" i="5"/>
  <c r="BE101" i="5"/>
  <c r="BF101" i="5"/>
  <c r="BG101" i="5"/>
  <c r="BH101" i="5"/>
  <c r="BD102" i="5"/>
  <c r="BE102" i="5"/>
  <c r="BF102" i="5"/>
  <c r="BG102" i="5"/>
  <c r="BH102" i="5"/>
  <c r="BD103" i="5"/>
  <c r="BE103" i="5"/>
  <c r="BF103" i="5"/>
  <c r="BG103" i="5"/>
  <c r="BH103" i="5"/>
  <c r="BD104" i="5"/>
  <c r="BE104" i="5"/>
  <c r="BF104" i="5"/>
  <c r="BG104" i="5"/>
  <c r="BH104" i="5"/>
  <c r="BD105" i="5"/>
  <c r="BE105" i="5"/>
  <c r="BF105" i="5"/>
  <c r="BG105" i="5"/>
  <c r="BH105" i="5"/>
  <c r="BD106" i="5"/>
  <c r="BE106" i="5"/>
  <c r="BF106" i="5"/>
  <c r="BG106" i="5"/>
  <c r="BH106" i="5"/>
  <c r="BD107" i="5"/>
  <c r="BE107" i="5"/>
  <c r="BF107" i="5"/>
  <c r="BG107" i="5"/>
  <c r="BH107" i="5"/>
  <c r="BD108" i="5"/>
  <c r="BE108" i="5"/>
  <c r="BF108" i="5"/>
  <c r="BG108" i="5"/>
  <c r="BH108" i="5"/>
  <c r="BD109" i="5"/>
  <c r="BE109" i="5"/>
  <c r="BF109" i="5"/>
  <c r="BG109" i="5"/>
  <c r="BH109" i="5"/>
  <c r="BD110" i="5"/>
  <c r="BE110" i="5"/>
  <c r="BF110" i="5"/>
  <c r="BG110" i="5"/>
  <c r="BH110" i="5"/>
  <c r="BD111" i="5"/>
  <c r="BE111" i="5"/>
  <c r="BF111" i="5"/>
  <c r="BG111" i="5"/>
  <c r="BH111" i="5"/>
  <c r="BD112" i="5"/>
  <c r="BE112" i="5"/>
  <c r="BF112" i="5"/>
  <c r="BG112" i="5"/>
  <c r="BH112" i="5"/>
  <c r="BD113" i="5"/>
  <c r="BE113" i="5"/>
  <c r="BF113" i="5"/>
  <c r="BG113" i="5"/>
  <c r="BH113" i="5"/>
  <c r="BE4" i="5"/>
  <c r="BF4" i="5"/>
  <c r="BG4" i="5"/>
  <c r="BH4" i="5"/>
  <c r="BD4" i="5"/>
  <c r="C9" i="8" l="1"/>
  <c r="C8" i="8"/>
  <c r="J8" i="8" s="1"/>
  <c r="C7" i="8"/>
  <c r="J7" i="8" s="1"/>
  <c r="C6" i="8"/>
  <c r="J6" i="8" s="1"/>
  <c r="C5" i="8"/>
  <c r="J5" i="8" s="1"/>
  <c r="L5" i="8" s="1"/>
  <c r="C4" i="8"/>
  <c r="J4" i="8" s="1"/>
  <c r="N12" i="4"/>
  <c r="J11" i="4"/>
  <c r="J10" i="4"/>
  <c r="J9" i="4"/>
  <c r="O9" i="4" s="1"/>
  <c r="J8" i="4"/>
  <c r="J7" i="4"/>
  <c r="L7" i="4" s="1"/>
  <c r="D7" i="4"/>
  <c r="D8" i="4" s="1"/>
  <c r="D9" i="4" s="1"/>
  <c r="D10" i="4" s="1"/>
  <c r="D11" i="4" s="1"/>
  <c r="D12" i="4" s="1"/>
  <c r="D13" i="4" s="1"/>
  <c r="D14" i="4" s="1"/>
  <c r="D15" i="4" s="1"/>
  <c r="D16" i="4" s="1"/>
  <c r="D17" i="4" s="1"/>
  <c r="D18" i="4" s="1"/>
  <c r="D19" i="4" s="1"/>
  <c r="D20" i="4" s="1"/>
  <c r="D21" i="4" s="1"/>
  <c r="J6" i="4"/>
  <c r="K6" i="4" s="1"/>
  <c r="C6" i="4"/>
  <c r="J5" i="4"/>
  <c r="D5" i="4"/>
  <c r="C5" i="4"/>
  <c r="J4" i="4"/>
  <c r="L4" i="4" s="1"/>
  <c r="L26" i="4" s="1"/>
  <c r="C4" i="4"/>
  <c r="J21" i="1"/>
  <c r="I21" i="1"/>
  <c r="H21" i="1"/>
  <c r="G21" i="1"/>
  <c r="F21" i="1"/>
  <c r="E21" i="1"/>
  <c r="Z6" i="8"/>
  <c r="Z5" i="8"/>
  <c r="Y16" i="8"/>
  <c r="Y19" i="8"/>
  <c r="AA9" i="8"/>
  <c r="AB15" i="8"/>
  <c r="AA20" i="8"/>
  <c r="Z12" i="8"/>
  <c r="AB5" i="8"/>
  <c r="Z7" i="8"/>
  <c r="Y22" i="8"/>
  <c r="AA18" i="8"/>
  <c r="AA10" i="8"/>
  <c r="Z13" i="8"/>
  <c r="Y15" i="8"/>
  <c r="Z10" i="8"/>
  <c r="Z22" i="8"/>
  <c r="Y17" i="8"/>
  <c r="Y14" i="8"/>
  <c r="Y26" i="8"/>
  <c r="Y27" i="8"/>
  <c r="Y5" i="8"/>
  <c r="AA11" i="8"/>
  <c r="Z8" i="8"/>
  <c r="AA14" i="8"/>
  <c r="AA8" i="8"/>
  <c r="AC6" i="8"/>
  <c r="AA19" i="8"/>
  <c r="AB9" i="8"/>
  <c r="Y6" i="8"/>
  <c r="AC7" i="8"/>
  <c r="Z21" i="8"/>
  <c r="Y20" i="8"/>
  <c r="Y10" i="8"/>
  <c r="AC5" i="8"/>
  <c r="AA15" i="8"/>
  <c r="Y13" i="8"/>
  <c r="Z17" i="8"/>
  <c r="Y9" i="8"/>
  <c r="Z16" i="8"/>
  <c r="Z19" i="8"/>
  <c r="AB7" i="8"/>
  <c r="Y18" i="8"/>
  <c r="AA6" i="8"/>
  <c r="Y7" i="8"/>
  <c r="Z23" i="8"/>
  <c r="Z11" i="8"/>
  <c r="AB6" i="8"/>
  <c r="AA17" i="8"/>
  <c r="AA12" i="8"/>
  <c r="AB14" i="8"/>
  <c r="AB10" i="8"/>
  <c r="Z24" i="8"/>
  <c r="Z9" i="8"/>
  <c r="AA5" i="8"/>
  <c r="AA16" i="8"/>
  <c r="Z15" i="8"/>
  <c r="AB13" i="8"/>
  <c r="AA7" i="8"/>
  <c r="AC8" i="8"/>
  <c r="Y23" i="8"/>
  <c r="AC9" i="8"/>
  <c r="AB8" i="8"/>
  <c r="AB12" i="8"/>
  <c r="Y12" i="8"/>
  <c r="Y21" i="8"/>
  <c r="AA13" i="8"/>
  <c r="Y24" i="8"/>
  <c r="AB11" i="8"/>
  <c r="Z20" i="8"/>
  <c r="Z18" i="8"/>
  <c r="Y11" i="8"/>
  <c r="Y25" i="8"/>
  <c r="Z14" i="8"/>
  <c r="Y8" i="8"/>
  <c r="J9" i="8" l="1"/>
  <c r="L9" i="8" s="1"/>
  <c r="C10" i="8"/>
  <c r="N35" i="4"/>
  <c r="O11" i="4"/>
  <c r="O8" i="4"/>
  <c r="N9" i="4"/>
  <c r="K40" i="1"/>
  <c r="N6" i="4"/>
  <c r="O6" i="4"/>
  <c r="O5" i="4"/>
  <c r="N5" i="4"/>
  <c r="L5" i="4"/>
  <c r="L27" i="4" s="1"/>
  <c r="K5" i="4"/>
  <c r="N10" i="4"/>
  <c r="L10" i="4"/>
  <c r="K10" i="4"/>
  <c r="O10" i="4"/>
  <c r="O32" i="4" s="1"/>
  <c r="M4" i="4"/>
  <c r="M26" i="4" s="1"/>
  <c r="M10" i="4"/>
  <c r="N8" i="4"/>
  <c r="L6" i="4"/>
  <c r="M7" i="4"/>
  <c r="L12" i="4"/>
  <c r="N11" i="4"/>
  <c r="O12" i="4"/>
  <c r="N4" i="4"/>
  <c r="N26" i="4" s="1"/>
  <c r="N7" i="4"/>
  <c r="O4" i="4"/>
  <c r="O26" i="4" s="1"/>
  <c r="M5" i="4"/>
  <c r="O7" i="4"/>
  <c r="K8" i="4"/>
  <c r="K9" i="4"/>
  <c r="K11" i="4"/>
  <c r="L8" i="4"/>
  <c r="L30" i="4" s="1"/>
  <c r="L9" i="4"/>
  <c r="L11" i="4"/>
  <c r="M8" i="4"/>
  <c r="M9" i="4"/>
  <c r="M11" i="4"/>
  <c r="K12" i="4"/>
  <c r="K4" i="4"/>
  <c r="K26" i="4" s="1"/>
  <c r="M6" i="4"/>
  <c r="K7" i="4"/>
  <c r="M12" i="4"/>
  <c r="K5" i="8"/>
  <c r="O5" i="8"/>
  <c r="N5" i="8"/>
  <c r="M5" i="8"/>
  <c r="O4" i="8"/>
  <c r="O18" i="8" s="1"/>
  <c r="N4" i="8"/>
  <c r="N18" i="8" s="1"/>
  <c r="M4" i="8"/>
  <c r="M18" i="8" s="1"/>
  <c r="L4" i="8"/>
  <c r="L18" i="8" s="1"/>
  <c r="K4" i="8"/>
  <c r="K18" i="8" s="1"/>
  <c r="M7" i="8"/>
  <c r="L7" i="8"/>
  <c r="O7" i="8"/>
  <c r="K7" i="8"/>
  <c r="N7" i="8"/>
  <c r="M6" i="8"/>
  <c r="L6" i="8"/>
  <c r="L20" i="8" s="1"/>
  <c r="O6" i="8"/>
  <c r="K6" i="8"/>
  <c r="K8" i="8"/>
  <c r="O8" i="8"/>
  <c r="N8" i="8"/>
  <c r="M8" i="8"/>
  <c r="N6" i="8"/>
  <c r="L8" i="8"/>
  <c r="N9" i="8" l="1"/>
  <c r="N23" i="8" s="1"/>
  <c r="O9" i="8"/>
  <c r="K9" i="8"/>
  <c r="M9" i="8"/>
  <c r="J10" i="8"/>
  <c r="C11" i="8"/>
  <c r="N32" i="4"/>
  <c r="M30" i="4"/>
  <c r="L33" i="4"/>
  <c r="L28" i="4"/>
  <c r="K27" i="4"/>
  <c r="O30" i="4"/>
  <c r="M32" i="4"/>
  <c r="M33" i="4"/>
  <c r="K31" i="4"/>
  <c r="N28" i="4"/>
  <c r="K33" i="4"/>
  <c r="O28" i="4"/>
  <c r="O29" i="4"/>
  <c r="M29" i="4"/>
  <c r="K29" i="4"/>
  <c r="K32" i="4"/>
  <c r="O33" i="4"/>
  <c r="N33" i="4"/>
  <c r="M31" i="4"/>
  <c r="K30" i="4"/>
  <c r="L32" i="4"/>
  <c r="N31" i="4"/>
  <c r="K28" i="4"/>
  <c r="N34" i="4"/>
  <c r="M28" i="4"/>
  <c r="L31" i="4"/>
  <c r="N29" i="4"/>
  <c r="O31" i="4"/>
  <c r="L29" i="4"/>
  <c r="M34" i="4"/>
  <c r="M35" i="4"/>
  <c r="K34" i="4"/>
  <c r="K35" i="4"/>
  <c r="O34" i="4"/>
  <c r="O35" i="4"/>
  <c r="L34" i="4"/>
  <c r="L35" i="4"/>
  <c r="O23" i="8"/>
  <c r="M27" i="4"/>
  <c r="M20" i="8"/>
  <c r="N20" i="8"/>
  <c r="O20" i="8"/>
  <c r="N22" i="8"/>
  <c r="L22" i="8"/>
  <c r="M22" i="8"/>
  <c r="O19" i="8"/>
  <c r="O22" i="8"/>
  <c r="K20" i="8"/>
  <c r="M23" i="8"/>
  <c r="K22" i="8"/>
  <c r="N21" i="8"/>
  <c r="O21" i="8"/>
  <c r="L21" i="8"/>
  <c r="L23" i="8"/>
  <c r="K21" i="8"/>
  <c r="M21" i="8"/>
  <c r="M19" i="8"/>
  <c r="N19" i="8"/>
  <c r="L19" i="8"/>
  <c r="N27" i="4"/>
  <c r="K19" i="8"/>
  <c r="O27" i="4"/>
  <c r="K23" i="8"/>
  <c r="AC10" i="8"/>
  <c r="AB16" i="8"/>
  <c r="Y54" i="8"/>
  <c r="Y79" i="8"/>
  <c r="AC21" i="8"/>
  <c r="Z38" i="8"/>
  <c r="Y65" i="8"/>
  <c r="Z49" i="8"/>
  <c r="Z25" i="8"/>
  <c r="Z46" i="8"/>
  <c r="Z44" i="8"/>
  <c r="Y87" i="8"/>
  <c r="Z30" i="8"/>
  <c r="Z32" i="8"/>
  <c r="AA50" i="8"/>
  <c r="Z26" i="8"/>
  <c r="Y86" i="8"/>
  <c r="AA35" i="8"/>
  <c r="AA45" i="8"/>
  <c r="Y33" i="8"/>
  <c r="Y46" i="8"/>
  <c r="Z56" i="8"/>
  <c r="Y60" i="8"/>
  <c r="AC26" i="8"/>
  <c r="Y73" i="8"/>
  <c r="Z59" i="8"/>
  <c r="Z29" i="8"/>
  <c r="Y85" i="8"/>
  <c r="Z72" i="8"/>
  <c r="AB44" i="8"/>
  <c r="Y57" i="8"/>
  <c r="AB30" i="8"/>
  <c r="Y70" i="8"/>
  <c r="Z66" i="8"/>
  <c r="Z37" i="8"/>
  <c r="Y28" i="8"/>
  <c r="Z48" i="8"/>
  <c r="Z65" i="8"/>
  <c r="Y88" i="8"/>
  <c r="Z70" i="8"/>
  <c r="Y51" i="8"/>
  <c r="Y39" i="8"/>
  <c r="AA24" i="8"/>
  <c r="AA21" i="8"/>
  <c r="Y32" i="8"/>
  <c r="AB43" i="8"/>
  <c r="AB39" i="8"/>
  <c r="AA22" i="8"/>
  <c r="Y42" i="8"/>
  <c r="AB17" i="8"/>
  <c r="AA32" i="8"/>
  <c r="Y64" i="8"/>
  <c r="Z41" i="8"/>
  <c r="Z71" i="8"/>
  <c r="AA34" i="8"/>
  <c r="AB28" i="8"/>
  <c r="AB24" i="8"/>
  <c r="AB45" i="8"/>
  <c r="Y68" i="8"/>
  <c r="AB47" i="8"/>
  <c r="Y59" i="8"/>
  <c r="AA47" i="8"/>
  <c r="Z55" i="8"/>
  <c r="Z75" i="8"/>
  <c r="AB41" i="8"/>
  <c r="AA31" i="8"/>
  <c r="Y71" i="8"/>
  <c r="Z63" i="8"/>
  <c r="AC18" i="8"/>
  <c r="AA53" i="8"/>
  <c r="AB46" i="8"/>
  <c r="Z64" i="8"/>
  <c r="Y74" i="8"/>
  <c r="AB35" i="8"/>
  <c r="AC24" i="8"/>
  <c r="Y91" i="8"/>
  <c r="AA37" i="8"/>
  <c r="Z50" i="8"/>
  <c r="Z45" i="8"/>
  <c r="Z35" i="8"/>
  <c r="AC20" i="8"/>
  <c r="AB26" i="8"/>
  <c r="Z69" i="8"/>
  <c r="Y78" i="8"/>
  <c r="AA36" i="8"/>
  <c r="AA25" i="8"/>
  <c r="Y56" i="8"/>
  <c r="AB29" i="8"/>
  <c r="Y49" i="8"/>
  <c r="AC27" i="8"/>
  <c r="Y29" i="8"/>
  <c r="Y89" i="8"/>
  <c r="Z61" i="8"/>
  <c r="Y66" i="8"/>
  <c r="AA57" i="8"/>
  <c r="Z67" i="8"/>
  <c r="Y80" i="8"/>
  <c r="AB33" i="8"/>
  <c r="Y84" i="8"/>
  <c r="Y30" i="8"/>
  <c r="Z57" i="8"/>
  <c r="AB34" i="8"/>
  <c r="Y41" i="8"/>
  <c r="Y67" i="8"/>
  <c r="AB40" i="8"/>
  <c r="Z78" i="8"/>
  <c r="AA27" i="8"/>
  <c r="AC23" i="8"/>
  <c r="Z79" i="8"/>
  <c r="AB31" i="8"/>
  <c r="AA40" i="8"/>
  <c r="Y38" i="8"/>
  <c r="Z34" i="8"/>
  <c r="Y48" i="8"/>
  <c r="AB22" i="8"/>
  <c r="Z28" i="8"/>
  <c r="AC25" i="8"/>
  <c r="Y76" i="8"/>
  <c r="AA62" i="8"/>
  <c r="AC14" i="8"/>
  <c r="AB21" i="8"/>
  <c r="AA58" i="8"/>
  <c r="AC19" i="8"/>
  <c r="Z40" i="8"/>
  <c r="Z31" i="8"/>
  <c r="Z39" i="8"/>
  <c r="Y40" i="8"/>
  <c r="Z27" i="8"/>
  <c r="Y61" i="8"/>
  <c r="Z33" i="8"/>
  <c r="AA30" i="8"/>
  <c r="AC13" i="8"/>
  <c r="AA23" i="8"/>
  <c r="Y47" i="8"/>
  <c r="Y52" i="8"/>
  <c r="Y81" i="8"/>
  <c r="AA64" i="8"/>
  <c r="Y72" i="8"/>
  <c r="AC17" i="8"/>
  <c r="Z54" i="8"/>
  <c r="Y44" i="8"/>
  <c r="Y69" i="8"/>
  <c r="AC16" i="8"/>
  <c r="Y31" i="8"/>
  <c r="AB32" i="8"/>
  <c r="Y90" i="8"/>
  <c r="Z43" i="8"/>
  <c r="Y45" i="8"/>
  <c r="Y75" i="8"/>
  <c r="AB18" i="8"/>
  <c r="AA56" i="8"/>
  <c r="Z42" i="8"/>
  <c r="Y58" i="8"/>
  <c r="AA63" i="8"/>
  <c r="AA39" i="8"/>
  <c r="AA38" i="8"/>
  <c r="AB37" i="8"/>
  <c r="Z62" i="8"/>
  <c r="AA28" i="8"/>
  <c r="Z76" i="8"/>
  <c r="AA43" i="8"/>
  <c r="Z53" i="8"/>
  <c r="AA59" i="8"/>
  <c r="Z60" i="8"/>
  <c r="AA49" i="8"/>
  <c r="Z52" i="8"/>
  <c r="Y37" i="8"/>
  <c r="Y77" i="8"/>
  <c r="Z73" i="8"/>
  <c r="AA41" i="8"/>
  <c r="AC15" i="8"/>
  <c r="AB23" i="8"/>
  <c r="Y36" i="8"/>
  <c r="AB27" i="8"/>
  <c r="Y53" i="8"/>
  <c r="Z74" i="8"/>
  <c r="Z68" i="8"/>
  <c r="Y92" i="8"/>
  <c r="AA29" i="8"/>
  <c r="AC11" i="8"/>
  <c r="AA51" i="8"/>
  <c r="Y82" i="8"/>
  <c r="Z58" i="8"/>
  <c r="Y62" i="8"/>
  <c r="AA48" i="8"/>
  <c r="AB36" i="8"/>
  <c r="AA65" i="8"/>
  <c r="Y83" i="8"/>
  <c r="Y43" i="8"/>
  <c r="Y50" i="8"/>
  <c r="AA55" i="8"/>
  <c r="AC12" i="8"/>
  <c r="Y34" i="8"/>
  <c r="AC22" i="8"/>
  <c r="Z36" i="8"/>
  <c r="AA52" i="8"/>
  <c r="AB20" i="8"/>
  <c r="AB19" i="8"/>
  <c r="Z47" i="8"/>
  <c r="AA54" i="8"/>
  <c r="Y35" i="8"/>
  <c r="Z80" i="8"/>
  <c r="Z77" i="8"/>
  <c r="AA33" i="8"/>
  <c r="AA26" i="8"/>
  <c r="Z51" i="8"/>
  <c r="AA46" i="8"/>
  <c r="Y63" i="8"/>
  <c r="AB42" i="8"/>
  <c r="AA61" i="8"/>
  <c r="Y55" i="8"/>
  <c r="AA60" i="8"/>
  <c r="AB38" i="8"/>
  <c r="AB25" i="8"/>
  <c r="AA44" i="8"/>
  <c r="AA42" i="8"/>
  <c r="N10" i="8" l="1"/>
  <c r="N24" i="8" s="1"/>
  <c r="L10" i="8"/>
  <c r="L24" i="8" s="1"/>
  <c r="M10" i="8"/>
  <c r="M24" i="8" s="1"/>
  <c r="K10" i="8"/>
  <c r="K24" i="8" s="1"/>
  <c r="O10" i="8"/>
  <c r="O24" i="8" s="1"/>
  <c r="C12" i="8"/>
  <c r="J12" i="8" s="1"/>
  <c r="J11" i="8"/>
  <c r="N30" i="4"/>
  <c r="AB48" i="8"/>
  <c r="AA66" i="8"/>
  <c r="AC28" i="8"/>
  <c r="AB49" i="8"/>
  <c r="Y179" i="8"/>
  <c r="Z178" i="8"/>
  <c r="AA201" i="8"/>
  <c r="AA104" i="8"/>
  <c r="Y171" i="8"/>
  <c r="AC135" i="8"/>
  <c r="AA156" i="8"/>
  <c r="AA180" i="8"/>
  <c r="AB182" i="8"/>
  <c r="Y190" i="8"/>
  <c r="AB79" i="8"/>
  <c r="AB86" i="8"/>
  <c r="AA155" i="8"/>
  <c r="AB53" i="8"/>
  <c r="AC167" i="8"/>
  <c r="AC185" i="8"/>
  <c r="AB197" i="8"/>
  <c r="Z136" i="8"/>
  <c r="Y181" i="8"/>
  <c r="AA77" i="8"/>
  <c r="AA172" i="8"/>
  <c r="AC131" i="8"/>
  <c r="AB81" i="8"/>
  <c r="AB74" i="8"/>
  <c r="AB97" i="8"/>
  <c r="AA178" i="8"/>
  <c r="AB113" i="8"/>
  <c r="AC172" i="8"/>
  <c r="AB180" i="8"/>
  <c r="AC50" i="8"/>
  <c r="Z117" i="8"/>
  <c r="Z97" i="8"/>
  <c r="AC35" i="8"/>
  <c r="AC200" i="8"/>
  <c r="AB75" i="8"/>
  <c r="AA179" i="8"/>
  <c r="AA118" i="8"/>
  <c r="AC169" i="8"/>
  <c r="AB137" i="8"/>
  <c r="AB176" i="8"/>
  <c r="AC188" i="8"/>
  <c r="AB99" i="8"/>
  <c r="Z90" i="8"/>
  <c r="AA150" i="8"/>
  <c r="AC92" i="8"/>
  <c r="Z176" i="8"/>
  <c r="AB132" i="8"/>
  <c r="AA134" i="8"/>
  <c r="AC155" i="8"/>
  <c r="Y104" i="8"/>
  <c r="Y192" i="8"/>
  <c r="Y105" i="8"/>
  <c r="Z113" i="8"/>
  <c r="AA169" i="8"/>
  <c r="AB202" i="8"/>
  <c r="Z86" i="8"/>
  <c r="Y162" i="8"/>
  <c r="AA162" i="8"/>
  <c r="AA189" i="8"/>
  <c r="Y129" i="8"/>
  <c r="AB193" i="8"/>
  <c r="AC68" i="8"/>
  <c r="Z125" i="8"/>
  <c r="Z191" i="8"/>
  <c r="AC67" i="8"/>
  <c r="AA159" i="8"/>
  <c r="Z203" i="8"/>
  <c r="AA191" i="8"/>
  <c r="AB125" i="8"/>
  <c r="AC101" i="8"/>
  <c r="AC33" i="8"/>
  <c r="AB96" i="8"/>
  <c r="AC123" i="8"/>
  <c r="AC104" i="8"/>
  <c r="AA157" i="8"/>
  <c r="Z141" i="8"/>
  <c r="Z202" i="8"/>
  <c r="AB147" i="8"/>
  <c r="AC110" i="8"/>
  <c r="AB178" i="8"/>
  <c r="AB174" i="8"/>
  <c r="AC36" i="8"/>
  <c r="AB166" i="8"/>
  <c r="Z165" i="8"/>
  <c r="AB67" i="8"/>
  <c r="AA115" i="8"/>
  <c r="AB173" i="8"/>
  <c r="AC90" i="8"/>
  <c r="Z175" i="8"/>
  <c r="Z172" i="8"/>
  <c r="AA113" i="8"/>
  <c r="Y139" i="8"/>
  <c r="AA85" i="8"/>
  <c r="Z186" i="8"/>
  <c r="Y109" i="8"/>
  <c r="Z162" i="8"/>
  <c r="AC201" i="8"/>
  <c r="Y146" i="8"/>
  <c r="Z91" i="8"/>
  <c r="AC162" i="8"/>
  <c r="AB101" i="8"/>
  <c r="AA81" i="8"/>
  <c r="Z157" i="8"/>
  <c r="AB104" i="8"/>
  <c r="AC199" i="8"/>
  <c r="AB122" i="8"/>
  <c r="AB192" i="8"/>
  <c r="AA149" i="8"/>
  <c r="Y96" i="8"/>
  <c r="AC127" i="8"/>
  <c r="Z115" i="8"/>
  <c r="Y196" i="8"/>
  <c r="Y149" i="8"/>
  <c r="AC151" i="8"/>
  <c r="AC158" i="8"/>
  <c r="Y151" i="8"/>
  <c r="AA144" i="8"/>
  <c r="AC53" i="8"/>
  <c r="Y199" i="8"/>
  <c r="AC146" i="8"/>
  <c r="Z174" i="8"/>
  <c r="AC76" i="8"/>
  <c r="Y182" i="8"/>
  <c r="AA152" i="8"/>
  <c r="Z181" i="8"/>
  <c r="AA78" i="8"/>
  <c r="AA160" i="8"/>
  <c r="Y143" i="8"/>
  <c r="Z151" i="8"/>
  <c r="AC139" i="8"/>
  <c r="AA79" i="8"/>
  <c r="AA125" i="8"/>
  <c r="Z100" i="8"/>
  <c r="AB59" i="8"/>
  <c r="Z134" i="8"/>
  <c r="AC130" i="8"/>
  <c r="AC77" i="8"/>
  <c r="AB106" i="8"/>
  <c r="AC82" i="8"/>
  <c r="AA154" i="8"/>
  <c r="AB107" i="8"/>
  <c r="Z200" i="8"/>
  <c r="AC61" i="8"/>
  <c r="Y154" i="8"/>
  <c r="AC125" i="8"/>
  <c r="AA101" i="8"/>
  <c r="AB163" i="8"/>
  <c r="AA175" i="8"/>
  <c r="AA177" i="8"/>
  <c r="AB50" i="8"/>
  <c r="AB156" i="8"/>
  <c r="Z99" i="8"/>
  <c r="AB98" i="8"/>
  <c r="Z93" i="8"/>
  <c r="AA72" i="8"/>
  <c r="AB88" i="8"/>
  <c r="AC109" i="8"/>
  <c r="Y177" i="8"/>
  <c r="AA164" i="8"/>
  <c r="AA136" i="8"/>
  <c r="Y113" i="8"/>
  <c r="AB172" i="8"/>
  <c r="AC86" i="8"/>
  <c r="Y116" i="8"/>
  <c r="Z116" i="8"/>
  <c r="Z149" i="8"/>
  <c r="Z130" i="8"/>
  <c r="AB139" i="8"/>
  <c r="AB60" i="8"/>
  <c r="AC78" i="8"/>
  <c r="AC202" i="8"/>
  <c r="AA74" i="8"/>
  <c r="AA133" i="8"/>
  <c r="AC105" i="8"/>
  <c r="AA114" i="8"/>
  <c r="Z111" i="8"/>
  <c r="AA126" i="8"/>
  <c r="AB130" i="8"/>
  <c r="AB83" i="8"/>
  <c r="Z105" i="8"/>
  <c r="AC115" i="8"/>
  <c r="Z194" i="8"/>
  <c r="AB186" i="8"/>
  <c r="Z187" i="8"/>
  <c r="AA171" i="8"/>
  <c r="Z102" i="8"/>
  <c r="AC161" i="8"/>
  <c r="Z164" i="8"/>
  <c r="AC113" i="8"/>
  <c r="Y152" i="8"/>
  <c r="AA153" i="8"/>
  <c r="Y123" i="8"/>
  <c r="AB151" i="8"/>
  <c r="Y100" i="8"/>
  <c r="Y159" i="8"/>
  <c r="Y189" i="8"/>
  <c r="AA200" i="8"/>
  <c r="AC163" i="8"/>
  <c r="AA94" i="8"/>
  <c r="AA69" i="8"/>
  <c r="AA124" i="8"/>
  <c r="Y101" i="8"/>
  <c r="AB103" i="8"/>
  <c r="AB69" i="8"/>
  <c r="AA135" i="8"/>
  <c r="AC107" i="8"/>
  <c r="Y148" i="8"/>
  <c r="AC147" i="8"/>
  <c r="AC70" i="8"/>
  <c r="Y178" i="8"/>
  <c r="AA188" i="8"/>
  <c r="AA170" i="8"/>
  <c r="Z180" i="8"/>
  <c r="AB78" i="8"/>
  <c r="AC170" i="8"/>
  <c r="Y180" i="8"/>
  <c r="AA142" i="8"/>
  <c r="AB201" i="8"/>
  <c r="AB175" i="8"/>
  <c r="AA96" i="8"/>
  <c r="Y176" i="8"/>
  <c r="Z121" i="8"/>
  <c r="Y106" i="8"/>
  <c r="AC54" i="8"/>
  <c r="AB159" i="8"/>
  <c r="Y147" i="8"/>
  <c r="Y165" i="8"/>
  <c r="AC88" i="8"/>
  <c r="AA190" i="8"/>
  <c r="AB55" i="8"/>
  <c r="AB146" i="8"/>
  <c r="Y126" i="8"/>
  <c r="AA95" i="8"/>
  <c r="Z145" i="8"/>
  <c r="Y175" i="8"/>
  <c r="Z150" i="8"/>
  <c r="AB142" i="8"/>
  <c r="AB184" i="8"/>
  <c r="AC132" i="8"/>
  <c r="AB158" i="8"/>
  <c r="AB119" i="8"/>
  <c r="AB51" i="8"/>
  <c r="Z185" i="8"/>
  <c r="Y124" i="8"/>
  <c r="AB111" i="8"/>
  <c r="Z106" i="8"/>
  <c r="Y117" i="8"/>
  <c r="AB84" i="8"/>
  <c r="Z197" i="8"/>
  <c r="AC156" i="8"/>
  <c r="Y194" i="8"/>
  <c r="AC62" i="8"/>
  <c r="AC141" i="8"/>
  <c r="AA174" i="8"/>
  <c r="Y128" i="8"/>
  <c r="AB57" i="8"/>
  <c r="AB116" i="8"/>
  <c r="AC100" i="8"/>
  <c r="Y164" i="8"/>
  <c r="AC119" i="8"/>
  <c r="AC42" i="8"/>
  <c r="Y145" i="8"/>
  <c r="Y153" i="8"/>
  <c r="Y184" i="8"/>
  <c r="Y102" i="8"/>
  <c r="AB169" i="8"/>
  <c r="AC129" i="8"/>
  <c r="AA173" i="8"/>
  <c r="Y112" i="8"/>
  <c r="AA73" i="8"/>
  <c r="Y187" i="8"/>
  <c r="AC41" i="8"/>
  <c r="Y156" i="8"/>
  <c r="Y120" i="8"/>
  <c r="AB191" i="8"/>
  <c r="AA130" i="8"/>
  <c r="AB112" i="8"/>
  <c r="AB143" i="8"/>
  <c r="Z144" i="8"/>
  <c r="Z142" i="8"/>
  <c r="Z109" i="8"/>
  <c r="AC182" i="8"/>
  <c r="Z147" i="8"/>
  <c r="Z103" i="8"/>
  <c r="Y93" i="8"/>
  <c r="Y168" i="8"/>
  <c r="AC83" i="8"/>
  <c r="Z120" i="8"/>
  <c r="AC52" i="8"/>
  <c r="AC34" i="8"/>
  <c r="AC112" i="8"/>
  <c r="AA83" i="8"/>
  <c r="Y130" i="8"/>
  <c r="AA103" i="8"/>
  <c r="AB164" i="8"/>
  <c r="AA110" i="8"/>
  <c r="AB196" i="8"/>
  <c r="AC183" i="8"/>
  <c r="Z83" i="8"/>
  <c r="AA123" i="8"/>
  <c r="AC72" i="8"/>
  <c r="AA161" i="8"/>
  <c r="Z183" i="8"/>
  <c r="AA165" i="8"/>
  <c r="Z94" i="8"/>
  <c r="AC43" i="8"/>
  <c r="AA99" i="8"/>
  <c r="AB185" i="8"/>
  <c r="AB129" i="8"/>
  <c r="AC193" i="8"/>
  <c r="AC117" i="8"/>
  <c r="AC189" i="8"/>
  <c r="AC44" i="8"/>
  <c r="Z156" i="8"/>
  <c r="Z81" i="8"/>
  <c r="AC103" i="8"/>
  <c r="Z195" i="8"/>
  <c r="Z169" i="8"/>
  <c r="AA158" i="8"/>
  <c r="AB52" i="8"/>
  <c r="AA89" i="8"/>
  <c r="AB105" i="8"/>
  <c r="AB63" i="8"/>
  <c r="AB199" i="8"/>
  <c r="AA181" i="8"/>
  <c r="Z128" i="8"/>
  <c r="AB61" i="8"/>
  <c r="AC106" i="8"/>
  <c r="AA143" i="8"/>
  <c r="Y200" i="8"/>
  <c r="Z132" i="8"/>
  <c r="AC116" i="8"/>
  <c r="Y111" i="8"/>
  <c r="AB203" i="8"/>
  <c r="AB150" i="8"/>
  <c r="AA87" i="8"/>
  <c r="Y203" i="8"/>
  <c r="Y157" i="8"/>
  <c r="AC184" i="8"/>
  <c r="Y186" i="8"/>
  <c r="Y110" i="8"/>
  <c r="Y119" i="8"/>
  <c r="Y108" i="8"/>
  <c r="AC32" i="8"/>
  <c r="AB62" i="8"/>
  <c r="Z104" i="8"/>
  <c r="AC91" i="8"/>
  <c r="AC149" i="8"/>
  <c r="AA111" i="8"/>
  <c r="AC124" i="8"/>
  <c r="AB198" i="8"/>
  <c r="AC81" i="8"/>
  <c r="Y158" i="8"/>
  <c r="Z138" i="8"/>
  <c r="AC140" i="8"/>
  <c r="AB64" i="8"/>
  <c r="AC102" i="8"/>
  <c r="Y136" i="8"/>
  <c r="AC133" i="8"/>
  <c r="Z188" i="8"/>
  <c r="Z133" i="8"/>
  <c r="Z88" i="8"/>
  <c r="AA100" i="8"/>
  <c r="AB152" i="8"/>
  <c r="AB138" i="8"/>
  <c r="AB85" i="8"/>
  <c r="AC55" i="8"/>
  <c r="AC153" i="8"/>
  <c r="AB121" i="8"/>
  <c r="AC160" i="8"/>
  <c r="AB66" i="8"/>
  <c r="AA199" i="8"/>
  <c r="Y127" i="8"/>
  <c r="AB65" i="8"/>
  <c r="Z163" i="8"/>
  <c r="AB128" i="8"/>
  <c r="Y114" i="8"/>
  <c r="AB80" i="8"/>
  <c r="AB162" i="8"/>
  <c r="AC152" i="8"/>
  <c r="AB170" i="8"/>
  <c r="AB71" i="8"/>
  <c r="Z131" i="8"/>
  <c r="AB93" i="8"/>
  <c r="AC134" i="8"/>
  <c r="AC85" i="8"/>
  <c r="AB87" i="8"/>
  <c r="AB148" i="8"/>
  <c r="AB95" i="8"/>
  <c r="AC176" i="8"/>
  <c r="AC97" i="8"/>
  <c r="Z137" i="8"/>
  <c r="Z184" i="8"/>
  <c r="AB92" i="8"/>
  <c r="AA132" i="8"/>
  <c r="AC69" i="8"/>
  <c r="AB177" i="8"/>
  <c r="AC47" i="8"/>
  <c r="Y188" i="8"/>
  <c r="Z170" i="8"/>
  <c r="AB140" i="8"/>
  <c r="Z171" i="8"/>
  <c r="AC45" i="8"/>
  <c r="Z192" i="8"/>
  <c r="AC79" i="8"/>
  <c r="AC174" i="8"/>
  <c r="AB144" i="8"/>
  <c r="Y150" i="8"/>
  <c r="AB120" i="8"/>
  <c r="Y98" i="8"/>
  <c r="AC39" i="8"/>
  <c r="AB194" i="8"/>
  <c r="Y140" i="8"/>
  <c r="Y197" i="8"/>
  <c r="Z190" i="8"/>
  <c r="AC38" i="8"/>
  <c r="AC114" i="8"/>
  <c r="AC145" i="8"/>
  <c r="AC194" i="8"/>
  <c r="Y198" i="8"/>
  <c r="AA108" i="8"/>
  <c r="AC120" i="8"/>
  <c r="AC40" i="8"/>
  <c r="AB133" i="8"/>
  <c r="AB141" i="8"/>
  <c r="Y118" i="8"/>
  <c r="AA183" i="8"/>
  <c r="AB115" i="8"/>
  <c r="AC195" i="8"/>
  <c r="AA140" i="8"/>
  <c r="AC181" i="8"/>
  <c r="Y135" i="8"/>
  <c r="AB171" i="8"/>
  <c r="AA129" i="8"/>
  <c r="AA119" i="8"/>
  <c r="Z101" i="8"/>
  <c r="AC150" i="8"/>
  <c r="Y166" i="8"/>
  <c r="Z118" i="8"/>
  <c r="AC63" i="8"/>
  <c r="Y137" i="8"/>
  <c r="Z153" i="8"/>
  <c r="AA185" i="8"/>
  <c r="Z107" i="8"/>
  <c r="Y133" i="8"/>
  <c r="AC99" i="8"/>
  <c r="AC186" i="8"/>
  <c r="AC60" i="8"/>
  <c r="Z139" i="8"/>
  <c r="AC58" i="8"/>
  <c r="AA182" i="8"/>
  <c r="Z89" i="8"/>
  <c r="AB100" i="8"/>
  <c r="Z92" i="8"/>
  <c r="AA102" i="8"/>
  <c r="AB135" i="8"/>
  <c r="AC89" i="8"/>
  <c r="AA67" i="8"/>
  <c r="Z160" i="8"/>
  <c r="AC74" i="8"/>
  <c r="AA192" i="8"/>
  <c r="AC48" i="8"/>
  <c r="AB134" i="8"/>
  <c r="AB167" i="8"/>
  <c r="Y95" i="8"/>
  <c r="AB165" i="8"/>
  <c r="AC73" i="8"/>
  <c r="Z198" i="8"/>
  <c r="AC148" i="8"/>
  <c r="AA91" i="8"/>
  <c r="Z159" i="8"/>
  <c r="AA141" i="8"/>
  <c r="AC87" i="8"/>
  <c r="AB153" i="8"/>
  <c r="Z199" i="8"/>
  <c r="AB82" i="8"/>
  <c r="Y138" i="8"/>
  <c r="Y193" i="8"/>
  <c r="AB127" i="8"/>
  <c r="AB117" i="8"/>
  <c r="AA137" i="8"/>
  <c r="AC98" i="8"/>
  <c r="AB76" i="8"/>
  <c r="AC154" i="8"/>
  <c r="Z140" i="8"/>
  <c r="AA166" i="8"/>
  <c r="AC198" i="8"/>
  <c r="Z155" i="8"/>
  <c r="AA98" i="8"/>
  <c r="AA112" i="8"/>
  <c r="AB77" i="8"/>
  <c r="AB200" i="8"/>
  <c r="Z161" i="8"/>
  <c r="AA139" i="8"/>
  <c r="AA195" i="8"/>
  <c r="AC108" i="8"/>
  <c r="AB123" i="8"/>
  <c r="AB109" i="8"/>
  <c r="AC203" i="8"/>
  <c r="AA151" i="8"/>
  <c r="AC80" i="8"/>
  <c r="Z85" i="8"/>
  <c r="AA117" i="8"/>
  <c r="AC190" i="8"/>
  <c r="Y131" i="8"/>
  <c r="AA187" i="8"/>
  <c r="Z114" i="8"/>
  <c r="AB114" i="8"/>
  <c r="Z193" i="8"/>
  <c r="AB145" i="8"/>
  <c r="AA75" i="8"/>
  <c r="AB68" i="8"/>
  <c r="AC118" i="8"/>
  <c r="AA71" i="8"/>
  <c r="Y183" i="8"/>
  <c r="Y173" i="8"/>
  <c r="AC37" i="8"/>
  <c r="AB179" i="8"/>
  <c r="AB136" i="8"/>
  <c r="AA168" i="8"/>
  <c r="Z148" i="8"/>
  <c r="Z196" i="8"/>
  <c r="Z179" i="8"/>
  <c r="Y97" i="8"/>
  <c r="Y191" i="8"/>
  <c r="Y169" i="8"/>
  <c r="Y185" i="8"/>
  <c r="AA127" i="8"/>
  <c r="Z96" i="8"/>
  <c r="AC95" i="8"/>
  <c r="AC128" i="8"/>
  <c r="Z108" i="8"/>
  <c r="AA193" i="8"/>
  <c r="AC75" i="8"/>
  <c r="AA106" i="8"/>
  <c r="AB155" i="8"/>
  <c r="AA148" i="8"/>
  <c r="Y160" i="8"/>
  <c r="AC138" i="8"/>
  <c r="AC171" i="8"/>
  <c r="AC136" i="8"/>
  <c r="Z95" i="8"/>
  <c r="AA202" i="8"/>
  <c r="AB183" i="8"/>
  <c r="AB94" i="8"/>
  <c r="Z135" i="8"/>
  <c r="AC94" i="8"/>
  <c r="AC65" i="8"/>
  <c r="AC157" i="8"/>
  <c r="AA76" i="8"/>
  <c r="AC196" i="8"/>
  <c r="Y115" i="8"/>
  <c r="AB160" i="8"/>
  <c r="AA122" i="8"/>
  <c r="AA82" i="8"/>
  <c r="Y144" i="8"/>
  <c r="AB70" i="8"/>
  <c r="Z84" i="8"/>
  <c r="AA88" i="8"/>
  <c r="AC59" i="8"/>
  <c r="Y161" i="8"/>
  <c r="AB161" i="8"/>
  <c r="AC93" i="8"/>
  <c r="Z177" i="8"/>
  <c r="Y99" i="8"/>
  <c r="AA86" i="8"/>
  <c r="AB168" i="8"/>
  <c r="AB189" i="8"/>
  <c r="AB102" i="8"/>
  <c r="Z98" i="8"/>
  <c r="AC121" i="8"/>
  <c r="AA93" i="8"/>
  <c r="AC56" i="8"/>
  <c r="AC165" i="8"/>
  <c r="AA203" i="8"/>
  <c r="Z154" i="8"/>
  <c r="Y141" i="8"/>
  <c r="AA80" i="8"/>
  <c r="AC175" i="8"/>
  <c r="AB72" i="8"/>
  <c r="AC142" i="8"/>
  <c r="AC168" i="8"/>
  <c r="Z122" i="8"/>
  <c r="Y103" i="8"/>
  <c r="AA128" i="8"/>
  <c r="Z158" i="8"/>
  <c r="AA145" i="8"/>
  <c r="AC143" i="8"/>
  <c r="Z112" i="8"/>
  <c r="AC144" i="8"/>
  <c r="Y122" i="8"/>
  <c r="AA120" i="8"/>
  <c r="AC31" i="8"/>
  <c r="Z167" i="8"/>
  <c r="AC96" i="8"/>
  <c r="AC71" i="8"/>
  <c r="AB188" i="8"/>
  <c r="AA196" i="8"/>
  <c r="AC159" i="8"/>
  <c r="AA194" i="8"/>
  <c r="AA107" i="8"/>
  <c r="AB195" i="8"/>
  <c r="AC178" i="8"/>
  <c r="AA70" i="8"/>
  <c r="AC126" i="8"/>
  <c r="AC164" i="8"/>
  <c r="Y94" i="8"/>
  <c r="Y134" i="8"/>
  <c r="AA163" i="8"/>
  <c r="Y195" i="8"/>
  <c r="Z127" i="8"/>
  <c r="AA197" i="8"/>
  <c r="AA186" i="8"/>
  <c r="AC84" i="8"/>
  <c r="AC57" i="8"/>
  <c r="AB124" i="8"/>
  <c r="AC197" i="8"/>
  <c r="AC64" i="8"/>
  <c r="AA121" i="8"/>
  <c r="AA167" i="8"/>
  <c r="Z126" i="8"/>
  <c r="AC192" i="8"/>
  <c r="AA184" i="8"/>
  <c r="AA68" i="8"/>
  <c r="AC122" i="8"/>
  <c r="AB118" i="8"/>
  <c r="Z173" i="8"/>
  <c r="Y170" i="8"/>
  <c r="Z152" i="8"/>
  <c r="Z201" i="8"/>
  <c r="Z143" i="8"/>
  <c r="AA198" i="8"/>
  <c r="AC166" i="8"/>
  <c r="AC46" i="8"/>
  <c r="AC29" i="8"/>
  <c r="Y155" i="8"/>
  <c r="AA146" i="8"/>
  <c r="Y202" i="8"/>
  <c r="Z82" i="8"/>
  <c r="Z110" i="8"/>
  <c r="AA105" i="8"/>
  <c r="Y142" i="8"/>
  <c r="AC111" i="8"/>
  <c r="AC187" i="8"/>
  <c r="AB149" i="8"/>
  <c r="AA131" i="8"/>
  <c r="Z124" i="8"/>
  <c r="Y174" i="8"/>
  <c r="Y125" i="8"/>
  <c r="AC51" i="8"/>
  <c r="AC191" i="8"/>
  <c r="Z123" i="8"/>
  <c r="AB131" i="8"/>
  <c r="Z129" i="8"/>
  <c r="AB56" i="8"/>
  <c r="AB157" i="8"/>
  <c r="AC49" i="8"/>
  <c r="AA116" i="8"/>
  <c r="Z146" i="8"/>
  <c r="AA97" i="8"/>
  <c r="AB126" i="8"/>
  <c r="AC66" i="8"/>
  <c r="AB190" i="8"/>
  <c r="Z189" i="8"/>
  <c r="AB187" i="8"/>
  <c r="AC180" i="8"/>
  <c r="Y163" i="8"/>
  <c r="AA84" i="8"/>
  <c r="Z182" i="8"/>
  <c r="AA138" i="8"/>
  <c r="Y132" i="8"/>
  <c r="AA90" i="8"/>
  <c r="AB91" i="8"/>
  <c r="AB110" i="8"/>
  <c r="Z168" i="8"/>
  <c r="AB181" i="8"/>
  <c r="AA176" i="8"/>
  <c r="Y107" i="8"/>
  <c r="AC137" i="8"/>
  <c r="AB154" i="8"/>
  <c r="AC173" i="8"/>
  <c r="Z166" i="8"/>
  <c r="AA109" i="8"/>
  <c r="Y121" i="8"/>
  <c r="AA92" i="8"/>
  <c r="AB89" i="8"/>
  <c r="Z119" i="8"/>
  <c r="AB73" i="8"/>
  <c r="AC30" i="8"/>
  <c r="Y172" i="8"/>
  <c r="Y167" i="8"/>
  <c r="AB54" i="8"/>
  <c r="Y201" i="8"/>
  <c r="AB108" i="8"/>
  <c r="AA147" i="8"/>
  <c r="AB58" i="8"/>
  <c r="AC177" i="8"/>
  <c r="Z87" i="8"/>
  <c r="AC179" i="8"/>
  <c r="AB90" i="8"/>
  <c r="N12" i="8" l="1"/>
  <c r="L12" i="8"/>
  <c r="K12" i="8"/>
  <c r="M12" i="8"/>
  <c r="O12" i="8"/>
  <c r="K11" i="8"/>
  <c r="K25" i="8" s="1"/>
  <c r="N11" i="8"/>
  <c r="N25" i="8" s="1"/>
  <c r="M11" i="8"/>
  <c r="M25" i="8" s="1"/>
  <c r="L11" i="8"/>
  <c r="L25" i="8" s="1"/>
  <c r="O11" i="8"/>
  <c r="O25" i="8" s="1"/>
  <c r="H38" i="1"/>
  <c r="I38" i="1"/>
  <c r="J38" i="1"/>
  <c r="D38" i="1"/>
  <c r="E38" i="1"/>
  <c r="F38" i="1"/>
  <c r="N26" i="8" l="1"/>
  <c r="K26" i="8"/>
  <c r="L26" i="8"/>
  <c r="O26" i="8"/>
  <c r="M26" i="8"/>
  <c r="K38" i="1"/>
  <c r="BW90" i="8" l="1"/>
  <c r="BX90" i="8"/>
  <c r="BQ90" i="8"/>
  <c r="BU90" i="8"/>
  <c r="BS90" i="8"/>
  <c r="BV90" i="8"/>
  <c r="BT90" i="8"/>
  <c r="BO90" i="8"/>
  <c r="BR90" i="8"/>
  <c r="BP90" i="8"/>
  <c r="BO159" i="8"/>
  <c r="BT159" i="8"/>
  <c r="BS159" i="8"/>
  <c r="BR159" i="8"/>
  <c r="BX159" i="8"/>
  <c r="BQ159" i="8"/>
  <c r="BU159" i="8"/>
  <c r="BP159" i="8"/>
  <c r="BW159" i="8"/>
  <c r="BV159" i="8"/>
  <c r="CG143" i="8"/>
  <c r="CA143" i="8"/>
  <c r="CB143" i="8"/>
  <c r="CH143" i="8"/>
  <c r="CD143" i="8"/>
  <c r="CC143" i="8"/>
  <c r="BZ143" i="8"/>
  <c r="CE143" i="8"/>
  <c r="BY143" i="8"/>
  <c r="CF143" i="8"/>
  <c r="CV34" i="8"/>
  <c r="CW34" i="8"/>
  <c r="CZ34" i="8"/>
  <c r="CU34" i="8"/>
  <c r="DB34" i="8"/>
  <c r="CY34" i="8"/>
  <c r="CX34" i="8"/>
  <c r="DA34" i="8"/>
  <c r="CT34" i="8"/>
  <c r="CS34" i="8"/>
  <c r="CO201" i="8"/>
  <c r="CN201" i="8"/>
  <c r="CK201" i="8"/>
  <c r="CI201" i="8"/>
  <c r="CJ201" i="8"/>
  <c r="CM201" i="8"/>
  <c r="CL201" i="8"/>
  <c r="CP201" i="8"/>
  <c r="CQ201" i="8"/>
  <c r="CR201" i="8"/>
  <c r="CI112" i="8"/>
  <c r="CR112" i="8"/>
  <c r="CO112" i="8"/>
  <c r="CJ112" i="8"/>
  <c r="CM112" i="8"/>
  <c r="CK112" i="8"/>
  <c r="CN112" i="8"/>
  <c r="CQ112" i="8"/>
  <c r="CL112" i="8"/>
  <c r="CP112" i="8"/>
  <c r="BF172" i="8"/>
  <c r="BH172" i="8"/>
  <c r="BJ172" i="8"/>
  <c r="BM172" i="8"/>
  <c r="BE172" i="8"/>
  <c r="BK172" i="8"/>
  <c r="BG172" i="8"/>
  <c r="BN172" i="8"/>
  <c r="BL172" i="8"/>
  <c r="BI172" i="8"/>
  <c r="CK109" i="8"/>
  <c r="CP109" i="8"/>
  <c r="CO109" i="8"/>
  <c r="CQ109" i="8"/>
  <c r="CI109" i="8"/>
  <c r="CL109" i="8"/>
  <c r="CN109" i="8"/>
  <c r="CJ109" i="8"/>
  <c r="CR109" i="8"/>
  <c r="CM109" i="8"/>
  <c r="DA39" i="8"/>
  <c r="CW39" i="8"/>
  <c r="CT39" i="8"/>
  <c r="CV39" i="8"/>
  <c r="CX39" i="8"/>
  <c r="CZ39" i="8"/>
  <c r="CU39" i="8"/>
  <c r="CY39" i="8"/>
  <c r="DB39" i="8"/>
  <c r="CS39" i="8"/>
  <c r="CG161" i="8"/>
  <c r="BY161" i="8"/>
  <c r="CA161" i="8"/>
  <c r="CE161" i="8"/>
  <c r="CF161" i="8"/>
  <c r="CD161" i="8"/>
  <c r="CB161" i="8"/>
  <c r="BZ161" i="8"/>
  <c r="CH161" i="8"/>
  <c r="CC161" i="8"/>
  <c r="BT100" i="8"/>
  <c r="BU100" i="8"/>
  <c r="BS100" i="8"/>
  <c r="BX100" i="8"/>
  <c r="BQ100" i="8"/>
  <c r="BV100" i="8"/>
  <c r="BR100" i="8"/>
  <c r="BW100" i="8"/>
  <c r="BO100" i="8"/>
  <c r="BP100" i="8"/>
  <c r="CG39" i="8"/>
  <c r="CD39" i="8"/>
  <c r="BY39" i="8"/>
  <c r="CA39" i="8"/>
  <c r="CE39" i="8"/>
  <c r="CB39" i="8"/>
  <c r="BZ39" i="8"/>
  <c r="CH39" i="8"/>
  <c r="CC39" i="8"/>
  <c r="CF39" i="8"/>
  <c r="BV21" i="8"/>
  <c r="BP21" i="8"/>
  <c r="BO21" i="8"/>
  <c r="BX21" i="8"/>
  <c r="BU21" i="8"/>
  <c r="BS21" i="8"/>
  <c r="BW21" i="8"/>
  <c r="BR21" i="8"/>
  <c r="BT21" i="8"/>
  <c r="BQ21" i="8"/>
  <c r="BY170" i="8"/>
  <c r="CG170" i="8"/>
  <c r="BZ170" i="8"/>
  <c r="CB170" i="8"/>
  <c r="CE170" i="8"/>
  <c r="CH170" i="8"/>
  <c r="CA170" i="8"/>
  <c r="CF170" i="8"/>
  <c r="CD170" i="8"/>
  <c r="CC170" i="8"/>
  <c r="BO165" i="8"/>
  <c r="BV165" i="8"/>
  <c r="BQ165" i="8"/>
  <c r="BW165" i="8"/>
  <c r="BX165" i="8"/>
  <c r="BR165" i="8"/>
  <c r="BP165" i="8"/>
  <c r="BS165" i="8"/>
  <c r="BT165" i="8"/>
  <c r="BU165" i="8"/>
  <c r="BJ20" i="8"/>
  <c r="BM20" i="8"/>
  <c r="BF20" i="8"/>
  <c r="BI20" i="8"/>
  <c r="BG20" i="8"/>
  <c r="BN20" i="8"/>
  <c r="BH20" i="8"/>
  <c r="BE20" i="8"/>
  <c r="BK20" i="8"/>
  <c r="BL20" i="8"/>
  <c r="BY190" i="8"/>
  <c r="CG190" i="8"/>
  <c r="CB190" i="8"/>
  <c r="CD190" i="8"/>
  <c r="CH190" i="8"/>
  <c r="BZ190" i="8"/>
  <c r="CE190" i="8"/>
  <c r="CA190" i="8"/>
  <c r="CC190" i="8"/>
  <c r="CF190" i="8"/>
  <c r="CZ149" i="8"/>
  <c r="DA149" i="8"/>
  <c r="CY149" i="8"/>
  <c r="CW149" i="8"/>
  <c r="CU149" i="8"/>
  <c r="CV149" i="8"/>
  <c r="CT149" i="8"/>
  <c r="DB149" i="8"/>
  <c r="CX149" i="8"/>
  <c r="CS149" i="8"/>
  <c r="CF18" i="8"/>
  <c r="CH18" i="8"/>
  <c r="CB18" i="8"/>
  <c r="BZ18" i="8"/>
  <c r="CG18" i="8"/>
  <c r="CC18" i="8"/>
  <c r="BY18" i="8"/>
  <c r="CE18" i="8"/>
  <c r="CA18" i="8"/>
  <c r="CD18" i="8"/>
  <c r="CJ134" i="8"/>
  <c r="CM134" i="8"/>
  <c r="CN134" i="8"/>
  <c r="CO134" i="8"/>
  <c r="CK134" i="8"/>
  <c r="CQ134" i="8"/>
  <c r="CR134" i="8"/>
  <c r="CL134" i="8"/>
  <c r="CI134" i="8"/>
  <c r="CP134" i="8"/>
  <c r="BL77" i="8"/>
  <c r="BJ77" i="8"/>
  <c r="BK77" i="8"/>
  <c r="BH77" i="8"/>
  <c r="BI77" i="8"/>
  <c r="BF77" i="8"/>
  <c r="BG77" i="8"/>
  <c r="BE77" i="8"/>
  <c r="BM77" i="8"/>
  <c r="BN77" i="8"/>
  <c r="BO148" i="8"/>
  <c r="BX148" i="8"/>
  <c r="BS148" i="8"/>
  <c r="BV148" i="8"/>
  <c r="BU148" i="8"/>
  <c r="BW148" i="8"/>
  <c r="BP148" i="8"/>
  <c r="BQ148" i="8"/>
  <c r="BT148" i="8"/>
  <c r="BR148" i="8"/>
  <c r="CR17" i="8"/>
  <c r="CP17" i="8"/>
  <c r="CJ17" i="8"/>
  <c r="CI17" i="8"/>
  <c r="CM17" i="8"/>
  <c r="CN17" i="8"/>
  <c r="CO17" i="8"/>
  <c r="CQ17" i="8"/>
  <c r="CL17" i="8"/>
  <c r="CK17" i="8"/>
  <c r="BS39" i="8"/>
  <c r="BT39" i="8"/>
  <c r="BO39" i="8"/>
  <c r="BU39" i="8"/>
  <c r="BR39" i="8"/>
  <c r="BP39" i="8"/>
  <c r="BQ39" i="8"/>
  <c r="BX39" i="8"/>
  <c r="BV39" i="8"/>
  <c r="BW39" i="8"/>
  <c r="BJ147" i="8"/>
  <c r="BE147" i="8"/>
  <c r="BG147" i="8"/>
  <c r="BN147" i="8"/>
  <c r="BI147" i="8"/>
  <c r="BF147" i="8"/>
  <c r="BK147" i="8"/>
  <c r="BM147" i="8"/>
  <c r="BL147" i="8"/>
  <c r="BH147" i="8"/>
  <c r="BI38" i="8"/>
  <c r="BE38" i="8"/>
  <c r="BJ38" i="8"/>
  <c r="BN38" i="8"/>
  <c r="BM38" i="8"/>
  <c r="BL38" i="8"/>
  <c r="BK38" i="8"/>
  <c r="BG38" i="8"/>
  <c r="BH38" i="8"/>
  <c r="BF38" i="8"/>
  <c r="BF33" i="8"/>
  <c r="BH33" i="8"/>
  <c r="BG33" i="8"/>
  <c r="BE33" i="8"/>
  <c r="BN33" i="8"/>
  <c r="BM33" i="8"/>
  <c r="BI33" i="8"/>
  <c r="BL33" i="8"/>
  <c r="BJ33" i="8"/>
  <c r="BK33" i="8"/>
  <c r="CQ35" i="8"/>
  <c r="CI35" i="8"/>
  <c r="CP35" i="8"/>
  <c r="CN35" i="8"/>
  <c r="CO35" i="8"/>
  <c r="CM35" i="8"/>
  <c r="CL35" i="8"/>
  <c r="CJ35" i="8"/>
  <c r="CK35" i="8"/>
  <c r="CR35" i="8"/>
  <c r="CR77" i="8"/>
  <c r="CL77" i="8"/>
  <c r="CJ77" i="8"/>
  <c r="CK77" i="8"/>
  <c r="CM77" i="8"/>
  <c r="CI77" i="8"/>
  <c r="CO77" i="8"/>
  <c r="CN77" i="8"/>
  <c r="CP77" i="8"/>
  <c r="CQ77" i="8"/>
  <c r="CZ65" i="8"/>
  <c r="CU65" i="8"/>
  <c r="DA65" i="8"/>
  <c r="CV65" i="8"/>
  <c r="CY65" i="8"/>
  <c r="CW65" i="8"/>
  <c r="CX65" i="8"/>
  <c r="CT65" i="8"/>
  <c r="DB65" i="8"/>
  <c r="CS65" i="8"/>
  <c r="CR103" i="8"/>
  <c r="CJ103" i="8"/>
  <c r="CM103" i="8"/>
  <c r="CO103" i="8"/>
  <c r="CQ103" i="8"/>
  <c r="CP103" i="8"/>
  <c r="CI103" i="8"/>
  <c r="CN103" i="8"/>
  <c r="CL103" i="8"/>
  <c r="CK103" i="8"/>
  <c r="BF183" i="8"/>
  <c r="BI183" i="8"/>
  <c r="BH183" i="8"/>
  <c r="BM183" i="8"/>
  <c r="BE183" i="8"/>
  <c r="BL183" i="8"/>
  <c r="BJ183" i="8"/>
  <c r="BN183" i="8"/>
  <c r="BG183" i="8"/>
  <c r="BK183" i="8"/>
  <c r="BJ36" i="8"/>
  <c r="BM36" i="8"/>
  <c r="BK36" i="8"/>
  <c r="BG36" i="8"/>
  <c r="BH36" i="8"/>
  <c r="BE36" i="8"/>
  <c r="BN36" i="8"/>
  <c r="BI36" i="8"/>
  <c r="BF36" i="8"/>
  <c r="BL36" i="8"/>
  <c r="CI80" i="8"/>
  <c r="CP80" i="8"/>
  <c r="CL80" i="8"/>
  <c r="CO80" i="8"/>
  <c r="CN80" i="8"/>
  <c r="CQ80" i="8"/>
  <c r="CK80" i="8"/>
  <c r="CJ80" i="8"/>
  <c r="CM80" i="8"/>
  <c r="CR80" i="8"/>
  <c r="CO171" i="8"/>
  <c r="CN171" i="8"/>
  <c r="CR171" i="8"/>
  <c r="CK171" i="8"/>
  <c r="CM171" i="8"/>
  <c r="CJ171" i="8"/>
  <c r="CL171" i="8"/>
  <c r="CQ171" i="8"/>
  <c r="CI171" i="8"/>
  <c r="CP171" i="8"/>
  <c r="BO163" i="8"/>
  <c r="BS163" i="8"/>
  <c r="BT163" i="8"/>
  <c r="BP163" i="8"/>
  <c r="BV163" i="8"/>
  <c r="BU163" i="8"/>
  <c r="BQ163" i="8"/>
  <c r="BR163" i="8"/>
  <c r="BW163" i="8"/>
  <c r="BX163" i="8"/>
  <c r="CC8" i="8"/>
  <c r="CE8" i="8"/>
  <c r="BY8" i="8"/>
  <c r="CD8" i="8"/>
  <c r="CH8" i="8"/>
  <c r="CF8" i="8"/>
  <c r="BZ8" i="8"/>
  <c r="CG8" i="8"/>
  <c r="CA8" i="8"/>
  <c r="CB8" i="8"/>
  <c r="BF140" i="8"/>
  <c r="BE140" i="8"/>
  <c r="BG140" i="8"/>
  <c r="BJ140" i="8"/>
  <c r="BH140" i="8"/>
  <c r="BL140" i="8"/>
  <c r="BN140" i="8"/>
  <c r="BK140" i="8"/>
  <c r="BM140" i="8"/>
  <c r="BI140" i="8"/>
  <c r="BK189" i="8"/>
  <c r="BF189" i="8"/>
  <c r="BJ189" i="8"/>
  <c r="BH189" i="8"/>
  <c r="BG189" i="8"/>
  <c r="BN189" i="8"/>
  <c r="BE189" i="8"/>
  <c r="BL189" i="8"/>
  <c r="BI189" i="8"/>
  <c r="BM189" i="8"/>
  <c r="BQ141" i="8"/>
  <c r="BW141" i="8"/>
  <c r="BS141" i="8"/>
  <c r="BU141" i="8"/>
  <c r="BP141" i="8"/>
  <c r="BR141" i="8"/>
  <c r="BT141" i="8"/>
  <c r="BO141" i="8"/>
  <c r="BV141" i="8"/>
  <c r="BX141" i="8"/>
  <c r="BH181" i="8"/>
  <c r="BN181" i="8"/>
  <c r="BK181" i="8"/>
  <c r="BJ181" i="8"/>
  <c r="BM181" i="8"/>
  <c r="BF181" i="8"/>
  <c r="BE181" i="8"/>
  <c r="BG181" i="8"/>
  <c r="BI181" i="8"/>
  <c r="BL181" i="8"/>
  <c r="CE157" i="8"/>
  <c r="CF157" i="8"/>
  <c r="CH157" i="8"/>
  <c r="CC157" i="8"/>
  <c r="CD157" i="8"/>
  <c r="BZ157" i="8"/>
  <c r="BY157" i="8"/>
  <c r="CG157" i="8"/>
  <c r="CA157" i="8"/>
  <c r="CB157" i="8"/>
  <c r="CP10" i="8"/>
  <c r="CI10" i="8"/>
  <c r="CL10" i="8"/>
  <c r="CQ10" i="8"/>
  <c r="CM10" i="8"/>
  <c r="CN10" i="8"/>
  <c r="CJ10" i="8"/>
  <c r="CR10" i="8"/>
  <c r="CK10" i="8"/>
  <c r="CO10" i="8"/>
  <c r="CV96" i="8"/>
  <c r="CT96" i="8"/>
  <c r="CU96" i="8"/>
  <c r="CY96" i="8"/>
  <c r="DA96" i="8"/>
  <c r="CS96" i="8"/>
  <c r="CX96" i="8"/>
  <c r="CW96" i="8"/>
  <c r="DB96" i="8"/>
  <c r="CZ96" i="8"/>
  <c r="BO78" i="8"/>
  <c r="BV78" i="8"/>
  <c r="BW78" i="8"/>
  <c r="BP78" i="8"/>
  <c r="BU78" i="8"/>
  <c r="BT78" i="8"/>
  <c r="BX78" i="8"/>
  <c r="BQ78" i="8"/>
  <c r="BS78" i="8"/>
  <c r="BR78" i="8"/>
  <c r="CA130" i="8"/>
  <c r="CC130" i="8"/>
  <c r="BY130" i="8"/>
  <c r="CF130" i="8"/>
  <c r="CB130" i="8"/>
  <c r="CH130" i="8"/>
  <c r="CD130" i="8"/>
  <c r="CG130" i="8"/>
  <c r="CE130" i="8"/>
  <c r="BZ130" i="8"/>
  <c r="CD132" i="8"/>
  <c r="CC132" i="8"/>
  <c r="CG132" i="8"/>
  <c r="CA132" i="8"/>
  <c r="CE132" i="8"/>
  <c r="BZ132" i="8"/>
  <c r="BY132" i="8"/>
  <c r="CH132" i="8"/>
  <c r="CB132" i="8"/>
  <c r="CF132" i="8"/>
  <c r="CQ152" i="8"/>
  <c r="CK152" i="8"/>
  <c r="CO152" i="8"/>
  <c r="CL152" i="8"/>
  <c r="CR152" i="8"/>
  <c r="CJ152" i="8"/>
  <c r="CN152" i="8"/>
  <c r="CM152" i="8"/>
  <c r="CP152" i="8"/>
  <c r="CI152" i="8"/>
  <c r="CO116" i="8"/>
  <c r="CR116" i="8"/>
  <c r="CQ116" i="8"/>
  <c r="CJ116" i="8"/>
  <c r="CL116" i="8"/>
  <c r="CK116" i="8"/>
  <c r="CM116" i="8"/>
  <c r="CN116" i="8"/>
  <c r="CP116" i="8"/>
  <c r="CI116" i="8"/>
  <c r="CS16" i="8"/>
  <c r="DA16" i="8"/>
  <c r="DB16" i="8"/>
  <c r="CW16" i="8"/>
  <c r="CX16" i="8"/>
  <c r="CU16" i="8"/>
  <c r="CV16" i="8"/>
  <c r="CY16" i="8"/>
  <c r="CZ16" i="8"/>
  <c r="CT16" i="8"/>
  <c r="CN99" i="8"/>
  <c r="CP99" i="8"/>
  <c r="CK99" i="8"/>
  <c r="CI99" i="8"/>
  <c r="CR99" i="8"/>
  <c r="CL99" i="8"/>
  <c r="CJ99" i="8"/>
  <c r="CO99" i="8"/>
  <c r="CQ99" i="8"/>
  <c r="CM99" i="8"/>
  <c r="BK58" i="8"/>
  <c r="BH58" i="8"/>
  <c r="BM58" i="8"/>
  <c r="BN58" i="8"/>
  <c r="BL58" i="8"/>
  <c r="BG58" i="8"/>
  <c r="BF58" i="8"/>
  <c r="BE58" i="8"/>
  <c r="BI58" i="8"/>
  <c r="BJ58" i="8"/>
  <c r="BT171" i="8"/>
  <c r="BV171" i="8"/>
  <c r="BO171" i="8"/>
  <c r="BQ171" i="8"/>
  <c r="BR171" i="8"/>
  <c r="BS171" i="8"/>
  <c r="BU171" i="8"/>
  <c r="BW171" i="8"/>
  <c r="BP171" i="8"/>
  <c r="BX171" i="8"/>
  <c r="CH177" i="8"/>
  <c r="BY177" i="8"/>
  <c r="CF177" i="8"/>
  <c r="CE177" i="8"/>
  <c r="CG177" i="8"/>
  <c r="CD177" i="8"/>
  <c r="CC177" i="8"/>
  <c r="CB177" i="8"/>
  <c r="BZ177" i="8"/>
  <c r="CA177" i="8"/>
  <c r="CB179" i="8"/>
  <c r="BY179" i="8"/>
  <c r="BZ179" i="8"/>
  <c r="CE179" i="8"/>
  <c r="CC179" i="8"/>
  <c r="CF179" i="8"/>
  <c r="CA179" i="8"/>
  <c r="CH179" i="8"/>
  <c r="CG179" i="8"/>
  <c r="CD179" i="8"/>
  <c r="BP83" i="8"/>
  <c r="BR83" i="8"/>
  <c r="BV83" i="8"/>
  <c r="BW83" i="8"/>
  <c r="BQ83" i="8"/>
  <c r="BT83" i="8"/>
  <c r="BU83" i="8"/>
  <c r="BX83" i="8"/>
  <c r="BO83" i="8"/>
  <c r="BS83" i="8"/>
  <c r="CF37" i="8"/>
  <c r="BY37" i="8"/>
  <c r="CH37" i="8"/>
  <c r="CC37" i="8"/>
  <c r="CE37" i="8"/>
  <c r="BZ37" i="8"/>
  <c r="CG37" i="8"/>
  <c r="CB37" i="8"/>
  <c r="CD37" i="8"/>
  <c r="CA37" i="8"/>
  <c r="CT145" i="8"/>
  <c r="CS145" i="8"/>
  <c r="CV145" i="8"/>
  <c r="CU145" i="8"/>
  <c r="DA145" i="8"/>
  <c r="DB145" i="8"/>
  <c r="CY145" i="8"/>
  <c r="CW145" i="8"/>
  <c r="CX145" i="8"/>
  <c r="CZ145" i="8"/>
  <c r="CK25" i="8"/>
  <c r="CQ25" i="8"/>
  <c r="CO25" i="8"/>
  <c r="CP25" i="8"/>
  <c r="CM25" i="8"/>
  <c r="CR25" i="8"/>
  <c r="CJ25" i="8"/>
  <c r="CL25" i="8"/>
  <c r="CN25" i="8"/>
  <c r="CI25" i="8"/>
  <c r="CS184" i="8"/>
  <c r="DA184" i="8"/>
  <c r="CW184" i="8"/>
  <c r="DB184" i="8"/>
  <c r="CU184" i="8"/>
  <c r="CY184" i="8"/>
  <c r="CX184" i="8"/>
  <c r="CV184" i="8"/>
  <c r="CZ184" i="8"/>
  <c r="CT184" i="8"/>
  <c r="BX112" i="8"/>
  <c r="BQ112" i="8"/>
  <c r="BR112" i="8"/>
  <c r="BO112" i="8"/>
  <c r="BV112" i="8"/>
  <c r="BU112" i="8"/>
  <c r="BW112" i="8"/>
  <c r="BT112" i="8"/>
  <c r="BP112" i="8"/>
  <c r="BS112" i="8"/>
  <c r="BN72" i="8"/>
  <c r="BG72" i="8"/>
  <c r="BL72" i="8"/>
  <c r="BI72" i="8"/>
  <c r="BJ72" i="8"/>
  <c r="BM72" i="8"/>
  <c r="BH72" i="8"/>
  <c r="BE72" i="8"/>
  <c r="BF72" i="8"/>
  <c r="BK72" i="8"/>
  <c r="BS117" i="8"/>
  <c r="BU117" i="8"/>
  <c r="BP117" i="8"/>
  <c r="BT117" i="8"/>
  <c r="BW117" i="8"/>
  <c r="BR117" i="8"/>
  <c r="BX117" i="8"/>
  <c r="BO117" i="8"/>
  <c r="BQ117" i="8"/>
  <c r="BV117" i="8"/>
  <c r="CV22" i="8"/>
  <c r="DB22" i="8"/>
  <c r="CT22" i="8"/>
  <c r="CS22" i="8"/>
  <c r="CU22" i="8"/>
  <c r="DA22" i="8"/>
  <c r="CX22" i="8"/>
  <c r="CZ22" i="8"/>
  <c r="CY22" i="8"/>
  <c r="CW22" i="8"/>
  <c r="BL142" i="8"/>
  <c r="BK142" i="8"/>
  <c r="BH142" i="8"/>
  <c r="BI142" i="8"/>
  <c r="BE142" i="8"/>
  <c r="BM142" i="8"/>
  <c r="BG142" i="8"/>
  <c r="BF142" i="8"/>
  <c r="BN142" i="8"/>
  <c r="BJ142" i="8"/>
  <c r="DA192" i="8"/>
  <c r="CY192" i="8"/>
  <c r="CW192" i="8"/>
  <c r="CX192" i="8"/>
  <c r="CZ192" i="8"/>
  <c r="DB192" i="8"/>
  <c r="CT192" i="8"/>
  <c r="CV192" i="8"/>
  <c r="CS192" i="8"/>
  <c r="CU192" i="8"/>
  <c r="BJ143" i="8"/>
  <c r="BF143" i="8"/>
  <c r="BE143" i="8"/>
  <c r="BM143" i="8"/>
  <c r="BL143" i="8"/>
  <c r="BH143" i="8"/>
  <c r="BG143" i="8"/>
  <c r="BI143" i="8"/>
  <c r="BN143" i="8"/>
  <c r="BK143" i="8"/>
  <c r="BV74" i="8"/>
  <c r="BX74" i="8"/>
  <c r="BQ74" i="8"/>
  <c r="BU74" i="8"/>
  <c r="BT74" i="8"/>
  <c r="BO74" i="8"/>
  <c r="BR74" i="8"/>
  <c r="BP74" i="8"/>
  <c r="BS74" i="8"/>
  <c r="BW74" i="8"/>
  <c r="BI5" i="8"/>
  <c r="BN5" i="8"/>
  <c r="BJ5" i="8"/>
  <c r="BF5" i="8"/>
  <c r="BE5" i="8"/>
  <c r="BL5" i="8"/>
  <c r="BK5" i="8"/>
  <c r="BG5" i="8"/>
  <c r="BH5" i="8"/>
  <c r="BM5" i="8"/>
  <c r="BF155" i="8"/>
  <c r="BL155" i="8"/>
  <c r="BG155" i="8"/>
  <c r="BN155" i="8"/>
  <c r="BI155" i="8"/>
  <c r="BJ155" i="8"/>
  <c r="BE155" i="8"/>
  <c r="BK155" i="8"/>
  <c r="BM155" i="8"/>
  <c r="BH155" i="8"/>
  <c r="CH186" i="8"/>
  <c r="CG186" i="8"/>
  <c r="BZ186" i="8"/>
  <c r="CF186" i="8"/>
  <c r="CC186" i="8"/>
  <c r="CA186" i="8"/>
  <c r="CB186" i="8"/>
  <c r="CE186" i="8"/>
  <c r="BY186" i="8"/>
  <c r="CD186" i="8"/>
  <c r="CP185" i="8"/>
  <c r="CN185" i="8"/>
  <c r="CI185" i="8"/>
  <c r="CR185" i="8"/>
  <c r="CM185" i="8"/>
  <c r="CK185" i="8"/>
  <c r="CJ185" i="8"/>
  <c r="CL185" i="8"/>
  <c r="CO185" i="8"/>
  <c r="CQ185" i="8"/>
  <c r="CJ124" i="8"/>
  <c r="CL124" i="8"/>
  <c r="CP124" i="8"/>
  <c r="CK124" i="8"/>
  <c r="CM124" i="8"/>
  <c r="CQ124" i="8"/>
  <c r="CR124" i="8"/>
  <c r="CI124" i="8"/>
  <c r="CN124" i="8"/>
  <c r="CO124" i="8"/>
  <c r="DA7" i="8"/>
  <c r="CS7" i="8"/>
  <c r="CY7" i="8"/>
  <c r="CV7" i="8"/>
  <c r="CX7" i="8"/>
  <c r="CW7" i="8"/>
  <c r="CU7" i="8"/>
  <c r="CZ7" i="8"/>
  <c r="DB7" i="8"/>
  <c r="CT7" i="8"/>
  <c r="CL120" i="8"/>
  <c r="CQ120" i="8"/>
  <c r="CR120" i="8"/>
  <c r="CM120" i="8"/>
  <c r="CP120" i="8"/>
  <c r="CN120" i="8"/>
  <c r="CI120" i="8"/>
  <c r="CJ120" i="8"/>
  <c r="CK120" i="8"/>
  <c r="CO120" i="8"/>
  <c r="BX56" i="8"/>
  <c r="BS56" i="8"/>
  <c r="BT56" i="8"/>
  <c r="BU56" i="8"/>
  <c r="BP56" i="8"/>
  <c r="BO56" i="8"/>
  <c r="BQ56" i="8"/>
  <c r="BV56" i="8"/>
  <c r="BR56" i="8"/>
  <c r="BW56" i="8"/>
  <c r="CD75" i="8"/>
  <c r="BZ75" i="8"/>
  <c r="CF75" i="8"/>
  <c r="CH75" i="8"/>
  <c r="BY75" i="8"/>
  <c r="CC75" i="8"/>
  <c r="CB75" i="8"/>
  <c r="CE75" i="8"/>
  <c r="CA75" i="8"/>
  <c r="CG75" i="8"/>
  <c r="BY197" i="8"/>
  <c r="CC197" i="8"/>
  <c r="CB197" i="8"/>
  <c r="CH197" i="8"/>
  <c r="CA197" i="8"/>
  <c r="CE197" i="8"/>
  <c r="BZ197" i="8"/>
  <c r="CD197" i="8"/>
  <c r="CF197" i="8"/>
  <c r="CG197" i="8"/>
  <c r="BQ10" i="8"/>
  <c r="BW10" i="8"/>
  <c r="BV10" i="8"/>
  <c r="BO10" i="8"/>
  <c r="BU10" i="8"/>
  <c r="BT10" i="8"/>
  <c r="BS10" i="8"/>
  <c r="BP10" i="8"/>
  <c r="BX10" i="8"/>
  <c r="BR10" i="8"/>
  <c r="CC14" i="8"/>
  <c r="CF14" i="8"/>
  <c r="CB14" i="8"/>
  <c r="CD14" i="8"/>
  <c r="CA14" i="8"/>
  <c r="BY14" i="8"/>
  <c r="CG14" i="8"/>
  <c r="BZ14" i="8"/>
  <c r="CH14" i="8"/>
  <c r="CE14" i="8"/>
  <c r="CU150" i="8"/>
  <c r="DA150" i="8"/>
  <c r="CS150" i="8"/>
  <c r="CY150" i="8"/>
  <c r="CV150" i="8"/>
  <c r="CT150" i="8"/>
  <c r="CX150" i="8"/>
  <c r="CZ150" i="8"/>
  <c r="DB150" i="8"/>
  <c r="CW150" i="8"/>
  <c r="CQ13" i="8"/>
  <c r="CM13" i="8"/>
  <c r="CK13" i="8"/>
  <c r="CJ13" i="8"/>
  <c r="CR13" i="8"/>
  <c r="CL13" i="8"/>
  <c r="CP13" i="8"/>
  <c r="CN13" i="8"/>
  <c r="CO13" i="8"/>
  <c r="CI13" i="8"/>
  <c r="BF107" i="8"/>
  <c r="BJ107" i="8"/>
  <c r="BL107" i="8"/>
  <c r="BE107" i="8"/>
  <c r="BI107" i="8"/>
  <c r="BK107" i="8"/>
  <c r="BN107" i="8"/>
  <c r="BG107" i="8"/>
  <c r="BM107" i="8"/>
  <c r="BH107" i="8"/>
  <c r="CL68" i="8"/>
  <c r="CJ68" i="8"/>
  <c r="CP68" i="8"/>
  <c r="CQ68" i="8"/>
  <c r="CN68" i="8"/>
  <c r="CK68" i="8"/>
  <c r="CR68" i="8"/>
  <c r="CM68" i="8"/>
  <c r="CI68" i="8"/>
  <c r="CO68" i="8"/>
  <c r="CZ31" i="8"/>
  <c r="DB31" i="8"/>
  <c r="CS31" i="8"/>
  <c r="CY31" i="8"/>
  <c r="CW31" i="8"/>
  <c r="CT31" i="8"/>
  <c r="DA31" i="8"/>
  <c r="CV31" i="8"/>
  <c r="CU31" i="8"/>
  <c r="CX31" i="8"/>
  <c r="BE61" i="8"/>
  <c r="BK61" i="8"/>
  <c r="BG61" i="8"/>
  <c r="BM61" i="8"/>
  <c r="BL61" i="8"/>
  <c r="BJ61" i="8"/>
  <c r="BI61" i="8"/>
  <c r="BF61" i="8"/>
  <c r="BH61" i="8"/>
  <c r="BN61" i="8"/>
  <c r="CM157" i="8"/>
  <c r="CN157" i="8"/>
  <c r="CO157" i="8"/>
  <c r="CL157" i="8"/>
  <c r="CR157" i="8"/>
  <c r="CK157" i="8"/>
  <c r="CI157" i="8"/>
  <c r="CQ157" i="8"/>
  <c r="CJ157" i="8"/>
  <c r="CP157" i="8"/>
  <c r="CX203" i="8"/>
  <c r="CS203" i="8"/>
  <c r="CU203" i="8"/>
  <c r="CV203" i="8"/>
  <c r="CW203" i="8"/>
  <c r="CY203" i="8"/>
  <c r="CZ203" i="8"/>
  <c r="DB203" i="8"/>
  <c r="CT203" i="8"/>
  <c r="DA203" i="8"/>
  <c r="BR151" i="8"/>
  <c r="BT151" i="8"/>
  <c r="BO151" i="8"/>
  <c r="BS151" i="8"/>
  <c r="BV151" i="8"/>
  <c r="BX151" i="8"/>
  <c r="BU151" i="8"/>
  <c r="BW151" i="8"/>
  <c r="BQ151" i="8"/>
  <c r="BP151" i="8"/>
  <c r="CY95" i="8"/>
  <c r="DA95" i="8"/>
  <c r="CZ95" i="8"/>
  <c r="DB95" i="8"/>
  <c r="CT95" i="8"/>
  <c r="CS95" i="8"/>
  <c r="CV95" i="8"/>
  <c r="CU95" i="8"/>
  <c r="CX95" i="8"/>
  <c r="CW95" i="8"/>
  <c r="CB67" i="8"/>
  <c r="CG67" i="8"/>
  <c r="CF67" i="8"/>
  <c r="BY67" i="8"/>
  <c r="CD67" i="8"/>
  <c r="CE67" i="8"/>
  <c r="BZ67" i="8"/>
  <c r="CH67" i="8"/>
  <c r="CA67" i="8"/>
  <c r="CC67" i="8"/>
  <c r="CF104" i="8"/>
  <c r="CH104" i="8"/>
  <c r="CC104" i="8"/>
  <c r="CB104" i="8"/>
  <c r="CE104" i="8"/>
  <c r="BZ104" i="8"/>
  <c r="CD104" i="8"/>
  <c r="CG104" i="8"/>
  <c r="CA104" i="8"/>
  <c r="BY104" i="8"/>
  <c r="CR79" i="8"/>
  <c r="CL79" i="8"/>
  <c r="CI79" i="8"/>
  <c r="CN79" i="8"/>
  <c r="CP79" i="8"/>
  <c r="CK79" i="8"/>
  <c r="CQ79" i="8"/>
  <c r="CO79" i="8"/>
  <c r="CJ79" i="8"/>
  <c r="CM79" i="8"/>
  <c r="CA118" i="8"/>
  <c r="CD118" i="8"/>
  <c r="BZ118" i="8"/>
  <c r="CB118" i="8"/>
  <c r="CF118" i="8"/>
  <c r="CC118" i="8"/>
  <c r="BY118" i="8"/>
  <c r="CG118" i="8"/>
  <c r="CE118" i="8"/>
  <c r="CH118" i="8"/>
  <c r="BW107" i="8"/>
  <c r="BX107" i="8"/>
  <c r="BR107" i="8"/>
  <c r="BQ107" i="8"/>
  <c r="BS107" i="8"/>
  <c r="BU107" i="8"/>
  <c r="BV107" i="8"/>
  <c r="BT107" i="8"/>
  <c r="BO107" i="8"/>
  <c r="BP107" i="8"/>
  <c r="CK60" i="8"/>
  <c r="CO60" i="8"/>
  <c r="CJ60" i="8"/>
  <c r="CI60" i="8"/>
  <c r="CM60" i="8"/>
  <c r="CN60" i="8"/>
  <c r="CQ60" i="8"/>
  <c r="CR60" i="8"/>
  <c r="CL60" i="8"/>
  <c r="CP60" i="8"/>
  <c r="CR82" i="8"/>
  <c r="CM82" i="8"/>
  <c r="CI82" i="8"/>
  <c r="CJ82" i="8"/>
  <c r="CO82" i="8"/>
  <c r="CP82" i="8"/>
  <c r="CK82" i="8"/>
  <c r="CN82" i="8"/>
  <c r="CL82" i="8"/>
  <c r="CQ82" i="8"/>
  <c r="BX134" i="8"/>
  <c r="BO134" i="8"/>
  <c r="BS134" i="8"/>
  <c r="BT134" i="8"/>
  <c r="BR134" i="8"/>
  <c r="BQ134" i="8"/>
  <c r="BW134" i="8"/>
  <c r="BV134" i="8"/>
  <c r="BP134" i="8"/>
  <c r="BU134" i="8"/>
  <c r="BP190" i="8"/>
  <c r="BR190" i="8"/>
  <c r="BU190" i="8"/>
  <c r="BQ190" i="8"/>
  <c r="BW190" i="8"/>
  <c r="BV190" i="8"/>
  <c r="BS190" i="8"/>
  <c r="BT190" i="8"/>
  <c r="BO190" i="8"/>
  <c r="BX190" i="8"/>
  <c r="CJ14" i="8"/>
  <c r="CR14" i="8"/>
  <c r="CQ14" i="8"/>
  <c r="CN14" i="8"/>
  <c r="CM14" i="8"/>
  <c r="CO14" i="8"/>
  <c r="CK14" i="8"/>
  <c r="CL14" i="8"/>
  <c r="CP14" i="8"/>
  <c r="CI14" i="8"/>
  <c r="BJ163" i="8"/>
  <c r="BH163" i="8"/>
  <c r="BM163" i="8"/>
  <c r="BK163" i="8"/>
  <c r="BG163" i="8"/>
  <c r="BN163" i="8"/>
  <c r="BF163" i="8"/>
  <c r="BE163" i="8"/>
  <c r="BL163" i="8"/>
  <c r="BI163" i="8"/>
  <c r="BQ37" i="8"/>
  <c r="BX37" i="8"/>
  <c r="BS37" i="8"/>
  <c r="BV37" i="8"/>
  <c r="BO37" i="8"/>
  <c r="BP37" i="8"/>
  <c r="BU37" i="8"/>
  <c r="BR37" i="8"/>
  <c r="BT37" i="8"/>
  <c r="BW37" i="8"/>
  <c r="CL139" i="8"/>
  <c r="CQ139" i="8"/>
  <c r="CJ139" i="8"/>
  <c r="CI139" i="8"/>
  <c r="CM139" i="8"/>
  <c r="CO139" i="8"/>
  <c r="CK139" i="8"/>
  <c r="CP139" i="8"/>
  <c r="CR139" i="8"/>
  <c r="CN139" i="8"/>
  <c r="CH10" i="8"/>
  <c r="BY10" i="8"/>
  <c r="CG10" i="8"/>
  <c r="CC10" i="8"/>
  <c r="CA10" i="8"/>
  <c r="CD10" i="8"/>
  <c r="CB10" i="8"/>
  <c r="BZ10" i="8"/>
  <c r="CF10" i="8"/>
  <c r="CE10" i="8"/>
  <c r="DB125" i="8"/>
  <c r="DA125" i="8"/>
  <c r="CX125" i="8"/>
  <c r="CT125" i="8"/>
  <c r="CZ125" i="8"/>
  <c r="CV125" i="8"/>
  <c r="CU125" i="8"/>
  <c r="CS125" i="8"/>
  <c r="CY125" i="8"/>
  <c r="CW125" i="8"/>
  <c r="DA135" i="8"/>
  <c r="CY135" i="8"/>
  <c r="CU135" i="8"/>
  <c r="CW135" i="8"/>
  <c r="CZ135" i="8"/>
  <c r="CV135" i="8"/>
  <c r="CX135" i="8"/>
  <c r="CT135" i="8"/>
  <c r="DB135" i="8"/>
  <c r="CS135" i="8"/>
  <c r="BR189" i="8"/>
  <c r="BT189" i="8"/>
  <c r="BP189" i="8"/>
  <c r="BS189" i="8"/>
  <c r="BV189" i="8"/>
  <c r="BW189" i="8"/>
  <c r="BQ189" i="8"/>
  <c r="BU189" i="8"/>
  <c r="BX189" i="8"/>
  <c r="BO189" i="8"/>
  <c r="CD71" i="8"/>
  <c r="CE71" i="8"/>
  <c r="CF71" i="8"/>
  <c r="BY71" i="8"/>
  <c r="CH71" i="8"/>
  <c r="BZ71" i="8"/>
  <c r="CA71" i="8"/>
  <c r="CG71" i="8"/>
  <c r="CB71" i="8"/>
  <c r="CC71" i="8"/>
  <c r="CE122" i="8"/>
  <c r="BY122" i="8"/>
  <c r="BZ122" i="8"/>
  <c r="CH122" i="8"/>
  <c r="CF122" i="8"/>
  <c r="CG122" i="8"/>
  <c r="CD122" i="8"/>
  <c r="CC122" i="8"/>
  <c r="CB122" i="8"/>
  <c r="CA122" i="8"/>
  <c r="CJ95" i="8"/>
  <c r="CI95" i="8"/>
  <c r="CL95" i="8"/>
  <c r="CQ95" i="8"/>
  <c r="CK95" i="8"/>
  <c r="CN95" i="8"/>
  <c r="CR95" i="8"/>
  <c r="CP95" i="8"/>
  <c r="CM95" i="8"/>
  <c r="CO95" i="8"/>
  <c r="CI189" i="8"/>
  <c r="CP189" i="8"/>
  <c r="CJ189" i="8"/>
  <c r="CQ189" i="8"/>
  <c r="CL189" i="8"/>
  <c r="CO189" i="8"/>
  <c r="CN189" i="8"/>
  <c r="CR189" i="8"/>
  <c r="CK189" i="8"/>
  <c r="CM189" i="8"/>
  <c r="CR170" i="8"/>
  <c r="CJ170" i="8"/>
  <c r="CO170" i="8"/>
  <c r="CP170" i="8"/>
  <c r="CK170" i="8"/>
  <c r="CN170" i="8"/>
  <c r="CI170" i="8"/>
  <c r="CQ170" i="8"/>
  <c r="CM170" i="8"/>
  <c r="CL170" i="8"/>
  <c r="CV143" i="8"/>
  <c r="DB143" i="8"/>
  <c r="CZ143" i="8"/>
  <c r="DA143" i="8"/>
  <c r="CY143" i="8"/>
  <c r="CU143" i="8"/>
  <c r="CT143" i="8"/>
  <c r="CW143" i="8"/>
  <c r="CX143" i="8"/>
  <c r="CS143" i="8"/>
  <c r="CB108" i="8"/>
  <c r="CH108" i="8"/>
  <c r="CE108" i="8"/>
  <c r="CA108" i="8"/>
  <c r="CC108" i="8"/>
  <c r="CG108" i="8"/>
  <c r="CF108" i="8"/>
  <c r="CD108" i="8"/>
  <c r="BY108" i="8"/>
  <c r="BZ108" i="8"/>
  <c r="BU184" i="8"/>
  <c r="BS184" i="8"/>
  <c r="BR184" i="8"/>
  <c r="BX184" i="8"/>
  <c r="BV184" i="8"/>
  <c r="BW184" i="8"/>
  <c r="BT184" i="8"/>
  <c r="BP184" i="8"/>
  <c r="BQ184" i="8"/>
  <c r="BO184" i="8"/>
  <c r="BG126" i="8"/>
  <c r="BF126" i="8"/>
  <c r="BL126" i="8"/>
  <c r="BK126" i="8"/>
  <c r="BI126" i="8"/>
  <c r="BH126" i="8"/>
  <c r="BJ126" i="8"/>
  <c r="BN126" i="8"/>
  <c r="BE126" i="8"/>
  <c r="BM126" i="8"/>
  <c r="CX93" i="8"/>
  <c r="DA93" i="8"/>
  <c r="CS93" i="8"/>
  <c r="CZ93" i="8"/>
  <c r="CW93" i="8"/>
  <c r="DB93" i="8"/>
  <c r="CU93" i="8"/>
  <c r="CT93" i="8"/>
  <c r="CY93" i="8"/>
  <c r="CV93" i="8"/>
  <c r="BJ166" i="8"/>
  <c r="BK166" i="8"/>
  <c r="BF166" i="8"/>
  <c r="BH166" i="8"/>
  <c r="BI166" i="8"/>
  <c r="BN166" i="8"/>
  <c r="BG166" i="8"/>
  <c r="BM166" i="8"/>
  <c r="BL166" i="8"/>
  <c r="BE166" i="8"/>
  <c r="CY104" i="8"/>
  <c r="DA104" i="8"/>
  <c r="CX104" i="8"/>
  <c r="CT104" i="8"/>
  <c r="DB104" i="8"/>
  <c r="CW104" i="8"/>
  <c r="CS104" i="8"/>
  <c r="CZ104" i="8"/>
  <c r="CU104" i="8"/>
  <c r="CV104" i="8"/>
  <c r="CN114" i="8"/>
  <c r="CJ114" i="8"/>
  <c r="CI114" i="8"/>
  <c r="CP114" i="8"/>
  <c r="CL114" i="8"/>
  <c r="CR114" i="8"/>
  <c r="CO114" i="8"/>
  <c r="CQ114" i="8"/>
  <c r="CM114" i="8"/>
  <c r="CK114" i="8"/>
  <c r="BZ82" i="8"/>
  <c r="CC82" i="8"/>
  <c r="CA82" i="8"/>
  <c r="CF82" i="8"/>
  <c r="CB82" i="8"/>
  <c r="CD82" i="8"/>
  <c r="CG82" i="8"/>
  <c r="CE82" i="8"/>
  <c r="BY82" i="8"/>
  <c r="CH82" i="8"/>
  <c r="BS91" i="8"/>
  <c r="BT91" i="8"/>
  <c r="BV91" i="8"/>
  <c r="BX91" i="8"/>
  <c r="BR91" i="8"/>
  <c r="BW91" i="8"/>
  <c r="BO91" i="8"/>
  <c r="BU91" i="8"/>
  <c r="BP91" i="8"/>
  <c r="BQ91" i="8"/>
  <c r="BG89" i="8"/>
  <c r="BM89" i="8"/>
  <c r="BK89" i="8"/>
  <c r="BH89" i="8"/>
  <c r="BI89" i="8"/>
  <c r="BE89" i="8"/>
  <c r="BF89" i="8"/>
  <c r="BL89" i="8"/>
  <c r="BN89" i="8"/>
  <c r="BJ89" i="8"/>
  <c r="BQ139" i="8"/>
  <c r="BO139" i="8"/>
  <c r="BS139" i="8"/>
  <c r="BP139" i="8"/>
  <c r="BU139" i="8"/>
  <c r="BT139" i="8"/>
  <c r="BV139" i="8"/>
  <c r="BW139" i="8"/>
  <c r="BR139" i="8"/>
  <c r="BX139" i="8"/>
  <c r="CS185" i="8"/>
  <c r="CT185" i="8"/>
  <c r="CZ185" i="8"/>
  <c r="DB185" i="8"/>
  <c r="CU185" i="8"/>
  <c r="CX185" i="8"/>
  <c r="CY185" i="8"/>
  <c r="CV185" i="8"/>
  <c r="DA185" i="8"/>
  <c r="CW185" i="8"/>
  <c r="CO21" i="8"/>
  <c r="CM21" i="8"/>
  <c r="CK21" i="8"/>
  <c r="CQ21" i="8"/>
  <c r="CR21" i="8"/>
  <c r="CJ21" i="8"/>
  <c r="CN21" i="8"/>
  <c r="CL21" i="8"/>
  <c r="CP21" i="8"/>
  <c r="CI21" i="8"/>
  <c r="CQ115" i="8"/>
  <c r="CJ115" i="8"/>
  <c r="CN115" i="8"/>
  <c r="CO115" i="8"/>
  <c r="CL115" i="8"/>
  <c r="CM115" i="8"/>
  <c r="CP115" i="8"/>
  <c r="CR115" i="8"/>
  <c r="CK115" i="8"/>
  <c r="CI115" i="8"/>
  <c r="BR17" i="8"/>
  <c r="BU17" i="8"/>
  <c r="BX17" i="8"/>
  <c r="BT17" i="8"/>
  <c r="BS17" i="8"/>
  <c r="BW17" i="8"/>
  <c r="BO17" i="8"/>
  <c r="BQ17" i="8"/>
  <c r="BV17" i="8"/>
  <c r="BP17" i="8"/>
  <c r="CA13" i="8"/>
  <c r="CC13" i="8"/>
  <c r="CF13" i="8"/>
  <c r="BZ13" i="8"/>
  <c r="CB13" i="8"/>
  <c r="CD13" i="8"/>
  <c r="CE13" i="8"/>
  <c r="CG13" i="8"/>
  <c r="CH13" i="8"/>
  <c r="BY13" i="8"/>
  <c r="CS46" i="8"/>
  <c r="DB46" i="8"/>
  <c r="CU46" i="8"/>
  <c r="CY46" i="8"/>
  <c r="CV46" i="8"/>
  <c r="CZ46" i="8"/>
  <c r="DA46" i="8"/>
  <c r="CW46" i="8"/>
  <c r="CX46" i="8"/>
  <c r="CT46" i="8"/>
  <c r="BX157" i="8"/>
  <c r="BT157" i="8"/>
  <c r="BS157" i="8"/>
  <c r="BW157" i="8"/>
  <c r="BP157" i="8"/>
  <c r="BO157" i="8"/>
  <c r="BQ157" i="8"/>
  <c r="BR157" i="8"/>
  <c r="BV157" i="8"/>
  <c r="BU157" i="8"/>
  <c r="BQ35" i="8"/>
  <c r="BT35" i="8"/>
  <c r="BU35" i="8"/>
  <c r="BO35" i="8"/>
  <c r="BR35" i="8"/>
  <c r="BS35" i="8"/>
  <c r="BV35" i="8"/>
  <c r="BX35" i="8"/>
  <c r="BW35" i="8"/>
  <c r="BP35" i="8"/>
  <c r="CB96" i="8"/>
  <c r="CG96" i="8"/>
  <c r="CC96" i="8"/>
  <c r="CF96" i="8"/>
  <c r="CA96" i="8"/>
  <c r="CD96" i="8"/>
  <c r="BY96" i="8"/>
  <c r="CH96" i="8"/>
  <c r="BZ96" i="8"/>
  <c r="CE96" i="8"/>
  <c r="CZ178" i="8"/>
  <c r="CX178" i="8"/>
  <c r="CW178" i="8"/>
  <c r="DB178" i="8"/>
  <c r="CU178" i="8"/>
  <c r="CS178" i="8"/>
  <c r="CV178" i="8"/>
  <c r="DA178" i="8"/>
  <c r="CY178" i="8"/>
  <c r="CT178" i="8"/>
  <c r="BU95" i="8"/>
  <c r="BO95" i="8"/>
  <c r="BS95" i="8"/>
  <c r="BQ95" i="8"/>
  <c r="BW95" i="8"/>
  <c r="BP95" i="8"/>
  <c r="BV95" i="8"/>
  <c r="BR95" i="8"/>
  <c r="BX95" i="8"/>
  <c r="BT95" i="8"/>
  <c r="CO97" i="8"/>
  <c r="CM97" i="8"/>
  <c r="CP97" i="8"/>
  <c r="CJ97" i="8"/>
  <c r="CR97" i="8"/>
  <c r="CN97" i="8"/>
  <c r="CI97" i="8"/>
  <c r="CK97" i="8"/>
  <c r="CL97" i="8"/>
  <c r="CQ97" i="8"/>
  <c r="BW85" i="8"/>
  <c r="BS85" i="8"/>
  <c r="BP85" i="8"/>
  <c r="BU85" i="8"/>
  <c r="BV85" i="8"/>
  <c r="BT85" i="8"/>
  <c r="BQ85" i="8"/>
  <c r="BR85" i="8"/>
  <c r="BO85" i="8"/>
  <c r="BX85" i="8"/>
  <c r="CE11" i="8"/>
  <c r="BZ11" i="8"/>
  <c r="CD11" i="8"/>
  <c r="BY11" i="8"/>
  <c r="CC11" i="8"/>
  <c r="CG11" i="8"/>
  <c r="CH11" i="8"/>
  <c r="CA11" i="8"/>
  <c r="CF11" i="8"/>
  <c r="CB11" i="8"/>
  <c r="BQ114" i="8"/>
  <c r="BR114" i="8"/>
  <c r="BV114" i="8"/>
  <c r="BP114" i="8"/>
  <c r="BX114" i="8"/>
  <c r="BW114" i="8"/>
  <c r="BO114" i="8"/>
  <c r="BS114" i="8"/>
  <c r="BU114" i="8"/>
  <c r="BT114" i="8"/>
  <c r="CP182" i="8"/>
  <c r="CK182" i="8"/>
  <c r="CJ182" i="8"/>
  <c r="CN182" i="8"/>
  <c r="CR182" i="8"/>
  <c r="CM182" i="8"/>
  <c r="CO182" i="8"/>
  <c r="CI182" i="8"/>
  <c r="CL182" i="8"/>
  <c r="CQ182" i="8"/>
  <c r="DA171" i="8"/>
  <c r="CT171" i="8"/>
  <c r="CZ171" i="8"/>
  <c r="CW171" i="8"/>
  <c r="DB171" i="8"/>
  <c r="CV171" i="8"/>
  <c r="CX171" i="8"/>
  <c r="CS171" i="8"/>
  <c r="CU171" i="8"/>
  <c r="CY171" i="8"/>
  <c r="BN78" i="8"/>
  <c r="BE78" i="8"/>
  <c r="BF78" i="8"/>
  <c r="BI78" i="8"/>
  <c r="BL78" i="8"/>
  <c r="BK78" i="8"/>
  <c r="BJ78" i="8"/>
  <c r="BM78" i="8"/>
  <c r="BG78" i="8"/>
  <c r="BH78" i="8"/>
  <c r="BJ91" i="8"/>
  <c r="BM91" i="8"/>
  <c r="BN91" i="8"/>
  <c r="BE91" i="8"/>
  <c r="BI91" i="8"/>
  <c r="BL91" i="8"/>
  <c r="BF91" i="8"/>
  <c r="BG91" i="8"/>
  <c r="BK91" i="8"/>
  <c r="BH91" i="8"/>
  <c r="CW68" i="8"/>
  <c r="CZ68" i="8"/>
  <c r="CU68" i="8"/>
  <c r="CY68" i="8"/>
  <c r="CT68" i="8"/>
  <c r="DB68" i="8"/>
  <c r="CV68" i="8"/>
  <c r="CS68" i="8"/>
  <c r="CX68" i="8"/>
  <c r="DA68" i="8"/>
  <c r="BO161" i="8"/>
  <c r="BU161" i="8"/>
  <c r="BP161" i="8"/>
  <c r="BX161" i="8"/>
  <c r="BW161" i="8"/>
  <c r="BS161" i="8"/>
  <c r="BR161" i="8"/>
  <c r="BQ161" i="8"/>
  <c r="BT161" i="8"/>
  <c r="BV161" i="8"/>
  <c r="BF17" i="8"/>
  <c r="BM17" i="8"/>
  <c r="BK17" i="8"/>
  <c r="BH17" i="8"/>
  <c r="BE17" i="8"/>
  <c r="BG17" i="8"/>
  <c r="BL17" i="8"/>
  <c r="BI17" i="8"/>
  <c r="BN17" i="8"/>
  <c r="BJ17" i="8"/>
  <c r="BM174" i="8"/>
  <c r="BL174" i="8"/>
  <c r="BE174" i="8"/>
  <c r="BK174" i="8"/>
  <c r="BI174" i="8"/>
  <c r="BJ174" i="8"/>
  <c r="BH174" i="8"/>
  <c r="BG174" i="8"/>
  <c r="BN174" i="8"/>
  <c r="BF174" i="8"/>
  <c r="CI137" i="8"/>
  <c r="CM137" i="8"/>
  <c r="CJ137" i="8"/>
  <c r="CP137" i="8"/>
  <c r="CK137" i="8"/>
  <c r="CL137" i="8"/>
  <c r="CR137" i="8"/>
  <c r="CQ137" i="8"/>
  <c r="CO137" i="8"/>
  <c r="CN137" i="8"/>
  <c r="CF171" i="8"/>
  <c r="CD171" i="8"/>
  <c r="CH171" i="8"/>
  <c r="CB171" i="8"/>
  <c r="CG171" i="8"/>
  <c r="CE171" i="8"/>
  <c r="BZ171" i="8"/>
  <c r="BY171" i="8"/>
  <c r="CC171" i="8"/>
  <c r="CA171" i="8"/>
  <c r="CR129" i="8"/>
  <c r="CJ129" i="8"/>
  <c r="CO129" i="8"/>
  <c r="CQ129" i="8"/>
  <c r="CL129" i="8"/>
  <c r="CI129" i="8"/>
  <c r="CM129" i="8"/>
  <c r="CP129" i="8"/>
  <c r="CN129" i="8"/>
  <c r="CK129" i="8"/>
  <c r="BE108" i="8"/>
  <c r="BK108" i="8"/>
  <c r="BM108" i="8"/>
  <c r="BG108" i="8"/>
  <c r="BN108" i="8"/>
  <c r="BF108" i="8"/>
  <c r="BL108" i="8"/>
  <c r="BI108" i="8"/>
  <c r="BJ108" i="8"/>
  <c r="BH108" i="8"/>
  <c r="CE133" i="8"/>
  <c r="CF133" i="8"/>
  <c r="BZ133" i="8"/>
  <c r="CH133" i="8"/>
  <c r="CA133" i="8"/>
  <c r="CG133" i="8"/>
  <c r="BY133" i="8"/>
  <c r="CD133" i="8"/>
  <c r="CC133" i="8"/>
  <c r="CB133" i="8"/>
  <c r="BU65" i="8"/>
  <c r="BQ65" i="8"/>
  <c r="BS65" i="8"/>
  <c r="BP65" i="8"/>
  <c r="BR65" i="8"/>
  <c r="BO65" i="8"/>
  <c r="BX65" i="8"/>
  <c r="BV65" i="8"/>
  <c r="BW65" i="8"/>
  <c r="BT65" i="8"/>
  <c r="BF190" i="8"/>
  <c r="BM190" i="8"/>
  <c r="BG190" i="8"/>
  <c r="BL190" i="8"/>
  <c r="BK190" i="8"/>
  <c r="BI190" i="8"/>
  <c r="BE190" i="8"/>
  <c r="BJ190" i="8"/>
  <c r="BH190" i="8"/>
  <c r="BN190" i="8"/>
  <c r="BP55" i="8"/>
  <c r="BU55" i="8"/>
  <c r="BX55" i="8"/>
  <c r="BR55" i="8"/>
  <c r="BW55" i="8"/>
  <c r="BS55" i="8"/>
  <c r="BT55" i="8"/>
  <c r="BO55" i="8"/>
  <c r="BQ55" i="8"/>
  <c r="BV55" i="8"/>
  <c r="CV72" i="8"/>
  <c r="DB72" i="8"/>
  <c r="CU72" i="8"/>
  <c r="CT72" i="8"/>
  <c r="CY72" i="8"/>
  <c r="CX72" i="8"/>
  <c r="CZ72" i="8"/>
  <c r="CW72" i="8"/>
  <c r="CS72" i="8"/>
  <c r="DA72" i="8"/>
  <c r="CK93" i="8"/>
  <c r="CR93" i="8"/>
  <c r="CI93" i="8"/>
  <c r="CJ93" i="8"/>
  <c r="CQ93" i="8"/>
  <c r="CP93" i="8"/>
  <c r="CL93" i="8"/>
  <c r="CN93" i="8"/>
  <c r="CO93" i="8"/>
  <c r="CM93" i="8"/>
  <c r="CB131" i="8"/>
  <c r="CH131" i="8"/>
  <c r="CD131" i="8"/>
  <c r="CG131" i="8"/>
  <c r="CC131" i="8"/>
  <c r="CF131" i="8"/>
  <c r="CE131" i="8"/>
  <c r="BY131" i="8"/>
  <c r="CA131" i="8"/>
  <c r="BZ131" i="8"/>
  <c r="CP54" i="8"/>
  <c r="CL54" i="8"/>
  <c r="CM54" i="8"/>
  <c r="CO54" i="8"/>
  <c r="CR54" i="8"/>
  <c r="CJ54" i="8"/>
  <c r="CQ54" i="8"/>
  <c r="CN54" i="8"/>
  <c r="CK54" i="8"/>
  <c r="CI54" i="8"/>
  <c r="BV7" i="8"/>
  <c r="BU7" i="8"/>
  <c r="BP7" i="8"/>
  <c r="BQ7" i="8"/>
  <c r="BT7" i="8"/>
  <c r="BX7" i="8"/>
  <c r="BS7" i="8"/>
  <c r="BR7" i="8"/>
  <c r="BO7" i="8"/>
  <c r="BW7" i="8"/>
  <c r="BK122" i="8"/>
  <c r="BG122" i="8"/>
  <c r="BN122" i="8"/>
  <c r="BJ122" i="8"/>
  <c r="BL122" i="8"/>
  <c r="BE122" i="8"/>
  <c r="BM122" i="8"/>
  <c r="BF122" i="8"/>
  <c r="BI122" i="8"/>
  <c r="BH122" i="8"/>
  <c r="BS191" i="8"/>
  <c r="BV191" i="8"/>
  <c r="BU191" i="8"/>
  <c r="BP191" i="8"/>
  <c r="BQ191" i="8"/>
  <c r="BR191" i="8"/>
  <c r="BO191" i="8"/>
  <c r="BW191" i="8"/>
  <c r="BT191" i="8"/>
  <c r="BX191" i="8"/>
  <c r="CA52" i="8"/>
  <c r="CB52" i="8"/>
  <c r="CF52" i="8"/>
  <c r="CH52" i="8"/>
  <c r="BZ52" i="8"/>
  <c r="CD52" i="8"/>
  <c r="BY52" i="8"/>
  <c r="CG52" i="8"/>
  <c r="CE52" i="8"/>
  <c r="CC52" i="8"/>
  <c r="CA79" i="8"/>
  <c r="CH79" i="8"/>
  <c r="CE79" i="8"/>
  <c r="CG79" i="8"/>
  <c r="CB79" i="8"/>
  <c r="CC79" i="8"/>
  <c r="CF79" i="8"/>
  <c r="BZ79" i="8"/>
  <c r="CD79" i="8"/>
  <c r="BY79" i="8"/>
  <c r="CT85" i="8"/>
  <c r="CV85" i="8"/>
  <c r="CZ85" i="8"/>
  <c r="DA85" i="8"/>
  <c r="CX85" i="8"/>
  <c r="CW85" i="8"/>
  <c r="CY85" i="8"/>
  <c r="DB85" i="8"/>
  <c r="CU85" i="8"/>
  <c r="CS85" i="8"/>
  <c r="CT148" i="8"/>
  <c r="CS148" i="8"/>
  <c r="DB148" i="8"/>
  <c r="DA148" i="8"/>
  <c r="CV148" i="8"/>
  <c r="CW148" i="8"/>
  <c r="CU148" i="8"/>
  <c r="CY148" i="8"/>
  <c r="CX148" i="8"/>
  <c r="CZ148" i="8"/>
  <c r="CI34" i="8"/>
  <c r="CO34" i="8"/>
  <c r="CJ34" i="8"/>
  <c r="CQ34" i="8"/>
  <c r="CR34" i="8"/>
  <c r="CP34" i="8"/>
  <c r="CL34" i="8"/>
  <c r="CN34" i="8"/>
  <c r="CK34" i="8"/>
  <c r="CM34" i="8"/>
  <c r="BN97" i="8"/>
  <c r="BG97" i="8"/>
  <c r="BE97" i="8"/>
  <c r="BI97" i="8"/>
  <c r="BJ97" i="8"/>
  <c r="BH97" i="8"/>
  <c r="BK97" i="8"/>
  <c r="BL97" i="8"/>
  <c r="BF97" i="8"/>
  <c r="BM97" i="8"/>
  <c r="BV124" i="8"/>
  <c r="BW124" i="8"/>
  <c r="BQ124" i="8"/>
  <c r="BP124" i="8"/>
  <c r="BS124" i="8"/>
  <c r="BT124" i="8"/>
  <c r="BO124" i="8"/>
  <c r="BX124" i="8"/>
  <c r="BU124" i="8"/>
  <c r="BR124" i="8"/>
  <c r="DB144" i="8"/>
  <c r="CX144" i="8"/>
  <c r="CY144" i="8"/>
  <c r="CV144" i="8"/>
  <c r="CW144" i="8"/>
  <c r="CZ144" i="8"/>
  <c r="CS144" i="8"/>
  <c r="CU144" i="8"/>
  <c r="DA144" i="8"/>
  <c r="CT144" i="8"/>
  <c r="CO101" i="8"/>
  <c r="CM101" i="8"/>
  <c r="CN101" i="8"/>
  <c r="CQ101" i="8"/>
  <c r="CP101" i="8"/>
  <c r="CL101" i="8"/>
  <c r="CK101" i="8"/>
  <c r="CI101" i="8"/>
  <c r="CJ101" i="8"/>
  <c r="CR101" i="8"/>
  <c r="CA81" i="8"/>
  <c r="CH81" i="8"/>
  <c r="CG81" i="8"/>
  <c r="CF81" i="8"/>
  <c r="CE81" i="8"/>
  <c r="CC81" i="8"/>
  <c r="BY81" i="8"/>
  <c r="CB81" i="8"/>
  <c r="CD81" i="8"/>
  <c r="BZ81" i="8"/>
  <c r="CX61" i="8"/>
  <c r="DA61" i="8"/>
  <c r="CZ61" i="8"/>
  <c r="DB61" i="8"/>
  <c r="CT61" i="8"/>
  <c r="CY61" i="8"/>
  <c r="CW61" i="8"/>
  <c r="CV61" i="8"/>
  <c r="CS61" i="8"/>
  <c r="CU61" i="8"/>
  <c r="CQ7" i="8"/>
  <c r="CL7" i="8"/>
  <c r="CJ7" i="8"/>
  <c r="CR7" i="8"/>
  <c r="CM7" i="8"/>
  <c r="CP7" i="8"/>
  <c r="CO7" i="8"/>
  <c r="CI7" i="8"/>
  <c r="CK7" i="8"/>
  <c r="CN7" i="8"/>
  <c r="CX103" i="8"/>
  <c r="DA103" i="8"/>
  <c r="CZ103" i="8"/>
  <c r="CW103" i="8"/>
  <c r="DB103" i="8"/>
  <c r="CT103" i="8"/>
  <c r="CY103" i="8"/>
  <c r="CV103" i="8"/>
  <c r="CU103" i="8"/>
  <c r="CS103" i="8"/>
  <c r="BM114" i="8"/>
  <c r="BE114" i="8"/>
  <c r="BH114" i="8"/>
  <c r="BG114" i="8"/>
  <c r="BJ114" i="8"/>
  <c r="BK114" i="8"/>
  <c r="BL114" i="8"/>
  <c r="BI114" i="8"/>
  <c r="BF114" i="8"/>
  <c r="BN114" i="8"/>
  <c r="BQ172" i="8"/>
  <c r="BT172" i="8"/>
  <c r="BO172" i="8"/>
  <c r="BS172" i="8"/>
  <c r="BP172" i="8"/>
  <c r="BV172" i="8"/>
  <c r="BX172" i="8"/>
  <c r="BR172" i="8"/>
  <c r="BU172" i="8"/>
  <c r="BW172" i="8"/>
  <c r="BL69" i="8"/>
  <c r="BI69" i="8"/>
  <c r="BE69" i="8"/>
  <c r="BM69" i="8"/>
  <c r="BH69" i="8"/>
  <c r="BG69" i="8"/>
  <c r="BK69" i="8"/>
  <c r="BJ69" i="8"/>
  <c r="BF69" i="8"/>
  <c r="BN69" i="8"/>
  <c r="CH154" i="8"/>
  <c r="CC154" i="8"/>
  <c r="CD154" i="8"/>
  <c r="CG154" i="8"/>
  <c r="CE154" i="8"/>
  <c r="BY154" i="8"/>
  <c r="CF154" i="8"/>
  <c r="CA154" i="8"/>
  <c r="CB154" i="8"/>
  <c r="BZ154" i="8"/>
  <c r="BF175" i="8"/>
  <c r="BE175" i="8"/>
  <c r="BL175" i="8"/>
  <c r="BK175" i="8"/>
  <c r="BM175" i="8"/>
  <c r="BH175" i="8"/>
  <c r="BJ175" i="8"/>
  <c r="BN175" i="8"/>
  <c r="BI175" i="8"/>
  <c r="BG175" i="8"/>
  <c r="CZ54" i="8"/>
  <c r="CS54" i="8"/>
  <c r="CX54" i="8"/>
  <c r="CY54" i="8"/>
  <c r="DB54" i="8"/>
  <c r="DA54" i="8"/>
  <c r="CW54" i="8"/>
  <c r="CU54" i="8"/>
  <c r="CV54" i="8"/>
  <c r="CT54" i="8"/>
  <c r="CR141" i="8"/>
  <c r="CL141" i="8"/>
  <c r="CN141" i="8"/>
  <c r="CP141" i="8"/>
  <c r="CM141" i="8"/>
  <c r="CQ141" i="8"/>
  <c r="CO141" i="8"/>
  <c r="CI141" i="8"/>
  <c r="CJ141" i="8"/>
  <c r="CK141" i="8"/>
  <c r="CV166" i="8"/>
  <c r="CY166" i="8"/>
  <c r="CT166" i="8"/>
  <c r="DA166" i="8"/>
  <c r="CU166" i="8"/>
  <c r="CZ166" i="8"/>
  <c r="CS166" i="8"/>
  <c r="DB166" i="8"/>
  <c r="CW166" i="8"/>
  <c r="CX166" i="8"/>
  <c r="CK165" i="8"/>
  <c r="CP165" i="8"/>
  <c r="CL165" i="8"/>
  <c r="CN165" i="8"/>
  <c r="CO165" i="8"/>
  <c r="CR165" i="8"/>
  <c r="CQ165" i="8"/>
  <c r="CJ165" i="8"/>
  <c r="CI165" i="8"/>
  <c r="CM165" i="8"/>
  <c r="CK94" i="8"/>
  <c r="CR94" i="8"/>
  <c r="CP94" i="8"/>
  <c r="CN94" i="8"/>
  <c r="CJ94" i="8"/>
  <c r="CI94" i="8"/>
  <c r="CQ94" i="8"/>
  <c r="CO94" i="8"/>
  <c r="CL94" i="8"/>
  <c r="CM94" i="8"/>
  <c r="CL23" i="8"/>
  <c r="CO23" i="8"/>
  <c r="CK23" i="8"/>
  <c r="CP23" i="8"/>
  <c r="CI23" i="8"/>
  <c r="CR23" i="8"/>
  <c r="CN23" i="8"/>
  <c r="CJ23" i="8"/>
  <c r="CQ23" i="8"/>
  <c r="CM23" i="8"/>
  <c r="CW167" i="8"/>
  <c r="CT167" i="8"/>
  <c r="CU167" i="8"/>
  <c r="DB167" i="8"/>
  <c r="CZ167" i="8"/>
  <c r="CS167" i="8"/>
  <c r="CV167" i="8"/>
  <c r="DA167" i="8"/>
  <c r="CY167" i="8"/>
  <c r="CX167" i="8"/>
  <c r="CZ188" i="8"/>
  <c r="DB188" i="8"/>
  <c r="CY188" i="8"/>
  <c r="CS188" i="8"/>
  <c r="CT188" i="8"/>
  <c r="CX188" i="8"/>
  <c r="CV188" i="8"/>
  <c r="CU188" i="8"/>
  <c r="CW188" i="8"/>
  <c r="DA188" i="8"/>
  <c r="CQ183" i="8"/>
  <c r="CL183" i="8"/>
  <c r="CJ183" i="8"/>
  <c r="CK183" i="8"/>
  <c r="CI183" i="8"/>
  <c r="CP183" i="8"/>
  <c r="CN183" i="8"/>
  <c r="CR183" i="8"/>
  <c r="CO183" i="8"/>
  <c r="CM183" i="8"/>
  <c r="CL31" i="8"/>
  <c r="CM31" i="8"/>
  <c r="CK31" i="8"/>
  <c r="CR31" i="8"/>
  <c r="CN31" i="8"/>
  <c r="CP31" i="8"/>
  <c r="CO31" i="8"/>
  <c r="CQ31" i="8"/>
  <c r="CI31" i="8"/>
  <c r="CJ31" i="8"/>
  <c r="CC184" i="8"/>
  <c r="BY184" i="8"/>
  <c r="CF184" i="8"/>
  <c r="CB184" i="8"/>
  <c r="CH184" i="8"/>
  <c r="BZ184" i="8"/>
  <c r="CA184" i="8"/>
  <c r="CD184" i="8"/>
  <c r="CE184" i="8"/>
  <c r="CG184" i="8"/>
  <c r="CN75" i="8"/>
  <c r="CO75" i="8"/>
  <c r="CR75" i="8"/>
  <c r="CP75" i="8"/>
  <c r="CJ75" i="8"/>
  <c r="CI75" i="8"/>
  <c r="CM75" i="8"/>
  <c r="CK75" i="8"/>
  <c r="CL75" i="8"/>
  <c r="CQ75" i="8"/>
  <c r="CC187" i="8"/>
  <c r="BZ187" i="8"/>
  <c r="BY187" i="8"/>
  <c r="CF187" i="8"/>
  <c r="CG187" i="8"/>
  <c r="CA187" i="8"/>
  <c r="CE187" i="8"/>
  <c r="CB187" i="8"/>
  <c r="CD187" i="8"/>
  <c r="CH187" i="8"/>
  <c r="CF102" i="8"/>
  <c r="CE102" i="8"/>
  <c r="CD102" i="8"/>
  <c r="CC102" i="8"/>
  <c r="BY102" i="8"/>
  <c r="BZ102" i="8"/>
  <c r="CG102" i="8"/>
  <c r="CB102" i="8"/>
  <c r="CH102" i="8"/>
  <c r="CA102" i="8"/>
  <c r="CR153" i="8"/>
  <c r="CO153" i="8"/>
  <c r="CK153" i="8"/>
  <c r="CP153" i="8"/>
  <c r="CL153" i="8"/>
  <c r="CJ153" i="8"/>
  <c r="CN153" i="8"/>
  <c r="CI153" i="8"/>
  <c r="CQ153" i="8"/>
  <c r="CM153" i="8"/>
  <c r="BL53" i="8"/>
  <c r="BJ53" i="8"/>
  <c r="BG53" i="8"/>
  <c r="BE53" i="8"/>
  <c r="BK53" i="8"/>
  <c r="BM53" i="8"/>
  <c r="BF53" i="8"/>
  <c r="BN53" i="8"/>
  <c r="BI53" i="8"/>
  <c r="BH53" i="8"/>
  <c r="BP60" i="8"/>
  <c r="BQ60" i="8"/>
  <c r="BT60" i="8"/>
  <c r="BX60" i="8"/>
  <c r="BR60" i="8"/>
  <c r="BS60" i="8"/>
  <c r="BO60" i="8"/>
  <c r="BV60" i="8"/>
  <c r="BU60" i="8"/>
  <c r="BW60" i="8"/>
  <c r="CM160" i="8"/>
  <c r="CP160" i="8"/>
  <c r="CI160" i="8"/>
  <c r="CN160" i="8"/>
  <c r="CQ160" i="8"/>
  <c r="CK160" i="8"/>
  <c r="CO160" i="8"/>
  <c r="CR160" i="8"/>
  <c r="CJ160" i="8"/>
  <c r="CL160" i="8"/>
  <c r="BO97" i="8"/>
  <c r="BX97" i="8"/>
  <c r="BS97" i="8"/>
  <c r="BW97" i="8"/>
  <c r="BT97" i="8"/>
  <c r="BQ97" i="8"/>
  <c r="BR97" i="8"/>
  <c r="BV97" i="8"/>
  <c r="BU97" i="8"/>
  <c r="BP97" i="8"/>
  <c r="BZ53" i="8"/>
  <c r="CF53" i="8"/>
  <c r="CG53" i="8"/>
  <c r="CB53" i="8"/>
  <c r="CH53" i="8"/>
  <c r="BY53" i="8"/>
  <c r="CE53" i="8"/>
  <c r="CA53" i="8"/>
  <c r="CD53" i="8"/>
  <c r="CC53" i="8"/>
  <c r="CW92" i="8"/>
  <c r="CT92" i="8"/>
  <c r="CY92" i="8"/>
  <c r="CS92" i="8"/>
  <c r="CV92" i="8"/>
  <c r="CX92" i="8"/>
  <c r="CU92" i="8"/>
  <c r="DB92" i="8"/>
  <c r="DA92" i="8"/>
  <c r="CZ92" i="8"/>
  <c r="CI168" i="8"/>
  <c r="CP168" i="8"/>
  <c r="CJ168" i="8"/>
  <c r="CM168" i="8"/>
  <c r="CK168" i="8"/>
  <c r="CN168" i="8"/>
  <c r="CQ168" i="8"/>
  <c r="CR168" i="8"/>
  <c r="CL168" i="8"/>
  <c r="CO168" i="8"/>
  <c r="CI105" i="8"/>
  <c r="CJ105" i="8"/>
  <c r="CO105" i="8"/>
  <c r="CQ105" i="8"/>
  <c r="CM105" i="8"/>
  <c r="CN105" i="8"/>
  <c r="CP105" i="8"/>
  <c r="CR105" i="8"/>
  <c r="CK105" i="8"/>
  <c r="CL105" i="8"/>
  <c r="CB17" i="8"/>
  <c r="CH17" i="8"/>
  <c r="CE17" i="8"/>
  <c r="BZ17" i="8"/>
  <c r="CF17" i="8"/>
  <c r="BY17" i="8"/>
  <c r="CD17" i="8"/>
  <c r="CC17" i="8"/>
  <c r="CA17" i="8"/>
  <c r="CG17" i="8"/>
  <c r="BP115" i="8"/>
  <c r="BQ115" i="8"/>
  <c r="BR115" i="8"/>
  <c r="BT115" i="8"/>
  <c r="BS115" i="8"/>
  <c r="BV115" i="8"/>
  <c r="BO115" i="8"/>
  <c r="BU115" i="8"/>
  <c r="BW115" i="8"/>
  <c r="BX115" i="8"/>
  <c r="BY97" i="8"/>
  <c r="CG97" i="8"/>
  <c r="BZ97" i="8"/>
  <c r="CD97" i="8"/>
  <c r="CC97" i="8"/>
  <c r="CB97" i="8"/>
  <c r="CF97" i="8"/>
  <c r="CH97" i="8"/>
  <c r="CE97" i="8"/>
  <c r="CA97" i="8"/>
  <c r="CG91" i="8"/>
  <c r="CH91" i="8"/>
  <c r="CF91" i="8"/>
  <c r="CC91" i="8"/>
  <c r="CE91" i="8"/>
  <c r="CA91" i="8"/>
  <c r="CD91" i="8"/>
  <c r="BZ91" i="8"/>
  <c r="BY91" i="8"/>
  <c r="CB91" i="8"/>
  <c r="BP111" i="8"/>
  <c r="BU111" i="8"/>
  <c r="BS111" i="8"/>
  <c r="BT111" i="8"/>
  <c r="BQ111" i="8"/>
  <c r="BR111" i="8"/>
  <c r="BX111" i="8"/>
  <c r="BV111" i="8"/>
  <c r="BW111" i="8"/>
  <c r="BO111" i="8"/>
  <c r="CU114" i="8"/>
  <c r="CY114" i="8"/>
  <c r="DB114" i="8"/>
  <c r="CT114" i="8"/>
  <c r="CZ114" i="8"/>
  <c r="CW114" i="8"/>
  <c r="CV114" i="8"/>
  <c r="CS114" i="8"/>
  <c r="CX114" i="8"/>
  <c r="DA114" i="8"/>
  <c r="BW87" i="8"/>
  <c r="BS87" i="8"/>
  <c r="BV87" i="8"/>
  <c r="BR87" i="8"/>
  <c r="BQ87" i="8"/>
  <c r="BU87" i="8"/>
  <c r="BX87" i="8"/>
  <c r="BP87" i="8"/>
  <c r="BO87" i="8"/>
  <c r="BT87" i="8"/>
  <c r="BN156" i="8"/>
  <c r="BH156" i="8"/>
  <c r="BE156" i="8"/>
  <c r="BG156" i="8"/>
  <c r="BJ156" i="8"/>
  <c r="BL156" i="8"/>
  <c r="BM156" i="8"/>
  <c r="BF156" i="8"/>
  <c r="BK156" i="8"/>
  <c r="BI156" i="8"/>
  <c r="CS165" i="8"/>
  <c r="CZ165" i="8"/>
  <c r="CX165" i="8"/>
  <c r="CT165" i="8"/>
  <c r="CU165" i="8"/>
  <c r="CW165" i="8"/>
  <c r="DB165" i="8"/>
  <c r="CV165" i="8"/>
  <c r="CY165" i="8"/>
  <c r="DA165" i="8"/>
  <c r="CJ50" i="8"/>
  <c r="CN50" i="8"/>
  <c r="CP50" i="8"/>
  <c r="CK50" i="8"/>
  <c r="CL50" i="8"/>
  <c r="CR50" i="8"/>
  <c r="CM50" i="8"/>
  <c r="CQ50" i="8"/>
  <c r="CI50" i="8"/>
  <c r="CO50" i="8"/>
  <c r="BT150" i="8"/>
  <c r="BX150" i="8"/>
  <c r="BW150" i="8"/>
  <c r="BP150" i="8"/>
  <c r="BQ150" i="8"/>
  <c r="BO150" i="8"/>
  <c r="BU150" i="8"/>
  <c r="BV150" i="8"/>
  <c r="BS150" i="8"/>
  <c r="BR150" i="8"/>
  <c r="CO64" i="8"/>
  <c r="CJ64" i="8"/>
  <c r="CI64" i="8"/>
  <c r="CN64" i="8"/>
  <c r="CM64" i="8"/>
  <c r="CL64" i="8"/>
  <c r="CK64" i="8"/>
  <c r="CP64" i="8"/>
  <c r="CR64" i="8"/>
  <c r="CQ64" i="8"/>
  <c r="BL10" i="8"/>
  <c r="BN10" i="8"/>
  <c r="BE10" i="8"/>
  <c r="BJ10" i="8"/>
  <c r="BG10" i="8"/>
  <c r="BM10" i="8"/>
  <c r="BI10" i="8"/>
  <c r="BK10" i="8"/>
  <c r="BF10" i="8"/>
  <c r="BH10" i="8"/>
  <c r="DB60" i="8"/>
  <c r="CY60" i="8"/>
  <c r="CU60" i="8"/>
  <c r="DA60" i="8"/>
  <c r="CT60" i="8"/>
  <c r="CW60" i="8"/>
  <c r="CZ60" i="8"/>
  <c r="CX60" i="8"/>
  <c r="CV60" i="8"/>
  <c r="CS60" i="8"/>
  <c r="DA130" i="8"/>
  <c r="CW130" i="8"/>
  <c r="CY130" i="8"/>
  <c r="CX130" i="8"/>
  <c r="DB130" i="8"/>
  <c r="CV130" i="8"/>
  <c r="CS130" i="8"/>
  <c r="CT130" i="8"/>
  <c r="CZ130" i="8"/>
  <c r="CU130" i="8"/>
  <c r="DB115" i="8"/>
  <c r="DA115" i="8"/>
  <c r="CV115" i="8"/>
  <c r="CT115" i="8"/>
  <c r="CW115" i="8"/>
  <c r="CX115" i="8"/>
  <c r="CY115" i="8"/>
  <c r="CU115" i="8"/>
  <c r="CS115" i="8"/>
  <c r="CZ115" i="8"/>
  <c r="BP185" i="8"/>
  <c r="BT185" i="8"/>
  <c r="BU185" i="8"/>
  <c r="BQ185" i="8"/>
  <c r="BR185" i="8"/>
  <c r="BS185" i="8"/>
  <c r="BO185" i="8"/>
  <c r="BW185" i="8"/>
  <c r="BV185" i="8"/>
  <c r="BX185" i="8"/>
  <c r="BH191" i="8"/>
  <c r="BN191" i="8"/>
  <c r="BG191" i="8"/>
  <c r="BF191" i="8"/>
  <c r="BE191" i="8"/>
  <c r="BI191" i="8"/>
  <c r="BJ191" i="8"/>
  <c r="BL191" i="8"/>
  <c r="BK191" i="8"/>
  <c r="BM191" i="8"/>
  <c r="CR5" i="8"/>
  <c r="CL5" i="8"/>
  <c r="CN5" i="8"/>
  <c r="CK5" i="8"/>
  <c r="CQ5" i="8"/>
  <c r="CM5" i="8"/>
  <c r="CO5" i="8"/>
  <c r="CI5" i="8"/>
  <c r="CP5" i="8"/>
  <c r="CJ5" i="8"/>
  <c r="BI144" i="8"/>
  <c r="BK144" i="8"/>
  <c r="BN144" i="8"/>
  <c r="BH144" i="8"/>
  <c r="BG144" i="8"/>
  <c r="BJ144" i="8"/>
  <c r="BF144" i="8"/>
  <c r="BE144" i="8"/>
  <c r="BL144" i="8"/>
  <c r="BM144" i="8"/>
  <c r="CG49" i="8"/>
  <c r="BZ49" i="8"/>
  <c r="CD49" i="8"/>
  <c r="CH49" i="8"/>
  <c r="CF49" i="8"/>
  <c r="CA49" i="8"/>
  <c r="CB49" i="8"/>
  <c r="CC49" i="8"/>
  <c r="BY49" i="8"/>
  <c r="CE49" i="8"/>
  <c r="BY148" i="8"/>
  <c r="CH148" i="8"/>
  <c r="CB148" i="8"/>
  <c r="CE148" i="8"/>
  <c r="CD148" i="8"/>
  <c r="CG148" i="8"/>
  <c r="CA148" i="8"/>
  <c r="CC148" i="8"/>
  <c r="BZ148" i="8"/>
  <c r="CF148" i="8"/>
  <c r="BR89" i="8"/>
  <c r="BQ89" i="8"/>
  <c r="BX89" i="8"/>
  <c r="BS89" i="8"/>
  <c r="BV89" i="8"/>
  <c r="BU89" i="8"/>
  <c r="BT89" i="8"/>
  <c r="BP89" i="8"/>
  <c r="BO89" i="8"/>
  <c r="BW89" i="8"/>
  <c r="BQ113" i="8"/>
  <c r="BX113" i="8"/>
  <c r="BT113" i="8"/>
  <c r="BW113" i="8"/>
  <c r="BR113" i="8"/>
  <c r="BS113" i="8"/>
  <c r="BV113" i="8"/>
  <c r="BU113" i="8"/>
  <c r="BP113" i="8"/>
  <c r="BO113" i="8"/>
  <c r="BN195" i="8"/>
  <c r="BM195" i="8"/>
  <c r="BL195" i="8"/>
  <c r="BK195" i="8"/>
  <c r="BJ195" i="8"/>
  <c r="BF195" i="8"/>
  <c r="BH195" i="8"/>
  <c r="BG195" i="8"/>
  <c r="BI195" i="8"/>
  <c r="BE195" i="8"/>
  <c r="CU120" i="8"/>
  <c r="CY120" i="8"/>
  <c r="CZ120" i="8"/>
  <c r="CT120" i="8"/>
  <c r="DA120" i="8"/>
  <c r="CV120" i="8"/>
  <c r="CX120" i="8"/>
  <c r="DB120" i="8"/>
  <c r="CS120" i="8"/>
  <c r="CW120" i="8"/>
  <c r="BE81" i="8"/>
  <c r="BL81" i="8"/>
  <c r="BK81" i="8"/>
  <c r="BF81" i="8"/>
  <c r="BJ81" i="8"/>
  <c r="BG81" i="8"/>
  <c r="BN81" i="8"/>
  <c r="BI81" i="8"/>
  <c r="BM81" i="8"/>
  <c r="BH81" i="8"/>
  <c r="BQ146" i="8"/>
  <c r="BW146" i="8"/>
  <c r="BO146" i="8"/>
  <c r="BR146" i="8"/>
  <c r="BU146" i="8"/>
  <c r="BX146" i="8"/>
  <c r="BV146" i="8"/>
  <c r="BP146" i="8"/>
  <c r="BT146" i="8"/>
  <c r="BS146" i="8"/>
  <c r="BW69" i="8"/>
  <c r="BR69" i="8"/>
  <c r="BQ69" i="8"/>
  <c r="BU69" i="8"/>
  <c r="BV69" i="8"/>
  <c r="BT69" i="8"/>
  <c r="BO69" i="8"/>
  <c r="BP69" i="8"/>
  <c r="BS69" i="8"/>
  <c r="BX69" i="8"/>
  <c r="CS109" i="8"/>
  <c r="CU109" i="8"/>
  <c r="CX109" i="8"/>
  <c r="CT109" i="8"/>
  <c r="CW109" i="8"/>
  <c r="CV109" i="8"/>
  <c r="DB109" i="8"/>
  <c r="CY109" i="8"/>
  <c r="DA109" i="8"/>
  <c r="CZ109" i="8"/>
  <c r="CJ135" i="8"/>
  <c r="CN135" i="8"/>
  <c r="CP135" i="8"/>
  <c r="CI135" i="8"/>
  <c r="CQ135" i="8"/>
  <c r="CM135" i="8"/>
  <c r="CK135" i="8"/>
  <c r="CL135" i="8"/>
  <c r="CR135" i="8"/>
  <c r="CO135" i="8"/>
  <c r="BR81" i="8"/>
  <c r="BO81" i="8"/>
  <c r="BS81" i="8"/>
  <c r="BT81" i="8"/>
  <c r="BP81" i="8"/>
  <c r="BW81" i="8"/>
  <c r="BQ81" i="8"/>
  <c r="BX81" i="8"/>
  <c r="BV81" i="8"/>
  <c r="BU81" i="8"/>
  <c r="CR57" i="8"/>
  <c r="CN57" i="8"/>
  <c r="CK57" i="8"/>
  <c r="CQ57" i="8"/>
  <c r="CP57" i="8"/>
  <c r="CI57" i="8"/>
  <c r="CO57" i="8"/>
  <c r="CM57" i="8"/>
  <c r="CJ57" i="8"/>
  <c r="CL57" i="8"/>
  <c r="CI91" i="8"/>
  <c r="CQ91" i="8"/>
  <c r="CL91" i="8"/>
  <c r="CN91" i="8"/>
  <c r="CJ91" i="8"/>
  <c r="CK91" i="8"/>
  <c r="CO91" i="8"/>
  <c r="CP91" i="8"/>
  <c r="CR91" i="8"/>
  <c r="CM91" i="8"/>
  <c r="DA151" i="8"/>
  <c r="DB151" i="8"/>
  <c r="CZ151" i="8"/>
  <c r="CW151" i="8"/>
  <c r="CS151" i="8"/>
  <c r="CY151" i="8"/>
  <c r="CV151" i="8"/>
  <c r="CT151" i="8"/>
  <c r="CU151" i="8"/>
  <c r="CX151" i="8"/>
  <c r="CE181" i="8"/>
  <c r="BY181" i="8"/>
  <c r="CF181" i="8"/>
  <c r="CB181" i="8"/>
  <c r="CD181" i="8"/>
  <c r="CC181" i="8"/>
  <c r="BZ181" i="8"/>
  <c r="CG181" i="8"/>
  <c r="CA181" i="8"/>
  <c r="CH181" i="8"/>
  <c r="BG44" i="8"/>
  <c r="BF44" i="8"/>
  <c r="BH44" i="8"/>
  <c r="BI44" i="8"/>
  <c r="BE44" i="8"/>
  <c r="BJ44" i="8"/>
  <c r="BM44" i="8"/>
  <c r="BN44" i="8"/>
  <c r="BL44" i="8"/>
  <c r="BK44" i="8"/>
  <c r="BJ178" i="8"/>
  <c r="BH178" i="8"/>
  <c r="BL178" i="8"/>
  <c r="BK178" i="8"/>
  <c r="BN178" i="8"/>
  <c r="BI178" i="8"/>
  <c r="BG178" i="8"/>
  <c r="BE178" i="8"/>
  <c r="BM178" i="8"/>
  <c r="BF178" i="8"/>
  <c r="BN34" i="8"/>
  <c r="BF34" i="8"/>
  <c r="BH34" i="8"/>
  <c r="BM34" i="8"/>
  <c r="BG34" i="8"/>
  <c r="BE34" i="8"/>
  <c r="BK34" i="8"/>
  <c r="BL34" i="8"/>
  <c r="BJ34" i="8"/>
  <c r="BI34" i="8"/>
  <c r="CG99" i="8"/>
  <c r="CF99" i="8"/>
  <c r="BZ99" i="8"/>
  <c r="CA99" i="8"/>
  <c r="CE99" i="8"/>
  <c r="BY99" i="8"/>
  <c r="CD99" i="8"/>
  <c r="CH99" i="8"/>
  <c r="CB99" i="8"/>
  <c r="CC99" i="8"/>
  <c r="BV183" i="8"/>
  <c r="BQ183" i="8"/>
  <c r="BR183" i="8"/>
  <c r="BS183" i="8"/>
  <c r="BT183" i="8"/>
  <c r="BW183" i="8"/>
  <c r="BP183" i="8"/>
  <c r="BX183" i="8"/>
  <c r="BO183" i="8"/>
  <c r="BU183" i="8"/>
  <c r="BO19" i="8"/>
  <c r="BS19" i="8"/>
  <c r="BW19" i="8"/>
  <c r="BP19" i="8"/>
  <c r="BV19" i="8"/>
  <c r="BU19" i="8"/>
  <c r="BR19" i="8"/>
  <c r="BX19" i="8"/>
  <c r="BT19" i="8"/>
  <c r="BQ19" i="8"/>
  <c r="BM136" i="8"/>
  <c r="BN136" i="8"/>
  <c r="BG136" i="8"/>
  <c r="BF136" i="8"/>
  <c r="BJ136" i="8"/>
  <c r="BE136" i="8"/>
  <c r="BL136" i="8"/>
  <c r="BK136" i="8"/>
  <c r="BI136" i="8"/>
  <c r="BH136" i="8"/>
  <c r="CC100" i="8"/>
  <c r="CD100" i="8"/>
  <c r="BZ100" i="8"/>
  <c r="BY100" i="8"/>
  <c r="CE100" i="8"/>
  <c r="CF100" i="8"/>
  <c r="CH100" i="8"/>
  <c r="CB100" i="8"/>
  <c r="CA100" i="8"/>
  <c r="CG100" i="8"/>
  <c r="CV172" i="8"/>
  <c r="CU172" i="8"/>
  <c r="CT172" i="8"/>
  <c r="CX172" i="8"/>
  <c r="DA172" i="8"/>
  <c r="CY172" i="8"/>
  <c r="CS172" i="8"/>
  <c r="DB172" i="8"/>
  <c r="CZ172" i="8"/>
  <c r="CW172" i="8"/>
  <c r="CZ154" i="8"/>
  <c r="CX154" i="8"/>
  <c r="CT154" i="8"/>
  <c r="DA154" i="8"/>
  <c r="DB154" i="8"/>
  <c r="CY154" i="8"/>
  <c r="CS154" i="8"/>
  <c r="CV154" i="8"/>
  <c r="CU154" i="8"/>
  <c r="CW154" i="8"/>
  <c r="CO197" i="8"/>
  <c r="CN197" i="8"/>
  <c r="CI197" i="8"/>
  <c r="CR197" i="8"/>
  <c r="CJ197" i="8"/>
  <c r="CK197" i="8"/>
  <c r="CL197" i="8"/>
  <c r="CM197" i="8"/>
  <c r="CQ197" i="8"/>
  <c r="CP197" i="8"/>
  <c r="CR67" i="8"/>
  <c r="CQ67" i="8"/>
  <c r="CN67" i="8"/>
  <c r="CJ67" i="8"/>
  <c r="CL67" i="8"/>
  <c r="CM67" i="8"/>
  <c r="CK67" i="8"/>
  <c r="CO67" i="8"/>
  <c r="CP67" i="8"/>
  <c r="CI67" i="8"/>
  <c r="BW176" i="8"/>
  <c r="BO176" i="8"/>
  <c r="BQ176" i="8"/>
  <c r="BX176" i="8"/>
  <c r="BT176" i="8"/>
  <c r="BV176" i="8"/>
  <c r="BU176" i="8"/>
  <c r="BP176" i="8"/>
  <c r="BS176" i="8"/>
  <c r="BR176" i="8"/>
  <c r="BY174" i="8"/>
  <c r="CB174" i="8"/>
  <c r="CG174" i="8"/>
  <c r="CD174" i="8"/>
  <c r="BZ174" i="8"/>
  <c r="CF174" i="8"/>
  <c r="CH174" i="8"/>
  <c r="CE174" i="8"/>
  <c r="CC174" i="8"/>
  <c r="CA174" i="8"/>
  <c r="BX154" i="8"/>
  <c r="BV154" i="8"/>
  <c r="BS154" i="8"/>
  <c r="BU154" i="8"/>
  <c r="BP154" i="8"/>
  <c r="BW154" i="8"/>
  <c r="BQ154" i="8"/>
  <c r="BR154" i="8"/>
  <c r="BT154" i="8"/>
  <c r="BO154" i="8"/>
  <c r="CW107" i="8"/>
  <c r="CV107" i="8"/>
  <c r="CT107" i="8"/>
  <c r="DB107" i="8"/>
  <c r="CZ107" i="8"/>
  <c r="DA107" i="8"/>
  <c r="CS107" i="8"/>
  <c r="CX107" i="8"/>
  <c r="CU107" i="8"/>
  <c r="CY107" i="8"/>
  <c r="BN192" i="8"/>
  <c r="BH192" i="8"/>
  <c r="BM192" i="8"/>
  <c r="BL192" i="8"/>
  <c r="BG192" i="8"/>
  <c r="BE192" i="8"/>
  <c r="BJ192" i="8"/>
  <c r="BF192" i="8"/>
  <c r="BI192" i="8"/>
  <c r="BK192" i="8"/>
  <c r="CH125" i="8"/>
  <c r="CG125" i="8"/>
  <c r="CD125" i="8"/>
  <c r="CE125" i="8"/>
  <c r="BZ125" i="8"/>
  <c r="CA125" i="8"/>
  <c r="CC125" i="8"/>
  <c r="BY125" i="8"/>
  <c r="CB125" i="8"/>
  <c r="CF125" i="8"/>
  <c r="CN200" i="8"/>
  <c r="CO200" i="8"/>
  <c r="CM200" i="8"/>
  <c r="CQ200" i="8"/>
  <c r="CP200" i="8"/>
  <c r="CI200" i="8"/>
  <c r="CJ200" i="8"/>
  <c r="CR200" i="8"/>
  <c r="CK200" i="8"/>
  <c r="CL200" i="8"/>
  <c r="CA136" i="8"/>
  <c r="CG136" i="8"/>
  <c r="CF136" i="8"/>
  <c r="BZ136" i="8"/>
  <c r="CC136" i="8"/>
  <c r="BY136" i="8"/>
  <c r="CE136" i="8"/>
  <c r="CH136" i="8"/>
  <c r="CD136" i="8"/>
  <c r="CB136" i="8"/>
  <c r="BR99" i="8"/>
  <c r="BT99" i="8"/>
  <c r="BU99" i="8"/>
  <c r="BQ99" i="8"/>
  <c r="BV99" i="8"/>
  <c r="BP99" i="8"/>
  <c r="BX99" i="8"/>
  <c r="BO99" i="8"/>
  <c r="BS99" i="8"/>
  <c r="BW99" i="8"/>
  <c r="BZ189" i="8"/>
  <c r="CB189" i="8"/>
  <c r="CC189" i="8"/>
  <c r="CF189" i="8"/>
  <c r="CE189" i="8"/>
  <c r="CD189" i="8"/>
  <c r="BY189" i="8"/>
  <c r="CH189" i="8"/>
  <c r="CG189" i="8"/>
  <c r="CA189" i="8"/>
  <c r="BW143" i="8"/>
  <c r="BR143" i="8"/>
  <c r="BT143" i="8"/>
  <c r="BX143" i="8"/>
  <c r="BO143" i="8"/>
  <c r="BV143" i="8"/>
  <c r="BS143" i="8"/>
  <c r="BP143" i="8"/>
  <c r="BU143" i="8"/>
  <c r="BQ143" i="8"/>
  <c r="CX86" i="8"/>
  <c r="CW86" i="8"/>
  <c r="CU86" i="8"/>
  <c r="CS86" i="8"/>
  <c r="CZ86" i="8"/>
  <c r="CV86" i="8"/>
  <c r="CY86" i="8"/>
  <c r="CT86" i="8"/>
  <c r="DB86" i="8"/>
  <c r="DA86" i="8"/>
  <c r="BW103" i="8"/>
  <c r="BU103" i="8"/>
  <c r="BO103" i="8"/>
  <c r="BS103" i="8"/>
  <c r="BX103" i="8"/>
  <c r="BR103" i="8"/>
  <c r="BT103" i="8"/>
  <c r="BP103" i="8"/>
  <c r="BQ103" i="8"/>
  <c r="BV103" i="8"/>
  <c r="CP62" i="8"/>
  <c r="CL62" i="8"/>
  <c r="CM62" i="8"/>
  <c r="CK62" i="8"/>
  <c r="CO62" i="8"/>
  <c r="CN62" i="8"/>
  <c r="CJ62" i="8"/>
  <c r="CI62" i="8"/>
  <c r="CQ62" i="8"/>
  <c r="CR62" i="8"/>
  <c r="BO128" i="8"/>
  <c r="BQ128" i="8"/>
  <c r="BT128" i="8"/>
  <c r="BV128" i="8"/>
  <c r="BP128" i="8"/>
  <c r="BR128" i="8"/>
  <c r="BS128" i="8"/>
  <c r="BU128" i="8"/>
  <c r="BX128" i="8"/>
  <c r="BW128" i="8"/>
  <c r="BW57" i="8"/>
  <c r="BR57" i="8"/>
  <c r="BQ57" i="8"/>
  <c r="BV57" i="8"/>
  <c r="BO57" i="8"/>
  <c r="BS57" i="8"/>
  <c r="BT57" i="8"/>
  <c r="BU57" i="8"/>
  <c r="BP57" i="8"/>
  <c r="BX57" i="8"/>
  <c r="CA29" i="8"/>
  <c r="BZ29" i="8"/>
  <c r="CF29" i="8"/>
  <c r="CG29" i="8"/>
  <c r="CE29" i="8"/>
  <c r="CH29" i="8"/>
  <c r="BY29" i="8"/>
  <c r="CB29" i="8"/>
  <c r="CC29" i="8"/>
  <c r="CD29" i="8"/>
  <c r="BS71" i="8"/>
  <c r="BQ71" i="8"/>
  <c r="BO71" i="8"/>
  <c r="BV71" i="8"/>
  <c r="BR71" i="8"/>
  <c r="BP71" i="8"/>
  <c r="BT71" i="8"/>
  <c r="BW71" i="8"/>
  <c r="BU71" i="8"/>
  <c r="BX71" i="8"/>
  <c r="CI39" i="8"/>
  <c r="CK39" i="8"/>
  <c r="CM39" i="8"/>
  <c r="CJ39" i="8"/>
  <c r="CL39" i="8"/>
  <c r="CN39" i="8"/>
  <c r="CO39" i="8"/>
  <c r="CQ39" i="8"/>
  <c r="CR39" i="8"/>
  <c r="CP39" i="8"/>
  <c r="DB163" i="8"/>
  <c r="CY163" i="8"/>
  <c r="CT163" i="8"/>
  <c r="CV163" i="8"/>
  <c r="CU163" i="8"/>
  <c r="CX163" i="8"/>
  <c r="CS163" i="8"/>
  <c r="DA163" i="8"/>
  <c r="CW163" i="8"/>
  <c r="CZ163" i="8"/>
  <c r="CA55" i="8"/>
  <c r="CC55" i="8"/>
  <c r="CD55" i="8"/>
  <c r="CE55" i="8"/>
  <c r="CH55" i="8"/>
  <c r="CF55" i="8"/>
  <c r="BZ55" i="8"/>
  <c r="BY55" i="8"/>
  <c r="CB55" i="8"/>
  <c r="CG55" i="8"/>
  <c r="CR172" i="8"/>
  <c r="CN172" i="8"/>
  <c r="CP172" i="8"/>
  <c r="CI172" i="8"/>
  <c r="CQ172" i="8"/>
  <c r="CO172" i="8"/>
  <c r="CK172" i="8"/>
  <c r="CL172" i="8"/>
  <c r="CM172" i="8"/>
  <c r="CJ172" i="8"/>
  <c r="CM164" i="8"/>
  <c r="CQ164" i="8"/>
  <c r="CP164" i="8"/>
  <c r="CK164" i="8"/>
  <c r="CR164" i="8"/>
  <c r="CL164" i="8"/>
  <c r="CJ164" i="8"/>
  <c r="CO164" i="8"/>
  <c r="CN164" i="8"/>
  <c r="CI164" i="8"/>
  <c r="CS17" i="8"/>
  <c r="CW17" i="8"/>
  <c r="CV17" i="8"/>
  <c r="DA17" i="8"/>
  <c r="CY17" i="8"/>
  <c r="DB17" i="8"/>
  <c r="CU17" i="8"/>
  <c r="CZ17" i="8"/>
  <c r="CT17" i="8"/>
  <c r="CX17" i="8"/>
  <c r="DA79" i="8"/>
  <c r="CU79" i="8"/>
  <c r="CX79" i="8"/>
  <c r="CS79" i="8"/>
  <c r="CT79" i="8"/>
  <c r="CY79" i="8"/>
  <c r="CZ79" i="8"/>
  <c r="CW79" i="8"/>
  <c r="CV79" i="8"/>
  <c r="DB79" i="8"/>
  <c r="CH16" i="8"/>
  <c r="CF16" i="8"/>
  <c r="BZ16" i="8"/>
  <c r="BY16" i="8"/>
  <c r="CA16" i="8"/>
  <c r="CB16" i="8"/>
  <c r="CC16" i="8"/>
  <c r="CD16" i="8"/>
  <c r="CG16" i="8"/>
  <c r="CE16" i="8"/>
  <c r="CW97" i="8"/>
  <c r="DB97" i="8"/>
  <c r="CY97" i="8"/>
  <c r="CV97" i="8"/>
  <c r="CZ97" i="8"/>
  <c r="CT97" i="8"/>
  <c r="CU97" i="8"/>
  <c r="CS97" i="8"/>
  <c r="DA97" i="8"/>
  <c r="CX97" i="8"/>
  <c r="BN31" i="8"/>
  <c r="BK31" i="8"/>
  <c r="BF31" i="8"/>
  <c r="BL31" i="8"/>
  <c r="BI31" i="8"/>
  <c r="BE31" i="8"/>
  <c r="BG31" i="8"/>
  <c r="BJ31" i="8"/>
  <c r="BH31" i="8"/>
  <c r="BM31" i="8"/>
  <c r="CF134" i="8"/>
  <c r="CB134" i="8"/>
  <c r="CD134" i="8"/>
  <c r="CG134" i="8"/>
  <c r="CA134" i="8"/>
  <c r="CC134" i="8"/>
  <c r="BZ134" i="8"/>
  <c r="CH134" i="8"/>
  <c r="CE134" i="8"/>
  <c r="BY134" i="8"/>
  <c r="BI152" i="8"/>
  <c r="BM152" i="8"/>
  <c r="BG152" i="8"/>
  <c r="BL152" i="8"/>
  <c r="BN152" i="8"/>
  <c r="BJ152" i="8"/>
  <c r="BK152" i="8"/>
  <c r="BF152" i="8"/>
  <c r="BE152" i="8"/>
  <c r="BH152" i="8"/>
  <c r="CR53" i="8"/>
  <c r="CK53" i="8"/>
  <c r="CO53" i="8"/>
  <c r="CN53" i="8"/>
  <c r="CJ53" i="8"/>
  <c r="CQ53" i="8"/>
  <c r="CM53" i="8"/>
  <c r="CP53" i="8"/>
  <c r="CI53" i="8"/>
  <c r="CL53" i="8"/>
  <c r="DB38" i="8"/>
  <c r="CX38" i="8"/>
  <c r="CT38" i="8"/>
  <c r="CW38" i="8"/>
  <c r="CV38" i="8"/>
  <c r="CY38" i="8"/>
  <c r="DA38" i="8"/>
  <c r="CZ38" i="8"/>
  <c r="CS38" i="8"/>
  <c r="CU38" i="8"/>
  <c r="BZ68" i="8"/>
  <c r="CG68" i="8"/>
  <c r="CB68" i="8"/>
  <c r="CC68" i="8"/>
  <c r="BY68" i="8"/>
  <c r="CF68" i="8"/>
  <c r="CA68" i="8"/>
  <c r="CH68" i="8"/>
  <c r="CD68" i="8"/>
  <c r="CE68" i="8"/>
  <c r="CA139" i="8"/>
  <c r="BY139" i="8"/>
  <c r="CC139" i="8"/>
  <c r="CF139" i="8"/>
  <c r="BZ139" i="8"/>
  <c r="CH139" i="8"/>
  <c r="CB139" i="8"/>
  <c r="CE139" i="8"/>
  <c r="CD139" i="8"/>
  <c r="CG139" i="8"/>
  <c r="CY122" i="8"/>
  <c r="CV122" i="8"/>
  <c r="CW122" i="8"/>
  <c r="CT122" i="8"/>
  <c r="CZ122" i="8"/>
  <c r="CS122" i="8"/>
  <c r="DB122" i="8"/>
  <c r="DA122" i="8"/>
  <c r="CU122" i="8"/>
  <c r="CX122" i="8"/>
  <c r="CK33" i="8"/>
  <c r="CR33" i="8"/>
  <c r="CN33" i="8"/>
  <c r="CL33" i="8"/>
  <c r="CO33" i="8"/>
  <c r="CP33" i="8"/>
  <c r="CQ33" i="8"/>
  <c r="CM33" i="8"/>
  <c r="CJ33" i="8"/>
  <c r="CI33" i="8"/>
  <c r="CP108" i="8"/>
  <c r="CK108" i="8"/>
  <c r="CQ108" i="8"/>
  <c r="CL108" i="8"/>
  <c r="CO108" i="8"/>
  <c r="CN108" i="8"/>
  <c r="CR108" i="8"/>
  <c r="CI108" i="8"/>
  <c r="CJ108" i="8"/>
  <c r="CM108" i="8"/>
  <c r="CL48" i="8"/>
  <c r="CP48" i="8"/>
  <c r="CR48" i="8"/>
  <c r="CI48" i="8"/>
  <c r="CO48" i="8"/>
  <c r="CM48" i="8"/>
  <c r="CN48" i="8"/>
  <c r="CQ48" i="8"/>
  <c r="CK48" i="8"/>
  <c r="CJ48" i="8"/>
  <c r="CX48" i="8"/>
  <c r="CS48" i="8"/>
  <c r="CT48" i="8"/>
  <c r="DA48" i="8"/>
  <c r="CW48" i="8"/>
  <c r="CV48" i="8"/>
  <c r="CZ48" i="8"/>
  <c r="DB48" i="8"/>
  <c r="CU48" i="8"/>
  <c r="CY48" i="8"/>
  <c r="CX28" i="8"/>
  <c r="CU28" i="8"/>
  <c r="CV28" i="8"/>
  <c r="DA28" i="8"/>
  <c r="DB28" i="8"/>
  <c r="CZ28" i="8"/>
  <c r="CW28" i="8"/>
  <c r="CY28" i="8"/>
  <c r="CS28" i="8"/>
  <c r="CT28" i="8"/>
  <c r="BW132" i="8"/>
  <c r="BU132" i="8"/>
  <c r="BX132" i="8"/>
  <c r="BS132" i="8"/>
  <c r="BV132" i="8"/>
  <c r="BQ132" i="8"/>
  <c r="BT132" i="8"/>
  <c r="BO132" i="8"/>
  <c r="BR132" i="8"/>
  <c r="BP132" i="8"/>
  <c r="CN195" i="8"/>
  <c r="CJ195" i="8"/>
  <c r="CK195" i="8"/>
  <c r="CM195" i="8"/>
  <c r="CP195" i="8"/>
  <c r="CI195" i="8"/>
  <c r="CQ195" i="8"/>
  <c r="CO195" i="8"/>
  <c r="CL195" i="8"/>
  <c r="CR195" i="8"/>
  <c r="CV108" i="8"/>
  <c r="CT108" i="8"/>
  <c r="CY108" i="8"/>
  <c r="CU108" i="8"/>
  <c r="DB108" i="8"/>
  <c r="CZ108" i="8"/>
  <c r="CS108" i="8"/>
  <c r="CX108" i="8"/>
  <c r="CW108" i="8"/>
  <c r="DA108" i="8"/>
  <c r="CL130" i="8"/>
  <c r="CI130" i="8"/>
  <c r="CR130" i="8"/>
  <c r="CP130" i="8"/>
  <c r="CJ130" i="8"/>
  <c r="CN130" i="8"/>
  <c r="CQ130" i="8"/>
  <c r="CK130" i="8"/>
  <c r="CO130" i="8"/>
  <c r="CM130" i="8"/>
  <c r="BY72" i="8"/>
  <c r="BZ72" i="8"/>
  <c r="CE72" i="8"/>
  <c r="CA72" i="8"/>
  <c r="CD72" i="8"/>
  <c r="CH72" i="8"/>
  <c r="CG72" i="8"/>
  <c r="CB72" i="8"/>
  <c r="CC72" i="8"/>
  <c r="CF72" i="8"/>
  <c r="CX98" i="8"/>
  <c r="CV98" i="8"/>
  <c r="CT98" i="8"/>
  <c r="CU98" i="8"/>
  <c r="CS98" i="8"/>
  <c r="CY98" i="8"/>
  <c r="DB98" i="8"/>
  <c r="DA98" i="8"/>
  <c r="CZ98" i="8"/>
  <c r="CW98" i="8"/>
  <c r="DB133" i="8"/>
  <c r="DA133" i="8"/>
  <c r="CW133" i="8"/>
  <c r="CX133" i="8"/>
  <c r="CV133" i="8"/>
  <c r="CY133" i="8"/>
  <c r="CS133" i="8"/>
  <c r="CT133" i="8"/>
  <c r="CU133" i="8"/>
  <c r="CZ133" i="8"/>
  <c r="CN111" i="8"/>
  <c r="CO111" i="8"/>
  <c r="CI111" i="8"/>
  <c r="CM111" i="8"/>
  <c r="CK111" i="8"/>
  <c r="CJ111" i="8"/>
  <c r="CP111" i="8"/>
  <c r="CR111" i="8"/>
  <c r="CL111" i="8"/>
  <c r="CQ111" i="8"/>
  <c r="BO80" i="8"/>
  <c r="BV80" i="8"/>
  <c r="BW80" i="8"/>
  <c r="BU80" i="8"/>
  <c r="BP80" i="8"/>
  <c r="BT80" i="8"/>
  <c r="BX80" i="8"/>
  <c r="BR80" i="8"/>
  <c r="BQ80" i="8"/>
  <c r="BS80" i="8"/>
  <c r="BZ182" i="8"/>
  <c r="CB182" i="8"/>
  <c r="CE182" i="8"/>
  <c r="CH182" i="8"/>
  <c r="CC182" i="8"/>
  <c r="BY182" i="8"/>
  <c r="CG182" i="8"/>
  <c r="CD182" i="8"/>
  <c r="CF182" i="8"/>
  <c r="CA182" i="8"/>
  <c r="BV54" i="8"/>
  <c r="BO54" i="8"/>
  <c r="BP54" i="8"/>
  <c r="BS54" i="8"/>
  <c r="BW54" i="8"/>
  <c r="BX54" i="8"/>
  <c r="BT54" i="8"/>
  <c r="BR54" i="8"/>
  <c r="BQ54" i="8"/>
  <c r="BU54" i="8"/>
  <c r="CD120" i="8"/>
  <c r="CG120" i="8"/>
  <c r="CH120" i="8"/>
  <c r="CB120" i="8"/>
  <c r="CA120" i="8"/>
  <c r="CF120" i="8"/>
  <c r="CE120" i="8"/>
  <c r="BY120" i="8"/>
  <c r="BZ120" i="8"/>
  <c r="CC120" i="8"/>
  <c r="CU21" i="8"/>
  <c r="DA21" i="8"/>
  <c r="CW21" i="8"/>
  <c r="CZ21" i="8"/>
  <c r="DB21" i="8"/>
  <c r="CV21" i="8"/>
  <c r="CT21" i="8"/>
  <c r="CX21" i="8"/>
  <c r="CS21" i="8"/>
  <c r="CY21" i="8"/>
  <c r="DB196" i="8"/>
  <c r="CT196" i="8"/>
  <c r="CV196" i="8"/>
  <c r="DA196" i="8"/>
  <c r="CX196" i="8"/>
  <c r="CZ196" i="8"/>
  <c r="CY196" i="8"/>
  <c r="CW196" i="8"/>
  <c r="CU196" i="8"/>
  <c r="CS196" i="8"/>
  <c r="CG194" i="8"/>
  <c r="BZ194" i="8"/>
  <c r="CD194" i="8"/>
  <c r="CE194" i="8"/>
  <c r="CB194" i="8"/>
  <c r="CH194" i="8"/>
  <c r="BY194" i="8"/>
  <c r="CA194" i="8"/>
  <c r="CC194" i="8"/>
  <c r="CF194" i="8"/>
  <c r="BP44" i="8"/>
  <c r="BO44" i="8"/>
  <c r="BS44" i="8"/>
  <c r="BW44" i="8"/>
  <c r="BX44" i="8"/>
  <c r="BR44" i="8"/>
  <c r="BU44" i="8"/>
  <c r="BQ44" i="8"/>
  <c r="BV44" i="8"/>
  <c r="BT44" i="8"/>
  <c r="CU51" i="8"/>
  <c r="CZ51" i="8"/>
  <c r="DB51" i="8"/>
  <c r="CW51" i="8"/>
  <c r="CT51" i="8"/>
  <c r="CX51" i="8"/>
  <c r="CY51" i="8"/>
  <c r="CV51" i="8"/>
  <c r="DA51" i="8"/>
  <c r="CS51" i="8"/>
  <c r="CZ106" i="8"/>
  <c r="CS106" i="8"/>
  <c r="CY106" i="8"/>
  <c r="DA106" i="8"/>
  <c r="CV106" i="8"/>
  <c r="CU106" i="8"/>
  <c r="DB106" i="8"/>
  <c r="CW106" i="8"/>
  <c r="CX106" i="8"/>
  <c r="CT106" i="8"/>
  <c r="CR118" i="8"/>
  <c r="CK118" i="8"/>
  <c r="CO118" i="8"/>
  <c r="CM118" i="8"/>
  <c r="CL118" i="8"/>
  <c r="CJ118" i="8"/>
  <c r="CQ118" i="8"/>
  <c r="CI118" i="8"/>
  <c r="CN118" i="8"/>
  <c r="CP118" i="8"/>
  <c r="CE203" i="8"/>
  <c r="CF203" i="8"/>
  <c r="CG203" i="8"/>
  <c r="BY203" i="8"/>
  <c r="CC203" i="8"/>
  <c r="CA203" i="8"/>
  <c r="CB203" i="8"/>
  <c r="CH203" i="8"/>
  <c r="CD203" i="8"/>
  <c r="BZ203" i="8"/>
  <c r="BQ178" i="8"/>
  <c r="BS178" i="8"/>
  <c r="BV178" i="8"/>
  <c r="BP178" i="8"/>
  <c r="BT178" i="8"/>
  <c r="BU178" i="8"/>
  <c r="BX178" i="8"/>
  <c r="BO178" i="8"/>
  <c r="BW178" i="8"/>
  <c r="BR178" i="8"/>
  <c r="BK104" i="8"/>
  <c r="BL104" i="8"/>
  <c r="BM104" i="8"/>
  <c r="BN104" i="8"/>
  <c r="BH104" i="8"/>
  <c r="BJ104" i="8"/>
  <c r="BE104" i="8"/>
  <c r="BF104" i="8"/>
  <c r="BI104" i="8"/>
  <c r="BG104" i="8"/>
  <c r="BF45" i="8"/>
  <c r="BL45" i="8"/>
  <c r="BK45" i="8"/>
  <c r="BG45" i="8"/>
  <c r="BM45" i="8"/>
  <c r="BJ45" i="8"/>
  <c r="BN45" i="8"/>
  <c r="BE45" i="8"/>
  <c r="BH45" i="8"/>
  <c r="BI45" i="8"/>
  <c r="CB61" i="8"/>
  <c r="CE61" i="8"/>
  <c r="CF61" i="8"/>
  <c r="BZ61" i="8"/>
  <c r="BY61" i="8"/>
  <c r="CG61" i="8"/>
  <c r="CC61" i="8"/>
  <c r="CD61" i="8"/>
  <c r="CA61" i="8"/>
  <c r="CH61" i="8"/>
  <c r="CV52" i="8"/>
  <c r="CY52" i="8"/>
  <c r="CU52" i="8"/>
  <c r="CT52" i="8"/>
  <c r="CZ52" i="8"/>
  <c r="DA52" i="8"/>
  <c r="DB52" i="8"/>
  <c r="CX52" i="8"/>
  <c r="CS52" i="8"/>
  <c r="CW52" i="8"/>
  <c r="BE138" i="8"/>
  <c r="BN138" i="8"/>
  <c r="BL138" i="8"/>
  <c r="BJ138" i="8"/>
  <c r="BK138" i="8"/>
  <c r="BG138" i="8"/>
  <c r="BF138" i="8"/>
  <c r="BH138" i="8"/>
  <c r="BI138" i="8"/>
  <c r="BM138" i="8"/>
  <c r="BO170" i="8"/>
  <c r="BV170" i="8"/>
  <c r="BX170" i="8"/>
  <c r="BR170" i="8"/>
  <c r="BT170" i="8"/>
  <c r="BQ170" i="8"/>
  <c r="BS170" i="8"/>
  <c r="BW170" i="8"/>
  <c r="BP170" i="8"/>
  <c r="BU170" i="8"/>
  <c r="CX77" i="8"/>
  <c r="CS77" i="8"/>
  <c r="CU77" i="8"/>
  <c r="CW77" i="8"/>
  <c r="CV77" i="8"/>
  <c r="CY77" i="8"/>
  <c r="CZ77" i="8"/>
  <c r="CT77" i="8"/>
  <c r="DB77" i="8"/>
  <c r="DA77" i="8"/>
  <c r="CX15" i="8"/>
  <c r="CV15" i="8"/>
  <c r="DB15" i="8"/>
  <c r="CS15" i="8"/>
  <c r="CU15" i="8"/>
  <c r="CZ15" i="8"/>
  <c r="CT15" i="8"/>
  <c r="DA15" i="8"/>
  <c r="CY15" i="8"/>
  <c r="CW15" i="8"/>
  <c r="BE92" i="8"/>
  <c r="BF92" i="8"/>
  <c r="BH92" i="8"/>
  <c r="BL92" i="8"/>
  <c r="BI92" i="8"/>
  <c r="BJ92" i="8"/>
  <c r="BN92" i="8"/>
  <c r="BK92" i="8"/>
  <c r="BM92" i="8"/>
  <c r="BG92" i="8"/>
  <c r="BV72" i="8"/>
  <c r="BR72" i="8"/>
  <c r="BX72" i="8"/>
  <c r="BW72" i="8"/>
  <c r="BO72" i="8"/>
  <c r="BQ72" i="8"/>
  <c r="BP72" i="8"/>
  <c r="BU72" i="8"/>
  <c r="BS72" i="8"/>
  <c r="BT72" i="8"/>
  <c r="CS138" i="8"/>
  <c r="CY138" i="8"/>
  <c r="CU138" i="8"/>
  <c r="CV138" i="8"/>
  <c r="CT138" i="8"/>
  <c r="DA138" i="8"/>
  <c r="CZ138" i="8"/>
  <c r="CW138" i="8"/>
  <c r="CX138" i="8"/>
  <c r="DB138" i="8"/>
  <c r="CJ147" i="8"/>
  <c r="CQ147" i="8"/>
  <c r="CR147" i="8"/>
  <c r="CI147" i="8"/>
  <c r="CN147" i="8"/>
  <c r="CM147" i="8"/>
  <c r="CK147" i="8"/>
  <c r="CP147" i="8"/>
  <c r="CL147" i="8"/>
  <c r="CO147" i="8"/>
  <c r="CL40" i="8"/>
  <c r="CJ40" i="8"/>
  <c r="CI40" i="8"/>
  <c r="CR40" i="8"/>
  <c r="CK40" i="8"/>
  <c r="CO40" i="8"/>
  <c r="CQ40" i="8"/>
  <c r="CM40" i="8"/>
  <c r="CP40" i="8"/>
  <c r="CN40" i="8"/>
  <c r="CN186" i="8"/>
  <c r="CO186" i="8"/>
  <c r="CK186" i="8"/>
  <c r="CI186" i="8"/>
  <c r="CR186" i="8"/>
  <c r="CP186" i="8"/>
  <c r="CQ186" i="8"/>
  <c r="CM186" i="8"/>
  <c r="CL186" i="8"/>
  <c r="CJ186" i="8"/>
  <c r="BQ93" i="8"/>
  <c r="BU93" i="8"/>
  <c r="BW93" i="8"/>
  <c r="BV93" i="8"/>
  <c r="BS93" i="8"/>
  <c r="BX93" i="8"/>
  <c r="BO93" i="8"/>
  <c r="BT93" i="8"/>
  <c r="BP93" i="8"/>
  <c r="BR93" i="8"/>
  <c r="CX156" i="8"/>
  <c r="DB156" i="8"/>
  <c r="CV156" i="8"/>
  <c r="CT156" i="8"/>
  <c r="CU156" i="8"/>
  <c r="DA156" i="8"/>
  <c r="CY156" i="8"/>
  <c r="CS156" i="8"/>
  <c r="CZ156" i="8"/>
  <c r="CW156" i="8"/>
  <c r="BO5" i="8"/>
  <c r="BV5" i="8"/>
  <c r="BR5" i="8"/>
  <c r="BS5" i="8"/>
  <c r="BP5" i="8"/>
  <c r="BQ5" i="8"/>
  <c r="BT5" i="8"/>
  <c r="BU5" i="8"/>
  <c r="BW5" i="8"/>
  <c r="BX5" i="8"/>
  <c r="CE25" i="8"/>
  <c r="CD25" i="8"/>
  <c r="BZ25" i="8"/>
  <c r="BY25" i="8"/>
  <c r="CB25" i="8"/>
  <c r="CH25" i="8"/>
  <c r="CF25" i="8"/>
  <c r="CG25" i="8"/>
  <c r="CA25" i="8"/>
  <c r="CC25" i="8"/>
  <c r="CA167" i="8"/>
  <c r="CH167" i="8"/>
  <c r="CE167" i="8"/>
  <c r="CC167" i="8"/>
  <c r="BZ167" i="8"/>
  <c r="CF167" i="8"/>
  <c r="CD167" i="8"/>
  <c r="CB167" i="8"/>
  <c r="CG167" i="8"/>
  <c r="BY167" i="8"/>
  <c r="DB88" i="8"/>
  <c r="CU88" i="8"/>
  <c r="CT88" i="8"/>
  <c r="CW88" i="8"/>
  <c r="CZ88" i="8"/>
  <c r="CX88" i="8"/>
  <c r="CY88" i="8"/>
  <c r="CV88" i="8"/>
  <c r="CS88" i="8"/>
  <c r="DA88" i="8"/>
  <c r="BU68" i="8"/>
  <c r="BW68" i="8"/>
  <c r="BO68" i="8"/>
  <c r="BP68" i="8"/>
  <c r="BR68" i="8"/>
  <c r="BT68" i="8"/>
  <c r="BX68" i="8"/>
  <c r="BQ68" i="8"/>
  <c r="BS68" i="8"/>
  <c r="BV68" i="8"/>
  <c r="BT118" i="8"/>
  <c r="BW118" i="8"/>
  <c r="BP118" i="8"/>
  <c r="BR118" i="8"/>
  <c r="BX118" i="8"/>
  <c r="BV118" i="8"/>
  <c r="BS118" i="8"/>
  <c r="BO118" i="8"/>
  <c r="BU118" i="8"/>
  <c r="BQ118" i="8"/>
  <c r="CP83" i="8"/>
  <c r="CM83" i="8"/>
  <c r="CR83" i="8"/>
  <c r="CK83" i="8"/>
  <c r="CL83" i="8"/>
  <c r="CO83" i="8"/>
  <c r="CQ83" i="8"/>
  <c r="CN83" i="8"/>
  <c r="CJ83" i="8"/>
  <c r="CI83" i="8"/>
  <c r="CD110" i="8"/>
  <c r="CH110" i="8"/>
  <c r="CF110" i="8"/>
  <c r="BY110" i="8"/>
  <c r="CC110" i="8"/>
  <c r="BZ110" i="8"/>
  <c r="CE110" i="8"/>
  <c r="CA110" i="8"/>
  <c r="CB110" i="8"/>
  <c r="CG110" i="8"/>
  <c r="BR153" i="8"/>
  <c r="BU153" i="8"/>
  <c r="BS153" i="8"/>
  <c r="BV153" i="8"/>
  <c r="BW153" i="8"/>
  <c r="BO153" i="8"/>
  <c r="BX153" i="8"/>
  <c r="BQ153" i="8"/>
  <c r="BT153" i="8"/>
  <c r="BP153" i="8"/>
  <c r="BS188" i="8"/>
  <c r="BW188" i="8"/>
  <c r="BQ188" i="8"/>
  <c r="BU188" i="8"/>
  <c r="BT188" i="8"/>
  <c r="BP188" i="8"/>
  <c r="BX188" i="8"/>
  <c r="BR188" i="8"/>
  <c r="BV188" i="8"/>
  <c r="BO188" i="8"/>
  <c r="CG85" i="8"/>
  <c r="CC85" i="8"/>
  <c r="CH85" i="8"/>
  <c r="BY85" i="8"/>
  <c r="CD85" i="8"/>
  <c r="CB85" i="8"/>
  <c r="CE85" i="8"/>
  <c r="BZ85" i="8"/>
  <c r="CF85" i="8"/>
  <c r="CA85" i="8"/>
  <c r="CX32" i="8"/>
  <c r="CS32" i="8"/>
  <c r="CT32" i="8"/>
  <c r="CW32" i="8"/>
  <c r="CV32" i="8"/>
  <c r="DA32" i="8"/>
  <c r="CY32" i="8"/>
  <c r="DB32" i="8"/>
  <c r="CU32" i="8"/>
  <c r="CZ32" i="8"/>
  <c r="CG21" i="8"/>
  <c r="CE21" i="8"/>
  <c r="CF21" i="8"/>
  <c r="CA21" i="8"/>
  <c r="CB21" i="8"/>
  <c r="CC21" i="8"/>
  <c r="CH21" i="8"/>
  <c r="BZ21" i="8"/>
  <c r="CD21" i="8"/>
  <c r="BY21" i="8"/>
  <c r="BH109" i="8"/>
  <c r="BK109" i="8"/>
  <c r="BE109" i="8"/>
  <c r="BJ109" i="8"/>
  <c r="BN109" i="8"/>
  <c r="BI109" i="8"/>
  <c r="BG109" i="8"/>
  <c r="BL109" i="8"/>
  <c r="BF109" i="8"/>
  <c r="BM109" i="8"/>
  <c r="BF6" i="8"/>
  <c r="BM6" i="8"/>
  <c r="BN6" i="8"/>
  <c r="BK6" i="8"/>
  <c r="BJ6" i="8"/>
  <c r="BL6" i="8"/>
  <c r="BG6" i="8"/>
  <c r="BH6" i="8"/>
  <c r="BI6" i="8"/>
  <c r="BE6" i="8"/>
  <c r="BZ200" i="8"/>
  <c r="CG200" i="8"/>
  <c r="CE200" i="8"/>
  <c r="CC200" i="8"/>
  <c r="BY200" i="8"/>
  <c r="CA200" i="8"/>
  <c r="CB200" i="8"/>
  <c r="CH200" i="8"/>
  <c r="CD200" i="8"/>
  <c r="CF200" i="8"/>
  <c r="BV180" i="8"/>
  <c r="BT180" i="8"/>
  <c r="BP180" i="8"/>
  <c r="BS180" i="8"/>
  <c r="BU180" i="8"/>
  <c r="BR180" i="8"/>
  <c r="BX180" i="8"/>
  <c r="BW180" i="8"/>
  <c r="BO180" i="8"/>
  <c r="BQ180" i="8"/>
  <c r="CJ187" i="8"/>
  <c r="CM187" i="8"/>
  <c r="CI187" i="8"/>
  <c r="CQ187" i="8"/>
  <c r="CO187" i="8"/>
  <c r="CL187" i="8"/>
  <c r="CP187" i="8"/>
  <c r="CR187" i="8"/>
  <c r="CN187" i="8"/>
  <c r="CK187" i="8"/>
  <c r="BZ106" i="8"/>
  <c r="CE106" i="8"/>
  <c r="CB106" i="8"/>
  <c r="CA106" i="8"/>
  <c r="CD106" i="8"/>
  <c r="CF106" i="8"/>
  <c r="CC106" i="8"/>
  <c r="BY106" i="8"/>
  <c r="CH106" i="8"/>
  <c r="CG106" i="8"/>
  <c r="BN29" i="8"/>
  <c r="BJ29" i="8"/>
  <c r="BK29" i="8"/>
  <c r="BI29" i="8"/>
  <c r="BF29" i="8"/>
  <c r="BE29" i="8"/>
  <c r="BG29" i="8"/>
  <c r="BM29" i="8"/>
  <c r="BL29" i="8"/>
  <c r="BH29" i="8"/>
  <c r="BH46" i="8"/>
  <c r="BE46" i="8"/>
  <c r="BF46" i="8"/>
  <c r="BJ46" i="8"/>
  <c r="BK46" i="8"/>
  <c r="BI46" i="8"/>
  <c r="BG46" i="8"/>
  <c r="BN46" i="8"/>
  <c r="BL46" i="8"/>
  <c r="BM46" i="8"/>
  <c r="CA15" i="8"/>
  <c r="BZ15" i="8"/>
  <c r="CC15" i="8"/>
  <c r="CD15" i="8"/>
  <c r="CB15" i="8"/>
  <c r="CG15" i="8"/>
  <c r="BY15" i="8"/>
  <c r="CE15" i="8"/>
  <c r="CH15" i="8"/>
  <c r="CF15" i="8"/>
  <c r="BQ22" i="8"/>
  <c r="BS22" i="8"/>
  <c r="BO22" i="8"/>
  <c r="BT22" i="8"/>
  <c r="BW22" i="8"/>
  <c r="BR22" i="8"/>
  <c r="BV22" i="8"/>
  <c r="BX22" i="8"/>
  <c r="BU22" i="8"/>
  <c r="BP22" i="8"/>
  <c r="BV101" i="8"/>
  <c r="BR101" i="8"/>
  <c r="BS101" i="8"/>
  <c r="BT101" i="8"/>
  <c r="BW101" i="8"/>
  <c r="BP101" i="8"/>
  <c r="BO101" i="8"/>
  <c r="BU101" i="8"/>
  <c r="BQ101" i="8"/>
  <c r="BX101" i="8"/>
  <c r="CI140" i="8"/>
  <c r="CN140" i="8"/>
  <c r="CL140" i="8"/>
  <c r="CJ140" i="8"/>
  <c r="CQ140" i="8"/>
  <c r="CM140" i="8"/>
  <c r="CK140" i="8"/>
  <c r="CR140" i="8"/>
  <c r="CO140" i="8"/>
  <c r="CP140" i="8"/>
  <c r="CY13" i="8"/>
  <c r="DB13" i="8"/>
  <c r="CZ13" i="8"/>
  <c r="CU13" i="8"/>
  <c r="CS13" i="8"/>
  <c r="CW13" i="8"/>
  <c r="CT13" i="8"/>
  <c r="CX13" i="8"/>
  <c r="DA13" i="8"/>
  <c r="CV13" i="8"/>
  <c r="CJ19" i="8"/>
  <c r="CR19" i="8"/>
  <c r="CL19" i="8"/>
  <c r="CO19" i="8"/>
  <c r="CN19" i="8"/>
  <c r="CM19" i="8"/>
  <c r="CI19" i="8"/>
  <c r="CQ19" i="8"/>
  <c r="CK19" i="8"/>
  <c r="CP19" i="8"/>
  <c r="CK131" i="8"/>
  <c r="CI131" i="8"/>
  <c r="CP131" i="8"/>
  <c r="CQ131" i="8"/>
  <c r="CN131" i="8"/>
  <c r="CR131" i="8"/>
  <c r="CJ131" i="8"/>
  <c r="CO131" i="8"/>
  <c r="CM131" i="8"/>
  <c r="CL131" i="8"/>
  <c r="CL61" i="8"/>
  <c r="CN61" i="8"/>
  <c r="CK61" i="8"/>
  <c r="CM61" i="8"/>
  <c r="CP61" i="8"/>
  <c r="CO61" i="8"/>
  <c r="CI61" i="8"/>
  <c r="CR61" i="8"/>
  <c r="CJ61" i="8"/>
  <c r="CQ61" i="8"/>
  <c r="CY25" i="8"/>
  <c r="CW25" i="8"/>
  <c r="CZ25" i="8"/>
  <c r="CX25" i="8"/>
  <c r="CU25" i="8"/>
  <c r="CT25" i="8"/>
  <c r="DB25" i="8"/>
  <c r="CS25" i="8"/>
  <c r="CV25" i="8"/>
  <c r="DA25" i="8"/>
  <c r="DA182" i="8"/>
  <c r="DB182" i="8"/>
  <c r="CY182" i="8"/>
  <c r="CS182" i="8"/>
  <c r="CV182" i="8"/>
  <c r="CX182" i="8"/>
  <c r="CT182" i="8"/>
  <c r="CW182" i="8"/>
  <c r="CZ182" i="8"/>
  <c r="CU182" i="8"/>
  <c r="CX37" i="8"/>
  <c r="CW37" i="8"/>
  <c r="CV37" i="8"/>
  <c r="CY37" i="8"/>
  <c r="DB37" i="8"/>
  <c r="CU37" i="8"/>
  <c r="CT37" i="8"/>
  <c r="CS37" i="8"/>
  <c r="DA37" i="8"/>
  <c r="CZ37" i="8"/>
  <c r="CY43" i="8"/>
  <c r="CU43" i="8"/>
  <c r="CZ43" i="8"/>
  <c r="CT43" i="8"/>
  <c r="CX43" i="8"/>
  <c r="DB43" i="8"/>
  <c r="CS43" i="8"/>
  <c r="DA43" i="8"/>
  <c r="CV43" i="8"/>
  <c r="CW43" i="8"/>
  <c r="BI112" i="8"/>
  <c r="BE112" i="8"/>
  <c r="BK112" i="8"/>
  <c r="BH112" i="8"/>
  <c r="BM112" i="8"/>
  <c r="BF112" i="8"/>
  <c r="BN112" i="8"/>
  <c r="BL112" i="8"/>
  <c r="BJ112" i="8"/>
  <c r="BG112" i="8"/>
  <c r="CW10" i="8"/>
  <c r="DB10" i="8"/>
  <c r="CU10" i="8"/>
  <c r="CX10" i="8"/>
  <c r="DA10" i="8"/>
  <c r="CZ10" i="8"/>
  <c r="CT10" i="8"/>
  <c r="CS10" i="8"/>
  <c r="CV10" i="8"/>
  <c r="CY10" i="8"/>
  <c r="CE162" i="8"/>
  <c r="CG162" i="8"/>
  <c r="BZ162" i="8"/>
  <c r="CB162" i="8"/>
  <c r="CH162" i="8"/>
  <c r="CA162" i="8"/>
  <c r="CD162" i="8"/>
  <c r="CF162" i="8"/>
  <c r="BY162" i="8"/>
  <c r="CC162" i="8"/>
  <c r="BO86" i="8"/>
  <c r="BT86" i="8"/>
  <c r="BQ86" i="8"/>
  <c r="BW86" i="8"/>
  <c r="BX86" i="8"/>
  <c r="BU86" i="8"/>
  <c r="BR86" i="8"/>
  <c r="BV86" i="8"/>
  <c r="BP86" i="8"/>
  <c r="BS86" i="8"/>
  <c r="BX169" i="8"/>
  <c r="BV169" i="8"/>
  <c r="BR169" i="8"/>
  <c r="BQ169" i="8"/>
  <c r="BO169" i="8"/>
  <c r="BP169" i="8"/>
  <c r="BT169" i="8"/>
  <c r="BU169" i="8"/>
  <c r="BW169" i="8"/>
  <c r="BS169" i="8"/>
  <c r="BT12" i="8"/>
  <c r="BQ12" i="8"/>
  <c r="BS12" i="8"/>
  <c r="BO12" i="8"/>
  <c r="BX12" i="8"/>
  <c r="BR12" i="8"/>
  <c r="BW12" i="8"/>
  <c r="BP12" i="8"/>
  <c r="BU12" i="8"/>
  <c r="BV12" i="8"/>
  <c r="BZ159" i="8"/>
  <c r="CE159" i="8"/>
  <c r="CH159" i="8"/>
  <c r="CG159" i="8"/>
  <c r="CA159" i="8"/>
  <c r="CC159" i="8"/>
  <c r="CF159" i="8"/>
  <c r="CB159" i="8"/>
  <c r="CD159" i="8"/>
  <c r="BY159" i="8"/>
  <c r="BF28" i="8"/>
  <c r="BI28" i="8"/>
  <c r="BL28" i="8"/>
  <c r="BK28" i="8"/>
  <c r="BM28" i="8"/>
  <c r="BN28" i="8"/>
  <c r="BG28" i="8"/>
  <c r="BJ28" i="8"/>
  <c r="BE28" i="8"/>
  <c r="BH28" i="8"/>
  <c r="DB198" i="8"/>
  <c r="CW198" i="8"/>
  <c r="DA198" i="8"/>
  <c r="CT198" i="8"/>
  <c r="CU198" i="8"/>
  <c r="CV198" i="8"/>
  <c r="CS198" i="8"/>
  <c r="CY198" i="8"/>
  <c r="CZ198" i="8"/>
  <c r="CX198" i="8"/>
  <c r="CO106" i="8"/>
  <c r="CK106" i="8"/>
  <c r="CN106" i="8"/>
  <c r="CL106" i="8"/>
  <c r="CM106" i="8"/>
  <c r="CP106" i="8"/>
  <c r="CQ106" i="8"/>
  <c r="CI106" i="8"/>
  <c r="CJ106" i="8"/>
  <c r="CR106" i="8"/>
  <c r="BT9" i="8"/>
  <c r="BW9" i="8"/>
  <c r="BR9" i="8"/>
  <c r="BQ9" i="8"/>
  <c r="BO9" i="8"/>
  <c r="BU9" i="8"/>
  <c r="BV9" i="8"/>
  <c r="BP9" i="8"/>
  <c r="BS9" i="8"/>
  <c r="BX9" i="8"/>
  <c r="BV182" i="8"/>
  <c r="BP182" i="8"/>
  <c r="BU182" i="8"/>
  <c r="BS182" i="8"/>
  <c r="BR182" i="8"/>
  <c r="BX182" i="8"/>
  <c r="BT182" i="8"/>
  <c r="BQ182" i="8"/>
  <c r="BW182" i="8"/>
  <c r="BO182" i="8"/>
  <c r="CU191" i="8"/>
  <c r="CX191" i="8"/>
  <c r="CS191" i="8"/>
  <c r="CW191" i="8"/>
  <c r="CY191" i="8"/>
  <c r="DA191" i="8"/>
  <c r="CZ191" i="8"/>
  <c r="CT191" i="8"/>
  <c r="CV191" i="8"/>
  <c r="DB191" i="8"/>
  <c r="BF26" i="8"/>
  <c r="BK26" i="8"/>
  <c r="BL26" i="8"/>
  <c r="BE26" i="8"/>
  <c r="BI26" i="8"/>
  <c r="BG26" i="8"/>
  <c r="BH26" i="8"/>
  <c r="BJ26" i="8"/>
  <c r="BM26" i="8"/>
  <c r="BN26" i="8"/>
  <c r="BJ47" i="8"/>
  <c r="BM47" i="8"/>
  <c r="BK47" i="8"/>
  <c r="BE47" i="8"/>
  <c r="BI47" i="8"/>
  <c r="BN47" i="8"/>
  <c r="BL47" i="8"/>
  <c r="BG47" i="8"/>
  <c r="BH47" i="8"/>
  <c r="BF47" i="8"/>
  <c r="BJ55" i="8"/>
  <c r="BG55" i="8"/>
  <c r="BF55" i="8"/>
  <c r="BK55" i="8"/>
  <c r="BI55" i="8"/>
  <c r="BM55" i="8"/>
  <c r="BL55" i="8"/>
  <c r="BN55" i="8"/>
  <c r="BE55" i="8"/>
  <c r="BH55" i="8"/>
  <c r="BX66" i="8"/>
  <c r="BP66" i="8"/>
  <c r="BQ66" i="8"/>
  <c r="BO66" i="8"/>
  <c r="BV66" i="8"/>
  <c r="BR66" i="8"/>
  <c r="BU66" i="8"/>
  <c r="BT66" i="8"/>
  <c r="BS66" i="8"/>
  <c r="BW66" i="8"/>
  <c r="BX129" i="8"/>
  <c r="BR129" i="8"/>
  <c r="BV129" i="8"/>
  <c r="BS129" i="8"/>
  <c r="BO129" i="8"/>
  <c r="BP129" i="8"/>
  <c r="BU129" i="8"/>
  <c r="BW129" i="8"/>
  <c r="BQ129" i="8"/>
  <c r="BT129" i="8"/>
  <c r="CR74" i="8"/>
  <c r="CL74" i="8"/>
  <c r="CO74" i="8"/>
  <c r="CJ74" i="8"/>
  <c r="CI74" i="8"/>
  <c r="CQ74" i="8"/>
  <c r="CM74" i="8"/>
  <c r="CP74" i="8"/>
  <c r="CN74" i="8"/>
  <c r="CK74" i="8"/>
  <c r="CB128" i="8"/>
  <c r="BY128" i="8"/>
  <c r="CC128" i="8"/>
  <c r="CE128" i="8"/>
  <c r="CG128" i="8"/>
  <c r="CF128" i="8"/>
  <c r="CH128" i="8"/>
  <c r="CD128" i="8"/>
  <c r="BZ128" i="8"/>
  <c r="CA128" i="8"/>
  <c r="CP163" i="8"/>
  <c r="CR163" i="8"/>
  <c r="CQ163" i="8"/>
  <c r="CM163" i="8"/>
  <c r="CJ163" i="8"/>
  <c r="CO163" i="8"/>
  <c r="CL163" i="8"/>
  <c r="CI163" i="8"/>
  <c r="CK163" i="8"/>
  <c r="CN163" i="8"/>
  <c r="BS47" i="8"/>
  <c r="BW47" i="8"/>
  <c r="BT47" i="8"/>
  <c r="BO47" i="8"/>
  <c r="BQ47" i="8"/>
  <c r="BV47" i="8"/>
  <c r="BX47" i="8"/>
  <c r="BP47" i="8"/>
  <c r="BU47" i="8"/>
  <c r="BR47" i="8"/>
  <c r="BN159" i="8"/>
  <c r="BF159" i="8"/>
  <c r="BJ159" i="8"/>
  <c r="BI159" i="8"/>
  <c r="BE159" i="8"/>
  <c r="BH159" i="8"/>
  <c r="BK159" i="8"/>
  <c r="BL159" i="8"/>
  <c r="BM159" i="8"/>
  <c r="BG159" i="8"/>
  <c r="BE57" i="8"/>
  <c r="BJ57" i="8"/>
  <c r="BN57" i="8"/>
  <c r="BM57" i="8"/>
  <c r="BH57" i="8"/>
  <c r="BF57" i="8"/>
  <c r="BI57" i="8"/>
  <c r="BL57" i="8"/>
  <c r="BK57" i="8"/>
  <c r="BG57" i="8"/>
  <c r="BG103" i="8"/>
  <c r="BJ103" i="8"/>
  <c r="BL103" i="8"/>
  <c r="BI103" i="8"/>
  <c r="BM103" i="8"/>
  <c r="BF103" i="8"/>
  <c r="BK103" i="8"/>
  <c r="BN103" i="8"/>
  <c r="BE103" i="8"/>
  <c r="BH103" i="8"/>
  <c r="CS173" i="8"/>
  <c r="CY173" i="8"/>
  <c r="CX173" i="8"/>
  <c r="CU173" i="8"/>
  <c r="CZ173" i="8"/>
  <c r="CT173" i="8"/>
  <c r="CW173" i="8"/>
  <c r="DB173" i="8"/>
  <c r="DA173" i="8"/>
  <c r="CV173" i="8"/>
  <c r="CQ20" i="8"/>
  <c r="CK20" i="8"/>
  <c r="CI20" i="8"/>
  <c r="CM20" i="8"/>
  <c r="CO20" i="8"/>
  <c r="CP20" i="8"/>
  <c r="CJ20" i="8"/>
  <c r="CN20" i="8"/>
  <c r="CL20" i="8"/>
  <c r="CR20" i="8"/>
  <c r="CT12" i="8"/>
  <c r="CU12" i="8"/>
  <c r="DB12" i="8"/>
  <c r="CS12" i="8"/>
  <c r="DA12" i="8"/>
  <c r="CW12" i="8"/>
  <c r="CZ12" i="8"/>
  <c r="CX12" i="8"/>
  <c r="CY12" i="8"/>
  <c r="CV12" i="8"/>
  <c r="BS15" i="8"/>
  <c r="BU15" i="8"/>
  <c r="BO15" i="8"/>
  <c r="BP15" i="8"/>
  <c r="BV15" i="8"/>
  <c r="BX15" i="8"/>
  <c r="BW15" i="8"/>
  <c r="BT15" i="8"/>
  <c r="BR15" i="8"/>
  <c r="BQ15" i="8"/>
  <c r="CP52" i="8"/>
  <c r="CJ52" i="8"/>
  <c r="CQ52" i="8"/>
  <c r="CK52" i="8"/>
  <c r="CL52" i="8"/>
  <c r="CI52" i="8"/>
  <c r="CR52" i="8"/>
  <c r="CM52" i="8"/>
  <c r="CO52" i="8"/>
  <c r="CN52" i="8"/>
  <c r="BL139" i="8"/>
  <c r="BE139" i="8"/>
  <c r="BK139" i="8"/>
  <c r="BH139" i="8"/>
  <c r="BG139" i="8"/>
  <c r="BN139" i="8"/>
  <c r="BI139" i="8"/>
  <c r="BM139" i="8"/>
  <c r="BF139" i="8"/>
  <c r="BJ139" i="8"/>
  <c r="BE40" i="8"/>
  <c r="BK40" i="8"/>
  <c r="BN40" i="8"/>
  <c r="BH40" i="8"/>
  <c r="BJ40" i="8"/>
  <c r="BI40" i="8"/>
  <c r="BL40" i="8"/>
  <c r="BM40" i="8"/>
  <c r="BF40" i="8"/>
  <c r="BG40" i="8"/>
  <c r="BE16" i="8"/>
  <c r="BF16" i="8"/>
  <c r="BJ16" i="8"/>
  <c r="BG16" i="8"/>
  <c r="BN16" i="8"/>
  <c r="BK16" i="8"/>
  <c r="BI16" i="8"/>
  <c r="BL16" i="8"/>
  <c r="BM16" i="8"/>
  <c r="BH16" i="8"/>
  <c r="BP122" i="8"/>
  <c r="BR122" i="8"/>
  <c r="BO122" i="8"/>
  <c r="BT122" i="8"/>
  <c r="BS122" i="8"/>
  <c r="BU122" i="8"/>
  <c r="BV122" i="8"/>
  <c r="BW122" i="8"/>
  <c r="BX122" i="8"/>
  <c r="BQ122" i="8"/>
  <c r="CK96" i="8"/>
  <c r="CR96" i="8"/>
  <c r="CP96" i="8"/>
  <c r="CN96" i="8"/>
  <c r="CJ96" i="8"/>
  <c r="CQ96" i="8"/>
  <c r="CI96" i="8"/>
  <c r="CM96" i="8"/>
  <c r="CO96" i="8"/>
  <c r="CL96" i="8"/>
  <c r="CG80" i="8"/>
  <c r="BZ80" i="8"/>
  <c r="CF80" i="8"/>
  <c r="CE80" i="8"/>
  <c r="CA80" i="8"/>
  <c r="CB80" i="8"/>
  <c r="CH80" i="8"/>
  <c r="CD80" i="8"/>
  <c r="CC80" i="8"/>
  <c r="BY80" i="8"/>
  <c r="CK56" i="8"/>
  <c r="CM56" i="8"/>
  <c r="CQ56" i="8"/>
  <c r="CR56" i="8"/>
  <c r="CN56" i="8"/>
  <c r="CJ56" i="8"/>
  <c r="CL56" i="8"/>
  <c r="CO56" i="8"/>
  <c r="CP56" i="8"/>
  <c r="CI56" i="8"/>
  <c r="CW80" i="8"/>
  <c r="CZ80" i="8"/>
  <c r="CV80" i="8"/>
  <c r="DB80" i="8"/>
  <c r="CS80" i="8"/>
  <c r="CU80" i="8"/>
  <c r="DA80" i="8"/>
  <c r="CT80" i="8"/>
  <c r="CX80" i="8"/>
  <c r="CY80" i="8"/>
  <c r="BF113" i="8"/>
  <c r="BM113" i="8"/>
  <c r="BJ113" i="8"/>
  <c r="BN113" i="8"/>
  <c r="BE113" i="8"/>
  <c r="BI113" i="8"/>
  <c r="BL113" i="8"/>
  <c r="BG113" i="8"/>
  <c r="BH113" i="8"/>
  <c r="BK113" i="8"/>
  <c r="CI100" i="8"/>
  <c r="CN100" i="8"/>
  <c r="CJ100" i="8"/>
  <c r="CL100" i="8"/>
  <c r="CQ100" i="8"/>
  <c r="CR100" i="8"/>
  <c r="CP100" i="8"/>
  <c r="CK100" i="8"/>
  <c r="CO100" i="8"/>
  <c r="CM100" i="8"/>
  <c r="BQ94" i="8"/>
  <c r="BO94" i="8"/>
  <c r="BX94" i="8"/>
  <c r="BT94" i="8"/>
  <c r="BP94" i="8"/>
  <c r="BV94" i="8"/>
  <c r="BW94" i="8"/>
  <c r="BR94" i="8"/>
  <c r="BS94" i="8"/>
  <c r="BU94" i="8"/>
  <c r="BG22" i="8"/>
  <c r="BH22" i="8"/>
  <c r="BN22" i="8"/>
  <c r="BL22" i="8"/>
  <c r="BE22" i="8"/>
  <c r="BK22" i="8"/>
  <c r="BI22" i="8"/>
  <c r="BF22" i="8"/>
  <c r="BM22" i="8"/>
  <c r="BJ22" i="8"/>
  <c r="BY35" i="8"/>
  <c r="CC35" i="8"/>
  <c r="CE35" i="8"/>
  <c r="BZ35" i="8"/>
  <c r="CD35" i="8"/>
  <c r="CB35" i="8"/>
  <c r="CH35" i="8"/>
  <c r="CA35" i="8"/>
  <c r="CF35" i="8"/>
  <c r="CG35" i="8"/>
  <c r="BF170" i="8"/>
  <c r="BE170" i="8"/>
  <c r="BL170" i="8"/>
  <c r="BJ170" i="8"/>
  <c r="BG170" i="8"/>
  <c r="BN170" i="8"/>
  <c r="BK170" i="8"/>
  <c r="BH170" i="8"/>
  <c r="BI170" i="8"/>
  <c r="BM170" i="8"/>
  <c r="CM136" i="8"/>
  <c r="CI136" i="8"/>
  <c r="CO136" i="8"/>
  <c r="CR136" i="8"/>
  <c r="CP136" i="8"/>
  <c r="CJ136" i="8"/>
  <c r="CN136" i="8"/>
  <c r="CL136" i="8"/>
  <c r="CK136" i="8"/>
  <c r="CQ136" i="8"/>
  <c r="BW11" i="8"/>
  <c r="BR11" i="8"/>
  <c r="BV11" i="8"/>
  <c r="BO11" i="8"/>
  <c r="BQ11" i="8"/>
  <c r="BU11" i="8"/>
  <c r="BT11" i="8"/>
  <c r="BX11" i="8"/>
  <c r="BS11" i="8"/>
  <c r="BP11" i="8"/>
  <c r="CT70" i="8"/>
  <c r="CX70" i="8"/>
  <c r="CV70" i="8"/>
  <c r="DA70" i="8"/>
  <c r="CS70" i="8"/>
  <c r="CW70" i="8"/>
  <c r="CZ70" i="8"/>
  <c r="CY70" i="8"/>
  <c r="DB70" i="8"/>
  <c r="CU70" i="8"/>
  <c r="CS199" i="8"/>
  <c r="CT199" i="8"/>
  <c r="CU199" i="8"/>
  <c r="DB199" i="8"/>
  <c r="CY199" i="8"/>
  <c r="CZ199" i="8"/>
  <c r="CW199" i="8"/>
  <c r="CX199" i="8"/>
  <c r="DA199" i="8"/>
  <c r="CV199" i="8"/>
  <c r="BY64" i="8"/>
  <c r="CE64" i="8"/>
  <c r="CA64" i="8"/>
  <c r="CG64" i="8"/>
  <c r="CH64" i="8"/>
  <c r="BZ64" i="8"/>
  <c r="CF64" i="8"/>
  <c r="CB64" i="8"/>
  <c r="CD64" i="8"/>
  <c r="CC64" i="8"/>
  <c r="BL25" i="8"/>
  <c r="BH25" i="8"/>
  <c r="BM25" i="8"/>
  <c r="BG25" i="8"/>
  <c r="BF25" i="8"/>
  <c r="BN25" i="8"/>
  <c r="BI25" i="8"/>
  <c r="BJ25" i="8"/>
  <c r="BK25" i="8"/>
  <c r="BE25" i="8"/>
  <c r="DA105" i="8"/>
  <c r="CU105" i="8"/>
  <c r="CZ105" i="8"/>
  <c r="CY105" i="8"/>
  <c r="DB105" i="8"/>
  <c r="CW105" i="8"/>
  <c r="CT105" i="8"/>
  <c r="CV105" i="8"/>
  <c r="CX105" i="8"/>
  <c r="CS105" i="8"/>
  <c r="CH28" i="8"/>
  <c r="CF28" i="8"/>
  <c r="BZ28" i="8"/>
  <c r="CB28" i="8"/>
  <c r="CC28" i="8"/>
  <c r="CG28" i="8"/>
  <c r="CE28" i="8"/>
  <c r="CA28" i="8"/>
  <c r="CD28" i="8"/>
  <c r="BY28" i="8"/>
  <c r="BS58" i="8"/>
  <c r="BR58" i="8"/>
  <c r="BV58" i="8"/>
  <c r="BO58" i="8"/>
  <c r="BU58" i="8"/>
  <c r="BW58" i="8"/>
  <c r="BX58" i="8"/>
  <c r="BP58" i="8"/>
  <c r="BT58" i="8"/>
  <c r="BQ58" i="8"/>
  <c r="BX73" i="8"/>
  <c r="BU73" i="8"/>
  <c r="BR73" i="8"/>
  <c r="BT73" i="8"/>
  <c r="BW73" i="8"/>
  <c r="BQ73" i="8"/>
  <c r="BS73" i="8"/>
  <c r="BP73" i="8"/>
  <c r="BO73" i="8"/>
  <c r="BV73" i="8"/>
  <c r="BL153" i="8"/>
  <c r="BH153" i="8"/>
  <c r="BM153" i="8"/>
  <c r="BG153" i="8"/>
  <c r="BN153" i="8"/>
  <c r="BI153" i="8"/>
  <c r="BF153" i="8"/>
  <c r="BE153" i="8"/>
  <c r="BJ153" i="8"/>
  <c r="BK153" i="8"/>
  <c r="BK119" i="8"/>
  <c r="BI119" i="8"/>
  <c r="BH119" i="8"/>
  <c r="BL119" i="8"/>
  <c r="BE119" i="8"/>
  <c r="BN119" i="8"/>
  <c r="BM119" i="8"/>
  <c r="BG119" i="8"/>
  <c r="BF119" i="8"/>
  <c r="BJ119" i="8"/>
  <c r="CS126" i="8"/>
  <c r="DA126" i="8"/>
  <c r="CW126" i="8"/>
  <c r="CV126" i="8"/>
  <c r="CZ126" i="8"/>
  <c r="CY126" i="8"/>
  <c r="CT126" i="8"/>
  <c r="CU126" i="8"/>
  <c r="DB126" i="8"/>
  <c r="CX126" i="8"/>
  <c r="CF54" i="8"/>
  <c r="CG54" i="8"/>
  <c r="CA54" i="8"/>
  <c r="CB54" i="8"/>
  <c r="CH54" i="8"/>
  <c r="CC54" i="8"/>
  <c r="CD54" i="8"/>
  <c r="BZ54" i="8"/>
  <c r="CE54" i="8"/>
  <c r="BY54" i="8"/>
  <c r="BR31" i="8"/>
  <c r="BW31" i="8"/>
  <c r="BV31" i="8"/>
  <c r="BP31" i="8"/>
  <c r="BX31" i="8"/>
  <c r="BS31" i="8"/>
  <c r="BO31" i="8"/>
  <c r="BQ31" i="8"/>
  <c r="BT31" i="8"/>
  <c r="BU31" i="8"/>
  <c r="BQ27" i="8"/>
  <c r="BU27" i="8"/>
  <c r="BX27" i="8"/>
  <c r="BP27" i="8"/>
  <c r="BT27" i="8"/>
  <c r="BO27" i="8"/>
  <c r="BS27" i="8"/>
  <c r="BW27" i="8"/>
  <c r="BV27" i="8"/>
  <c r="BR27" i="8"/>
  <c r="CK167" i="8"/>
  <c r="CR167" i="8"/>
  <c r="CP167" i="8"/>
  <c r="CI167" i="8"/>
  <c r="CO167" i="8"/>
  <c r="CJ167" i="8"/>
  <c r="CM167" i="8"/>
  <c r="CL167" i="8"/>
  <c r="CN167" i="8"/>
  <c r="CQ167" i="8"/>
  <c r="BN123" i="8"/>
  <c r="BG123" i="8"/>
  <c r="BM123" i="8"/>
  <c r="BF123" i="8"/>
  <c r="BE123" i="8"/>
  <c r="BH123" i="8"/>
  <c r="BJ123" i="8"/>
  <c r="BI123" i="8"/>
  <c r="BL123" i="8"/>
  <c r="BK123" i="8"/>
  <c r="BG127" i="8"/>
  <c r="BH127" i="8"/>
  <c r="BK127" i="8"/>
  <c r="BL127" i="8"/>
  <c r="BN127" i="8"/>
  <c r="BE127" i="8"/>
  <c r="BI127" i="8"/>
  <c r="BF127" i="8"/>
  <c r="BM127" i="8"/>
  <c r="BJ127" i="8"/>
  <c r="CL32" i="8"/>
  <c r="CO32" i="8"/>
  <c r="CR32" i="8"/>
  <c r="CN32" i="8"/>
  <c r="CJ32" i="8"/>
  <c r="CM32" i="8"/>
  <c r="CK32" i="8"/>
  <c r="CQ32" i="8"/>
  <c r="CI32" i="8"/>
  <c r="CP32" i="8"/>
  <c r="BK120" i="8"/>
  <c r="BH120" i="8"/>
  <c r="BG120" i="8"/>
  <c r="BE120" i="8"/>
  <c r="BF120" i="8"/>
  <c r="BN120" i="8"/>
  <c r="BJ120" i="8"/>
  <c r="BM120" i="8"/>
  <c r="BL120" i="8"/>
  <c r="BI120" i="8"/>
  <c r="CL146" i="8"/>
  <c r="CI146" i="8"/>
  <c r="CQ146" i="8"/>
  <c r="CR146" i="8"/>
  <c r="CO146" i="8"/>
  <c r="CK146" i="8"/>
  <c r="CM146" i="8"/>
  <c r="CJ146" i="8"/>
  <c r="CP146" i="8"/>
  <c r="CN146" i="8"/>
  <c r="CE115" i="8"/>
  <c r="CF115" i="8"/>
  <c r="CB115" i="8"/>
  <c r="BY115" i="8"/>
  <c r="BZ115" i="8"/>
  <c r="CC115" i="8"/>
  <c r="CD115" i="8"/>
  <c r="CH115" i="8"/>
  <c r="CA115" i="8"/>
  <c r="CG115" i="8"/>
  <c r="DA59" i="8"/>
  <c r="CW59" i="8"/>
  <c r="CY59" i="8"/>
  <c r="CX59" i="8"/>
  <c r="CS59" i="8"/>
  <c r="DB59" i="8"/>
  <c r="CT59" i="8"/>
  <c r="CV59" i="8"/>
  <c r="CU59" i="8"/>
  <c r="CZ59" i="8"/>
  <c r="CW82" i="8"/>
  <c r="CS82" i="8"/>
  <c r="CU82" i="8"/>
  <c r="CZ82" i="8"/>
  <c r="CV82" i="8"/>
  <c r="CT82" i="8"/>
  <c r="CX82" i="8"/>
  <c r="CY82" i="8"/>
  <c r="DB82" i="8"/>
  <c r="DA82" i="8"/>
  <c r="BJ70" i="8"/>
  <c r="BN70" i="8"/>
  <c r="BI70" i="8"/>
  <c r="BM70" i="8"/>
  <c r="BF70" i="8"/>
  <c r="BK70" i="8"/>
  <c r="BG70" i="8"/>
  <c r="BL70" i="8"/>
  <c r="BH70" i="8"/>
  <c r="BE70" i="8"/>
  <c r="CU139" i="8"/>
  <c r="CT139" i="8"/>
  <c r="CY139" i="8"/>
  <c r="CW139" i="8"/>
  <c r="CV139" i="8"/>
  <c r="CX139" i="8"/>
  <c r="DA139" i="8"/>
  <c r="DB139" i="8"/>
  <c r="CZ139" i="8"/>
  <c r="CS139" i="8"/>
  <c r="BL146" i="8"/>
  <c r="BN146" i="8"/>
  <c r="BH146" i="8"/>
  <c r="BM146" i="8"/>
  <c r="BK146" i="8"/>
  <c r="BJ146" i="8"/>
  <c r="BE146" i="8"/>
  <c r="BI146" i="8"/>
  <c r="BF146" i="8"/>
  <c r="BG146" i="8"/>
  <c r="BN21" i="8"/>
  <c r="BK21" i="8"/>
  <c r="BE21" i="8"/>
  <c r="BI21" i="8"/>
  <c r="BF21" i="8"/>
  <c r="BL21" i="8"/>
  <c r="BH21" i="8"/>
  <c r="BG21" i="8"/>
  <c r="BJ21" i="8"/>
  <c r="BM21" i="8"/>
  <c r="CH77" i="8"/>
  <c r="CC77" i="8"/>
  <c r="CD77" i="8"/>
  <c r="CB77" i="8"/>
  <c r="CF77" i="8"/>
  <c r="CE77" i="8"/>
  <c r="BY77" i="8"/>
  <c r="CG77" i="8"/>
  <c r="BZ77" i="8"/>
  <c r="CA77" i="8"/>
  <c r="BI98" i="8"/>
  <c r="BL98" i="8"/>
  <c r="BG98" i="8"/>
  <c r="BE98" i="8"/>
  <c r="BM98" i="8"/>
  <c r="BK98" i="8"/>
  <c r="BJ98" i="8"/>
  <c r="BF98" i="8"/>
  <c r="BN98" i="8"/>
  <c r="BH98" i="8"/>
  <c r="BR177" i="8"/>
  <c r="BS177" i="8"/>
  <c r="BO177" i="8"/>
  <c r="BT177" i="8"/>
  <c r="BX177" i="8"/>
  <c r="BP177" i="8"/>
  <c r="BQ177" i="8"/>
  <c r="BW177" i="8"/>
  <c r="BV177" i="8"/>
  <c r="BU177" i="8"/>
  <c r="CV76" i="8"/>
  <c r="CY76" i="8"/>
  <c r="CZ76" i="8"/>
  <c r="DB76" i="8"/>
  <c r="CW76" i="8"/>
  <c r="CU76" i="8"/>
  <c r="CT76" i="8"/>
  <c r="DA76" i="8"/>
  <c r="CS76" i="8"/>
  <c r="CX76" i="8"/>
  <c r="BL15" i="8"/>
  <c r="BM15" i="8"/>
  <c r="BI15" i="8"/>
  <c r="BE15" i="8"/>
  <c r="BG15" i="8"/>
  <c r="BJ15" i="8"/>
  <c r="BH15" i="8"/>
  <c r="BN15" i="8"/>
  <c r="BK15" i="8"/>
  <c r="BF15" i="8"/>
  <c r="CZ111" i="8"/>
  <c r="CW111" i="8"/>
  <c r="CS111" i="8"/>
  <c r="CT111" i="8"/>
  <c r="CU111" i="8"/>
  <c r="CV111" i="8"/>
  <c r="DA111" i="8"/>
  <c r="DB111" i="8"/>
  <c r="CY111" i="8"/>
  <c r="CX111" i="8"/>
  <c r="CK184" i="8"/>
  <c r="CI184" i="8"/>
  <c r="CL184" i="8"/>
  <c r="CO184" i="8"/>
  <c r="CM184" i="8"/>
  <c r="CN184" i="8"/>
  <c r="CQ184" i="8"/>
  <c r="CP184" i="8"/>
  <c r="CJ184" i="8"/>
  <c r="CR184" i="8"/>
  <c r="CZ155" i="8"/>
  <c r="DB155" i="8"/>
  <c r="CV155" i="8"/>
  <c r="CW155" i="8"/>
  <c r="CS155" i="8"/>
  <c r="DA155" i="8"/>
  <c r="CU155" i="8"/>
  <c r="CX155" i="8"/>
  <c r="CY155" i="8"/>
  <c r="CT155" i="8"/>
  <c r="CQ178" i="8"/>
  <c r="CO178" i="8"/>
  <c r="CL178" i="8"/>
  <c r="CK178" i="8"/>
  <c r="CM178" i="8"/>
  <c r="CI178" i="8"/>
  <c r="CN178" i="8"/>
  <c r="CR178" i="8"/>
  <c r="CP178" i="8"/>
  <c r="CJ178" i="8"/>
  <c r="DA9" i="8"/>
  <c r="CZ9" i="8"/>
  <c r="CY9" i="8"/>
  <c r="CT9" i="8"/>
  <c r="CU9" i="8"/>
  <c r="CX9" i="8"/>
  <c r="DB9" i="8"/>
  <c r="CW9" i="8"/>
  <c r="CS9" i="8"/>
  <c r="CV9" i="8"/>
  <c r="BJ110" i="8"/>
  <c r="BM110" i="8"/>
  <c r="BI110" i="8"/>
  <c r="BK110" i="8"/>
  <c r="BE110" i="8"/>
  <c r="BH110" i="8"/>
  <c r="BG110" i="8"/>
  <c r="BL110" i="8"/>
  <c r="BN110" i="8"/>
  <c r="BF110" i="8"/>
  <c r="BH9" i="8"/>
  <c r="BM9" i="8"/>
  <c r="BF9" i="8"/>
  <c r="BE9" i="8"/>
  <c r="BG9" i="8"/>
  <c r="BJ9" i="8"/>
  <c r="BN9" i="8"/>
  <c r="BI9" i="8"/>
  <c r="BK9" i="8"/>
  <c r="BL9" i="8"/>
  <c r="CR76" i="8"/>
  <c r="CI76" i="8"/>
  <c r="CO76" i="8"/>
  <c r="CN76" i="8"/>
  <c r="CJ76" i="8"/>
  <c r="CL76" i="8"/>
  <c r="CM76" i="8"/>
  <c r="CK76" i="8"/>
  <c r="CP76" i="8"/>
  <c r="CQ76" i="8"/>
  <c r="BF161" i="8"/>
  <c r="BI161" i="8"/>
  <c r="BL161" i="8"/>
  <c r="BM161" i="8"/>
  <c r="BK161" i="8"/>
  <c r="BG161" i="8"/>
  <c r="BH161" i="8"/>
  <c r="BN161" i="8"/>
  <c r="BE161" i="8"/>
  <c r="BJ161" i="8"/>
  <c r="CO65" i="8"/>
  <c r="CK65" i="8"/>
  <c r="CP65" i="8"/>
  <c r="CL65" i="8"/>
  <c r="CI65" i="8"/>
  <c r="CN65" i="8"/>
  <c r="CJ65" i="8"/>
  <c r="CR65" i="8"/>
  <c r="CM65" i="8"/>
  <c r="CQ65" i="8"/>
  <c r="BI18" i="8"/>
  <c r="BJ18" i="8"/>
  <c r="BL18" i="8"/>
  <c r="BE18" i="8"/>
  <c r="BM18" i="8"/>
  <c r="BH18" i="8"/>
  <c r="BF18" i="8"/>
  <c r="BG18" i="8"/>
  <c r="BN18" i="8"/>
  <c r="BK18" i="8"/>
  <c r="BN202" i="8"/>
  <c r="BM202" i="8"/>
  <c r="BJ202" i="8"/>
  <c r="BI202" i="8"/>
  <c r="BL202" i="8"/>
  <c r="BE202" i="8"/>
  <c r="BH202" i="8"/>
  <c r="BK202" i="8"/>
  <c r="BF202" i="8"/>
  <c r="BG202" i="8"/>
  <c r="CR29" i="8"/>
  <c r="CJ29" i="8"/>
  <c r="CI29" i="8"/>
  <c r="CN29" i="8"/>
  <c r="CQ29" i="8"/>
  <c r="CL29" i="8"/>
  <c r="CM29" i="8"/>
  <c r="CP29" i="8"/>
  <c r="CO29" i="8"/>
  <c r="CK29" i="8"/>
  <c r="BZ172" i="8"/>
  <c r="CB172" i="8"/>
  <c r="CD172" i="8"/>
  <c r="CC172" i="8"/>
  <c r="CA172" i="8"/>
  <c r="BY172" i="8"/>
  <c r="CF172" i="8"/>
  <c r="CE172" i="8"/>
  <c r="CG172" i="8"/>
  <c r="CH172" i="8"/>
  <c r="CD127" i="8"/>
  <c r="CA127" i="8"/>
  <c r="CH127" i="8"/>
  <c r="CF127" i="8"/>
  <c r="BZ127" i="8"/>
  <c r="CG127" i="8"/>
  <c r="CC127" i="8"/>
  <c r="CB127" i="8"/>
  <c r="CE127" i="8"/>
  <c r="BY127" i="8"/>
  <c r="BF180" i="8"/>
  <c r="BH180" i="8"/>
  <c r="BI180" i="8"/>
  <c r="BL180" i="8"/>
  <c r="BK180" i="8"/>
  <c r="BG180" i="8"/>
  <c r="BE180" i="8"/>
  <c r="BJ180" i="8"/>
  <c r="BN180" i="8"/>
  <c r="BM180" i="8"/>
  <c r="BT30" i="8"/>
  <c r="BO30" i="8"/>
  <c r="BX30" i="8"/>
  <c r="BV30" i="8"/>
  <c r="BQ30" i="8"/>
  <c r="BP30" i="8"/>
  <c r="BR30" i="8"/>
  <c r="BW30" i="8"/>
  <c r="BS30" i="8"/>
  <c r="BU30" i="8"/>
  <c r="CL51" i="8"/>
  <c r="CQ51" i="8"/>
  <c r="CO51" i="8"/>
  <c r="CM51" i="8"/>
  <c r="CK51" i="8"/>
  <c r="CR51" i="8"/>
  <c r="CN51" i="8"/>
  <c r="CI51" i="8"/>
  <c r="CP51" i="8"/>
  <c r="CJ51" i="8"/>
  <c r="BO192" i="8"/>
  <c r="BT192" i="8"/>
  <c r="BX192" i="8"/>
  <c r="BV192" i="8"/>
  <c r="BS192" i="8"/>
  <c r="BR192" i="8"/>
  <c r="BU192" i="8"/>
  <c r="BP192" i="8"/>
  <c r="BW192" i="8"/>
  <c r="BQ192" i="8"/>
  <c r="BW133" i="8"/>
  <c r="BX133" i="8"/>
  <c r="BV133" i="8"/>
  <c r="BT133" i="8"/>
  <c r="BP133" i="8"/>
  <c r="BQ133" i="8"/>
  <c r="BR133" i="8"/>
  <c r="BO133" i="8"/>
  <c r="BS133" i="8"/>
  <c r="BU133" i="8"/>
  <c r="CS83" i="8"/>
  <c r="CV83" i="8"/>
  <c r="CT83" i="8"/>
  <c r="CW83" i="8"/>
  <c r="DB83" i="8"/>
  <c r="CU83" i="8"/>
  <c r="CZ83" i="8"/>
  <c r="DA83" i="8"/>
  <c r="CX83" i="8"/>
  <c r="CY83" i="8"/>
  <c r="BV158" i="8"/>
  <c r="BS158" i="8"/>
  <c r="BR158" i="8"/>
  <c r="BU158" i="8"/>
  <c r="BW158" i="8"/>
  <c r="BP158" i="8"/>
  <c r="BQ158" i="8"/>
  <c r="BT158" i="8"/>
  <c r="BO158" i="8"/>
  <c r="BX158" i="8"/>
  <c r="BL129" i="8"/>
  <c r="BG129" i="8"/>
  <c r="BH129" i="8"/>
  <c r="BF129" i="8"/>
  <c r="BN129" i="8"/>
  <c r="BE129" i="8"/>
  <c r="BJ129" i="8"/>
  <c r="BK129" i="8"/>
  <c r="BM129" i="8"/>
  <c r="BI129" i="8"/>
  <c r="CS157" i="8"/>
  <c r="CW157" i="8"/>
  <c r="DB157" i="8"/>
  <c r="CY157" i="8"/>
  <c r="DA157" i="8"/>
  <c r="CZ157" i="8"/>
  <c r="CV157" i="8"/>
  <c r="CU157" i="8"/>
  <c r="CT157" i="8"/>
  <c r="CX157" i="8"/>
  <c r="BK80" i="8"/>
  <c r="BG80" i="8"/>
  <c r="BL80" i="8"/>
  <c r="BH80" i="8"/>
  <c r="BE80" i="8"/>
  <c r="BJ80" i="8"/>
  <c r="BM80" i="8"/>
  <c r="BN80" i="8"/>
  <c r="BF80" i="8"/>
  <c r="BI80" i="8"/>
  <c r="BE171" i="8"/>
  <c r="BG171" i="8"/>
  <c r="BM171" i="8"/>
  <c r="BI171" i="8"/>
  <c r="BH171" i="8"/>
  <c r="BL171" i="8"/>
  <c r="BK171" i="8"/>
  <c r="BN171" i="8"/>
  <c r="BJ171" i="8"/>
  <c r="BF171" i="8"/>
  <c r="CL22" i="8"/>
  <c r="CQ22" i="8"/>
  <c r="CK22" i="8"/>
  <c r="CI22" i="8"/>
  <c r="CJ22" i="8"/>
  <c r="CO22" i="8"/>
  <c r="CP22" i="8"/>
  <c r="CN22" i="8"/>
  <c r="CR22" i="8"/>
  <c r="CM22" i="8"/>
  <c r="BO155" i="8"/>
  <c r="BT155" i="8"/>
  <c r="BV155" i="8"/>
  <c r="BW155" i="8"/>
  <c r="BR155" i="8"/>
  <c r="BQ155" i="8"/>
  <c r="BU155" i="8"/>
  <c r="BP155" i="8"/>
  <c r="BX155" i="8"/>
  <c r="BS155" i="8"/>
  <c r="CT187" i="8"/>
  <c r="CY187" i="8"/>
  <c r="CV187" i="8"/>
  <c r="CX187" i="8"/>
  <c r="CU187" i="8"/>
  <c r="CZ187" i="8"/>
  <c r="CW187" i="8"/>
  <c r="DB187" i="8"/>
  <c r="DA187" i="8"/>
  <c r="CS187" i="8"/>
  <c r="BH93" i="8"/>
  <c r="BL93" i="8"/>
  <c r="BE93" i="8"/>
  <c r="BG93" i="8"/>
  <c r="BJ93" i="8"/>
  <c r="BF93" i="8"/>
  <c r="BM93" i="8"/>
  <c r="BK93" i="8"/>
  <c r="BN93" i="8"/>
  <c r="BI93" i="8"/>
  <c r="CF109" i="8"/>
  <c r="BY109" i="8"/>
  <c r="CG109" i="8"/>
  <c r="CB109" i="8"/>
  <c r="CA109" i="8"/>
  <c r="BZ109" i="8"/>
  <c r="CH109" i="8"/>
  <c r="CE109" i="8"/>
  <c r="CD109" i="8"/>
  <c r="CC109" i="8"/>
  <c r="CV27" i="8"/>
  <c r="CW27" i="8"/>
  <c r="CS27" i="8"/>
  <c r="CY27" i="8"/>
  <c r="CU27" i="8"/>
  <c r="CT27" i="8"/>
  <c r="DB27" i="8"/>
  <c r="CX27" i="8"/>
  <c r="DA27" i="8"/>
  <c r="CZ27" i="8"/>
  <c r="BG11" i="8"/>
  <c r="BN11" i="8"/>
  <c r="BM11" i="8"/>
  <c r="BF11" i="8"/>
  <c r="BI11" i="8"/>
  <c r="BK11" i="8"/>
  <c r="BL11" i="8"/>
  <c r="BJ11" i="8"/>
  <c r="BE11" i="8"/>
  <c r="BH11" i="8"/>
  <c r="BY147" i="8"/>
  <c r="BZ147" i="8"/>
  <c r="CF147" i="8"/>
  <c r="CB147" i="8"/>
  <c r="CE147" i="8"/>
  <c r="CA147" i="8"/>
  <c r="CC147" i="8"/>
  <c r="CD147" i="8"/>
  <c r="CH147" i="8"/>
  <c r="CG147" i="8"/>
  <c r="BT50" i="8"/>
  <c r="BP50" i="8"/>
  <c r="BW50" i="8"/>
  <c r="BU50" i="8"/>
  <c r="BQ50" i="8"/>
  <c r="BR50" i="8"/>
  <c r="BV50" i="8"/>
  <c r="BX50" i="8"/>
  <c r="BS50" i="8"/>
  <c r="BO50" i="8"/>
  <c r="BK179" i="8"/>
  <c r="BH179" i="8"/>
  <c r="BF179" i="8"/>
  <c r="BL179" i="8"/>
  <c r="BJ179" i="8"/>
  <c r="BN179" i="8"/>
  <c r="BI179" i="8"/>
  <c r="BM179" i="8"/>
  <c r="BE179" i="8"/>
  <c r="BG179" i="8"/>
  <c r="CF129" i="8"/>
  <c r="CC129" i="8"/>
  <c r="CB129" i="8"/>
  <c r="BZ129" i="8"/>
  <c r="CG129" i="8"/>
  <c r="CE129" i="8"/>
  <c r="BY129" i="8"/>
  <c r="CA129" i="8"/>
  <c r="CD129" i="8"/>
  <c r="CH129" i="8"/>
  <c r="CP149" i="8"/>
  <c r="CR149" i="8"/>
  <c r="CO149" i="8"/>
  <c r="CQ149" i="8"/>
  <c r="CI149" i="8"/>
  <c r="CL149" i="8"/>
  <c r="CJ149" i="8"/>
  <c r="CM149" i="8"/>
  <c r="CK149" i="8"/>
  <c r="CN149" i="8"/>
  <c r="BF12" i="8"/>
  <c r="BM12" i="8"/>
  <c r="BG12" i="8"/>
  <c r="BL12" i="8"/>
  <c r="BE12" i="8"/>
  <c r="BH12" i="8"/>
  <c r="BK12" i="8"/>
  <c r="BN12" i="8"/>
  <c r="BJ12" i="8"/>
  <c r="BI12" i="8"/>
  <c r="CC146" i="8"/>
  <c r="BY146" i="8"/>
  <c r="CA146" i="8"/>
  <c r="CB146" i="8"/>
  <c r="CF146" i="8"/>
  <c r="CE146" i="8"/>
  <c r="CG146" i="8"/>
  <c r="BZ146" i="8"/>
  <c r="CD146" i="8"/>
  <c r="CH146" i="8"/>
  <c r="CU99" i="8"/>
  <c r="CX99" i="8"/>
  <c r="CW99" i="8"/>
  <c r="DA99" i="8"/>
  <c r="CV99" i="8"/>
  <c r="CS99" i="8"/>
  <c r="CT99" i="8"/>
  <c r="CZ99" i="8"/>
  <c r="CY99" i="8"/>
  <c r="DB99" i="8"/>
  <c r="CH142" i="8"/>
  <c r="CF142" i="8"/>
  <c r="CG142" i="8"/>
  <c r="CE142" i="8"/>
  <c r="CC142" i="8"/>
  <c r="CD142" i="8"/>
  <c r="CB142" i="8"/>
  <c r="BZ142" i="8"/>
  <c r="CA142" i="8"/>
  <c r="BY142" i="8"/>
  <c r="BJ149" i="8"/>
  <c r="BE149" i="8"/>
  <c r="BG149" i="8"/>
  <c r="BN149" i="8"/>
  <c r="BK149" i="8"/>
  <c r="BI149" i="8"/>
  <c r="BH149" i="8"/>
  <c r="BM149" i="8"/>
  <c r="BF149" i="8"/>
  <c r="BL149" i="8"/>
  <c r="CP42" i="8"/>
  <c r="CL42" i="8"/>
  <c r="CJ42" i="8"/>
  <c r="CM42" i="8"/>
  <c r="CI42" i="8"/>
  <c r="CR42" i="8"/>
  <c r="CO42" i="8"/>
  <c r="CN42" i="8"/>
  <c r="CK42" i="8"/>
  <c r="CQ42" i="8"/>
  <c r="CL144" i="8"/>
  <c r="CO144" i="8"/>
  <c r="CJ144" i="8"/>
  <c r="CQ144" i="8"/>
  <c r="CP144" i="8"/>
  <c r="CN144" i="8"/>
  <c r="CR144" i="8"/>
  <c r="CM144" i="8"/>
  <c r="CK144" i="8"/>
  <c r="CI144" i="8"/>
  <c r="BW79" i="8"/>
  <c r="BT79" i="8"/>
  <c r="BO79" i="8"/>
  <c r="BP79" i="8"/>
  <c r="BV79" i="8"/>
  <c r="BX79" i="8"/>
  <c r="BS79" i="8"/>
  <c r="BQ79" i="8"/>
  <c r="BR79" i="8"/>
  <c r="BU79" i="8"/>
  <c r="BE169" i="8"/>
  <c r="BH169" i="8"/>
  <c r="BN169" i="8"/>
  <c r="BI169" i="8"/>
  <c r="BG169" i="8"/>
  <c r="BF169" i="8"/>
  <c r="BK169" i="8"/>
  <c r="BJ169" i="8"/>
  <c r="BM169" i="8"/>
  <c r="BL169" i="8"/>
  <c r="CJ26" i="8"/>
  <c r="CI26" i="8"/>
  <c r="CL26" i="8"/>
  <c r="CN26" i="8"/>
  <c r="CR26" i="8"/>
  <c r="CP26" i="8"/>
  <c r="CK26" i="8"/>
  <c r="CO26" i="8"/>
  <c r="CM26" i="8"/>
  <c r="CQ26" i="8"/>
  <c r="BX173" i="8"/>
  <c r="BW173" i="8"/>
  <c r="BP173" i="8"/>
  <c r="BU173" i="8"/>
  <c r="BS173" i="8"/>
  <c r="BT173" i="8"/>
  <c r="BO173" i="8"/>
  <c r="BQ173" i="8"/>
  <c r="BR173" i="8"/>
  <c r="BV173" i="8"/>
  <c r="CZ20" i="8"/>
  <c r="DB20" i="8"/>
  <c r="DA20" i="8"/>
  <c r="CU20" i="8"/>
  <c r="CY20" i="8"/>
  <c r="CV20" i="8"/>
  <c r="CX20" i="8"/>
  <c r="CS20" i="8"/>
  <c r="CW20" i="8"/>
  <c r="CT20" i="8"/>
  <c r="BR28" i="8"/>
  <c r="BV28" i="8"/>
  <c r="BS28" i="8"/>
  <c r="BX28" i="8"/>
  <c r="BP28" i="8"/>
  <c r="BQ28" i="8"/>
  <c r="BU28" i="8"/>
  <c r="BO28" i="8"/>
  <c r="BT28" i="8"/>
  <c r="BW28" i="8"/>
  <c r="BZ140" i="8"/>
  <c r="CE140" i="8"/>
  <c r="CG140" i="8"/>
  <c r="CC140" i="8"/>
  <c r="CA140" i="8"/>
  <c r="CB140" i="8"/>
  <c r="CD140" i="8"/>
  <c r="CF140" i="8"/>
  <c r="CH140" i="8"/>
  <c r="BY140" i="8"/>
  <c r="CO38" i="8"/>
  <c r="CL38" i="8"/>
  <c r="CI38" i="8"/>
  <c r="CQ38" i="8"/>
  <c r="CJ38" i="8"/>
  <c r="CP38" i="8"/>
  <c r="CK38" i="8"/>
  <c r="CN38" i="8"/>
  <c r="CR38" i="8"/>
  <c r="CM38" i="8"/>
  <c r="DB78" i="8"/>
  <c r="CY78" i="8"/>
  <c r="CT78" i="8"/>
  <c r="CV78" i="8"/>
  <c r="CZ78" i="8"/>
  <c r="CU78" i="8"/>
  <c r="DA78" i="8"/>
  <c r="CS78" i="8"/>
  <c r="CW78" i="8"/>
  <c r="CX78" i="8"/>
  <c r="CD178" i="8"/>
  <c r="BY178" i="8"/>
  <c r="CE178" i="8"/>
  <c r="CB178" i="8"/>
  <c r="BZ178" i="8"/>
  <c r="CG178" i="8"/>
  <c r="CF178" i="8"/>
  <c r="CC178" i="8"/>
  <c r="CH178" i="8"/>
  <c r="CA178" i="8"/>
  <c r="BV51" i="8"/>
  <c r="BP51" i="8"/>
  <c r="BR51" i="8"/>
  <c r="BX51" i="8"/>
  <c r="BW51" i="8"/>
  <c r="BU51" i="8"/>
  <c r="BS51" i="8"/>
  <c r="BT51" i="8"/>
  <c r="BQ51" i="8"/>
  <c r="BO51" i="8"/>
  <c r="CM46" i="8"/>
  <c r="CK46" i="8"/>
  <c r="CL46" i="8"/>
  <c r="CJ46" i="8"/>
  <c r="CP46" i="8"/>
  <c r="CN46" i="8"/>
  <c r="CI46" i="8"/>
  <c r="CQ46" i="8"/>
  <c r="CR46" i="8"/>
  <c r="CO46" i="8"/>
  <c r="DB177" i="8"/>
  <c r="DA177" i="8"/>
  <c r="CX177" i="8"/>
  <c r="CT177" i="8"/>
  <c r="CW177" i="8"/>
  <c r="CU177" i="8"/>
  <c r="CY177" i="8"/>
  <c r="CZ177" i="8"/>
  <c r="CS177" i="8"/>
  <c r="CV177" i="8"/>
  <c r="BT166" i="8"/>
  <c r="BU166" i="8"/>
  <c r="BR166" i="8"/>
  <c r="BS166" i="8"/>
  <c r="BQ166" i="8"/>
  <c r="BV166" i="8"/>
  <c r="BP166" i="8"/>
  <c r="BX166" i="8"/>
  <c r="BW166" i="8"/>
  <c r="BO166" i="8"/>
  <c r="CY50" i="8"/>
  <c r="CZ50" i="8"/>
  <c r="CV50" i="8"/>
  <c r="CU50" i="8"/>
  <c r="CW50" i="8"/>
  <c r="DB50" i="8"/>
  <c r="CX50" i="8"/>
  <c r="CS50" i="8"/>
  <c r="DA50" i="8"/>
  <c r="CT50" i="8"/>
  <c r="CZ117" i="8"/>
  <c r="CS117" i="8"/>
  <c r="CT117" i="8"/>
  <c r="CU117" i="8"/>
  <c r="CV117" i="8"/>
  <c r="CX117" i="8"/>
  <c r="CW117" i="8"/>
  <c r="DB117" i="8"/>
  <c r="CY117" i="8"/>
  <c r="DA117" i="8"/>
  <c r="BR119" i="8"/>
  <c r="BW119" i="8"/>
  <c r="BV119" i="8"/>
  <c r="BX119" i="8"/>
  <c r="BT119" i="8"/>
  <c r="BO119" i="8"/>
  <c r="BS119" i="8"/>
  <c r="BQ119" i="8"/>
  <c r="BP119" i="8"/>
  <c r="BU119" i="8"/>
  <c r="CG121" i="8"/>
  <c r="BZ121" i="8"/>
  <c r="CA121" i="8"/>
  <c r="BY121" i="8"/>
  <c r="CB121" i="8"/>
  <c r="CH121" i="8"/>
  <c r="CD121" i="8"/>
  <c r="CF121" i="8"/>
  <c r="CC121" i="8"/>
  <c r="CE121" i="8"/>
  <c r="BE82" i="8"/>
  <c r="BJ82" i="8"/>
  <c r="BH82" i="8"/>
  <c r="BG82" i="8"/>
  <c r="BL82" i="8"/>
  <c r="BI82" i="8"/>
  <c r="BM82" i="8"/>
  <c r="BF82" i="8"/>
  <c r="BN82" i="8"/>
  <c r="BK82" i="8"/>
  <c r="BG106" i="8"/>
  <c r="BN106" i="8"/>
  <c r="BH106" i="8"/>
  <c r="BJ106" i="8"/>
  <c r="BK106" i="8"/>
  <c r="BE106" i="8"/>
  <c r="BF106" i="8"/>
  <c r="BL106" i="8"/>
  <c r="BM106" i="8"/>
  <c r="BI106" i="8"/>
  <c r="CW121" i="8"/>
  <c r="CZ121" i="8"/>
  <c r="DB121" i="8"/>
  <c r="CY121" i="8"/>
  <c r="DA121" i="8"/>
  <c r="CU121" i="8"/>
  <c r="CT121" i="8"/>
  <c r="CS121" i="8"/>
  <c r="CV121" i="8"/>
  <c r="CX121" i="8"/>
  <c r="CN133" i="8"/>
  <c r="CL133" i="8"/>
  <c r="CQ133" i="8"/>
  <c r="CP133" i="8"/>
  <c r="CK133" i="8"/>
  <c r="CI133" i="8"/>
  <c r="CO133" i="8"/>
  <c r="CJ133" i="8"/>
  <c r="CM133" i="8"/>
  <c r="CR133" i="8"/>
  <c r="CW159" i="8"/>
  <c r="DA159" i="8"/>
  <c r="CS159" i="8"/>
  <c r="DB159" i="8"/>
  <c r="CZ159" i="8"/>
  <c r="CT159" i="8"/>
  <c r="CU159" i="8"/>
  <c r="CY159" i="8"/>
  <c r="CX159" i="8"/>
  <c r="CV159" i="8"/>
  <c r="BE111" i="8"/>
  <c r="BL111" i="8"/>
  <c r="BK111" i="8"/>
  <c r="BI111" i="8"/>
  <c r="BF111" i="8"/>
  <c r="BG111" i="8"/>
  <c r="BM111" i="8"/>
  <c r="BN111" i="8"/>
  <c r="BH111" i="8"/>
  <c r="BJ111" i="8"/>
  <c r="BZ188" i="8"/>
  <c r="CD188" i="8"/>
  <c r="CC188" i="8"/>
  <c r="BY188" i="8"/>
  <c r="CG188" i="8"/>
  <c r="CE188" i="8"/>
  <c r="CA188" i="8"/>
  <c r="CB188" i="8"/>
  <c r="CH188" i="8"/>
  <c r="CF188" i="8"/>
  <c r="BJ118" i="8"/>
  <c r="BF118" i="8"/>
  <c r="BE118" i="8"/>
  <c r="BL118" i="8"/>
  <c r="BN118" i="8"/>
  <c r="BI118" i="8"/>
  <c r="BK118" i="8"/>
  <c r="BM118" i="8"/>
  <c r="BH118" i="8"/>
  <c r="BG118" i="8"/>
  <c r="BW144" i="8"/>
  <c r="BQ144" i="8"/>
  <c r="BO144" i="8"/>
  <c r="BV144" i="8"/>
  <c r="BP144" i="8"/>
  <c r="BU144" i="8"/>
  <c r="BS144" i="8"/>
  <c r="BR144" i="8"/>
  <c r="BX144" i="8"/>
  <c r="BT144" i="8"/>
  <c r="BS88" i="8"/>
  <c r="BW88" i="8"/>
  <c r="BR88" i="8"/>
  <c r="BU88" i="8"/>
  <c r="BO88" i="8"/>
  <c r="BQ88" i="8"/>
  <c r="BV88" i="8"/>
  <c r="BX88" i="8"/>
  <c r="BP88" i="8"/>
  <c r="BT88" i="8"/>
  <c r="BX102" i="8"/>
  <c r="BW102" i="8"/>
  <c r="BU102" i="8"/>
  <c r="BP102" i="8"/>
  <c r="BO102" i="8"/>
  <c r="BQ102" i="8"/>
  <c r="BS102" i="8"/>
  <c r="BV102" i="8"/>
  <c r="BR102" i="8"/>
  <c r="BT102" i="8"/>
  <c r="BT40" i="8"/>
  <c r="BW40" i="8"/>
  <c r="BR40" i="8"/>
  <c r="BQ40" i="8"/>
  <c r="BO40" i="8"/>
  <c r="BS40" i="8"/>
  <c r="BU40" i="8"/>
  <c r="BV40" i="8"/>
  <c r="BX40" i="8"/>
  <c r="BP40" i="8"/>
  <c r="CB114" i="8"/>
  <c r="BZ114" i="8"/>
  <c r="CF114" i="8"/>
  <c r="CD114" i="8"/>
  <c r="CA114" i="8"/>
  <c r="CG114" i="8"/>
  <c r="BY114" i="8"/>
  <c r="CC114" i="8"/>
  <c r="CH114" i="8"/>
  <c r="CE114" i="8"/>
  <c r="BX105" i="8"/>
  <c r="BV105" i="8"/>
  <c r="BS105" i="8"/>
  <c r="BP105" i="8"/>
  <c r="BR105" i="8"/>
  <c r="BT105" i="8"/>
  <c r="BU105" i="8"/>
  <c r="BW105" i="8"/>
  <c r="BO105" i="8"/>
  <c r="BQ105" i="8"/>
  <c r="CA107" i="8"/>
  <c r="CG107" i="8"/>
  <c r="CD107" i="8"/>
  <c r="CE107" i="8"/>
  <c r="BZ107" i="8"/>
  <c r="CH107" i="8"/>
  <c r="CC107" i="8"/>
  <c r="CF107" i="8"/>
  <c r="CB107" i="8"/>
  <c r="BY107" i="8"/>
  <c r="BF141" i="8"/>
  <c r="BM141" i="8"/>
  <c r="BI141" i="8"/>
  <c r="BH141" i="8"/>
  <c r="BE141" i="8"/>
  <c r="BN141" i="8"/>
  <c r="BK141" i="8"/>
  <c r="BL141" i="8"/>
  <c r="BJ141" i="8"/>
  <c r="BG141" i="8"/>
  <c r="CE34" i="8"/>
  <c r="CH34" i="8"/>
  <c r="CD34" i="8"/>
  <c r="BY34" i="8"/>
  <c r="CB34" i="8"/>
  <c r="CA34" i="8"/>
  <c r="CF34" i="8"/>
  <c r="BZ34" i="8"/>
  <c r="CC34" i="8"/>
  <c r="CG34" i="8"/>
  <c r="CB30" i="8"/>
  <c r="CD30" i="8"/>
  <c r="CC30" i="8"/>
  <c r="CG30" i="8"/>
  <c r="BY30" i="8"/>
  <c r="CF30" i="8"/>
  <c r="CH30" i="8"/>
  <c r="BZ30" i="8"/>
  <c r="CE30" i="8"/>
  <c r="CA30" i="8"/>
  <c r="BI196" i="8"/>
  <c r="BN196" i="8"/>
  <c r="BH196" i="8"/>
  <c r="BM196" i="8"/>
  <c r="BF196" i="8"/>
  <c r="BL196" i="8"/>
  <c r="BJ196" i="8"/>
  <c r="BG196" i="8"/>
  <c r="BK196" i="8"/>
  <c r="BE196" i="8"/>
  <c r="DB181" i="8"/>
  <c r="CU181" i="8"/>
  <c r="CX181" i="8"/>
  <c r="CW181" i="8"/>
  <c r="DA181" i="8"/>
  <c r="CS181" i="8"/>
  <c r="CZ181" i="8"/>
  <c r="CY181" i="8"/>
  <c r="CV181" i="8"/>
  <c r="CT181" i="8"/>
  <c r="CD41" i="8"/>
  <c r="BY41" i="8"/>
  <c r="CG41" i="8"/>
  <c r="CE41" i="8"/>
  <c r="CH41" i="8"/>
  <c r="CC41" i="8"/>
  <c r="CF41" i="8"/>
  <c r="BZ41" i="8"/>
  <c r="CA41" i="8"/>
  <c r="CB41" i="8"/>
  <c r="BX136" i="8"/>
  <c r="BP136" i="8"/>
  <c r="BQ136" i="8"/>
  <c r="BU136" i="8"/>
  <c r="BO136" i="8"/>
  <c r="BV136" i="8"/>
  <c r="BS136" i="8"/>
  <c r="BW136" i="8"/>
  <c r="BR136" i="8"/>
  <c r="BT136" i="8"/>
  <c r="BE35" i="8"/>
  <c r="BL35" i="8"/>
  <c r="BK35" i="8"/>
  <c r="BN35" i="8"/>
  <c r="BI35" i="8"/>
  <c r="BJ35" i="8"/>
  <c r="BF35" i="8"/>
  <c r="BG35" i="8"/>
  <c r="BM35" i="8"/>
  <c r="BH35" i="8"/>
  <c r="BE157" i="8"/>
  <c r="BN157" i="8"/>
  <c r="BI157" i="8"/>
  <c r="BM157" i="8"/>
  <c r="BL157" i="8"/>
  <c r="BK157" i="8"/>
  <c r="BH157" i="8"/>
  <c r="BF157" i="8"/>
  <c r="BG157" i="8"/>
  <c r="BJ157" i="8"/>
  <c r="DB195" i="8"/>
  <c r="CW195" i="8"/>
  <c r="CX195" i="8"/>
  <c r="CT195" i="8"/>
  <c r="CY195" i="8"/>
  <c r="DA195" i="8"/>
  <c r="CS195" i="8"/>
  <c r="CV195" i="8"/>
  <c r="CZ195" i="8"/>
  <c r="CU195" i="8"/>
  <c r="CC22" i="8"/>
  <c r="CF22" i="8"/>
  <c r="BZ22" i="8"/>
  <c r="CD22" i="8"/>
  <c r="CB22" i="8"/>
  <c r="CE22" i="8"/>
  <c r="CH22" i="8"/>
  <c r="CA22" i="8"/>
  <c r="BY22" i="8"/>
  <c r="CG22" i="8"/>
  <c r="BH128" i="8"/>
  <c r="BG128" i="8"/>
  <c r="BL128" i="8"/>
  <c r="BJ128" i="8"/>
  <c r="BI128" i="8"/>
  <c r="BM128" i="8"/>
  <c r="BF128" i="8"/>
  <c r="BK128" i="8"/>
  <c r="BE128" i="8"/>
  <c r="BN128" i="8"/>
  <c r="BV106" i="8"/>
  <c r="BT106" i="8"/>
  <c r="BS106" i="8"/>
  <c r="BP106" i="8"/>
  <c r="BR106" i="8"/>
  <c r="BW106" i="8"/>
  <c r="BO106" i="8"/>
  <c r="BX106" i="8"/>
  <c r="BU106" i="8"/>
  <c r="BQ106" i="8"/>
  <c r="BP46" i="8"/>
  <c r="BX46" i="8"/>
  <c r="BU46" i="8"/>
  <c r="BW46" i="8"/>
  <c r="BQ46" i="8"/>
  <c r="BT46" i="8"/>
  <c r="BO46" i="8"/>
  <c r="BS46" i="8"/>
  <c r="BR46" i="8"/>
  <c r="BV46" i="8"/>
  <c r="CX57" i="8"/>
  <c r="CU57" i="8"/>
  <c r="DB57" i="8"/>
  <c r="CW57" i="8"/>
  <c r="CZ57" i="8"/>
  <c r="DA57" i="8"/>
  <c r="CV57" i="8"/>
  <c r="CY57" i="8"/>
  <c r="CS57" i="8"/>
  <c r="CT57" i="8"/>
  <c r="CA199" i="8"/>
  <c r="CH199" i="8"/>
  <c r="CD199" i="8"/>
  <c r="CC199" i="8"/>
  <c r="CG199" i="8"/>
  <c r="CF199" i="8"/>
  <c r="BY199" i="8"/>
  <c r="CE199" i="8"/>
  <c r="CB199" i="8"/>
  <c r="BZ199" i="8"/>
  <c r="BE68" i="8"/>
  <c r="BK68" i="8"/>
  <c r="BN68" i="8"/>
  <c r="BF68" i="8"/>
  <c r="BG68" i="8"/>
  <c r="BL68" i="8"/>
  <c r="BI68" i="8"/>
  <c r="BM68" i="8"/>
  <c r="BJ68" i="8"/>
  <c r="BH68" i="8"/>
  <c r="CV45" i="8"/>
  <c r="DB45" i="8"/>
  <c r="CU45" i="8"/>
  <c r="CS45" i="8"/>
  <c r="CT45" i="8"/>
  <c r="DA45" i="8"/>
  <c r="CX45" i="8"/>
  <c r="CY45" i="8"/>
  <c r="CZ45" i="8"/>
  <c r="CW45" i="8"/>
  <c r="CT56" i="8"/>
  <c r="DA56" i="8"/>
  <c r="CY56" i="8"/>
  <c r="CS56" i="8"/>
  <c r="CX56" i="8"/>
  <c r="CW56" i="8"/>
  <c r="DB56" i="8"/>
  <c r="CV56" i="8"/>
  <c r="CZ56" i="8"/>
  <c r="CU56" i="8"/>
  <c r="BE165" i="8"/>
  <c r="BI165" i="8"/>
  <c r="BK165" i="8"/>
  <c r="BM165" i="8"/>
  <c r="BN165" i="8"/>
  <c r="BF165" i="8"/>
  <c r="BH165" i="8"/>
  <c r="BL165" i="8"/>
  <c r="BG165" i="8"/>
  <c r="BJ165" i="8"/>
  <c r="CQ199" i="8"/>
  <c r="CK199" i="8"/>
  <c r="CM199" i="8"/>
  <c r="CJ199" i="8"/>
  <c r="CI199" i="8"/>
  <c r="CP199" i="8"/>
  <c r="CN199" i="8"/>
  <c r="CO199" i="8"/>
  <c r="CR199" i="8"/>
  <c r="CL199" i="8"/>
  <c r="CA7" i="8"/>
  <c r="CE7" i="8"/>
  <c r="CG7" i="8"/>
  <c r="CB7" i="8"/>
  <c r="CD7" i="8"/>
  <c r="CH7" i="8"/>
  <c r="CC7" i="8"/>
  <c r="BY7" i="8"/>
  <c r="BZ7" i="8"/>
  <c r="CF7" i="8"/>
  <c r="CR37" i="8"/>
  <c r="CL37" i="8"/>
  <c r="CM37" i="8"/>
  <c r="CP37" i="8"/>
  <c r="CJ37" i="8"/>
  <c r="CO37" i="8"/>
  <c r="CQ37" i="8"/>
  <c r="CI37" i="8"/>
  <c r="CN37" i="8"/>
  <c r="CK37" i="8"/>
  <c r="BG177" i="8"/>
  <c r="BK177" i="8"/>
  <c r="BF177" i="8"/>
  <c r="BI177" i="8"/>
  <c r="BE177" i="8"/>
  <c r="BH177" i="8"/>
  <c r="BL177" i="8"/>
  <c r="BJ177" i="8"/>
  <c r="BM177" i="8"/>
  <c r="BN177" i="8"/>
  <c r="BQ195" i="8"/>
  <c r="BW195" i="8"/>
  <c r="BO195" i="8"/>
  <c r="BU195" i="8"/>
  <c r="BT195" i="8"/>
  <c r="BP195" i="8"/>
  <c r="BS195" i="8"/>
  <c r="BX195" i="8"/>
  <c r="BR195" i="8"/>
  <c r="BV195" i="8"/>
  <c r="CI145" i="8"/>
  <c r="CO145" i="8"/>
  <c r="CJ145" i="8"/>
  <c r="CP145" i="8"/>
  <c r="CN145" i="8"/>
  <c r="CQ145" i="8"/>
  <c r="CM145" i="8"/>
  <c r="CL145" i="8"/>
  <c r="CR145" i="8"/>
  <c r="CK145" i="8"/>
  <c r="BF150" i="8"/>
  <c r="BN150" i="8"/>
  <c r="BL150" i="8"/>
  <c r="BK150" i="8"/>
  <c r="BM150" i="8"/>
  <c r="BH150" i="8"/>
  <c r="BJ150" i="8"/>
  <c r="BG150" i="8"/>
  <c r="BI150" i="8"/>
  <c r="BE150" i="8"/>
  <c r="CQ66" i="8"/>
  <c r="CJ66" i="8"/>
  <c r="CL66" i="8"/>
  <c r="CN66" i="8"/>
  <c r="CO66" i="8"/>
  <c r="CK66" i="8"/>
  <c r="CP66" i="8"/>
  <c r="CI66" i="8"/>
  <c r="CM66" i="8"/>
  <c r="CR66" i="8"/>
  <c r="CT8" i="8"/>
  <c r="DB8" i="8"/>
  <c r="CW8" i="8"/>
  <c r="CZ8" i="8"/>
  <c r="CU8" i="8"/>
  <c r="CY8" i="8"/>
  <c r="CS8" i="8"/>
  <c r="CV8" i="8"/>
  <c r="CX8" i="8"/>
  <c r="DA8" i="8"/>
  <c r="DA33" i="8"/>
  <c r="DB33" i="8"/>
  <c r="CY33" i="8"/>
  <c r="CX33" i="8"/>
  <c r="CT33" i="8"/>
  <c r="CW33" i="8"/>
  <c r="CV33" i="8"/>
  <c r="CS33" i="8"/>
  <c r="CU33" i="8"/>
  <c r="CZ33" i="8"/>
  <c r="CB57" i="8"/>
  <c r="CF57" i="8"/>
  <c r="CD57" i="8"/>
  <c r="CC57" i="8"/>
  <c r="BZ57" i="8"/>
  <c r="CA57" i="8"/>
  <c r="BY57" i="8"/>
  <c r="CE57" i="8"/>
  <c r="CG57" i="8"/>
  <c r="CH57" i="8"/>
  <c r="BJ79" i="8"/>
  <c r="BH79" i="8"/>
  <c r="BN79" i="8"/>
  <c r="BL79" i="8"/>
  <c r="BM79" i="8"/>
  <c r="BI79" i="8"/>
  <c r="BF79" i="8"/>
  <c r="BK79" i="8"/>
  <c r="BG79" i="8"/>
  <c r="BE79" i="8"/>
  <c r="BJ173" i="8"/>
  <c r="BH173" i="8"/>
  <c r="BM173" i="8"/>
  <c r="BN173" i="8"/>
  <c r="BE173" i="8"/>
  <c r="BI173" i="8"/>
  <c r="BF173" i="8"/>
  <c r="BG173" i="8"/>
  <c r="BL173" i="8"/>
  <c r="BK173" i="8"/>
  <c r="DB136" i="8"/>
  <c r="CZ136" i="8"/>
  <c r="DA136" i="8"/>
  <c r="CU136" i="8"/>
  <c r="CS136" i="8"/>
  <c r="CW136" i="8"/>
  <c r="CT136" i="8"/>
  <c r="CY136" i="8"/>
  <c r="CV136" i="8"/>
  <c r="CX136" i="8"/>
  <c r="CE76" i="8"/>
  <c r="CG76" i="8"/>
  <c r="CB76" i="8"/>
  <c r="CA76" i="8"/>
  <c r="BY76" i="8"/>
  <c r="CH76" i="8"/>
  <c r="BZ76" i="8"/>
  <c r="CD76" i="8"/>
  <c r="CF76" i="8"/>
  <c r="CC76" i="8"/>
  <c r="CR123" i="8"/>
  <c r="CK123" i="8"/>
  <c r="CQ123" i="8"/>
  <c r="CM123" i="8"/>
  <c r="CO123" i="8"/>
  <c r="CJ123" i="8"/>
  <c r="CI123" i="8"/>
  <c r="CN123" i="8"/>
  <c r="CP123" i="8"/>
  <c r="CL123" i="8"/>
  <c r="CQ122" i="8"/>
  <c r="CM122" i="8"/>
  <c r="CK122" i="8"/>
  <c r="CO122" i="8"/>
  <c r="CL122" i="8"/>
  <c r="CN122" i="8"/>
  <c r="CI122" i="8"/>
  <c r="CJ122" i="8"/>
  <c r="CP122" i="8"/>
  <c r="CR122" i="8"/>
  <c r="CY101" i="8"/>
  <c r="CV101" i="8"/>
  <c r="CX101" i="8"/>
  <c r="CW101" i="8"/>
  <c r="DB101" i="8"/>
  <c r="CS101" i="8"/>
  <c r="CT101" i="8"/>
  <c r="DA101" i="8"/>
  <c r="CZ101" i="8"/>
  <c r="CU101" i="8"/>
  <c r="BO197" i="8"/>
  <c r="BQ197" i="8"/>
  <c r="BW197" i="8"/>
  <c r="BV197" i="8"/>
  <c r="BX197" i="8"/>
  <c r="BP197" i="8"/>
  <c r="BT197" i="8"/>
  <c r="BU197" i="8"/>
  <c r="BS197" i="8"/>
  <c r="BR197" i="8"/>
  <c r="CR107" i="8"/>
  <c r="CL107" i="8"/>
  <c r="CM107" i="8"/>
  <c r="CN107" i="8"/>
  <c r="CJ107" i="8"/>
  <c r="CP107" i="8"/>
  <c r="CO107" i="8"/>
  <c r="CI107" i="8"/>
  <c r="CK107" i="8"/>
  <c r="CQ107" i="8"/>
  <c r="CL28" i="8"/>
  <c r="CP28" i="8"/>
  <c r="CQ28" i="8"/>
  <c r="CK28" i="8"/>
  <c r="CJ28" i="8"/>
  <c r="CM28" i="8"/>
  <c r="CI28" i="8"/>
  <c r="CR28" i="8"/>
  <c r="CN28" i="8"/>
  <c r="CO28" i="8"/>
  <c r="BE88" i="8"/>
  <c r="BJ88" i="8"/>
  <c r="BK88" i="8"/>
  <c r="BL88" i="8"/>
  <c r="BN88" i="8"/>
  <c r="BH88" i="8"/>
  <c r="BI88" i="8"/>
  <c r="BF88" i="8"/>
  <c r="BG88" i="8"/>
  <c r="BM88" i="8"/>
  <c r="CG66" i="8"/>
  <c r="CB66" i="8"/>
  <c r="BZ66" i="8"/>
  <c r="CD66" i="8"/>
  <c r="CE66" i="8"/>
  <c r="CF66" i="8"/>
  <c r="CA66" i="8"/>
  <c r="CC66" i="8"/>
  <c r="CH66" i="8"/>
  <c r="BY66" i="8"/>
  <c r="CU161" i="8"/>
  <c r="CV161" i="8"/>
  <c r="CT161" i="8"/>
  <c r="CY161" i="8"/>
  <c r="CZ161" i="8"/>
  <c r="CS161" i="8"/>
  <c r="DA161" i="8"/>
  <c r="DB161" i="8"/>
  <c r="CX161" i="8"/>
  <c r="CW161" i="8"/>
  <c r="CB88" i="8"/>
  <c r="CH88" i="8"/>
  <c r="CD88" i="8"/>
  <c r="CG88" i="8"/>
  <c r="CE88" i="8"/>
  <c r="BZ88" i="8"/>
  <c r="CA88" i="8"/>
  <c r="BY88" i="8"/>
  <c r="CF88" i="8"/>
  <c r="CC88" i="8"/>
  <c r="CJ86" i="8"/>
  <c r="CP86" i="8"/>
  <c r="CN86" i="8"/>
  <c r="CQ86" i="8"/>
  <c r="CM86" i="8"/>
  <c r="CR86" i="8"/>
  <c r="CI86" i="8"/>
  <c r="CK86" i="8"/>
  <c r="CO86" i="8"/>
  <c r="CL86" i="8"/>
  <c r="BE194" i="8"/>
  <c r="BH194" i="8"/>
  <c r="BI194" i="8"/>
  <c r="BN194" i="8"/>
  <c r="BG194" i="8"/>
  <c r="BK194" i="8"/>
  <c r="BJ194" i="8"/>
  <c r="BF194" i="8"/>
  <c r="BM194" i="8"/>
  <c r="BL194" i="8"/>
  <c r="CV116" i="8"/>
  <c r="CT116" i="8"/>
  <c r="CX116" i="8"/>
  <c r="CS116" i="8"/>
  <c r="CY116" i="8"/>
  <c r="CW116" i="8"/>
  <c r="CU116" i="8"/>
  <c r="CZ116" i="8"/>
  <c r="DB116" i="8"/>
  <c r="DA116" i="8"/>
  <c r="CQ132" i="8"/>
  <c r="CL132" i="8"/>
  <c r="CK132" i="8"/>
  <c r="CO132" i="8"/>
  <c r="CN132" i="8"/>
  <c r="CM132" i="8"/>
  <c r="CP132" i="8"/>
  <c r="CI132" i="8"/>
  <c r="CR132" i="8"/>
  <c r="CJ132" i="8"/>
  <c r="CW73" i="8"/>
  <c r="CS73" i="8"/>
  <c r="DB73" i="8"/>
  <c r="CY73" i="8"/>
  <c r="CV73" i="8"/>
  <c r="CX73" i="8"/>
  <c r="CU73" i="8"/>
  <c r="CZ73" i="8"/>
  <c r="DA73" i="8"/>
  <c r="CT73" i="8"/>
  <c r="BL187" i="8"/>
  <c r="BE187" i="8"/>
  <c r="BM187" i="8"/>
  <c r="BH187" i="8"/>
  <c r="BF187" i="8"/>
  <c r="BK187" i="8"/>
  <c r="BJ187" i="8"/>
  <c r="BI187" i="8"/>
  <c r="BN187" i="8"/>
  <c r="BG187" i="8"/>
  <c r="CB62" i="8"/>
  <c r="CA62" i="8"/>
  <c r="CH62" i="8"/>
  <c r="CE62" i="8"/>
  <c r="CF62" i="8"/>
  <c r="BZ62" i="8"/>
  <c r="CC62" i="8"/>
  <c r="CG62" i="8"/>
  <c r="CD62" i="8"/>
  <c r="BY62" i="8"/>
  <c r="BK200" i="8"/>
  <c r="BJ200" i="8"/>
  <c r="BH200" i="8"/>
  <c r="BN200" i="8"/>
  <c r="BI200" i="8"/>
  <c r="BL200" i="8"/>
  <c r="BM200" i="8"/>
  <c r="BF200" i="8"/>
  <c r="BE200" i="8"/>
  <c r="BG200" i="8"/>
  <c r="CK69" i="8"/>
  <c r="CI69" i="8"/>
  <c r="CL69" i="8"/>
  <c r="CO69" i="8"/>
  <c r="CJ69" i="8"/>
  <c r="CM69" i="8"/>
  <c r="CN69" i="8"/>
  <c r="CQ69" i="8"/>
  <c r="CR69" i="8"/>
  <c r="CP69" i="8"/>
  <c r="CI81" i="8"/>
  <c r="CQ81" i="8"/>
  <c r="CN81" i="8"/>
  <c r="CP81" i="8"/>
  <c r="CO81" i="8"/>
  <c r="CJ81" i="8"/>
  <c r="CM81" i="8"/>
  <c r="CR81" i="8"/>
  <c r="CL81" i="8"/>
  <c r="CK81" i="8"/>
  <c r="DA142" i="8"/>
  <c r="CX142" i="8"/>
  <c r="CZ142" i="8"/>
  <c r="CT142" i="8"/>
  <c r="CV142" i="8"/>
  <c r="CU142" i="8"/>
  <c r="CW142" i="8"/>
  <c r="DB142" i="8"/>
  <c r="CS142" i="8"/>
  <c r="CY142" i="8"/>
  <c r="CY170" i="8"/>
  <c r="CZ170" i="8"/>
  <c r="CX170" i="8"/>
  <c r="DB170" i="8"/>
  <c r="CS170" i="8"/>
  <c r="CW170" i="8"/>
  <c r="DA170" i="8"/>
  <c r="CV170" i="8"/>
  <c r="CU170" i="8"/>
  <c r="CT170" i="8"/>
  <c r="BE83" i="8"/>
  <c r="BL83" i="8"/>
  <c r="BI83" i="8"/>
  <c r="BF83" i="8"/>
  <c r="BM83" i="8"/>
  <c r="BK83" i="8"/>
  <c r="BG83" i="8"/>
  <c r="BH83" i="8"/>
  <c r="BN83" i="8"/>
  <c r="BJ83" i="8"/>
  <c r="CC112" i="8"/>
  <c r="CE112" i="8"/>
  <c r="CF112" i="8"/>
  <c r="CB112" i="8"/>
  <c r="BZ112" i="8"/>
  <c r="CD112" i="8"/>
  <c r="CA112" i="8"/>
  <c r="CH112" i="8"/>
  <c r="CG112" i="8"/>
  <c r="BY112" i="8"/>
  <c r="CU183" i="8"/>
  <c r="CV183" i="8"/>
  <c r="CW183" i="8"/>
  <c r="DA183" i="8"/>
  <c r="CT183" i="8"/>
  <c r="CS183" i="8"/>
  <c r="CY183" i="8"/>
  <c r="CZ183" i="8"/>
  <c r="DB183" i="8"/>
  <c r="CX183" i="8"/>
  <c r="CI192" i="8"/>
  <c r="CO192" i="8"/>
  <c r="CK192" i="8"/>
  <c r="CQ192" i="8"/>
  <c r="CP192" i="8"/>
  <c r="CM192" i="8"/>
  <c r="CN192" i="8"/>
  <c r="CL192" i="8"/>
  <c r="CR192" i="8"/>
  <c r="CJ192" i="8"/>
  <c r="CM63" i="8"/>
  <c r="CJ63" i="8"/>
  <c r="CO63" i="8"/>
  <c r="CP63" i="8"/>
  <c r="CR63" i="8"/>
  <c r="CN63" i="8"/>
  <c r="CQ63" i="8"/>
  <c r="CI63" i="8"/>
  <c r="CL63" i="8"/>
  <c r="CK63" i="8"/>
  <c r="BZ95" i="8"/>
  <c r="CF95" i="8"/>
  <c r="CB95" i="8"/>
  <c r="CH95" i="8"/>
  <c r="BY95" i="8"/>
  <c r="CE95" i="8"/>
  <c r="CA95" i="8"/>
  <c r="CD95" i="8"/>
  <c r="CG95" i="8"/>
  <c r="CC95" i="8"/>
  <c r="CS84" i="8"/>
  <c r="CW84" i="8"/>
  <c r="CZ84" i="8"/>
  <c r="CX84" i="8"/>
  <c r="CY84" i="8"/>
  <c r="CU84" i="8"/>
  <c r="DA84" i="8"/>
  <c r="DB84" i="8"/>
  <c r="CT84" i="8"/>
  <c r="CV84" i="8"/>
  <c r="CG149" i="8"/>
  <c r="CH149" i="8"/>
  <c r="CD149" i="8"/>
  <c r="BY149" i="8"/>
  <c r="CE149" i="8"/>
  <c r="CB149" i="8"/>
  <c r="CF149" i="8"/>
  <c r="CC149" i="8"/>
  <c r="CA149" i="8"/>
  <c r="BZ149" i="8"/>
  <c r="CM9" i="8"/>
  <c r="CI9" i="8"/>
  <c r="CJ9" i="8"/>
  <c r="CO9" i="8"/>
  <c r="CQ9" i="8"/>
  <c r="CR9" i="8"/>
  <c r="CL9" i="8"/>
  <c r="CK9" i="8"/>
  <c r="CP9" i="8"/>
  <c r="CN9" i="8"/>
  <c r="CE201" i="8"/>
  <c r="CB201" i="8"/>
  <c r="CH201" i="8"/>
  <c r="CC201" i="8"/>
  <c r="CA201" i="8"/>
  <c r="CD201" i="8"/>
  <c r="CF201" i="8"/>
  <c r="CG201" i="8"/>
  <c r="BY201" i="8"/>
  <c r="BZ201" i="8"/>
  <c r="BS13" i="8"/>
  <c r="BP13" i="8"/>
  <c r="BV13" i="8"/>
  <c r="BT13" i="8"/>
  <c r="BW13" i="8"/>
  <c r="BQ13" i="8"/>
  <c r="BX13" i="8"/>
  <c r="BO13" i="8"/>
  <c r="BU13" i="8"/>
  <c r="BR13" i="8"/>
  <c r="CD185" i="8"/>
  <c r="CH185" i="8"/>
  <c r="CA185" i="8"/>
  <c r="CB185" i="8"/>
  <c r="CG185" i="8"/>
  <c r="CF185" i="8"/>
  <c r="BZ185" i="8"/>
  <c r="CE185" i="8"/>
  <c r="CC185" i="8"/>
  <c r="BY185" i="8"/>
  <c r="CU47" i="8"/>
  <c r="CX47" i="8"/>
  <c r="CS47" i="8"/>
  <c r="CZ47" i="8"/>
  <c r="CY47" i="8"/>
  <c r="CV47" i="8"/>
  <c r="CT47" i="8"/>
  <c r="CW47" i="8"/>
  <c r="DB47" i="8"/>
  <c r="DA47" i="8"/>
  <c r="BI154" i="8"/>
  <c r="BJ154" i="8"/>
  <c r="BG154" i="8"/>
  <c r="BE154" i="8"/>
  <c r="BL154" i="8"/>
  <c r="BM154" i="8"/>
  <c r="BF154" i="8"/>
  <c r="BN154" i="8"/>
  <c r="BH154" i="8"/>
  <c r="BK154" i="8"/>
  <c r="BV48" i="8"/>
  <c r="BS48" i="8"/>
  <c r="BO48" i="8"/>
  <c r="BT48" i="8"/>
  <c r="BU48" i="8"/>
  <c r="BX48" i="8"/>
  <c r="BR48" i="8"/>
  <c r="BW48" i="8"/>
  <c r="BQ48" i="8"/>
  <c r="BP48" i="8"/>
  <c r="BE151" i="8"/>
  <c r="BJ151" i="8"/>
  <c r="BI151" i="8"/>
  <c r="BG151" i="8"/>
  <c r="BL151" i="8"/>
  <c r="BK151" i="8"/>
  <c r="BM151" i="8"/>
  <c r="BN151" i="8"/>
  <c r="BH151" i="8"/>
  <c r="BF151" i="8"/>
  <c r="CB169" i="8"/>
  <c r="BZ169" i="8"/>
  <c r="CF169" i="8"/>
  <c r="CE169" i="8"/>
  <c r="CA169" i="8"/>
  <c r="CH169" i="8"/>
  <c r="CD169" i="8"/>
  <c r="BY169" i="8"/>
  <c r="CC169" i="8"/>
  <c r="CG169" i="8"/>
  <c r="BY126" i="8"/>
  <c r="CA126" i="8"/>
  <c r="BZ126" i="8"/>
  <c r="CB126" i="8"/>
  <c r="CF126" i="8"/>
  <c r="CH126" i="8"/>
  <c r="CD126" i="8"/>
  <c r="CE126" i="8"/>
  <c r="CG126" i="8"/>
  <c r="CC126" i="8"/>
  <c r="CP138" i="8"/>
  <c r="CL138" i="8"/>
  <c r="CI138" i="8"/>
  <c r="CQ138" i="8"/>
  <c r="CJ138" i="8"/>
  <c r="CK138" i="8"/>
  <c r="CR138" i="8"/>
  <c r="CM138" i="8"/>
  <c r="CO138" i="8"/>
  <c r="CN138" i="8"/>
  <c r="CS140" i="8"/>
  <c r="CT140" i="8"/>
  <c r="DA140" i="8"/>
  <c r="CU140" i="8"/>
  <c r="CV140" i="8"/>
  <c r="DB140" i="8"/>
  <c r="CX140" i="8"/>
  <c r="CZ140" i="8"/>
  <c r="CY140" i="8"/>
  <c r="CW140" i="8"/>
  <c r="BU63" i="8"/>
  <c r="BW63" i="8"/>
  <c r="BV63" i="8"/>
  <c r="BS63" i="8"/>
  <c r="BT63" i="8"/>
  <c r="BP63" i="8"/>
  <c r="BQ63" i="8"/>
  <c r="BX63" i="8"/>
  <c r="BO63" i="8"/>
  <c r="BR63" i="8"/>
  <c r="CB137" i="8"/>
  <c r="CE137" i="8"/>
  <c r="BY137" i="8"/>
  <c r="CH137" i="8"/>
  <c r="CC137" i="8"/>
  <c r="CG137" i="8"/>
  <c r="CD137" i="8"/>
  <c r="BZ137" i="8"/>
  <c r="CF137" i="8"/>
  <c r="CA137" i="8"/>
  <c r="CS18" i="8"/>
  <c r="CT18" i="8"/>
  <c r="CY18" i="8"/>
  <c r="DA18" i="8"/>
  <c r="CV18" i="8"/>
  <c r="CX18" i="8"/>
  <c r="CZ18" i="8"/>
  <c r="CW18" i="8"/>
  <c r="CU18" i="8"/>
  <c r="DB18" i="8"/>
  <c r="CE191" i="8"/>
  <c r="CG191" i="8"/>
  <c r="CF191" i="8"/>
  <c r="BZ191" i="8"/>
  <c r="CA191" i="8"/>
  <c r="CH191" i="8"/>
  <c r="CB191" i="8"/>
  <c r="CC191" i="8"/>
  <c r="BY191" i="8"/>
  <c r="CD191" i="8"/>
  <c r="BL19" i="8"/>
  <c r="BM19" i="8"/>
  <c r="BK19" i="8"/>
  <c r="BI19" i="8"/>
  <c r="BN19" i="8"/>
  <c r="BG19" i="8"/>
  <c r="BE19" i="8"/>
  <c r="BH19" i="8"/>
  <c r="BF19" i="8"/>
  <c r="BJ19" i="8"/>
  <c r="CD19" i="8"/>
  <c r="CB19" i="8"/>
  <c r="CE19" i="8"/>
  <c r="CF19" i="8"/>
  <c r="CG19" i="8"/>
  <c r="BY19" i="8"/>
  <c r="BZ19" i="8"/>
  <c r="CA19" i="8"/>
  <c r="CC19" i="8"/>
  <c r="CH19" i="8"/>
  <c r="CW176" i="8"/>
  <c r="CY176" i="8"/>
  <c r="CT176" i="8"/>
  <c r="CU176" i="8"/>
  <c r="CV176" i="8"/>
  <c r="CZ176" i="8"/>
  <c r="DB176" i="8"/>
  <c r="CS176" i="8"/>
  <c r="DA176" i="8"/>
  <c r="CX176" i="8"/>
  <c r="BN148" i="8"/>
  <c r="BF148" i="8"/>
  <c r="BI148" i="8"/>
  <c r="BJ148" i="8"/>
  <c r="BM148" i="8"/>
  <c r="BK148" i="8"/>
  <c r="BG148" i="8"/>
  <c r="BL148" i="8"/>
  <c r="BH148" i="8"/>
  <c r="BE148" i="8"/>
  <c r="CU113" i="8"/>
  <c r="CX113" i="8"/>
  <c r="CY113" i="8"/>
  <c r="CS113" i="8"/>
  <c r="DB113" i="8"/>
  <c r="CW113" i="8"/>
  <c r="CT113" i="8"/>
  <c r="DA113" i="8"/>
  <c r="CV113" i="8"/>
  <c r="CZ113" i="8"/>
  <c r="CE45" i="8"/>
  <c r="BZ45" i="8"/>
  <c r="CB45" i="8"/>
  <c r="BY45" i="8"/>
  <c r="CA45" i="8"/>
  <c r="CF45" i="8"/>
  <c r="CG45" i="8"/>
  <c r="CH45" i="8"/>
  <c r="CC45" i="8"/>
  <c r="CD45" i="8"/>
  <c r="DB162" i="8"/>
  <c r="CX162" i="8"/>
  <c r="CS162" i="8"/>
  <c r="CZ162" i="8"/>
  <c r="CV162" i="8"/>
  <c r="DA162" i="8"/>
  <c r="CW162" i="8"/>
  <c r="CT162" i="8"/>
  <c r="CU162" i="8"/>
  <c r="CY162" i="8"/>
  <c r="BS25" i="8"/>
  <c r="BO25" i="8"/>
  <c r="BV25" i="8"/>
  <c r="BP25" i="8"/>
  <c r="BR25" i="8"/>
  <c r="BT25" i="8"/>
  <c r="BX25" i="8"/>
  <c r="BW25" i="8"/>
  <c r="BU25" i="8"/>
  <c r="BQ25" i="8"/>
  <c r="CV74" i="8"/>
  <c r="CZ74" i="8"/>
  <c r="CW74" i="8"/>
  <c r="CX74" i="8"/>
  <c r="CY74" i="8"/>
  <c r="DA74" i="8"/>
  <c r="CT74" i="8"/>
  <c r="DB74" i="8"/>
  <c r="CU74" i="8"/>
  <c r="CS74" i="8"/>
  <c r="CV202" i="8"/>
  <c r="CY202" i="8"/>
  <c r="DB202" i="8"/>
  <c r="CU202" i="8"/>
  <c r="CT202" i="8"/>
  <c r="CS202" i="8"/>
  <c r="CZ202" i="8"/>
  <c r="CX202" i="8"/>
  <c r="CW202" i="8"/>
  <c r="DA202" i="8"/>
  <c r="BZ160" i="8"/>
  <c r="CE160" i="8"/>
  <c r="CD160" i="8"/>
  <c r="BY160" i="8"/>
  <c r="CC160" i="8"/>
  <c r="CG160" i="8"/>
  <c r="CF160" i="8"/>
  <c r="CA160" i="8"/>
  <c r="CH160" i="8"/>
  <c r="CB160" i="8"/>
  <c r="CE65" i="8"/>
  <c r="CD65" i="8"/>
  <c r="CB65" i="8"/>
  <c r="CA65" i="8"/>
  <c r="CC65" i="8"/>
  <c r="CH65" i="8"/>
  <c r="CF65" i="8"/>
  <c r="CG65" i="8"/>
  <c r="BY65" i="8"/>
  <c r="BZ65" i="8"/>
  <c r="CH155" i="8"/>
  <c r="BY155" i="8"/>
  <c r="CE155" i="8"/>
  <c r="CG155" i="8"/>
  <c r="CB155" i="8"/>
  <c r="CD155" i="8"/>
  <c r="BZ155" i="8"/>
  <c r="CC155" i="8"/>
  <c r="CF155" i="8"/>
  <c r="CA155" i="8"/>
  <c r="CO142" i="8"/>
  <c r="CR142" i="8"/>
  <c r="CM142" i="8"/>
  <c r="CI142" i="8"/>
  <c r="CL142" i="8"/>
  <c r="CQ142" i="8"/>
  <c r="CP142" i="8"/>
  <c r="CN142" i="8"/>
  <c r="CK142" i="8"/>
  <c r="CJ142" i="8"/>
  <c r="BJ65" i="8"/>
  <c r="BM65" i="8"/>
  <c r="AU65" i="8" s="1"/>
  <c r="BN65" i="8"/>
  <c r="BI65" i="8"/>
  <c r="BF65" i="8"/>
  <c r="BG65" i="8"/>
  <c r="BK65" i="8"/>
  <c r="BL65" i="8"/>
  <c r="BH65" i="8"/>
  <c r="BE65" i="8"/>
  <c r="CD50" i="8"/>
  <c r="CH50" i="8"/>
  <c r="CF50" i="8"/>
  <c r="CA50" i="8"/>
  <c r="CC50" i="8"/>
  <c r="CB50" i="8"/>
  <c r="BY50" i="8"/>
  <c r="BZ50" i="8"/>
  <c r="CE50" i="8"/>
  <c r="CG50" i="8"/>
  <c r="CM126" i="8"/>
  <c r="CP126" i="8"/>
  <c r="CN126" i="8"/>
  <c r="CK126" i="8"/>
  <c r="CQ126" i="8"/>
  <c r="CI126" i="8"/>
  <c r="CO126" i="8"/>
  <c r="CJ126" i="8"/>
  <c r="CL126" i="8"/>
  <c r="CR126" i="8"/>
  <c r="CT58" i="8"/>
  <c r="CW58" i="8"/>
  <c r="CV58" i="8"/>
  <c r="CS58" i="8"/>
  <c r="DA58" i="8"/>
  <c r="CX58" i="8"/>
  <c r="CZ58" i="8"/>
  <c r="DB58" i="8"/>
  <c r="CU58" i="8"/>
  <c r="CY58" i="8"/>
  <c r="CS42" i="8"/>
  <c r="CV42" i="8"/>
  <c r="DB42" i="8"/>
  <c r="CZ42" i="8"/>
  <c r="DA42" i="8"/>
  <c r="CT42" i="8"/>
  <c r="CY42" i="8"/>
  <c r="CU42" i="8"/>
  <c r="CW42" i="8"/>
  <c r="CX42" i="8"/>
  <c r="BI198" i="8"/>
  <c r="BE198" i="8"/>
  <c r="BJ198" i="8"/>
  <c r="BF198" i="8"/>
  <c r="BK198" i="8"/>
  <c r="BL198" i="8"/>
  <c r="BH198" i="8"/>
  <c r="BM198" i="8"/>
  <c r="BN198" i="8"/>
  <c r="BG198" i="8"/>
  <c r="CB103" i="8"/>
  <c r="CG103" i="8"/>
  <c r="CA103" i="8"/>
  <c r="CE103" i="8"/>
  <c r="CH103" i="8"/>
  <c r="BZ103" i="8"/>
  <c r="CD103" i="8"/>
  <c r="CC103" i="8"/>
  <c r="CF103" i="8"/>
  <c r="BY103" i="8"/>
  <c r="CW193" i="8"/>
  <c r="DB193" i="8"/>
  <c r="CZ193" i="8"/>
  <c r="DA193" i="8"/>
  <c r="CY193" i="8"/>
  <c r="CV193" i="8"/>
  <c r="CS193" i="8"/>
  <c r="CX193" i="8"/>
  <c r="CU193" i="8"/>
  <c r="CT193" i="8"/>
  <c r="BI158" i="8"/>
  <c r="BH158" i="8"/>
  <c r="BE158" i="8"/>
  <c r="BG158" i="8"/>
  <c r="BK158" i="8"/>
  <c r="BJ158" i="8"/>
  <c r="BF158" i="8"/>
  <c r="BL158" i="8"/>
  <c r="BN158" i="8"/>
  <c r="BM158" i="8"/>
  <c r="BF71" i="8"/>
  <c r="BI71" i="8"/>
  <c r="BK71" i="8"/>
  <c r="BJ71" i="8"/>
  <c r="BG71" i="8"/>
  <c r="BM71" i="8"/>
  <c r="BN71" i="8"/>
  <c r="BL71" i="8"/>
  <c r="BE71" i="8"/>
  <c r="BH71" i="8"/>
  <c r="CA116" i="8"/>
  <c r="CF116" i="8"/>
  <c r="CE116" i="8"/>
  <c r="CD116" i="8"/>
  <c r="BZ116" i="8"/>
  <c r="CB116" i="8"/>
  <c r="CG116" i="8"/>
  <c r="BY116" i="8"/>
  <c r="CC116" i="8"/>
  <c r="CH116" i="8"/>
  <c r="BO36" i="8"/>
  <c r="BV36" i="8"/>
  <c r="BR36" i="8"/>
  <c r="BP36" i="8"/>
  <c r="BU36" i="8"/>
  <c r="BQ36" i="8"/>
  <c r="BX36" i="8"/>
  <c r="BT36" i="8"/>
  <c r="BW36" i="8"/>
  <c r="BS36" i="8"/>
  <c r="BJ176" i="8"/>
  <c r="BM176" i="8"/>
  <c r="BE176" i="8"/>
  <c r="BI176" i="8"/>
  <c r="BK176" i="8"/>
  <c r="BN176" i="8"/>
  <c r="BG176" i="8"/>
  <c r="BH176" i="8"/>
  <c r="BF176" i="8"/>
  <c r="BL176" i="8"/>
  <c r="BO186" i="8"/>
  <c r="BU186" i="8"/>
  <c r="BV186" i="8"/>
  <c r="BW186" i="8"/>
  <c r="BR186" i="8"/>
  <c r="BX186" i="8"/>
  <c r="BQ186" i="8"/>
  <c r="BP186" i="8"/>
  <c r="BS186" i="8"/>
  <c r="BT186" i="8"/>
  <c r="DA23" i="8"/>
  <c r="CT23" i="8"/>
  <c r="DB23" i="8"/>
  <c r="CX23" i="8"/>
  <c r="CW23" i="8"/>
  <c r="CY23" i="8"/>
  <c r="CZ23" i="8"/>
  <c r="CS23" i="8"/>
  <c r="CU23" i="8"/>
  <c r="CV23" i="8"/>
  <c r="CD98" i="8"/>
  <c r="BZ98" i="8"/>
  <c r="CE98" i="8"/>
  <c r="CH98" i="8"/>
  <c r="BY98" i="8"/>
  <c r="CC98" i="8"/>
  <c r="CB98" i="8"/>
  <c r="CF98" i="8"/>
  <c r="CA98" i="8"/>
  <c r="CG98" i="8"/>
  <c r="BE121" i="8"/>
  <c r="BH121" i="8"/>
  <c r="BK121" i="8"/>
  <c r="BM121" i="8"/>
  <c r="BJ121" i="8"/>
  <c r="BG121" i="8"/>
  <c r="BF121" i="8"/>
  <c r="BN121" i="8"/>
  <c r="BI121" i="8"/>
  <c r="BL121" i="8"/>
  <c r="CL49" i="8"/>
  <c r="CJ49" i="8"/>
  <c r="CO49" i="8"/>
  <c r="CK49" i="8"/>
  <c r="CM49" i="8"/>
  <c r="CN49" i="8"/>
  <c r="CR49" i="8"/>
  <c r="CQ49" i="8"/>
  <c r="CP49" i="8"/>
  <c r="CI49" i="8"/>
  <c r="BP193" i="8"/>
  <c r="BS193" i="8"/>
  <c r="BV193" i="8"/>
  <c r="BT193" i="8"/>
  <c r="BU193" i="8"/>
  <c r="BO193" i="8"/>
  <c r="BW193" i="8"/>
  <c r="BR193" i="8"/>
  <c r="BX193" i="8"/>
  <c r="BQ193" i="8"/>
  <c r="CD135" i="8"/>
  <c r="CH135" i="8"/>
  <c r="BZ135" i="8"/>
  <c r="BY135" i="8"/>
  <c r="CG135" i="8"/>
  <c r="CF135" i="8"/>
  <c r="CC135" i="8"/>
  <c r="CB135" i="8"/>
  <c r="CE135" i="8"/>
  <c r="CA135" i="8"/>
  <c r="CO169" i="8"/>
  <c r="CQ169" i="8"/>
  <c r="CP169" i="8"/>
  <c r="CN169" i="8"/>
  <c r="CJ169" i="8"/>
  <c r="CK169" i="8"/>
  <c r="CR169" i="8"/>
  <c r="CI169" i="8"/>
  <c r="CL169" i="8"/>
  <c r="CM169" i="8"/>
  <c r="CK194" i="8"/>
  <c r="CP194" i="8"/>
  <c r="CJ194" i="8"/>
  <c r="CO194" i="8"/>
  <c r="CR194" i="8"/>
  <c r="CI194" i="8"/>
  <c r="CM194" i="8"/>
  <c r="CL194" i="8"/>
  <c r="CQ194" i="8"/>
  <c r="CN194" i="8"/>
  <c r="BN145" i="8"/>
  <c r="BK145" i="8"/>
  <c r="BJ145" i="8"/>
  <c r="BM145" i="8"/>
  <c r="BI145" i="8"/>
  <c r="BH145" i="8"/>
  <c r="BF145" i="8"/>
  <c r="BL145" i="8"/>
  <c r="BG145" i="8"/>
  <c r="BE145" i="8"/>
  <c r="CQ27" i="8"/>
  <c r="CK27" i="8"/>
  <c r="CR27" i="8"/>
  <c r="CO27" i="8"/>
  <c r="CJ27" i="8"/>
  <c r="CP27" i="8"/>
  <c r="CN27" i="8"/>
  <c r="CL27" i="8"/>
  <c r="CI27" i="8"/>
  <c r="CM27" i="8"/>
  <c r="CA23" i="8"/>
  <c r="CH23" i="8"/>
  <c r="CB23" i="8"/>
  <c r="BY23" i="8"/>
  <c r="CG23" i="8"/>
  <c r="CD23" i="8"/>
  <c r="CE23" i="8"/>
  <c r="CF23" i="8"/>
  <c r="BZ23" i="8"/>
  <c r="CC23" i="8"/>
  <c r="BE184" i="8"/>
  <c r="BF184" i="8"/>
  <c r="BG184" i="8"/>
  <c r="BI184" i="8"/>
  <c r="BN184" i="8"/>
  <c r="BM184" i="8"/>
  <c r="BH184" i="8"/>
  <c r="BL184" i="8"/>
  <c r="BJ184" i="8"/>
  <c r="BK184" i="8"/>
  <c r="CI181" i="8"/>
  <c r="CR181" i="8"/>
  <c r="CL181" i="8"/>
  <c r="CJ181" i="8"/>
  <c r="CM181" i="8"/>
  <c r="CQ181" i="8"/>
  <c r="CP181" i="8"/>
  <c r="CK181" i="8"/>
  <c r="CN181" i="8"/>
  <c r="CO181" i="8"/>
  <c r="BK167" i="8"/>
  <c r="BI167" i="8"/>
  <c r="BN167" i="8"/>
  <c r="BM167" i="8"/>
  <c r="BF167" i="8"/>
  <c r="BL167" i="8"/>
  <c r="BJ167" i="8"/>
  <c r="BG167" i="8"/>
  <c r="BH167" i="8"/>
  <c r="BE167" i="8"/>
  <c r="CP73" i="8"/>
  <c r="CK73" i="8"/>
  <c r="CO73" i="8"/>
  <c r="CJ73" i="8"/>
  <c r="CN73" i="8"/>
  <c r="CI73" i="8"/>
  <c r="CQ73" i="8"/>
  <c r="CL73" i="8"/>
  <c r="CR73" i="8"/>
  <c r="CM73" i="8"/>
  <c r="BI116" i="8"/>
  <c r="BK116" i="8"/>
  <c r="BM116" i="8"/>
  <c r="BF116" i="8"/>
  <c r="BJ116" i="8"/>
  <c r="BH116" i="8"/>
  <c r="BE116" i="8"/>
  <c r="BN116" i="8"/>
  <c r="BG116" i="8"/>
  <c r="BL116" i="8"/>
  <c r="CQ177" i="8"/>
  <c r="CL177" i="8"/>
  <c r="CM177" i="8"/>
  <c r="CN177" i="8"/>
  <c r="CP177" i="8"/>
  <c r="CR177" i="8"/>
  <c r="CJ177" i="8"/>
  <c r="CI177" i="8"/>
  <c r="CK177" i="8"/>
  <c r="CO177" i="8"/>
  <c r="CD20" i="8"/>
  <c r="CE20" i="8"/>
  <c r="CA20" i="8"/>
  <c r="CC20" i="8"/>
  <c r="CG20" i="8"/>
  <c r="CB20" i="8"/>
  <c r="CH20" i="8"/>
  <c r="CF20" i="8"/>
  <c r="BY20" i="8"/>
  <c r="BZ20" i="8"/>
  <c r="BU18" i="8"/>
  <c r="BO18" i="8"/>
  <c r="BW18" i="8"/>
  <c r="BV18" i="8"/>
  <c r="BX18" i="8"/>
  <c r="BS18" i="8"/>
  <c r="BP18" i="8"/>
  <c r="BQ18" i="8"/>
  <c r="BT18" i="8"/>
  <c r="BR18" i="8"/>
  <c r="CC33" i="8"/>
  <c r="CH33" i="8"/>
  <c r="CD33" i="8"/>
  <c r="CF33" i="8"/>
  <c r="CE33" i="8"/>
  <c r="CA33" i="8"/>
  <c r="CB33" i="8"/>
  <c r="BZ33" i="8"/>
  <c r="CG33" i="8"/>
  <c r="BY33" i="8"/>
  <c r="BR62" i="8"/>
  <c r="BU62" i="8"/>
  <c r="BX62" i="8"/>
  <c r="BS62" i="8"/>
  <c r="BP62" i="8"/>
  <c r="BV62" i="8"/>
  <c r="BO62" i="8"/>
  <c r="BQ62" i="8"/>
  <c r="BT62" i="8"/>
  <c r="BW62" i="8"/>
  <c r="CV49" i="8"/>
  <c r="CZ49" i="8"/>
  <c r="CW49" i="8"/>
  <c r="CT49" i="8"/>
  <c r="CS49" i="8"/>
  <c r="DB49" i="8"/>
  <c r="CY49" i="8"/>
  <c r="DA49" i="8"/>
  <c r="CX49" i="8"/>
  <c r="CU49" i="8"/>
  <c r="BO202" i="8"/>
  <c r="BU202" i="8"/>
  <c r="BQ202" i="8"/>
  <c r="BP202" i="8"/>
  <c r="BT202" i="8"/>
  <c r="BV202" i="8"/>
  <c r="BR202" i="8"/>
  <c r="BX202" i="8"/>
  <c r="BS202" i="8"/>
  <c r="BW202" i="8"/>
  <c r="CT5" i="8"/>
  <c r="CW5" i="8"/>
  <c r="CX5" i="8"/>
  <c r="CV5" i="8"/>
  <c r="CU5" i="8"/>
  <c r="CS5" i="8"/>
  <c r="CZ5" i="8"/>
  <c r="DB5" i="8"/>
  <c r="CY5" i="8"/>
  <c r="DA5" i="8"/>
  <c r="BS45" i="8"/>
  <c r="BQ45" i="8"/>
  <c r="BT45" i="8"/>
  <c r="BR45" i="8"/>
  <c r="BP45" i="8"/>
  <c r="BO45" i="8"/>
  <c r="BX45" i="8"/>
  <c r="BW45" i="8"/>
  <c r="BU45" i="8"/>
  <c r="BV45" i="8"/>
  <c r="BM105" i="8"/>
  <c r="BI105" i="8"/>
  <c r="BG105" i="8"/>
  <c r="BJ105" i="8"/>
  <c r="BN105" i="8"/>
  <c r="BL105" i="8"/>
  <c r="BF105" i="8"/>
  <c r="BK105" i="8"/>
  <c r="BH105" i="8"/>
  <c r="BE105" i="8"/>
  <c r="BM63" i="8"/>
  <c r="BE63" i="8"/>
  <c r="BL63" i="8"/>
  <c r="BK63" i="8"/>
  <c r="BF63" i="8"/>
  <c r="BJ63" i="8"/>
  <c r="BH63" i="8"/>
  <c r="BG63" i="8"/>
  <c r="BN63" i="8"/>
  <c r="BI63" i="8"/>
  <c r="BP53" i="8"/>
  <c r="BW53" i="8"/>
  <c r="BU53" i="8"/>
  <c r="BR53" i="8"/>
  <c r="BQ53" i="8"/>
  <c r="BT53" i="8"/>
  <c r="BS53" i="8"/>
  <c r="BO53" i="8"/>
  <c r="BV53" i="8"/>
  <c r="BX53" i="8"/>
  <c r="BP34" i="8"/>
  <c r="BX34" i="8"/>
  <c r="BW34" i="8"/>
  <c r="BO34" i="8"/>
  <c r="BS34" i="8"/>
  <c r="BQ34" i="8"/>
  <c r="BV34" i="8"/>
  <c r="BU34" i="8"/>
  <c r="BT34" i="8"/>
  <c r="BR34" i="8"/>
  <c r="CJ70" i="8"/>
  <c r="CN70" i="8"/>
  <c r="CI70" i="8"/>
  <c r="CK70" i="8"/>
  <c r="CO70" i="8"/>
  <c r="CQ70" i="8"/>
  <c r="CL70" i="8"/>
  <c r="CR70" i="8"/>
  <c r="CM70" i="8"/>
  <c r="CP70" i="8"/>
  <c r="BI42" i="8"/>
  <c r="BE42" i="8"/>
  <c r="BL42" i="8"/>
  <c r="BK42" i="8"/>
  <c r="BJ42" i="8"/>
  <c r="BF42" i="8"/>
  <c r="BH42" i="8"/>
  <c r="BN42" i="8"/>
  <c r="BG42" i="8"/>
  <c r="BM42" i="8"/>
  <c r="BM115" i="8"/>
  <c r="BG115" i="8"/>
  <c r="BN115" i="8"/>
  <c r="BI115" i="8"/>
  <c r="BJ115" i="8"/>
  <c r="BF115" i="8"/>
  <c r="BK115" i="8"/>
  <c r="BE115" i="8"/>
  <c r="BL115" i="8"/>
  <c r="BH115" i="8"/>
  <c r="CW63" i="8"/>
  <c r="CX63" i="8"/>
  <c r="DB63" i="8"/>
  <c r="CS63" i="8"/>
  <c r="CT63" i="8"/>
  <c r="CU63" i="8"/>
  <c r="DA63" i="8"/>
  <c r="CV63" i="8"/>
  <c r="CZ63" i="8"/>
  <c r="CY63" i="8"/>
  <c r="CJ203" i="8"/>
  <c r="CI203" i="8"/>
  <c r="CM203" i="8"/>
  <c r="CR203" i="8"/>
  <c r="CO203" i="8"/>
  <c r="CK203" i="8"/>
  <c r="CQ203" i="8"/>
  <c r="CP203" i="8"/>
  <c r="CN203" i="8"/>
  <c r="CL203" i="8"/>
  <c r="BY144" i="8"/>
  <c r="CA144" i="8"/>
  <c r="CH144" i="8"/>
  <c r="CF144" i="8"/>
  <c r="CC144" i="8"/>
  <c r="CE144" i="8"/>
  <c r="CB144" i="8"/>
  <c r="CD144" i="8"/>
  <c r="CG144" i="8"/>
  <c r="BZ144" i="8"/>
  <c r="BW196" i="8"/>
  <c r="BS196" i="8"/>
  <c r="BT196" i="8"/>
  <c r="BQ196" i="8"/>
  <c r="BO196" i="8"/>
  <c r="BP196" i="8"/>
  <c r="BX196" i="8"/>
  <c r="BU196" i="8"/>
  <c r="BR196" i="8"/>
  <c r="BV196" i="8"/>
  <c r="BG32" i="8"/>
  <c r="BM32" i="8"/>
  <c r="BK32" i="8"/>
  <c r="BF32" i="8"/>
  <c r="BL32" i="8"/>
  <c r="BH32" i="8"/>
  <c r="BI32" i="8"/>
  <c r="BN32" i="8"/>
  <c r="BJ32" i="8"/>
  <c r="BE32" i="8"/>
  <c r="CF73" i="8"/>
  <c r="BZ73" i="8"/>
  <c r="CE73" i="8"/>
  <c r="CC73" i="8"/>
  <c r="BY73" i="8"/>
  <c r="CD73" i="8"/>
  <c r="CH73" i="8"/>
  <c r="CA73" i="8"/>
  <c r="CB73" i="8"/>
  <c r="CG73" i="8"/>
  <c r="CT164" i="8"/>
  <c r="DB164" i="8"/>
  <c r="CU164" i="8"/>
  <c r="CS164" i="8"/>
  <c r="CX164" i="8"/>
  <c r="CV164" i="8"/>
  <c r="CZ164" i="8"/>
  <c r="DA164" i="8"/>
  <c r="CW164" i="8"/>
  <c r="CY164" i="8"/>
  <c r="CV190" i="8"/>
  <c r="CW190" i="8"/>
  <c r="CZ190" i="8"/>
  <c r="CY190" i="8"/>
  <c r="DB190" i="8"/>
  <c r="CT190" i="8"/>
  <c r="CS190" i="8"/>
  <c r="CU190" i="8"/>
  <c r="CX190" i="8"/>
  <c r="DA190" i="8"/>
  <c r="CO179" i="8"/>
  <c r="CI179" i="8"/>
  <c r="CM179" i="8"/>
  <c r="CJ179" i="8"/>
  <c r="CK179" i="8"/>
  <c r="CQ179" i="8"/>
  <c r="CN179" i="8"/>
  <c r="CP179" i="8"/>
  <c r="CL179" i="8"/>
  <c r="CR179" i="8"/>
  <c r="BL73" i="8"/>
  <c r="BJ73" i="8"/>
  <c r="BM73" i="8"/>
  <c r="BI73" i="8"/>
  <c r="BE73" i="8"/>
  <c r="BF73" i="8"/>
  <c r="BN73" i="8"/>
  <c r="BK73" i="8"/>
  <c r="BH73" i="8"/>
  <c r="BG73" i="8"/>
  <c r="BO147" i="8"/>
  <c r="BQ147" i="8"/>
  <c r="BS147" i="8"/>
  <c r="BR147" i="8"/>
  <c r="BU147" i="8"/>
  <c r="BV147" i="8"/>
  <c r="BT147" i="8"/>
  <c r="BP147" i="8"/>
  <c r="BW147" i="8"/>
  <c r="BX147" i="8"/>
  <c r="BY32" i="8"/>
  <c r="CG32" i="8"/>
  <c r="CB32" i="8"/>
  <c r="CE32" i="8"/>
  <c r="CA32" i="8"/>
  <c r="BZ32" i="8"/>
  <c r="CF32" i="8"/>
  <c r="CD32" i="8"/>
  <c r="CC32" i="8"/>
  <c r="CH32" i="8"/>
  <c r="BE168" i="8"/>
  <c r="BL168" i="8"/>
  <c r="BN168" i="8"/>
  <c r="BI168" i="8"/>
  <c r="BJ168" i="8"/>
  <c r="BK168" i="8"/>
  <c r="BM168" i="8"/>
  <c r="BG168" i="8"/>
  <c r="BF168" i="8"/>
  <c r="BH168" i="8"/>
  <c r="BG135" i="8"/>
  <c r="BK135" i="8"/>
  <c r="BH135" i="8"/>
  <c r="BE135" i="8"/>
  <c r="BF135" i="8"/>
  <c r="BL135" i="8"/>
  <c r="BI135" i="8"/>
  <c r="BN135" i="8"/>
  <c r="BM135" i="8"/>
  <c r="BJ135" i="8"/>
  <c r="CD83" i="8"/>
  <c r="BZ83" i="8"/>
  <c r="CG83" i="8"/>
  <c r="BY83" i="8"/>
  <c r="CE83" i="8"/>
  <c r="CF83" i="8"/>
  <c r="CH83" i="8"/>
  <c r="CA83" i="8"/>
  <c r="CB83" i="8"/>
  <c r="CC83" i="8"/>
  <c r="CJ148" i="8"/>
  <c r="CO148" i="8"/>
  <c r="CN148" i="8"/>
  <c r="CR148" i="8"/>
  <c r="CQ148" i="8"/>
  <c r="CK148" i="8"/>
  <c r="CL148" i="8"/>
  <c r="CI148" i="8"/>
  <c r="CP148" i="8"/>
  <c r="CM148" i="8"/>
  <c r="CF43" i="8"/>
  <c r="CB43" i="8"/>
  <c r="CE43" i="8"/>
  <c r="CA43" i="8"/>
  <c r="CH43" i="8"/>
  <c r="CG43" i="8"/>
  <c r="BZ43" i="8"/>
  <c r="CC43" i="8"/>
  <c r="BY43" i="8"/>
  <c r="CD43" i="8"/>
  <c r="CS26" i="8"/>
  <c r="DB26" i="8"/>
  <c r="DA26" i="8"/>
  <c r="CV26" i="8"/>
  <c r="CY26" i="8"/>
  <c r="CU26" i="8"/>
  <c r="CW26" i="8"/>
  <c r="CT26" i="8"/>
  <c r="CX26" i="8"/>
  <c r="CZ26" i="8"/>
  <c r="CY118" i="8"/>
  <c r="CW118" i="8"/>
  <c r="CX118" i="8"/>
  <c r="CU118" i="8"/>
  <c r="CT118" i="8"/>
  <c r="CZ118" i="8"/>
  <c r="CV118" i="8"/>
  <c r="DB118" i="8"/>
  <c r="CS118" i="8"/>
  <c r="DA118" i="8"/>
  <c r="CY24" i="8"/>
  <c r="CU24" i="8"/>
  <c r="CS24" i="8"/>
  <c r="CT24" i="8"/>
  <c r="CV24" i="8"/>
  <c r="DA24" i="8"/>
  <c r="CW24" i="8"/>
  <c r="DB24" i="8"/>
  <c r="CX24" i="8"/>
  <c r="CZ24" i="8"/>
  <c r="BO41" i="8"/>
  <c r="BW41" i="8"/>
  <c r="BU41" i="8"/>
  <c r="BV41" i="8"/>
  <c r="BT41" i="8"/>
  <c r="BQ41" i="8"/>
  <c r="BP41" i="8"/>
  <c r="BS41" i="8"/>
  <c r="BX41" i="8"/>
  <c r="BR41" i="8"/>
  <c r="CQ193" i="8"/>
  <c r="CP193" i="8"/>
  <c r="CN193" i="8"/>
  <c r="CM193" i="8"/>
  <c r="CL193" i="8"/>
  <c r="CO193" i="8"/>
  <c r="CJ193" i="8"/>
  <c r="CI193" i="8"/>
  <c r="CK193" i="8"/>
  <c r="CR193" i="8"/>
  <c r="CC94" i="8"/>
  <c r="CG94" i="8"/>
  <c r="CB94" i="8"/>
  <c r="CD94" i="8"/>
  <c r="CE94" i="8"/>
  <c r="CF94" i="8"/>
  <c r="CH94" i="8"/>
  <c r="CA94" i="8"/>
  <c r="BY94" i="8"/>
  <c r="BZ94" i="8"/>
  <c r="CT87" i="8"/>
  <c r="CS87" i="8"/>
  <c r="CV87" i="8"/>
  <c r="CZ87" i="8"/>
  <c r="CU87" i="8"/>
  <c r="CY87" i="8"/>
  <c r="CX87" i="8"/>
  <c r="DA87" i="8"/>
  <c r="CW87" i="8"/>
  <c r="DB87" i="8"/>
  <c r="BO152" i="8"/>
  <c r="BU152" i="8"/>
  <c r="BS152" i="8"/>
  <c r="BT152" i="8"/>
  <c r="BR152" i="8"/>
  <c r="BQ152" i="8"/>
  <c r="BW152" i="8"/>
  <c r="BX152" i="8"/>
  <c r="BV152" i="8"/>
  <c r="BP152" i="8"/>
  <c r="CD183" i="8"/>
  <c r="BY183" i="8"/>
  <c r="CF183" i="8"/>
  <c r="CE183" i="8"/>
  <c r="CA183" i="8"/>
  <c r="CB183" i="8"/>
  <c r="CH183" i="8"/>
  <c r="BZ183" i="8"/>
  <c r="CG183" i="8"/>
  <c r="CC183" i="8"/>
  <c r="BV84" i="8"/>
  <c r="BO84" i="8"/>
  <c r="BT84" i="8"/>
  <c r="BP84" i="8"/>
  <c r="BX84" i="8"/>
  <c r="BR84" i="8"/>
  <c r="BS84" i="8"/>
  <c r="BW84" i="8"/>
  <c r="BQ84" i="8"/>
  <c r="BU84" i="8"/>
  <c r="BR52" i="8"/>
  <c r="BX52" i="8"/>
  <c r="BP52" i="8"/>
  <c r="BQ52" i="8"/>
  <c r="BU52" i="8"/>
  <c r="BO52" i="8"/>
  <c r="BT52" i="8"/>
  <c r="BS52" i="8"/>
  <c r="BW52" i="8"/>
  <c r="BV52" i="8"/>
  <c r="CD113" i="8"/>
  <c r="CA113" i="8"/>
  <c r="CH113" i="8"/>
  <c r="CB113" i="8"/>
  <c r="CG113" i="8"/>
  <c r="BY113" i="8"/>
  <c r="CC113" i="8"/>
  <c r="CF113" i="8"/>
  <c r="BZ113" i="8"/>
  <c r="CE113" i="8"/>
  <c r="CC27" i="8"/>
  <c r="CG27" i="8"/>
  <c r="CD27" i="8"/>
  <c r="BY27" i="8"/>
  <c r="BZ27" i="8"/>
  <c r="CF27" i="8"/>
  <c r="CH27" i="8"/>
  <c r="CA27" i="8"/>
  <c r="CE27" i="8"/>
  <c r="CB27" i="8"/>
  <c r="CN117" i="8"/>
  <c r="CK117" i="8"/>
  <c r="CL117" i="8"/>
  <c r="CO117" i="8"/>
  <c r="CM117" i="8"/>
  <c r="CR117" i="8"/>
  <c r="CI117" i="8"/>
  <c r="CJ117" i="8"/>
  <c r="CQ117" i="8"/>
  <c r="CP117" i="8"/>
  <c r="BT70" i="8"/>
  <c r="BR70" i="8"/>
  <c r="BX70" i="8"/>
  <c r="BQ70" i="8"/>
  <c r="BU70" i="8"/>
  <c r="BV70" i="8"/>
  <c r="BP70" i="8"/>
  <c r="BW70" i="8"/>
  <c r="BS70" i="8"/>
  <c r="BO70" i="8"/>
  <c r="BU127" i="8"/>
  <c r="BX127" i="8"/>
  <c r="BR127" i="8"/>
  <c r="BQ127" i="8"/>
  <c r="BS127" i="8"/>
  <c r="BO127" i="8"/>
  <c r="BV127" i="8"/>
  <c r="BW127" i="8"/>
  <c r="BP127" i="8"/>
  <c r="BT127" i="8"/>
  <c r="BU174" i="8"/>
  <c r="BO174" i="8"/>
  <c r="BS174" i="8"/>
  <c r="BT174" i="8"/>
  <c r="BR174" i="8"/>
  <c r="BP174" i="8"/>
  <c r="BV174" i="8"/>
  <c r="BW174" i="8"/>
  <c r="BX174" i="8"/>
  <c r="BQ174" i="8"/>
  <c r="DA90" i="8"/>
  <c r="CZ90" i="8"/>
  <c r="DB90" i="8"/>
  <c r="CS90" i="8"/>
  <c r="CW90" i="8"/>
  <c r="CT90" i="8"/>
  <c r="CX90" i="8"/>
  <c r="CV90" i="8"/>
  <c r="CU90" i="8"/>
  <c r="CY90" i="8"/>
  <c r="DB100" i="8"/>
  <c r="CY100" i="8"/>
  <c r="CU100" i="8"/>
  <c r="CT100" i="8"/>
  <c r="CS100" i="8"/>
  <c r="CZ100" i="8"/>
  <c r="CV100" i="8"/>
  <c r="CX100" i="8"/>
  <c r="DA100" i="8"/>
  <c r="CW100" i="8"/>
  <c r="BE27" i="8"/>
  <c r="BF27" i="8"/>
  <c r="BH27" i="8"/>
  <c r="BJ27" i="8"/>
  <c r="BK27" i="8"/>
  <c r="BI27" i="8"/>
  <c r="BN27" i="8"/>
  <c r="BL27" i="8"/>
  <c r="BM27" i="8"/>
  <c r="BG27" i="8"/>
  <c r="CU169" i="8"/>
  <c r="CV169" i="8"/>
  <c r="CT169" i="8"/>
  <c r="CY169" i="8"/>
  <c r="CX169" i="8"/>
  <c r="DB169" i="8"/>
  <c r="DA169" i="8"/>
  <c r="CW169" i="8"/>
  <c r="CZ169" i="8"/>
  <c r="CS169" i="8"/>
  <c r="CC63" i="8"/>
  <c r="CG63" i="8"/>
  <c r="BY63" i="8"/>
  <c r="CA63" i="8"/>
  <c r="CF63" i="8"/>
  <c r="BZ63" i="8"/>
  <c r="CH63" i="8"/>
  <c r="CD63" i="8"/>
  <c r="CB63" i="8"/>
  <c r="CE63" i="8"/>
  <c r="CT66" i="8"/>
  <c r="CZ66" i="8"/>
  <c r="CY66" i="8"/>
  <c r="DB66" i="8"/>
  <c r="CX66" i="8"/>
  <c r="DA66" i="8"/>
  <c r="CU66" i="8"/>
  <c r="CV66" i="8"/>
  <c r="CW66" i="8"/>
  <c r="CS66" i="8"/>
  <c r="CG70" i="8"/>
  <c r="BZ70" i="8"/>
  <c r="CA70" i="8"/>
  <c r="CD70" i="8"/>
  <c r="CE70" i="8"/>
  <c r="CF70" i="8"/>
  <c r="CH70" i="8"/>
  <c r="CC70" i="8"/>
  <c r="CB70" i="8"/>
  <c r="BY70" i="8"/>
  <c r="CL175" i="8"/>
  <c r="CI175" i="8"/>
  <c r="CM175" i="8"/>
  <c r="CJ175" i="8"/>
  <c r="CP175" i="8"/>
  <c r="CO175" i="8"/>
  <c r="CR175" i="8"/>
  <c r="CK175" i="8"/>
  <c r="CQ175" i="8"/>
  <c r="CN175" i="8"/>
  <c r="BJ51" i="8"/>
  <c r="BL51" i="8"/>
  <c r="BN51" i="8"/>
  <c r="BH51" i="8"/>
  <c r="BG51" i="8"/>
  <c r="BK51" i="8"/>
  <c r="BI51" i="8"/>
  <c r="BM51" i="8"/>
  <c r="BF51" i="8"/>
  <c r="BE51" i="8"/>
  <c r="BW96" i="8"/>
  <c r="BQ96" i="8"/>
  <c r="BX96" i="8"/>
  <c r="BS96" i="8"/>
  <c r="BU96" i="8"/>
  <c r="BP96" i="8"/>
  <c r="BR96" i="8"/>
  <c r="BT96" i="8"/>
  <c r="BO96" i="8"/>
  <c r="BV96" i="8"/>
  <c r="DA160" i="8"/>
  <c r="CS160" i="8"/>
  <c r="DB160" i="8"/>
  <c r="CX160" i="8"/>
  <c r="CU160" i="8"/>
  <c r="CV160" i="8"/>
  <c r="CW160" i="8"/>
  <c r="CZ160" i="8"/>
  <c r="CT160" i="8"/>
  <c r="CY160" i="8"/>
  <c r="DB175" i="8"/>
  <c r="CU175" i="8"/>
  <c r="CV175" i="8"/>
  <c r="CW175" i="8"/>
  <c r="CX175" i="8"/>
  <c r="CY175" i="8"/>
  <c r="CT175" i="8"/>
  <c r="CZ175" i="8"/>
  <c r="DA175" i="8"/>
  <c r="CS175" i="8"/>
  <c r="CM119" i="8"/>
  <c r="CQ119" i="8"/>
  <c r="CP119" i="8"/>
  <c r="CL119" i="8"/>
  <c r="CO119" i="8"/>
  <c r="CK119" i="8"/>
  <c r="CN119" i="8"/>
  <c r="CR119" i="8"/>
  <c r="CJ119" i="8"/>
  <c r="CI119" i="8"/>
  <c r="CJ24" i="8"/>
  <c r="CP24" i="8"/>
  <c r="CI24" i="8"/>
  <c r="CK24" i="8"/>
  <c r="CL24" i="8"/>
  <c r="CN24" i="8"/>
  <c r="CQ24" i="8"/>
  <c r="CM24" i="8"/>
  <c r="CO24" i="8"/>
  <c r="CR24" i="8"/>
  <c r="DB30" i="8"/>
  <c r="CW30" i="8"/>
  <c r="CU30" i="8"/>
  <c r="CV30" i="8"/>
  <c r="CX30" i="8"/>
  <c r="CT30" i="8"/>
  <c r="CY30" i="8"/>
  <c r="DA30" i="8"/>
  <c r="CZ30" i="8"/>
  <c r="CS30" i="8"/>
  <c r="BW156" i="8"/>
  <c r="BU156" i="8"/>
  <c r="BP156" i="8"/>
  <c r="BT156" i="8"/>
  <c r="BX156" i="8"/>
  <c r="BV156" i="8"/>
  <c r="BS156" i="8"/>
  <c r="BR156" i="8"/>
  <c r="BQ156" i="8"/>
  <c r="BO156" i="8"/>
  <c r="BT8" i="8"/>
  <c r="BO8" i="8"/>
  <c r="BW8" i="8"/>
  <c r="BV8" i="8"/>
  <c r="BP8" i="8"/>
  <c r="BX8" i="8"/>
  <c r="BS8" i="8"/>
  <c r="BU8" i="8"/>
  <c r="BR8" i="8"/>
  <c r="BQ8" i="8"/>
  <c r="CO16" i="8"/>
  <c r="CL16" i="8"/>
  <c r="CJ16" i="8"/>
  <c r="CQ16" i="8"/>
  <c r="CP16" i="8"/>
  <c r="CK16" i="8"/>
  <c r="CI16" i="8"/>
  <c r="CN16" i="8"/>
  <c r="CR16" i="8"/>
  <c r="CM16" i="8"/>
  <c r="BG90" i="8"/>
  <c r="BN90" i="8"/>
  <c r="BK90" i="8"/>
  <c r="BL90" i="8"/>
  <c r="BM90" i="8"/>
  <c r="BF90" i="8"/>
  <c r="BJ90" i="8"/>
  <c r="BE90" i="8"/>
  <c r="BI90" i="8"/>
  <c r="BH90" i="8"/>
  <c r="BS120" i="8"/>
  <c r="BU120" i="8"/>
  <c r="BR120" i="8"/>
  <c r="BX120" i="8"/>
  <c r="BQ120" i="8"/>
  <c r="BO120" i="8"/>
  <c r="BV120" i="8"/>
  <c r="BW120" i="8"/>
  <c r="BT120" i="8"/>
  <c r="BP120" i="8"/>
  <c r="BJ74" i="8"/>
  <c r="BL74" i="8"/>
  <c r="BI74" i="8"/>
  <c r="BN74" i="8"/>
  <c r="BF74" i="8"/>
  <c r="BE74" i="8"/>
  <c r="BK74" i="8"/>
  <c r="BG74" i="8"/>
  <c r="BH74" i="8"/>
  <c r="BM74" i="8"/>
  <c r="BT16" i="8"/>
  <c r="BO16" i="8"/>
  <c r="BQ16" i="8"/>
  <c r="BV16" i="8"/>
  <c r="BX16" i="8"/>
  <c r="BR16" i="8"/>
  <c r="BW16" i="8"/>
  <c r="BS16" i="8"/>
  <c r="BP16" i="8"/>
  <c r="BU16" i="8"/>
  <c r="CM47" i="8"/>
  <c r="CK47" i="8"/>
  <c r="CJ47" i="8"/>
  <c r="CL47" i="8"/>
  <c r="CP47" i="8"/>
  <c r="CR47" i="8"/>
  <c r="CO47" i="8"/>
  <c r="CI47" i="8"/>
  <c r="CQ47" i="8"/>
  <c r="CN47" i="8"/>
  <c r="BF124" i="8"/>
  <c r="BH124" i="8"/>
  <c r="BE124" i="8"/>
  <c r="BL124" i="8"/>
  <c r="BJ124" i="8"/>
  <c r="BG124" i="8"/>
  <c r="BM124" i="8"/>
  <c r="BN124" i="8"/>
  <c r="BK124" i="8"/>
  <c r="BI124" i="8"/>
  <c r="BF67" i="8"/>
  <c r="BI67" i="8"/>
  <c r="BK67" i="8"/>
  <c r="BG67" i="8"/>
  <c r="BL67" i="8"/>
  <c r="BN67" i="8"/>
  <c r="BH67" i="8"/>
  <c r="BJ67" i="8"/>
  <c r="BE67" i="8"/>
  <c r="BM67" i="8"/>
  <c r="BN197" i="8"/>
  <c r="BJ197" i="8"/>
  <c r="BH197" i="8"/>
  <c r="BL197" i="8"/>
  <c r="BE197" i="8"/>
  <c r="BK197" i="8"/>
  <c r="BF197" i="8"/>
  <c r="BM197" i="8"/>
  <c r="BG197" i="8"/>
  <c r="BI197" i="8"/>
  <c r="CT158" i="8"/>
  <c r="DB158" i="8"/>
  <c r="CV158" i="8"/>
  <c r="DA158" i="8"/>
  <c r="CU158" i="8"/>
  <c r="CY158" i="8"/>
  <c r="CS158" i="8"/>
  <c r="CX158" i="8"/>
  <c r="CW158" i="8"/>
  <c r="CZ158" i="8"/>
  <c r="BO168" i="8"/>
  <c r="BS168" i="8"/>
  <c r="BW168" i="8"/>
  <c r="BT168" i="8"/>
  <c r="BX168" i="8"/>
  <c r="BP168" i="8"/>
  <c r="BR168" i="8"/>
  <c r="BV168" i="8"/>
  <c r="BU168" i="8"/>
  <c r="BQ168" i="8"/>
  <c r="CO166" i="8"/>
  <c r="CJ166" i="8"/>
  <c r="CN166" i="8"/>
  <c r="CK166" i="8"/>
  <c r="CR166" i="8"/>
  <c r="CQ166" i="8"/>
  <c r="CP166" i="8"/>
  <c r="CL166" i="8"/>
  <c r="CM166" i="8"/>
  <c r="CI166" i="8"/>
  <c r="BZ173" i="8"/>
  <c r="CA173" i="8"/>
  <c r="CB173" i="8"/>
  <c r="CG173" i="8"/>
  <c r="CD173" i="8"/>
  <c r="CH173" i="8"/>
  <c r="CC173" i="8"/>
  <c r="BY173" i="8"/>
  <c r="CE173" i="8"/>
  <c r="CF173" i="8"/>
  <c r="CU134" i="8"/>
  <c r="DA134" i="8"/>
  <c r="CW134" i="8"/>
  <c r="CT134" i="8"/>
  <c r="CV134" i="8"/>
  <c r="DB134" i="8"/>
  <c r="CX134" i="8"/>
  <c r="CS134" i="8"/>
  <c r="CZ134" i="8"/>
  <c r="CY134" i="8"/>
  <c r="BV67" i="8"/>
  <c r="BU67" i="8"/>
  <c r="BP67" i="8"/>
  <c r="BQ67" i="8"/>
  <c r="BW67" i="8"/>
  <c r="BS67" i="8"/>
  <c r="BT67" i="8"/>
  <c r="BO67" i="8"/>
  <c r="BX67" i="8"/>
  <c r="BR67" i="8"/>
  <c r="CL121" i="8"/>
  <c r="CN121" i="8"/>
  <c r="CQ121" i="8"/>
  <c r="CI121" i="8"/>
  <c r="CM121" i="8"/>
  <c r="CO121" i="8"/>
  <c r="CJ121" i="8"/>
  <c r="CR121" i="8"/>
  <c r="CP121" i="8"/>
  <c r="CK121" i="8"/>
  <c r="BV194" i="8"/>
  <c r="BS194" i="8"/>
  <c r="BT194" i="8"/>
  <c r="BU194" i="8"/>
  <c r="BQ194" i="8"/>
  <c r="BO194" i="8"/>
  <c r="BR194" i="8"/>
  <c r="BW194" i="8"/>
  <c r="BX194" i="8"/>
  <c r="BP194" i="8"/>
  <c r="CF84" i="8"/>
  <c r="BY84" i="8"/>
  <c r="CA84" i="8"/>
  <c r="BZ84" i="8"/>
  <c r="CD84" i="8"/>
  <c r="CC84" i="8"/>
  <c r="CB84" i="8"/>
  <c r="CG84" i="8"/>
  <c r="CH84" i="8"/>
  <c r="CE84" i="8"/>
  <c r="BY36" i="8"/>
  <c r="CB36" i="8"/>
  <c r="CD36" i="8"/>
  <c r="CF36" i="8"/>
  <c r="CG36" i="8"/>
  <c r="CA36" i="8"/>
  <c r="CC36" i="8"/>
  <c r="BZ36" i="8"/>
  <c r="CE36" i="8"/>
  <c r="CH36" i="8"/>
  <c r="CM88" i="8"/>
  <c r="CO88" i="8"/>
  <c r="CN88" i="8"/>
  <c r="CR88" i="8"/>
  <c r="CQ88" i="8"/>
  <c r="CI88" i="8"/>
  <c r="CP88" i="8"/>
  <c r="CK88" i="8"/>
  <c r="CJ88" i="8"/>
  <c r="CL88" i="8"/>
  <c r="CD58" i="8"/>
  <c r="BY58" i="8"/>
  <c r="CE58" i="8"/>
  <c r="CB58" i="8"/>
  <c r="CH58" i="8"/>
  <c r="CG58" i="8"/>
  <c r="BZ58" i="8"/>
  <c r="CC58" i="8"/>
  <c r="CF58" i="8"/>
  <c r="CA58" i="8"/>
  <c r="DB110" i="8"/>
  <c r="CV110" i="8"/>
  <c r="CY110" i="8"/>
  <c r="CS110" i="8"/>
  <c r="CT110" i="8"/>
  <c r="CZ110" i="8"/>
  <c r="CW110" i="8"/>
  <c r="CX110" i="8"/>
  <c r="CU110" i="8"/>
  <c r="DA110" i="8"/>
  <c r="CW75" i="8"/>
  <c r="CY75" i="8"/>
  <c r="DB75" i="8"/>
  <c r="CV75" i="8"/>
  <c r="CX75" i="8"/>
  <c r="DA75" i="8"/>
  <c r="CU75" i="8"/>
  <c r="CS75" i="8"/>
  <c r="CZ75" i="8"/>
  <c r="CT75" i="8"/>
  <c r="BY138" i="8"/>
  <c r="CF138" i="8"/>
  <c r="CG138" i="8"/>
  <c r="CE138" i="8"/>
  <c r="BZ138" i="8"/>
  <c r="CD138" i="8"/>
  <c r="CA138" i="8"/>
  <c r="CH138" i="8"/>
  <c r="CC138" i="8"/>
  <c r="CB138" i="8"/>
  <c r="CT19" i="8"/>
  <c r="CW19" i="8"/>
  <c r="DA19" i="8"/>
  <c r="DB19" i="8"/>
  <c r="CU19" i="8"/>
  <c r="CX19" i="8"/>
  <c r="CV19" i="8"/>
  <c r="CS19" i="8"/>
  <c r="CY19" i="8"/>
  <c r="CZ19" i="8"/>
  <c r="CT94" i="8"/>
  <c r="CY94" i="8"/>
  <c r="DB94" i="8"/>
  <c r="CU94" i="8"/>
  <c r="CS94" i="8"/>
  <c r="CV94" i="8"/>
  <c r="CX94" i="8"/>
  <c r="CZ94" i="8"/>
  <c r="CW94" i="8"/>
  <c r="DA94" i="8"/>
  <c r="CX200" i="8"/>
  <c r="CW200" i="8"/>
  <c r="CV200" i="8"/>
  <c r="DB200" i="8"/>
  <c r="CY200" i="8"/>
  <c r="CS200" i="8"/>
  <c r="CU200" i="8"/>
  <c r="DA200" i="8"/>
  <c r="CT200" i="8"/>
  <c r="CZ200" i="8"/>
  <c r="CL150" i="8"/>
  <c r="CK150" i="8"/>
  <c r="CO150" i="8"/>
  <c r="CN150" i="8"/>
  <c r="CI150" i="8"/>
  <c r="CQ150" i="8"/>
  <c r="CP150" i="8"/>
  <c r="CR150" i="8"/>
  <c r="CJ150" i="8"/>
  <c r="CM150" i="8"/>
  <c r="BF99" i="8"/>
  <c r="BN99" i="8"/>
  <c r="BK99" i="8"/>
  <c r="BI99" i="8"/>
  <c r="BG99" i="8"/>
  <c r="BH99" i="8"/>
  <c r="BE99" i="8"/>
  <c r="BL99" i="8"/>
  <c r="BM99" i="8"/>
  <c r="BJ99" i="8"/>
  <c r="CY55" i="8"/>
  <c r="DA55" i="8"/>
  <c r="CW55" i="8"/>
  <c r="CX55" i="8"/>
  <c r="CV55" i="8"/>
  <c r="DB55" i="8"/>
  <c r="CZ55" i="8"/>
  <c r="CS55" i="8"/>
  <c r="CT55" i="8"/>
  <c r="CU55" i="8"/>
  <c r="CB166" i="8"/>
  <c r="CH166" i="8"/>
  <c r="CG166" i="8"/>
  <c r="CE166" i="8"/>
  <c r="CD166" i="8"/>
  <c r="CF166" i="8"/>
  <c r="CC166" i="8"/>
  <c r="CA166" i="8"/>
  <c r="BY166" i="8"/>
  <c r="BZ166" i="8"/>
  <c r="CA176" i="8"/>
  <c r="CF176" i="8"/>
  <c r="CB176" i="8"/>
  <c r="CE176" i="8"/>
  <c r="CH176" i="8"/>
  <c r="BZ176" i="8"/>
  <c r="CC176" i="8"/>
  <c r="BY176" i="8"/>
  <c r="CD176" i="8"/>
  <c r="CG176" i="8"/>
  <c r="BQ167" i="8"/>
  <c r="BO167" i="8"/>
  <c r="BR167" i="8"/>
  <c r="BW167" i="8"/>
  <c r="BV167" i="8"/>
  <c r="BP167" i="8"/>
  <c r="BU167" i="8"/>
  <c r="BT167" i="8"/>
  <c r="BS167" i="8"/>
  <c r="BX167" i="8"/>
  <c r="BN117" i="8"/>
  <c r="BK117" i="8"/>
  <c r="BG117" i="8"/>
  <c r="BF117" i="8"/>
  <c r="BM117" i="8"/>
  <c r="BH117" i="8"/>
  <c r="BI117" i="8"/>
  <c r="BL117" i="8"/>
  <c r="BJ117" i="8"/>
  <c r="BE117" i="8"/>
  <c r="BK131" i="8"/>
  <c r="BE131" i="8"/>
  <c r="BG131" i="8"/>
  <c r="BF131" i="8"/>
  <c r="BN131" i="8"/>
  <c r="BM131" i="8"/>
  <c r="BI131" i="8"/>
  <c r="BH131" i="8"/>
  <c r="BJ131" i="8"/>
  <c r="BL131" i="8"/>
  <c r="CL196" i="8"/>
  <c r="CQ196" i="8"/>
  <c r="CM196" i="8"/>
  <c r="CN196" i="8"/>
  <c r="CP196" i="8"/>
  <c r="CR196" i="8"/>
  <c r="CJ196" i="8"/>
  <c r="CO196" i="8"/>
  <c r="CI196" i="8"/>
  <c r="CK196" i="8"/>
  <c r="BJ160" i="8"/>
  <c r="BI160" i="8"/>
  <c r="BM160" i="8"/>
  <c r="BH160" i="8"/>
  <c r="BK160" i="8"/>
  <c r="BF160" i="8"/>
  <c r="BL160" i="8"/>
  <c r="BE160" i="8"/>
  <c r="BN160" i="8"/>
  <c r="BG160" i="8"/>
  <c r="BS145" i="8"/>
  <c r="BT145" i="8"/>
  <c r="BR145" i="8"/>
  <c r="BP145" i="8"/>
  <c r="BQ145" i="8"/>
  <c r="BO145" i="8"/>
  <c r="BW145" i="8"/>
  <c r="BU145" i="8"/>
  <c r="BX145" i="8"/>
  <c r="BV145" i="8"/>
  <c r="CW179" i="8"/>
  <c r="CV179" i="8"/>
  <c r="CX179" i="8"/>
  <c r="CT179" i="8"/>
  <c r="DA179" i="8"/>
  <c r="DB179" i="8"/>
  <c r="CY179" i="8"/>
  <c r="CZ179" i="8"/>
  <c r="CU179" i="8"/>
  <c r="CS179" i="8"/>
  <c r="CA59" i="8"/>
  <c r="CC59" i="8"/>
  <c r="BZ59" i="8"/>
  <c r="BY59" i="8"/>
  <c r="CF59" i="8"/>
  <c r="CH59" i="8"/>
  <c r="CE59" i="8"/>
  <c r="CD59" i="8"/>
  <c r="CG59" i="8"/>
  <c r="CB59" i="8"/>
  <c r="CW29" i="8"/>
  <c r="CZ29" i="8"/>
  <c r="CT29" i="8"/>
  <c r="CX29" i="8"/>
  <c r="CV29" i="8"/>
  <c r="CS29" i="8"/>
  <c r="DA29" i="8"/>
  <c r="DB29" i="8"/>
  <c r="CU29" i="8"/>
  <c r="CY29" i="8"/>
  <c r="BF186" i="8"/>
  <c r="BN186" i="8"/>
  <c r="BL186" i="8"/>
  <c r="BM186" i="8"/>
  <c r="BG186" i="8"/>
  <c r="BE186" i="8"/>
  <c r="BH186" i="8"/>
  <c r="BK186" i="8"/>
  <c r="BJ186" i="8"/>
  <c r="BI186" i="8"/>
  <c r="BL102" i="8"/>
  <c r="BI102" i="8"/>
  <c r="BM102" i="8"/>
  <c r="BH102" i="8"/>
  <c r="BF102" i="8"/>
  <c r="BN102" i="8"/>
  <c r="BK102" i="8"/>
  <c r="BE102" i="8"/>
  <c r="BJ102" i="8"/>
  <c r="BG102" i="8"/>
  <c r="BR130" i="8"/>
  <c r="BO130" i="8"/>
  <c r="BX130" i="8"/>
  <c r="BV130" i="8"/>
  <c r="BU130" i="8"/>
  <c r="BW130" i="8"/>
  <c r="BP130" i="8"/>
  <c r="BQ130" i="8"/>
  <c r="BS130" i="8"/>
  <c r="BT130" i="8"/>
  <c r="BR137" i="8"/>
  <c r="BU137" i="8"/>
  <c r="BS137" i="8"/>
  <c r="BT137" i="8"/>
  <c r="BW137" i="8"/>
  <c r="BO137" i="8"/>
  <c r="BP137" i="8"/>
  <c r="BV137" i="8"/>
  <c r="BX137" i="8"/>
  <c r="BQ137" i="8"/>
  <c r="BS125" i="8"/>
  <c r="BX125" i="8"/>
  <c r="BV125" i="8"/>
  <c r="BT125" i="8"/>
  <c r="BU125" i="8"/>
  <c r="BR125" i="8"/>
  <c r="BW125" i="8"/>
  <c r="BP125" i="8"/>
  <c r="BQ125" i="8"/>
  <c r="BO125" i="8"/>
  <c r="DB69" i="8"/>
  <c r="CU69" i="8"/>
  <c r="CZ69" i="8"/>
  <c r="CX69" i="8"/>
  <c r="CT69" i="8"/>
  <c r="CS69" i="8"/>
  <c r="CY69" i="8"/>
  <c r="CW69" i="8"/>
  <c r="CV69" i="8"/>
  <c r="DA69" i="8"/>
  <c r="BZ158" i="8"/>
  <c r="CH158" i="8"/>
  <c r="CF158" i="8"/>
  <c r="CA158" i="8"/>
  <c r="BY158" i="8"/>
  <c r="CE158" i="8"/>
  <c r="CB158" i="8"/>
  <c r="CD158" i="8"/>
  <c r="CG158" i="8"/>
  <c r="CC158" i="8"/>
  <c r="CS124" i="8"/>
  <c r="CY124" i="8"/>
  <c r="CV124" i="8"/>
  <c r="CU124" i="8"/>
  <c r="CX124" i="8"/>
  <c r="CT124" i="8"/>
  <c r="CZ124" i="8"/>
  <c r="DA124" i="8"/>
  <c r="DB124" i="8"/>
  <c r="CW124" i="8"/>
  <c r="BX23" i="8"/>
  <c r="BW23" i="8"/>
  <c r="BR23" i="8"/>
  <c r="BQ23" i="8"/>
  <c r="BO23" i="8"/>
  <c r="BV23" i="8"/>
  <c r="BU23" i="8"/>
  <c r="BS23" i="8"/>
  <c r="BT23" i="8"/>
  <c r="BP23" i="8"/>
  <c r="CZ129" i="8"/>
  <c r="DB129" i="8"/>
  <c r="CS129" i="8"/>
  <c r="CY129" i="8"/>
  <c r="CU129" i="8"/>
  <c r="CT129" i="8"/>
  <c r="CV129" i="8"/>
  <c r="CW129" i="8"/>
  <c r="CX129" i="8"/>
  <c r="DA129" i="8"/>
  <c r="DB174" i="8"/>
  <c r="CS174" i="8"/>
  <c r="CW174" i="8"/>
  <c r="CU174" i="8"/>
  <c r="DA174" i="8"/>
  <c r="CZ174" i="8"/>
  <c r="CT174" i="8"/>
  <c r="CY174" i="8"/>
  <c r="CX174" i="8"/>
  <c r="CV174" i="8"/>
  <c r="BY9" i="8"/>
  <c r="CB9" i="8"/>
  <c r="BZ9" i="8"/>
  <c r="CE9" i="8"/>
  <c r="CA9" i="8"/>
  <c r="CH9" i="8"/>
  <c r="CG9" i="8"/>
  <c r="CC9" i="8"/>
  <c r="CF9" i="8"/>
  <c r="CD9" i="8"/>
  <c r="CF46" i="8"/>
  <c r="CA46" i="8"/>
  <c r="BY46" i="8"/>
  <c r="CG46" i="8"/>
  <c r="CD46" i="8"/>
  <c r="CE46" i="8"/>
  <c r="CC46" i="8"/>
  <c r="CB46" i="8"/>
  <c r="BZ46" i="8"/>
  <c r="CH46" i="8"/>
  <c r="CL58" i="8"/>
  <c r="CJ58" i="8"/>
  <c r="CM58" i="8"/>
  <c r="CN58" i="8"/>
  <c r="CP58" i="8"/>
  <c r="CI58" i="8"/>
  <c r="CO58" i="8"/>
  <c r="CK58" i="8"/>
  <c r="CR58" i="8"/>
  <c r="CQ58" i="8"/>
  <c r="CP180" i="8"/>
  <c r="CR180" i="8"/>
  <c r="CO180" i="8"/>
  <c r="CQ180" i="8"/>
  <c r="CN180" i="8"/>
  <c r="CK180" i="8"/>
  <c r="CL180" i="8"/>
  <c r="CM180" i="8"/>
  <c r="CJ180" i="8"/>
  <c r="CI180" i="8"/>
  <c r="BT121" i="8"/>
  <c r="BO121" i="8"/>
  <c r="BQ121" i="8"/>
  <c r="BX121" i="8"/>
  <c r="BS121" i="8"/>
  <c r="BP121" i="8"/>
  <c r="BR121" i="8"/>
  <c r="BU121" i="8"/>
  <c r="BV121" i="8"/>
  <c r="BW121" i="8"/>
  <c r="BG132" i="8"/>
  <c r="BL132" i="8"/>
  <c r="BM132" i="8"/>
  <c r="BI132" i="8"/>
  <c r="BN132" i="8"/>
  <c r="BK132" i="8"/>
  <c r="BF132" i="8"/>
  <c r="BJ132" i="8"/>
  <c r="BE132" i="8"/>
  <c r="BH132" i="8"/>
  <c r="CX194" i="8"/>
  <c r="CV194" i="8"/>
  <c r="CZ194" i="8"/>
  <c r="DA194" i="8"/>
  <c r="CT194" i="8"/>
  <c r="CW194" i="8"/>
  <c r="CY194" i="8"/>
  <c r="CS194" i="8"/>
  <c r="CU194" i="8"/>
  <c r="DB194" i="8"/>
  <c r="CI110" i="8"/>
  <c r="CO110" i="8"/>
  <c r="CM110" i="8"/>
  <c r="CK110" i="8"/>
  <c r="CN110" i="8"/>
  <c r="CJ110" i="8"/>
  <c r="CL110" i="8"/>
  <c r="CP110" i="8"/>
  <c r="CR110" i="8"/>
  <c r="CQ110" i="8"/>
  <c r="CO156" i="8"/>
  <c r="CQ156" i="8"/>
  <c r="CR156" i="8"/>
  <c r="CK156" i="8"/>
  <c r="CM156" i="8"/>
  <c r="CN156" i="8"/>
  <c r="CL156" i="8"/>
  <c r="CJ156" i="8"/>
  <c r="CP156" i="8"/>
  <c r="CI156" i="8"/>
  <c r="BZ93" i="8"/>
  <c r="CE93" i="8"/>
  <c r="CC93" i="8"/>
  <c r="CG93" i="8"/>
  <c r="CH93" i="8"/>
  <c r="CF93" i="8"/>
  <c r="BY93" i="8"/>
  <c r="CA93" i="8"/>
  <c r="CB93" i="8"/>
  <c r="CD93" i="8"/>
  <c r="CP15" i="8"/>
  <c r="CO15" i="8"/>
  <c r="CR15" i="8"/>
  <c r="CN15" i="8"/>
  <c r="CQ15" i="8"/>
  <c r="CI15" i="8"/>
  <c r="CK15" i="8"/>
  <c r="CL15" i="8"/>
  <c r="CM15" i="8"/>
  <c r="CJ15" i="8"/>
  <c r="CW40" i="8"/>
  <c r="CU40" i="8"/>
  <c r="CY40" i="8"/>
  <c r="DB40" i="8"/>
  <c r="CT40" i="8"/>
  <c r="CS40" i="8"/>
  <c r="DA40" i="8"/>
  <c r="CX40" i="8"/>
  <c r="CV40" i="8"/>
  <c r="CZ40" i="8"/>
  <c r="CP202" i="8"/>
  <c r="CO202" i="8"/>
  <c r="CI202" i="8"/>
  <c r="CK202" i="8"/>
  <c r="CR202" i="8"/>
  <c r="CJ202" i="8"/>
  <c r="CL202" i="8"/>
  <c r="CQ202" i="8"/>
  <c r="CN202" i="8"/>
  <c r="CM202" i="8"/>
  <c r="CG105" i="8"/>
  <c r="BY105" i="8"/>
  <c r="CE105" i="8"/>
  <c r="CH105" i="8"/>
  <c r="CB105" i="8"/>
  <c r="CF105" i="8"/>
  <c r="CD105" i="8"/>
  <c r="CC105" i="8"/>
  <c r="CA105" i="8"/>
  <c r="BZ105" i="8"/>
  <c r="CY128" i="8"/>
  <c r="CU128" i="8"/>
  <c r="CV128" i="8"/>
  <c r="DA128" i="8"/>
  <c r="CZ128" i="8"/>
  <c r="DB128" i="8"/>
  <c r="CS128" i="8"/>
  <c r="CX128" i="8"/>
  <c r="CW128" i="8"/>
  <c r="CT128" i="8"/>
  <c r="CQ198" i="8"/>
  <c r="CP198" i="8"/>
  <c r="CN198" i="8"/>
  <c r="CR198" i="8"/>
  <c r="CM198" i="8"/>
  <c r="CK198" i="8"/>
  <c r="CI198" i="8"/>
  <c r="CL198" i="8"/>
  <c r="CO198" i="8"/>
  <c r="CJ198" i="8"/>
  <c r="CY146" i="8"/>
  <c r="DB146" i="8"/>
  <c r="CU146" i="8"/>
  <c r="CT146" i="8"/>
  <c r="CW146" i="8"/>
  <c r="CS146" i="8"/>
  <c r="CV146" i="8"/>
  <c r="CX146" i="8"/>
  <c r="CZ146" i="8"/>
  <c r="DA146" i="8"/>
  <c r="CY81" i="8"/>
  <c r="DB81" i="8"/>
  <c r="CZ81" i="8"/>
  <c r="CT81" i="8"/>
  <c r="CU81" i="8"/>
  <c r="CS81" i="8"/>
  <c r="CX81" i="8"/>
  <c r="DA81" i="8"/>
  <c r="CW81" i="8"/>
  <c r="CV81" i="8"/>
  <c r="CI158" i="8"/>
  <c r="CP158" i="8"/>
  <c r="CR158" i="8"/>
  <c r="CQ158" i="8"/>
  <c r="CN158" i="8"/>
  <c r="CO158" i="8"/>
  <c r="CM158" i="8"/>
  <c r="CL158" i="8"/>
  <c r="CK158" i="8"/>
  <c r="CJ158" i="8"/>
  <c r="BI96" i="8"/>
  <c r="BM96" i="8"/>
  <c r="BN96" i="8"/>
  <c r="BL96" i="8"/>
  <c r="BJ96" i="8"/>
  <c r="BH96" i="8"/>
  <c r="BK96" i="8"/>
  <c r="BG96" i="8"/>
  <c r="BF96" i="8"/>
  <c r="BE96" i="8"/>
  <c r="BJ203" i="8"/>
  <c r="BF203" i="8"/>
  <c r="BG203" i="8"/>
  <c r="BN203" i="8"/>
  <c r="BE203" i="8"/>
  <c r="BK203" i="8"/>
  <c r="BL203" i="8"/>
  <c r="BI203" i="8"/>
  <c r="BH203" i="8"/>
  <c r="BM203" i="8"/>
  <c r="CX141" i="8"/>
  <c r="DA141" i="8"/>
  <c r="CS141" i="8"/>
  <c r="CT141" i="8"/>
  <c r="CU141" i="8"/>
  <c r="CZ141" i="8"/>
  <c r="DB141" i="8"/>
  <c r="CW141" i="8"/>
  <c r="CV141" i="8"/>
  <c r="CY141" i="8"/>
  <c r="CL104" i="8"/>
  <c r="CK104" i="8"/>
  <c r="CO104" i="8"/>
  <c r="CN104" i="8"/>
  <c r="CR104" i="8"/>
  <c r="CJ104" i="8"/>
  <c r="CP104" i="8"/>
  <c r="CM104" i="8"/>
  <c r="CI104" i="8"/>
  <c r="CQ104" i="8"/>
  <c r="BN133" i="8"/>
  <c r="BL133" i="8"/>
  <c r="BM133" i="8"/>
  <c r="BI133" i="8"/>
  <c r="BF133" i="8"/>
  <c r="BH133" i="8"/>
  <c r="BE133" i="8"/>
  <c r="BK133" i="8"/>
  <c r="BJ133" i="8"/>
  <c r="BG133" i="8"/>
  <c r="CQ12" i="8"/>
  <c r="CK12" i="8"/>
  <c r="CP12" i="8"/>
  <c r="CM12" i="8"/>
  <c r="CN12" i="8"/>
  <c r="CL12" i="8"/>
  <c r="CR12" i="8"/>
  <c r="CI12" i="8"/>
  <c r="CO12" i="8"/>
  <c r="CJ12" i="8"/>
  <c r="BS43" i="8"/>
  <c r="BU43" i="8"/>
  <c r="BR43" i="8"/>
  <c r="BV43" i="8"/>
  <c r="BX43" i="8"/>
  <c r="BQ43" i="8"/>
  <c r="BT43" i="8"/>
  <c r="BO43" i="8"/>
  <c r="BW43" i="8"/>
  <c r="BP43" i="8"/>
  <c r="BI41" i="8"/>
  <c r="BF41" i="8"/>
  <c r="BJ41" i="8"/>
  <c r="BK41" i="8"/>
  <c r="BL41" i="8"/>
  <c r="BH41" i="8"/>
  <c r="BM41" i="8"/>
  <c r="BE41" i="8"/>
  <c r="BN41" i="8"/>
  <c r="BG41" i="8"/>
  <c r="DA153" i="8"/>
  <c r="CZ153" i="8"/>
  <c r="CS153" i="8"/>
  <c r="DB153" i="8"/>
  <c r="CY153" i="8"/>
  <c r="CV153" i="8"/>
  <c r="CX153" i="8"/>
  <c r="CW153" i="8"/>
  <c r="CU153" i="8"/>
  <c r="CT153" i="8"/>
  <c r="BE8" i="8"/>
  <c r="BN8" i="8"/>
  <c r="BI8" i="8"/>
  <c r="BF8" i="8"/>
  <c r="BG8" i="8"/>
  <c r="BK8" i="8"/>
  <c r="BJ8" i="8"/>
  <c r="BL8" i="8"/>
  <c r="BH8" i="8"/>
  <c r="BM8" i="8"/>
  <c r="CB38" i="8"/>
  <c r="BZ38" i="8"/>
  <c r="CA38" i="8"/>
  <c r="CE38" i="8"/>
  <c r="CG38" i="8"/>
  <c r="CC38" i="8"/>
  <c r="BY38" i="8"/>
  <c r="CH38" i="8"/>
  <c r="CF38" i="8"/>
  <c r="CD38" i="8"/>
  <c r="CT41" i="8"/>
  <c r="CY41" i="8"/>
  <c r="DA41" i="8"/>
  <c r="CS41" i="8"/>
  <c r="CW41" i="8"/>
  <c r="CZ41" i="8"/>
  <c r="CU41" i="8"/>
  <c r="CV41" i="8"/>
  <c r="CX41" i="8"/>
  <c r="DB41" i="8"/>
  <c r="CW123" i="8"/>
  <c r="CT123" i="8"/>
  <c r="CV123" i="8"/>
  <c r="CS123" i="8"/>
  <c r="CY123" i="8"/>
  <c r="CU123" i="8"/>
  <c r="DB123" i="8"/>
  <c r="DA123" i="8"/>
  <c r="CX123" i="8"/>
  <c r="CZ123" i="8"/>
  <c r="CV102" i="8"/>
  <c r="CY102" i="8"/>
  <c r="CU102" i="8"/>
  <c r="CW102" i="8"/>
  <c r="CT102" i="8"/>
  <c r="CX102" i="8"/>
  <c r="DA102" i="8"/>
  <c r="DB102" i="8"/>
  <c r="CS102" i="8"/>
  <c r="CZ102" i="8"/>
  <c r="BP109" i="8"/>
  <c r="BV109" i="8"/>
  <c r="BT109" i="8"/>
  <c r="BW109" i="8"/>
  <c r="BQ109" i="8"/>
  <c r="BO109" i="8"/>
  <c r="BU109" i="8"/>
  <c r="BR109" i="8"/>
  <c r="BX109" i="8"/>
  <c r="BS109" i="8"/>
  <c r="BR61" i="8"/>
  <c r="BW61" i="8"/>
  <c r="BO61" i="8"/>
  <c r="BQ61" i="8"/>
  <c r="BU61" i="8"/>
  <c r="BT61" i="8"/>
  <c r="BX61" i="8"/>
  <c r="BP61" i="8"/>
  <c r="BV61" i="8"/>
  <c r="BS61" i="8"/>
  <c r="BL199" i="8"/>
  <c r="BN199" i="8"/>
  <c r="BK199" i="8"/>
  <c r="BI199" i="8"/>
  <c r="BM199" i="8"/>
  <c r="BE199" i="8"/>
  <c r="BF199" i="8"/>
  <c r="BJ199" i="8"/>
  <c r="BH199" i="8"/>
  <c r="BG199" i="8"/>
  <c r="BR24" i="8"/>
  <c r="BQ24" i="8"/>
  <c r="BS24" i="8"/>
  <c r="BV24" i="8"/>
  <c r="BT24" i="8"/>
  <c r="BX24" i="8"/>
  <c r="BU24" i="8"/>
  <c r="BP24" i="8"/>
  <c r="BW24" i="8"/>
  <c r="BO24" i="8"/>
  <c r="CR128" i="8"/>
  <c r="CJ128" i="8"/>
  <c r="CO128" i="8"/>
  <c r="CN128" i="8"/>
  <c r="CQ128" i="8"/>
  <c r="CL128" i="8"/>
  <c r="CP128" i="8"/>
  <c r="CI128" i="8"/>
  <c r="CK128" i="8"/>
  <c r="CM128" i="8"/>
  <c r="CS44" i="8"/>
  <c r="DB44" i="8"/>
  <c r="CW44" i="8"/>
  <c r="CV44" i="8"/>
  <c r="CU44" i="8"/>
  <c r="CT44" i="8"/>
  <c r="CX44" i="8"/>
  <c r="CZ44" i="8"/>
  <c r="CY44" i="8"/>
  <c r="DA44" i="8"/>
  <c r="BZ123" i="8"/>
  <c r="CA123" i="8"/>
  <c r="BY123" i="8"/>
  <c r="CF123" i="8"/>
  <c r="CC123" i="8"/>
  <c r="CE123" i="8"/>
  <c r="CD123" i="8"/>
  <c r="CH123" i="8"/>
  <c r="CG123" i="8"/>
  <c r="CB123" i="8"/>
  <c r="BE54" i="8"/>
  <c r="BI54" i="8"/>
  <c r="BJ54" i="8"/>
  <c r="BF54" i="8"/>
  <c r="BK54" i="8"/>
  <c r="BG54" i="8"/>
  <c r="BM54" i="8"/>
  <c r="BH54" i="8"/>
  <c r="BN54" i="8"/>
  <c r="BL54" i="8"/>
  <c r="CH86" i="8"/>
  <c r="CF86" i="8"/>
  <c r="CB86" i="8"/>
  <c r="CE86" i="8"/>
  <c r="CC86" i="8"/>
  <c r="CA86" i="8"/>
  <c r="BY86" i="8"/>
  <c r="CD86" i="8"/>
  <c r="CG86" i="8"/>
  <c r="BZ86" i="8"/>
  <c r="BV82" i="8"/>
  <c r="BS82" i="8"/>
  <c r="BP82" i="8"/>
  <c r="BW82" i="8"/>
  <c r="BT82" i="8"/>
  <c r="BR82" i="8"/>
  <c r="BU82" i="8"/>
  <c r="BQ82" i="8"/>
  <c r="BX82" i="8"/>
  <c r="BO82" i="8"/>
  <c r="CL113" i="8"/>
  <c r="CN113" i="8"/>
  <c r="CR113" i="8"/>
  <c r="CK113" i="8"/>
  <c r="CM113" i="8"/>
  <c r="CP113" i="8"/>
  <c r="CI113" i="8"/>
  <c r="CO113" i="8"/>
  <c r="CJ113" i="8"/>
  <c r="CQ113" i="8"/>
  <c r="CR30" i="8"/>
  <c r="CJ30" i="8"/>
  <c r="CN30" i="8"/>
  <c r="CI30" i="8"/>
  <c r="CL30" i="8"/>
  <c r="CQ30" i="8"/>
  <c r="CM30" i="8"/>
  <c r="CK30" i="8"/>
  <c r="CP30" i="8"/>
  <c r="CO30" i="8"/>
  <c r="CZ197" i="8"/>
  <c r="CT197" i="8"/>
  <c r="CV197" i="8"/>
  <c r="CW197" i="8"/>
  <c r="DA197" i="8"/>
  <c r="CX197" i="8"/>
  <c r="CS197" i="8"/>
  <c r="CY197" i="8"/>
  <c r="DB197" i="8"/>
  <c r="CU197" i="8"/>
  <c r="CI98" i="8"/>
  <c r="CP98" i="8"/>
  <c r="CM98" i="8"/>
  <c r="CL98" i="8"/>
  <c r="CJ98" i="8"/>
  <c r="CQ98" i="8"/>
  <c r="CK98" i="8"/>
  <c r="CR98" i="8"/>
  <c r="CO98" i="8"/>
  <c r="CN98" i="8"/>
  <c r="BV164" i="8"/>
  <c r="BX164" i="8"/>
  <c r="BP164" i="8"/>
  <c r="BU164" i="8"/>
  <c r="BW164" i="8"/>
  <c r="BO164" i="8"/>
  <c r="BQ164" i="8"/>
  <c r="BR164" i="8"/>
  <c r="BS164" i="8"/>
  <c r="BT164" i="8"/>
  <c r="BF76" i="8"/>
  <c r="BJ76" i="8"/>
  <c r="BM76" i="8"/>
  <c r="BN76" i="8"/>
  <c r="BK76" i="8"/>
  <c r="BE76" i="8"/>
  <c r="BL76" i="8"/>
  <c r="BI76" i="8"/>
  <c r="BH76" i="8"/>
  <c r="BG76" i="8"/>
  <c r="CU62" i="8"/>
  <c r="DB62" i="8"/>
  <c r="CX62" i="8"/>
  <c r="CT62" i="8"/>
  <c r="CW62" i="8"/>
  <c r="CS62" i="8"/>
  <c r="CY62" i="8"/>
  <c r="CZ62" i="8"/>
  <c r="CV62" i="8"/>
  <c r="DA62" i="8"/>
  <c r="CO151" i="8"/>
  <c r="CM151" i="8"/>
  <c r="CK151" i="8"/>
  <c r="CR151" i="8"/>
  <c r="CQ151" i="8"/>
  <c r="CN151" i="8"/>
  <c r="CP151" i="8"/>
  <c r="CJ151" i="8"/>
  <c r="CI151" i="8"/>
  <c r="CL151" i="8"/>
  <c r="CC165" i="8"/>
  <c r="BY165" i="8"/>
  <c r="CB165" i="8"/>
  <c r="CA165" i="8"/>
  <c r="CH165" i="8"/>
  <c r="CG165" i="8"/>
  <c r="CF165" i="8"/>
  <c r="CD165" i="8"/>
  <c r="CE165" i="8"/>
  <c r="BZ165" i="8"/>
  <c r="CB90" i="8"/>
  <c r="CF90" i="8"/>
  <c r="CE90" i="8"/>
  <c r="CA90" i="8"/>
  <c r="CC90" i="8"/>
  <c r="BY90" i="8"/>
  <c r="CG90" i="8"/>
  <c r="BZ90" i="8"/>
  <c r="CD90" i="8"/>
  <c r="CH90" i="8"/>
  <c r="BZ47" i="8"/>
  <c r="CB47" i="8"/>
  <c r="CE47" i="8"/>
  <c r="CH47" i="8"/>
  <c r="CC47" i="8"/>
  <c r="CG47" i="8"/>
  <c r="CD47" i="8"/>
  <c r="CF47" i="8"/>
  <c r="CA47" i="8"/>
  <c r="BY47" i="8"/>
  <c r="CM190" i="8"/>
  <c r="CO190" i="8"/>
  <c r="CR190" i="8"/>
  <c r="CN190" i="8"/>
  <c r="CI190" i="8"/>
  <c r="CK190" i="8"/>
  <c r="CQ190" i="8"/>
  <c r="CP190" i="8"/>
  <c r="CJ190" i="8"/>
  <c r="CL190" i="8"/>
  <c r="CA168" i="8"/>
  <c r="BZ168" i="8"/>
  <c r="BY168" i="8"/>
  <c r="CB168" i="8"/>
  <c r="CC168" i="8"/>
  <c r="CD168" i="8"/>
  <c r="CH168" i="8"/>
  <c r="CG168" i="8"/>
  <c r="CE168" i="8"/>
  <c r="CF168" i="8"/>
  <c r="BV162" i="8"/>
  <c r="BX162" i="8"/>
  <c r="BR162" i="8"/>
  <c r="BU162" i="8"/>
  <c r="BO162" i="8"/>
  <c r="BT162" i="8"/>
  <c r="BQ162" i="8"/>
  <c r="BP162" i="8"/>
  <c r="BW162" i="8"/>
  <c r="BS162" i="8"/>
  <c r="DA89" i="8"/>
  <c r="CT89" i="8"/>
  <c r="CW89" i="8"/>
  <c r="CV89" i="8"/>
  <c r="CS89" i="8"/>
  <c r="CY89" i="8"/>
  <c r="DB89" i="8"/>
  <c r="CX89" i="8"/>
  <c r="CU89" i="8"/>
  <c r="CZ89" i="8"/>
  <c r="CK127" i="8"/>
  <c r="CI127" i="8"/>
  <c r="CN127" i="8"/>
  <c r="CO127" i="8"/>
  <c r="CP127" i="8"/>
  <c r="CJ127" i="8"/>
  <c r="CM127" i="8"/>
  <c r="CQ127" i="8"/>
  <c r="CR127" i="8"/>
  <c r="CL127" i="8"/>
  <c r="CL84" i="8"/>
  <c r="CQ84" i="8"/>
  <c r="CM84" i="8"/>
  <c r="CN84" i="8"/>
  <c r="CR84" i="8"/>
  <c r="CP84" i="8"/>
  <c r="CO84" i="8"/>
  <c r="CJ84" i="8"/>
  <c r="CI84" i="8"/>
  <c r="CK84" i="8"/>
  <c r="BM37" i="8"/>
  <c r="BK37" i="8"/>
  <c r="BH37" i="8"/>
  <c r="BN37" i="8"/>
  <c r="BI37" i="8"/>
  <c r="BL37" i="8"/>
  <c r="BG37" i="8"/>
  <c r="BJ37" i="8"/>
  <c r="BF37" i="8"/>
  <c r="BE37" i="8"/>
  <c r="CE196" i="8"/>
  <c r="CH196" i="8"/>
  <c r="CA196" i="8"/>
  <c r="CB196" i="8"/>
  <c r="CG196" i="8"/>
  <c r="CD196" i="8"/>
  <c r="CC196" i="8"/>
  <c r="CF196" i="8"/>
  <c r="BZ196" i="8"/>
  <c r="BY196" i="8"/>
  <c r="CW127" i="8"/>
  <c r="CZ127" i="8"/>
  <c r="DB127" i="8"/>
  <c r="CY127" i="8"/>
  <c r="DA127" i="8"/>
  <c r="CV127" i="8"/>
  <c r="CX127" i="8"/>
  <c r="CU127" i="8"/>
  <c r="CT127" i="8"/>
  <c r="CS127" i="8"/>
  <c r="BM48" i="8"/>
  <c r="BL48" i="8"/>
  <c r="BE48" i="8"/>
  <c r="BN48" i="8"/>
  <c r="BF48" i="8"/>
  <c r="BK48" i="8"/>
  <c r="BJ48" i="8"/>
  <c r="BG48" i="8"/>
  <c r="BI48" i="8"/>
  <c r="BH48" i="8"/>
  <c r="BV131" i="8"/>
  <c r="BR131" i="8"/>
  <c r="BQ131" i="8"/>
  <c r="BS131" i="8"/>
  <c r="BO131" i="8"/>
  <c r="BW131" i="8"/>
  <c r="BT131" i="8"/>
  <c r="BX131" i="8"/>
  <c r="BP131" i="8"/>
  <c r="BU131" i="8"/>
  <c r="CZ189" i="8"/>
  <c r="CU189" i="8"/>
  <c r="CS189" i="8"/>
  <c r="CV189" i="8"/>
  <c r="DA189" i="8"/>
  <c r="CT189" i="8"/>
  <c r="CW189" i="8"/>
  <c r="DB189" i="8"/>
  <c r="CY189" i="8"/>
  <c r="CX189" i="8"/>
  <c r="CK173" i="8"/>
  <c r="CI173" i="8"/>
  <c r="CJ173" i="8"/>
  <c r="CL173" i="8"/>
  <c r="CR173" i="8"/>
  <c r="CQ173" i="8"/>
  <c r="CP173" i="8"/>
  <c r="CN173" i="8"/>
  <c r="CM173" i="8"/>
  <c r="CO173" i="8"/>
  <c r="CS201" i="8"/>
  <c r="CZ201" i="8"/>
  <c r="DA201" i="8"/>
  <c r="DB201" i="8"/>
  <c r="CY201" i="8"/>
  <c r="CU201" i="8"/>
  <c r="CT201" i="8"/>
  <c r="CV201" i="8"/>
  <c r="CX201" i="8"/>
  <c r="CW201" i="8"/>
  <c r="BK14" i="8"/>
  <c r="BM14" i="8"/>
  <c r="BG14" i="8"/>
  <c r="BJ14" i="8"/>
  <c r="BI14" i="8"/>
  <c r="BF14" i="8"/>
  <c r="BE14" i="8"/>
  <c r="BL14" i="8"/>
  <c r="BN14" i="8"/>
  <c r="BH14" i="8"/>
  <c r="BU110" i="8"/>
  <c r="BQ110" i="8"/>
  <c r="BX110" i="8"/>
  <c r="BW110" i="8"/>
  <c r="BO110" i="8"/>
  <c r="BP110" i="8"/>
  <c r="BS110" i="8"/>
  <c r="BT110" i="8"/>
  <c r="BR110" i="8"/>
  <c r="BV110" i="8"/>
  <c r="CW35" i="8"/>
  <c r="CT35" i="8"/>
  <c r="DB35" i="8"/>
  <c r="CS35" i="8"/>
  <c r="CX35" i="8"/>
  <c r="CY35" i="8"/>
  <c r="CV35" i="8"/>
  <c r="DA35" i="8"/>
  <c r="CZ35" i="8"/>
  <c r="CU35" i="8"/>
  <c r="BO200" i="8"/>
  <c r="BQ200" i="8"/>
  <c r="BX200" i="8"/>
  <c r="BV200" i="8"/>
  <c r="BU200" i="8"/>
  <c r="BP200" i="8"/>
  <c r="BR200" i="8"/>
  <c r="BW200" i="8"/>
  <c r="BT200" i="8"/>
  <c r="BS200" i="8"/>
  <c r="CA48" i="8"/>
  <c r="CC48" i="8"/>
  <c r="CF48" i="8"/>
  <c r="BZ48" i="8"/>
  <c r="CG48" i="8"/>
  <c r="CB48" i="8"/>
  <c r="CH48" i="8"/>
  <c r="CE48" i="8"/>
  <c r="BY48" i="8"/>
  <c r="CD48" i="8"/>
  <c r="BJ75" i="8"/>
  <c r="BI75" i="8"/>
  <c r="BH75" i="8"/>
  <c r="BG75" i="8"/>
  <c r="BE75" i="8"/>
  <c r="BL75" i="8"/>
  <c r="BM75" i="8"/>
  <c r="BK75" i="8"/>
  <c r="BF75" i="8"/>
  <c r="BN75" i="8"/>
  <c r="CI8" i="8"/>
  <c r="CK8" i="8"/>
  <c r="CQ8" i="8"/>
  <c r="CR8" i="8"/>
  <c r="CL8" i="8"/>
  <c r="CN8" i="8"/>
  <c r="CJ8" i="8"/>
  <c r="CP8" i="8"/>
  <c r="CO8" i="8"/>
  <c r="CM8" i="8"/>
  <c r="BZ145" i="8"/>
  <c r="CH145" i="8"/>
  <c r="CF145" i="8"/>
  <c r="CC145" i="8"/>
  <c r="CD145" i="8"/>
  <c r="CG145" i="8"/>
  <c r="CA145" i="8"/>
  <c r="BY145" i="8"/>
  <c r="CE145" i="8"/>
  <c r="CB145" i="8"/>
  <c r="CA198" i="8"/>
  <c r="BZ198" i="8"/>
  <c r="BY198" i="8"/>
  <c r="CE198" i="8"/>
  <c r="CH198" i="8"/>
  <c r="CB198" i="8"/>
  <c r="CC198" i="8"/>
  <c r="CD198" i="8"/>
  <c r="CG198" i="8"/>
  <c r="CF198" i="8"/>
  <c r="CB12" i="8"/>
  <c r="CA12" i="8"/>
  <c r="CF12" i="8"/>
  <c r="CG12" i="8"/>
  <c r="BY12" i="8"/>
  <c r="CC12" i="8"/>
  <c r="CE12" i="8"/>
  <c r="CD12" i="8"/>
  <c r="CH12" i="8"/>
  <c r="BZ12" i="8"/>
  <c r="CD111" i="8"/>
  <c r="CH111" i="8"/>
  <c r="CF111" i="8"/>
  <c r="CB111" i="8"/>
  <c r="CG111" i="8"/>
  <c r="BY111" i="8"/>
  <c r="CA111" i="8"/>
  <c r="CE111" i="8"/>
  <c r="BZ111" i="8"/>
  <c r="CC111" i="8"/>
  <c r="CC175" i="8"/>
  <c r="BZ175" i="8"/>
  <c r="CE175" i="8"/>
  <c r="BY175" i="8"/>
  <c r="CH175" i="8"/>
  <c r="CA175" i="8"/>
  <c r="CF175" i="8"/>
  <c r="CG175" i="8"/>
  <c r="CB175" i="8"/>
  <c r="CD175" i="8"/>
  <c r="BH193" i="8"/>
  <c r="BK193" i="8"/>
  <c r="BN193" i="8"/>
  <c r="BG193" i="8"/>
  <c r="BM193" i="8"/>
  <c r="BE193" i="8"/>
  <c r="BF193" i="8"/>
  <c r="BJ193" i="8"/>
  <c r="BI193" i="8"/>
  <c r="BL193" i="8"/>
  <c r="CJ155" i="8"/>
  <c r="CK155" i="8"/>
  <c r="CO155" i="8"/>
  <c r="CR155" i="8"/>
  <c r="CL155" i="8"/>
  <c r="CQ155" i="8"/>
  <c r="CN155" i="8"/>
  <c r="CI155" i="8"/>
  <c r="CP155" i="8"/>
  <c r="CM155" i="8"/>
  <c r="CA152" i="8"/>
  <c r="BY152" i="8"/>
  <c r="CG152" i="8"/>
  <c r="CB152" i="8"/>
  <c r="CD152" i="8"/>
  <c r="CC152" i="8"/>
  <c r="CE152" i="8"/>
  <c r="CH152" i="8"/>
  <c r="CF152" i="8"/>
  <c r="BZ152" i="8"/>
  <c r="CG163" i="8"/>
  <c r="CH163" i="8"/>
  <c r="CD163" i="8"/>
  <c r="CF163" i="8"/>
  <c r="CB163" i="8"/>
  <c r="CE163" i="8"/>
  <c r="CA163" i="8"/>
  <c r="CC163" i="8"/>
  <c r="BZ163" i="8"/>
  <c r="BY163" i="8"/>
  <c r="CD26" i="8"/>
  <c r="BZ26" i="8"/>
  <c r="CA26" i="8"/>
  <c r="CE26" i="8"/>
  <c r="CG26" i="8"/>
  <c r="CH26" i="8"/>
  <c r="BY26" i="8"/>
  <c r="CF26" i="8"/>
  <c r="CC26" i="8"/>
  <c r="CB26" i="8"/>
  <c r="CK72" i="8"/>
  <c r="CR72" i="8"/>
  <c r="CN72" i="8"/>
  <c r="CI72" i="8"/>
  <c r="CL72" i="8"/>
  <c r="CP72" i="8"/>
  <c r="CM72" i="8"/>
  <c r="CQ72" i="8"/>
  <c r="CJ72" i="8"/>
  <c r="CO72" i="8"/>
  <c r="CK6" i="8"/>
  <c r="CN6" i="8"/>
  <c r="CQ6" i="8"/>
  <c r="CR6" i="8"/>
  <c r="CJ6" i="8"/>
  <c r="CL6" i="8"/>
  <c r="CO6" i="8"/>
  <c r="CM6" i="8"/>
  <c r="CI6" i="8"/>
  <c r="CP6" i="8"/>
  <c r="DA6" i="8"/>
  <c r="CS6" i="8"/>
  <c r="CW6" i="8"/>
  <c r="DB6" i="8"/>
  <c r="CY6" i="8"/>
  <c r="CU6" i="8"/>
  <c r="CZ6" i="8"/>
  <c r="CT6" i="8"/>
  <c r="CV6" i="8"/>
  <c r="CX6" i="8"/>
  <c r="CN89" i="8"/>
  <c r="CR89" i="8"/>
  <c r="CI89" i="8"/>
  <c r="CK89" i="8"/>
  <c r="CJ89" i="8"/>
  <c r="CM89" i="8"/>
  <c r="CL89" i="8"/>
  <c r="CQ89" i="8"/>
  <c r="CO89" i="8"/>
  <c r="CP89" i="8"/>
  <c r="BE100" i="8"/>
  <c r="BN100" i="8"/>
  <c r="BF100" i="8"/>
  <c r="BJ100" i="8"/>
  <c r="BH100" i="8"/>
  <c r="BK100" i="8"/>
  <c r="BM100" i="8"/>
  <c r="BG100" i="8"/>
  <c r="BI100" i="8"/>
  <c r="BL100" i="8"/>
  <c r="BE56" i="8"/>
  <c r="BG56" i="8"/>
  <c r="BH56" i="8"/>
  <c r="BF56" i="8"/>
  <c r="BK56" i="8"/>
  <c r="BI56" i="8"/>
  <c r="BL56" i="8"/>
  <c r="BN56" i="8"/>
  <c r="BM56" i="8"/>
  <c r="BJ56" i="8"/>
  <c r="BZ69" i="8"/>
  <c r="CF69" i="8"/>
  <c r="CH69" i="8"/>
  <c r="CA69" i="8"/>
  <c r="CG69" i="8"/>
  <c r="BY69" i="8"/>
  <c r="CC69" i="8"/>
  <c r="CB69" i="8"/>
  <c r="CD69" i="8"/>
  <c r="CE69" i="8"/>
  <c r="BJ137" i="8"/>
  <c r="BH137" i="8"/>
  <c r="BG137" i="8"/>
  <c r="BF137" i="8"/>
  <c r="BK137" i="8"/>
  <c r="BL137" i="8"/>
  <c r="BE137" i="8"/>
  <c r="BI137" i="8"/>
  <c r="BN137" i="8"/>
  <c r="BM137" i="8"/>
  <c r="CD56" i="8"/>
  <c r="CC56" i="8"/>
  <c r="BY56" i="8"/>
  <c r="BZ56" i="8"/>
  <c r="CG56" i="8"/>
  <c r="CE56" i="8"/>
  <c r="CA56" i="8"/>
  <c r="CH56" i="8"/>
  <c r="CB56" i="8"/>
  <c r="CF56" i="8"/>
  <c r="DB36" i="8"/>
  <c r="CX36" i="8"/>
  <c r="CT36" i="8"/>
  <c r="CZ36" i="8"/>
  <c r="CY36" i="8"/>
  <c r="DA36" i="8"/>
  <c r="CS36" i="8"/>
  <c r="CV36" i="8"/>
  <c r="CW36" i="8"/>
  <c r="CU36" i="8"/>
  <c r="CA74" i="8"/>
  <c r="CF74" i="8"/>
  <c r="CC74" i="8"/>
  <c r="BZ74" i="8"/>
  <c r="CE74" i="8"/>
  <c r="CG74" i="8"/>
  <c r="BY74" i="8"/>
  <c r="CD74" i="8"/>
  <c r="CH74" i="8"/>
  <c r="CB74" i="8"/>
  <c r="CC5" i="8"/>
  <c r="BZ5" i="8"/>
  <c r="CF5" i="8"/>
  <c r="CA5" i="8"/>
  <c r="CH5" i="8"/>
  <c r="BY5" i="8"/>
  <c r="CB5" i="8"/>
  <c r="CG5" i="8"/>
  <c r="CD5" i="8"/>
  <c r="CE5" i="8"/>
  <c r="BG24" i="8"/>
  <c r="BJ24" i="8"/>
  <c r="BH24" i="8"/>
  <c r="BF24" i="8"/>
  <c r="BL24" i="8"/>
  <c r="BK24" i="8"/>
  <c r="BE24" i="8"/>
  <c r="BN24" i="8"/>
  <c r="BM24" i="8"/>
  <c r="BI24" i="8"/>
  <c r="BX181" i="8"/>
  <c r="BU181" i="8"/>
  <c r="BW181" i="8"/>
  <c r="BR181" i="8"/>
  <c r="BT181" i="8"/>
  <c r="BP181" i="8"/>
  <c r="BS181" i="8"/>
  <c r="BQ181" i="8"/>
  <c r="BO181" i="8"/>
  <c r="BV181" i="8"/>
  <c r="BK95" i="8"/>
  <c r="BN95" i="8"/>
  <c r="BL95" i="8"/>
  <c r="BG95" i="8"/>
  <c r="BH95" i="8"/>
  <c r="BI95" i="8"/>
  <c r="BF95" i="8"/>
  <c r="BE95" i="8"/>
  <c r="BM95" i="8"/>
  <c r="BJ95" i="8"/>
  <c r="CJ188" i="8"/>
  <c r="CL188" i="8"/>
  <c r="CI188" i="8"/>
  <c r="CK188" i="8"/>
  <c r="CQ188" i="8"/>
  <c r="CM188" i="8"/>
  <c r="CO188" i="8"/>
  <c r="CR188" i="8"/>
  <c r="CN188" i="8"/>
  <c r="CP188" i="8"/>
  <c r="BH59" i="8"/>
  <c r="BE59" i="8"/>
  <c r="BM59" i="8"/>
  <c r="BF59" i="8"/>
  <c r="BG59" i="8"/>
  <c r="BJ59" i="8"/>
  <c r="BI59" i="8"/>
  <c r="BL59" i="8"/>
  <c r="BK59" i="8"/>
  <c r="BN59" i="8"/>
  <c r="CI174" i="8"/>
  <c r="CK174" i="8"/>
  <c r="CP174" i="8"/>
  <c r="CO174" i="8"/>
  <c r="CM174" i="8"/>
  <c r="CJ174" i="8"/>
  <c r="CR174" i="8"/>
  <c r="CN174" i="8"/>
  <c r="CL174" i="8"/>
  <c r="CQ174" i="8"/>
  <c r="BG188" i="8"/>
  <c r="BM188" i="8"/>
  <c r="BN188" i="8"/>
  <c r="BK188" i="8"/>
  <c r="BL188" i="8"/>
  <c r="BF188" i="8"/>
  <c r="BE188" i="8"/>
  <c r="BI188" i="8"/>
  <c r="BJ188" i="8"/>
  <c r="BH188" i="8"/>
  <c r="BO14" i="8"/>
  <c r="BR14" i="8"/>
  <c r="BV14" i="8"/>
  <c r="BX14" i="8"/>
  <c r="BT14" i="8"/>
  <c r="BS14" i="8"/>
  <c r="BU14" i="8"/>
  <c r="BP14" i="8"/>
  <c r="BQ14" i="8"/>
  <c r="BW14" i="8"/>
  <c r="BG87" i="8"/>
  <c r="BH87" i="8"/>
  <c r="BI87" i="8"/>
  <c r="BN87" i="8"/>
  <c r="BM87" i="8"/>
  <c r="BJ87" i="8"/>
  <c r="BL87" i="8"/>
  <c r="BE87" i="8"/>
  <c r="BK87" i="8"/>
  <c r="BF87" i="8"/>
  <c r="BL60" i="8"/>
  <c r="BF60" i="8"/>
  <c r="BK60" i="8"/>
  <c r="BJ60" i="8"/>
  <c r="BE60" i="8"/>
  <c r="BG60" i="8"/>
  <c r="BN60" i="8"/>
  <c r="BM60" i="8"/>
  <c r="BI60" i="8"/>
  <c r="BH60" i="8"/>
  <c r="CD119" i="8"/>
  <c r="CA119" i="8"/>
  <c r="CB119" i="8"/>
  <c r="BY119" i="8"/>
  <c r="CE119" i="8"/>
  <c r="BZ119" i="8"/>
  <c r="CH119" i="8"/>
  <c r="CG119" i="8"/>
  <c r="CF119" i="8"/>
  <c r="CC119" i="8"/>
  <c r="BQ149" i="8"/>
  <c r="BU149" i="8"/>
  <c r="BT149" i="8"/>
  <c r="BP149" i="8"/>
  <c r="BW149" i="8"/>
  <c r="BO149" i="8"/>
  <c r="BS149" i="8"/>
  <c r="BV149" i="8"/>
  <c r="BR149" i="8"/>
  <c r="BX149" i="8"/>
  <c r="CA51" i="8"/>
  <c r="CE51" i="8"/>
  <c r="BZ51" i="8"/>
  <c r="CH51" i="8"/>
  <c r="CG51" i="8"/>
  <c r="CC51" i="8"/>
  <c r="CF51" i="8"/>
  <c r="BY51" i="8"/>
  <c r="CB51" i="8"/>
  <c r="CD51" i="8"/>
  <c r="CA117" i="8"/>
  <c r="CF117" i="8"/>
  <c r="BY117" i="8"/>
  <c r="CG117" i="8"/>
  <c r="BZ117" i="8"/>
  <c r="CB117" i="8"/>
  <c r="CE117" i="8"/>
  <c r="CD117" i="8"/>
  <c r="CH117" i="8"/>
  <c r="CC117" i="8"/>
  <c r="CO36" i="8"/>
  <c r="CJ36" i="8"/>
  <c r="CI36" i="8"/>
  <c r="CR36" i="8"/>
  <c r="CN36" i="8"/>
  <c r="CK36" i="8"/>
  <c r="CP36" i="8"/>
  <c r="CM36" i="8"/>
  <c r="CL36" i="8"/>
  <c r="CQ36" i="8"/>
  <c r="BT49" i="8"/>
  <c r="BR49" i="8"/>
  <c r="BU49" i="8"/>
  <c r="BX49" i="8"/>
  <c r="BQ49" i="8"/>
  <c r="BP49" i="8"/>
  <c r="BV49" i="8"/>
  <c r="BW49" i="8"/>
  <c r="BO49" i="8"/>
  <c r="BS49" i="8"/>
  <c r="CO78" i="8"/>
  <c r="CI78" i="8"/>
  <c r="CK78" i="8"/>
  <c r="CJ78" i="8"/>
  <c r="CN78" i="8"/>
  <c r="CM78" i="8"/>
  <c r="CR78" i="8"/>
  <c r="CP78" i="8"/>
  <c r="CL78" i="8"/>
  <c r="CQ78" i="8"/>
  <c r="BM7" i="8"/>
  <c r="BF7" i="8"/>
  <c r="BJ7" i="8"/>
  <c r="BG7" i="8"/>
  <c r="BK7" i="8"/>
  <c r="BE7" i="8"/>
  <c r="BI7" i="8"/>
  <c r="BL7" i="8"/>
  <c r="BH7" i="8"/>
  <c r="BN7" i="8"/>
  <c r="BM125" i="8"/>
  <c r="BK125" i="8"/>
  <c r="BN125" i="8"/>
  <c r="BF125" i="8"/>
  <c r="BG125" i="8"/>
  <c r="BE125" i="8"/>
  <c r="BL125" i="8"/>
  <c r="BI125" i="8"/>
  <c r="BJ125" i="8"/>
  <c r="BH125" i="8"/>
  <c r="CC193" i="8"/>
  <c r="CD193" i="8"/>
  <c r="CG193" i="8"/>
  <c r="CH193" i="8"/>
  <c r="BZ193" i="8"/>
  <c r="CE193" i="8"/>
  <c r="CF193" i="8"/>
  <c r="CA193" i="8"/>
  <c r="BY193" i="8"/>
  <c r="CB193" i="8"/>
  <c r="CO161" i="8"/>
  <c r="CR161" i="8"/>
  <c r="CL161" i="8"/>
  <c r="CM161" i="8"/>
  <c r="CJ161" i="8"/>
  <c r="CQ161" i="8"/>
  <c r="CI161" i="8"/>
  <c r="CP161" i="8"/>
  <c r="CN161" i="8"/>
  <c r="CK161" i="8"/>
  <c r="BR116" i="8"/>
  <c r="BS116" i="8"/>
  <c r="BO116" i="8"/>
  <c r="BW116" i="8"/>
  <c r="BV116" i="8"/>
  <c r="BT116" i="8"/>
  <c r="BX116" i="8"/>
  <c r="BU116" i="8"/>
  <c r="BP116" i="8"/>
  <c r="BQ116" i="8"/>
  <c r="CY71" i="8"/>
  <c r="CT71" i="8"/>
  <c r="DB71" i="8"/>
  <c r="DA71" i="8"/>
  <c r="CU71" i="8"/>
  <c r="CX71" i="8"/>
  <c r="CS71" i="8"/>
  <c r="CW71" i="8"/>
  <c r="CV71" i="8"/>
  <c r="CZ71" i="8"/>
  <c r="CO41" i="8"/>
  <c r="CP41" i="8"/>
  <c r="CI41" i="8"/>
  <c r="CM41" i="8"/>
  <c r="CJ41" i="8"/>
  <c r="CK41" i="8"/>
  <c r="CL41" i="8"/>
  <c r="CQ41" i="8"/>
  <c r="CN41" i="8"/>
  <c r="CR41" i="8"/>
  <c r="CE151" i="8"/>
  <c r="CB151" i="8"/>
  <c r="BZ151" i="8"/>
  <c r="CF151" i="8"/>
  <c r="BY151" i="8"/>
  <c r="CH151" i="8"/>
  <c r="CA151" i="8"/>
  <c r="CC151" i="8"/>
  <c r="CD151" i="8"/>
  <c r="CG151" i="8"/>
  <c r="BR77" i="8"/>
  <c r="BX77" i="8"/>
  <c r="BP77" i="8"/>
  <c r="BO77" i="8"/>
  <c r="BW77" i="8"/>
  <c r="BV77" i="8"/>
  <c r="BU77" i="8"/>
  <c r="BT77" i="8"/>
  <c r="BS77" i="8"/>
  <c r="BQ77" i="8"/>
  <c r="DB180" i="8"/>
  <c r="CY180" i="8"/>
  <c r="CX180" i="8"/>
  <c r="CW180" i="8"/>
  <c r="CU180" i="8"/>
  <c r="DA180" i="8"/>
  <c r="CZ180" i="8"/>
  <c r="CT180" i="8"/>
  <c r="CV180" i="8"/>
  <c r="CS180" i="8"/>
  <c r="BE84" i="8"/>
  <c r="BM84" i="8"/>
  <c r="BI84" i="8"/>
  <c r="BH84" i="8"/>
  <c r="BK84" i="8"/>
  <c r="BJ84" i="8"/>
  <c r="BN84" i="8"/>
  <c r="BG84" i="8"/>
  <c r="BL84" i="8"/>
  <c r="BF84" i="8"/>
  <c r="CQ191" i="8"/>
  <c r="CJ191" i="8"/>
  <c r="CL191" i="8"/>
  <c r="CN191" i="8"/>
  <c r="CR191" i="8"/>
  <c r="CP191" i="8"/>
  <c r="CK191" i="8"/>
  <c r="CO191" i="8"/>
  <c r="CM191" i="8"/>
  <c r="CI191" i="8"/>
  <c r="BH62" i="8"/>
  <c r="BM62" i="8"/>
  <c r="BK62" i="8"/>
  <c r="BI62" i="8"/>
  <c r="BE62" i="8"/>
  <c r="BN62" i="8"/>
  <c r="BL62" i="8"/>
  <c r="BF62" i="8"/>
  <c r="BJ62" i="8"/>
  <c r="BG62" i="8"/>
  <c r="CU147" i="8"/>
  <c r="CW147" i="8"/>
  <c r="CZ147" i="8"/>
  <c r="CX147" i="8"/>
  <c r="CV147" i="8"/>
  <c r="CT147" i="8"/>
  <c r="CS147" i="8"/>
  <c r="CY147" i="8"/>
  <c r="DB147" i="8"/>
  <c r="DA147" i="8"/>
  <c r="BM39" i="8"/>
  <c r="BK39" i="8"/>
  <c r="BL39" i="8"/>
  <c r="BJ39" i="8"/>
  <c r="BE39" i="8"/>
  <c r="BG39" i="8"/>
  <c r="BH39" i="8"/>
  <c r="BF39" i="8"/>
  <c r="BI39" i="8"/>
  <c r="BN39" i="8"/>
  <c r="CM85" i="8"/>
  <c r="CP85" i="8"/>
  <c r="CL85" i="8"/>
  <c r="CK85" i="8"/>
  <c r="CO85" i="8"/>
  <c r="CN85" i="8"/>
  <c r="CI85" i="8"/>
  <c r="CR85" i="8"/>
  <c r="CJ85" i="8"/>
  <c r="CQ85" i="8"/>
  <c r="CY112" i="8"/>
  <c r="CW112" i="8"/>
  <c r="DA112" i="8"/>
  <c r="CV112" i="8"/>
  <c r="CS112" i="8"/>
  <c r="DB112" i="8"/>
  <c r="CZ112" i="8"/>
  <c r="CT112" i="8"/>
  <c r="CX112" i="8"/>
  <c r="CU112" i="8"/>
  <c r="CY11" i="8"/>
  <c r="CW11" i="8"/>
  <c r="DB11" i="8"/>
  <c r="CV11" i="8"/>
  <c r="CU11" i="8"/>
  <c r="DA11" i="8"/>
  <c r="CT11" i="8"/>
  <c r="CX11" i="8"/>
  <c r="CS11" i="8"/>
  <c r="CZ11" i="8"/>
  <c r="BT42" i="8"/>
  <c r="BX42" i="8"/>
  <c r="BR42" i="8"/>
  <c r="BW42" i="8"/>
  <c r="BO42" i="8"/>
  <c r="BV42" i="8"/>
  <c r="BU42" i="8"/>
  <c r="BS42" i="8"/>
  <c r="BQ42" i="8"/>
  <c r="BP42" i="8"/>
  <c r="CE44" i="8"/>
  <c r="BZ44" i="8"/>
  <c r="CF44" i="8"/>
  <c r="CC44" i="8"/>
  <c r="CA44" i="8"/>
  <c r="BY44" i="8"/>
  <c r="CG44" i="8"/>
  <c r="CB44" i="8"/>
  <c r="CH44" i="8"/>
  <c r="CD44" i="8"/>
  <c r="CF101" i="8"/>
  <c r="CB101" i="8"/>
  <c r="CC101" i="8"/>
  <c r="CD101" i="8"/>
  <c r="BZ101" i="8"/>
  <c r="CH101" i="8"/>
  <c r="CE101" i="8"/>
  <c r="CG101" i="8"/>
  <c r="BY101" i="8"/>
  <c r="CA101" i="8"/>
  <c r="BO187" i="8"/>
  <c r="BR187" i="8"/>
  <c r="BV187" i="8"/>
  <c r="BP187" i="8"/>
  <c r="BQ187" i="8"/>
  <c r="BT187" i="8"/>
  <c r="BX187" i="8"/>
  <c r="BU187" i="8"/>
  <c r="BW187" i="8"/>
  <c r="BS187" i="8"/>
  <c r="BH52" i="8"/>
  <c r="BG52" i="8"/>
  <c r="BM52" i="8"/>
  <c r="BI52" i="8"/>
  <c r="BL52" i="8"/>
  <c r="BF52" i="8"/>
  <c r="BE52" i="8"/>
  <c r="BN52" i="8"/>
  <c r="BK52" i="8"/>
  <c r="BJ52" i="8"/>
  <c r="BJ101" i="8"/>
  <c r="BK101" i="8"/>
  <c r="BL101" i="8"/>
  <c r="BF101" i="8"/>
  <c r="BE101" i="8"/>
  <c r="BH101" i="8"/>
  <c r="BI101" i="8"/>
  <c r="BG101" i="8"/>
  <c r="BN101" i="8"/>
  <c r="BM101" i="8"/>
  <c r="BY150" i="8"/>
  <c r="CC150" i="8"/>
  <c r="CD150" i="8"/>
  <c r="CE150" i="8"/>
  <c r="CA150" i="8"/>
  <c r="CF150" i="8"/>
  <c r="CH150" i="8"/>
  <c r="CB150" i="8"/>
  <c r="CG150" i="8"/>
  <c r="BZ150" i="8"/>
  <c r="CZ119" i="8"/>
  <c r="DA119" i="8"/>
  <c r="CY119" i="8"/>
  <c r="CW119" i="8"/>
  <c r="CV119" i="8"/>
  <c r="CS119" i="8"/>
  <c r="CX119" i="8"/>
  <c r="CU119" i="8"/>
  <c r="CT119" i="8"/>
  <c r="DB119" i="8"/>
  <c r="BN30" i="8"/>
  <c r="BJ30" i="8"/>
  <c r="BL30" i="8"/>
  <c r="BM30" i="8"/>
  <c r="BE30" i="8"/>
  <c r="BG30" i="8"/>
  <c r="BI30" i="8"/>
  <c r="BH30" i="8"/>
  <c r="BK30" i="8"/>
  <c r="BF30" i="8"/>
  <c r="BU201" i="8"/>
  <c r="BX201" i="8"/>
  <c r="BO201" i="8"/>
  <c r="BP201" i="8"/>
  <c r="BV201" i="8"/>
  <c r="BQ201" i="8"/>
  <c r="BW201" i="8"/>
  <c r="BT201" i="8"/>
  <c r="BS201" i="8"/>
  <c r="BR201" i="8"/>
  <c r="CW131" i="8"/>
  <c r="CX131" i="8"/>
  <c r="CV131" i="8"/>
  <c r="CT131" i="8"/>
  <c r="CZ131" i="8"/>
  <c r="CU131" i="8"/>
  <c r="CS131" i="8"/>
  <c r="DA131" i="8"/>
  <c r="DB131" i="8"/>
  <c r="CY131" i="8"/>
  <c r="CN44" i="8"/>
  <c r="CO44" i="8"/>
  <c r="CL44" i="8"/>
  <c r="CM44" i="8"/>
  <c r="CI44" i="8"/>
  <c r="CQ44" i="8"/>
  <c r="CJ44" i="8"/>
  <c r="CR44" i="8"/>
  <c r="CK44" i="8"/>
  <c r="CP44" i="8"/>
  <c r="CM176" i="8"/>
  <c r="CK176" i="8"/>
  <c r="CN176" i="8"/>
  <c r="CL176" i="8"/>
  <c r="CJ176" i="8"/>
  <c r="CQ176" i="8"/>
  <c r="CP176" i="8"/>
  <c r="CO176" i="8"/>
  <c r="CR176" i="8"/>
  <c r="CI176" i="8"/>
  <c r="DB186" i="8"/>
  <c r="CY186" i="8"/>
  <c r="CV186" i="8"/>
  <c r="CW186" i="8"/>
  <c r="CZ186" i="8"/>
  <c r="CU186" i="8"/>
  <c r="CX186" i="8"/>
  <c r="CS186" i="8"/>
  <c r="CT186" i="8"/>
  <c r="DA186" i="8"/>
  <c r="CH42" i="8"/>
  <c r="CG42" i="8"/>
  <c r="BZ42" i="8"/>
  <c r="CB42" i="8"/>
  <c r="CA42" i="8"/>
  <c r="CD42" i="8"/>
  <c r="CC42" i="8"/>
  <c r="CE42" i="8"/>
  <c r="BY42" i="8"/>
  <c r="CF42" i="8"/>
  <c r="BS135" i="8"/>
  <c r="BO135" i="8"/>
  <c r="BU135" i="8"/>
  <c r="BV135" i="8"/>
  <c r="BR135" i="8"/>
  <c r="BW135" i="8"/>
  <c r="BQ135" i="8"/>
  <c r="BX135" i="8"/>
  <c r="BP135" i="8"/>
  <c r="BT135" i="8"/>
  <c r="BS199" i="8"/>
  <c r="BR199" i="8"/>
  <c r="BW199" i="8"/>
  <c r="BP199" i="8"/>
  <c r="BX199" i="8"/>
  <c r="BT199" i="8"/>
  <c r="BV199" i="8"/>
  <c r="BU199" i="8"/>
  <c r="BQ199" i="8"/>
  <c r="BO199" i="8"/>
  <c r="CD31" i="8"/>
  <c r="CB31" i="8"/>
  <c r="BZ31" i="8"/>
  <c r="CH31" i="8"/>
  <c r="BY31" i="8"/>
  <c r="CA31" i="8"/>
  <c r="CF31" i="8"/>
  <c r="CG31" i="8"/>
  <c r="CC31" i="8"/>
  <c r="CE31" i="8"/>
  <c r="CW132" i="8"/>
  <c r="CU132" i="8"/>
  <c r="CV132" i="8"/>
  <c r="DA132" i="8"/>
  <c r="CZ132" i="8"/>
  <c r="CS132" i="8"/>
  <c r="CT132" i="8"/>
  <c r="DB132" i="8"/>
  <c r="CY132" i="8"/>
  <c r="CX132" i="8"/>
  <c r="CI45" i="8"/>
  <c r="CO45" i="8"/>
  <c r="CL45" i="8"/>
  <c r="CK45" i="8"/>
  <c r="CR45" i="8"/>
  <c r="CP45" i="8"/>
  <c r="CQ45" i="8"/>
  <c r="CM45" i="8"/>
  <c r="CJ45" i="8"/>
  <c r="CN45" i="8"/>
  <c r="BL164" i="8"/>
  <c r="BI164" i="8"/>
  <c r="BF164" i="8"/>
  <c r="BM164" i="8"/>
  <c r="BN164" i="8"/>
  <c r="BH164" i="8"/>
  <c r="BE164" i="8"/>
  <c r="BG164" i="8"/>
  <c r="BK164" i="8"/>
  <c r="BJ164" i="8"/>
  <c r="BU75" i="8"/>
  <c r="BV75" i="8"/>
  <c r="BQ75" i="8"/>
  <c r="BX75" i="8"/>
  <c r="BT75" i="8"/>
  <c r="BR75" i="8"/>
  <c r="BP75" i="8"/>
  <c r="BW75" i="8"/>
  <c r="BS75" i="8"/>
  <c r="BO75" i="8"/>
  <c r="CJ55" i="8"/>
  <c r="CI55" i="8"/>
  <c r="CM55" i="8"/>
  <c r="CL55" i="8"/>
  <c r="CN55" i="8"/>
  <c r="CR55" i="8"/>
  <c r="CP55" i="8"/>
  <c r="CO55" i="8"/>
  <c r="CK55" i="8"/>
  <c r="CQ55" i="8"/>
  <c r="CK71" i="8"/>
  <c r="CR71" i="8"/>
  <c r="CJ71" i="8"/>
  <c r="CP71" i="8"/>
  <c r="CI71" i="8"/>
  <c r="CL71" i="8"/>
  <c r="CO71" i="8"/>
  <c r="CN71" i="8"/>
  <c r="CQ71" i="8"/>
  <c r="CM71" i="8"/>
  <c r="CR154" i="8"/>
  <c r="CM154" i="8"/>
  <c r="CO154" i="8"/>
  <c r="CI154" i="8"/>
  <c r="CL154" i="8"/>
  <c r="CP154" i="8"/>
  <c r="CJ154" i="8"/>
  <c r="CK154" i="8"/>
  <c r="CQ154" i="8"/>
  <c r="CN154" i="8"/>
  <c r="BQ38" i="8"/>
  <c r="BW38" i="8"/>
  <c r="BV38" i="8"/>
  <c r="BU38" i="8"/>
  <c r="BX38" i="8"/>
  <c r="BP38" i="8"/>
  <c r="BO38" i="8"/>
  <c r="BR38" i="8"/>
  <c r="BT38" i="8"/>
  <c r="BS38" i="8"/>
  <c r="CI87" i="8"/>
  <c r="CL87" i="8"/>
  <c r="CN87" i="8"/>
  <c r="CP87" i="8"/>
  <c r="CM87" i="8"/>
  <c r="CJ87" i="8"/>
  <c r="CK87" i="8"/>
  <c r="CQ87" i="8"/>
  <c r="CR87" i="8"/>
  <c r="CO87" i="8"/>
  <c r="CC60" i="8"/>
  <c r="CD60" i="8"/>
  <c r="CA60" i="8"/>
  <c r="CE60" i="8"/>
  <c r="BZ60" i="8"/>
  <c r="CG60" i="8"/>
  <c r="CF60" i="8"/>
  <c r="CB60" i="8"/>
  <c r="CH60" i="8"/>
  <c r="BY60" i="8"/>
  <c r="BK85" i="8"/>
  <c r="BF85" i="8"/>
  <c r="BM85" i="8"/>
  <c r="BH85" i="8"/>
  <c r="BG85" i="8"/>
  <c r="BE85" i="8"/>
  <c r="BL85" i="8"/>
  <c r="BI85" i="8"/>
  <c r="BJ85" i="8"/>
  <c r="BN85" i="8"/>
  <c r="BS32" i="8"/>
  <c r="BR32" i="8"/>
  <c r="BX32" i="8"/>
  <c r="BP32" i="8"/>
  <c r="BV32" i="8"/>
  <c r="BT32" i="8"/>
  <c r="BQ32" i="8"/>
  <c r="BO32" i="8"/>
  <c r="BU32" i="8"/>
  <c r="BW32" i="8"/>
  <c r="CE195" i="8"/>
  <c r="BY195" i="8"/>
  <c r="CC195" i="8"/>
  <c r="CD195" i="8"/>
  <c r="CF195" i="8"/>
  <c r="CB195" i="8"/>
  <c r="CH195" i="8"/>
  <c r="CA195" i="8"/>
  <c r="BZ195" i="8"/>
  <c r="CG195" i="8"/>
  <c r="BI134" i="8"/>
  <c r="BL134" i="8"/>
  <c r="BJ134" i="8"/>
  <c r="BK134" i="8"/>
  <c r="BH134" i="8"/>
  <c r="BN134" i="8"/>
  <c r="BG134" i="8"/>
  <c r="BE134" i="8"/>
  <c r="BF134" i="8"/>
  <c r="BM134" i="8"/>
  <c r="CQ159" i="8"/>
  <c r="CI159" i="8"/>
  <c r="CO159" i="8"/>
  <c r="CM159" i="8"/>
  <c r="CP159" i="8"/>
  <c r="CR159" i="8"/>
  <c r="CJ159" i="8"/>
  <c r="CN159" i="8"/>
  <c r="CK159" i="8"/>
  <c r="CL159" i="8"/>
  <c r="BI13" i="8"/>
  <c r="BK13" i="8"/>
  <c r="BM13" i="8"/>
  <c r="BJ13" i="8"/>
  <c r="BF13" i="8"/>
  <c r="BG13" i="8"/>
  <c r="BN13" i="8"/>
  <c r="BH13" i="8"/>
  <c r="BL13" i="8"/>
  <c r="BE13" i="8"/>
  <c r="CB180" i="8"/>
  <c r="CH180" i="8"/>
  <c r="CG180" i="8"/>
  <c r="CF180" i="8"/>
  <c r="CA180" i="8"/>
  <c r="BZ180" i="8"/>
  <c r="CD180" i="8"/>
  <c r="CE180" i="8"/>
  <c r="CC180" i="8"/>
  <c r="BY180" i="8"/>
  <c r="BQ160" i="8"/>
  <c r="BW160" i="8"/>
  <c r="BP160" i="8"/>
  <c r="BU160" i="8"/>
  <c r="BR160" i="8"/>
  <c r="BS160" i="8"/>
  <c r="BV160" i="8"/>
  <c r="BX160" i="8"/>
  <c r="BO160" i="8"/>
  <c r="BT160" i="8"/>
  <c r="CC40" i="8"/>
  <c r="CA40" i="8"/>
  <c r="BY40" i="8"/>
  <c r="CB40" i="8"/>
  <c r="CG40" i="8"/>
  <c r="CH40" i="8"/>
  <c r="CE40" i="8"/>
  <c r="CF40" i="8"/>
  <c r="CD40" i="8"/>
  <c r="BZ40" i="8"/>
  <c r="CU53" i="8"/>
  <c r="CY53" i="8"/>
  <c r="CS53" i="8"/>
  <c r="DB53" i="8"/>
  <c r="CV53" i="8"/>
  <c r="CZ53" i="8"/>
  <c r="CT53" i="8"/>
  <c r="DA53" i="8"/>
  <c r="CW53" i="8"/>
  <c r="CX53" i="8"/>
  <c r="CU67" i="8"/>
  <c r="CX67" i="8"/>
  <c r="CW67" i="8"/>
  <c r="CS67" i="8"/>
  <c r="CZ67" i="8"/>
  <c r="CV67" i="8"/>
  <c r="CT67" i="8"/>
  <c r="DB67" i="8"/>
  <c r="DA67" i="8"/>
  <c r="CY67" i="8"/>
  <c r="BS92" i="8"/>
  <c r="BT92" i="8"/>
  <c r="BQ92" i="8"/>
  <c r="BP92" i="8"/>
  <c r="BO92" i="8"/>
  <c r="BX92" i="8"/>
  <c r="BR92" i="8"/>
  <c r="BV92" i="8"/>
  <c r="BU92" i="8"/>
  <c r="BW92" i="8"/>
  <c r="CB153" i="8"/>
  <c r="CG153" i="8"/>
  <c r="BZ153" i="8"/>
  <c r="CC153" i="8"/>
  <c r="CA153" i="8"/>
  <c r="CH153" i="8"/>
  <c r="CD153" i="8"/>
  <c r="CE153" i="8"/>
  <c r="CF153" i="8"/>
  <c r="BY153" i="8"/>
  <c r="BP203" i="8"/>
  <c r="BW203" i="8"/>
  <c r="BO203" i="8"/>
  <c r="BQ203" i="8"/>
  <c r="BV203" i="8"/>
  <c r="BR203" i="8"/>
  <c r="BU203" i="8"/>
  <c r="BT203" i="8"/>
  <c r="BS203" i="8"/>
  <c r="BX203" i="8"/>
  <c r="BP108" i="8"/>
  <c r="BS108" i="8"/>
  <c r="BR108" i="8"/>
  <c r="BX108" i="8"/>
  <c r="BQ108" i="8"/>
  <c r="BV108" i="8"/>
  <c r="BW108" i="8"/>
  <c r="BU108" i="8"/>
  <c r="BO108" i="8"/>
  <c r="BT108" i="8"/>
  <c r="CT64" i="8"/>
  <c r="CY64" i="8"/>
  <c r="DB64" i="8"/>
  <c r="CX64" i="8"/>
  <c r="DA64" i="8"/>
  <c r="CW64" i="8"/>
  <c r="CU64" i="8"/>
  <c r="CS64" i="8"/>
  <c r="CV64" i="8"/>
  <c r="CZ64" i="8"/>
  <c r="BV26" i="8"/>
  <c r="BQ26" i="8"/>
  <c r="BW26" i="8"/>
  <c r="BX26" i="8"/>
  <c r="BO26" i="8"/>
  <c r="BT26" i="8"/>
  <c r="BR26" i="8"/>
  <c r="BP26" i="8"/>
  <c r="BU26" i="8"/>
  <c r="BS26" i="8"/>
  <c r="CL43" i="8"/>
  <c r="CK43" i="8"/>
  <c r="CI43" i="8"/>
  <c r="CO43" i="8"/>
  <c r="CM43" i="8"/>
  <c r="CQ43" i="8"/>
  <c r="CN43" i="8"/>
  <c r="CJ43" i="8"/>
  <c r="CR43" i="8"/>
  <c r="CP43" i="8"/>
  <c r="BP198" i="8"/>
  <c r="BS198" i="8"/>
  <c r="BR198" i="8"/>
  <c r="BX198" i="8"/>
  <c r="BU198" i="8"/>
  <c r="BV198" i="8"/>
  <c r="BT198" i="8"/>
  <c r="BO198" i="8"/>
  <c r="BW198" i="8"/>
  <c r="BQ198" i="8"/>
  <c r="BR123" i="8"/>
  <c r="BX123" i="8"/>
  <c r="BW123" i="8"/>
  <c r="BP123" i="8"/>
  <c r="BV123" i="8"/>
  <c r="BU123" i="8"/>
  <c r="BO123" i="8"/>
  <c r="BQ123" i="8"/>
  <c r="BT123" i="8"/>
  <c r="BS123" i="8"/>
  <c r="CZ137" i="8"/>
  <c r="CW137" i="8"/>
  <c r="CX137" i="8"/>
  <c r="CV137" i="8"/>
  <c r="DA137" i="8"/>
  <c r="DB137" i="8"/>
  <c r="CY137" i="8"/>
  <c r="CT137" i="8"/>
  <c r="CS137" i="8"/>
  <c r="CU137" i="8"/>
  <c r="BF64" i="8"/>
  <c r="BI64" i="8"/>
  <c r="BJ64" i="8"/>
  <c r="BL64" i="8"/>
  <c r="BH64" i="8"/>
  <c r="BE64" i="8"/>
  <c r="BM64" i="8"/>
  <c r="BN64" i="8"/>
  <c r="BK64" i="8"/>
  <c r="BG64" i="8"/>
  <c r="CD202" i="8"/>
  <c r="BY202" i="8"/>
  <c r="CA202" i="8"/>
  <c r="CF202" i="8"/>
  <c r="CG202" i="8"/>
  <c r="CC202" i="8"/>
  <c r="BZ202" i="8"/>
  <c r="CB202" i="8"/>
  <c r="CE202" i="8"/>
  <c r="CH202" i="8"/>
  <c r="BY78" i="8"/>
  <c r="CC78" i="8"/>
  <c r="CA78" i="8"/>
  <c r="CH78" i="8"/>
  <c r="CG78" i="8"/>
  <c r="CE78" i="8"/>
  <c r="CD78" i="8"/>
  <c r="CF78" i="8"/>
  <c r="BZ78" i="8"/>
  <c r="CB78" i="8"/>
  <c r="BL94" i="8"/>
  <c r="BE94" i="8"/>
  <c r="BN94" i="8"/>
  <c r="BF94" i="8"/>
  <c r="BK94" i="8"/>
  <c r="BG94" i="8"/>
  <c r="BJ94" i="8"/>
  <c r="BH94" i="8"/>
  <c r="BM94" i="8"/>
  <c r="BI94" i="8"/>
  <c r="CP18" i="8"/>
  <c r="CJ18" i="8"/>
  <c r="CN18" i="8"/>
  <c r="CQ18" i="8"/>
  <c r="CK18" i="8"/>
  <c r="CL18" i="8"/>
  <c r="CR18" i="8"/>
  <c r="CO18" i="8"/>
  <c r="CM18" i="8"/>
  <c r="CI18" i="8"/>
  <c r="CW14" i="8"/>
  <c r="DA14" i="8"/>
  <c r="DB14" i="8"/>
  <c r="CT14" i="8"/>
  <c r="CY14" i="8"/>
  <c r="CS14" i="8"/>
  <c r="CZ14" i="8"/>
  <c r="CX14" i="8"/>
  <c r="CU14" i="8"/>
  <c r="CV14" i="8"/>
  <c r="CH6" i="8"/>
  <c r="CG6" i="8"/>
  <c r="CF6" i="8"/>
  <c r="BZ6" i="8"/>
  <c r="CA6" i="8"/>
  <c r="CB6" i="8"/>
  <c r="BY6" i="8"/>
  <c r="CC6" i="8"/>
  <c r="CE6" i="8"/>
  <c r="CD6" i="8"/>
  <c r="BZ192" i="8"/>
  <c r="CF192" i="8"/>
  <c r="CH192" i="8"/>
  <c r="CE192" i="8"/>
  <c r="CD192" i="8"/>
  <c r="CC192" i="8"/>
  <c r="CB192" i="8"/>
  <c r="CG192" i="8"/>
  <c r="BY192" i="8"/>
  <c r="CA192" i="8"/>
  <c r="CA89" i="8"/>
  <c r="CE89" i="8"/>
  <c r="CD89" i="8"/>
  <c r="CF89" i="8"/>
  <c r="BY89" i="8"/>
  <c r="CC89" i="8"/>
  <c r="CB89" i="8"/>
  <c r="BZ89" i="8"/>
  <c r="CH89" i="8"/>
  <c r="CG89" i="8"/>
  <c r="CC164" i="8"/>
  <c r="CD164" i="8"/>
  <c r="CB164" i="8"/>
  <c r="CF164" i="8"/>
  <c r="CH164" i="8"/>
  <c r="BZ164" i="8"/>
  <c r="BY164" i="8"/>
  <c r="CG164" i="8"/>
  <c r="CE164" i="8"/>
  <c r="CA164" i="8"/>
  <c r="CR162" i="8"/>
  <c r="CM162" i="8"/>
  <c r="CL162" i="8"/>
  <c r="CQ162" i="8"/>
  <c r="CI162" i="8"/>
  <c r="CJ162" i="8"/>
  <c r="CK162" i="8"/>
  <c r="CN162" i="8"/>
  <c r="CP162" i="8"/>
  <c r="CO162" i="8"/>
  <c r="CN11" i="8"/>
  <c r="CL11" i="8"/>
  <c r="CR11" i="8"/>
  <c r="CI11" i="8"/>
  <c r="CO11" i="8"/>
  <c r="CP11" i="8"/>
  <c r="CM11" i="8"/>
  <c r="CQ11" i="8"/>
  <c r="CJ11" i="8"/>
  <c r="CK11" i="8"/>
  <c r="CQ90" i="8"/>
  <c r="CO90" i="8"/>
  <c r="CI90" i="8"/>
  <c r="CL90" i="8"/>
  <c r="CP90" i="8"/>
  <c r="CJ90" i="8"/>
  <c r="CN90" i="8"/>
  <c r="CM90" i="8"/>
  <c r="CR90" i="8"/>
  <c r="CK90" i="8"/>
  <c r="DB91" i="8"/>
  <c r="CS91" i="8"/>
  <c r="CZ91" i="8"/>
  <c r="DA91" i="8"/>
  <c r="CU91" i="8"/>
  <c r="CW91" i="8"/>
  <c r="CT91" i="8"/>
  <c r="CV91" i="8"/>
  <c r="CY91" i="8"/>
  <c r="CX91" i="8"/>
  <c r="BH50" i="8"/>
  <c r="BN50" i="8"/>
  <c r="BF50" i="8"/>
  <c r="BI50" i="8"/>
  <c r="BM50" i="8"/>
  <c r="BK50" i="8"/>
  <c r="BE50" i="8"/>
  <c r="BL50" i="8"/>
  <c r="BJ50" i="8"/>
  <c r="BG50" i="8"/>
  <c r="BO6" i="8"/>
  <c r="BW6" i="8"/>
  <c r="BX6" i="8"/>
  <c r="BU6" i="8"/>
  <c r="BP6" i="8"/>
  <c r="BV6" i="8"/>
  <c r="BS6" i="8"/>
  <c r="BR6" i="8"/>
  <c r="BT6" i="8"/>
  <c r="BQ6" i="8"/>
  <c r="BW29" i="8"/>
  <c r="BP29" i="8"/>
  <c r="BV29" i="8"/>
  <c r="BQ29" i="8"/>
  <c r="BU29" i="8"/>
  <c r="BR29" i="8"/>
  <c r="BX29" i="8"/>
  <c r="BO29" i="8"/>
  <c r="BS29" i="8"/>
  <c r="BT29" i="8"/>
  <c r="BW138" i="8"/>
  <c r="BU138" i="8"/>
  <c r="BT138" i="8"/>
  <c r="BX138" i="8"/>
  <c r="BR138" i="8"/>
  <c r="BS138" i="8"/>
  <c r="BQ138" i="8"/>
  <c r="BO138" i="8"/>
  <c r="BP138" i="8"/>
  <c r="BV138" i="8"/>
  <c r="BL49" i="8"/>
  <c r="BE49" i="8"/>
  <c r="BI49" i="8"/>
  <c r="BG49" i="8"/>
  <c r="BK49" i="8"/>
  <c r="BH49" i="8"/>
  <c r="BM49" i="8"/>
  <c r="BN49" i="8"/>
  <c r="BF49" i="8"/>
  <c r="BJ49" i="8"/>
  <c r="BJ43" i="8"/>
  <c r="BI43" i="8"/>
  <c r="BM43" i="8"/>
  <c r="BH43" i="8"/>
  <c r="BF43" i="8"/>
  <c r="BL43" i="8"/>
  <c r="BN43" i="8"/>
  <c r="BE43" i="8"/>
  <c r="BK43" i="8"/>
  <c r="BG43" i="8"/>
  <c r="BX175" i="8"/>
  <c r="BV175" i="8"/>
  <c r="BU175" i="8"/>
  <c r="BO175" i="8"/>
  <c r="BS175" i="8"/>
  <c r="BT175" i="8"/>
  <c r="BQ175" i="8"/>
  <c r="BP175" i="8"/>
  <c r="BW175" i="8"/>
  <c r="BR175" i="8"/>
  <c r="CC87" i="8"/>
  <c r="BY87" i="8"/>
  <c r="BZ87" i="8"/>
  <c r="CE87" i="8"/>
  <c r="CG87" i="8"/>
  <c r="CF87" i="8"/>
  <c r="CD87" i="8"/>
  <c r="CA87" i="8"/>
  <c r="CB87" i="8"/>
  <c r="CH87" i="8"/>
  <c r="CA24" i="8"/>
  <c r="CF24" i="8"/>
  <c r="CE24" i="8"/>
  <c r="CG24" i="8"/>
  <c r="BZ24" i="8"/>
  <c r="CB24" i="8"/>
  <c r="BY24" i="8"/>
  <c r="CH24" i="8"/>
  <c r="CD24" i="8"/>
  <c r="CC24" i="8"/>
  <c r="BL23" i="8"/>
  <c r="BN23" i="8"/>
  <c r="BH23" i="8"/>
  <c r="BK23" i="8"/>
  <c r="BG23" i="8"/>
  <c r="BM23" i="8"/>
  <c r="BJ23" i="8"/>
  <c r="BI23" i="8"/>
  <c r="BE23" i="8"/>
  <c r="BF23" i="8"/>
  <c r="CE124" i="8"/>
  <c r="CA124" i="8"/>
  <c r="BZ124" i="8"/>
  <c r="CG124" i="8"/>
  <c r="CH124" i="8"/>
  <c r="CC124" i="8"/>
  <c r="CB124" i="8"/>
  <c r="CD124" i="8"/>
  <c r="BY124" i="8"/>
  <c r="CF124" i="8"/>
  <c r="BW64" i="8"/>
  <c r="BS64" i="8"/>
  <c r="BT64" i="8"/>
  <c r="BV64" i="8"/>
  <c r="BX64" i="8"/>
  <c r="BU64" i="8"/>
  <c r="BQ64" i="8"/>
  <c r="BO64" i="8"/>
  <c r="BR64" i="8"/>
  <c r="BP64" i="8"/>
  <c r="CP143" i="8"/>
  <c r="CQ143" i="8"/>
  <c r="CI143" i="8"/>
  <c r="CL143" i="8"/>
  <c r="CO143" i="8"/>
  <c r="CR143" i="8"/>
  <c r="CN143" i="8"/>
  <c r="CM143" i="8"/>
  <c r="CJ143" i="8"/>
  <c r="CK143" i="8"/>
  <c r="CI92" i="8"/>
  <c r="CJ92" i="8"/>
  <c r="CP92" i="8"/>
  <c r="CN92" i="8"/>
  <c r="CM92" i="8"/>
  <c r="CL92" i="8"/>
  <c r="CK92" i="8"/>
  <c r="CR92" i="8"/>
  <c r="CQ92" i="8"/>
  <c r="CO92" i="8"/>
  <c r="BN185" i="8"/>
  <c r="BG185" i="8"/>
  <c r="BK185" i="8"/>
  <c r="BJ185" i="8"/>
  <c r="BF185" i="8"/>
  <c r="BL185" i="8"/>
  <c r="BE185" i="8"/>
  <c r="BI185" i="8"/>
  <c r="BM185" i="8"/>
  <c r="BH185" i="8"/>
  <c r="BM130" i="8"/>
  <c r="BE130" i="8"/>
  <c r="BH130" i="8"/>
  <c r="BJ130" i="8"/>
  <c r="BG130" i="8"/>
  <c r="BI130" i="8"/>
  <c r="BN130" i="8"/>
  <c r="BF130" i="8"/>
  <c r="BL130" i="8"/>
  <c r="BK130" i="8"/>
  <c r="BR59" i="8"/>
  <c r="BP59" i="8"/>
  <c r="BU59" i="8"/>
  <c r="BO59" i="8"/>
  <c r="BW59" i="8"/>
  <c r="BX59" i="8"/>
  <c r="BQ59" i="8"/>
  <c r="BT59" i="8"/>
  <c r="BS59" i="8"/>
  <c r="BV59" i="8"/>
  <c r="BP142" i="8"/>
  <c r="BW142" i="8"/>
  <c r="BR142" i="8"/>
  <c r="BU142" i="8"/>
  <c r="BO142" i="8"/>
  <c r="BQ142" i="8"/>
  <c r="BS142" i="8"/>
  <c r="BX142" i="8"/>
  <c r="BV142" i="8"/>
  <c r="BT142" i="8"/>
  <c r="BR104" i="8"/>
  <c r="BT104" i="8"/>
  <c r="BU104" i="8"/>
  <c r="BX104" i="8"/>
  <c r="BS104" i="8"/>
  <c r="BQ104" i="8"/>
  <c r="BV104" i="8"/>
  <c r="BO104" i="8"/>
  <c r="BW104" i="8"/>
  <c r="BP104" i="8"/>
  <c r="BN201" i="8"/>
  <c r="BM201" i="8"/>
  <c r="BE201" i="8"/>
  <c r="BI201" i="8"/>
  <c r="BF201" i="8"/>
  <c r="BH201" i="8"/>
  <c r="BJ201" i="8"/>
  <c r="BK201" i="8"/>
  <c r="BL201" i="8"/>
  <c r="BG201" i="8"/>
  <c r="BY156" i="8"/>
  <c r="CC156" i="8"/>
  <c r="CD156" i="8"/>
  <c r="CB156" i="8"/>
  <c r="CA156" i="8"/>
  <c r="CE156" i="8"/>
  <c r="CG156" i="8"/>
  <c r="CH156" i="8"/>
  <c r="BZ156" i="8"/>
  <c r="CF156" i="8"/>
  <c r="BU20" i="8"/>
  <c r="BW20" i="8"/>
  <c r="BX20" i="8"/>
  <c r="BQ20" i="8"/>
  <c r="BS20" i="8"/>
  <c r="BR20" i="8"/>
  <c r="BT20" i="8"/>
  <c r="BO20" i="8"/>
  <c r="BV20" i="8"/>
  <c r="BP20" i="8"/>
  <c r="BI66" i="8"/>
  <c r="BM66" i="8"/>
  <c r="BJ66" i="8"/>
  <c r="BF66" i="8"/>
  <c r="BE66" i="8"/>
  <c r="BN66" i="8"/>
  <c r="BG66" i="8"/>
  <c r="BH66" i="8"/>
  <c r="BK66" i="8"/>
  <c r="BL66" i="8"/>
  <c r="CM102" i="8"/>
  <c r="CN102" i="8"/>
  <c r="CR102" i="8"/>
  <c r="CK102" i="8"/>
  <c r="CO102" i="8"/>
  <c r="CI102" i="8"/>
  <c r="CL102" i="8"/>
  <c r="CJ102" i="8"/>
  <c r="CP102" i="8"/>
  <c r="CQ102" i="8"/>
  <c r="CB141" i="8"/>
  <c r="CA141" i="8"/>
  <c r="CD141" i="8"/>
  <c r="BY141" i="8"/>
  <c r="CG141" i="8"/>
  <c r="CE141" i="8"/>
  <c r="CH141" i="8"/>
  <c r="CF141" i="8"/>
  <c r="CC141" i="8"/>
  <c r="BZ141" i="8"/>
  <c r="BV140" i="8"/>
  <c r="BX140" i="8"/>
  <c r="BO140" i="8"/>
  <c r="BP140" i="8"/>
  <c r="BW140" i="8"/>
  <c r="BU140" i="8"/>
  <c r="BR140" i="8"/>
  <c r="BT140" i="8"/>
  <c r="BQ140" i="8"/>
  <c r="BS140" i="8"/>
  <c r="BI86" i="8"/>
  <c r="BF86" i="8"/>
  <c r="BL86" i="8"/>
  <c r="BK86" i="8"/>
  <c r="BM86" i="8"/>
  <c r="BJ86" i="8"/>
  <c r="BG86" i="8"/>
  <c r="BN86" i="8"/>
  <c r="BH86" i="8"/>
  <c r="BE86" i="8"/>
  <c r="BO76" i="8"/>
  <c r="BR76" i="8"/>
  <c r="BV76" i="8"/>
  <c r="BS76" i="8"/>
  <c r="BT76" i="8"/>
  <c r="BW76" i="8"/>
  <c r="BQ76" i="8"/>
  <c r="BX76" i="8"/>
  <c r="BP76" i="8"/>
  <c r="BU76" i="8"/>
  <c r="BP98" i="8"/>
  <c r="BO98" i="8"/>
  <c r="BT98" i="8"/>
  <c r="BR98" i="8"/>
  <c r="BX98" i="8"/>
  <c r="BU98" i="8"/>
  <c r="BW98" i="8"/>
  <c r="BS98" i="8"/>
  <c r="BV98" i="8"/>
  <c r="BQ98" i="8"/>
  <c r="CC92" i="8"/>
  <c r="CE92" i="8"/>
  <c r="BY92" i="8"/>
  <c r="BZ92" i="8"/>
  <c r="CG92" i="8"/>
  <c r="CH92" i="8"/>
  <c r="CA92" i="8"/>
  <c r="CB92" i="8"/>
  <c r="CD92" i="8"/>
  <c r="CF92" i="8"/>
  <c r="CT152" i="8"/>
  <c r="CU152" i="8"/>
  <c r="CZ152" i="8"/>
  <c r="CY152" i="8"/>
  <c r="CS152" i="8"/>
  <c r="CV152" i="8"/>
  <c r="CX152" i="8"/>
  <c r="DA152" i="8"/>
  <c r="CW152" i="8"/>
  <c r="DB152" i="8"/>
  <c r="BX33" i="8"/>
  <c r="BW33" i="8"/>
  <c r="BV33" i="8"/>
  <c r="BQ33" i="8"/>
  <c r="BS33" i="8"/>
  <c r="BT33" i="8"/>
  <c r="BO33" i="8"/>
  <c r="BP33" i="8"/>
  <c r="BU33" i="8"/>
  <c r="BR33" i="8"/>
  <c r="CQ125" i="8"/>
  <c r="CP125" i="8"/>
  <c r="CR125" i="8"/>
  <c r="CM125" i="8"/>
  <c r="CN125" i="8"/>
  <c r="CI125" i="8"/>
  <c r="CO125" i="8"/>
  <c r="CK125" i="8"/>
  <c r="CL125" i="8"/>
  <c r="CJ125" i="8"/>
  <c r="BP179" i="8"/>
  <c r="BO179" i="8"/>
  <c r="BU179" i="8"/>
  <c r="BV179" i="8"/>
  <c r="BS179" i="8"/>
  <c r="BR179" i="8"/>
  <c r="BX179" i="8"/>
  <c r="BQ179" i="8"/>
  <c r="BT179" i="8"/>
  <c r="BW179" i="8"/>
  <c r="BV126" i="8"/>
  <c r="BW126" i="8"/>
  <c r="BR126" i="8"/>
  <c r="BO126" i="8"/>
  <c r="BU126" i="8"/>
  <c r="BQ126" i="8"/>
  <c r="BS126" i="8"/>
  <c r="BX126" i="8"/>
  <c r="BT126" i="8"/>
  <c r="BP126" i="8"/>
  <c r="CK59" i="8"/>
  <c r="CQ59" i="8"/>
  <c r="CN59" i="8"/>
  <c r="CR59" i="8"/>
  <c r="CJ59" i="8"/>
  <c r="CO59" i="8"/>
  <c r="CP59" i="8"/>
  <c r="CL59" i="8"/>
  <c r="CI59" i="8"/>
  <c r="CM59" i="8"/>
  <c r="BM162" i="8"/>
  <c r="BI162" i="8"/>
  <c r="BN162" i="8"/>
  <c r="BE162" i="8"/>
  <c r="BH162" i="8"/>
  <c r="BK162" i="8"/>
  <c r="BF162" i="8"/>
  <c r="BJ162" i="8"/>
  <c r="BL162" i="8"/>
  <c r="BG162" i="8"/>
  <c r="CV168" i="8"/>
  <c r="CX168" i="8"/>
  <c r="DA168" i="8"/>
  <c r="DB168" i="8"/>
  <c r="CW168" i="8"/>
  <c r="CZ168" i="8"/>
  <c r="CU168" i="8"/>
  <c r="CT168" i="8"/>
  <c r="CY168" i="8"/>
  <c r="CS168" i="8"/>
  <c r="BN182" i="8"/>
  <c r="BM182" i="8"/>
  <c r="BG182" i="8"/>
  <c r="BH182" i="8"/>
  <c r="BF182" i="8"/>
  <c r="BL182" i="8"/>
  <c r="BI182" i="8"/>
  <c r="BJ182" i="8"/>
  <c r="BE182" i="8"/>
  <c r="BK182" i="8"/>
  <c r="AS91" i="8" l="1"/>
  <c r="AM143" i="8"/>
  <c r="AV189" i="8"/>
  <c r="AO31" i="8"/>
  <c r="AT99" i="8"/>
  <c r="AR163" i="8"/>
  <c r="AM39" i="8"/>
  <c r="AR99" i="8"/>
  <c r="AO163" i="8"/>
  <c r="AM189" i="8"/>
  <c r="AO39" i="8"/>
  <c r="AO13" i="8"/>
  <c r="AT22" i="8"/>
  <c r="AT114" i="8"/>
  <c r="AO120" i="8"/>
  <c r="AO94" i="8"/>
  <c r="AP170" i="8"/>
  <c r="AM91" i="8"/>
  <c r="AP68" i="8"/>
  <c r="AO171" i="8"/>
  <c r="AP191" i="8"/>
  <c r="AO122" i="8"/>
  <c r="AN93" i="8"/>
  <c r="AM17" i="8"/>
  <c r="AN11" i="8"/>
  <c r="AQ97" i="8"/>
  <c r="AP108" i="8"/>
  <c r="AU91" i="8"/>
  <c r="AU139" i="8"/>
  <c r="AP183" i="8"/>
  <c r="AO144" i="8"/>
  <c r="AT97" i="8"/>
  <c r="AR65" i="8"/>
  <c r="AR157" i="8"/>
  <c r="AO106" i="8"/>
  <c r="AV7" i="8"/>
  <c r="AO95" i="8"/>
  <c r="AN184" i="8"/>
  <c r="AR115" i="8"/>
  <c r="AM184" i="8"/>
  <c r="AP163" i="8"/>
  <c r="AV183" i="8"/>
  <c r="AT170" i="8"/>
  <c r="AR114" i="8"/>
  <c r="AS146" i="8"/>
  <c r="AQ34" i="8"/>
  <c r="AQ83" i="8"/>
  <c r="AT82" i="8"/>
  <c r="AN192" i="8"/>
  <c r="AV63" i="8"/>
  <c r="AN120" i="8"/>
  <c r="AV171" i="8"/>
  <c r="AT195" i="8"/>
  <c r="AV185" i="8"/>
  <c r="AS37" i="8"/>
  <c r="AN111" i="8"/>
  <c r="AV21" i="8"/>
  <c r="AT7" i="8"/>
  <c r="AO143" i="8"/>
  <c r="AP31" i="8"/>
  <c r="AQ107" i="8"/>
  <c r="AS179" i="8"/>
  <c r="AM20" i="8"/>
  <c r="AS129" i="8"/>
  <c r="AR112" i="8"/>
  <c r="AU143" i="8"/>
  <c r="AO81" i="8"/>
  <c r="AN157" i="8"/>
  <c r="AV31" i="8"/>
  <c r="AM13" i="8"/>
  <c r="AV108" i="8"/>
  <c r="AV133" i="8"/>
  <c r="AM126" i="8"/>
  <c r="AT77" i="8"/>
  <c r="AO46" i="8"/>
  <c r="AP140" i="8"/>
  <c r="AR109" i="8"/>
  <c r="AS25" i="8"/>
  <c r="AQ78" i="8"/>
  <c r="AM111" i="8"/>
  <c r="AO93" i="8"/>
  <c r="AP177" i="8"/>
  <c r="AO155" i="8"/>
  <c r="AP5" i="8"/>
  <c r="AN165" i="8"/>
  <c r="AM161" i="8"/>
  <c r="AV118" i="8"/>
  <c r="AV168" i="8"/>
  <c r="AV190" i="8"/>
  <c r="AT67" i="8"/>
  <c r="AN58" i="8"/>
  <c r="AO99" i="8"/>
  <c r="AO141" i="8"/>
  <c r="AQ153" i="8"/>
  <c r="AU160" i="8"/>
  <c r="AU104" i="8"/>
  <c r="AO104" i="8"/>
  <c r="AT122" i="8"/>
  <c r="AT172" i="8"/>
  <c r="AO57" i="8"/>
  <c r="AO17" i="8"/>
  <c r="AV10" i="8"/>
  <c r="AT107" i="8"/>
  <c r="AN83" i="8"/>
  <c r="AU97" i="8"/>
  <c r="AS94" i="8"/>
  <c r="AT130" i="8"/>
  <c r="AT182" i="8"/>
  <c r="AT143" i="8"/>
  <c r="AU108" i="8"/>
  <c r="AQ55" i="8"/>
  <c r="AN72" i="8"/>
  <c r="AU189" i="8"/>
  <c r="AO114" i="8"/>
  <c r="AR91" i="8"/>
  <c r="AP82" i="8"/>
  <c r="AS185" i="8"/>
  <c r="AQ39" i="8"/>
  <c r="AP61" i="8"/>
  <c r="AU154" i="8"/>
  <c r="AS150" i="8"/>
  <c r="AN39" i="8"/>
  <c r="AR77" i="8"/>
  <c r="AR95" i="8"/>
  <c r="AN68" i="8"/>
  <c r="AR22" i="8"/>
  <c r="AV20" i="8"/>
  <c r="AP130" i="8"/>
  <c r="AN143" i="8"/>
  <c r="AN91" i="8"/>
  <c r="AP39" i="8"/>
  <c r="AS77" i="8"/>
  <c r="AT5" i="8"/>
  <c r="AM100" i="8"/>
  <c r="AT189" i="8"/>
  <c r="AS165" i="8"/>
  <c r="AT50" i="8"/>
  <c r="AQ108" i="8"/>
  <c r="AV99" i="8"/>
  <c r="AP115" i="8"/>
  <c r="AQ143" i="8"/>
  <c r="AT104" i="8"/>
  <c r="AM53" i="8"/>
  <c r="AS195" i="8"/>
  <c r="AP185" i="8"/>
  <c r="AQ95" i="8"/>
  <c r="AV72" i="8"/>
  <c r="AM172" i="8"/>
  <c r="AT91" i="8"/>
  <c r="AT39" i="8"/>
  <c r="AS189" i="8"/>
  <c r="AS115" i="8"/>
  <c r="AT203" i="8"/>
  <c r="AM10" i="8"/>
  <c r="AR118" i="8"/>
  <c r="AS68" i="8"/>
  <c r="AV172" i="8"/>
  <c r="AV97" i="8"/>
  <c r="AU17" i="8"/>
  <c r="AP97" i="8"/>
  <c r="AR97" i="8"/>
  <c r="AU163" i="8"/>
  <c r="AP72" i="8"/>
  <c r="AS50" i="8"/>
  <c r="AT71" i="8"/>
  <c r="AR39" i="8"/>
  <c r="AR72" i="8"/>
  <c r="AO109" i="8"/>
  <c r="AP7" i="8"/>
  <c r="AU118" i="8"/>
  <c r="AP143" i="8"/>
  <c r="AP91" i="8"/>
  <c r="AN166" i="8"/>
  <c r="AS126" i="8"/>
  <c r="AR141" i="8"/>
  <c r="AN138" i="8"/>
  <c r="AU29" i="8"/>
  <c r="AS71" i="8"/>
  <c r="AR149" i="8"/>
  <c r="AS61" i="8"/>
  <c r="AM179" i="8"/>
  <c r="AR53" i="8"/>
  <c r="AQ171" i="8"/>
  <c r="AV33" i="8"/>
  <c r="AN31" i="8"/>
  <c r="AR103" i="8"/>
  <c r="AV114" i="8"/>
  <c r="AN20" i="8"/>
  <c r="AM35" i="8"/>
  <c r="AM5" i="8"/>
  <c r="AQ46" i="8"/>
  <c r="AM52" i="8"/>
  <c r="AR148" i="8"/>
  <c r="AR83" i="8"/>
  <c r="AV134" i="8"/>
  <c r="AS130" i="8"/>
  <c r="AO24" i="8"/>
  <c r="AU69" i="8"/>
  <c r="AO151" i="8"/>
  <c r="AR200" i="8"/>
  <c r="AM123" i="8"/>
  <c r="AV60" i="8"/>
  <c r="AM74" i="8"/>
  <c r="AT48" i="8"/>
  <c r="AU121" i="8"/>
  <c r="AU75" i="8"/>
  <c r="AT85" i="8"/>
  <c r="AN100" i="8"/>
  <c r="AU150" i="8"/>
  <c r="AR100" i="8"/>
  <c r="AM163" i="8"/>
  <c r="AU61" i="8"/>
  <c r="AR21" i="8"/>
  <c r="AS163" i="8"/>
  <c r="AM137" i="8"/>
  <c r="AO153" i="8"/>
  <c r="AR40" i="8"/>
  <c r="AT160" i="8"/>
  <c r="AR176" i="8"/>
  <c r="AP77" i="8"/>
  <c r="AR7" i="8"/>
  <c r="AU95" i="8"/>
  <c r="AV109" i="8"/>
  <c r="AR68" i="8"/>
  <c r="AP114" i="8"/>
  <c r="AP171" i="8"/>
  <c r="AU64" i="8"/>
  <c r="AQ142" i="8"/>
  <c r="AR50" i="8"/>
  <c r="AP120" i="8"/>
  <c r="AN178" i="8"/>
  <c r="AV156" i="8"/>
  <c r="AQ114" i="8"/>
  <c r="AV68" i="8"/>
  <c r="AS98" i="8"/>
  <c r="AN104" i="8"/>
  <c r="AS38" i="8"/>
  <c r="AQ174" i="8"/>
  <c r="AN172" i="8"/>
  <c r="AO118" i="8"/>
  <c r="AS79" i="8"/>
  <c r="AM155" i="8"/>
  <c r="AP133" i="8"/>
  <c r="AT70" i="8"/>
  <c r="AS22" i="8"/>
  <c r="AN106" i="8"/>
  <c r="AT178" i="8"/>
  <c r="AS125" i="8"/>
  <c r="AU13" i="8"/>
  <c r="AQ195" i="8"/>
  <c r="AP119" i="8"/>
  <c r="AM112" i="8"/>
  <c r="AR180" i="8"/>
  <c r="AR5" i="8"/>
  <c r="AU100" i="8"/>
  <c r="AS93" i="8"/>
  <c r="AV98" i="8"/>
  <c r="AS175" i="8"/>
  <c r="AT18" i="8"/>
  <c r="AN130" i="8"/>
  <c r="AV85" i="8"/>
  <c r="AT54" i="8"/>
  <c r="AO61" i="8"/>
  <c r="AV162" i="8"/>
  <c r="AN182" i="8"/>
  <c r="AU37" i="8"/>
  <c r="AQ33" i="8"/>
  <c r="AT90" i="8"/>
  <c r="AT156" i="8"/>
  <c r="AN159" i="8"/>
  <c r="AN190" i="8"/>
  <c r="AS108" i="8"/>
  <c r="AT29" i="8"/>
  <c r="AT55" i="8"/>
  <c r="AQ161" i="8"/>
  <c r="AM132" i="8"/>
  <c r="AM154" i="8"/>
  <c r="AP166" i="8"/>
  <c r="AO203" i="8"/>
  <c r="AP199" i="8"/>
  <c r="AT166" i="8"/>
  <c r="AQ200" i="8"/>
  <c r="AU136" i="8"/>
  <c r="AU181" i="8"/>
  <c r="AP34" i="8"/>
  <c r="AU111" i="8"/>
  <c r="AM15" i="8"/>
  <c r="AQ115" i="8"/>
  <c r="AO80" i="8"/>
  <c r="AV16" i="8"/>
  <c r="AQ61" i="8"/>
  <c r="AN152" i="8"/>
  <c r="AO55" i="8"/>
  <c r="AO6" i="8"/>
  <c r="AV14" i="8"/>
  <c r="AS198" i="8"/>
  <c r="AT26" i="8"/>
  <c r="AS135" i="8"/>
  <c r="AR150" i="8"/>
  <c r="AT187" i="8"/>
  <c r="AR119" i="8"/>
  <c r="AQ26" i="8"/>
  <c r="AS155" i="8"/>
  <c r="AP12" i="8"/>
  <c r="AQ127" i="8"/>
  <c r="AU196" i="8"/>
  <c r="AS151" i="8"/>
  <c r="AV82" i="8"/>
  <c r="AT12" i="8"/>
  <c r="AV58" i="8"/>
  <c r="AT183" i="8"/>
  <c r="AU28" i="8"/>
  <c r="AV79" i="8"/>
  <c r="AM138" i="8"/>
  <c r="AS21" i="8"/>
  <c r="AQ186" i="8"/>
  <c r="AO102" i="8"/>
  <c r="AS147" i="8"/>
  <c r="AR191" i="8"/>
  <c r="AT125" i="8"/>
  <c r="AN23" i="8"/>
  <c r="AR67" i="8"/>
  <c r="AT45" i="8"/>
  <c r="AQ187" i="8"/>
  <c r="AR116" i="8"/>
  <c r="AS57" i="8"/>
  <c r="AN37" i="8"/>
  <c r="AV103" i="8"/>
  <c r="AM170" i="8"/>
  <c r="AP33" i="8"/>
  <c r="AO152" i="8"/>
  <c r="AP29" i="8"/>
  <c r="AO40" i="8"/>
  <c r="AT161" i="8"/>
  <c r="AN135" i="8"/>
  <c r="AM76" i="8"/>
  <c r="AU86" i="8"/>
  <c r="AP104" i="8"/>
  <c r="AN185" i="8"/>
  <c r="AU77" i="8"/>
  <c r="AR69" i="8"/>
  <c r="AU144" i="8"/>
  <c r="AT154" i="8"/>
  <c r="AP74" i="8"/>
  <c r="AQ54" i="8"/>
  <c r="AS76" i="8"/>
  <c r="AS23" i="8"/>
  <c r="AV55" i="8"/>
  <c r="AU31" i="8"/>
  <c r="AN21" i="8"/>
  <c r="AP64" i="8"/>
  <c r="AR44" i="8"/>
  <c r="AV178" i="8"/>
  <c r="AV69" i="8"/>
  <c r="AT136" i="8"/>
  <c r="AR173" i="8"/>
  <c r="AM181" i="8"/>
  <c r="AP95" i="8"/>
  <c r="AQ112" i="8"/>
  <c r="AT34" i="8"/>
  <c r="AM144" i="8"/>
  <c r="AS178" i="8"/>
  <c r="AO77" i="8"/>
  <c r="AM122" i="8"/>
  <c r="AS139" i="8"/>
  <c r="AP103" i="8"/>
  <c r="AR57" i="8"/>
  <c r="AV32" i="8"/>
  <c r="AT105" i="8"/>
  <c r="AU158" i="8"/>
  <c r="AT185" i="8"/>
  <c r="AU81" i="8"/>
  <c r="AV200" i="8"/>
  <c r="AP35" i="8"/>
  <c r="AV159" i="8"/>
  <c r="AV46" i="8"/>
  <c r="AS99" i="8"/>
  <c r="AN19" i="8"/>
  <c r="AO33" i="8"/>
  <c r="AQ150" i="8"/>
  <c r="AO35" i="8"/>
  <c r="AT146" i="8"/>
  <c r="AM103" i="8"/>
  <c r="AQ66" i="8"/>
  <c r="AR35" i="8"/>
  <c r="AT177" i="8"/>
  <c r="AR134" i="8"/>
  <c r="AU161" i="8"/>
  <c r="AT140" i="8"/>
  <c r="AQ191" i="8"/>
  <c r="AP47" i="8"/>
  <c r="AN25" i="8"/>
  <c r="AQ42" i="8"/>
  <c r="AR183" i="8"/>
  <c r="AQ65" i="8"/>
  <c r="AS107" i="8"/>
  <c r="AU106" i="8"/>
  <c r="AR139" i="8"/>
  <c r="AS41" i="8"/>
  <c r="AT121" i="8"/>
  <c r="AV137" i="8"/>
  <c r="AQ118" i="8"/>
  <c r="AU116" i="8"/>
  <c r="AS113" i="8"/>
  <c r="AT19" i="8"/>
  <c r="AO154" i="8"/>
  <c r="AT132" i="8"/>
  <c r="AM106" i="8"/>
  <c r="AU55" i="8"/>
  <c r="AO187" i="8"/>
  <c r="AT109" i="8"/>
  <c r="AO68" i="8"/>
  <c r="AM188" i="8"/>
  <c r="AQ164" i="8"/>
  <c r="AS44" i="8"/>
  <c r="AS83" i="8"/>
  <c r="AT73" i="8"/>
  <c r="AQ21" i="8"/>
  <c r="AV23" i="8"/>
  <c r="AR49" i="8"/>
  <c r="AS13" i="8"/>
  <c r="AO69" i="8"/>
  <c r="AU113" i="8"/>
  <c r="AS177" i="8"/>
  <c r="AN45" i="8"/>
  <c r="AU112" i="8"/>
  <c r="AM96" i="8"/>
  <c r="AR66" i="8"/>
  <c r="AT201" i="8"/>
  <c r="AT94" i="8"/>
  <c r="AQ50" i="8"/>
  <c r="AU192" i="8"/>
  <c r="AM130" i="8"/>
  <c r="AS33" i="8"/>
  <c r="AV195" i="8"/>
  <c r="AU52" i="8"/>
  <c r="AQ7" i="8"/>
  <c r="AR181" i="8"/>
  <c r="AQ105" i="8"/>
  <c r="AS86" i="8"/>
  <c r="AV140" i="8"/>
  <c r="AN112" i="8"/>
  <c r="AQ179" i="8"/>
  <c r="AQ134" i="8"/>
  <c r="AN86" i="8"/>
  <c r="AT138" i="8"/>
  <c r="AO50" i="8"/>
  <c r="AP202" i="8"/>
  <c r="AR203" i="8"/>
  <c r="AR13" i="8"/>
  <c r="AM159" i="8"/>
  <c r="AN149" i="8"/>
  <c r="AP173" i="8"/>
  <c r="AR61" i="8"/>
  <c r="AP196" i="8"/>
  <c r="AT79" i="8"/>
  <c r="AM38" i="8"/>
  <c r="AV5" i="8"/>
  <c r="AN186" i="8"/>
  <c r="AS167" i="8"/>
  <c r="AT164" i="8"/>
  <c r="AS84" i="8"/>
  <c r="AV181" i="8"/>
  <c r="AP37" i="8"/>
  <c r="AO16" i="8"/>
  <c r="AM16" i="8"/>
  <c r="AM27" i="8"/>
  <c r="AM22" i="8"/>
  <c r="AT157" i="8"/>
  <c r="AU182" i="8"/>
  <c r="AQ189" i="8"/>
  <c r="AN15" i="8"/>
  <c r="AV188" i="8"/>
  <c r="AT61" i="8"/>
  <c r="AV115" i="8"/>
  <c r="AN61" i="8"/>
  <c r="AU48" i="8"/>
  <c r="AQ177" i="8"/>
  <c r="AR170" i="8"/>
  <c r="AO111" i="8"/>
  <c r="AT58" i="8"/>
  <c r="AO179" i="8"/>
  <c r="AU145" i="8"/>
  <c r="AN110" i="8"/>
  <c r="AP96" i="8"/>
  <c r="AT181" i="8"/>
  <c r="AN160" i="8"/>
  <c r="AR19" i="8"/>
  <c r="AS47" i="8"/>
  <c r="AV187" i="8"/>
  <c r="AO73" i="8"/>
  <c r="AO88" i="8"/>
  <c r="AU197" i="8"/>
  <c r="AN57" i="8"/>
  <c r="AN177" i="8"/>
  <c r="AM57" i="8"/>
  <c r="AP174" i="8"/>
  <c r="AN47" i="8"/>
  <c r="AM135" i="8"/>
  <c r="AM9" i="8"/>
  <c r="AP79" i="8"/>
  <c r="AQ86" i="8"/>
  <c r="AQ75" i="8"/>
  <c r="AN202" i="8"/>
  <c r="AQ60" i="8"/>
  <c r="AO180" i="8"/>
  <c r="AO44" i="8"/>
  <c r="AV50" i="8"/>
  <c r="AV53" i="8"/>
  <c r="AS30" i="8"/>
  <c r="AS34" i="8"/>
  <c r="AM88" i="8"/>
  <c r="AR166" i="8"/>
  <c r="AQ79" i="8"/>
  <c r="AM147" i="8"/>
  <c r="AS80" i="8"/>
  <c r="AO146" i="8"/>
  <c r="AU54" i="8"/>
  <c r="AU80" i="8"/>
  <c r="AQ103" i="8"/>
  <c r="AV28" i="8"/>
  <c r="AP138" i="8"/>
  <c r="AP167" i="8"/>
  <c r="AQ132" i="8"/>
  <c r="AR33" i="8"/>
  <c r="AO185" i="8"/>
  <c r="AT40" i="8"/>
  <c r="AQ154" i="8"/>
  <c r="AS131" i="8"/>
  <c r="AQ119" i="8"/>
  <c r="AN62" i="8"/>
  <c r="AU151" i="8"/>
  <c r="AO56" i="8"/>
  <c r="AV167" i="8"/>
  <c r="AQ136" i="8"/>
  <c r="AM104" i="8"/>
  <c r="AT23" i="8"/>
  <c r="AR78" i="8"/>
  <c r="AQ13" i="8"/>
  <c r="AU199" i="8"/>
  <c r="AP186" i="8"/>
  <c r="AQ176" i="8"/>
  <c r="AO182" i="8"/>
  <c r="AU126" i="8"/>
  <c r="AR140" i="8"/>
  <c r="AR124" i="8"/>
  <c r="AR189" i="8"/>
  <c r="AS184" i="8"/>
  <c r="AV122" i="8"/>
  <c r="AN193" i="8"/>
  <c r="AV125" i="8"/>
  <c r="AR201" i="8"/>
  <c r="AQ29" i="8"/>
  <c r="AU50" i="8"/>
  <c r="AP153" i="8"/>
  <c r="AS36" i="8"/>
  <c r="AU142" i="8"/>
  <c r="AM176" i="8"/>
  <c r="AR30" i="8"/>
  <c r="AO197" i="8"/>
  <c r="AR96" i="8"/>
  <c r="AM169" i="8"/>
  <c r="AN117" i="8"/>
  <c r="AT152" i="8"/>
  <c r="AQ92" i="8"/>
  <c r="AP134" i="8"/>
  <c r="AQ32" i="8"/>
  <c r="AV45" i="8"/>
  <c r="AT52" i="8"/>
  <c r="AP200" i="8"/>
  <c r="AU129" i="8"/>
  <c r="AU99" i="8"/>
  <c r="AS118" i="8"/>
  <c r="AM201" i="8"/>
  <c r="AM182" i="8"/>
  <c r="AN125" i="8"/>
  <c r="AO124" i="8"/>
  <c r="AS192" i="8"/>
  <c r="AM198" i="8"/>
  <c r="AV26" i="8"/>
  <c r="AS55" i="8"/>
  <c r="AS31" i="8"/>
  <c r="AM191" i="8"/>
  <c r="AN35" i="8"/>
  <c r="AR197" i="8"/>
  <c r="AQ133" i="8"/>
  <c r="AT81" i="8"/>
  <c r="AR182" i="8"/>
  <c r="AQ126" i="8"/>
  <c r="AQ20" i="8"/>
  <c r="AM89" i="8"/>
  <c r="AR186" i="8"/>
  <c r="AM162" i="8"/>
  <c r="AN102" i="8"/>
  <c r="AR195" i="8"/>
  <c r="AU85" i="8"/>
  <c r="AV41" i="8"/>
  <c r="AO100" i="8"/>
  <c r="AQ111" i="8"/>
  <c r="AT110" i="8"/>
  <c r="AV37" i="8"/>
  <c r="AQ109" i="8"/>
  <c r="AM120" i="8"/>
  <c r="AU62" i="8"/>
  <c r="AN197" i="8"/>
  <c r="AS194" i="8"/>
  <c r="AN170" i="8"/>
  <c r="AM164" i="8"/>
  <c r="AQ15" i="8"/>
  <c r="AN180" i="8"/>
  <c r="AR199" i="8"/>
  <c r="AP184" i="8"/>
  <c r="AU49" i="8"/>
  <c r="AM58" i="8"/>
  <c r="AR92" i="8"/>
  <c r="AN16" i="8"/>
  <c r="AN144" i="8"/>
  <c r="AP28" i="8"/>
  <c r="AM79" i="8"/>
  <c r="AV144" i="8"/>
  <c r="AP157" i="8"/>
  <c r="AT65" i="8"/>
  <c r="AP136" i="8"/>
  <c r="AN65" i="8"/>
  <c r="AS188" i="8"/>
  <c r="AU78" i="8"/>
  <c r="AR9" i="8"/>
  <c r="AR177" i="8"/>
  <c r="AQ38" i="8"/>
  <c r="AS69" i="8"/>
  <c r="AP117" i="8"/>
  <c r="AU70" i="8"/>
  <c r="AT194" i="8"/>
  <c r="AQ201" i="8"/>
  <c r="AR11" i="8"/>
  <c r="AM78" i="8"/>
  <c r="AU115" i="8"/>
  <c r="AP127" i="8"/>
  <c r="AU27" i="8"/>
  <c r="AM28" i="8"/>
  <c r="AQ100" i="8"/>
  <c r="AO113" i="8"/>
  <c r="AU16" i="8"/>
  <c r="AT159" i="8"/>
  <c r="AM47" i="8"/>
  <c r="AR26" i="8"/>
  <c r="AQ28" i="8"/>
  <c r="AM12" i="8"/>
  <c r="AV61" i="8"/>
  <c r="AV13" i="8"/>
  <c r="AV101" i="8"/>
  <c r="AR46" i="8"/>
  <c r="AM6" i="8"/>
  <c r="AT153" i="8"/>
  <c r="AU25" i="8"/>
  <c r="AT147" i="8"/>
  <c r="AQ106" i="8"/>
  <c r="AU120" i="8"/>
  <c r="AM139" i="8"/>
  <c r="AO53" i="8"/>
  <c r="AS200" i="8"/>
  <c r="AR107" i="8"/>
  <c r="AO183" i="8"/>
  <c r="AN109" i="8"/>
  <c r="AN69" i="8"/>
  <c r="AM113" i="8"/>
  <c r="AN89" i="8"/>
  <c r="AU10" i="8"/>
  <c r="AU165" i="8"/>
  <c r="AM107" i="8"/>
  <c r="AV184" i="8"/>
  <c r="AU183" i="8"/>
  <c r="AM165" i="8"/>
  <c r="AO65" i="8"/>
  <c r="AU133" i="8"/>
  <c r="AT137" i="8"/>
  <c r="AT68" i="8"/>
  <c r="AS96" i="8"/>
  <c r="AP21" i="8"/>
  <c r="AN139" i="8"/>
  <c r="AU93" i="8"/>
  <c r="AN189" i="8"/>
  <c r="AP10" i="8"/>
  <c r="AQ139" i="8"/>
  <c r="AU107" i="8"/>
  <c r="AR104" i="8"/>
  <c r="AS10" i="8"/>
  <c r="AP131" i="8"/>
  <c r="AS138" i="8"/>
  <c r="AS160" i="8"/>
  <c r="AS51" i="8"/>
  <c r="AP169" i="8"/>
  <c r="AO45" i="8"/>
  <c r="AO18" i="8"/>
  <c r="AV116" i="8"/>
  <c r="AU167" i="8"/>
  <c r="AP27" i="8"/>
  <c r="AO121" i="8"/>
  <c r="AP50" i="8"/>
  <c r="AN140" i="8"/>
  <c r="AN13" i="8"/>
  <c r="AQ149" i="8"/>
  <c r="AV95" i="8"/>
  <c r="AQ192" i="8"/>
  <c r="AN81" i="8"/>
  <c r="AM116" i="8"/>
  <c r="AT88" i="8"/>
  <c r="AQ57" i="8"/>
  <c r="AU157" i="8"/>
  <c r="AU30" i="8"/>
  <c r="AN34" i="8"/>
  <c r="AQ169" i="8"/>
  <c r="AR79" i="8"/>
  <c r="AN158" i="8"/>
  <c r="AP24" i="8"/>
  <c r="AV90" i="8"/>
  <c r="AP135" i="8"/>
  <c r="AS48" i="8"/>
  <c r="AO188" i="8"/>
  <c r="AP92" i="8"/>
  <c r="AO175" i="8"/>
  <c r="AS81" i="8"/>
  <c r="AS128" i="8"/>
  <c r="AO28" i="8"/>
  <c r="AP107" i="8"/>
  <c r="AS136" i="8"/>
  <c r="AM68" i="8"/>
  <c r="AU185" i="8"/>
  <c r="AR155" i="8"/>
  <c r="AU5" i="8"/>
  <c r="AN74" i="8"/>
  <c r="AM72" i="8"/>
  <c r="AP25" i="8"/>
  <c r="AV83" i="8"/>
  <c r="AU171" i="8"/>
  <c r="AO58" i="8"/>
  <c r="AV132" i="8"/>
  <c r="AQ157" i="8"/>
  <c r="AM140" i="8"/>
  <c r="AR171" i="8"/>
  <c r="AO36" i="8"/>
  <c r="AQ165" i="8"/>
  <c r="AN146" i="8"/>
  <c r="AR147" i="8"/>
  <c r="AM109" i="8"/>
  <c r="AR133" i="8"/>
  <c r="AV51" i="8"/>
  <c r="AQ9" i="8"/>
  <c r="AM177" i="8"/>
  <c r="AM21" i="8"/>
  <c r="AQ82" i="8"/>
  <c r="AQ73" i="8"/>
  <c r="AR136" i="8"/>
  <c r="AR80" i="8"/>
  <c r="AU96" i="8"/>
  <c r="AR122" i="8"/>
  <c r="AP139" i="8"/>
  <c r="AQ52" i="8"/>
  <c r="AV57" i="8"/>
  <c r="AV128" i="8"/>
  <c r="AT129" i="8"/>
  <c r="AU68" i="8"/>
  <c r="AN46" i="8"/>
  <c r="AU114" i="8"/>
  <c r="AU198" i="8"/>
  <c r="AN129" i="8"/>
  <c r="AP187" i="8"/>
  <c r="AQ158" i="8"/>
  <c r="AO22" i="8"/>
  <c r="AQ37" i="8"/>
  <c r="AN66" i="8"/>
  <c r="AM34" i="8"/>
  <c r="AU134" i="8"/>
  <c r="AQ141" i="8"/>
  <c r="AM185" i="8"/>
  <c r="AR60" i="8"/>
  <c r="AV29" i="8"/>
  <c r="AU186" i="8"/>
  <c r="AO108" i="8"/>
  <c r="AP98" i="8"/>
  <c r="AP67" i="8"/>
  <c r="AT176" i="8"/>
  <c r="AM65" i="8"/>
  <c r="AO19" i="8"/>
  <c r="AM108" i="8"/>
  <c r="AP126" i="8"/>
  <c r="AT33" i="8"/>
  <c r="AR98" i="8"/>
  <c r="AP141" i="8"/>
  <c r="AS20" i="8"/>
  <c r="AM142" i="8"/>
  <c r="AO138" i="8"/>
  <c r="AQ14" i="8"/>
  <c r="AN179" i="8"/>
  <c r="AT95" i="8"/>
  <c r="AS54" i="8"/>
  <c r="AR194" i="8"/>
  <c r="AU124" i="8"/>
  <c r="AR51" i="8"/>
  <c r="AR32" i="8"/>
  <c r="AM81" i="8"/>
  <c r="AQ23" i="8"/>
  <c r="AN195" i="8"/>
  <c r="AN105" i="8"/>
  <c r="AR31" i="8"/>
  <c r="AU187" i="8"/>
  <c r="AO75" i="8"/>
  <c r="AM133" i="8"/>
  <c r="AQ182" i="8"/>
  <c r="AP59" i="8"/>
  <c r="AO126" i="8"/>
  <c r="AT179" i="8"/>
  <c r="AO125" i="8"/>
  <c r="AV66" i="8"/>
  <c r="AO20" i="8"/>
  <c r="AQ156" i="8"/>
  <c r="AV142" i="8"/>
  <c r="AQ64" i="8"/>
  <c r="AT24" i="8"/>
  <c r="AN29" i="8"/>
  <c r="AO11" i="8"/>
  <c r="AN164" i="8"/>
  <c r="AT192" i="8"/>
  <c r="AN18" i="8"/>
  <c r="AP78" i="8"/>
  <c r="AO137" i="8"/>
  <c r="AO123" i="8"/>
  <c r="AT43" i="8"/>
  <c r="AO26" i="8"/>
  <c r="AV153" i="8"/>
  <c r="AN40" i="8"/>
  <c r="AQ53" i="8"/>
  <c r="AT32" i="8"/>
  <c r="AV154" i="8"/>
  <c r="AM150" i="8"/>
  <c r="AS52" i="8"/>
  <c r="AM187" i="8"/>
  <c r="AP152" i="8"/>
  <c r="AV143" i="8"/>
  <c r="AQ24" i="8"/>
  <c r="AV49" i="8"/>
  <c r="AO192" i="8"/>
  <c r="AM94" i="8"/>
  <c r="AM67" i="8"/>
  <c r="AU53" i="8"/>
  <c r="AM134" i="8"/>
  <c r="AN98" i="8"/>
  <c r="AS143" i="8"/>
  <c r="AR75" i="8"/>
  <c r="AS140" i="8"/>
  <c r="AR130" i="8"/>
  <c r="AV24" i="8"/>
  <c r="AT87" i="8"/>
  <c r="AM11" i="8"/>
  <c r="AU35" i="8"/>
  <c r="AS28" i="8"/>
  <c r="AS162" i="8"/>
  <c r="AT92" i="8"/>
  <c r="AM33" i="8"/>
  <c r="AV201" i="8"/>
  <c r="AS124" i="8"/>
  <c r="AM32" i="8"/>
  <c r="AN38" i="8"/>
  <c r="AR71" i="8"/>
  <c r="AT135" i="8"/>
  <c r="AN42" i="8"/>
  <c r="AV112" i="8"/>
  <c r="AO62" i="8"/>
  <c r="AS191" i="8"/>
  <c r="AR84" i="8"/>
  <c r="AQ180" i="8"/>
  <c r="AN71" i="8"/>
  <c r="AU36" i="8"/>
  <c r="AQ45" i="8"/>
  <c r="AS112" i="8"/>
  <c r="AU89" i="8"/>
  <c r="AR108" i="8"/>
  <c r="AT53" i="8"/>
  <c r="AR159" i="8"/>
  <c r="AR154" i="8"/>
  <c r="AV75" i="8"/>
  <c r="AN52" i="8"/>
  <c r="AP101" i="8"/>
  <c r="AS39" i="8"/>
  <c r="AN191" i="8"/>
  <c r="AM180" i="8"/>
  <c r="AS168" i="8"/>
  <c r="AS182" i="8"/>
  <c r="AR126" i="8"/>
  <c r="AR20" i="8"/>
  <c r="AR142" i="8"/>
  <c r="AR185" i="8"/>
  <c r="AR175" i="8"/>
  <c r="AU6" i="8"/>
  <c r="AM14" i="8"/>
  <c r="AQ123" i="8"/>
  <c r="AT108" i="8"/>
  <c r="AS153" i="8"/>
  <c r="AQ159" i="8"/>
  <c r="AU32" i="8"/>
  <c r="AS45" i="8"/>
  <c r="AT42" i="8"/>
  <c r="AQ44" i="8"/>
  <c r="AT150" i="8"/>
  <c r="AO52" i="8"/>
  <c r="AV39" i="8"/>
  <c r="AS159" i="8"/>
  <c r="AQ31" i="8"/>
  <c r="AO147" i="8"/>
  <c r="AU174" i="8"/>
  <c r="AS181" i="8"/>
  <c r="AV163" i="8"/>
  <c r="AV155" i="8"/>
  <c r="AO12" i="8"/>
  <c r="AO200" i="8"/>
  <c r="AO189" i="8"/>
  <c r="AR196" i="8"/>
  <c r="AN84" i="8"/>
  <c r="AR190" i="8"/>
  <c r="AQ12" i="8"/>
  <c r="AP41" i="8"/>
  <c r="AS161" i="8"/>
  <c r="AU7" i="8"/>
  <c r="AT36" i="8"/>
  <c r="AP51" i="8"/>
  <c r="AN95" i="8"/>
  <c r="AP8" i="8"/>
  <c r="AO48" i="8"/>
  <c r="AT35" i="8"/>
  <c r="AQ110" i="8"/>
  <c r="AT165" i="8"/>
  <c r="AS82" i="8"/>
  <c r="AV54" i="8"/>
  <c r="AO96" i="8"/>
  <c r="AP81" i="8"/>
  <c r="AP46" i="8"/>
  <c r="AV157" i="8"/>
  <c r="AS114" i="8"/>
  <c r="AR184" i="8"/>
  <c r="AO161" i="8"/>
  <c r="AN188" i="8"/>
  <c r="AS193" i="8"/>
  <c r="AR12" i="8"/>
  <c r="AV48" i="8"/>
  <c r="AM37" i="8"/>
  <c r="AT47" i="8"/>
  <c r="AU82" i="8"/>
  <c r="AO54" i="8"/>
  <c r="AR81" i="8"/>
  <c r="AQ146" i="8"/>
  <c r="AQ121" i="8"/>
  <c r="AS16" i="8"/>
  <c r="AN115" i="8"/>
  <c r="AV65" i="8"/>
  <c r="AQ170" i="8"/>
  <c r="AP15" i="8"/>
  <c r="AO84" i="8"/>
  <c r="AP151" i="8"/>
  <c r="AP188" i="8"/>
  <c r="AU72" i="8"/>
  <c r="AT163" i="8"/>
  <c r="AT200" i="8"/>
  <c r="AP189" i="8"/>
  <c r="AT196" i="8"/>
  <c r="AO15" i="8"/>
  <c r="AO9" i="8"/>
  <c r="AP129" i="8"/>
  <c r="AP99" i="8"/>
  <c r="AV169" i="8"/>
  <c r="AQ148" i="8"/>
  <c r="AO83" i="8"/>
  <c r="AQ184" i="8"/>
  <c r="AS171" i="8"/>
  <c r="AU15" i="8"/>
  <c r="AQ93" i="8"/>
  <c r="AP58" i="8"/>
  <c r="AV166" i="8"/>
  <c r="AQ99" i="8"/>
  <c r="AU57" i="8"/>
  <c r="AS157" i="8"/>
  <c r="AN114" i="8"/>
  <c r="AO178" i="8"/>
  <c r="AO139" i="8"/>
  <c r="AU73" i="8"/>
  <c r="AP71" i="8"/>
  <c r="AM125" i="8"/>
  <c r="AN6" i="8"/>
  <c r="AS43" i="8"/>
  <c r="AN151" i="8"/>
  <c r="AU60" i="8"/>
  <c r="AS85" i="8"/>
  <c r="AM59" i="8"/>
  <c r="AV9" i="8"/>
  <c r="AM183" i="8"/>
  <c r="AV81" i="8"/>
  <c r="AS73" i="8"/>
  <c r="AN88" i="8"/>
  <c r="AU34" i="8"/>
  <c r="AN79" i="8"/>
  <c r="AO157" i="8"/>
  <c r="AM203" i="8"/>
  <c r="AV76" i="8"/>
  <c r="AQ40" i="8"/>
  <c r="AQ67" i="8"/>
  <c r="AS27" i="8"/>
  <c r="AR87" i="8"/>
  <c r="AP192" i="8"/>
  <c r="AP112" i="8"/>
  <c r="AS142" i="8"/>
  <c r="AS187" i="8"/>
  <c r="AQ116" i="8"/>
  <c r="AP88" i="8"/>
  <c r="AO37" i="8"/>
  <c r="AS7" i="8"/>
  <c r="AR165" i="8"/>
  <c r="AU128" i="8"/>
  <c r="AV35" i="8"/>
  <c r="AT30" i="8"/>
  <c r="AU141" i="8"/>
  <c r="AO105" i="8"/>
  <c r="AP159" i="8"/>
  <c r="AR82" i="8"/>
  <c r="AM166" i="8"/>
  <c r="AU177" i="8"/>
  <c r="AM51" i="8"/>
  <c r="AQ140" i="8"/>
  <c r="AU147" i="8"/>
  <c r="AT93" i="8"/>
  <c r="AM129" i="8"/>
  <c r="AP83" i="8"/>
  <c r="AO133" i="8"/>
  <c r="AQ178" i="8"/>
  <c r="AO184" i="8"/>
  <c r="AP146" i="8"/>
  <c r="AO82" i="8"/>
  <c r="AS120" i="8"/>
  <c r="AM73" i="8"/>
  <c r="AR105" i="8"/>
  <c r="AN70" i="8"/>
  <c r="AO136" i="8"/>
  <c r="AS170" i="8"/>
  <c r="AV22" i="8"/>
  <c r="AT80" i="8"/>
  <c r="AM80" i="8"/>
  <c r="AS122" i="8"/>
  <c r="AR52" i="8"/>
  <c r="AT191" i="8"/>
  <c r="AS106" i="8"/>
  <c r="AT83" i="8"/>
  <c r="AR106" i="8"/>
  <c r="AM66" i="8"/>
  <c r="AS154" i="8"/>
  <c r="AR55" i="8"/>
  <c r="AP56" i="8"/>
  <c r="AP76" i="8"/>
  <c r="AT199" i="8"/>
  <c r="AU146" i="8"/>
  <c r="AR15" i="8"/>
  <c r="AP9" i="8"/>
  <c r="AV194" i="8"/>
  <c r="AN169" i="8"/>
  <c r="AQ144" i="8"/>
  <c r="AT25" i="8"/>
  <c r="AQ194" i="8"/>
  <c r="AN136" i="8"/>
  <c r="AP57" i="8"/>
  <c r="AN80" i="8"/>
  <c r="AN76" i="8"/>
  <c r="AU159" i="8"/>
  <c r="AP182" i="8"/>
  <c r="AO140" i="8"/>
  <c r="AS102" i="8"/>
  <c r="AV130" i="8"/>
  <c r="AU202" i="8"/>
  <c r="AS40" i="8"/>
  <c r="AN134" i="8"/>
  <c r="AT38" i="8"/>
  <c r="AV191" i="8"/>
  <c r="AR151" i="8"/>
  <c r="AR188" i="8"/>
  <c r="AS15" i="8"/>
  <c r="AQ125" i="8"/>
  <c r="AQ138" i="8"/>
  <c r="AP42" i="8"/>
  <c r="AU45" i="8"/>
  <c r="AR36" i="8"/>
  <c r="AV117" i="8"/>
  <c r="AQ76" i="8"/>
  <c r="AV149" i="8"/>
  <c r="AT9" i="8"/>
  <c r="AV123" i="8"/>
  <c r="AO86" i="8"/>
  <c r="AN142" i="8"/>
  <c r="AV18" i="8"/>
  <c r="AP149" i="8"/>
  <c r="AQ181" i="8"/>
  <c r="AR47" i="8"/>
  <c r="AU195" i="8"/>
  <c r="AO127" i="8"/>
  <c r="AR102" i="8"/>
  <c r="AU110" i="8"/>
  <c r="AS173" i="8"/>
  <c r="AR120" i="8"/>
  <c r="AO103" i="8"/>
  <c r="AP179" i="8"/>
  <c r="AP66" i="8"/>
  <c r="AU18" i="8"/>
  <c r="AP195" i="8"/>
  <c r="AS199" i="8"/>
  <c r="AU176" i="8"/>
  <c r="AN137" i="8"/>
  <c r="AU155" i="8"/>
  <c r="AN198" i="8"/>
  <c r="AU173" i="8"/>
  <c r="AS127" i="8"/>
  <c r="AT37" i="8"/>
  <c r="AM127" i="8"/>
  <c r="AQ96" i="8"/>
  <c r="AT46" i="8"/>
  <c r="AP20" i="8"/>
  <c r="AM160" i="8"/>
  <c r="AU88" i="8"/>
  <c r="AQ70" i="8"/>
  <c r="AU193" i="8"/>
  <c r="AO145" i="8"/>
  <c r="AO128" i="8"/>
  <c r="AS158" i="8"/>
  <c r="AO177" i="8"/>
  <c r="AV92" i="8"/>
  <c r="AN60" i="8"/>
  <c r="AP86" i="8"/>
  <c r="AU90" i="8"/>
  <c r="AO202" i="8"/>
  <c r="AR145" i="8"/>
  <c r="AO98" i="8"/>
  <c r="AO107" i="8"/>
  <c r="AT101" i="8"/>
  <c r="AT84" i="8"/>
  <c r="AP44" i="8"/>
  <c r="AS56" i="8"/>
  <c r="AS164" i="8"/>
  <c r="AQ199" i="8"/>
  <c r="AR38" i="8"/>
  <c r="AM145" i="8"/>
  <c r="AM117" i="8"/>
  <c r="AS166" i="8"/>
  <c r="AM110" i="8"/>
  <c r="AM84" i="8"/>
  <c r="AM121" i="8"/>
  <c r="AN168" i="8"/>
  <c r="AT158" i="8"/>
  <c r="AQ16" i="8"/>
  <c r="AU127" i="8"/>
  <c r="AO27" i="8"/>
  <c r="AO115" i="8"/>
  <c r="AV87" i="8"/>
  <c r="AS183" i="8"/>
  <c r="AN123" i="8"/>
  <c r="AQ198" i="8"/>
  <c r="AM55" i="8"/>
  <c r="AV62" i="8"/>
  <c r="AQ59" i="8"/>
  <c r="AU102" i="8"/>
  <c r="AR174" i="8"/>
  <c r="AP168" i="8"/>
  <c r="AU164" i="8"/>
  <c r="AQ168" i="8"/>
  <c r="AV152" i="8"/>
  <c r="AM141" i="8"/>
  <c r="AV59" i="8"/>
  <c r="AN90" i="8"/>
  <c r="AQ162" i="8"/>
  <c r="AM149" i="8"/>
  <c r="AS100" i="8"/>
  <c r="AU162" i="8"/>
  <c r="AN59" i="8"/>
  <c r="AP160" i="8"/>
  <c r="AU180" i="8"/>
  <c r="AR85" i="8"/>
  <c r="AV131" i="8"/>
  <c r="AN101" i="8"/>
  <c r="AT62" i="8"/>
  <c r="AS89" i="8"/>
  <c r="AO196" i="8"/>
  <c r="AV127" i="8"/>
  <c r="AQ8" i="8"/>
  <c r="AN128" i="8"/>
  <c r="AS121" i="8"/>
  <c r="AQ167" i="8"/>
  <c r="AP49" i="8"/>
  <c r="AN92" i="8"/>
  <c r="AP40" i="8"/>
  <c r="AV151" i="8"/>
  <c r="AQ71" i="8"/>
  <c r="AO193" i="8"/>
  <c r="AV36" i="8"/>
  <c r="AU119" i="8"/>
  <c r="AQ188" i="8"/>
  <c r="AV6" i="8"/>
  <c r="AN127" i="8"/>
  <c r="AP89" i="8"/>
  <c r="AM62" i="8"/>
  <c r="AU98" i="8"/>
  <c r="AO30" i="8"/>
  <c r="AP128" i="8"/>
  <c r="AN12" i="8"/>
  <c r="AS141" i="8"/>
  <c r="AM128" i="8"/>
  <c r="AN131" i="8"/>
  <c r="AO74" i="8"/>
  <c r="AP16" i="8"/>
  <c r="AO64" i="8"/>
  <c r="AM23" i="8"/>
  <c r="AV11" i="8"/>
  <c r="AN203" i="8"/>
  <c r="AO160" i="8"/>
  <c r="AU188" i="8"/>
  <c r="AM8" i="8"/>
  <c r="AR28" i="8"/>
  <c r="AP201" i="8"/>
  <c r="AT141" i="8"/>
  <c r="AN175" i="8"/>
  <c r="AV64" i="8"/>
  <c r="AN196" i="8"/>
  <c r="AQ175" i="8"/>
  <c r="AT49" i="8"/>
  <c r="AV67" i="8"/>
  <c r="AP30" i="8"/>
  <c r="AU101" i="8"/>
  <c r="AO119" i="8"/>
  <c r="AT8" i="8"/>
  <c r="AN48" i="8"/>
  <c r="AU14" i="8"/>
  <c r="AO201" i="8"/>
  <c r="AU131" i="8"/>
  <c r="AP48" i="8"/>
  <c r="AQ151" i="8"/>
  <c r="AN30" i="8"/>
  <c r="AO194" i="8"/>
  <c r="AO34" i="8"/>
  <c r="AM30" i="8"/>
  <c r="AR14" i="8"/>
  <c r="AP75" i="8"/>
  <c r="AS109" i="8"/>
  <c r="AR146" i="8"/>
  <c r="AN99" i="8"/>
  <c r="AM50" i="8"/>
  <c r="AP93" i="8"/>
  <c r="AV42" i="8"/>
  <c r="AT155" i="8"/>
  <c r="AS12" i="8"/>
  <c r="AO7" i="8"/>
  <c r="AU59" i="8"/>
  <c r="AQ117" i="8"/>
  <c r="AM197" i="8"/>
  <c r="AS92" i="8"/>
  <c r="AR56" i="8"/>
  <c r="AM26" i="8"/>
  <c r="AU152" i="8"/>
  <c r="AT41" i="8"/>
  <c r="AR27" i="8"/>
  <c r="AM136" i="8"/>
  <c r="AV12" i="8"/>
  <c r="AM87" i="8"/>
  <c r="AN28" i="8"/>
  <c r="AM64" i="8"/>
  <c r="AR158" i="8"/>
  <c r="AQ87" i="8"/>
  <c r="AU23" i="8"/>
  <c r="AO130" i="8"/>
  <c r="AR131" i="8"/>
  <c r="AP55" i="8"/>
  <c r="AV96" i="8"/>
  <c r="AQ63" i="8"/>
  <c r="AR86" i="8"/>
  <c r="AP123" i="8"/>
  <c r="AN41" i="8"/>
  <c r="AR23" i="8"/>
  <c r="AT124" i="8"/>
  <c r="AT69" i="8"/>
  <c r="AM102" i="8"/>
  <c r="AV150" i="8"/>
  <c r="AU94" i="8"/>
  <c r="AO168" i="8"/>
  <c r="AU67" i="8"/>
  <c r="AV124" i="8"/>
  <c r="AV47" i="8"/>
  <c r="AR24" i="8"/>
  <c r="AT175" i="8"/>
  <c r="AT96" i="8"/>
  <c r="AT100" i="8"/>
  <c r="AT193" i="8"/>
  <c r="AU190" i="8"/>
  <c r="AS196" i="8"/>
  <c r="AR58" i="8"/>
  <c r="AU19" i="8"/>
  <c r="AU169" i="8"/>
  <c r="AQ47" i="8"/>
  <c r="AV119" i="8"/>
  <c r="AN162" i="8"/>
  <c r="AV102" i="8"/>
  <c r="AN174" i="8"/>
  <c r="AP69" i="8"/>
  <c r="AO8" i="8"/>
  <c r="AV104" i="8"/>
  <c r="AP87" i="8"/>
  <c r="AQ11" i="8"/>
  <c r="AP164" i="8"/>
  <c r="AT6" i="8"/>
  <c r="AN132" i="8"/>
  <c r="AT44" i="8"/>
  <c r="AM85" i="8"/>
  <c r="AV147" i="8"/>
  <c r="AQ84" i="8"/>
  <c r="AN116" i="8"/>
  <c r="AM49" i="8"/>
  <c r="AS60" i="8"/>
  <c r="AV174" i="8"/>
  <c r="AO43" i="8"/>
  <c r="AS202" i="8"/>
  <c r="AP121" i="8"/>
  <c r="AT134" i="8"/>
  <c r="AS67" i="8"/>
  <c r="AN124" i="8"/>
  <c r="AQ51" i="8"/>
  <c r="AS174" i="8"/>
  <c r="AV113" i="8"/>
  <c r="AP63" i="8"/>
  <c r="AN121" i="8"/>
  <c r="AO148" i="8"/>
  <c r="AT57" i="8"/>
  <c r="AV136" i="8"/>
  <c r="AP203" i="8"/>
  <c r="AU201" i="8"/>
  <c r="AO173" i="8"/>
  <c r="AO131" i="8"/>
  <c r="AR48" i="8"/>
  <c r="AU38" i="8"/>
  <c r="AM63" i="8"/>
  <c r="AU83" i="8"/>
  <c r="AP65" i="8"/>
  <c r="AQ25" i="8"/>
  <c r="AQ68" i="8"/>
  <c r="AV176" i="8"/>
  <c r="AS117" i="8"/>
  <c r="AS87" i="8"/>
  <c r="AU56" i="8"/>
  <c r="AQ6" i="8"/>
  <c r="AS6" i="8"/>
  <c r="AT145" i="8"/>
  <c r="AT151" i="8"/>
  <c r="AO164" i="8"/>
  <c r="AN199" i="8"/>
  <c r="AP38" i="8"/>
  <c r="AM153" i="8"/>
  <c r="AS156" i="8"/>
  <c r="AU184" i="8"/>
  <c r="AS103" i="8"/>
  <c r="AM7" i="8"/>
  <c r="AT168" i="8"/>
  <c r="AU43" i="8"/>
  <c r="AM101" i="8"/>
  <c r="AU22" i="8"/>
  <c r="AV30" i="8"/>
  <c r="AV180" i="8"/>
  <c r="AT174" i="8"/>
  <c r="AP125" i="8"/>
  <c r="AT102" i="8"/>
  <c r="AV110" i="8"/>
  <c r="AQ173" i="8"/>
  <c r="AN156" i="8"/>
  <c r="AO90" i="8"/>
  <c r="AR117" i="8"/>
  <c r="AP52" i="8"/>
  <c r="AV84" i="8"/>
  <c r="AM152" i="8"/>
  <c r="AU135" i="8"/>
  <c r="AQ147" i="8"/>
  <c r="AS32" i="8"/>
  <c r="AS53" i="8"/>
  <c r="AN5" i="8"/>
  <c r="AQ49" i="8"/>
  <c r="AP62" i="8"/>
  <c r="AR18" i="8"/>
  <c r="AO116" i="8"/>
  <c r="AP181" i="8"/>
  <c r="AV145" i="8"/>
  <c r="AS49" i="8"/>
  <c r="AM98" i="8"/>
  <c r="AO23" i="8"/>
  <c r="AO71" i="8"/>
  <c r="AV198" i="8"/>
  <c r="AO142" i="8"/>
  <c r="AN155" i="8"/>
  <c r="AT202" i="8"/>
  <c r="AM19" i="8"/>
  <c r="AS18" i="8"/>
  <c r="AV138" i="8"/>
  <c r="AT126" i="8"/>
  <c r="AM151" i="8"/>
  <c r="AR137" i="8"/>
  <c r="AR152" i="8"/>
  <c r="AM71" i="8"/>
  <c r="AV89" i="8"/>
  <c r="AP43" i="8"/>
  <c r="AS104" i="8"/>
  <c r="AS110" i="8"/>
  <c r="AM196" i="8"/>
  <c r="AU117" i="8"/>
  <c r="AN200" i="8"/>
  <c r="AP194" i="8"/>
  <c r="AQ166" i="8"/>
  <c r="AU47" i="8"/>
  <c r="AU76" i="8"/>
  <c r="AN64" i="8"/>
  <c r="AQ62" i="8"/>
  <c r="AQ41" i="8"/>
  <c r="AN87" i="8"/>
  <c r="AU87" i="8"/>
  <c r="AN201" i="8"/>
  <c r="AO60" i="8"/>
  <c r="AP26" i="8"/>
  <c r="AM41" i="8"/>
  <c r="AR198" i="8"/>
  <c r="AU40" i="8"/>
  <c r="AO132" i="8"/>
  <c r="AS197" i="8"/>
  <c r="AO47" i="8"/>
  <c r="AT13" i="8"/>
  <c r="AU9" i="8"/>
  <c r="AU84" i="8"/>
  <c r="AM95" i="8"/>
  <c r="AS63" i="8"/>
  <c r="AR192" i="8"/>
  <c r="AT112" i="8"/>
  <c r="AU132" i="8"/>
  <c r="AM86" i="8"/>
  <c r="AR161" i="8"/>
  <c r="AU66" i="8"/>
  <c r="AS123" i="8"/>
  <c r="AR8" i="8"/>
  <c r="AT66" i="8"/>
  <c r="AO195" i="8"/>
  <c r="AR37" i="8"/>
  <c r="AO165" i="8"/>
  <c r="AV56" i="8"/>
  <c r="AS46" i="8"/>
  <c r="AM195" i="8"/>
  <c r="AM118" i="8"/>
  <c r="AP106" i="8"/>
  <c r="AU166" i="8"/>
  <c r="AQ131" i="8"/>
  <c r="AU8" i="8"/>
  <c r="AR113" i="8"/>
  <c r="AM92" i="8"/>
  <c r="AN8" i="8"/>
  <c r="AP36" i="8"/>
  <c r="AM200" i="8"/>
  <c r="AO89" i="8"/>
  <c r="AT76" i="8"/>
  <c r="AS24" i="8"/>
  <c r="AO156" i="8"/>
  <c r="AQ124" i="8"/>
  <c r="AS59" i="8"/>
  <c r="AV175" i="8"/>
  <c r="AV94" i="8"/>
  <c r="AQ137" i="8"/>
  <c r="AU92" i="8"/>
  <c r="AV160" i="8"/>
  <c r="AV44" i="8"/>
  <c r="AM202" i="8"/>
  <c r="AP156" i="8"/>
  <c r="AS137" i="8"/>
  <c r="AU130" i="8"/>
  <c r="AQ145" i="8"/>
  <c r="AO176" i="8"/>
  <c r="AN94" i="8"/>
  <c r="AU138" i="8"/>
  <c r="AS58" i="8"/>
  <c r="AR90" i="8"/>
  <c r="AO51" i="8"/>
  <c r="AU175" i="8"/>
  <c r="AP193" i="8"/>
  <c r="AU26" i="8"/>
  <c r="AN43" i="8"/>
  <c r="AP32" i="8"/>
  <c r="AN53" i="8"/>
  <c r="AQ202" i="8"/>
  <c r="AU20" i="8"/>
  <c r="AU194" i="8"/>
  <c r="AN176" i="8"/>
  <c r="AN154" i="8"/>
  <c r="AQ185" i="8"/>
  <c r="AT149" i="8"/>
  <c r="AU123" i="8"/>
  <c r="AS66" i="8"/>
  <c r="AP165" i="8"/>
  <c r="AT128" i="8"/>
  <c r="AS105" i="8"/>
  <c r="AS180" i="8"/>
  <c r="AU137" i="8"/>
  <c r="AS29" i="8"/>
  <c r="AV179" i="8"/>
  <c r="AQ160" i="8"/>
  <c r="AT131" i="8"/>
  <c r="AS176" i="8"/>
  <c r="AO150" i="8"/>
  <c r="AR138" i="8"/>
  <c r="AS134" i="8"/>
  <c r="AO67" i="8"/>
  <c r="AT74" i="8"/>
  <c r="AT27" i="8"/>
  <c r="AO63" i="8"/>
  <c r="AV177" i="8"/>
  <c r="AR129" i="8"/>
  <c r="AV192" i="8"/>
  <c r="AR127" i="8"/>
  <c r="AM29" i="8"/>
  <c r="AV202" i="8"/>
  <c r="AR111" i="8"/>
  <c r="AT98" i="8"/>
  <c r="AQ122" i="8"/>
  <c r="AV173" i="8"/>
  <c r="AR128" i="8"/>
  <c r="AM99" i="8"/>
  <c r="AS14" i="8"/>
  <c r="AQ90" i="8"/>
  <c r="AU168" i="8"/>
  <c r="AO191" i="8"/>
  <c r="AT169" i="8"/>
  <c r="AM199" i="8"/>
  <c r="AM105" i="8"/>
  <c r="AN119" i="8"/>
  <c r="AP161" i="8"/>
  <c r="AR41" i="8"/>
  <c r="AT186" i="8"/>
  <c r="AM168" i="8"/>
  <c r="AN67" i="8"/>
  <c r="AO32" i="8"/>
  <c r="AR125" i="8"/>
  <c r="AU24" i="8"/>
  <c r="AO87" i="8"/>
  <c r="AP6" i="8"/>
  <c r="AT198" i="8"/>
  <c r="AM60" i="8"/>
  <c r="AM75" i="8"/>
  <c r="AS42" i="8"/>
  <c r="AO186" i="8"/>
  <c r="AP176" i="8"/>
  <c r="AS101" i="8"/>
  <c r="AM44" i="8"/>
  <c r="AN14" i="8"/>
  <c r="AT59" i="8"/>
  <c r="AR74" i="8"/>
  <c r="AM69" i="8"/>
  <c r="AN56" i="8"/>
  <c r="AR6" i="8"/>
  <c r="AQ152" i="8"/>
  <c r="AR193" i="8"/>
  <c r="AP145" i="8"/>
  <c r="AU140" i="8"/>
  <c r="AN173" i="8"/>
  <c r="AO169" i="8"/>
  <c r="AV129" i="8"/>
  <c r="AP158" i="8"/>
  <c r="AP22" i="8"/>
  <c r="AM40" i="8"/>
  <c r="AM167" i="8"/>
  <c r="AM194" i="8"/>
  <c r="AS88" i="8"/>
  <c r="AS78" i="8"/>
  <c r="AT75" i="8"/>
  <c r="AM90" i="8"/>
  <c r="AO76" i="8"/>
  <c r="AV164" i="8"/>
  <c r="AM82" i="8"/>
  <c r="AT123" i="8"/>
  <c r="AM24" i="8"/>
  <c r="AV199" i="8"/>
  <c r="AN153" i="8"/>
  <c r="AS201" i="8"/>
  <c r="AR29" i="8"/>
  <c r="AO92" i="8"/>
  <c r="AS26" i="8"/>
  <c r="AV182" i="8"/>
  <c r="AN126" i="8"/>
  <c r="AS203" i="8"/>
  <c r="AP105" i="8"/>
  <c r="AN9" i="8"/>
  <c r="AP23" i="8"/>
  <c r="AM158" i="8"/>
  <c r="AQ130" i="8"/>
  <c r="AQ102" i="8"/>
  <c r="AM186" i="8"/>
  <c r="AR59" i="8"/>
  <c r="AN145" i="8"/>
  <c r="AT117" i="8"/>
  <c r="AQ19" i="8"/>
  <c r="AU41" i="8"/>
  <c r="AV161" i="8"/>
  <c r="AS149" i="8"/>
  <c r="AN96" i="8"/>
  <c r="AV120" i="8"/>
  <c r="AS116" i="8"/>
  <c r="AP54" i="8"/>
  <c r="AQ81" i="8"/>
  <c r="AQ77" i="8"/>
  <c r="AR93" i="8"/>
  <c r="AS19" i="8"/>
  <c r="AO162" i="8"/>
  <c r="AU179" i="8"/>
  <c r="AV86" i="8"/>
  <c r="AM43" i="8"/>
  <c r="AN26" i="8"/>
  <c r="AO85" i="8"/>
  <c r="AU200" i="8"/>
  <c r="AP190" i="8"/>
  <c r="AU109" i="8"/>
  <c r="AV158" i="8"/>
  <c r="AR70" i="8"/>
  <c r="AQ183" i="8"/>
  <c r="AR179" i="8"/>
  <c r="AU156" i="8"/>
  <c r="AU39" i="8"/>
  <c r="AM48" i="8"/>
  <c r="AO112" i="8"/>
  <c r="AT190" i="8"/>
  <c r="AN54" i="8"/>
  <c r="AN183" i="8"/>
  <c r="AR54" i="8"/>
  <c r="AQ129" i="8"/>
  <c r="AO29" i="8"/>
  <c r="AP94" i="8"/>
  <c r="AR160" i="8"/>
  <c r="AM77" i="8"/>
  <c r="AV93" i="8"/>
  <c r="AP162" i="8"/>
  <c r="AO66" i="8"/>
  <c r="AT142" i="8"/>
  <c r="AR64" i="8"/>
  <c r="AR123" i="8"/>
  <c r="AQ203" i="8"/>
  <c r="AU44" i="8"/>
  <c r="AQ72" i="8"/>
  <c r="AP155" i="8"/>
  <c r="AQ193" i="8"/>
  <c r="AM54" i="8"/>
  <c r="AN75" i="8"/>
  <c r="AP110" i="8"/>
  <c r="AU58" i="8"/>
  <c r="AV88" i="8"/>
  <c r="AN36" i="8"/>
  <c r="AN194" i="8"/>
  <c r="AR121" i="8"/>
  <c r="AM173" i="8"/>
  <c r="AR168" i="8"/>
  <c r="AP124" i="8"/>
  <c r="AT16" i="8"/>
  <c r="AP90" i="8"/>
  <c r="AR16" i="8"/>
  <c r="AV8" i="8"/>
  <c r="AR156" i="8"/>
  <c r="AQ30" i="8"/>
  <c r="AM119" i="8"/>
  <c r="AU51" i="8"/>
  <c r="AM70" i="8"/>
  <c r="AN63" i="8"/>
  <c r="AS169" i="8"/>
  <c r="AN27" i="8"/>
  <c r="AS90" i="8"/>
  <c r="AO70" i="8"/>
  <c r="AO117" i="8"/>
  <c r="AV52" i="8"/>
  <c r="AP84" i="8"/>
  <c r="AS152" i="8"/>
  <c r="AR94" i="8"/>
  <c r="AM193" i="8"/>
  <c r="AO41" i="8"/>
  <c r="AN24" i="8"/>
  <c r="AR43" i="8"/>
  <c r="AR135" i="8"/>
  <c r="AP147" i="8"/>
  <c r="AR73" i="8"/>
  <c r="AN32" i="8"/>
  <c r="AQ196" i="8"/>
  <c r="AR63" i="8"/>
  <c r="AU42" i="8"/>
  <c r="AV70" i="8"/>
  <c r="AP53" i="8"/>
  <c r="AP45" i="8"/>
  <c r="AQ5" i="8"/>
  <c r="AN49" i="8"/>
  <c r="AS62" i="8"/>
  <c r="AP18" i="8"/>
  <c r="AT20" i="8"/>
  <c r="AT116" i="8"/>
  <c r="AP73" i="8"/>
  <c r="AT167" i="8"/>
  <c r="AN181" i="8"/>
  <c r="AM83" i="8"/>
  <c r="AT28" i="8"/>
  <c r="AV80" i="8"/>
  <c r="AM157" i="8"/>
  <c r="AT184" i="8"/>
  <c r="AN103" i="8"/>
  <c r="AN148" i="8"/>
  <c r="AN122" i="8"/>
  <c r="AP178" i="8"/>
  <c r="AP80" i="8"/>
  <c r="AO79" i="8"/>
  <c r="AV170" i="8"/>
  <c r="AN171" i="8"/>
  <c r="AV25" i="8"/>
  <c r="AN107" i="8"/>
  <c r="AP122" i="8"/>
  <c r="AO21" i="8"/>
  <c r="AR25" i="8"/>
  <c r="AU79" i="8"/>
  <c r="AT17" i="8"/>
  <c r="AQ27" i="8"/>
  <c r="AS145" i="8"/>
  <c r="AR169" i="8"/>
  <c r="AV135" i="8"/>
  <c r="AO49" i="8"/>
  <c r="AV121" i="8"/>
  <c r="AQ98" i="8"/>
  <c r="AS186" i="8"/>
  <c r="AU71" i="8"/>
  <c r="AO158" i="8"/>
  <c r="AV193" i="8"/>
  <c r="AO198" i="8"/>
  <c r="AV126" i="8"/>
  <c r="AN50" i="8"/>
  <c r="AR202" i="8"/>
  <c r="AU74" i="8"/>
  <c r="AT113" i="8"/>
  <c r="AT148" i="8"/>
  <c r="AV19" i="8"/>
  <c r="AP19" i="8"/>
  <c r="AV43" i="8"/>
  <c r="AV38" i="8"/>
  <c r="AO42" i="8"/>
  <c r="AN85" i="8"/>
  <c r="AM131" i="8"/>
  <c r="AQ48" i="8"/>
  <c r="AP150" i="8"/>
  <c r="AQ36" i="8"/>
  <c r="AP70" i="8"/>
  <c r="AN167" i="8"/>
  <c r="AP113" i="8"/>
  <c r="AP154" i="8"/>
  <c r="AN187" i="8"/>
  <c r="AV107" i="8"/>
  <c r="AR101" i="8"/>
  <c r="AS35" i="8"/>
  <c r="AP102" i="8"/>
  <c r="AS133" i="8"/>
  <c r="AO149" i="8"/>
  <c r="AS9" i="8"/>
  <c r="AV15" i="8"/>
  <c r="AV146" i="8"/>
  <c r="AP100" i="8"/>
  <c r="AU191" i="8"/>
  <c r="AS97" i="8"/>
  <c r="AM115" i="8"/>
  <c r="AN163" i="8"/>
  <c r="AQ172" i="8"/>
  <c r="AT64" i="8"/>
  <c r="AU11" i="8"/>
  <c r="AM175" i="8"/>
  <c r="AR110" i="8"/>
  <c r="AR89" i="8"/>
  <c r="AS190" i="8"/>
  <c r="AR45" i="8"/>
  <c r="AS148" i="8"/>
  <c r="AP197" i="8"/>
  <c r="AQ56" i="8"/>
  <c r="AT144" i="8"/>
  <c r="AN118" i="8"/>
  <c r="AV106" i="8"/>
  <c r="AR153" i="8"/>
  <c r="AO170" i="8"/>
  <c r="AM61" i="8"/>
  <c r="AP109" i="8"/>
  <c r="AV100" i="8"/>
  <c r="AR178" i="8"/>
  <c r="AO10" i="8"/>
  <c r="AQ69" i="8"/>
  <c r="AO190" i="8"/>
  <c r="AO78" i="8"/>
  <c r="AT89" i="8"/>
  <c r="AM124" i="8"/>
  <c r="AM56" i="8"/>
  <c r="AP132" i="8"/>
  <c r="AQ135" i="8"/>
  <c r="AU33" i="8"/>
  <c r="AN113" i="8"/>
  <c r="AU148" i="8"/>
  <c r="AQ197" i="8"/>
  <c r="AV40" i="8"/>
  <c r="AP111" i="8"/>
  <c r="AO159" i="8"/>
  <c r="AQ120" i="8"/>
  <c r="AM25" i="8"/>
  <c r="AQ113" i="8"/>
  <c r="AM46" i="8"/>
  <c r="AM31" i="8"/>
  <c r="AR17" i="8"/>
  <c r="AN77" i="8"/>
  <c r="AP14" i="8"/>
  <c r="AR164" i="8"/>
  <c r="AO199" i="8"/>
  <c r="AQ128" i="8"/>
  <c r="AV186" i="8"/>
  <c r="AO174" i="8"/>
  <c r="AP116" i="8"/>
  <c r="AN73" i="8"/>
  <c r="AO135" i="8"/>
  <c r="AR88" i="8"/>
  <c r="AT188" i="8"/>
  <c r="AV111" i="8"/>
  <c r="AT133" i="8"/>
  <c r="AP11" i="8"/>
  <c r="AO129" i="8"/>
  <c r="AT120" i="8"/>
  <c r="AV34" i="8"/>
  <c r="AV17" i="8"/>
  <c r="AT115" i="8"/>
  <c r="AQ80" i="8"/>
  <c r="AN33" i="8"/>
  <c r="AO172" i="8"/>
  <c r="AQ43" i="8"/>
  <c r="AM42" i="8"/>
  <c r="AT60" i="8"/>
  <c r="AR132" i="8"/>
  <c r="AN150" i="8"/>
  <c r="AO110" i="8"/>
  <c r="AS70" i="8"/>
  <c r="AT63" i="8"/>
  <c r="AS5" i="8"/>
  <c r="AR62" i="8"/>
  <c r="AS65" i="8"/>
  <c r="AN7" i="8"/>
  <c r="AV165" i="8"/>
  <c r="AT139" i="8"/>
  <c r="AT31" i="8"/>
  <c r="AN44" i="8"/>
  <c r="AM97" i="8"/>
  <c r="AQ17" i="8"/>
  <c r="AO91" i="8"/>
  <c r="AU21" i="8"/>
  <c r="AT171" i="8"/>
  <c r="AS172" i="8"/>
  <c r="AN141" i="8"/>
  <c r="AP137" i="8"/>
  <c r="AT78" i="8"/>
  <c r="AQ155" i="8"/>
  <c r="AT14" i="8"/>
  <c r="AT51" i="8"/>
  <c r="AP13" i="8"/>
  <c r="AO101" i="8"/>
  <c r="AN82" i="8"/>
  <c r="AU12" i="8"/>
  <c r="AU178" i="8"/>
  <c r="AT10" i="8"/>
  <c r="AO97" i="8"/>
  <c r="AU122" i="8"/>
  <c r="AT72" i="8"/>
  <c r="AM171" i="8"/>
  <c r="AT162" i="8"/>
  <c r="AO59" i="8"/>
  <c r="AU125" i="8"/>
  <c r="AS11" i="8"/>
  <c r="AP85" i="8"/>
  <c r="AP180" i="8"/>
  <c r="AP198" i="8"/>
  <c r="AS132" i="8"/>
  <c r="AQ94" i="8"/>
  <c r="AS74" i="8"/>
  <c r="AV27" i="8"/>
  <c r="AU63" i="8"/>
  <c r="AV105" i="8"/>
  <c r="AV148" i="8"/>
  <c r="AV197" i="8"/>
  <c r="AP118" i="8"/>
  <c r="AT119" i="8"/>
  <c r="AN161" i="8"/>
  <c r="AN22" i="8"/>
  <c r="AU46" i="8"/>
  <c r="AP172" i="8"/>
  <c r="AM178" i="8"/>
  <c r="AO72" i="8"/>
  <c r="AO38" i="8"/>
  <c r="AN147" i="8"/>
  <c r="AR162" i="8"/>
  <c r="AP60" i="8"/>
  <c r="AU203" i="8"/>
  <c r="AM18" i="8"/>
  <c r="AO181" i="8"/>
  <c r="AM45" i="8"/>
  <c r="AQ18" i="8"/>
  <c r="AT197" i="8"/>
  <c r="AV141" i="8"/>
  <c r="AR144" i="8"/>
  <c r="AT106" i="8"/>
  <c r="AU149" i="8"/>
  <c r="AT15" i="8"/>
  <c r="AM146" i="8"/>
  <c r="AU153" i="8"/>
  <c r="AQ22" i="8"/>
  <c r="AU103" i="8"/>
  <c r="AQ104" i="8"/>
  <c r="AR34" i="8"/>
  <c r="AQ91" i="8"/>
  <c r="AR172" i="8"/>
  <c r="AS64" i="8"/>
  <c r="AR42" i="8"/>
  <c r="AQ85" i="8"/>
  <c r="AP175" i="8"/>
  <c r="AM156" i="8"/>
  <c r="AO134" i="8"/>
  <c r="AO5" i="8"/>
  <c r="AT173" i="8"/>
  <c r="AS111" i="8"/>
  <c r="AR76" i="8"/>
  <c r="AO25" i="8"/>
  <c r="AU170" i="8"/>
  <c r="AP17" i="8"/>
  <c r="AV203" i="8"/>
  <c r="AT11" i="8"/>
  <c r="AN78" i="8"/>
  <c r="AS75" i="8"/>
  <c r="AV74" i="8"/>
  <c r="AO167" i="8"/>
  <c r="AM148" i="8"/>
  <c r="AT111" i="8"/>
  <c r="AT103" i="8"/>
  <c r="AN55" i="8"/>
  <c r="AU172" i="8"/>
  <c r="AN10" i="8"/>
  <c r="AM114" i="8"/>
  <c r="AM190" i="8"/>
  <c r="AS17" i="8"/>
  <c r="AV91" i="8"/>
  <c r="AV78" i="8"/>
  <c r="AQ89" i="8"/>
  <c r="AO166" i="8"/>
  <c r="AQ163" i="8"/>
  <c r="AQ58" i="8"/>
  <c r="AT86" i="8"/>
  <c r="AV71" i="8"/>
  <c r="AS8" i="8"/>
  <c r="AO14" i="8"/>
  <c r="AQ74" i="8"/>
  <c r="AN51" i="8"/>
  <c r="AU105" i="8"/>
  <c r="AV73" i="8"/>
  <c r="AR167" i="8"/>
  <c r="AP148" i="8"/>
  <c r="AR187" i="8"/>
  <c r="AQ88" i="8"/>
  <c r="AT56" i="8"/>
  <c r="AQ35" i="8"/>
  <c r="AM93" i="8"/>
  <c r="AT127" i="8"/>
  <c r="AM192" i="8"/>
  <c r="AP144" i="8"/>
  <c r="AN97" i="8"/>
  <c r="AQ190" i="8"/>
  <c r="AN108" i="8"/>
  <c r="AQ10" i="8"/>
  <c r="AS72" i="8"/>
  <c r="AM36" i="8"/>
  <c r="AV77" i="8"/>
  <c r="AS95" i="8"/>
  <c r="AQ101" i="8"/>
  <c r="AV196" i="8"/>
  <c r="AS144" i="8"/>
  <c r="AT118" i="8"/>
  <c r="AN133" i="8"/>
  <c r="AS119" i="8"/>
  <c r="AT180" i="8"/>
  <c r="AV139" i="8"/>
  <c r="AM174" i="8"/>
  <c r="AN17" i="8"/>
  <c r="AT21" i="8"/>
  <c r="AR10" i="8"/>
  <c r="AR143" i="8"/>
  <c r="AP142" i="8"/>
  <c r="AX61" i="8" l="1"/>
  <c r="AX39" i="8"/>
  <c r="AN16" i="11"/>
  <c r="AX130" i="8"/>
  <c r="AX121" i="8"/>
  <c r="AX68" i="8"/>
  <c r="AX191" i="8"/>
  <c r="AX143" i="8"/>
  <c r="AX81" i="8"/>
  <c r="Z17" i="11"/>
  <c r="AX16" i="8"/>
  <c r="AX116" i="8"/>
  <c r="AX50" i="8"/>
  <c r="AX91" i="8"/>
  <c r="AX45" i="8"/>
  <c r="AG17" i="11"/>
  <c r="AX109" i="8"/>
  <c r="AX37" i="8"/>
  <c r="AX189" i="8"/>
  <c r="AX200" i="8"/>
  <c r="AX7" i="8"/>
  <c r="AB16" i="11"/>
  <c r="AX108" i="8"/>
  <c r="Z16" i="11"/>
  <c r="AX12" i="8"/>
  <c r="AX160" i="8"/>
  <c r="AX140" i="8"/>
  <c r="AX112" i="8"/>
  <c r="AX60" i="8"/>
  <c r="AX65" i="8"/>
  <c r="AX114" i="8"/>
  <c r="AX187" i="8"/>
  <c r="AX182" i="8"/>
  <c r="AX99" i="8"/>
  <c r="AX199" i="8"/>
  <c r="AG16" i="11"/>
  <c r="AX34" i="8"/>
  <c r="AX155" i="8"/>
  <c r="AX194" i="8"/>
  <c r="AX13" i="8"/>
  <c r="AX138" i="8"/>
  <c r="AX84" i="8"/>
  <c r="AX136" i="8"/>
  <c r="AX22" i="8"/>
  <c r="AX126" i="8"/>
  <c r="AX165" i="8"/>
  <c r="AX157" i="8"/>
  <c r="AX28" i="8"/>
  <c r="AX196" i="8"/>
  <c r="AX134" i="8"/>
  <c r="AX170" i="8"/>
  <c r="AX86" i="8"/>
  <c r="AX184" i="8"/>
  <c r="AM18" i="11"/>
  <c r="AO18" i="11"/>
  <c r="AX62" i="8"/>
  <c r="AX57" i="8"/>
  <c r="AX95" i="8"/>
  <c r="AM19" i="11"/>
  <c r="AX71" i="8"/>
  <c r="AX198" i="8"/>
  <c r="AX166" i="8"/>
  <c r="AX46" i="8"/>
  <c r="AX73" i="8"/>
  <c r="AO20" i="11"/>
  <c r="AX185" i="8"/>
  <c r="AD16" i="11"/>
  <c r="AO19" i="11"/>
  <c r="AN20" i="11"/>
  <c r="AN19" i="11"/>
  <c r="AO17" i="11"/>
  <c r="AN18" i="11"/>
  <c r="AM21" i="11"/>
  <c r="AM16" i="11"/>
  <c r="AN21" i="11"/>
  <c r="AM17" i="11"/>
  <c r="AN17" i="11"/>
  <c r="AO16" i="11"/>
  <c r="AM20" i="11"/>
  <c r="AO21" i="11"/>
  <c r="AX67" i="8"/>
  <c r="AX5" i="8"/>
  <c r="AX106" i="8"/>
  <c r="AX26" i="8"/>
  <c r="AX31" i="8"/>
  <c r="AX113" i="8"/>
  <c r="AX47" i="8"/>
  <c r="AX163" i="8"/>
  <c r="AA16" i="11"/>
  <c r="AX107" i="8"/>
  <c r="AD18" i="11"/>
  <c r="AX158" i="8"/>
  <c r="AX27" i="8"/>
  <c r="AX125" i="8"/>
  <c r="AX131" i="8"/>
  <c r="AX120" i="8"/>
  <c r="AX83" i="8"/>
  <c r="AX171" i="8"/>
  <c r="AX142" i="8"/>
  <c r="AX192" i="8"/>
  <c r="AX76" i="8"/>
  <c r="AB17" i="11"/>
  <c r="AX93" i="8"/>
  <c r="AX15" i="8"/>
  <c r="AX181" i="8"/>
  <c r="AX151" i="8"/>
  <c r="AX20" i="8"/>
  <c r="AX52" i="8"/>
  <c r="AX177" i="8"/>
  <c r="AX159" i="8"/>
  <c r="AX135" i="8"/>
  <c r="AX161" i="8"/>
  <c r="AX186" i="8"/>
  <c r="AX69" i="8"/>
  <c r="AX29" i="8"/>
  <c r="AX147" i="8"/>
  <c r="AX178" i="8"/>
  <c r="AX100" i="8"/>
  <c r="AX122" i="8"/>
  <c r="AX150" i="8"/>
  <c r="AX176" i="8"/>
  <c r="AX175" i="8"/>
  <c r="AX195" i="8"/>
  <c r="AX104" i="8"/>
  <c r="Z18" i="11"/>
  <c r="AI18" i="11"/>
  <c r="AJ19" i="11"/>
  <c r="AD17" i="11"/>
  <c r="AX96" i="8"/>
  <c r="AE18" i="11"/>
  <c r="AX123" i="8"/>
  <c r="AX87" i="8"/>
  <c r="AX152" i="8"/>
  <c r="AX188" i="8"/>
  <c r="AX115" i="8"/>
  <c r="AX66" i="8"/>
  <c r="AC16" i="11"/>
  <c r="AX35" i="8"/>
  <c r="AX75" i="8"/>
  <c r="AX179" i="8"/>
  <c r="AX54" i="8"/>
  <c r="Z20" i="11"/>
  <c r="AX40" i="8"/>
  <c r="AA17" i="11"/>
  <c r="AX168" i="8"/>
  <c r="AX169" i="8"/>
  <c r="AX137" i="8"/>
  <c r="AX110" i="8"/>
  <c r="AX149" i="8"/>
  <c r="AX18" i="8"/>
  <c r="AX145" i="8"/>
  <c r="AX24" i="8"/>
  <c r="AX183" i="8"/>
  <c r="AG18" i="11"/>
  <c r="AX77" i="8"/>
  <c r="AX105" i="8"/>
  <c r="AH16" i="11"/>
  <c r="AJ16" i="11"/>
  <c r="AX119" i="8"/>
  <c r="AX56" i="8"/>
  <c r="AX90" i="8"/>
  <c r="AX127" i="8"/>
  <c r="AX59" i="8"/>
  <c r="AC20" i="11"/>
  <c r="AJ20" i="11"/>
  <c r="AX9" i="8"/>
  <c r="AX101" i="8"/>
  <c r="AX88" i="8"/>
  <c r="AX8" i="8"/>
  <c r="AC18" i="11"/>
  <c r="AX156" i="8"/>
  <c r="AX38" i="8"/>
  <c r="AL18" i="11"/>
  <c r="AX23" i="8"/>
  <c r="AK17" i="11"/>
  <c r="AB18" i="11"/>
  <c r="AG20" i="11"/>
  <c r="AX141" i="8"/>
  <c r="AH17" i="11"/>
  <c r="AX167" i="8"/>
  <c r="AA20" i="11"/>
  <c r="AX41" i="8"/>
  <c r="AX128" i="8"/>
  <c r="AX32" i="8"/>
  <c r="AX44" i="8"/>
  <c r="AE16" i="11"/>
  <c r="AX117" i="8"/>
  <c r="AX25" i="8"/>
  <c r="AX48" i="8"/>
  <c r="AX124" i="8"/>
  <c r="AX102" i="8"/>
  <c r="AX55" i="8"/>
  <c r="AX30" i="8"/>
  <c r="AX201" i="8"/>
  <c r="AX98" i="8"/>
  <c r="AX193" i="8"/>
  <c r="AX92" i="8"/>
  <c r="AX153" i="8"/>
  <c r="AX80" i="8"/>
  <c r="AC19" i="11"/>
  <c r="AX94" i="8"/>
  <c r="AX70" i="8"/>
  <c r="AX173" i="8"/>
  <c r="AX64" i="8"/>
  <c r="AX43" i="8"/>
  <c r="AX19" i="8"/>
  <c r="AX164" i="8"/>
  <c r="AJ17" i="11"/>
  <c r="AX118" i="8"/>
  <c r="AX146" i="8"/>
  <c r="AL16" i="11"/>
  <c r="AI16" i="11"/>
  <c r="AH18" i="11"/>
  <c r="AX129" i="8"/>
  <c r="AX154" i="8"/>
  <c r="AX202" i="8"/>
  <c r="AX74" i="8"/>
  <c r="AH20" i="11"/>
  <c r="AX6" i="8"/>
  <c r="AX82" i="8"/>
  <c r="AK16" i="11"/>
  <c r="AX42" i="8"/>
  <c r="Z19" i="11"/>
  <c r="AX53" i="8"/>
  <c r="AX89" i="8"/>
  <c r="AX180" i="8"/>
  <c r="AX144" i="8"/>
  <c r="AG19" i="11"/>
  <c r="AX133" i="8"/>
  <c r="AX148" i="8"/>
  <c r="AX203" i="8"/>
  <c r="AX85" i="8"/>
  <c r="AX33" i="8"/>
  <c r="AX111" i="8"/>
  <c r="AX78" i="8"/>
  <c r="AX79" i="8"/>
  <c r="Z21" i="11"/>
  <c r="AX10" i="8"/>
  <c r="AX190" i="8"/>
  <c r="AI19" i="11"/>
  <c r="AD21" i="11"/>
  <c r="AK20" i="11"/>
  <c r="AX36" i="8"/>
  <c r="AX51" i="8"/>
  <c r="AX21" i="8"/>
  <c r="AB20" i="11"/>
  <c r="AX49" i="8"/>
  <c r="AL19" i="11"/>
  <c r="AX174" i="8"/>
  <c r="AE19" i="11"/>
  <c r="AX172" i="8"/>
  <c r="AA19" i="11"/>
  <c r="AK21" i="11"/>
  <c r="AB19" i="11"/>
  <c r="AI20" i="11"/>
  <c r="AA18" i="11"/>
  <c r="AG21" i="11"/>
  <c r="AD19" i="11"/>
  <c r="AH21" i="11"/>
  <c r="AI17" i="11"/>
  <c r="AD20" i="11"/>
  <c r="AX139" i="8"/>
  <c r="AX63" i="8"/>
  <c r="AX132" i="8"/>
  <c r="AC21" i="11"/>
  <c r="AJ21" i="11"/>
  <c r="AX11" i="8"/>
  <c r="AX72" i="8"/>
  <c r="AB21" i="11"/>
  <c r="AL17" i="11"/>
  <c r="AH19" i="11"/>
  <c r="AX103" i="8"/>
  <c r="AX162" i="8"/>
  <c r="AL21" i="11"/>
  <c r="AI21" i="11"/>
  <c r="AX17" i="8"/>
  <c r="AE21" i="11"/>
  <c r="AA21" i="11"/>
  <c r="AE20" i="11"/>
  <c r="AL20" i="11"/>
  <c r="AX97" i="8"/>
  <c r="AC17" i="11"/>
  <c r="AE17" i="11"/>
  <c r="AK19" i="11"/>
  <c r="AJ18" i="11"/>
  <c r="AK18" i="11"/>
  <c r="AX14" i="8"/>
  <c r="AX58" i="8"/>
  <c r="AX197" i="8"/>
  <c r="Y252" i="4"/>
  <c r="AC141" i="4"/>
  <c r="AA328" i="4"/>
  <c r="AA89" i="4"/>
  <c r="AB327" i="4"/>
  <c r="Y360" i="4"/>
  <c r="Z137" i="4"/>
  <c r="AA312" i="4"/>
  <c r="AC80" i="4"/>
  <c r="Z251" i="4"/>
  <c r="AB321" i="4"/>
  <c r="AB264" i="4"/>
  <c r="Y83" i="4"/>
  <c r="AC288" i="4"/>
  <c r="AC130" i="4"/>
  <c r="AC103" i="4"/>
  <c r="AC25" i="4"/>
  <c r="AB172" i="4"/>
  <c r="AA137" i="4"/>
  <c r="AA157" i="4"/>
  <c r="Z357" i="4"/>
  <c r="AC162" i="4"/>
  <c r="AA349" i="4"/>
  <c r="AB254" i="4"/>
  <c r="AA180" i="4"/>
  <c r="Y306" i="4"/>
  <c r="AC11" i="4"/>
  <c r="AA345" i="4"/>
  <c r="Z13" i="4"/>
  <c r="AB152" i="4"/>
  <c r="Y76" i="4"/>
  <c r="Z313" i="4"/>
  <c r="AC188" i="4"/>
  <c r="AA327" i="4"/>
  <c r="AA335" i="4"/>
  <c r="Y225" i="4"/>
  <c r="AA11" i="4"/>
  <c r="Y131" i="4"/>
  <c r="AA273" i="4"/>
  <c r="AC328" i="4"/>
  <c r="Z141" i="4"/>
  <c r="Y224" i="4"/>
  <c r="AB107" i="4"/>
  <c r="Y150" i="4"/>
  <c r="AA90" i="4"/>
  <c r="AB240" i="4"/>
  <c r="Y48" i="4"/>
  <c r="AC256" i="4"/>
  <c r="Z24" i="4"/>
  <c r="AC9" i="4"/>
  <c r="AC245" i="4"/>
  <c r="Z28" i="4"/>
  <c r="Y39" i="4"/>
  <c r="AB324" i="4"/>
  <c r="Z95" i="4"/>
  <c r="Y117" i="4"/>
  <c r="Y50" i="4"/>
  <c r="AA5" i="4"/>
  <c r="Z66" i="4"/>
  <c r="AB26" i="4"/>
  <c r="AB140" i="4"/>
  <c r="AB115" i="4"/>
  <c r="Y71" i="4"/>
  <c r="AA195" i="4"/>
  <c r="AC4" i="4"/>
  <c r="AC132" i="4"/>
  <c r="AB118" i="4"/>
  <c r="Z177" i="4"/>
  <c r="AC46" i="4"/>
  <c r="AB177" i="4"/>
  <c r="Z68" i="4"/>
  <c r="Y91" i="4"/>
  <c r="AB328" i="4"/>
  <c r="Z41" i="4"/>
  <c r="AC234" i="4"/>
  <c r="Y81" i="4"/>
  <c r="AA25" i="4"/>
  <c r="AC148" i="4"/>
  <c r="AC229" i="4"/>
  <c r="Z56" i="4"/>
  <c r="AB277" i="4"/>
  <c r="Z341" i="4"/>
  <c r="AC227" i="4"/>
  <c r="AA344" i="4"/>
  <c r="AC109" i="4"/>
  <c r="AC118" i="4"/>
  <c r="Z334" i="4"/>
  <c r="AA93" i="4"/>
  <c r="AA321" i="4"/>
  <c r="AC272" i="4"/>
  <c r="AB262" i="4"/>
  <c r="Y214" i="4"/>
  <c r="AB131" i="4"/>
  <c r="AA266" i="4"/>
  <c r="AC228" i="4"/>
  <c r="AC60" i="4"/>
  <c r="Z318" i="4"/>
  <c r="AA200" i="4"/>
  <c r="Y195" i="4"/>
  <c r="AA208" i="4"/>
  <c r="AA156" i="4"/>
  <c r="Z258" i="4"/>
  <c r="Z286" i="4"/>
  <c r="AC102" i="4"/>
  <c r="AA270" i="4"/>
  <c r="AA125" i="4"/>
  <c r="AB344" i="4"/>
  <c r="AC73" i="4"/>
  <c r="AC320" i="4"/>
  <c r="AA326" i="4"/>
  <c r="AB221" i="4"/>
  <c r="Z27" i="4"/>
  <c r="Y60" i="4"/>
  <c r="Z345" i="4"/>
  <c r="Y158" i="4"/>
  <c r="AA116" i="4"/>
  <c r="AA284" i="4"/>
  <c r="Y164" i="4"/>
  <c r="Y317" i="4"/>
  <c r="AB346" i="4"/>
  <c r="Z248" i="4"/>
  <c r="AA32" i="4"/>
  <c r="AB155" i="4"/>
  <c r="AB165" i="4"/>
  <c r="AC210" i="4"/>
  <c r="AB338" i="4"/>
  <c r="AA6" i="4"/>
  <c r="AA232" i="4"/>
  <c r="AA358" i="4"/>
  <c r="Z90" i="4"/>
  <c r="AA53" i="4"/>
  <c r="AC350" i="4"/>
  <c r="AB197" i="4"/>
  <c r="AB293" i="4"/>
  <c r="AB97" i="4"/>
  <c r="AC125" i="4"/>
  <c r="AA236" i="4"/>
  <c r="AA147" i="4"/>
  <c r="AC324" i="4"/>
  <c r="Y257" i="4"/>
  <c r="AA354" i="4"/>
  <c r="Y273" i="4"/>
  <c r="Z84" i="4"/>
  <c r="Z294" i="4"/>
  <c r="Z316" i="4"/>
  <c r="AC117" i="4"/>
  <c r="AC200" i="4"/>
  <c r="AB17" i="4"/>
  <c r="AC23" i="4"/>
  <c r="AA155" i="4"/>
  <c r="AA81" i="4"/>
  <c r="Z53" i="4"/>
  <c r="AC263" i="4"/>
  <c r="AC195" i="4"/>
  <c r="AA255" i="4"/>
  <c r="Z132" i="4"/>
  <c r="AC106" i="4"/>
  <c r="AA295" i="4"/>
  <c r="AA226" i="4"/>
  <c r="AC266" i="4"/>
  <c r="AC14" i="4"/>
  <c r="AB339" i="4"/>
  <c r="AC83" i="4"/>
  <c r="AC127" i="4"/>
  <c r="Y69" i="4"/>
  <c r="AA96" i="4"/>
  <c r="AC207" i="4"/>
  <c r="Y234" i="4"/>
  <c r="AA249" i="4"/>
  <c r="AC180" i="4"/>
  <c r="Z129" i="4"/>
  <c r="Z150" i="4"/>
  <c r="AC135" i="4"/>
  <c r="Y148" i="4"/>
  <c r="Z78" i="4"/>
  <c r="Z18" i="4"/>
  <c r="AA161" i="4"/>
  <c r="Z65" i="4"/>
  <c r="AC257" i="4"/>
  <c r="Y198" i="4"/>
  <c r="AC359" i="4"/>
  <c r="AB157" i="4"/>
  <c r="AB322" i="4"/>
  <c r="AA102" i="4"/>
  <c r="Z12" i="4"/>
  <c r="AB36" i="4"/>
  <c r="AA77" i="4"/>
  <c r="AC293" i="4"/>
  <c r="Z306" i="4"/>
  <c r="AC268" i="4"/>
  <c r="AB232" i="4"/>
  <c r="AA74" i="4"/>
  <c r="AB314" i="4"/>
  <c r="AB204" i="4"/>
  <c r="AA64" i="4"/>
  <c r="AA268" i="4"/>
  <c r="Y121" i="4"/>
  <c r="AB61" i="4"/>
  <c r="AA153" i="4"/>
  <c r="Z80" i="4"/>
  <c r="AB229" i="4"/>
  <c r="Y54" i="4"/>
  <c r="AC81" i="4"/>
  <c r="AA311" i="4"/>
  <c r="AC171" i="4"/>
  <c r="Z122" i="4"/>
  <c r="Z64" i="4"/>
  <c r="Z344" i="4"/>
  <c r="AB102" i="4"/>
  <c r="AA51" i="4"/>
  <c r="Y97" i="4"/>
  <c r="Z33" i="4"/>
  <c r="AB200" i="4"/>
  <c r="Z196" i="4"/>
  <c r="AA8" i="4"/>
  <c r="Y113" i="4"/>
  <c r="AA199" i="4"/>
  <c r="AC18" i="4"/>
  <c r="AA52" i="4"/>
  <c r="Z106" i="4"/>
  <c r="AC311" i="4"/>
  <c r="AC191" i="4"/>
  <c r="AB260" i="4"/>
  <c r="AC57" i="4"/>
  <c r="AC8" i="4"/>
  <c r="Y109" i="4"/>
  <c r="AA92" i="4"/>
  <c r="AC197" i="4"/>
  <c r="AA136" i="4"/>
  <c r="AC155" i="4"/>
  <c r="Y147" i="4"/>
  <c r="AC49" i="4"/>
  <c r="AB47" i="4"/>
  <c r="Y243" i="4"/>
  <c r="AA123" i="4"/>
  <c r="Y167" i="4"/>
  <c r="Z6" i="4"/>
  <c r="Z218" i="4"/>
  <c r="Z61" i="4"/>
  <c r="Y103" i="4"/>
  <c r="Z39" i="4"/>
  <c r="Y354" i="4"/>
  <c r="Y55" i="4"/>
  <c r="AA159" i="4"/>
  <c r="AC309" i="4"/>
  <c r="AB241" i="4"/>
  <c r="Z36" i="4"/>
  <c r="AB349" i="4"/>
  <c r="AA322" i="4"/>
  <c r="Z303" i="4"/>
  <c r="Z266" i="4"/>
  <c r="AC75" i="4"/>
  <c r="Z144" i="4"/>
  <c r="AB124" i="4"/>
  <c r="AC190" i="4"/>
  <c r="AC6" i="4"/>
  <c r="Y171" i="4"/>
  <c r="Y10" i="4"/>
  <c r="AB63" i="4"/>
  <c r="AB199" i="4"/>
  <c r="AB220" i="4"/>
  <c r="Z180" i="4"/>
  <c r="Z70" i="4"/>
  <c r="Y362" i="4"/>
  <c r="AA217" i="4"/>
  <c r="AB139" i="4"/>
  <c r="AB175" i="4"/>
  <c r="AC166" i="4"/>
  <c r="Z105" i="4"/>
  <c r="AA309" i="4"/>
  <c r="AA62" i="4"/>
  <c r="AA83" i="4"/>
  <c r="Y89" i="4"/>
  <c r="Z325" i="4"/>
  <c r="AB198" i="4"/>
  <c r="AB326" i="4"/>
  <c r="AB57" i="4"/>
  <c r="Y212" i="4"/>
  <c r="Y70" i="4"/>
  <c r="Z269" i="4"/>
  <c r="AC64" i="4"/>
  <c r="Z46" i="4"/>
  <c r="AC186" i="4"/>
  <c r="AC274" i="4"/>
  <c r="Y318" i="4"/>
  <c r="AC297" i="4"/>
  <c r="AA44" i="4"/>
  <c r="Z239" i="4"/>
  <c r="Y62" i="4"/>
  <c r="AB132" i="4"/>
  <c r="AA306" i="4"/>
  <c r="AB24" i="4"/>
  <c r="AA218" i="4"/>
  <c r="AB300" i="4"/>
  <c r="Z361" i="4"/>
  <c r="AA18" i="4"/>
  <c r="AB48" i="4"/>
  <c r="AC37" i="4"/>
  <c r="Y95" i="4"/>
  <c r="AA30" i="4"/>
  <c r="AB187" i="4"/>
  <c r="AA272" i="4"/>
  <c r="AC121" i="4"/>
  <c r="Z214" i="4"/>
  <c r="Z85" i="4"/>
  <c r="AA278" i="4"/>
  <c r="AA173" i="4"/>
  <c r="Z212" i="4"/>
  <c r="Z241" i="4"/>
  <c r="Y44" i="4"/>
  <c r="AA76" i="4"/>
  <c r="Z58" i="4"/>
  <c r="Y31" i="4"/>
  <c r="Z63" i="4"/>
  <c r="Y11" i="4"/>
  <c r="AC310" i="4"/>
  <c r="AB136" i="4"/>
  <c r="Z44" i="4"/>
  <c r="Y22" i="4"/>
  <c r="AB100" i="4"/>
  <c r="Y303" i="4"/>
  <c r="AA119" i="4"/>
  <c r="AA182" i="4"/>
  <c r="AC192" i="4"/>
  <c r="AA262" i="4"/>
  <c r="AB149" i="4"/>
  <c r="AC76" i="4"/>
  <c r="Y87" i="4"/>
  <c r="AC358" i="4"/>
  <c r="Y196" i="4"/>
  <c r="Z194" i="4"/>
  <c r="AB311" i="4"/>
  <c r="AC363" i="4"/>
  <c r="Z189" i="4"/>
  <c r="AA175" i="4"/>
  <c r="AB269" i="4"/>
  <c r="Y102" i="4"/>
  <c r="AA222" i="4"/>
  <c r="AA132" i="4"/>
  <c r="Z50" i="4"/>
  <c r="Y45" i="4"/>
  <c r="Y267" i="4"/>
  <c r="Y316" i="4"/>
  <c r="AC93" i="4"/>
  <c r="Z305" i="4"/>
  <c r="Z232" i="4"/>
  <c r="AA213" i="4"/>
  <c r="AC66" i="4"/>
  <c r="Z103" i="4"/>
  <c r="Z292" i="4"/>
  <c r="AC16" i="4"/>
  <c r="Y230" i="4"/>
  <c r="Z257" i="4"/>
  <c r="AA41" i="4"/>
  <c r="AA297" i="4"/>
  <c r="AC303" i="4"/>
  <c r="AB244" i="4"/>
  <c r="Z208" i="4"/>
  <c r="AB40" i="4"/>
  <c r="AC65" i="4"/>
  <c r="AA9" i="4"/>
  <c r="Z193" i="4"/>
  <c r="AB130" i="4"/>
  <c r="AB34" i="4"/>
  <c r="Y72" i="4"/>
  <c r="Z291" i="4"/>
  <c r="Y6" i="4"/>
  <c r="Y305" i="4"/>
  <c r="AA329" i="4"/>
  <c r="Z73" i="4"/>
  <c r="Z86" i="4"/>
  <c r="AC208" i="4"/>
  <c r="Y66" i="4"/>
  <c r="AC161" i="4"/>
  <c r="AB246" i="4"/>
  <c r="AC254" i="4"/>
  <c r="AC33" i="4"/>
  <c r="AB212" i="4"/>
  <c r="AA202" i="4"/>
  <c r="Y104" i="4"/>
  <c r="Z267" i="4"/>
  <c r="AA163" i="4"/>
  <c r="AB103" i="4"/>
  <c r="Y268" i="4"/>
  <c r="AB4" i="8"/>
  <c r="Z278" i="4"/>
  <c r="AA85" i="4"/>
  <c r="Z49" i="4"/>
  <c r="Y165" i="4"/>
  <c r="AB263" i="4"/>
  <c r="AA212" i="4"/>
  <c r="AA210" i="4"/>
  <c r="Z188" i="4"/>
  <c r="AB282" i="4"/>
  <c r="AC79" i="4"/>
  <c r="Z335" i="4"/>
  <c r="Y202" i="4"/>
  <c r="Y21" i="4"/>
  <c r="Z75" i="4"/>
  <c r="Z330" i="4"/>
  <c r="AB190" i="4"/>
  <c r="Y281" i="4"/>
  <c r="AA223" i="4"/>
  <c r="Y30" i="4"/>
  <c r="AC123" i="4"/>
  <c r="AC231" i="4"/>
  <c r="AB113" i="4"/>
  <c r="AA140" i="4"/>
  <c r="AC15" i="4"/>
  <c r="AB25" i="4"/>
  <c r="Z215" i="4"/>
  <c r="Z185" i="4"/>
  <c r="Y245" i="4"/>
  <c r="Z301" i="4"/>
  <c r="AA22" i="4"/>
  <c r="AC318" i="4"/>
  <c r="AB64" i="4"/>
  <c r="Z15" i="4"/>
  <c r="AB56" i="4"/>
  <c r="AB280" i="4"/>
  <c r="Y99" i="4"/>
  <c r="Z347" i="4"/>
  <c r="AB128" i="4"/>
  <c r="AC184" i="4"/>
  <c r="AB285" i="4"/>
  <c r="AA23" i="4"/>
  <c r="AA211" i="4"/>
  <c r="AB325" i="4"/>
  <c r="AA91" i="4"/>
  <c r="AB183" i="4"/>
  <c r="Y210" i="4"/>
  <c r="AB129" i="4"/>
  <c r="Z198" i="4"/>
  <c r="AC298" i="4"/>
  <c r="AC353" i="4"/>
  <c r="AC330" i="4"/>
  <c r="AA14" i="4"/>
  <c r="Z323" i="4"/>
  <c r="AA50" i="4"/>
  <c r="AA60" i="4"/>
  <c r="Y359" i="4"/>
  <c r="AB41" i="4"/>
  <c r="AA61" i="4"/>
  <c r="AC26" i="4"/>
  <c r="Z293" i="4"/>
  <c r="Z283" i="4"/>
  <c r="Y185" i="4"/>
  <c r="Z168" i="4"/>
  <c r="Z171" i="4"/>
  <c r="Y179" i="4"/>
  <c r="AA332" i="4"/>
  <c r="AA178" i="4"/>
  <c r="AA167" i="4"/>
  <c r="Z307" i="4"/>
  <c r="AA152" i="4"/>
  <c r="Y251" i="4"/>
  <c r="AB253" i="4"/>
  <c r="AC142" i="4"/>
  <c r="AC201" i="4"/>
  <c r="Z314" i="4"/>
  <c r="Y36" i="4"/>
  <c r="Y200" i="4"/>
  <c r="AB343" i="4"/>
  <c r="AC99" i="4"/>
  <c r="AA45" i="4"/>
  <c r="AA296" i="4"/>
  <c r="AB316" i="4"/>
  <c r="Z260" i="4"/>
  <c r="AB180" i="4"/>
  <c r="AB68" i="4"/>
  <c r="Y241" i="4"/>
  <c r="Z249" i="4"/>
  <c r="AB335" i="4"/>
  <c r="AA135" i="4"/>
  <c r="AA307" i="4"/>
  <c r="AA254" i="4"/>
  <c r="AC62" i="4"/>
  <c r="AB206" i="4"/>
  <c r="AA333" i="4"/>
  <c r="AA166" i="4"/>
  <c r="Z356" i="4"/>
  <c r="Y64" i="4"/>
  <c r="Y333" i="4"/>
  <c r="AA239" i="4"/>
  <c r="AA259" i="4"/>
  <c r="Y356" i="4"/>
  <c r="Y274" i="4"/>
  <c r="AC152" i="4"/>
  <c r="AB154" i="4"/>
  <c r="Y169" i="4"/>
  <c r="Z48" i="4"/>
  <c r="AA310" i="4"/>
  <c r="Z161" i="4"/>
  <c r="Y170" i="4"/>
  <c r="Z128" i="4"/>
  <c r="AC307" i="4"/>
  <c r="Y68" i="4"/>
  <c r="Y327" i="4"/>
  <c r="AA245" i="4"/>
  <c r="Y218" i="4"/>
  <c r="AA80" i="4"/>
  <c r="Z290" i="4"/>
  <c r="AA79" i="4"/>
  <c r="AC39" i="4"/>
  <c r="Z60" i="4"/>
  <c r="AB6" i="4"/>
  <c r="AB233" i="4"/>
  <c r="Z336" i="4"/>
  <c r="AA73" i="4"/>
  <c r="Z280" i="4"/>
  <c r="Y161" i="4"/>
  <c r="AC105" i="4"/>
  <c r="AC244" i="4"/>
  <c r="AA63" i="4"/>
  <c r="AA276" i="4"/>
  <c r="AC255" i="4"/>
  <c r="AA36" i="4"/>
  <c r="AC356" i="4"/>
  <c r="AC296" i="4"/>
  <c r="AB144" i="4"/>
  <c r="Z289" i="4"/>
  <c r="AC115" i="4"/>
  <c r="Z348" i="4"/>
  <c r="AA194" i="4"/>
  <c r="Y254" i="4"/>
  <c r="AC160" i="4"/>
  <c r="AB332" i="4"/>
  <c r="Z158" i="4"/>
  <c r="Z230" i="4"/>
  <c r="Z281" i="4"/>
  <c r="Y133" i="4"/>
  <c r="AA352" i="4"/>
  <c r="AA117" i="4"/>
  <c r="Z20" i="4"/>
  <c r="AB213" i="4"/>
  <c r="Z240" i="4"/>
  <c r="AB287" i="4"/>
  <c r="AB92" i="4"/>
  <c r="AA234" i="4"/>
  <c r="Z362" i="4"/>
  <c r="AB148" i="4"/>
  <c r="AB350" i="4"/>
  <c r="Y278" i="4"/>
  <c r="Z295" i="4"/>
  <c r="AA275" i="4"/>
  <c r="Z10" i="4"/>
  <c r="Z350" i="4"/>
  <c r="AC78" i="4"/>
  <c r="Y29" i="4"/>
  <c r="Z164" i="4"/>
  <c r="Z351" i="4"/>
  <c r="AC212" i="4"/>
  <c r="AA78" i="4"/>
  <c r="Z76" i="4"/>
  <c r="Z236" i="4"/>
  <c r="AC216" i="4"/>
  <c r="AC165" i="4"/>
  <c r="AA282" i="4"/>
  <c r="Y307" i="4"/>
  <c r="Z191" i="4"/>
  <c r="AA331" i="4"/>
  <c r="AC233" i="4"/>
  <c r="Y280" i="4"/>
  <c r="AC342" i="4"/>
  <c r="AB294" i="4"/>
  <c r="Y331" i="4"/>
  <c r="AB238" i="4"/>
  <c r="AC85" i="4"/>
  <c r="AB116" i="4"/>
  <c r="Z321" i="4"/>
  <c r="AA19" i="4"/>
  <c r="AC84" i="4"/>
  <c r="AB86" i="4"/>
  <c r="Y324" i="4"/>
  <c r="Y96" i="4"/>
  <c r="AA265" i="4"/>
  <c r="AB286" i="4"/>
  <c r="AC38" i="4"/>
  <c r="Z96" i="4"/>
  <c r="AB137" i="4"/>
  <c r="AB309" i="4"/>
  <c r="AB357" i="4"/>
  <c r="AA198" i="4"/>
  <c r="Z11" i="4"/>
  <c r="AB105" i="4"/>
  <c r="Y152" i="4"/>
  <c r="AB299" i="4"/>
  <c r="Y4" i="4"/>
  <c r="AB234" i="4"/>
  <c r="AA207" i="4"/>
  <c r="Z119" i="4"/>
  <c r="Z170" i="4"/>
  <c r="AC349" i="4"/>
  <c r="AA59" i="4"/>
  <c r="Z320" i="4"/>
  <c r="AC305" i="4"/>
  <c r="AC4" i="8"/>
  <c r="AB298" i="4"/>
  <c r="AA235" i="4"/>
  <c r="AB210" i="4"/>
  <c r="Z165" i="4"/>
  <c r="AB27" i="4"/>
  <c r="AB185" i="4"/>
  <c r="AB133" i="4"/>
  <c r="Z40" i="4"/>
  <c r="AC12" i="4"/>
  <c r="Y325" i="4"/>
  <c r="AA69" i="4"/>
  <c r="Y61" i="4"/>
  <c r="Y180" i="4"/>
  <c r="AA324" i="4"/>
  <c r="AB159" i="4"/>
  <c r="Z16" i="4"/>
  <c r="AA130" i="4"/>
  <c r="Z216" i="4"/>
  <c r="E54" i="1"/>
  <c r="Y129" i="4"/>
  <c r="Z79" i="4"/>
  <c r="Z181" i="4"/>
  <c r="Z115" i="4"/>
  <c r="AB239" i="4"/>
  <c r="AC189" i="4"/>
  <c r="E51" i="1"/>
  <c r="AA201" i="4"/>
  <c r="AB161" i="4"/>
  <c r="Y270" i="4"/>
  <c r="AB55" i="4"/>
  <c r="AA250" i="4"/>
  <c r="AC158" i="4"/>
  <c r="Z235" i="4"/>
  <c r="AB4" i="4"/>
  <c r="AA197" i="4"/>
  <c r="Y187" i="4"/>
  <c r="AC223" i="4"/>
  <c r="Z288" i="4"/>
  <c r="AA143" i="4"/>
  <c r="AC163" i="4"/>
  <c r="AA54" i="4"/>
  <c r="Y115" i="4"/>
  <c r="AB164" i="4"/>
  <c r="Z183" i="4"/>
  <c r="AB297" i="4"/>
  <c r="AB270" i="4"/>
  <c r="AC235" i="4"/>
  <c r="AA215" i="4"/>
  <c r="Y337" i="4"/>
  <c r="Y23" i="4"/>
  <c r="AA300" i="4"/>
  <c r="AA315" i="4"/>
  <c r="AA305" i="4"/>
  <c r="AC63" i="4"/>
  <c r="AC269" i="4"/>
  <c r="AC128" i="4"/>
  <c r="Y77" i="4"/>
  <c r="Z110" i="4"/>
  <c r="AC139" i="4"/>
  <c r="AB19" i="4"/>
  <c r="AC261" i="4"/>
  <c r="Y175" i="4"/>
  <c r="Z355" i="4"/>
  <c r="AA271" i="4"/>
  <c r="AC174" i="4"/>
  <c r="AA256" i="4"/>
  <c r="AB162" i="4"/>
  <c r="Z217" i="4"/>
  <c r="AB329" i="4"/>
  <c r="Z125" i="4"/>
  <c r="AB245" i="4"/>
  <c r="AA288" i="4"/>
  <c r="AA67" i="4"/>
  <c r="Y5" i="4"/>
  <c r="Y220" i="4"/>
  <c r="Y193" i="4"/>
  <c r="AB236" i="4"/>
  <c r="Y310" i="4"/>
  <c r="AB181" i="4"/>
  <c r="AC153" i="4"/>
  <c r="Y182" i="4"/>
  <c r="AC345" i="4"/>
  <c r="Z201" i="4"/>
  <c r="AB174" i="4"/>
  <c r="Z315" i="4"/>
  <c r="AB312" i="4"/>
  <c r="AB60" i="4"/>
  <c r="AB11" i="4"/>
  <c r="Z346" i="4"/>
  <c r="Y258" i="4"/>
  <c r="Z209" i="4"/>
  <c r="AA293" i="4"/>
  <c r="Z298" i="4"/>
  <c r="AC198" i="4"/>
  <c r="AC5" i="4"/>
  <c r="Y13" i="4"/>
  <c r="AC276" i="4"/>
  <c r="AB307" i="4"/>
  <c r="AC45" i="4"/>
  <c r="Y124" i="4"/>
  <c r="AB192" i="4"/>
  <c r="AB259" i="4"/>
  <c r="AA105" i="4"/>
  <c r="AA171" i="4"/>
  <c r="Z297" i="4"/>
  <c r="Y190" i="4"/>
  <c r="Z310" i="4"/>
  <c r="J41" i="1"/>
  <c r="AC104" i="4"/>
  <c r="Z157" i="4"/>
  <c r="Z253" i="4"/>
  <c r="AB59" i="4"/>
  <c r="AC32" i="4"/>
  <c r="AC27" i="4"/>
  <c r="AC224" i="4"/>
  <c r="Z271" i="4"/>
  <c r="AC286" i="4"/>
  <c r="Y98" i="4"/>
  <c r="Y142" i="4"/>
  <c r="AC177" i="4"/>
  <c r="AC352" i="4"/>
  <c r="Z118" i="4"/>
  <c r="AA84" i="4"/>
  <c r="AA129" i="4"/>
  <c r="AA113" i="4"/>
  <c r="E55" i="1"/>
  <c r="AA7" i="4"/>
  <c r="AA47" i="4"/>
  <c r="AA188" i="4"/>
  <c r="AA13" i="4"/>
  <c r="Z55" i="4"/>
  <c r="AA304" i="4"/>
  <c r="AA318" i="4"/>
  <c r="AB333" i="4"/>
  <c r="Y353" i="4"/>
  <c r="Y326" i="4"/>
  <c r="AC225" i="4"/>
  <c r="Y19" i="4"/>
  <c r="AC113" i="4"/>
  <c r="Y315" i="4"/>
  <c r="Z226" i="4"/>
  <c r="Z126" i="4"/>
  <c r="AC338" i="4"/>
  <c r="Z324" i="4"/>
  <c r="Z92" i="4"/>
  <c r="AB303" i="4"/>
  <c r="AC259" i="4"/>
  <c r="Y43" i="4"/>
  <c r="AB147" i="4"/>
  <c r="AC237" i="4"/>
  <c r="AC290" i="4"/>
  <c r="Y153" i="4"/>
  <c r="AB257" i="4"/>
  <c r="Z4" i="8"/>
  <c r="Y351" i="4"/>
  <c r="Z88" i="4"/>
  <c r="AA185" i="4"/>
  <c r="Y17" i="4"/>
  <c r="Z358" i="4"/>
  <c r="Z182" i="4"/>
  <c r="AC329" i="4"/>
  <c r="Y90" i="4"/>
  <c r="AC41" i="4"/>
  <c r="Z114" i="4"/>
  <c r="Z329" i="4"/>
  <c r="Y146" i="4"/>
  <c r="Z102" i="4"/>
  <c r="AA15" i="4"/>
  <c r="Z229" i="4"/>
  <c r="Y122" i="4"/>
  <c r="AB16" i="4"/>
  <c r="Z200" i="4"/>
  <c r="AA108" i="4"/>
  <c r="Z308" i="4"/>
  <c r="AB313" i="4"/>
  <c r="AC35" i="4"/>
  <c r="Z277" i="4"/>
  <c r="AB58" i="4"/>
  <c r="Y221" i="4"/>
  <c r="Y297" i="4"/>
  <c r="AB170" i="4"/>
  <c r="AC283" i="4"/>
  <c r="AC292" i="4"/>
  <c r="AC44" i="4"/>
  <c r="AA142" i="4"/>
  <c r="Z332" i="4"/>
  <c r="AA338" i="4"/>
  <c r="Y271" i="4"/>
  <c r="Z237" i="4"/>
  <c r="AC140" i="4"/>
  <c r="AA88" i="4"/>
  <c r="Y156" i="4"/>
  <c r="Y46" i="4"/>
  <c r="AB74" i="4"/>
  <c r="AA103" i="4"/>
  <c r="Y339" i="4"/>
  <c r="AA343" i="4"/>
  <c r="Y292" i="4"/>
  <c r="AC239" i="4"/>
  <c r="AB288" i="4"/>
  <c r="AC164" i="4"/>
  <c r="AA172" i="4"/>
  <c r="AA158" i="4"/>
  <c r="Y59" i="4"/>
  <c r="AC246" i="4"/>
  <c r="AC306" i="4"/>
  <c r="AB330" i="4"/>
  <c r="Z9" i="4"/>
  <c r="Y277" i="4"/>
  <c r="Y168" i="4"/>
  <c r="AA162" i="4"/>
  <c r="Z337" i="4"/>
  <c r="Z202" i="4"/>
  <c r="Y308" i="4"/>
  <c r="Y107" i="4"/>
  <c r="AC196" i="4"/>
  <c r="Z223" i="4"/>
  <c r="Y291" i="4"/>
  <c r="Z140" i="4"/>
  <c r="AB160" i="4"/>
  <c r="AA179" i="4"/>
  <c r="AC226" i="4"/>
  <c r="Y346" i="4"/>
  <c r="Z252" i="4"/>
  <c r="Y157" i="4"/>
  <c r="AA302" i="4"/>
  <c r="AC149" i="4"/>
  <c r="AA177" i="4"/>
  <c r="AB121" i="4"/>
  <c r="AA39" i="4"/>
  <c r="Y320" i="4"/>
  <c r="Y266" i="4"/>
  <c r="AA68" i="4"/>
  <c r="Z34" i="4"/>
  <c r="Y343" i="4"/>
  <c r="AB281" i="4"/>
  <c r="AB209" i="4"/>
  <c r="Y141" i="4"/>
  <c r="AA346" i="4"/>
  <c r="Z186" i="4"/>
  <c r="Z246" i="4"/>
  <c r="AB46" i="4"/>
  <c r="AC294" i="4"/>
  <c r="AB342" i="4"/>
  <c r="AB52" i="4"/>
  <c r="AA301" i="4"/>
  <c r="AC114" i="4"/>
  <c r="Y287" i="4"/>
  <c r="AB30" i="4"/>
  <c r="AC50" i="4"/>
  <c r="Y132" i="4"/>
  <c r="Z21" i="4"/>
  <c r="AC126" i="4"/>
  <c r="Z207" i="4"/>
  <c r="Z143" i="4"/>
  <c r="Y93" i="4"/>
  <c r="Y118" i="4"/>
  <c r="AC360" i="4"/>
  <c r="Y302" i="4"/>
  <c r="Z265" i="4"/>
  <c r="AA286" i="4"/>
  <c r="AA350" i="4"/>
  <c r="AA72" i="4"/>
  <c r="AC332" i="4"/>
  <c r="AB98" i="4"/>
  <c r="AB49" i="4"/>
  <c r="AB216" i="4"/>
  <c r="AB111" i="4"/>
  <c r="Y56" i="4"/>
  <c r="AA325" i="4"/>
  <c r="Y162" i="4"/>
  <c r="Z268" i="4"/>
  <c r="Z254" i="4"/>
  <c r="AA240" i="4"/>
  <c r="AB106" i="4"/>
  <c r="AA184" i="4"/>
  <c r="AA38" i="4"/>
  <c r="AA17" i="4"/>
  <c r="Z99" i="4"/>
  <c r="AA237" i="4"/>
  <c r="AB194" i="4"/>
  <c r="AA231" i="4"/>
  <c r="AC351" i="4"/>
  <c r="Z14" i="4"/>
  <c r="AB158" i="4"/>
  <c r="AB231" i="4"/>
  <c r="AC291" i="4"/>
  <c r="AB82" i="4"/>
  <c r="AB54" i="4"/>
  <c r="AB84" i="4"/>
  <c r="AA56" i="4"/>
  <c r="AC202" i="4"/>
  <c r="AB331" i="4"/>
  <c r="Y75" i="4"/>
  <c r="AA292" i="4"/>
  <c r="Z22" i="4"/>
  <c r="AB13" i="4"/>
  <c r="AA190" i="4"/>
  <c r="AB123" i="4"/>
  <c r="Y100" i="4"/>
  <c r="AA106" i="4"/>
  <c r="Z57" i="4"/>
  <c r="AA150" i="4"/>
  <c r="AA168" i="4"/>
  <c r="Y47" i="4"/>
  <c r="AA21" i="4"/>
  <c r="Y355" i="4"/>
  <c r="Y40" i="4"/>
  <c r="Y229" i="4"/>
  <c r="Y293" i="4"/>
  <c r="Y341" i="4"/>
  <c r="AA146" i="4"/>
  <c r="Z83" i="4"/>
  <c r="AC10" i="4"/>
  <c r="Y119" i="4"/>
  <c r="AC265" i="4"/>
  <c r="AA317" i="4"/>
  <c r="AB78" i="4"/>
  <c r="AC361" i="4"/>
  <c r="AB91" i="4"/>
  <c r="AC322" i="4"/>
  <c r="AC281" i="4"/>
  <c r="Y207" i="4"/>
  <c r="AB252" i="4"/>
  <c r="Y166" i="4"/>
  <c r="AA134" i="4"/>
  <c r="AB89" i="4"/>
  <c r="AB5" i="4"/>
  <c r="Z304" i="4"/>
  <c r="Y15" i="4"/>
  <c r="AC313" i="4"/>
  <c r="Z302" i="4"/>
  <c r="AC119" i="4"/>
  <c r="Y344" i="4"/>
  <c r="Z219" i="4"/>
  <c r="AC251" i="4"/>
  <c r="AB125" i="4"/>
  <c r="AC69" i="4"/>
  <c r="AA314" i="4"/>
  <c r="Z151" i="4"/>
  <c r="AB341" i="4"/>
  <c r="AC144" i="4"/>
  <c r="AA347" i="4"/>
  <c r="Z147" i="4"/>
  <c r="Z206" i="4"/>
  <c r="Y349" i="4"/>
  <c r="AB319" i="4"/>
  <c r="AC159" i="4"/>
  <c r="AB73" i="4"/>
  <c r="Y350" i="4"/>
  <c r="Z192" i="4"/>
  <c r="AB95" i="4"/>
  <c r="Y242" i="4"/>
  <c r="AB80" i="4"/>
  <c r="AA291" i="4"/>
  <c r="AC301" i="4"/>
  <c r="Z353" i="4"/>
  <c r="Y215" i="4"/>
  <c r="AA141" i="4"/>
  <c r="AB305" i="4"/>
  <c r="AC120" i="4"/>
  <c r="AA362" i="4"/>
  <c r="AB315" i="4"/>
  <c r="Z107" i="4"/>
  <c r="Z17" i="4"/>
  <c r="AC271" i="4"/>
  <c r="AB296" i="4"/>
  <c r="AA186" i="4"/>
  <c r="AC181" i="4"/>
  <c r="AC40" i="4"/>
  <c r="Y279" i="4"/>
  <c r="AA283" i="4"/>
  <c r="AA164" i="4"/>
  <c r="Z311" i="4"/>
  <c r="AB101" i="4"/>
  <c r="AA363" i="4"/>
  <c r="Y35" i="4"/>
  <c r="AB202" i="4"/>
  <c r="AB156" i="4"/>
  <c r="AB126" i="4"/>
  <c r="AC282" i="4"/>
  <c r="AB167" i="4"/>
  <c r="Y342" i="4"/>
  <c r="AC279" i="4"/>
  <c r="AC243" i="4"/>
  <c r="AC312" i="4"/>
  <c r="Z220" i="4"/>
  <c r="Z112" i="4"/>
  <c r="AA269" i="4"/>
  <c r="Y219" i="4"/>
  <c r="Z275" i="4"/>
  <c r="Z213" i="4"/>
  <c r="Y37" i="4"/>
  <c r="Z328" i="4"/>
  <c r="AC193" i="4"/>
  <c r="AA261" i="4"/>
  <c r="AA253" i="4"/>
  <c r="Z273" i="4"/>
  <c r="Y128" i="4"/>
  <c r="Y65" i="4"/>
  <c r="Y4" i="8"/>
  <c r="AC280" i="4"/>
  <c r="Z153" i="4"/>
  <c r="Z74" i="4"/>
  <c r="AA20" i="4"/>
  <c r="AA170" i="4"/>
  <c r="Y206" i="4"/>
  <c r="Z98" i="4"/>
  <c r="Y296" i="4"/>
  <c r="AC348" i="4"/>
  <c r="Y194" i="4"/>
  <c r="AA229" i="4"/>
  <c r="AB205" i="4"/>
  <c r="AB348" i="4"/>
  <c r="Y111" i="4"/>
  <c r="AA111" i="4"/>
  <c r="AC354" i="4"/>
  <c r="Y163" i="4"/>
  <c r="AB51" i="4"/>
  <c r="AC249" i="4"/>
  <c r="Z169" i="4"/>
  <c r="Y314" i="4"/>
  <c r="AB301" i="4"/>
  <c r="Z255" i="4"/>
  <c r="AC19" i="4"/>
  <c r="AC362" i="4"/>
  <c r="AB258" i="4"/>
  <c r="Y203" i="4"/>
  <c r="AB42" i="4"/>
  <c r="AB83" i="4"/>
  <c r="Y188" i="4"/>
  <c r="AA285" i="4"/>
  <c r="AC242" i="4"/>
  <c r="AA104" i="4"/>
  <c r="AA12" i="4"/>
  <c r="Y18" i="4"/>
  <c r="AA337" i="4"/>
  <c r="AB310" i="4"/>
  <c r="Z343" i="4"/>
  <c r="E50" i="1"/>
  <c r="AB71" i="4"/>
  <c r="Y58" i="4"/>
  <c r="AA181" i="4"/>
  <c r="Z184" i="4"/>
  <c r="Y120" i="4"/>
  <c r="Z123" i="4"/>
  <c r="AB188" i="4"/>
  <c r="AB94" i="4"/>
  <c r="Z71" i="4"/>
  <c r="Y26" i="4"/>
  <c r="Y189" i="4"/>
  <c r="AB267" i="4"/>
  <c r="AA206" i="4"/>
  <c r="Y231" i="4"/>
  <c r="AB145" i="4"/>
  <c r="AC17" i="4"/>
  <c r="AC334" i="4"/>
  <c r="AA233" i="4"/>
  <c r="Z272" i="4"/>
  <c r="Y295" i="4"/>
  <c r="AB37" i="4"/>
  <c r="AB179" i="4"/>
  <c r="AA109" i="4"/>
  <c r="Y361" i="4"/>
  <c r="AB237" i="4"/>
  <c r="Z131" i="4"/>
  <c r="AC124" i="4"/>
  <c r="Y275" i="4"/>
  <c r="AC315" i="4"/>
  <c r="AA97" i="4"/>
  <c r="Z264" i="4"/>
  <c r="AC156" i="4"/>
  <c r="AA82" i="4"/>
  <c r="AA154" i="4"/>
  <c r="Y49" i="4"/>
  <c r="Y201" i="4"/>
  <c r="AA274" i="4"/>
  <c r="Z256" i="4"/>
  <c r="AC289" i="4"/>
  <c r="AA66" i="4"/>
  <c r="Z72" i="4"/>
  <c r="H41" i="1"/>
  <c r="AA183" i="4"/>
  <c r="Z349" i="4"/>
  <c r="AC70" i="4"/>
  <c r="AC154" i="4"/>
  <c r="Z250" i="4"/>
  <c r="AC22" i="4"/>
  <c r="AB168" i="4"/>
  <c r="AC55" i="4"/>
  <c r="AB292" i="4"/>
  <c r="AB271" i="4"/>
  <c r="Y149" i="4"/>
  <c r="Z263" i="4"/>
  <c r="AC138" i="4"/>
  <c r="I41" i="1"/>
  <c r="AB7" i="4"/>
  <c r="AB207" i="4"/>
  <c r="AC21" i="4"/>
  <c r="AC211" i="4"/>
  <c r="Y197" i="4"/>
  <c r="Z146" i="4"/>
  <c r="AC220" i="4"/>
  <c r="AB219" i="4"/>
  <c r="Y53" i="4"/>
  <c r="AB66" i="4"/>
  <c r="Z167" i="4"/>
  <c r="AA313" i="4"/>
  <c r="Y311" i="4"/>
  <c r="Z205" i="4"/>
  <c r="Y114" i="4"/>
  <c r="Y79" i="4"/>
  <c r="AC169" i="4"/>
  <c r="Z359" i="4"/>
  <c r="Z116" i="4"/>
  <c r="Z233" i="4"/>
  <c r="Y363" i="4"/>
  <c r="AC43" i="4"/>
  <c r="Y329" i="4"/>
  <c r="Z29" i="4"/>
  <c r="AA43" i="4"/>
  <c r="Z47" i="4"/>
  <c r="AA121" i="4"/>
  <c r="AC339" i="4"/>
  <c r="Z7" i="4"/>
  <c r="AA193" i="4"/>
  <c r="AA247" i="4"/>
  <c r="AC199" i="4"/>
  <c r="AB88" i="4"/>
  <c r="Z4" i="4"/>
  <c r="Z259" i="4"/>
  <c r="AB272" i="4"/>
  <c r="AC112" i="4"/>
  <c r="Z136" i="4"/>
  <c r="AA224" i="4"/>
  <c r="AA264" i="4"/>
  <c r="AC173" i="4"/>
  <c r="AC59" i="4"/>
  <c r="Y239" i="4"/>
  <c r="AC287" i="4"/>
  <c r="Y228" i="4"/>
  <c r="Z363" i="4"/>
  <c r="AB76" i="4"/>
  <c r="Z156" i="4"/>
  <c r="Y227" i="4"/>
  <c r="Y232" i="4"/>
  <c r="Y173" i="4"/>
  <c r="Y177" i="4"/>
  <c r="AA289" i="4"/>
  <c r="AB120" i="4"/>
  <c r="Z262" i="4"/>
  <c r="AA242" i="4"/>
  <c r="AC77" i="4"/>
  <c r="Z352" i="4"/>
  <c r="AA319" i="4"/>
  <c r="AC13" i="4"/>
  <c r="Y130" i="4"/>
  <c r="AB359" i="4"/>
  <c r="Z339" i="4"/>
  <c r="AB127" i="4"/>
  <c r="AC316" i="4"/>
  <c r="AC221" i="4"/>
  <c r="AC277" i="4"/>
  <c r="AC273" i="4"/>
  <c r="AA334" i="4"/>
  <c r="AC179" i="4"/>
  <c r="Y181" i="4"/>
  <c r="AB15" i="4"/>
  <c r="Y290" i="4"/>
  <c r="AB256" i="4"/>
  <c r="Y9" i="4"/>
  <c r="Y80" i="4"/>
  <c r="Z333" i="4"/>
  <c r="AC90" i="4"/>
  <c r="AA120" i="4"/>
  <c r="AA112" i="4"/>
  <c r="AC222" i="4"/>
  <c r="Y205" i="4"/>
  <c r="AB153" i="4"/>
  <c r="AB31" i="4"/>
  <c r="AA258" i="4"/>
  <c r="Z149" i="4"/>
  <c r="Y323" i="4"/>
  <c r="AC68" i="4"/>
  <c r="Z94" i="4"/>
  <c r="Z174" i="4"/>
  <c r="Y137" i="4"/>
  <c r="AB189" i="4"/>
  <c r="AA220" i="4"/>
  <c r="AA360" i="4"/>
  <c r="Y335" i="4"/>
  <c r="AB345" i="4"/>
  <c r="AC205" i="4"/>
  <c r="AA299" i="4"/>
  <c r="AB150" i="4"/>
  <c r="AC108" i="4"/>
  <c r="Z224" i="4"/>
  <c r="Y16" i="4"/>
  <c r="Y123" i="4"/>
  <c r="Y340" i="4"/>
  <c r="Y249" i="4"/>
  <c r="AB151" i="4"/>
  <c r="AB336" i="4"/>
  <c r="AB208" i="4"/>
  <c r="AB110" i="4"/>
  <c r="E56" i="1"/>
  <c r="AB278" i="4"/>
  <c r="AA151" i="4"/>
  <c r="Z59" i="4"/>
  <c r="AB117" i="4"/>
  <c r="AC86" i="4"/>
  <c r="AC110" i="4"/>
  <c r="Z108" i="4"/>
  <c r="AB29" i="4"/>
  <c r="AB184" i="4"/>
  <c r="Y336" i="4"/>
  <c r="AA49" i="4"/>
  <c r="Y78" i="4"/>
  <c r="Z31" i="4"/>
  <c r="AB81" i="4"/>
  <c r="AC185" i="4"/>
  <c r="AB308" i="4"/>
  <c r="AA98" i="4"/>
  <c r="AB268" i="4"/>
  <c r="Y183" i="4"/>
  <c r="Y322" i="4"/>
  <c r="AA86" i="4"/>
  <c r="Z274" i="4"/>
  <c r="AA165" i="4"/>
  <c r="AC31" i="4"/>
  <c r="Y143" i="4"/>
  <c r="Y127" i="4"/>
  <c r="AA94" i="4"/>
  <c r="AA34" i="4"/>
  <c r="Y144" i="4"/>
  <c r="Z121" i="4"/>
  <c r="Y237" i="4"/>
  <c r="AA252" i="4"/>
  <c r="Y259" i="4"/>
  <c r="AA149" i="4"/>
  <c r="AB22" i="4"/>
  <c r="AC278" i="4"/>
  <c r="AC304" i="4"/>
  <c r="AC258" i="4"/>
  <c r="AC137" i="4"/>
  <c r="Z354" i="4"/>
  <c r="AA138" i="4"/>
  <c r="AB122" i="4"/>
  <c r="Z244" i="4"/>
  <c r="AA55" i="4"/>
  <c r="AB224" i="4"/>
  <c r="Y92" i="4"/>
  <c r="AB70" i="4"/>
  <c r="Y191" i="4"/>
  <c r="AA361" i="4"/>
  <c r="AC52" i="4"/>
  <c r="AA107" i="4"/>
  <c r="AA204" i="4"/>
  <c r="Y125" i="4"/>
  <c r="AC302" i="4"/>
  <c r="Z195" i="4"/>
  <c r="AA148" i="4"/>
  <c r="AA342" i="4"/>
  <c r="Z176" i="4"/>
  <c r="Y313" i="4"/>
  <c r="Y236" i="4"/>
  <c r="AC34" i="4"/>
  <c r="Z175" i="4"/>
  <c r="Y301" i="4"/>
  <c r="Y24" i="4"/>
  <c r="Z154" i="4"/>
  <c r="Z138" i="4"/>
  <c r="Y216" i="4"/>
  <c r="AB215" i="4"/>
  <c r="AA37" i="4"/>
  <c r="Z77" i="4"/>
  <c r="AB242" i="4"/>
  <c r="AC36" i="4"/>
  <c r="Z284" i="4"/>
  <c r="AC111" i="4"/>
  <c r="Y34" i="4"/>
  <c r="Y312" i="4"/>
  <c r="AB99" i="4"/>
  <c r="AC74" i="4"/>
  <c r="AA126" i="4"/>
  <c r="AB114" i="4"/>
  <c r="Y255" i="4"/>
  <c r="AC341" i="4"/>
  <c r="AA70" i="4"/>
  <c r="Y101" i="4"/>
  <c r="AA10" i="4"/>
  <c r="Z327" i="4"/>
  <c r="AB171" i="4"/>
  <c r="AB119" i="4"/>
  <c r="Z172" i="4"/>
  <c r="Z38" i="4"/>
  <c r="Z279" i="4"/>
  <c r="Y84" i="4"/>
  <c r="AC308" i="4"/>
  <c r="Z130" i="4"/>
  <c r="AA196" i="4"/>
  <c r="AB261" i="4"/>
  <c r="AB352" i="4"/>
  <c r="Z210" i="4"/>
  <c r="AB284" i="4"/>
  <c r="Y246" i="4"/>
  <c r="Z342" i="4"/>
  <c r="AC29" i="4"/>
  <c r="AA24" i="4"/>
  <c r="AB146" i="4"/>
  <c r="Y285" i="4"/>
  <c r="AA31" i="4"/>
  <c r="Z309" i="4"/>
  <c r="Z162" i="4"/>
  <c r="Y300" i="4"/>
  <c r="AC325" i="4"/>
  <c r="AA124" i="4"/>
  <c r="AA290" i="4"/>
  <c r="AC236" i="4"/>
  <c r="AA244" i="4"/>
  <c r="Y328" i="4"/>
  <c r="Z67" i="4"/>
  <c r="AC337" i="4"/>
  <c r="AA353" i="4"/>
  <c r="AB96" i="4"/>
  <c r="Y112" i="4"/>
  <c r="AC71" i="4"/>
  <c r="AB306" i="4"/>
  <c r="AB317" i="4"/>
  <c r="Z100" i="4"/>
  <c r="Y265" i="4"/>
  <c r="AA316" i="4"/>
  <c r="Y52" i="4"/>
  <c r="Y140" i="4"/>
  <c r="AB248" i="4"/>
  <c r="AA221" i="4"/>
  <c r="AC157" i="4"/>
  <c r="AA257" i="4"/>
  <c r="Y136" i="4"/>
  <c r="Z231" i="4"/>
  <c r="AC331" i="4"/>
  <c r="AC323" i="4"/>
  <c r="AA28" i="4"/>
  <c r="AA187" i="4"/>
  <c r="AB134" i="4"/>
  <c r="AA281" i="4"/>
  <c r="Z54" i="4"/>
  <c r="Z23" i="4"/>
  <c r="AB141" i="4"/>
  <c r="Z331" i="4"/>
  <c r="AC213" i="4"/>
  <c r="Y172" i="4"/>
  <c r="Y186" i="4"/>
  <c r="Y174" i="4"/>
  <c r="AB35" i="4"/>
  <c r="Z300" i="4"/>
  <c r="AA267" i="4"/>
  <c r="AB363" i="4"/>
  <c r="Z287" i="4"/>
  <c r="AA203" i="4"/>
  <c r="Z222" i="4"/>
  <c r="Y238" i="4"/>
  <c r="AC98" i="4"/>
  <c r="AC133" i="4"/>
  <c r="AA351" i="4"/>
  <c r="Y160" i="4"/>
  <c r="Z139" i="4"/>
  <c r="AB223" i="4"/>
  <c r="AA355" i="4"/>
  <c r="Y126" i="4"/>
  <c r="AC58" i="4"/>
  <c r="Z155" i="4"/>
  <c r="Y176" i="4"/>
  <c r="Y67" i="4"/>
  <c r="Z37" i="4"/>
  <c r="Y105" i="4"/>
  <c r="AA214" i="4"/>
  <c r="AA230" i="4"/>
  <c r="AC285" i="4"/>
  <c r="Y27" i="4"/>
  <c r="AA356" i="4"/>
  <c r="Y154" i="4"/>
  <c r="AA101" i="4"/>
  <c r="Y284" i="4"/>
  <c r="Z45" i="4"/>
  <c r="AB249" i="4"/>
  <c r="AA263" i="4"/>
  <c r="AB337" i="4"/>
  <c r="Z133" i="4"/>
  <c r="AC194" i="4"/>
  <c r="AB9" i="4"/>
  <c r="AC20" i="4"/>
  <c r="AC252" i="4"/>
  <c r="AC241" i="4"/>
  <c r="AB320" i="4"/>
  <c r="AC51" i="4"/>
  <c r="AC54" i="4"/>
  <c r="Z62" i="4"/>
  <c r="AA46" i="4"/>
  <c r="AC262" i="4"/>
  <c r="AA228" i="4"/>
  <c r="Z69" i="4"/>
  <c r="Y32" i="4"/>
  <c r="AA169" i="4"/>
  <c r="Z145" i="4"/>
  <c r="AC247" i="4"/>
  <c r="AA131" i="4"/>
  <c r="Y240" i="4"/>
  <c r="Y86" i="4"/>
  <c r="AB10" i="4"/>
  <c r="Z111" i="4"/>
  <c r="Y211" i="4"/>
  <c r="AC183" i="4"/>
  <c r="AA29" i="4"/>
  <c r="Y25" i="4"/>
  <c r="AB211" i="4"/>
  <c r="AB173" i="4"/>
  <c r="AB362" i="4"/>
  <c r="Z117" i="4"/>
  <c r="AA298" i="4"/>
  <c r="AC240" i="4"/>
  <c r="AC248" i="4"/>
  <c r="Y338" i="4"/>
  <c r="AB228" i="4"/>
  <c r="Z120" i="4"/>
  <c r="Y110" i="4"/>
  <c r="AC82" i="4"/>
  <c r="AB182" i="4"/>
  <c r="AA341" i="4"/>
  <c r="AC95" i="4"/>
  <c r="Z340" i="4"/>
  <c r="Z51" i="4"/>
  <c r="Y304" i="4"/>
  <c r="AC203" i="4"/>
  <c r="AB334" i="4"/>
  <c r="AA110" i="4"/>
  <c r="AC107" i="4"/>
  <c r="AA280" i="4"/>
  <c r="AB33" i="4"/>
  <c r="AC61" i="4"/>
  <c r="Z124" i="4"/>
  <c r="Z322" i="4"/>
  <c r="Y184" i="4"/>
  <c r="Z142" i="4"/>
  <c r="AC344" i="4"/>
  <c r="AA248" i="4"/>
  <c r="Z81" i="4"/>
  <c r="AB109" i="4"/>
  <c r="Z199" i="4"/>
  <c r="Z234" i="4"/>
  <c r="AC270" i="4"/>
  <c r="AC230" i="4"/>
  <c r="AB243" i="4"/>
  <c r="Y82" i="4"/>
  <c r="AA160" i="4"/>
  <c r="AC355" i="4"/>
  <c r="Y289" i="4"/>
  <c r="AB21" i="4"/>
  <c r="AA287" i="4"/>
  <c r="AC175" i="4"/>
  <c r="Y139" i="4"/>
  <c r="AC260" i="4"/>
  <c r="Y42" i="4"/>
  <c r="F41" i="1"/>
  <c r="AA243" i="4"/>
  <c r="Z187" i="4"/>
  <c r="Y250" i="4"/>
  <c r="Z127" i="4"/>
  <c r="AB32" i="4"/>
  <c r="AB69" i="4"/>
  <c r="AB304" i="4"/>
  <c r="AB90" i="4"/>
  <c r="E41" i="1"/>
  <c r="Z109" i="4"/>
  <c r="AC300" i="4"/>
  <c r="Z97" i="4"/>
  <c r="AB347" i="4"/>
  <c r="Y63" i="4"/>
  <c r="Z25" i="4"/>
  <c r="AC333" i="4"/>
  <c r="AC101" i="4"/>
  <c r="Y208" i="4"/>
  <c r="AC187" i="4"/>
  <c r="AB142" i="4"/>
  <c r="Y319" i="4"/>
  <c r="Y345" i="4"/>
  <c r="AA42" i="4"/>
  <c r="AA133" i="4"/>
  <c r="Z104" i="4"/>
  <c r="Z270" i="4"/>
  <c r="AA246" i="4"/>
  <c r="AC238" i="4"/>
  <c r="AB318" i="4"/>
  <c r="Z282" i="4"/>
  <c r="Z8" i="4"/>
  <c r="Y178" i="4"/>
  <c r="Z228" i="4"/>
  <c r="AB20" i="4"/>
  <c r="Y12" i="4"/>
  <c r="Z135" i="4"/>
  <c r="Z179" i="4"/>
  <c r="AB93" i="4"/>
  <c r="Y294" i="4"/>
  <c r="Y151" i="4"/>
  <c r="E53" i="1"/>
  <c r="AC89" i="4"/>
  <c r="AA115" i="4"/>
  <c r="Z43" i="4"/>
  <c r="AA320" i="4"/>
  <c r="AA294" i="4"/>
  <c r="AB276" i="4"/>
  <c r="AB295" i="4"/>
  <c r="Y159" i="4"/>
  <c r="AA33" i="4"/>
  <c r="AA16" i="4"/>
  <c r="AC206" i="4"/>
  <c r="AC131" i="4"/>
  <c r="AC47" i="4"/>
  <c r="Z285" i="4"/>
  <c r="AA4" i="8"/>
  <c r="Z42" i="4"/>
  <c r="AC284" i="4"/>
  <c r="Y263" i="4"/>
  <c r="AC24" i="4"/>
  <c r="AA227" i="4"/>
  <c r="Y357" i="4"/>
  <c r="Z204" i="4"/>
  <c r="AC250" i="4"/>
  <c r="Y74" i="4"/>
  <c r="AC335" i="4"/>
  <c r="Z82" i="4"/>
  <c r="AC134" i="4"/>
  <c r="AA238" i="4"/>
  <c r="AC42" i="4"/>
  <c r="AB50" i="4"/>
  <c r="Z211" i="4"/>
  <c r="Z326" i="4"/>
  <c r="AA139" i="4"/>
  <c r="AA191" i="4"/>
  <c r="Z296" i="4"/>
  <c r="AB108" i="4"/>
  <c r="AB72" i="4"/>
  <c r="AC182" i="4"/>
  <c r="Z166" i="4"/>
  <c r="AA114" i="4"/>
  <c r="AB176" i="4"/>
  <c r="AA65" i="4"/>
  <c r="AA48" i="4"/>
  <c r="AB44" i="4"/>
  <c r="Z148" i="4"/>
  <c r="Y222" i="4"/>
  <c r="Y41" i="4"/>
  <c r="Z317" i="4"/>
  <c r="Y135" i="4"/>
  <c r="AA225" i="4"/>
  <c r="AB163" i="4"/>
  <c r="AB43" i="4"/>
  <c r="AB65" i="4"/>
  <c r="AC327" i="4"/>
  <c r="AC116" i="4"/>
  <c r="AB169" i="4"/>
  <c r="AB353" i="4"/>
  <c r="Y38" i="4"/>
  <c r="Y348" i="4"/>
  <c r="AA357" i="4"/>
  <c r="Z26" i="4"/>
  <c r="AB14" i="4"/>
  <c r="Y347" i="4"/>
  <c r="AC326" i="4"/>
  <c r="AA57" i="4"/>
  <c r="AA118" i="4"/>
  <c r="AA260" i="4"/>
  <c r="AB222" i="4"/>
  <c r="AA95" i="4"/>
  <c r="Y73" i="4"/>
  <c r="Z91" i="4"/>
  <c r="AC67" i="4"/>
  <c r="Y85" i="4"/>
  <c r="Y233" i="4"/>
  <c r="AA308" i="4"/>
  <c r="AB225" i="4"/>
  <c r="AB226" i="4"/>
  <c r="Z19" i="4"/>
  <c r="AA192" i="4"/>
  <c r="AC7" i="4"/>
  <c r="Z299" i="4"/>
  <c r="AB8" i="4"/>
  <c r="Z243" i="4"/>
  <c r="AC143" i="4"/>
  <c r="AC48" i="4"/>
  <c r="AC146" i="4"/>
  <c r="AB351" i="4"/>
  <c r="AB77" i="4"/>
  <c r="AC92" i="4"/>
  <c r="AB360" i="4"/>
  <c r="Y204" i="4"/>
  <c r="AB186" i="4"/>
  <c r="Y253" i="4"/>
  <c r="Y94" i="4"/>
  <c r="Y155" i="4"/>
  <c r="AB138" i="4"/>
  <c r="Y264" i="4"/>
  <c r="Z238" i="4"/>
  <c r="Z247" i="4"/>
  <c r="AA251" i="4"/>
  <c r="AB290" i="4"/>
  <c r="Y14" i="4"/>
  <c r="Z32" i="4"/>
  <c r="AA205" i="4"/>
  <c r="AB18" i="4"/>
  <c r="Y145" i="4"/>
  <c r="Y309" i="4"/>
  <c r="Y352" i="4"/>
  <c r="AB358" i="4"/>
  <c r="AC336" i="4"/>
  <c r="AA122" i="4"/>
  <c r="AC317" i="4"/>
  <c r="AC147" i="4"/>
  <c r="AC88" i="4"/>
  <c r="AA87" i="4"/>
  <c r="Z93" i="4"/>
  <c r="Z160" i="4"/>
  <c r="AC56" i="4"/>
  <c r="Y261" i="4"/>
  <c r="AB255" i="4"/>
  <c r="AC94" i="4"/>
  <c r="Y138" i="4"/>
  <c r="AC96" i="4"/>
  <c r="AC129" i="4"/>
  <c r="Z276" i="4"/>
  <c r="AA174" i="4"/>
  <c r="AC217" i="4"/>
  <c r="AA100" i="4"/>
  <c r="AB85" i="4"/>
  <c r="AA127" i="4"/>
  <c r="Y8" i="4"/>
  <c r="AA340" i="4"/>
  <c r="AC347" i="4"/>
  <c r="AA71" i="4"/>
  <c r="AC172" i="4"/>
  <c r="AA336" i="4"/>
  <c r="AC343" i="4"/>
  <c r="Z190" i="4"/>
  <c r="Y332" i="4"/>
  <c r="Z338" i="4"/>
  <c r="Y283" i="4"/>
  <c r="AA323" i="4"/>
  <c r="G41" i="1"/>
  <c r="AC72" i="4"/>
  <c r="Y276" i="4"/>
  <c r="AB143" i="4"/>
  <c r="AC321" i="4"/>
  <c r="AC151" i="4"/>
  <c r="AC319" i="4"/>
  <c r="AB291" i="4"/>
  <c r="AC314" i="4"/>
  <c r="AA348" i="4"/>
  <c r="AB273" i="4"/>
  <c r="AB354" i="4"/>
  <c r="AB279" i="4"/>
  <c r="AB87" i="4"/>
  <c r="AB265" i="4"/>
  <c r="Z245" i="4"/>
  <c r="AB250" i="4"/>
  <c r="AB227" i="4"/>
  <c r="AC218" i="4"/>
  <c r="AB323" i="4"/>
  <c r="AA219" i="4"/>
  <c r="Z89" i="4"/>
  <c r="AB274" i="4"/>
  <c r="AB340" i="4"/>
  <c r="AC97" i="4"/>
  <c r="AB104" i="4"/>
  <c r="Y223" i="4"/>
  <c r="Z163" i="4"/>
  <c r="AA339" i="4"/>
  <c r="AC232" i="4"/>
  <c r="AA241" i="4"/>
  <c r="Y269" i="4"/>
  <c r="Y28" i="4"/>
  <c r="Y106" i="4"/>
  <c r="Y7" i="4"/>
  <c r="Y108" i="4"/>
  <c r="AA145" i="4"/>
  <c r="AB75" i="4"/>
  <c r="AC30" i="4"/>
  <c r="AA277" i="4"/>
  <c r="AC178" i="4"/>
  <c r="AC219" i="4"/>
  <c r="AC357" i="4"/>
  <c r="Y286" i="4"/>
  <c r="Y134" i="4"/>
  <c r="AA35" i="4"/>
  <c r="Z5" i="4"/>
  <c r="Z30" i="4"/>
  <c r="Z178" i="4"/>
  <c r="AC167" i="4"/>
  <c r="AC346" i="4"/>
  <c r="AC87" i="4"/>
  <c r="AB218" i="4"/>
  <c r="AB201" i="4"/>
  <c r="Z261" i="4"/>
  <c r="AB235" i="4"/>
  <c r="AB28" i="4"/>
  <c r="Z159" i="4"/>
  <c r="AB355" i="4"/>
  <c r="AA26" i="4"/>
  <c r="AB166" i="4"/>
  <c r="AC136" i="4"/>
  <c r="AA4" i="4"/>
  <c r="Y244" i="4"/>
  <c r="AC204" i="4"/>
  <c r="AA99" i="4"/>
  <c r="Z134" i="4"/>
  <c r="AB23" i="4"/>
  <c r="Y260" i="4"/>
  <c r="Y288" i="4"/>
  <c r="AB62" i="4"/>
  <c r="AA27" i="4"/>
  <c r="Y116" i="4"/>
  <c r="AA216" i="4"/>
  <c r="AB247" i="4"/>
  <c r="Z225" i="4"/>
  <c r="AC176" i="4"/>
  <c r="AB178" i="4"/>
  <c r="AB79" i="4"/>
  <c r="AC170" i="4"/>
  <c r="E52" i="1"/>
  <c r="AC267" i="4"/>
  <c r="AB217" i="4"/>
  <c r="Y235" i="4"/>
  <c r="AB230" i="4"/>
  <c r="AC264" i="4"/>
  <c r="Z152" i="4"/>
  <c r="AB53" i="4"/>
  <c r="AC122" i="4"/>
  <c r="Y248" i="4"/>
  <c r="Y51" i="4"/>
  <c r="AA58" i="4"/>
  <c r="AB266" i="4"/>
  <c r="Y192" i="4"/>
  <c r="AA128" i="4"/>
  <c r="Y217" i="4"/>
  <c r="Y209" i="4"/>
  <c r="AB112" i="4"/>
  <c r="Z203" i="4"/>
  <c r="AB67" i="4"/>
  <c r="Y282" i="4"/>
  <c r="AA75" i="4"/>
  <c r="Z221" i="4"/>
  <c r="Z319" i="4"/>
  <c r="Z312" i="4"/>
  <c r="Z101" i="4"/>
  <c r="AB302" i="4"/>
  <c r="Z87" i="4"/>
  <c r="Y256" i="4"/>
  <c r="Z227" i="4"/>
  <c r="AB251" i="4"/>
  <c r="AA144" i="4"/>
  <c r="Y334" i="4"/>
  <c r="AB275" i="4"/>
  <c r="Z35" i="4"/>
  <c r="Y226" i="4"/>
  <c r="Z173" i="4"/>
  <c r="AB38" i="4"/>
  <c r="AA189" i="4"/>
  <c r="AB195" i="4"/>
  <c r="AB135" i="4"/>
  <c r="Y57" i="4"/>
  <c r="AC214" i="4"/>
  <c r="Y88" i="4"/>
  <c r="AC28" i="4"/>
  <c r="AC209" i="4"/>
  <c r="AC91" i="4"/>
  <c r="AC150" i="4"/>
  <c r="AC100" i="4"/>
  <c r="AB191" i="4"/>
  <c r="Y247" i="4"/>
  <c r="AA303" i="4"/>
  <c r="AB39" i="4"/>
  <c r="AC295" i="4"/>
  <c r="AC340" i="4"/>
  <c r="AB12" i="4"/>
  <c r="AA40" i="4"/>
  <c r="Y299" i="4"/>
  <c r="Y358" i="4"/>
  <c r="AB203" i="4"/>
  <c r="AC253" i="4"/>
  <c r="Y33" i="4"/>
  <c r="AB196" i="4"/>
  <c r="AA279" i="4"/>
  <c r="Y199" i="4"/>
  <c r="AA209" i="4"/>
  <c r="Z360" i="4"/>
  <c r="Z52" i="4"/>
  <c r="AB45" i="4"/>
  <c r="AA176" i="4"/>
  <c r="AB193" i="4"/>
  <c r="Y213" i="4"/>
  <c r="Z242" i="4"/>
  <c r="AB356" i="4"/>
  <c r="Y262" i="4"/>
  <c r="AA359" i="4"/>
  <c r="Y321" i="4"/>
  <c r="Y20" i="4"/>
  <c r="AC215" i="4"/>
  <c r="AB361" i="4"/>
  <c r="AB289" i="4"/>
  <c r="Y272" i="4"/>
  <c r="AC275" i="4"/>
  <c r="Z197" i="4"/>
  <c r="AC168" i="4"/>
  <c r="AB214" i="4"/>
  <c r="AC53" i="4"/>
  <c r="AB283" i="4"/>
  <c r="AA330" i="4"/>
  <c r="AC145" i="4"/>
  <c r="Z113" i="4"/>
  <c r="Y330" i="4"/>
  <c r="Y298" i="4"/>
  <c r="AC299" i="4"/>
  <c r="EU299" i="4" l="1"/>
  <c r="EL299" i="4"/>
  <c r="EN299" i="4"/>
  <c r="EP299" i="4"/>
  <c r="EX299" i="4"/>
  <c r="EW299" i="4"/>
  <c r="EK299" i="4"/>
  <c r="EG299" i="4"/>
  <c r="ES299" i="4"/>
  <c r="EM299" i="4"/>
  <c r="EI299" i="4"/>
  <c r="EH299" i="4"/>
  <c r="EV299" i="4"/>
  <c r="ER299" i="4"/>
  <c r="EO299" i="4"/>
  <c r="EJ299" i="4"/>
  <c r="ET299" i="4"/>
  <c r="EQ299" i="4"/>
  <c r="CD298" i="4"/>
  <c r="CB298" i="4"/>
  <c r="BR298" i="4"/>
  <c r="BX298" i="4"/>
  <c r="CC298" i="4"/>
  <c r="BS298" i="4"/>
  <c r="BQ298" i="4"/>
  <c r="BM298" i="4"/>
  <c r="BW298" i="4"/>
  <c r="BO298" i="4"/>
  <c r="BY298" i="4"/>
  <c r="BZ298" i="4"/>
  <c r="BT298" i="4"/>
  <c r="BU298" i="4"/>
  <c r="BN298" i="4"/>
  <c r="CA298" i="4"/>
  <c r="BV298" i="4"/>
  <c r="BP298" i="4"/>
  <c r="CB330" i="4"/>
  <c r="BT330" i="4"/>
  <c r="BX330" i="4"/>
  <c r="BN330" i="4"/>
  <c r="BU330" i="4"/>
  <c r="BW330" i="4"/>
  <c r="BO330" i="4"/>
  <c r="BM330" i="4"/>
  <c r="CC330" i="4"/>
  <c r="BZ330" i="4"/>
  <c r="BP330" i="4"/>
  <c r="BS330" i="4"/>
  <c r="BY330" i="4"/>
  <c r="CA330" i="4"/>
  <c r="BQ330" i="4"/>
  <c r="BR330" i="4"/>
  <c r="BV330" i="4"/>
  <c r="CD330" i="4"/>
  <c r="CO113" i="4"/>
  <c r="CL113" i="4"/>
  <c r="CV113" i="4"/>
  <c r="CR113" i="4"/>
  <c r="CK113" i="4"/>
  <c r="CI113" i="4"/>
  <c r="CF113" i="4"/>
  <c r="CS113" i="4"/>
  <c r="CJ113" i="4"/>
  <c r="CP113" i="4"/>
  <c r="CQ113" i="4"/>
  <c r="CN113" i="4"/>
  <c r="CU113" i="4"/>
  <c r="CE113" i="4"/>
  <c r="CH113" i="4"/>
  <c r="CT113" i="4"/>
  <c r="CM113" i="4"/>
  <c r="CG113" i="4"/>
  <c r="EM145" i="4"/>
  <c r="EO145" i="4"/>
  <c r="EP145" i="4"/>
  <c r="ES145" i="4"/>
  <c r="EV145" i="4"/>
  <c r="EJ145" i="4"/>
  <c r="EQ145" i="4"/>
  <c r="EX145" i="4"/>
  <c r="EH145" i="4"/>
  <c r="EI145" i="4"/>
  <c r="EK145" i="4"/>
  <c r="EN145" i="4"/>
  <c r="ER145" i="4"/>
  <c r="EG145" i="4"/>
  <c r="EU145" i="4"/>
  <c r="ET145" i="4"/>
  <c r="EW145" i="4"/>
  <c r="EL145" i="4"/>
  <c r="DD330" i="4"/>
  <c r="DN330" i="4"/>
  <c r="DI330" i="4"/>
  <c r="DA330" i="4"/>
  <c r="DF330" i="4"/>
  <c r="DK330" i="4"/>
  <c r="CY330" i="4"/>
  <c r="DM330" i="4"/>
  <c r="DH330" i="4"/>
  <c r="CW330" i="4"/>
  <c r="DC330" i="4"/>
  <c r="CX330" i="4"/>
  <c r="DB330" i="4"/>
  <c r="DJ330" i="4"/>
  <c r="DE330" i="4"/>
  <c r="DG330" i="4"/>
  <c r="CZ330" i="4"/>
  <c r="DL330" i="4"/>
  <c r="DO283" i="4"/>
  <c r="DV283" i="4"/>
  <c r="EE283" i="4"/>
  <c r="EA283" i="4"/>
  <c r="ED283" i="4"/>
  <c r="DU283" i="4"/>
  <c r="EF283" i="4"/>
  <c r="DY283" i="4"/>
  <c r="DR283" i="4"/>
  <c r="DZ283" i="4"/>
  <c r="DQ283" i="4"/>
  <c r="EC283" i="4"/>
  <c r="EB283" i="4"/>
  <c r="DS283" i="4"/>
  <c r="DX283" i="4"/>
  <c r="DP283" i="4"/>
  <c r="DW283" i="4"/>
  <c r="DT283" i="4"/>
  <c r="EL53" i="4"/>
  <c r="EM53" i="4"/>
  <c r="EW53" i="4"/>
  <c r="EX53" i="4"/>
  <c r="ET53" i="4"/>
  <c r="ES53" i="4"/>
  <c r="EV53" i="4"/>
  <c r="EI53" i="4"/>
  <c r="EN53" i="4"/>
  <c r="EO53" i="4"/>
  <c r="EU53" i="4"/>
  <c r="EP53" i="4"/>
  <c r="EH53" i="4"/>
  <c r="EQ53" i="4"/>
  <c r="EK53" i="4"/>
  <c r="EJ53" i="4"/>
  <c r="ER53" i="4"/>
  <c r="EG53" i="4"/>
  <c r="EF214" i="4"/>
  <c r="DS214" i="4"/>
  <c r="DW214" i="4"/>
  <c r="DU214" i="4"/>
  <c r="EE214" i="4"/>
  <c r="DV214" i="4"/>
  <c r="DO214" i="4"/>
  <c r="DY214" i="4"/>
  <c r="DR214" i="4"/>
  <c r="EA214" i="4"/>
  <c r="DZ214" i="4"/>
  <c r="DT214" i="4"/>
  <c r="DQ214" i="4"/>
  <c r="DX214" i="4"/>
  <c r="ED214" i="4"/>
  <c r="EB214" i="4"/>
  <c r="EC214" i="4"/>
  <c r="DP214" i="4"/>
  <c r="EK168" i="4"/>
  <c r="EG168" i="4"/>
  <c r="EU168" i="4"/>
  <c r="ES168" i="4"/>
  <c r="ER168" i="4"/>
  <c r="EL168" i="4"/>
  <c r="EJ168" i="4"/>
  <c r="EQ168" i="4"/>
  <c r="EV168" i="4"/>
  <c r="EW168" i="4"/>
  <c r="EO168" i="4"/>
  <c r="ET168" i="4"/>
  <c r="EP168" i="4"/>
  <c r="EM168" i="4"/>
  <c r="EN168" i="4"/>
  <c r="EI168" i="4"/>
  <c r="EH168" i="4"/>
  <c r="EX168" i="4"/>
  <c r="CM197" i="4"/>
  <c r="CJ197" i="4"/>
  <c r="CG197" i="4"/>
  <c r="CV197" i="4"/>
  <c r="CP197" i="4"/>
  <c r="CF197" i="4"/>
  <c r="CK197" i="4"/>
  <c r="CO197" i="4"/>
  <c r="CI197" i="4"/>
  <c r="CS197" i="4"/>
  <c r="CH197" i="4"/>
  <c r="CR197" i="4"/>
  <c r="CT197" i="4"/>
  <c r="CQ197" i="4"/>
  <c r="CU197" i="4"/>
  <c r="CN197" i="4"/>
  <c r="CE197" i="4"/>
  <c r="CL197" i="4"/>
  <c r="EQ275" i="4"/>
  <c r="EV275" i="4"/>
  <c r="EK275" i="4"/>
  <c r="EN275" i="4"/>
  <c r="ER275" i="4"/>
  <c r="ET275" i="4"/>
  <c r="EW275" i="4"/>
  <c r="EJ275" i="4"/>
  <c r="EU275" i="4"/>
  <c r="EI275" i="4"/>
  <c r="EH275" i="4"/>
  <c r="ES275" i="4"/>
  <c r="EO275" i="4"/>
  <c r="EM275" i="4"/>
  <c r="EP275" i="4"/>
  <c r="EG275" i="4"/>
  <c r="EX275" i="4"/>
  <c r="EL275" i="4"/>
  <c r="CA272" i="4"/>
  <c r="BW272" i="4"/>
  <c r="BP272" i="4"/>
  <c r="BZ272" i="4"/>
  <c r="BR272" i="4"/>
  <c r="BY272" i="4"/>
  <c r="BO272" i="4"/>
  <c r="CD272" i="4"/>
  <c r="BU272" i="4"/>
  <c r="BV272" i="4"/>
  <c r="CB272" i="4"/>
  <c r="BT272" i="4"/>
  <c r="BM272" i="4"/>
  <c r="BQ272" i="4"/>
  <c r="BS272" i="4"/>
  <c r="BN272" i="4"/>
  <c r="CC272" i="4"/>
  <c r="BX272" i="4"/>
  <c r="DQ289" i="4"/>
  <c r="DO289" i="4"/>
  <c r="EA289" i="4"/>
  <c r="ED289" i="4"/>
  <c r="EB289" i="4"/>
  <c r="DT289" i="4"/>
  <c r="DW289" i="4"/>
  <c r="DS289" i="4"/>
  <c r="DP289" i="4"/>
  <c r="DX289" i="4"/>
  <c r="EE289" i="4"/>
  <c r="EF289" i="4"/>
  <c r="DU289" i="4"/>
  <c r="DY289" i="4"/>
  <c r="DZ289" i="4"/>
  <c r="DV289" i="4"/>
  <c r="DR289" i="4"/>
  <c r="EC289" i="4"/>
  <c r="DT361" i="4"/>
  <c r="DX361" i="4"/>
  <c r="DQ361" i="4"/>
  <c r="DZ361" i="4"/>
  <c r="EA361" i="4"/>
  <c r="DP361" i="4"/>
  <c r="EF361" i="4"/>
  <c r="EE361" i="4"/>
  <c r="DY361" i="4"/>
  <c r="DR361" i="4"/>
  <c r="ED361" i="4"/>
  <c r="DU361" i="4"/>
  <c r="EC361" i="4"/>
  <c r="DO361" i="4"/>
  <c r="DW361" i="4"/>
  <c r="DV361" i="4"/>
  <c r="EB361" i="4"/>
  <c r="DS361" i="4"/>
  <c r="EO215" i="4"/>
  <c r="EL215" i="4"/>
  <c r="ET215" i="4"/>
  <c r="EP215" i="4"/>
  <c r="ES215" i="4"/>
  <c r="EX215" i="4"/>
  <c r="EJ215" i="4"/>
  <c r="EN215" i="4"/>
  <c r="ER215" i="4"/>
  <c r="EV215" i="4"/>
  <c r="EQ215" i="4"/>
  <c r="EW215" i="4"/>
  <c r="EH215" i="4"/>
  <c r="EK215" i="4"/>
  <c r="EU215" i="4"/>
  <c r="EG215" i="4"/>
  <c r="EM215" i="4"/>
  <c r="EI215" i="4"/>
  <c r="BQ20" i="4"/>
  <c r="BN20" i="4"/>
  <c r="CA20" i="4"/>
  <c r="BP20" i="4"/>
  <c r="BT20" i="4"/>
  <c r="BM20" i="4"/>
  <c r="CD20" i="4"/>
  <c r="BZ20" i="4"/>
  <c r="CB20" i="4"/>
  <c r="BX20" i="4"/>
  <c r="BS20" i="4"/>
  <c r="BO20" i="4"/>
  <c r="BR20" i="4"/>
  <c r="BY20" i="4"/>
  <c r="BW20" i="4"/>
  <c r="BU20" i="4"/>
  <c r="BV20" i="4"/>
  <c r="CC20" i="4"/>
  <c r="BO321" i="4"/>
  <c r="BR321" i="4"/>
  <c r="BV321" i="4"/>
  <c r="BS321" i="4"/>
  <c r="BX321" i="4"/>
  <c r="BN321" i="4"/>
  <c r="CD321" i="4"/>
  <c r="CB321" i="4"/>
  <c r="BT321" i="4"/>
  <c r="CA321" i="4"/>
  <c r="CC321" i="4"/>
  <c r="BQ321" i="4"/>
  <c r="BP321" i="4"/>
  <c r="BU321" i="4"/>
  <c r="BY321" i="4"/>
  <c r="BZ321" i="4"/>
  <c r="BM321" i="4"/>
  <c r="BW321" i="4"/>
  <c r="DI359" i="4"/>
  <c r="DG359" i="4"/>
  <c r="DH359" i="4"/>
  <c r="CY359" i="4"/>
  <c r="CW359" i="4"/>
  <c r="DN359" i="4"/>
  <c r="DF359" i="4"/>
  <c r="DJ359" i="4"/>
  <c r="DC359" i="4"/>
  <c r="DL359" i="4"/>
  <c r="DK359" i="4"/>
  <c r="DA359" i="4"/>
  <c r="CX359" i="4"/>
  <c r="DM359" i="4"/>
  <c r="DE359" i="4"/>
  <c r="CZ359" i="4"/>
  <c r="DB359" i="4"/>
  <c r="DD359" i="4"/>
  <c r="BX262" i="4"/>
  <c r="BY262" i="4"/>
  <c r="CD262" i="4"/>
  <c r="CB262" i="4"/>
  <c r="BR262" i="4"/>
  <c r="BO262" i="4"/>
  <c r="CA262" i="4"/>
  <c r="BT262" i="4"/>
  <c r="CC262" i="4"/>
  <c r="BP262" i="4"/>
  <c r="BN262" i="4"/>
  <c r="BU262" i="4"/>
  <c r="BZ262" i="4"/>
  <c r="BM262" i="4"/>
  <c r="BW262" i="4"/>
  <c r="BS262" i="4"/>
  <c r="BQ262" i="4"/>
  <c r="BV262" i="4"/>
  <c r="DO356" i="4"/>
  <c r="EA356" i="4"/>
  <c r="DP356" i="4"/>
  <c r="EF356" i="4"/>
  <c r="ED356" i="4"/>
  <c r="DY356" i="4"/>
  <c r="DU356" i="4"/>
  <c r="DZ356" i="4"/>
  <c r="EB356" i="4"/>
  <c r="DR356" i="4"/>
  <c r="DW356" i="4"/>
  <c r="DQ356" i="4"/>
  <c r="DT356" i="4"/>
  <c r="DX356" i="4"/>
  <c r="EE356" i="4"/>
  <c r="EC356" i="4"/>
  <c r="DS356" i="4"/>
  <c r="DV356" i="4"/>
  <c r="CN242" i="4"/>
  <c r="CP242" i="4"/>
  <c r="CG242" i="4"/>
  <c r="CT242" i="4"/>
  <c r="CO242" i="4"/>
  <c r="CR242" i="4"/>
  <c r="CK242" i="4"/>
  <c r="CE242" i="4"/>
  <c r="CQ242" i="4"/>
  <c r="CH242" i="4"/>
  <c r="CI242" i="4"/>
  <c r="CF242" i="4"/>
  <c r="CM242" i="4"/>
  <c r="CL242" i="4"/>
  <c r="CS242" i="4"/>
  <c r="CV242" i="4"/>
  <c r="CU242" i="4"/>
  <c r="CJ242" i="4"/>
  <c r="BP213" i="4"/>
  <c r="BT213" i="4"/>
  <c r="BQ213" i="4"/>
  <c r="CC213" i="4"/>
  <c r="BY213" i="4"/>
  <c r="BV213" i="4"/>
  <c r="BO213" i="4"/>
  <c r="BM213" i="4"/>
  <c r="BZ213" i="4"/>
  <c r="BN213" i="4"/>
  <c r="CA213" i="4"/>
  <c r="BW213" i="4"/>
  <c r="CB213" i="4"/>
  <c r="BS213" i="4"/>
  <c r="BR213" i="4"/>
  <c r="CD213" i="4"/>
  <c r="BX213" i="4"/>
  <c r="BU213" i="4"/>
  <c r="DQ193" i="4"/>
  <c r="DS193" i="4"/>
  <c r="DP193" i="4"/>
  <c r="DT193" i="4"/>
  <c r="DU193" i="4"/>
  <c r="DR193" i="4"/>
  <c r="DZ193" i="4"/>
  <c r="EB193" i="4"/>
  <c r="DV193" i="4"/>
  <c r="EE193" i="4"/>
  <c r="DW193" i="4"/>
  <c r="DO193" i="4"/>
  <c r="ED193" i="4"/>
  <c r="DX193" i="4"/>
  <c r="DY193" i="4"/>
  <c r="EC193" i="4"/>
  <c r="EF193" i="4"/>
  <c r="EA193" i="4"/>
  <c r="CW176" i="4"/>
  <c r="DH176" i="4"/>
  <c r="DK176" i="4"/>
  <c r="DJ176" i="4"/>
  <c r="DD176" i="4"/>
  <c r="DL176" i="4"/>
  <c r="DI176" i="4"/>
  <c r="DN176" i="4"/>
  <c r="CX176" i="4"/>
  <c r="DB176" i="4"/>
  <c r="DM176" i="4"/>
  <c r="DG176" i="4"/>
  <c r="CZ176" i="4"/>
  <c r="DC176" i="4"/>
  <c r="DA176" i="4"/>
  <c r="CY176" i="4"/>
  <c r="DF176" i="4"/>
  <c r="DE176" i="4"/>
  <c r="EB45" i="4"/>
  <c r="EA45" i="4"/>
  <c r="DO45" i="4"/>
  <c r="DU45" i="4"/>
  <c r="DP45" i="4"/>
  <c r="EC45" i="4"/>
  <c r="DS45" i="4"/>
  <c r="DW45" i="4"/>
  <c r="DQ45" i="4"/>
  <c r="DX45" i="4"/>
  <c r="DY45" i="4"/>
  <c r="EE45" i="4"/>
  <c r="DT45" i="4"/>
  <c r="ED45" i="4"/>
  <c r="DV45" i="4"/>
  <c r="EF45" i="4"/>
  <c r="DZ45" i="4"/>
  <c r="DR45" i="4"/>
  <c r="CQ52" i="4"/>
  <c r="CS52" i="4"/>
  <c r="CE52" i="4"/>
  <c r="CI52" i="4"/>
  <c r="CR52" i="4"/>
  <c r="CP52" i="4"/>
  <c r="CK52" i="4"/>
  <c r="CJ52" i="4"/>
  <c r="CM52" i="4"/>
  <c r="CT52" i="4"/>
  <c r="CG52" i="4"/>
  <c r="CL52" i="4"/>
  <c r="CN52" i="4"/>
  <c r="CF52" i="4"/>
  <c r="CU52" i="4"/>
  <c r="CV52" i="4"/>
  <c r="CH52" i="4"/>
  <c r="CO52" i="4"/>
  <c r="CO360" i="4"/>
  <c r="CP360" i="4"/>
  <c r="CU360" i="4"/>
  <c r="CN360" i="4"/>
  <c r="CL360" i="4"/>
  <c r="CM360" i="4"/>
  <c r="CE360" i="4"/>
  <c r="CH360" i="4"/>
  <c r="CR360" i="4"/>
  <c r="CF360" i="4"/>
  <c r="CQ360" i="4"/>
  <c r="CS360" i="4"/>
  <c r="CJ360" i="4"/>
  <c r="CV360" i="4"/>
  <c r="CK360" i="4"/>
  <c r="CT360" i="4"/>
  <c r="CG360" i="4"/>
  <c r="CI360" i="4"/>
  <c r="DF209" i="4"/>
  <c r="CX209" i="4"/>
  <c r="DH209" i="4"/>
  <c r="DL209" i="4"/>
  <c r="DE209" i="4"/>
  <c r="DB209" i="4"/>
  <c r="DN209" i="4"/>
  <c r="CY209" i="4"/>
  <c r="DK209" i="4"/>
  <c r="DD209" i="4"/>
  <c r="DJ209" i="4"/>
  <c r="DM209" i="4"/>
  <c r="DG209" i="4"/>
  <c r="CW209" i="4"/>
  <c r="DC209" i="4"/>
  <c r="DA209" i="4"/>
  <c r="CZ209" i="4"/>
  <c r="DI209" i="4"/>
  <c r="BU199" i="4"/>
  <c r="CC199" i="4"/>
  <c r="BO199" i="4"/>
  <c r="BZ199" i="4"/>
  <c r="BR199" i="4"/>
  <c r="BT199" i="4"/>
  <c r="CB199" i="4"/>
  <c r="BS199" i="4"/>
  <c r="BP199" i="4"/>
  <c r="BY199" i="4"/>
  <c r="BX199" i="4"/>
  <c r="BN199" i="4"/>
  <c r="BM199" i="4"/>
  <c r="BW199" i="4"/>
  <c r="BV199" i="4"/>
  <c r="BQ199" i="4"/>
  <c r="CD199" i="4"/>
  <c r="CA199" i="4"/>
  <c r="DH279" i="4"/>
  <c r="DE279" i="4"/>
  <c r="DI279" i="4"/>
  <c r="DN279" i="4"/>
  <c r="CY279" i="4"/>
  <c r="DB279" i="4"/>
  <c r="DG279" i="4"/>
  <c r="DA279" i="4"/>
  <c r="DL279" i="4"/>
  <c r="CZ279" i="4"/>
  <c r="CW279" i="4"/>
  <c r="CX279" i="4"/>
  <c r="DC279" i="4"/>
  <c r="DK279" i="4"/>
  <c r="DM279" i="4"/>
  <c r="DJ279" i="4"/>
  <c r="DD279" i="4"/>
  <c r="DF279" i="4"/>
  <c r="EC196" i="4"/>
  <c r="DQ196" i="4"/>
  <c r="DP196" i="4"/>
  <c r="ED196" i="4"/>
  <c r="DZ196" i="4"/>
  <c r="EB196" i="4"/>
  <c r="DY196" i="4"/>
  <c r="DS196" i="4"/>
  <c r="EA196" i="4"/>
  <c r="EF196" i="4"/>
  <c r="EE196" i="4"/>
  <c r="DW196" i="4"/>
  <c r="DX196" i="4"/>
  <c r="DO196" i="4"/>
  <c r="DR196" i="4"/>
  <c r="DU196" i="4"/>
  <c r="DV196" i="4"/>
  <c r="DT196" i="4"/>
  <c r="BU33" i="4"/>
  <c r="BQ33" i="4"/>
  <c r="CA33" i="4"/>
  <c r="BY33" i="4"/>
  <c r="BT33" i="4"/>
  <c r="BR33" i="4"/>
  <c r="BW33" i="4"/>
  <c r="BM33" i="4"/>
  <c r="CC33" i="4"/>
  <c r="BX33" i="4"/>
  <c r="BV33" i="4"/>
  <c r="BP33" i="4"/>
  <c r="BO33" i="4"/>
  <c r="CB33" i="4"/>
  <c r="CD33" i="4"/>
  <c r="BZ33" i="4"/>
  <c r="BS33" i="4"/>
  <c r="BN33" i="4"/>
  <c r="EW253" i="4"/>
  <c r="EU253" i="4"/>
  <c r="EL253" i="4"/>
  <c r="EX253" i="4"/>
  <c r="ET253" i="4"/>
  <c r="ES253" i="4"/>
  <c r="EV253" i="4"/>
  <c r="EG253" i="4"/>
  <c r="EI253" i="4"/>
  <c r="EP253" i="4"/>
  <c r="EN253" i="4"/>
  <c r="EO253" i="4"/>
  <c r="ER253" i="4"/>
  <c r="EH253" i="4"/>
  <c r="EJ253" i="4"/>
  <c r="EK253" i="4"/>
  <c r="EQ253" i="4"/>
  <c r="EM253" i="4"/>
  <c r="EE203" i="4"/>
  <c r="ED203" i="4"/>
  <c r="EF203" i="4"/>
  <c r="DX203" i="4"/>
  <c r="EC203" i="4"/>
  <c r="DO203" i="4"/>
  <c r="EA203" i="4"/>
  <c r="DQ203" i="4"/>
  <c r="DT203" i="4"/>
  <c r="DU203" i="4"/>
  <c r="DW203" i="4"/>
  <c r="DV203" i="4"/>
  <c r="DZ203" i="4"/>
  <c r="EB203" i="4"/>
  <c r="DS203" i="4"/>
  <c r="DR203" i="4"/>
  <c r="DY203" i="4"/>
  <c r="DP203" i="4"/>
  <c r="BQ358" i="4"/>
  <c r="BX358" i="4"/>
  <c r="BY358" i="4"/>
  <c r="BR358" i="4"/>
  <c r="BO358" i="4"/>
  <c r="BU358" i="4"/>
  <c r="BP358" i="4"/>
  <c r="CC358" i="4"/>
  <c r="BV358" i="4"/>
  <c r="CD358" i="4"/>
  <c r="CB358" i="4"/>
  <c r="BN358" i="4"/>
  <c r="BS358" i="4"/>
  <c r="BW358" i="4"/>
  <c r="BM358" i="4"/>
  <c r="BT358" i="4"/>
  <c r="CA358" i="4"/>
  <c r="BZ358" i="4"/>
  <c r="CC299" i="4"/>
  <c r="BQ299" i="4"/>
  <c r="BS299" i="4"/>
  <c r="BU299" i="4"/>
  <c r="BW299" i="4"/>
  <c r="BO299" i="4"/>
  <c r="BZ299" i="4"/>
  <c r="BN299" i="4"/>
  <c r="CB299" i="4"/>
  <c r="CD299" i="4"/>
  <c r="BP299" i="4"/>
  <c r="BX299" i="4"/>
  <c r="BM299" i="4"/>
  <c r="BR299" i="4"/>
  <c r="BV299" i="4"/>
  <c r="CA299" i="4"/>
  <c r="BY299" i="4"/>
  <c r="BT299" i="4"/>
  <c r="DJ40" i="4"/>
  <c r="DN40" i="4"/>
  <c r="DM40" i="4"/>
  <c r="DD40" i="4"/>
  <c r="DA40" i="4"/>
  <c r="DK40" i="4"/>
  <c r="DC40" i="4"/>
  <c r="DH40" i="4"/>
  <c r="CZ40" i="4"/>
  <c r="CW40" i="4"/>
  <c r="DF40" i="4"/>
  <c r="DI40" i="4"/>
  <c r="DE40" i="4"/>
  <c r="DL40" i="4"/>
  <c r="DB40" i="4"/>
  <c r="CY40" i="4"/>
  <c r="DG40" i="4"/>
  <c r="CX40" i="4"/>
  <c r="DX12" i="4"/>
  <c r="EE12" i="4"/>
  <c r="DQ12" i="4"/>
  <c r="DR12" i="4"/>
  <c r="DS12" i="4"/>
  <c r="EF12" i="4"/>
  <c r="DP12" i="4"/>
  <c r="DY12" i="4"/>
  <c r="DO12" i="4"/>
  <c r="DU12" i="4"/>
  <c r="EA12" i="4"/>
  <c r="DV12" i="4"/>
  <c r="EC12" i="4"/>
  <c r="DW12" i="4"/>
  <c r="ED12" i="4"/>
  <c r="EB12" i="4"/>
  <c r="DT12" i="4"/>
  <c r="DZ12" i="4"/>
  <c r="ET340" i="4"/>
  <c r="ES340" i="4"/>
  <c r="EP340" i="4"/>
  <c r="EO340" i="4"/>
  <c r="EK340" i="4"/>
  <c r="EG340" i="4"/>
  <c r="EQ340" i="4"/>
  <c r="ER340" i="4"/>
  <c r="EL340" i="4"/>
  <c r="EJ340" i="4"/>
  <c r="EI340" i="4"/>
  <c r="EN340" i="4"/>
  <c r="EM340" i="4"/>
  <c r="EX340" i="4"/>
  <c r="EH340" i="4"/>
  <c r="EW340" i="4"/>
  <c r="EV340" i="4"/>
  <c r="EU340" i="4"/>
  <c r="EW295" i="4"/>
  <c r="EX295" i="4"/>
  <c r="EJ295" i="4"/>
  <c r="EV295" i="4"/>
  <c r="EL295" i="4"/>
  <c r="EO295" i="4"/>
  <c r="ET295" i="4"/>
  <c r="EI295" i="4"/>
  <c r="EU295" i="4"/>
  <c r="EQ295" i="4"/>
  <c r="EG295" i="4"/>
  <c r="EH295" i="4"/>
  <c r="EN295" i="4"/>
  <c r="ES295" i="4"/>
  <c r="EM295" i="4"/>
  <c r="EP295" i="4"/>
  <c r="ER295" i="4"/>
  <c r="EK295" i="4"/>
  <c r="DP39" i="4"/>
  <c r="EB39" i="4"/>
  <c r="DU39" i="4"/>
  <c r="DW39" i="4"/>
  <c r="EF39" i="4"/>
  <c r="ED39" i="4"/>
  <c r="EC39" i="4"/>
  <c r="EE39" i="4"/>
  <c r="DO39" i="4"/>
  <c r="DY39" i="4"/>
  <c r="EA39" i="4"/>
  <c r="DQ39" i="4"/>
  <c r="DZ39" i="4"/>
  <c r="DT39" i="4"/>
  <c r="DV39" i="4"/>
  <c r="DR39" i="4"/>
  <c r="DX39" i="4"/>
  <c r="DS39" i="4"/>
  <c r="DM303" i="4"/>
  <c r="DD303" i="4"/>
  <c r="DI303" i="4"/>
  <c r="DN303" i="4"/>
  <c r="DB303" i="4"/>
  <c r="CY303" i="4"/>
  <c r="DA303" i="4"/>
  <c r="DJ303" i="4"/>
  <c r="CZ303" i="4"/>
  <c r="DK303" i="4"/>
  <c r="DH303" i="4"/>
  <c r="DE303" i="4"/>
  <c r="CX303" i="4"/>
  <c r="DF303" i="4"/>
  <c r="DG303" i="4"/>
  <c r="DC303" i="4"/>
  <c r="DL303" i="4"/>
  <c r="CW303" i="4"/>
  <c r="BP247" i="4"/>
  <c r="BO247" i="4"/>
  <c r="BX247" i="4"/>
  <c r="BQ247" i="4"/>
  <c r="BR247" i="4"/>
  <c r="CD247" i="4"/>
  <c r="CB247" i="4"/>
  <c r="BV247" i="4"/>
  <c r="CC247" i="4"/>
  <c r="BT247" i="4"/>
  <c r="BW247" i="4"/>
  <c r="BS247" i="4"/>
  <c r="BM247" i="4"/>
  <c r="CA247" i="4"/>
  <c r="BU247" i="4"/>
  <c r="BZ247" i="4"/>
  <c r="BY247" i="4"/>
  <c r="BN247" i="4"/>
  <c r="EB191" i="4"/>
  <c r="EC191" i="4"/>
  <c r="DW191" i="4"/>
  <c r="DZ191" i="4"/>
  <c r="EA191" i="4"/>
  <c r="DT191" i="4"/>
  <c r="DX191" i="4"/>
  <c r="DR191" i="4"/>
  <c r="EE191" i="4"/>
  <c r="DQ191" i="4"/>
  <c r="DY191" i="4"/>
  <c r="DP191" i="4"/>
  <c r="EF191" i="4"/>
  <c r="DV191" i="4"/>
  <c r="ED191" i="4"/>
  <c r="DO191" i="4"/>
  <c r="DS191" i="4"/>
  <c r="DU191" i="4"/>
  <c r="EQ100" i="4"/>
  <c r="EH100" i="4"/>
  <c r="ES100" i="4"/>
  <c r="EM100" i="4"/>
  <c r="EG100" i="4"/>
  <c r="ET100" i="4"/>
  <c r="EJ100" i="4"/>
  <c r="EU100" i="4"/>
  <c r="ER100" i="4"/>
  <c r="EL100" i="4"/>
  <c r="EI100" i="4"/>
  <c r="EP100" i="4"/>
  <c r="EX100" i="4"/>
  <c r="EN100" i="4"/>
  <c r="EW100" i="4"/>
  <c r="EO100" i="4"/>
  <c r="EV100" i="4"/>
  <c r="EK100" i="4"/>
  <c r="EX150" i="4"/>
  <c r="EP150" i="4"/>
  <c r="EW150" i="4"/>
  <c r="ER150" i="4"/>
  <c r="EO150" i="4"/>
  <c r="ET150" i="4"/>
  <c r="EU150" i="4"/>
  <c r="EJ150" i="4"/>
  <c r="EN150" i="4"/>
  <c r="EH150" i="4"/>
  <c r="EK150" i="4"/>
  <c r="EG150" i="4"/>
  <c r="EI150" i="4"/>
  <c r="ES150" i="4"/>
  <c r="EL150" i="4"/>
  <c r="EM150" i="4"/>
  <c r="EQ150" i="4"/>
  <c r="EV150" i="4"/>
  <c r="EK91" i="4"/>
  <c r="EX91" i="4"/>
  <c r="EJ91" i="4"/>
  <c r="ER91" i="4"/>
  <c r="EH91" i="4"/>
  <c r="EW91" i="4"/>
  <c r="EP91" i="4"/>
  <c r="EG91" i="4"/>
  <c r="EV91" i="4"/>
  <c r="EI91" i="4"/>
  <c r="EU91" i="4"/>
  <c r="EO91" i="4"/>
  <c r="EN91" i="4"/>
  <c r="EM91" i="4"/>
  <c r="EQ91" i="4"/>
  <c r="ES91" i="4"/>
  <c r="EL91" i="4"/>
  <c r="ET91" i="4"/>
  <c r="EX209" i="4"/>
  <c r="EJ209" i="4"/>
  <c r="EP209" i="4"/>
  <c r="EI209" i="4"/>
  <c r="ES209" i="4"/>
  <c r="EL209" i="4"/>
  <c r="EQ209" i="4"/>
  <c r="EW209" i="4"/>
  <c r="ET209" i="4"/>
  <c r="EN209" i="4"/>
  <c r="EM209" i="4"/>
  <c r="EK209" i="4"/>
  <c r="EG209" i="4"/>
  <c r="EH209" i="4"/>
  <c r="ER209" i="4"/>
  <c r="EV209" i="4"/>
  <c r="EO209" i="4"/>
  <c r="EU209" i="4"/>
  <c r="EG28" i="4"/>
  <c r="EQ28" i="4"/>
  <c r="EM28" i="4"/>
  <c r="EJ28" i="4"/>
  <c r="EN28" i="4"/>
  <c r="EU28" i="4"/>
  <c r="EO28" i="4"/>
  <c r="ER28" i="4"/>
  <c r="EX28" i="4"/>
  <c r="EV28" i="4"/>
  <c r="EK28" i="4"/>
  <c r="EL28" i="4"/>
  <c r="EI28" i="4"/>
  <c r="ES28" i="4"/>
  <c r="EW28" i="4"/>
  <c r="EP28" i="4"/>
  <c r="ET28" i="4"/>
  <c r="EH28" i="4"/>
  <c r="BN88" i="4"/>
  <c r="BR88" i="4"/>
  <c r="BQ88" i="4"/>
  <c r="BM88" i="4"/>
  <c r="BP88" i="4"/>
  <c r="BU88" i="4"/>
  <c r="BV88" i="4"/>
  <c r="CD88" i="4"/>
  <c r="BO88" i="4"/>
  <c r="BS88" i="4"/>
  <c r="BY88" i="4"/>
  <c r="CA88" i="4"/>
  <c r="BT88" i="4"/>
  <c r="CB88" i="4"/>
  <c r="CC88" i="4"/>
  <c r="BW88" i="4"/>
  <c r="BZ88" i="4"/>
  <c r="BX88" i="4"/>
  <c r="EL214" i="4"/>
  <c r="ES214" i="4"/>
  <c r="EO214" i="4"/>
  <c r="EK214" i="4"/>
  <c r="ET214" i="4"/>
  <c r="EU214" i="4"/>
  <c r="EN214" i="4"/>
  <c r="EH214" i="4"/>
  <c r="EJ214" i="4"/>
  <c r="EV214" i="4"/>
  <c r="EI214" i="4"/>
  <c r="EP214" i="4"/>
  <c r="EM214" i="4"/>
  <c r="EW214" i="4"/>
  <c r="EG214" i="4"/>
  <c r="ER214" i="4"/>
  <c r="EQ214" i="4"/>
  <c r="EX214" i="4"/>
  <c r="BP57" i="4"/>
  <c r="BM57" i="4"/>
  <c r="BW57" i="4"/>
  <c r="BY57" i="4"/>
  <c r="CB57" i="4"/>
  <c r="CA57" i="4"/>
  <c r="BU57" i="4"/>
  <c r="BR57" i="4"/>
  <c r="BS57" i="4"/>
  <c r="CC57" i="4"/>
  <c r="BQ57" i="4"/>
  <c r="BO57" i="4"/>
  <c r="CD57" i="4"/>
  <c r="BX57" i="4"/>
  <c r="BN57" i="4"/>
  <c r="BT57" i="4"/>
  <c r="BZ57" i="4"/>
  <c r="BV57" i="4"/>
  <c r="EE135" i="4"/>
  <c r="DU135" i="4"/>
  <c r="DY135" i="4"/>
  <c r="DV135" i="4"/>
  <c r="EF135" i="4"/>
  <c r="EC135" i="4"/>
  <c r="DS135" i="4"/>
  <c r="DQ135" i="4"/>
  <c r="DP135" i="4"/>
  <c r="DR135" i="4"/>
  <c r="DT135" i="4"/>
  <c r="EA135" i="4"/>
  <c r="DW135" i="4"/>
  <c r="DO135" i="4"/>
  <c r="EB135" i="4"/>
  <c r="DZ135" i="4"/>
  <c r="DX135" i="4"/>
  <c r="ED135" i="4"/>
  <c r="DX195" i="4"/>
  <c r="DR195" i="4"/>
  <c r="DT195" i="4"/>
  <c r="EA195" i="4"/>
  <c r="DS195" i="4"/>
  <c r="ED195" i="4"/>
  <c r="EC195" i="4"/>
  <c r="DV195" i="4"/>
  <c r="DY195" i="4"/>
  <c r="DU195" i="4"/>
  <c r="EB195" i="4"/>
  <c r="DP195" i="4"/>
  <c r="DW195" i="4"/>
  <c r="DQ195" i="4"/>
  <c r="EE195" i="4"/>
  <c r="DO195" i="4"/>
  <c r="DZ195" i="4"/>
  <c r="EF195" i="4"/>
  <c r="DG189" i="4"/>
  <c r="DH189" i="4"/>
  <c r="DJ189" i="4"/>
  <c r="DD189" i="4"/>
  <c r="DK189" i="4"/>
  <c r="DC189" i="4"/>
  <c r="DN189" i="4"/>
  <c r="CZ189" i="4"/>
  <c r="DE189" i="4"/>
  <c r="DA189" i="4"/>
  <c r="DM189" i="4"/>
  <c r="CW189" i="4"/>
  <c r="DL189" i="4"/>
  <c r="CY189" i="4"/>
  <c r="CX189" i="4"/>
  <c r="DF189" i="4"/>
  <c r="DI189" i="4"/>
  <c r="DB189" i="4"/>
  <c r="EE38" i="4"/>
  <c r="EB38" i="4"/>
  <c r="DV38" i="4"/>
  <c r="DW38" i="4"/>
  <c r="DU38" i="4"/>
  <c r="EC38" i="4"/>
  <c r="DP38" i="4"/>
  <c r="DO38" i="4"/>
  <c r="DQ38" i="4"/>
  <c r="DZ38" i="4"/>
  <c r="ED38" i="4"/>
  <c r="EF38" i="4"/>
  <c r="DX38" i="4"/>
  <c r="DR38" i="4"/>
  <c r="DS38" i="4"/>
  <c r="DY38" i="4"/>
  <c r="DT38" i="4"/>
  <c r="EA38" i="4"/>
  <c r="CV173" i="4"/>
  <c r="CM173" i="4"/>
  <c r="CP173" i="4"/>
  <c r="CJ173" i="4"/>
  <c r="CT173" i="4"/>
  <c r="CU173" i="4"/>
  <c r="CH173" i="4"/>
  <c r="CE173" i="4"/>
  <c r="CF173" i="4"/>
  <c r="CR173" i="4"/>
  <c r="CG173" i="4"/>
  <c r="CL173" i="4"/>
  <c r="CI173" i="4"/>
  <c r="CO173" i="4"/>
  <c r="CN173" i="4"/>
  <c r="CK173" i="4"/>
  <c r="CQ173" i="4"/>
  <c r="CS173" i="4"/>
  <c r="BS226" i="4"/>
  <c r="BY226" i="4"/>
  <c r="BU226" i="4"/>
  <c r="BM226" i="4"/>
  <c r="BT226" i="4"/>
  <c r="BR226" i="4"/>
  <c r="CA226" i="4"/>
  <c r="CB226" i="4"/>
  <c r="BQ226" i="4"/>
  <c r="BW226" i="4"/>
  <c r="CC226" i="4"/>
  <c r="BX226" i="4"/>
  <c r="BN226" i="4"/>
  <c r="CD226" i="4"/>
  <c r="BV226" i="4"/>
  <c r="BO226" i="4"/>
  <c r="BZ226" i="4"/>
  <c r="BP226" i="4"/>
  <c r="CI35" i="4"/>
  <c r="CQ35" i="4"/>
  <c r="CK35" i="4"/>
  <c r="CU35" i="4"/>
  <c r="CJ35" i="4"/>
  <c r="CO35" i="4"/>
  <c r="CT35" i="4"/>
  <c r="CF35" i="4"/>
  <c r="CG35" i="4"/>
  <c r="CM35" i="4"/>
  <c r="CP35" i="4"/>
  <c r="CS35" i="4"/>
  <c r="CE35" i="4"/>
  <c r="CN35" i="4"/>
  <c r="CV35" i="4"/>
  <c r="CH35" i="4"/>
  <c r="CL35" i="4"/>
  <c r="CR35" i="4"/>
  <c r="ED275" i="4"/>
  <c r="DY275" i="4"/>
  <c r="DV275" i="4"/>
  <c r="EF275" i="4"/>
  <c r="DQ275" i="4"/>
  <c r="EA275" i="4"/>
  <c r="DR275" i="4"/>
  <c r="DX275" i="4"/>
  <c r="DS275" i="4"/>
  <c r="DU275" i="4"/>
  <c r="DW275" i="4"/>
  <c r="DP275" i="4"/>
  <c r="EB275" i="4"/>
  <c r="DZ275" i="4"/>
  <c r="EC275" i="4"/>
  <c r="DT275" i="4"/>
  <c r="DO275" i="4"/>
  <c r="EE275" i="4"/>
  <c r="BX334" i="4"/>
  <c r="CD334" i="4"/>
  <c r="BZ334" i="4"/>
  <c r="BN334" i="4"/>
  <c r="BY334" i="4"/>
  <c r="BR334" i="4"/>
  <c r="CA334" i="4"/>
  <c r="BP334" i="4"/>
  <c r="BM334" i="4"/>
  <c r="CC334" i="4"/>
  <c r="BU334" i="4"/>
  <c r="BS334" i="4"/>
  <c r="BT334" i="4"/>
  <c r="BO334" i="4"/>
  <c r="BV334" i="4"/>
  <c r="BW334" i="4"/>
  <c r="BQ334" i="4"/>
  <c r="CB334" i="4"/>
  <c r="CY144" i="4"/>
  <c r="DL144" i="4"/>
  <c r="DA144" i="4"/>
  <c r="DJ144" i="4"/>
  <c r="CX144" i="4"/>
  <c r="CW144" i="4"/>
  <c r="DF144" i="4"/>
  <c r="DK144" i="4"/>
  <c r="DH144" i="4"/>
  <c r="DE144" i="4"/>
  <c r="DI144" i="4"/>
  <c r="CZ144" i="4"/>
  <c r="DB144" i="4"/>
  <c r="DN144" i="4"/>
  <c r="DG144" i="4"/>
  <c r="DC144" i="4"/>
  <c r="DM144" i="4"/>
  <c r="DD144" i="4"/>
  <c r="ED251" i="4"/>
  <c r="DY251" i="4"/>
  <c r="DQ251" i="4"/>
  <c r="DS251" i="4"/>
  <c r="DU251" i="4"/>
  <c r="DO251" i="4"/>
  <c r="EF251" i="4"/>
  <c r="DT251" i="4"/>
  <c r="DV251" i="4"/>
  <c r="DW251" i="4"/>
  <c r="EA251" i="4"/>
  <c r="EC251" i="4"/>
  <c r="EB251" i="4"/>
  <c r="EE251" i="4"/>
  <c r="DX251" i="4"/>
  <c r="DZ251" i="4"/>
  <c r="DP251" i="4"/>
  <c r="DR251" i="4"/>
  <c r="CV227" i="4"/>
  <c r="CU227" i="4"/>
  <c r="CO227" i="4"/>
  <c r="CG227" i="4"/>
  <c r="CQ227" i="4"/>
  <c r="CJ227" i="4"/>
  <c r="CR227" i="4"/>
  <c r="CM227" i="4"/>
  <c r="CT227" i="4"/>
  <c r="CL227" i="4"/>
  <c r="CF227" i="4"/>
  <c r="CN227" i="4"/>
  <c r="CK227" i="4"/>
  <c r="CP227" i="4"/>
  <c r="CH227" i="4"/>
  <c r="CS227" i="4"/>
  <c r="CE227" i="4"/>
  <c r="CI227" i="4"/>
  <c r="BR256" i="4"/>
  <c r="BZ256" i="4"/>
  <c r="CB256" i="4"/>
  <c r="BW256" i="4"/>
  <c r="CC256" i="4"/>
  <c r="BN256" i="4"/>
  <c r="BV256" i="4"/>
  <c r="BM256" i="4"/>
  <c r="BY256" i="4"/>
  <c r="BU256" i="4"/>
  <c r="BO256" i="4"/>
  <c r="CD256" i="4"/>
  <c r="BT256" i="4"/>
  <c r="BX256" i="4"/>
  <c r="CA256" i="4"/>
  <c r="BQ256" i="4"/>
  <c r="BP256" i="4"/>
  <c r="BS256" i="4"/>
  <c r="CM87" i="4"/>
  <c r="CN87" i="4"/>
  <c r="CF87" i="4"/>
  <c r="CQ87" i="4"/>
  <c r="CK87" i="4"/>
  <c r="CU87" i="4"/>
  <c r="CL87" i="4"/>
  <c r="CP87" i="4"/>
  <c r="CH87" i="4"/>
  <c r="CJ87" i="4"/>
  <c r="CR87" i="4"/>
  <c r="CT87" i="4"/>
  <c r="CI87" i="4"/>
  <c r="CE87" i="4"/>
  <c r="CO87" i="4"/>
  <c r="CS87" i="4"/>
  <c r="CG87" i="4"/>
  <c r="CV87" i="4"/>
  <c r="EB302" i="4"/>
  <c r="DR302" i="4"/>
  <c r="DP302" i="4"/>
  <c r="EF302" i="4"/>
  <c r="DX302" i="4"/>
  <c r="DW302" i="4"/>
  <c r="DO302" i="4"/>
  <c r="DZ302" i="4"/>
  <c r="DU302" i="4"/>
  <c r="DY302" i="4"/>
  <c r="ED302" i="4"/>
  <c r="DQ302" i="4"/>
  <c r="EC302" i="4"/>
  <c r="DV302" i="4"/>
  <c r="DT302" i="4"/>
  <c r="EE302" i="4"/>
  <c r="DS302" i="4"/>
  <c r="EA302" i="4"/>
  <c r="CF101" i="4"/>
  <c r="CE101" i="4"/>
  <c r="CI101" i="4"/>
  <c r="CO101" i="4"/>
  <c r="CS101" i="4"/>
  <c r="CH101" i="4"/>
  <c r="CP101" i="4"/>
  <c r="CG101" i="4"/>
  <c r="CR101" i="4"/>
  <c r="CJ101" i="4"/>
  <c r="CU101" i="4"/>
  <c r="CT101" i="4"/>
  <c r="CK101" i="4"/>
  <c r="CL101" i="4"/>
  <c r="CN101" i="4"/>
  <c r="CQ101" i="4"/>
  <c r="CV101" i="4"/>
  <c r="CM101" i="4"/>
  <c r="CM312" i="4"/>
  <c r="CG312" i="4"/>
  <c r="CN312" i="4"/>
  <c r="CV312" i="4"/>
  <c r="CI312" i="4"/>
  <c r="CF312" i="4"/>
  <c r="CL312" i="4"/>
  <c r="CQ312" i="4"/>
  <c r="CE312" i="4"/>
  <c r="CU312" i="4"/>
  <c r="CK312" i="4"/>
  <c r="CR312" i="4"/>
  <c r="CP312" i="4"/>
  <c r="CH312" i="4"/>
  <c r="CJ312" i="4"/>
  <c r="CO312" i="4"/>
  <c r="CT312" i="4"/>
  <c r="CS312" i="4"/>
  <c r="CK319" i="4"/>
  <c r="CF319" i="4"/>
  <c r="CJ319" i="4"/>
  <c r="CR319" i="4"/>
  <c r="CO319" i="4"/>
  <c r="CM319" i="4"/>
  <c r="CN319" i="4"/>
  <c r="CV319" i="4"/>
  <c r="CI319" i="4"/>
  <c r="CG319" i="4"/>
  <c r="CE319" i="4"/>
  <c r="CU319" i="4"/>
  <c r="CL319" i="4"/>
  <c r="CS319" i="4"/>
  <c r="CH319" i="4"/>
  <c r="CT319" i="4"/>
  <c r="CP319" i="4"/>
  <c r="CQ319" i="4"/>
  <c r="CE221" i="4"/>
  <c r="CV221" i="4"/>
  <c r="CM221" i="4"/>
  <c r="CP221" i="4"/>
  <c r="CT221" i="4"/>
  <c r="CG221" i="4"/>
  <c r="CJ221" i="4"/>
  <c r="CL221" i="4"/>
  <c r="CO221" i="4"/>
  <c r="CS221" i="4"/>
  <c r="CN221" i="4"/>
  <c r="CR221" i="4"/>
  <c r="CU221" i="4"/>
  <c r="CH221" i="4"/>
  <c r="CF221" i="4"/>
  <c r="CK221" i="4"/>
  <c r="CQ221" i="4"/>
  <c r="CI221" i="4"/>
  <c r="DG75" i="4"/>
  <c r="DN75" i="4"/>
  <c r="DA75" i="4"/>
  <c r="DJ75" i="4"/>
  <c r="DK75" i="4"/>
  <c r="CW75" i="4"/>
  <c r="DD75" i="4"/>
  <c r="DF75" i="4"/>
  <c r="CZ75" i="4"/>
  <c r="DB75" i="4"/>
  <c r="CY75" i="4"/>
  <c r="DH75" i="4"/>
  <c r="DL75" i="4"/>
  <c r="DC75" i="4"/>
  <c r="DI75" i="4"/>
  <c r="DE75" i="4"/>
  <c r="CX75" i="4"/>
  <c r="DM75" i="4"/>
  <c r="BV282" i="4"/>
  <c r="BM282" i="4"/>
  <c r="BT282" i="4"/>
  <c r="BZ282" i="4"/>
  <c r="CD282" i="4"/>
  <c r="BO282" i="4"/>
  <c r="BX282" i="4"/>
  <c r="BP282" i="4"/>
  <c r="BR282" i="4"/>
  <c r="BS282" i="4"/>
  <c r="CC282" i="4"/>
  <c r="BY282" i="4"/>
  <c r="BQ282" i="4"/>
  <c r="CA282" i="4"/>
  <c r="BW282" i="4"/>
  <c r="BU282" i="4"/>
  <c r="BN282" i="4"/>
  <c r="CB282" i="4"/>
  <c r="DT67" i="4"/>
  <c r="EE67" i="4"/>
  <c r="DR67" i="4"/>
  <c r="DZ67" i="4"/>
  <c r="DW67" i="4"/>
  <c r="DV67" i="4"/>
  <c r="EC67" i="4"/>
  <c r="DX67" i="4"/>
  <c r="DU67" i="4"/>
  <c r="ED67" i="4"/>
  <c r="DO67" i="4"/>
  <c r="DQ67" i="4"/>
  <c r="EB67" i="4"/>
  <c r="DS67" i="4"/>
  <c r="EA67" i="4"/>
  <c r="DP67" i="4"/>
  <c r="DY67" i="4"/>
  <c r="EF67" i="4"/>
  <c r="CJ203" i="4"/>
  <c r="CN203" i="4"/>
  <c r="CG203" i="4"/>
  <c r="CF203" i="4"/>
  <c r="CU203" i="4"/>
  <c r="CV203" i="4"/>
  <c r="CE203" i="4"/>
  <c r="CR203" i="4"/>
  <c r="CH203" i="4"/>
  <c r="CM203" i="4"/>
  <c r="CK203" i="4"/>
  <c r="CQ203" i="4"/>
  <c r="CO203" i="4"/>
  <c r="CL203" i="4"/>
  <c r="CS203" i="4"/>
  <c r="CI203" i="4"/>
  <c r="CP203" i="4"/>
  <c r="CT203" i="4"/>
  <c r="DT112" i="4"/>
  <c r="DO112" i="4"/>
  <c r="DV112" i="4"/>
  <c r="EA112" i="4"/>
  <c r="DR112" i="4"/>
  <c r="DX112" i="4"/>
  <c r="DW112" i="4"/>
  <c r="DU112" i="4"/>
  <c r="DS112" i="4"/>
  <c r="DP112" i="4"/>
  <c r="EB112" i="4"/>
  <c r="EC112" i="4"/>
  <c r="EF112" i="4"/>
  <c r="DY112" i="4"/>
  <c r="DZ112" i="4"/>
  <c r="EE112" i="4"/>
  <c r="ED112" i="4"/>
  <c r="DQ112" i="4"/>
  <c r="BQ209" i="4"/>
  <c r="BS209" i="4"/>
  <c r="CA209" i="4"/>
  <c r="BY209" i="4"/>
  <c r="CD209" i="4"/>
  <c r="BR209" i="4"/>
  <c r="BW209" i="4"/>
  <c r="BZ209" i="4"/>
  <c r="BN209" i="4"/>
  <c r="BO209" i="4"/>
  <c r="CC209" i="4"/>
  <c r="BM209" i="4"/>
  <c r="BP209" i="4"/>
  <c r="BT209" i="4"/>
  <c r="BU209" i="4"/>
  <c r="CB209" i="4"/>
  <c r="BX209" i="4"/>
  <c r="BV209" i="4"/>
  <c r="BO217" i="4"/>
  <c r="CB217" i="4"/>
  <c r="BT217" i="4"/>
  <c r="BZ217" i="4"/>
  <c r="BR217" i="4"/>
  <c r="BP217" i="4"/>
  <c r="CC217" i="4"/>
  <c r="BV217" i="4"/>
  <c r="BU217" i="4"/>
  <c r="BW217" i="4"/>
  <c r="BM217" i="4"/>
  <c r="BQ217" i="4"/>
  <c r="BS217" i="4"/>
  <c r="BN217" i="4"/>
  <c r="BX217" i="4"/>
  <c r="BY217" i="4"/>
  <c r="CA217" i="4"/>
  <c r="CD217" i="4"/>
  <c r="DL128" i="4"/>
  <c r="CY128" i="4"/>
  <c r="DF128" i="4"/>
  <c r="CZ128" i="4"/>
  <c r="DA128" i="4"/>
  <c r="DK128" i="4"/>
  <c r="DJ128" i="4"/>
  <c r="DM128" i="4"/>
  <c r="DH128" i="4"/>
  <c r="DG128" i="4"/>
  <c r="DN128" i="4"/>
  <c r="CW128" i="4"/>
  <c r="DC128" i="4"/>
  <c r="DI128" i="4"/>
  <c r="CX128" i="4"/>
  <c r="DE128" i="4"/>
  <c r="DB128" i="4"/>
  <c r="DD128" i="4"/>
  <c r="BV192" i="4"/>
  <c r="BZ192" i="4"/>
  <c r="BR192" i="4"/>
  <c r="BS192" i="4"/>
  <c r="BQ192" i="4"/>
  <c r="BM192" i="4"/>
  <c r="CC192" i="4"/>
  <c r="CB192" i="4"/>
  <c r="BN192" i="4"/>
  <c r="BU192" i="4"/>
  <c r="BY192" i="4"/>
  <c r="BO192" i="4"/>
  <c r="BP192" i="4"/>
  <c r="CD192" i="4"/>
  <c r="BW192" i="4"/>
  <c r="CA192" i="4"/>
  <c r="BT192" i="4"/>
  <c r="BX192" i="4"/>
  <c r="DV266" i="4"/>
  <c r="ED266" i="4"/>
  <c r="EB266" i="4"/>
  <c r="DX266" i="4"/>
  <c r="DW266" i="4"/>
  <c r="DT266" i="4"/>
  <c r="EC266" i="4"/>
  <c r="EF266" i="4"/>
  <c r="DO266" i="4"/>
  <c r="DR266" i="4"/>
  <c r="DY266" i="4"/>
  <c r="DQ266" i="4"/>
  <c r="EA266" i="4"/>
  <c r="EE266" i="4"/>
  <c r="DU266" i="4"/>
  <c r="DS266" i="4"/>
  <c r="DP266" i="4"/>
  <c r="DZ266" i="4"/>
  <c r="CW58" i="4"/>
  <c r="DK58" i="4"/>
  <c r="DH58" i="4"/>
  <c r="DF58" i="4"/>
  <c r="DB58" i="4"/>
  <c r="DN58" i="4"/>
  <c r="CZ58" i="4"/>
  <c r="DI58" i="4"/>
  <c r="DE58" i="4"/>
  <c r="DA58" i="4"/>
  <c r="DD58" i="4"/>
  <c r="DL58" i="4"/>
  <c r="CY58" i="4"/>
  <c r="DC58" i="4"/>
  <c r="CX58" i="4"/>
  <c r="DM58" i="4"/>
  <c r="DJ58" i="4"/>
  <c r="DG58" i="4"/>
  <c r="BW51" i="4"/>
  <c r="BU51" i="4"/>
  <c r="CB51" i="4"/>
  <c r="BM51" i="4"/>
  <c r="BZ51" i="4"/>
  <c r="BX51" i="4"/>
  <c r="BV51" i="4"/>
  <c r="BR51" i="4"/>
  <c r="BO51" i="4"/>
  <c r="BT51" i="4"/>
  <c r="BS51" i="4"/>
  <c r="BQ51" i="4"/>
  <c r="CD51" i="4"/>
  <c r="BN51" i="4"/>
  <c r="BP51" i="4"/>
  <c r="CC51" i="4"/>
  <c r="CA51" i="4"/>
  <c r="BY51" i="4"/>
  <c r="BY248" i="4"/>
  <c r="BX248" i="4"/>
  <c r="BZ248" i="4"/>
  <c r="BT248" i="4"/>
  <c r="CA248" i="4"/>
  <c r="BU248" i="4"/>
  <c r="BS248" i="4"/>
  <c r="BV248" i="4"/>
  <c r="CB248" i="4"/>
  <c r="CD248" i="4"/>
  <c r="BM248" i="4"/>
  <c r="BP248" i="4"/>
  <c r="BQ248" i="4"/>
  <c r="BW248" i="4"/>
  <c r="BO248" i="4"/>
  <c r="CC248" i="4"/>
  <c r="BR248" i="4"/>
  <c r="BN248" i="4"/>
  <c r="EL122" i="4"/>
  <c r="ET122" i="4"/>
  <c r="EO122" i="4"/>
  <c r="EW122" i="4"/>
  <c r="EV122" i="4"/>
  <c r="ER122" i="4"/>
  <c r="EK122" i="4"/>
  <c r="EI122" i="4"/>
  <c r="EQ122" i="4"/>
  <c r="ES122" i="4"/>
  <c r="EH122" i="4"/>
  <c r="EN122" i="4"/>
  <c r="EP122" i="4"/>
  <c r="EU122" i="4"/>
  <c r="EG122" i="4"/>
  <c r="EM122" i="4"/>
  <c r="EX122" i="4"/>
  <c r="EJ122" i="4"/>
  <c r="DZ53" i="4"/>
  <c r="EB53" i="4"/>
  <c r="DU53" i="4"/>
  <c r="DP53" i="4"/>
  <c r="DV53" i="4"/>
  <c r="EC53" i="4"/>
  <c r="EE53" i="4"/>
  <c r="EA53" i="4"/>
  <c r="DQ53" i="4"/>
  <c r="ED53" i="4"/>
  <c r="DR53" i="4"/>
  <c r="DX53" i="4"/>
  <c r="DS53" i="4"/>
  <c r="DY53" i="4"/>
  <c r="DO53" i="4"/>
  <c r="EF53" i="4"/>
  <c r="DT53" i="4"/>
  <c r="DW53" i="4"/>
  <c r="CR152" i="4"/>
  <c r="CM152" i="4"/>
  <c r="CU152" i="4"/>
  <c r="CH152" i="4"/>
  <c r="CI152" i="4"/>
  <c r="CJ152" i="4"/>
  <c r="CE152" i="4"/>
  <c r="CV152" i="4"/>
  <c r="CG152" i="4"/>
  <c r="CN152" i="4"/>
  <c r="CT152" i="4"/>
  <c r="CF152" i="4"/>
  <c r="CP152" i="4"/>
  <c r="CQ152" i="4"/>
  <c r="CO152" i="4"/>
  <c r="CS152" i="4"/>
  <c r="CK152" i="4"/>
  <c r="CL152" i="4"/>
  <c r="EV264" i="4"/>
  <c r="EG264" i="4"/>
  <c r="EW264" i="4"/>
  <c r="EJ264" i="4"/>
  <c r="EI264" i="4"/>
  <c r="ES264" i="4"/>
  <c r="EP264" i="4"/>
  <c r="EK264" i="4"/>
  <c r="EX264" i="4"/>
  <c r="ET264" i="4"/>
  <c r="EQ264" i="4"/>
  <c r="EO264" i="4"/>
  <c r="EM264" i="4"/>
  <c r="ER264" i="4"/>
  <c r="EU264" i="4"/>
  <c r="EH264" i="4"/>
  <c r="EL264" i="4"/>
  <c r="EN264" i="4"/>
  <c r="EE230" i="4"/>
  <c r="EC230" i="4"/>
  <c r="EA230" i="4"/>
  <c r="DQ230" i="4"/>
  <c r="EB230" i="4"/>
  <c r="ED230" i="4"/>
  <c r="DZ230" i="4"/>
  <c r="DV230" i="4"/>
  <c r="DW230" i="4"/>
  <c r="DX230" i="4"/>
  <c r="DT230" i="4"/>
  <c r="DP230" i="4"/>
  <c r="DS230" i="4"/>
  <c r="DU230" i="4"/>
  <c r="EF230" i="4"/>
  <c r="DO230" i="4"/>
  <c r="DY230" i="4"/>
  <c r="DR230" i="4"/>
  <c r="BN235" i="4"/>
  <c r="BZ235" i="4"/>
  <c r="BT235" i="4"/>
  <c r="BX235" i="4"/>
  <c r="CA235" i="4"/>
  <c r="BQ235" i="4"/>
  <c r="CB235" i="4"/>
  <c r="CD235" i="4"/>
  <c r="BY235" i="4"/>
  <c r="BU235" i="4"/>
  <c r="CC235" i="4"/>
  <c r="BR235" i="4"/>
  <c r="BW235" i="4"/>
  <c r="BP235" i="4"/>
  <c r="BS235" i="4"/>
  <c r="BO235" i="4"/>
  <c r="BV235" i="4"/>
  <c r="BM235" i="4"/>
  <c r="EB217" i="4"/>
  <c r="DT217" i="4"/>
  <c r="DR217" i="4"/>
  <c r="ED217" i="4"/>
  <c r="DW217" i="4"/>
  <c r="DS217" i="4"/>
  <c r="DY217" i="4"/>
  <c r="EA217" i="4"/>
  <c r="DX217" i="4"/>
  <c r="EF217" i="4"/>
  <c r="DZ217" i="4"/>
  <c r="DO217" i="4"/>
  <c r="EC217" i="4"/>
  <c r="DV217" i="4"/>
  <c r="DP217" i="4"/>
  <c r="EE217" i="4"/>
  <c r="DQ217" i="4"/>
  <c r="DU217" i="4"/>
  <c r="EH267" i="4"/>
  <c r="EJ267" i="4"/>
  <c r="EL267" i="4"/>
  <c r="ET267" i="4"/>
  <c r="EV267" i="4"/>
  <c r="EQ267" i="4"/>
  <c r="EK267" i="4"/>
  <c r="EX267" i="4"/>
  <c r="EW267" i="4"/>
  <c r="EP267" i="4"/>
  <c r="EO267" i="4"/>
  <c r="EG267" i="4"/>
  <c r="EU267" i="4"/>
  <c r="ER267" i="4"/>
  <c r="ES267" i="4"/>
  <c r="EM267" i="4"/>
  <c r="EI267" i="4"/>
  <c r="EN267" i="4"/>
  <c r="EH170" i="4"/>
  <c r="EX170" i="4"/>
  <c r="EM170" i="4"/>
  <c r="EK170" i="4"/>
  <c r="EW170" i="4"/>
  <c r="ER170" i="4"/>
  <c r="EQ170" i="4"/>
  <c r="EJ170" i="4"/>
  <c r="ET170" i="4"/>
  <c r="EL170" i="4"/>
  <c r="EP170" i="4"/>
  <c r="ES170" i="4"/>
  <c r="EO170" i="4"/>
  <c r="EG170" i="4"/>
  <c r="EU170" i="4"/>
  <c r="EN170" i="4"/>
  <c r="EV170" i="4"/>
  <c r="EI170" i="4"/>
  <c r="DW79" i="4"/>
  <c r="EE79" i="4"/>
  <c r="ED79" i="4"/>
  <c r="DO79" i="4"/>
  <c r="EF79" i="4"/>
  <c r="DV79" i="4"/>
  <c r="DZ79" i="4"/>
  <c r="DP79" i="4"/>
  <c r="DY79" i="4"/>
  <c r="DS79" i="4"/>
  <c r="DQ79" i="4"/>
  <c r="EC79" i="4"/>
  <c r="EB79" i="4"/>
  <c r="DU79" i="4"/>
  <c r="DX79" i="4"/>
  <c r="DT79" i="4"/>
  <c r="EA79" i="4"/>
  <c r="DR79" i="4"/>
  <c r="DR178" i="4"/>
  <c r="DU178" i="4"/>
  <c r="DX178" i="4"/>
  <c r="DW178" i="4"/>
  <c r="EF178" i="4"/>
  <c r="DZ178" i="4"/>
  <c r="DP178" i="4"/>
  <c r="EB178" i="4"/>
  <c r="DO178" i="4"/>
  <c r="EE178" i="4"/>
  <c r="DS178" i="4"/>
  <c r="DQ178" i="4"/>
  <c r="EA178" i="4"/>
  <c r="ED178" i="4"/>
  <c r="EC178" i="4"/>
  <c r="DT178" i="4"/>
  <c r="DY178" i="4"/>
  <c r="DV178" i="4"/>
  <c r="EW176" i="4"/>
  <c r="ES176" i="4"/>
  <c r="EM176" i="4"/>
  <c r="EG176" i="4"/>
  <c r="EJ176" i="4"/>
  <c r="ER176" i="4"/>
  <c r="EL176" i="4"/>
  <c r="EO176" i="4"/>
  <c r="EV176" i="4"/>
  <c r="ET176" i="4"/>
  <c r="EI176" i="4"/>
  <c r="EX176" i="4"/>
  <c r="EN176" i="4"/>
  <c r="EK176" i="4"/>
  <c r="EQ176" i="4"/>
  <c r="EU176" i="4"/>
  <c r="EP176" i="4"/>
  <c r="EH176" i="4"/>
  <c r="CL225" i="4"/>
  <c r="CO225" i="4"/>
  <c r="CI225" i="4"/>
  <c r="CV225" i="4"/>
  <c r="CK225" i="4"/>
  <c r="CT225" i="4"/>
  <c r="CR225" i="4"/>
  <c r="CF225" i="4"/>
  <c r="CQ225" i="4"/>
  <c r="CP225" i="4"/>
  <c r="CG225" i="4"/>
  <c r="CM225" i="4"/>
  <c r="CN225" i="4"/>
  <c r="CE225" i="4"/>
  <c r="CU225" i="4"/>
  <c r="CJ225" i="4"/>
  <c r="CH225" i="4"/>
  <c r="CS225" i="4"/>
  <c r="DY247" i="4"/>
  <c r="DU247" i="4"/>
  <c r="EF247" i="4"/>
  <c r="DP247" i="4"/>
  <c r="DQ247" i="4"/>
  <c r="DW247" i="4"/>
  <c r="DT247" i="4"/>
  <c r="DZ247" i="4"/>
  <c r="DO247" i="4"/>
  <c r="EB247" i="4"/>
  <c r="EE247" i="4"/>
  <c r="EC247" i="4"/>
  <c r="EA247" i="4"/>
  <c r="DR247" i="4"/>
  <c r="DS247" i="4"/>
  <c r="DV247" i="4"/>
  <c r="DX247" i="4"/>
  <c r="ED247" i="4"/>
  <c r="DK216" i="4"/>
  <c r="DA216" i="4"/>
  <c r="CZ216" i="4"/>
  <c r="DH216" i="4"/>
  <c r="CW216" i="4"/>
  <c r="DI216" i="4"/>
  <c r="DB216" i="4"/>
  <c r="DD216" i="4"/>
  <c r="CY216" i="4"/>
  <c r="DC216" i="4"/>
  <c r="DM216" i="4"/>
  <c r="CX216" i="4"/>
  <c r="DG216" i="4"/>
  <c r="DJ216" i="4"/>
  <c r="DF216" i="4"/>
  <c r="DE216" i="4"/>
  <c r="DL216" i="4"/>
  <c r="DN216" i="4"/>
  <c r="CA116" i="4"/>
  <c r="BP116" i="4"/>
  <c r="BR116" i="4"/>
  <c r="CC116" i="4"/>
  <c r="BN116" i="4"/>
  <c r="CB116" i="4"/>
  <c r="BX116" i="4"/>
  <c r="BU116" i="4"/>
  <c r="BY116" i="4"/>
  <c r="BT116" i="4"/>
  <c r="CD116" i="4"/>
  <c r="BW116" i="4"/>
  <c r="BO116" i="4"/>
  <c r="BZ116" i="4"/>
  <c r="BV116" i="4"/>
  <c r="BM116" i="4"/>
  <c r="BS116" i="4"/>
  <c r="BQ116" i="4"/>
  <c r="DA27" i="4"/>
  <c r="DF27" i="4"/>
  <c r="DJ27" i="4"/>
  <c r="DD27" i="4"/>
  <c r="DN27" i="4"/>
  <c r="DG27" i="4"/>
  <c r="DE27" i="4"/>
  <c r="DB27" i="4"/>
  <c r="CY27" i="4"/>
  <c r="CW27" i="4"/>
  <c r="CX27" i="4"/>
  <c r="DH27" i="4"/>
  <c r="DK27" i="4"/>
  <c r="DM27" i="4"/>
  <c r="DC27" i="4"/>
  <c r="DI27" i="4"/>
  <c r="DL27" i="4"/>
  <c r="CZ27" i="4"/>
  <c r="EF62" i="4"/>
  <c r="DP62" i="4"/>
  <c r="DT62" i="4"/>
  <c r="DQ62" i="4"/>
  <c r="DS62" i="4"/>
  <c r="DW62" i="4"/>
  <c r="EE62" i="4"/>
  <c r="DZ62" i="4"/>
  <c r="DX62" i="4"/>
  <c r="EA62" i="4"/>
  <c r="DR62" i="4"/>
  <c r="DO62" i="4"/>
  <c r="DY62" i="4"/>
  <c r="EB62" i="4"/>
  <c r="DV62" i="4"/>
  <c r="EC62" i="4"/>
  <c r="DU62" i="4"/>
  <c r="ED62" i="4"/>
  <c r="BY288" i="4"/>
  <c r="CA288" i="4"/>
  <c r="BU288" i="4"/>
  <c r="BT288" i="4"/>
  <c r="BQ288" i="4"/>
  <c r="BX288" i="4"/>
  <c r="BZ288" i="4"/>
  <c r="CB288" i="4"/>
  <c r="BP288" i="4"/>
  <c r="CC288" i="4"/>
  <c r="BV288" i="4"/>
  <c r="CD288" i="4"/>
  <c r="BW288" i="4"/>
  <c r="BN288" i="4"/>
  <c r="BM288" i="4"/>
  <c r="BO288" i="4"/>
  <c r="BR288" i="4"/>
  <c r="BS288" i="4"/>
  <c r="BY260" i="4"/>
  <c r="CC260" i="4"/>
  <c r="BO260" i="4"/>
  <c r="BW260" i="4"/>
  <c r="CA260" i="4"/>
  <c r="CD260" i="4"/>
  <c r="BQ260" i="4"/>
  <c r="BS260" i="4"/>
  <c r="BM260" i="4"/>
  <c r="BT260" i="4"/>
  <c r="BP260" i="4"/>
  <c r="BX260" i="4"/>
  <c r="BZ260" i="4"/>
  <c r="BV260" i="4"/>
  <c r="BN260" i="4"/>
  <c r="BU260" i="4"/>
  <c r="CB260" i="4"/>
  <c r="BR260" i="4"/>
  <c r="DX23" i="4"/>
  <c r="EE23" i="4"/>
  <c r="DW23" i="4"/>
  <c r="EC23" i="4"/>
  <c r="DU23" i="4"/>
  <c r="DT23" i="4"/>
  <c r="DV23" i="4"/>
  <c r="EF23" i="4"/>
  <c r="DO23" i="4"/>
  <c r="DP23" i="4"/>
  <c r="DR23" i="4"/>
  <c r="DQ23" i="4"/>
  <c r="EB23" i="4"/>
  <c r="DZ23" i="4"/>
  <c r="EA23" i="4"/>
  <c r="DS23" i="4"/>
  <c r="DY23" i="4"/>
  <c r="ED23" i="4"/>
  <c r="CG134" i="4"/>
  <c r="CE134" i="4"/>
  <c r="CP134" i="4"/>
  <c r="CJ134" i="4"/>
  <c r="CK134" i="4"/>
  <c r="CV134" i="4"/>
  <c r="CU134" i="4"/>
  <c r="CM134" i="4"/>
  <c r="CR134" i="4"/>
  <c r="CN134" i="4"/>
  <c r="CQ134" i="4"/>
  <c r="CI134" i="4"/>
  <c r="CT134" i="4"/>
  <c r="CF134" i="4"/>
  <c r="CH134" i="4"/>
  <c r="CS134" i="4"/>
  <c r="CO134" i="4"/>
  <c r="CL134" i="4"/>
  <c r="CW99" i="4"/>
  <c r="DI99" i="4"/>
  <c r="CZ99" i="4"/>
  <c r="DH99" i="4"/>
  <c r="DN99" i="4"/>
  <c r="DJ99" i="4"/>
  <c r="DB99" i="4"/>
  <c r="DF99" i="4"/>
  <c r="DG99" i="4"/>
  <c r="DM99" i="4"/>
  <c r="CX99" i="4"/>
  <c r="DK99" i="4"/>
  <c r="DE99" i="4"/>
  <c r="CY99" i="4"/>
  <c r="DD99" i="4"/>
  <c r="DL99" i="4"/>
  <c r="DA99" i="4"/>
  <c r="DC99" i="4"/>
  <c r="EJ204" i="4"/>
  <c r="EL204" i="4"/>
  <c r="EQ204" i="4"/>
  <c r="EG204" i="4"/>
  <c r="EP204" i="4"/>
  <c r="EX204" i="4"/>
  <c r="EM204" i="4"/>
  <c r="EH204" i="4"/>
  <c r="ES204" i="4"/>
  <c r="EO204" i="4"/>
  <c r="ER204" i="4"/>
  <c r="EW204" i="4"/>
  <c r="EK204" i="4"/>
  <c r="ET204" i="4"/>
  <c r="EV204" i="4"/>
  <c r="EI204" i="4"/>
  <c r="EN204" i="4"/>
  <c r="EU204" i="4"/>
  <c r="CB244" i="4"/>
  <c r="BO244" i="4"/>
  <c r="BZ244" i="4"/>
  <c r="CC244" i="4"/>
  <c r="BU244" i="4"/>
  <c r="BR244" i="4"/>
  <c r="CA244" i="4"/>
  <c r="BY244" i="4"/>
  <c r="BW244" i="4"/>
  <c r="BV244" i="4"/>
  <c r="BP244" i="4"/>
  <c r="CD244" i="4"/>
  <c r="BN244" i="4"/>
  <c r="BX244" i="4"/>
  <c r="BM244" i="4"/>
  <c r="BS244" i="4"/>
  <c r="BT244" i="4"/>
  <c r="BQ244" i="4"/>
  <c r="CW4" i="4"/>
  <c r="DJ4" i="4"/>
  <c r="DA4" i="4"/>
  <c r="DL4" i="4"/>
  <c r="DN4" i="4"/>
  <c r="DH4" i="4"/>
  <c r="CY4" i="4"/>
  <c r="DK4" i="4"/>
  <c r="DG4" i="4"/>
  <c r="DD4" i="4"/>
  <c r="DM4" i="4"/>
  <c r="DB4" i="4"/>
  <c r="CX4" i="4"/>
  <c r="DI4" i="4"/>
  <c r="DE4" i="4"/>
  <c r="DC4" i="4"/>
  <c r="DF4" i="4"/>
  <c r="CZ4" i="4"/>
  <c r="EN136" i="4"/>
  <c r="EG136" i="4"/>
  <c r="EL136" i="4"/>
  <c r="EH136" i="4"/>
  <c r="EP136" i="4"/>
  <c r="EM136" i="4"/>
  <c r="EV136" i="4"/>
  <c r="EK136" i="4"/>
  <c r="EJ136" i="4"/>
  <c r="EW136" i="4"/>
  <c r="ES136" i="4"/>
  <c r="EQ136" i="4"/>
  <c r="EX136" i="4"/>
  <c r="ER136" i="4"/>
  <c r="EO136" i="4"/>
  <c r="EU136" i="4"/>
  <c r="EI136" i="4"/>
  <c r="ET136" i="4"/>
  <c r="ED166" i="4"/>
  <c r="DQ166" i="4"/>
  <c r="DX166" i="4"/>
  <c r="DT166" i="4"/>
  <c r="EF166" i="4"/>
  <c r="DO166" i="4"/>
  <c r="DZ166" i="4"/>
  <c r="DS166" i="4"/>
  <c r="EB166" i="4"/>
  <c r="DY166" i="4"/>
  <c r="DV166" i="4"/>
  <c r="DU166" i="4"/>
  <c r="EA166" i="4"/>
  <c r="EE166" i="4"/>
  <c r="DR166" i="4"/>
  <c r="DP166" i="4"/>
  <c r="DW166" i="4"/>
  <c r="EC166" i="4"/>
  <c r="DF26" i="4"/>
  <c r="DJ26" i="4"/>
  <c r="DM26" i="4"/>
  <c r="DK26" i="4"/>
  <c r="CW26" i="4"/>
  <c r="DI26" i="4"/>
  <c r="DL26" i="4"/>
  <c r="DH26" i="4"/>
  <c r="DE26" i="4"/>
  <c r="CZ26" i="4"/>
  <c r="DN26" i="4"/>
  <c r="DA26" i="4"/>
  <c r="DC26" i="4"/>
  <c r="DG26" i="4"/>
  <c r="CX26" i="4"/>
  <c r="DB26" i="4"/>
  <c r="CY26" i="4"/>
  <c r="DD26" i="4"/>
  <c r="ED355" i="4"/>
  <c r="DU355" i="4"/>
  <c r="DQ355" i="4"/>
  <c r="DW355" i="4"/>
  <c r="EE355" i="4"/>
  <c r="DP355" i="4"/>
  <c r="EA355" i="4"/>
  <c r="DR355" i="4"/>
  <c r="DZ355" i="4"/>
  <c r="DV355" i="4"/>
  <c r="EC355" i="4"/>
  <c r="DS355" i="4"/>
  <c r="EB355" i="4"/>
  <c r="DY355" i="4"/>
  <c r="DO355" i="4"/>
  <c r="EF355" i="4"/>
  <c r="DX355" i="4"/>
  <c r="DT355" i="4"/>
  <c r="CG159" i="4"/>
  <c r="CF159" i="4"/>
  <c r="CN159" i="4"/>
  <c r="CH159" i="4"/>
  <c r="CE159" i="4"/>
  <c r="CK159" i="4"/>
  <c r="CO159" i="4"/>
  <c r="CV159" i="4"/>
  <c r="CI159" i="4"/>
  <c r="CU159" i="4"/>
  <c r="CM159" i="4"/>
  <c r="CR159" i="4"/>
  <c r="CS159" i="4"/>
  <c r="CP159" i="4"/>
  <c r="CL159" i="4"/>
  <c r="CQ159" i="4"/>
  <c r="CT159" i="4"/>
  <c r="CJ159" i="4"/>
  <c r="DY28" i="4"/>
  <c r="EF28" i="4"/>
  <c r="EB28" i="4"/>
  <c r="DR28" i="4"/>
  <c r="DW28" i="4"/>
  <c r="DV28" i="4"/>
  <c r="DU28" i="4"/>
  <c r="EE28" i="4"/>
  <c r="EC28" i="4"/>
  <c r="DZ28" i="4"/>
  <c r="ED28" i="4"/>
  <c r="EA28" i="4"/>
  <c r="DT28" i="4"/>
  <c r="DO28" i="4"/>
  <c r="DX28" i="4"/>
  <c r="DQ28" i="4"/>
  <c r="DP28" i="4"/>
  <c r="DS28" i="4"/>
  <c r="DX235" i="4"/>
  <c r="EC235" i="4"/>
  <c r="DZ235" i="4"/>
  <c r="DP235" i="4"/>
  <c r="EB235" i="4"/>
  <c r="DY235" i="4"/>
  <c r="DV235" i="4"/>
  <c r="EA235" i="4"/>
  <c r="DR235" i="4"/>
  <c r="EE235" i="4"/>
  <c r="DW235" i="4"/>
  <c r="DS235" i="4"/>
  <c r="DO235" i="4"/>
  <c r="DT235" i="4"/>
  <c r="DU235" i="4"/>
  <c r="ED235" i="4"/>
  <c r="EF235" i="4"/>
  <c r="DQ235" i="4"/>
  <c r="CU261" i="4"/>
  <c r="CM261" i="4"/>
  <c r="CI261" i="4"/>
  <c r="CG261" i="4"/>
  <c r="CE261" i="4"/>
  <c r="CK261" i="4"/>
  <c r="CO261" i="4"/>
  <c r="CQ261" i="4"/>
  <c r="CL261" i="4"/>
  <c r="CR261" i="4"/>
  <c r="CJ261" i="4"/>
  <c r="CF261" i="4"/>
  <c r="CV261" i="4"/>
  <c r="CT261" i="4"/>
  <c r="CN261" i="4"/>
  <c r="CS261" i="4"/>
  <c r="CP261" i="4"/>
  <c r="CH261" i="4"/>
  <c r="DQ201" i="4"/>
  <c r="EE201" i="4"/>
  <c r="DY201" i="4"/>
  <c r="DU201" i="4"/>
  <c r="DT201" i="4"/>
  <c r="DR201" i="4"/>
  <c r="DX201" i="4"/>
  <c r="EA201" i="4"/>
  <c r="ED201" i="4"/>
  <c r="DZ201" i="4"/>
  <c r="DV201" i="4"/>
  <c r="DP201" i="4"/>
  <c r="EC201" i="4"/>
  <c r="DW201" i="4"/>
  <c r="EB201" i="4"/>
  <c r="EF201" i="4"/>
  <c r="DS201" i="4"/>
  <c r="DO201" i="4"/>
  <c r="DP218" i="4"/>
  <c r="DS218" i="4"/>
  <c r="DZ218" i="4"/>
  <c r="DO218" i="4"/>
  <c r="ED218" i="4"/>
  <c r="EA218" i="4"/>
  <c r="DX218" i="4"/>
  <c r="DV218" i="4"/>
  <c r="DW218" i="4"/>
  <c r="EF218" i="4"/>
  <c r="DU218" i="4"/>
  <c r="EB218" i="4"/>
  <c r="EC218" i="4"/>
  <c r="DY218" i="4"/>
  <c r="DQ218" i="4"/>
  <c r="EE218" i="4"/>
  <c r="DR218" i="4"/>
  <c r="DT218" i="4"/>
  <c r="EQ87" i="4"/>
  <c r="EG87" i="4"/>
  <c r="EO87" i="4"/>
  <c r="EN87" i="4"/>
  <c r="EH87" i="4"/>
  <c r="ER87" i="4"/>
  <c r="EL87" i="4"/>
  <c r="EK87" i="4"/>
  <c r="EJ87" i="4"/>
  <c r="EX87" i="4"/>
  <c r="EV87" i="4"/>
  <c r="EI87" i="4"/>
  <c r="EU87" i="4"/>
  <c r="ES87" i="4"/>
  <c r="EM87" i="4"/>
  <c r="EW87" i="4"/>
  <c r="ET87" i="4"/>
  <c r="EP87" i="4"/>
  <c r="EK346" i="4"/>
  <c r="EX346" i="4"/>
  <c r="ET346" i="4"/>
  <c r="EH346" i="4"/>
  <c r="EN346" i="4"/>
  <c r="EW346" i="4"/>
  <c r="ES346" i="4"/>
  <c r="EI346" i="4"/>
  <c r="ER346" i="4"/>
  <c r="EJ346" i="4"/>
  <c r="EO346" i="4"/>
  <c r="EL346" i="4"/>
  <c r="EQ346" i="4"/>
  <c r="EU346" i="4"/>
  <c r="EM346" i="4"/>
  <c r="EP346" i="4"/>
  <c r="EV346" i="4"/>
  <c r="EG346" i="4"/>
  <c r="EU167" i="4"/>
  <c r="EO167" i="4"/>
  <c r="EX167" i="4"/>
  <c r="EN167" i="4"/>
  <c r="ES167" i="4"/>
  <c r="EP167" i="4"/>
  <c r="EQ167" i="4"/>
  <c r="EM167" i="4"/>
  <c r="ER167" i="4"/>
  <c r="EK167" i="4"/>
  <c r="EJ167" i="4"/>
  <c r="EI167" i="4"/>
  <c r="ET167" i="4"/>
  <c r="EV167" i="4"/>
  <c r="EW167" i="4"/>
  <c r="EL167" i="4"/>
  <c r="EH167" i="4"/>
  <c r="EG167" i="4"/>
  <c r="CI178" i="4"/>
  <c r="CK178" i="4"/>
  <c r="CP178" i="4"/>
  <c r="CE178" i="4"/>
  <c r="CT178" i="4"/>
  <c r="CM178" i="4"/>
  <c r="CG178" i="4"/>
  <c r="CV178" i="4"/>
  <c r="CQ178" i="4"/>
  <c r="CN178" i="4"/>
  <c r="CR178" i="4"/>
  <c r="CH178" i="4"/>
  <c r="CF178" i="4"/>
  <c r="CJ178" i="4"/>
  <c r="CO178" i="4"/>
  <c r="CS178" i="4"/>
  <c r="CL178" i="4"/>
  <c r="CU178" i="4"/>
  <c r="CS30" i="4"/>
  <c r="CH30" i="4"/>
  <c r="CM30" i="4"/>
  <c r="CJ30" i="4"/>
  <c r="CI30" i="4"/>
  <c r="CV30" i="4"/>
  <c r="CK30" i="4"/>
  <c r="CE30" i="4"/>
  <c r="CP30" i="4"/>
  <c r="CU30" i="4"/>
  <c r="CN30" i="4"/>
  <c r="CT30" i="4"/>
  <c r="CL30" i="4"/>
  <c r="CO30" i="4"/>
  <c r="CR30" i="4"/>
  <c r="CG30" i="4"/>
  <c r="CF30" i="4"/>
  <c r="CQ30" i="4"/>
  <c r="CI5" i="4"/>
  <c r="CO5" i="4"/>
  <c r="CE5" i="4"/>
  <c r="CJ5" i="4"/>
  <c r="CM5" i="4"/>
  <c r="CL5" i="4"/>
  <c r="CH5" i="4"/>
  <c r="CV5" i="4"/>
  <c r="CU5" i="4"/>
  <c r="CK5" i="4"/>
  <c r="CT5" i="4"/>
  <c r="CF5" i="4"/>
  <c r="CQ5" i="4"/>
  <c r="CN5" i="4"/>
  <c r="CS5" i="4"/>
  <c r="CP5" i="4"/>
  <c r="CG5" i="4"/>
  <c r="CR5" i="4"/>
  <c r="DL35" i="4"/>
  <c r="DD35" i="4"/>
  <c r="DJ35" i="4"/>
  <c r="DN35" i="4"/>
  <c r="DM35" i="4"/>
  <c r="DI35" i="4"/>
  <c r="CW35" i="4"/>
  <c r="DK35" i="4"/>
  <c r="DF35" i="4"/>
  <c r="DE35" i="4"/>
  <c r="DC35" i="4"/>
  <c r="DA35" i="4"/>
  <c r="DG35" i="4"/>
  <c r="DB35" i="4"/>
  <c r="DH35" i="4"/>
  <c r="CZ35" i="4"/>
  <c r="CX35" i="4"/>
  <c r="CY35" i="4"/>
  <c r="BN134" i="4"/>
  <c r="BW134" i="4"/>
  <c r="BP134" i="4"/>
  <c r="BU134" i="4"/>
  <c r="BS134" i="4"/>
  <c r="BQ134" i="4"/>
  <c r="BT134" i="4"/>
  <c r="CC134" i="4"/>
  <c r="BZ134" i="4"/>
  <c r="BV134" i="4"/>
  <c r="CB134" i="4"/>
  <c r="CD134" i="4"/>
  <c r="BM134" i="4"/>
  <c r="BX134" i="4"/>
  <c r="BR134" i="4"/>
  <c r="CA134" i="4"/>
  <c r="BY134" i="4"/>
  <c r="BO134" i="4"/>
  <c r="CD286" i="4"/>
  <c r="BN286" i="4"/>
  <c r="BY286" i="4"/>
  <c r="BO286" i="4"/>
  <c r="CA286" i="4"/>
  <c r="BM286" i="4"/>
  <c r="BS286" i="4"/>
  <c r="CB286" i="4"/>
  <c r="BP286" i="4"/>
  <c r="BZ286" i="4"/>
  <c r="BW286" i="4"/>
  <c r="BV286" i="4"/>
  <c r="BT286" i="4"/>
  <c r="CC286" i="4"/>
  <c r="BR286" i="4"/>
  <c r="BQ286" i="4"/>
  <c r="BX286" i="4"/>
  <c r="BU286" i="4"/>
  <c r="EL357" i="4"/>
  <c r="ES357" i="4"/>
  <c r="EQ357" i="4"/>
  <c r="EJ357" i="4"/>
  <c r="EP357" i="4"/>
  <c r="EU357" i="4"/>
  <c r="EM357" i="4"/>
  <c r="EH357" i="4"/>
  <c r="ET357" i="4"/>
  <c r="EO357" i="4"/>
  <c r="EI357" i="4"/>
  <c r="EK357" i="4"/>
  <c r="EN357" i="4"/>
  <c r="EW357" i="4"/>
  <c r="EV357" i="4"/>
  <c r="EX357" i="4"/>
  <c r="ER357" i="4"/>
  <c r="EG357" i="4"/>
  <c r="EV219" i="4"/>
  <c r="EG219" i="4"/>
  <c r="EO219" i="4"/>
  <c r="EP219" i="4"/>
  <c r="EX219" i="4"/>
  <c r="EM219" i="4"/>
  <c r="EH219" i="4"/>
  <c r="EJ219" i="4"/>
  <c r="EK219" i="4"/>
  <c r="EL219" i="4"/>
  <c r="ET219" i="4"/>
  <c r="ER219" i="4"/>
  <c r="EW219" i="4"/>
  <c r="EQ219" i="4"/>
  <c r="EU219" i="4"/>
  <c r="EN219" i="4"/>
  <c r="ES219" i="4"/>
  <c r="EI219" i="4"/>
  <c r="EN178" i="4"/>
  <c r="EO178" i="4"/>
  <c r="EK178" i="4"/>
  <c r="ES178" i="4"/>
  <c r="EG178" i="4"/>
  <c r="EL178" i="4"/>
  <c r="ER178" i="4"/>
  <c r="EW178" i="4"/>
  <c r="EI178" i="4"/>
  <c r="EH178" i="4"/>
  <c r="EM178" i="4"/>
  <c r="EU178" i="4"/>
  <c r="EX178" i="4"/>
  <c r="EQ178" i="4"/>
  <c r="EV178" i="4"/>
  <c r="EP178" i="4"/>
  <c r="ET178" i="4"/>
  <c r="EJ178" i="4"/>
  <c r="CX277" i="4"/>
  <c r="DM277" i="4"/>
  <c r="DA277" i="4"/>
  <c r="DF277" i="4"/>
  <c r="DN277" i="4"/>
  <c r="DB277" i="4"/>
  <c r="DH277" i="4"/>
  <c r="CW277" i="4"/>
  <c r="DJ277" i="4"/>
  <c r="DC277" i="4"/>
  <c r="DL277" i="4"/>
  <c r="DG277" i="4"/>
  <c r="CY277" i="4"/>
  <c r="DD277" i="4"/>
  <c r="CZ277" i="4"/>
  <c r="DI277" i="4"/>
  <c r="DE277" i="4"/>
  <c r="DK277" i="4"/>
  <c r="EG30" i="4"/>
  <c r="EN30" i="4"/>
  <c r="ET30" i="4"/>
  <c r="EX30" i="4"/>
  <c r="ER30" i="4"/>
  <c r="EJ30" i="4"/>
  <c r="ES30" i="4"/>
  <c r="EU30" i="4"/>
  <c r="EM30" i="4"/>
  <c r="EL30" i="4"/>
  <c r="EW30" i="4"/>
  <c r="EK30" i="4"/>
  <c r="EP30" i="4"/>
  <c r="EQ30" i="4"/>
  <c r="EO30" i="4"/>
  <c r="EV30" i="4"/>
  <c r="EI30" i="4"/>
  <c r="EH30" i="4"/>
  <c r="DV75" i="4"/>
  <c r="DU75" i="4"/>
  <c r="DT75" i="4"/>
  <c r="EA75" i="4"/>
  <c r="DP75" i="4"/>
  <c r="DQ75" i="4"/>
  <c r="DX75" i="4"/>
  <c r="EB75" i="4"/>
  <c r="ED75" i="4"/>
  <c r="DS75" i="4"/>
  <c r="DZ75" i="4"/>
  <c r="DY75" i="4"/>
  <c r="EC75" i="4"/>
  <c r="EF75" i="4"/>
  <c r="DR75" i="4"/>
  <c r="DO75" i="4"/>
  <c r="EE75" i="4"/>
  <c r="DW75" i="4"/>
  <c r="DJ145" i="4"/>
  <c r="CY145" i="4"/>
  <c r="DM145" i="4"/>
  <c r="DI145" i="4"/>
  <c r="CW145" i="4"/>
  <c r="DN145" i="4"/>
  <c r="DB145" i="4"/>
  <c r="CX145" i="4"/>
  <c r="DG145" i="4"/>
  <c r="DD145" i="4"/>
  <c r="DK145" i="4"/>
  <c r="CZ145" i="4"/>
  <c r="DA145" i="4"/>
  <c r="DH145" i="4"/>
  <c r="DC145" i="4"/>
  <c r="DL145" i="4"/>
  <c r="DF145" i="4"/>
  <c r="DE145" i="4"/>
  <c r="CC108" i="4"/>
  <c r="BV108" i="4"/>
  <c r="BT108" i="4"/>
  <c r="BS108" i="4"/>
  <c r="BM108" i="4"/>
  <c r="BR108" i="4"/>
  <c r="BW108" i="4"/>
  <c r="BX108" i="4"/>
  <c r="CB108" i="4"/>
  <c r="BQ108" i="4"/>
  <c r="BU108" i="4"/>
  <c r="BO108" i="4"/>
  <c r="BN108" i="4"/>
  <c r="BP108" i="4"/>
  <c r="BY108" i="4"/>
  <c r="CA108" i="4"/>
  <c r="CD108" i="4"/>
  <c r="BZ108" i="4"/>
  <c r="CC7" i="4"/>
  <c r="BZ7" i="4"/>
  <c r="CD7" i="4"/>
  <c r="BV7" i="4"/>
  <c r="BQ7" i="4"/>
  <c r="BU7" i="4"/>
  <c r="BW7" i="4"/>
  <c r="CB7" i="4"/>
  <c r="BO7" i="4"/>
  <c r="BP7" i="4"/>
  <c r="BN7" i="4"/>
  <c r="BS7" i="4"/>
  <c r="BY7" i="4"/>
  <c r="BR7" i="4"/>
  <c r="BT7" i="4"/>
  <c r="BX7" i="4"/>
  <c r="CA7" i="4"/>
  <c r="BM7" i="4"/>
  <c r="BP106" i="4"/>
  <c r="BR106" i="4"/>
  <c r="BZ106" i="4"/>
  <c r="BO106" i="4"/>
  <c r="CB106" i="4"/>
  <c r="BN106" i="4"/>
  <c r="BQ106" i="4"/>
  <c r="CA106" i="4"/>
  <c r="BS106" i="4"/>
  <c r="BT106" i="4"/>
  <c r="CD106" i="4"/>
  <c r="BX106" i="4"/>
  <c r="BM106" i="4"/>
  <c r="BV106" i="4"/>
  <c r="BW106" i="4"/>
  <c r="BY106" i="4"/>
  <c r="BU106" i="4"/>
  <c r="CC106" i="4"/>
  <c r="BX28" i="4"/>
  <c r="BS28" i="4"/>
  <c r="BY28" i="4"/>
  <c r="BN28" i="4"/>
  <c r="BP28" i="4"/>
  <c r="BT28" i="4"/>
  <c r="BR28" i="4"/>
  <c r="BQ28" i="4"/>
  <c r="BV28" i="4"/>
  <c r="CD28" i="4"/>
  <c r="BW28" i="4"/>
  <c r="BU28" i="4"/>
  <c r="CA28" i="4"/>
  <c r="BZ28" i="4"/>
  <c r="CC28" i="4"/>
  <c r="BO28" i="4"/>
  <c r="BM28" i="4"/>
  <c r="CB28" i="4"/>
  <c r="BV269" i="4"/>
  <c r="BP269" i="4"/>
  <c r="BN269" i="4"/>
  <c r="BW269" i="4"/>
  <c r="CC269" i="4"/>
  <c r="CD269" i="4"/>
  <c r="BU269" i="4"/>
  <c r="CA269" i="4"/>
  <c r="BO269" i="4"/>
  <c r="BY269" i="4"/>
  <c r="BT269" i="4"/>
  <c r="CB269" i="4"/>
  <c r="BQ269" i="4"/>
  <c r="BM269" i="4"/>
  <c r="BZ269" i="4"/>
  <c r="BX269" i="4"/>
  <c r="BR269" i="4"/>
  <c r="BS269" i="4"/>
  <c r="DN241" i="4"/>
  <c r="DF241" i="4"/>
  <c r="CW241" i="4"/>
  <c r="CX241" i="4"/>
  <c r="DD241" i="4"/>
  <c r="DB241" i="4"/>
  <c r="DM241" i="4"/>
  <c r="DK241" i="4"/>
  <c r="DL241" i="4"/>
  <c r="DJ241" i="4"/>
  <c r="DH241" i="4"/>
  <c r="CY241" i="4"/>
  <c r="DE241" i="4"/>
  <c r="DG241" i="4"/>
  <c r="DA241" i="4"/>
  <c r="DI241" i="4"/>
  <c r="DC241" i="4"/>
  <c r="CZ241" i="4"/>
  <c r="EK232" i="4"/>
  <c r="ES232" i="4"/>
  <c r="EP232" i="4"/>
  <c r="EX232" i="4"/>
  <c r="EI232" i="4"/>
  <c r="EJ232" i="4"/>
  <c r="ER232" i="4"/>
  <c r="EH232" i="4"/>
  <c r="EV232" i="4"/>
  <c r="EM232" i="4"/>
  <c r="EO232" i="4"/>
  <c r="EU232" i="4"/>
  <c r="EN232" i="4"/>
  <c r="EL232" i="4"/>
  <c r="EQ232" i="4"/>
  <c r="EW232" i="4"/>
  <c r="EG232" i="4"/>
  <c r="ET232" i="4"/>
  <c r="DB339" i="4"/>
  <c r="CZ339" i="4"/>
  <c r="CX339" i="4"/>
  <c r="DF339" i="4"/>
  <c r="CY339" i="4"/>
  <c r="DC339" i="4"/>
  <c r="DE339" i="4"/>
  <c r="DG339" i="4"/>
  <c r="CW339" i="4"/>
  <c r="DD339" i="4"/>
  <c r="DJ339" i="4"/>
  <c r="DH339" i="4"/>
  <c r="DM339" i="4"/>
  <c r="DA339" i="4"/>
  <c r="DN339" i="4"/>
  <c r="DL339" i="4"/>
  <c r="DI339" i="4"/>
  <c r="DK339" i="4"/>
  <c r="CO163" i="4"/>
  <c r="CR163" i="4"/>
  <c r="CN163" i="4"/>
  <c r="CV163" i="4"/>
  <c r="CS163" i="4"/>
  <c r="CI163" i="4"/>
  <c r="CF163" i="4"/>
  <c r="CT163" i="4"/>
  <c r="CP163" i="4"/>
  <c r="CE163" i="4"/>
  <c r="CH163" i="4"/>
  <c r="CL163" i="4"/>
  <c r="CJ163" i="4"/>
  <c r="CK163" i="4"/>
  <c r="CM163" i="4"/>
  <c r="CU163" i="4"/>
  <c r="CQ163" i="4"/>
  <c r="CG163" i="4"/>
  <c r="BN223" i="4"/>
  <c r="CB223" i="4"/>
  <c r="BY223" i="4"/>
  <c r="BP223" i="4"/>
  <c r="BQ223" i="4"/>
  <c r="BZ223" i="4"/>
  <c r="BT223" i="4"/>
  <c r="BW223" i="4"/>
  <c r="BU223" i="4"/>
  <c r="CA223" i="4"/>
  <c r="BX223" i="4"/>
  <c r="BR223" i="4"/>
  <c r="CC223" i="4"/>
  <c r="BO223" i="4"/>
  <c r="BV223" i="4"/>
  <c r="BM223" i="4"/>
  <c r="BS223" i="4"/>
  <c r="CD223" i="4"/>
  <c r="ED104" i="4"/>
  <c r="DO104" i="4"/>
  <c r="EF104" i="4"/>
  <c r="EB104" i="4"/>
  <c r="EA104" i="4"/>
  <c r="DW104" i="4"/>
  <c r="EC104" i="4"/>
  <c r="DU104" i="4"/>
  <c r="DT104" i="4"/>
  <c r="DZ104" i="4"/>
  <c r="DV104" i="4"/>
  <c r="DX104" i="4"/>
  <c r="DR104" i="4"/>
  <c r="DQ104" i="4"/>
  <c r="DP104" i="4"/>
  <c r="DY104" i="4"/>
  <c r="DS104" i="4"/>
  <c r="EE104" i="4"/>
  <c r="EQ97" i="4"/>
  <c r="EW97" i="4"/>
  <c r="EK97" i="4"/>
  <c r="EO97" i="4"/>
  <c r="ES97" i="4"/>
  <c r="EN97" i="4"/>
  <c r="ET97" i="4"/>
  <c r="EH97" i="4"/>
  <c r="EM97" i="4"/>
  <c r="EV97" i="4"/>
  <c r="EU97" i="4"/>
  <c r="EG97" i="4"/>
  <c r="EP97" i="4"/>
  <c r="EL97" i="4"/>
  <c r="ER97" i="4"/>
  <c r="EJ97" i="4"/>
  <c r="EI97" i="4"/>
  <c r="EX97" i="4"/>
  <c r="DZ340" i="4"/>
  <c r="DP340" i="4"/>
  <c r="DY340" i="4"/>
  <c r="DS340" i="4"/>
  <c r="EC340" i="4"/>
  <c r="DT340" i="4"/>
  <c r="DU340" i="4"/>
  <c r="EF340" i="4"/>
  <c r="DV340" i="4"/>
  <c r="DX340" i="4"/>
  <c r="EA340" i="4"/>
  <c r="ED340" i="4"/>
  <c r="DQ340" i="4"/>
  <c r="DR340" i="4"/>
  <c r="EB340" i="4"/>
  <c r="DO340" i="4"/>
  <c r="EE340" i="4"/>
  <c r="DW340" i="4"/>
  <c r="DS274" i="4"/>
  <c r="EF274" i="4"/>
  <c r="DX274" i="4"/>
  <c r="DU274" i="4"/>
  <c r="DR274" i="4"/>
  <c r="DT274" i="4"/>
  <c r="EB274" i="4"/>
  <c r="EA274" i="4"/>
  <c r="EC274" i="4"/>
  <c r="DV274" i="4"/>
  <c r="DZ274" i="4"/>
  <c r="DP274" i="4"/>
  <c r="ED274" i="4"/>
  <c r="DO274" i="4"/>
  <c r="DQ274" i="4"/>
  <c r="DW274" i="4"/>
  <c r="EE274" i="4"/>
  <c r="DY274" i="4"/>
  <c r="CP89" i="4"/>
  <c r="CG89" i="4"/>
  <c r="CH89" i="4"/>
  <c r="CS89" i="4"/>
  <c r="CM89" i="4"/>
  <c r="CL89" i="4"/>
  <c r="CV89" i="4"/>
  <c r="CF89" i="4"/>
  <c r="CJ89" i="4"/>
  <c r="CO89" i="4"/>
  <c r="CN89" i="4"/>
  <c r="CT89" i="4"/>
  <c r="CK89" i="4"/>
  <c r="CR89" i="4"/>
  <c r="CU89" i="4"/>
  <c r="CQ89" i="4"/>
  <c r="CI89" i="4"/>
  <c r="CE89" i="4"/>
  <c r="DL219" i="4"/>
  <c r="DH219" i="4"/>
  <c r="DI219" i="4"/>
  <c r="DA219" i="4"/>
  <c r="CW219" i="4"/>
  <c r="DM219" i="4"/>
  <c r="CY219" i="4"/>
  <c r="CZ219" i="4"/>
  <c r="DN219" i="4"/>
  <c r="DD219" i="4"/>
  <c r="DF219" i="4"/>
  <c r="DK219" i="4"/>
  <c r="DJ219" i="4"/>
  <c r="DG219" i="4"/>
  <c r="DC219" i="4"/>
  <c r="DE219" i="4"/>
  <c r="DB219" i="4"/>
  <c r="CX219" i="4"/>
  <c r="DO323" i="4"/>
  <c r="DY323" i="4"/>
  <c r="EC323" i="4"/>
  <c r="DP323" i="4"/>
  <c r="DV323" i="4"/>
  <c r="EE323" i="4"/>
  <c r="DW323" i="4"/>
  <c r="DT323" i="4"/>
  <c r="DS323" i="4"/>
  <c r="DQ323" i="4"/>
  <c r="DU323" i="4"/>
  <c r="EB323" i="4"/>
  <c r="EA323" i="4"/>
  <c r="DX323" i="4"/>
  <c r="DR323" i="4"/>
  <c r="EF323" i="4"/>
  <c r="ED323" i="4"/>
  <c r="DZ323" i="4"/>
  <c r="EO218" i="4"/>
  <c r="ET218" i="4"/>
  <c r="EU218" i="4"/>
  <c r="EW218" i="4"/>
  <c r="EK218" i="4"/>
  <c r="EX218" i="4"/>
  <c r="ES218" i="4"/>
  <c r="EG218" i="4"/>
  <c r="EH218" i="4"/>
  <c r="EJ218" i="4"/>
  <c r="EN218" i="4"/>
  <c r="EP218" i="4"/>
  <c r="EL218" i="4"/>
  <c r="ER218" i="4"/>
  <c r="EI218" i="4"/>
  <c r="EV218" i="4"/>
  <c r="EQ218" i="4"/>
  <c r="EM218" i="4"/>
  <c r="DW227" i="4"/>
  <c r="DY227" i="4"/>
  <c r="EB227" i="4"/>
  <c r="EE227" i="4"/>
  <c r="DT227" i="4"/>
  <c r="DZ227" i="4"/>
  <c r="DO227" i="4"/>
  <c r="DX227" i="4"/>
  <c r="ED227" i="4"/>
  <c r="EC227" i="4"/>
  <c r="DP227" i="4"/>
  <c r="DQ227" i="4"/>
  <c r="DS227" i="4"/>
  <c r="DR227" i="4"/>
  <c r="EF227" i="4"/>
  <c r="EA227" i="4"/>
  <c r="DU227" i="4"/>
  <c r="DV227" i="4"/>
  <c r="DY250" i="4"/>
  <c r="DZ250" i="4"/>
  <c r="EF250" i="4"/>
  <c r="ED250" i="4"/>
  <c r="DS250" i="4"/>
  <c r="EB250" i="4"/>
  <c r="DP250" i="4"/>
  <c r="DR250" i="4"/>
  <c r="DU250" i="4"/>
  <c r="DQ250" i="4"/>
  <c r="EA250" i="4"/>
  <c r="DV250" i="4"/>
  <c r="DX250" i="4"/>
  <c r="EE250" i="4"/>
  <c r="EC250" i="4"/>
  <c r="DW250" i="4"/>
  <c r="DT250" i="4"/>
  <c r="DO250" i="4"/>
  <c r="CQ245" i="4"/>
  <c r="CE245" i="4"/>
  <c r="CU245" i="4"/>
  <c r="CL245" i="4"/>
  <c r="CJ245" i="4"/>
  <c r="CR245" i="4"/>
  <c r="CT245" i="4"/>
  <c r="CI245" i="4"/>
  <c r="CV245" i="4"/>
  <c r="CK245" i="4"/>
  <c r="CP245" i="4"/>
  <c r="CH245" i="4"/>
  <c r="CO245" i="4"/>
  <c r="CN245" i="4"/>
  <c r="CF245" i="4"/>
  <c r="CM245" i="4"/>
  <c r="CS245" i="4"/>
  <c r="CG245" i="4"/>
  <c r="ED265" i="4"/>
  <c r="DV265" i="4"/>
  <c r="DQ265" i="4"/>
  <c r="DP265" i="4"/>
  <c r="DX265" i="4"/>
  <c r="EE265" i="4"/>
  <c r="EB265" i="4"/>
  <c r="DT265" i="4"/>
  <c r="EC265" i="4"/>
  <c r="EF265" i="4"/>
  <c r="DU265" i="4"/>
  <c r="DR265" i="4"/>
  <c r="DZ265" i="4"/>
  <c r="DY265" i="4"/>
  <c r="DO265" i="4"/>
  <c r="DW265" i="4"/>
  <c r="DS265" i="4"/>
  <c r="EA265" i="4"/>
  <c r="DQ87" i="4"/>
  <c r="DP87" i="4"/>
  <c r="DX87" i="4"/>
  <c r="EB87" i="4"/>
  <c r="EC87" i="4"/>
  <c r="EF87" i="4"/>
  <c r="EE87" i="4"/>
  <c r="EA87" i="4"/>
  <c r="DW87" i="4"/>
  <c r="DU87" i="4"/>
  <c r="DO87" i="4"/>
  <c r="DY87" i="4"/>
  <c r="DS87" i="4"/>
  <c r="DZ87" i="4"/>
  <c r="DV87" i="4"/>
  <c r="DT87" i="4"/>
  <c r="ED87" i="4"/>
  <c r="DR87" i="4"/>
  <c r="EA279" i="4"/>
  <c r="EB279" i="4"/>
  <c r="DP279" i="4"/>
  <c r="DT279" i="4"/>
  <c r="EF279" i="4"/>
  <c r="DU279" i="4"/>
  <c r="DO279" i="4"/>
  <c r="DY279" i="4"/>
  <c r="DZ279" i="4"/>
  <c r="DV279" i="4"/>
  <c r="DW279" i="4"/>
  <c r="EC279" i="4"/>
  <c r="DR279" i="4"/>
  <c r="DX279" i="4"/>
  <c r="EE279" i="4"/>
  <c r="DS279" i="4"/>
  <c r="DQ279" i="4"/>
  <c r="ED279" i="4"/>
  <c r="DY354" i="4"/>
  <c r="DU354" i="4"/>
  <c r="EA354" i="4"/>
  <c r="DS354" i="4"/>
  <c r="DP354" i="4"/>
  <c r="DO354" i="4"/>
  <c r="EB354" i="4"/>
  <c r="DQ354" i="4"/>
  <c r="EC354" i="4"/>
  <c r="DX354" i="4"/>
  <c r="DT354" i="4"/>
  <c r="DZ354" i="4"/>
  <c r="DR354" i="4"/>
  <c r="EF354" i="4"/>
  <c r="ED354" i="4"/>
  <c r="DW354" i="4"/>
  <c r="DV354" i="4"/>
  <c r="EE354" i="4"/>
  <c r="DU273" i="4"/>
  <c r="DR273" i="4"/>
  <c r="DP273" i="4"/>
  <c r="EE273" i="4"/>
  <c r="DS273" i="4"/>
  <c r="DW273" i="4"/>
  <c r="EC273" i="4"/>
  <c r="DO273" i="4"/>
  <c r="DQ273" i="4"/>
  <c r="DY273" i="4"/>
  <c r="DT273" i="4"/>
  <c r="EF273" i="4"/>
  <c r="DX273" i="4"/>
  <c r="ED273" i="4"/>
  <c r="EA273" i="4"/>
  <c r="DZ273" i="4"/>
  <c r="DV273" i="4"/>
  <c r="EB273" i="4"/>
  <c r="DK348" i="4"/>
  <c r="DL348" i="4"/>
  <c r="DE348" i="4"/>
  <c r="DA348" i="4"/>
  <c r="CW348" i="4"/>
  <c r="DD348" i="4"/>
  <c r="DH348" i="4"/>
  <c r="DF348" i="4"/>
  <c r="CX348" i="4"/>
  <c r="DI348" i="4"/>
  <c r="DG348" i="4"/>
  <c r="DC348" i="4"/>
  <c r="CY348" i="4"/>
  <c r="DB348" i="4"/>
  <c r="DJ348" i="4"/>
  <c r="DM348" i="4"/>
  <c r="CZ348" i="4"/>
  <c r="DN348" i="4"/>
  <c r="EW314" i="4"/>
  <c r="EX314" i="4"/>
  <c r="ET314" i="4"/>
  <c r="EI314" i="4"/>
  <c r="EH314" i="4"/>
  <c r="EL314" i="4"/>
  <c r="EU314" i="4"/>
  <c r="EN314" i="4"/>
  <c r="EM314" i="4"/>
  <c r="EO314" i="4"/>
  <c r="ER314" i="4"/>
  <c r="EK314" i="4"/>
  <c r="EJ314" i="4"/>
  <c r="EV314" i="4"/>
  <c r="EG314" i="4"/>
  <c r="EP314" i="4"/>
  <c r="ES314" i="4"/>
  <c r="EQ314" i="4"/>
  <c r="DU291" i="4"/>
  <c r="DT291" i="4"/>
  <c r="DZ291" i="4"/>
  <c r="EA291" i="4"/>
  <c r="DP291" i="4"/>
  <c r="ED291" i="4"/>
  <c r="DQ291" i="4"/>
  <c r="DW291" i="4"/>
  <c r="DV291" i="4"/>
  <c r="EB291" i="4"/>
  <c r="EC291" i="4"/>
  <c r="DY291" i="4"/>
  <c r="DO291" i="4"/>
  <c r="DR291" i="4"/>
  <c r="DX291" i="4"/>
  <c r="DS291" i="4"/>
  <c r="EF291" i="4"/>
  <c r="EE291" i="4"/>
  <c r="EP319" i="4"/>
  <c r="EO319" i="4"/>
  <c r="EH319" i="4"/>
  <c r="ER319" i="4"/>
  <c r="EG319" i="4"/>
  <c r="EJ319" i="4"/>
  <c r="ET319" i="4"/>
  <c r="EX319" i="4"/>
  <c r="EI319" i="4"/>
  <c r="EW319" i="4"/>
  <c r="EV319" i="4"/>
  <c r="EK319" i="4"/>
  <c r="EQ319" i="4"/>
  <c r="ES319" i="4"/>
  <c r="EN319" i="4"/>
  <c r="EM319" i="4"/>
  <c r="EL319" i="4"/>
  <c r="EU319" i="4"/>
  <c r="EH151" i="4"/>
  <c r="EV151" i="4"/>
  <c r="EM151" i="4"/>
  <c r="ET151" i="4"/>
  <c r="EQ151" i="4"/>
  <c r="EK151" i="4"/>
  <c r="ES151" i="4"/>
  <c r="EN151" i="4"/>
  <c r="EJ151" i="4"/>
  <c r="EX151" i="4"/>
  <c r="EI151" i="4"/>
  <c r="EW151" i="4"/>
  <c r="EG151" i="4"/>
  <c r="ER151" i="4"/>
  <c r="EO151" i="4"/>
  <c r="EU151" i="4"/>
  <c r="EP151" i="4"/>
  <c r="EL151" i="4"/>
  <c r="EK321" i="4"/>
  <c r="EV321" i="4"/>
  <c r="ES321" i="4"/>
  <c r="ER321" i="4"/>
  <c r="EX321" i="4"/>
  <c r="EG321" i="4"/>
  <c r="EM321" i="4"/>
  <c r="EO321" i="4"/>
  <c r="EP321" i="4"/>
  <c r="EJ321" i="4"/>
  <c r="EL321" i="4"/>
  <c r="EU321" i="4"/>
  <c r="EQ321" i="4"/>
  <c r="EW321" i="4"/>
  <c r="ET321" i="4"/>
  <c r="EH321" i="4"/>
  <c r="EN321" i="4"/>
  <c r="EI321" i="4"/>
  <c r="EB143" i="4"/>
  <c r="EF143" i="4"/>
  <c r="DV143" i="4"/>
  <c r="DQ143" i="4"/>
  <c r="DS143" i="4"/>
  <c r="EA143" i="4"/>
  <c r="EC143" i="4"/>
  <c r="EE143" i="4"/>
  <c r="DZ143" i="4"/>
  <c r="DW143" i="4"/>
  <c r="ED143" i="4"/>
  <c r="DX143" i="4"/>
  <c r="DO143" i="4"/>
  <c r="DY143" i="4"/>
  <c r="DR143" i="4"/>
  <c r="DT143" i="4"/>
  <c r="DP143" i="4"/>
  <c r="DU143" i="4"/>
  <c r="BU276" i="4"/>
  <c r="CA276" i="4"/>
  <c r="BV276" i="4"/>
  <c r="BX276" i="4"/>
  <c r="BM276" i="4"/>
  <c r="BN276" i="4"/>
  <c r="BR276" i="4"/>
  <c r="BZ276" i="4"/>
  <c r="BW276" i="4"/>
  <c r="BS276" i="4"/>
  <c r="BT276" i="4"/>
  <c r="BO276" i="4"/>
  <c r="CD276" i="4"/>
  <c r="BY276" i="4"/>
  <c r="BP276" i="4"/>
  <c r="BQ276" i="4"/>
  <c r="CC276" i="4"/>
  <c r="CB276" i="4"/>
  <c r="EO72" i="4"/>
  <c r="EV72" i="4"/>
  <c r="EN72" i="4"/>
  <c r="EH72" i="4"/>
  <c r="ET72" i="4"/>
  <c r="ES72" i="4"/>
  <c r="EQ72" i="4"/>
  <c r="EW72" i="4"/>
  <c r="EG72" i="4"/>
  <c r="EM72" i="4"/>
  <c r="EL72" i="4"/>
  <c r="EK72" i="4"/>
  <c r="EU72" i="4"/>
  <c r="EP72" i="4"/>
  <c r="EX72" i="4"/>
  <c r="EI72" i="4"/>
  <c r="ER72" i="4"/>
  <c r="EJ72" i="4"/>
  <c r="DL323" i="4"/>
  <c r="DC323" i="4"/>
  <c r="CZ323" i="4"/>
  <c r="CW323" i="4"/>
  <c r="CX323" i="4"/>
  <c r="DH323" i="4"/>
  <c r="DF323" i="4"/>
  <c r="DJ323" i="4"/>
  <c r="DK323" i="4"/>
  <c r="CY323" i="4"/>
  <c r="DI323" i="4"/>
  <c r="DG323" i="4"/>
  <c r="DM323" i="4"/>
  <c r="DN323" i="4"/>
  <c r="DA323" i="4"/>
  <c r="DD323" i="4"/>
  <c r="DE323" i="4"/>
  <c r="DB323" i="4"/>
  <c r="BP283" i="4"/>
  <c r="BW283" i="4"/>
  <c r="BQ283" i="4"/>
  <c r="BY283" i="4"/>
  <c r="BS283" i="4"/>
  <c r="BR283" i="4"/>
  <c r="BX283" i="4"/>
  <c r="CB283" i="4"/>
  <c r="BT283" i="4"/>
  <c r="CD283" i="4"/>
  <c r="BM283" i="4"/>
  <c r="BZ283" i="4"/>
  <c r="BO283" i="4"/>
  <c r="BU283" i="4"/>
  <c r="CC283" i="4"/>
  <c r="BV283" i="4"/>
  <c r="BN283" i="4"/>
  <c r="CA283" i="4"/>
  <c r="CI338" i="4"/>
  <c r="CQ338" i="4"/>
  <c r="CJ338" i="4"/>
  <c r="CL338" i="4"/>
  <c r="CO338" i="4"/>
  <c r="CG338" i="4"/>
  <c r="CE338" i="4"/>
  <c r="CP338" i="4"/>
  <c r="CN338" i="4"/>
  <c r="CF338" i="4"/>
  <c r="CM338" i="4"/>
  <c r="CH338" i="4"/>
  <c r="CU338" i="4"/>
  <c r="CS338" i="4"/>
  <c r="CR338" i="4"/>
  <c r="CK338" i="4"/>
  <c r="CT338" i="4"/>
  <c r="CV338" i="4"/>
  <c r="BT332" i="4"/>
  <c r="BV332" i="4"/>
  <c r="BR332" i="4"/>
  <c r="BU332" i="4"/>
  <c r="CA332" i="4"/>
  <c r="BP332" i="4"/>
  <c r="BQ332" i="4"/>
  <c r="BS332" i="4"/>
  <c r="BW332" i="4"/>
  <c r="CC332" i="4"/>
  <c r="BN332" i="4"/>
  <c r="BY332" i="4"/>
  <c r="BM332" i="4"/>
  <c r="BO332" i="4"/>
  <c r="CD332" i="4"/>
  <c r="CB332" i="4"/>
  <c r="BX332" i="4"/>
  <c r="BZ332" i="4"/>
  <c r="CR190" i="4"/>
  <c r="CH190" i="4"/>
  <c r="CO190" i="4"/>
  <c r="CV190" i="4"/>
  <c r="CG190" i="4"/>
  <c r="CL190" i="4"/>
  <c r="CT190" i="4"/>
  <c r="CF190" i="4"/>
  <c r="CP190" i="4"/>
  <c r="CN190" i="4"/>
  <c r="CS190" i="4"/>
  <c r="CE190" i="4"/>
  <c r="CI190" i="4"/>
  <c r="CU190" i="4"/>
  <c r="CJ190" i="4"/>
  <c r="CK190" i="4"/>
  <c r="CQ190" i="4"/>
  <c r="CM190" i="4"/>
  <c r="EI343" i="4"/>
  <c r="ET343" i="4"/>
  <c r="ES343" i="4"/>
  <c r="EX343" i="4"/>
  <c r="EV343" i="4"/>
  <c r="EP343" i="4"/>
  <c r="EO343" i="4"/>
  <c r="EU343" i="4"/>
  <c r="EG343" i="4"/>
  <c r="EJ343" i="4"/>
  <c r="EM343" i="4"/>
  <c r="EQ343" i="4"/>
  <c r="ER343" i="4"/>
  <c r="EW343" i="4"/>
  <c r="EH343" i="4"/>
  <c r="EL343" i="4"/>
  <c r="EN343" i="4"/>
  <c r="EK343" i="4"/>
  <c r="DD336" i="4"/>
  <c r="DE336" i="4"/>
  <c r="DF336" i="4"/>
  <c r="CZ336" i="4"/>
  <c r="DL336" i="4"/>
  <c r="CY336" i="4"/>
  <c r="DN336" i="4"/>
  <c r="CW336" i="4"/>
  <c r="DC336" i="4"/>
  <c r="DK336" i="4"/>
  <c r="CX336" i="4"/>
  <c r="DG336" i="4"/>
  <c r="DI336" i="4"/>
  <c r="DJ336" i="4"/>
  <c r="DA336" i="4"/>
  <c r="DH336" i="4"/>
  <c r="DM336" i="4"/>
  <c r="DB336" i="4"/>
  <c r="EG172" i="4"/>
  <c r="EP172" i="4"/>
  <c r="ET172" i="4"/>
  <c r="EJ172" i="4"/>
  <c r="ER172" i="4"/>
  <c r="EI172" i="4"/>
  <c r="EU172" i="4"/>
  <c r="EW172" i="4"/>
  <c r="EV172" i="4"/>
  <c r="EH172" i="4"/>
  <c r="EQ172" i="4"/>
  <c r="EN172" i="4"/>
  <c r="EL172" i="4"/>
  <c r="EM172" i="4"/>
  <c r="EO172" i="4"/>
  <c r="ES172" i="4"/>
  <c r="EK172" i="4"/>
  <c r="EX172" i="4"/>
  <c r="DA71" i="4"/>
  <c r="DL71" i="4"/>
  <c r="CZ71" i="4"/>
  <c r="DM71" i="4"/>
  <c r="DI71" i="4"/>
  <c r="CY71" i="4"/>
  <c r="DN71" i="4"/>
  <c r="DJ71" i="4"/>
  <c r="DC71" i="4"/>
  <c r="CW71" i="4"/>
  <c r="DE71" i="4"/>
  <c r="DK71" i="4"/>
  <c r="DF71" i="4"/>
  <c r="DG71" i="4"/>
  <c r="DH71" i="4"/>
  <c r="DB71" i="4"/>
  <c r="DD71" i="4"/>
  <c r="CX71" i="4"/>
  <c r="EM347" i="4"/>
  <c r="ET347" i="4"/>
  <c r="ER347" i="4"/>
  <c r="EJ347" i="4"/>
  <c r="EX347" i="4"/>
  <c r="EN347" i="4"/>
  <c r="EW347" i="4"/>
  <c r="EK347" i="4"/>
  <c r="EQ347" i="4"/>
  <c r="EG347" i="4"/>
  <c r="EL347" i="4"/>
  <c r="EH347" i="4"/>
  <c r="EV347" i="4"/>
  <c r="EP347" i="4"/>
  <c r="EI347" i="4"/>
  <c r="EU347" i="4"/>
  <c r="ES347" i="4"/>
  <c r="EO347" i="4"/>
  <c r="DK340" i="4"/>
  <c r="CZ340" i="4"/>
  <c r="DA340" i="4"/>
  <c r="DN340" i="4"/>
  <c r="DG340" i="4"/>
  <c r="CY340" i="4"/>
  <c r="DD340" i="4"/>
  <c r="DF340" i="4"/>
  <c r="DL340" i="4"/>
  <c r="DB340" i="4"/>
  <c r="DE340" i="4"/>
  <c r="DI340" i="4"/>
  <c r="DH340" i="4"/>
  <c r="CW340" i="4"/>
  <c r="DC340" i="4"/>
  <c r="CX340" i="4"/>
  <c r="DM340" i="4"/>
  <c r="DJ340" i="4"/>
  <c r="BN8" i="4"/>
  <c r="BZ8" i="4"/>
  <c r="BR8" i="4"/>
  <c r="BQ8" i="4"/>
  <c r="BX8" i="4"/>
  <c r="BP8" i="4"/>
  <c r="CA8" i="4"/>
  <c r="BO8" i="4"/>
  <c r="BU8" i="4"/>
  <c r="BM8" i="4"/>
  <c r="BW8" i="4"/>
  <c r="CB8" i="4"/>
  <c r="CC8" i="4"/>
  <c r="BT8" i="4"/>
  <c r="CD8" i="4"/>
  <c r="BS8" i="4"/>
  <c r="BV8" i="4"/>
  <c r="BY8" i="4"/>
  <c r="DN127" i="4"/>
  <c r="DB127" i="4"/>
  <c r="CW127" i="4"/>
  <c r="DI127" i="4"/>
  <c r="DJ127" i="4"/>
  <c r="DH127" i="4"/>
  <c r="DA127" i="4"/>
  <c r="DL127" i="4"/>
  <c r="DD127" i="4"/>
  <c r="DM127" i="4"/>
  <c r="DF127" i="4"/>
  <c r="DC127" i="4"/>
  <c r="DK127" i="4"/>
  <c r="CZ127" i="4"/>
  <c r="CY127" i="4"/>
  <c r="DG127" i="4"/>
  <c r="DE127" i="4"/>
  <c r="CX127" i="4"/>
  <c r="DR85" i="4"/>
  <c r="EE85" i="4"/>
  <c r="DU85" i="4"/>
  <c r="DV85" i="4"/>
  <c r="ED85" i="4"/>
  <c r="DS85" i="4"/>
  <c r="DY85" i="4"/>
  <c r="EC85" i="4"/>
  <c r="EF85" i="4"/>
  <c r="DQ85" i="4"/>
  <c r="DX85" i="4"/>
  <c r="DT85" i="4"/>
  <c r="EA85" i="4"/>
  <c r="DZ85" i="4"/>
  <c r="DO85" i="4"/>
  <c r="DP85" i="4"/>
  <c r="EB85" i="4"/>
  <c r="DW85" i="4"/>
  <c r="DG100" i="4"/>
  <c r="DD100" i="4"/>
  <c r="DL100" i="4"/>
  <c r="CZ100" i="4"/>
  <c r="DJ100" i="4"/>
  <c r="CX100" i="4"/>
  <c r="DH100" i="4"/>
  <c r="CW100" i="4"/>
  <c r="DC100" i="4"/>
  <c r="DM100" i="4"/>
  <c r="DN100" i="4"/>
  <c r="CY100" i="4"/>
  <c r="DA100" i="4"/>
  <c r="DI100" i="4"/>
  <c r="DE100" i="4"/>
  <c r="DK100" i="4"/>
  <c r="DF100" i="4"/>
  <c r="DB100" i="4"/>
  <c r="EG217" i="4"/>
  <c r="EK217" i="4"/>
  <c r="EL217" i="4"/>
  <c r="EN217" i="4"/>
  <c r="EX217" i="4"/>
  <c r="EO217" i="4"/>
  <c r="EU217" i="4"/>
  <c r="ET217" i="4"/>
  <c r="EI217" i="4"/>
  <c r="EJ217" i="4"/>
  <c r="ES217" i="4"/>
  <c r="EQ217" i="4"/>
  <c r="EW217" i="4"/>
  <c r="ER217" i="4"/>
  <c r="EV217" i="4"/>
  <c r="EM217" i="4"/>
  <c r="EP217" i="4"/>
  <c r="EH217" i="4"/>
  <c r="DD174" i="4"/>
  <c r="DJ174" i="4"/>
  <c r="CW174" i="4"/>
  <c r="DF174" i="4"/>
  <c r="CX174" i="4"/>
  <c r="DK174" i="4"/>
  <c r="DN174" i="4"/>
  <c r="CZ174" i="4"/>
  <c r="DB174" i="4"/>
  <c r="DH174" i="4"/>
  <c r="DC174" i="4"/>
  <c r="DI174" i="4"/>
  <c r="DE174" i="4"/>
  <c r="DG174" i="4"/>
  <c r="DA174" i="4"/>
  <c r="DM174" i="4"/>
  <c r="CY174" i="4"/>
  <c r="DL174" i="4"/>
  <c r="CH276" i="4"/>
  <c r="CE276" i="4"/>
  <c r="CP276" i="4"/>
  <c r="CG276" i="4"/>
  <c r="CI276" i="4"/>
  <c r="CV276" i="4"/>
  <c r="CN276" i="4"/>
  <c r="CO276" i="4"/>
  <c r="CS276" i="4"/>
  <c r="CM276" i="4"/>
  <c r="CF276" i="4"/>
  <c r="CQ276" i="4"/>
  <c r="CU276" i="4"/>
  <c r="CL276" i="4"/>
  <c r="CJ276" i="4"/>
  <c r="CK276" i="4"/>
  <c r="CT276" i="4"/>
  <c r="CR276" i="4"/>
  <c r="EP129" i="4"/>
  <c r="EL129" i="4"/>
  <c r="EH129" i="4"/>
  <c r="ER129" i="4"/>
  <c r="EG129" i="4"/>
  <c r="EO129" i="4"/>
  <c r="EM129" i="4"/>
  <c r="ET129" i="4"/>
  <c r="EQ129" i="4"/>
  <c r="EX129" i="4"/>
  <c r="EN129" i="4"/>
  <c r="ES129" i="4"/>
  <c r="EJ129" i="4"/>
  <c r="EU129" i="4"/>
  <c r="EW129" i="4"/>
  <c r="EV129" i="4"/>
  <c r="EI129" i="4"/>
  <c r="EK129" i="4"/>
  <c r="EO96" i="4"/>
  <c r="EN96" i="4"/>
  <c r="EM96" i="4"/>
  <c r="ET96" i="4"/>
  <c r="EK96" i="4"/>
  <c r="EI96" i="4"/>
  <c r="EW96" i="4"/>
  <c r="EX96" i="4"/>
  <c r="EH96" i="4"/>
  <c r="EG96" i="4"/>
  <c r="EL96" i="4"/>
  <c r="EV96" i="4"/>
  <c r="EQ96" i="4"/>
  <c r="ES96" i="4"/>
  <c r="EU96" i="4"/>
  <c r="EP96" i="4"/>
  <c r="ER96" i="4"/>
  <c r="EJ96" i="4"/>
  <c r="BZ138" i="4"/>
  <c r="BY138" i="4"/>
  <c r="BX138" i="4"/>
  <c r="CD138" i="4"/>
  <c r="BW138" i="4"/>
  <c r="BT138" i="4"/>
  <c r="BQ138" i="4"/>
  <c r="CC138" i="4"/>
  <c r="BS138" i="4"/>
  <c r="BR138" i="4"/>
  <c r="BO138" i="4"/>
  <c r="BU138" i="4"/>
  <c r="BN138" i="4"/>
  <c r="BP138" i="4"/>
  <c r="CB138" i="4"/>
  <c r="BV138" i="4"/>
  <c r="BM138" i="4"/>
  <c r="CA138" i="4"/>
  <c r="EH94" i="4"/>
  <c r="EW94" i="4"/>
  <c r="ER94" i="4"/>
  <c r="EU94" i="4"/>
  <c r="EJ94" i="4"/>
  <c r="EV94" i="4"/>
  <c r="EI94" i="4"/>
  <c r="EQ94" i="4"/>
  <c r="EG94" i="4"/>
  <c r="EM94" i="4"/>
  <c r="EK94" i="4"/>
  <c r="EP94" i="4"/>
  <c r="ES94" i="4"/>
  <c r="EX94" i="4"/>
  <c r="EL94" i="4"/>
  <c r="EO94" i="4"/>
  <c r="EN94" i="4"/>
  <c r="ET94" i="4"/>
  <c r="EB255" i="4"/>
  <c r="EA255" i="4"/>
  <c r="DW255" i="4"/>
  <c r="EF255" i="4"/>
  <c r="DX255" i="4"/>
  <c r="EE255" i="4"/>
  <c r="DS255" i="4"/>
  <c r="ED255" i="4"/>
  <c r="DO255" i="4"/>
  <c r="DQ255" i="4"/>
  <c r="DR255" i="4"/>
  <c r="DP255" i="4"/>
  <c r="EC255" i="4"/>
  <c r="DY255" i="4"/>
  <c r="DT255" i="4"/>
  <c r="DV255" i="4"/>
  <c r="DZ255" i="4"/>
  <c r="DU255" i="4"/>
  <c r="BX261" i="4"/>
  <c r="BN261" i="4"/>
  <c r="BU261" i="4"/>
  <c r="CC261" i="4"/>
  <c r="CB261" i="4"/>
  <c r="BQ261" i="4"/>
  <c r="BT261" i="4"/>
  <c r="BV261" i="4"/>
  <c r="BM261" i="4"/>
  <c r="BO261" i="4"/>
  <c r="BP261" i="4"/>
  <c r="BY261" i="4"/>
  <c r="CA261" i="4"/>
  <c r="CD261" i="4"/>
  <c r="BZ261" i="4"/>
  <c r="BS261" i="4"/>
  <c r="BR261" i="4"/>
  <c r="BW261" i="4"/>
  <c r="EJ56" i="4"/>
  <c r="EG56" i="4"/>
  <c r="EL56" i="4"/>
  <c r="EI56" i="4"/>
  <c r="EQ56" i="4"/>
  <c r="EK56" i="4"/>
  <c r="EN56" i="4"/>
  <c r="ER56" i="4"/>
  <c r="EM56" i="4"/>
  <c r="ET56" i="4"/>
  <c r="EO56" i="4"/>
  <c r="EP56" i="4"/>
  <c r="EV56" i="4"/>
  <c r="EX56" i="4"/>
  <c r="ES56" i="4"/>
  <c r="EU56" i="4"/>
  <c r="EH56" i="4"/>
  <c r="EW56" i="4"/>
  <c r="CL160" i="4"/>
  <c r="CK160" i="4"/>
  <c r="CF160" i="4"/>
  <c r="CH160" i="4"/>
  <c r="CJ160" i="4"/>
  <c r="CN160" i="4"/>
  <c r="CV160" i="4"/>
  <c r="CE160" i="4"/>
  <c r="CR160" i="4"/>
  <c r="CQ160" i="4"/>
  <c r="CS160" i="4"/>
  <c r="CM160" i="4"/>
  <c r="CP160" i="4"/>
  <c r="CT160" i="4"/>
  <c r="CU160" i="4"/>
  <c r="CG160" i="4"/>
  <c r="CI160" i="4"/>
  <c r="CO160" i="4"/>
  <c r="CN93" i="4"/>
  <c r="CP93" i="4"/>
  <c r="CQ93" i="4"/>
  <c r="CT93" i="4"/>
  <c r="CL93" i="4"/>
  <c r="CH93" i="4"/>
  <c r="CU93" i="4"/>
  <c r="CO93" i="4"/>
  <c r="CG93" i="4"/>
  <c r="CR93" i="4"/>
  <c r="CF93" i="4"/>
  <c r="CV93" i="4"/>
  <c r="CK93" i="4"/>
  <c r="CE93" i="4"/>
  <c r="CS93" i="4"/>
  <c r="CM93" i="4"/>
  <c r="CI93" i="4"/>
  <c r="CJ93" i="4"/>
  <c r="DK87" i="4"/>
  <c r="CW87" i="4"/>
  <c r="DF87" i="4"/>
  <c r="DG87" i="4"/>
  <c r="DB87" i="4"/>
  <c r="DA87" i="4"/>
  <c r="DE87" i="4"/>
  <c r="DL87" i="4"/>
  <c r="DJ87" i="4"/>
  <c r="DM87" i="4"/>
  <c r="CY87" i="4"/>
  <c r="DC87" i="4"/>
  <c r="CX87" i="4"/>
  <c r="DI87" i="4"/>
  <c r="DD87" i="4"/>
  <c r="DH87" i="4"/>
  <c r="CZ87" i="4"/>
  <c r="DN87" i="4"/>
  <c r="EV88" i="4"/>
  <c r="EO88" i="4"/>
  <c r="EW88" i="4"/>
  <c r="EL88" i="4"/>
  <c r="EN88" i="4"/>
  <c r="EI88" i="4"/>
  <c r="EJ88" i="4"/>
  <c r="EX88" i="4"/>
  <c r="EM88" i="4"/>
  <c r="EH88" i="4"/>
  <c r="ER88" i="4"/>
  <c r="EK88" i="4"/>
  <c r="EU88" i="4"/>
  <c r="EP88" i="4"/>
  <c r="ES88" i="4"/>
  <c r="ET88" i="4"/>
  <c r="EG88" i="4"/>
  <c r="EQ88" i="4"/>
  <c r="EN147" i="4"/>
  <c r="EU147" i="4"/>
  <c r="EQ147" i="4"/>
  <c r="ER147" i="4"/>
  <c r="EJ147" i="4"/>
  <c r="ES147" i="4"/>
  <c r="EK147" i="4"/>
  <c r="EM147" i="4"/>
  <c r="EW147" i="4"/>
  <c r="EV147" i="4"/>
  <c r="EP147" i="4"/>
  <c r="EX147" i="4"/>
  <c r="EI147" i="4"/>
  <c r="EH147" i="4"/>
  <c r="ET147" i="4"/>
  <c r="EO147" i="4"/>
  <c r="EL147" i="4"/>
  <c r="EG147" i="4"/>
  <c r="ER317" i="4"/>
  <c r="EH317" i="4"/>
  <c r="EO317" i="4"/>
  <c r="EV317" i="4"/>
  <c r="EM317" i="4"/>
  <c r="EU317" i="4"/>
  <c r="EG317" i="4"/>
  <c r="EK317" i="4"/>
  <c r="EQ317" i="4"/>
  <c r="EI317" i="4"/>
  <c r="EL317" i="4"/>
  <c r="EX317" i="4"/>
  <c r="EW317" i="4"/>
  <c r="EJ317" i="4"/>
  <c r="EN317" i="4"/>
  <c r="ET317" i="4"/>
  <c r="ES317" i="4"/>
  <c r="EP317" i="4"/>
  <c r="DK122" i="4"/>
  <c r="CX122" i="4"/>
  <c r="DB122" i="4"/>
  <c r="DC122" i="4"/>
  <c r="DN122" i="4"/>
  <c r="DA122" i="4"/>
  <c r="DH122" i="4"/>
  <c r="DD122" i="4"/>
  <c r="CZ122" i="4"/>
  <c r="CW122" i="4"/>
  <c r="CY122" i="4"/>
  <c r="DI122" i="4"/>
  <c r="DL122" i="4"/>
  <c r="DJ122" i="4"/>
  <c r="DG122" i="4"/>
  <c r="DF122" i="4"/>
  <c r="DE122" i="4"/>
  <c r="DM122" i="4"/>
  <c r="EX336" i="4"/>
  <c r="EW336" i="4"/>
  <c r="ET336" i="4"/>
  <c r="EQ336" i="4"/>
  <c r="EU336" i="4"/>
  <c r="EO336" i="4"/>
  <c r="EH336" i="4"/>
  <c r="ER336" i="4"/>
  <c r="EK336" i="4"/>
  <c r="EP336" i="4"/>
  <c r="ES336" i="4"/>
  <c r="EI336" i="4"/>
  <c r="EM336" i="4"/>
  <c r="EL336" i="4"/>
  <c r="EJ336" i="4"/>
  <c r="EN336" i="4"/>
  <c r="EG336" i="4"/>
  <c r="EV336" i="4"/>
  <c r="DO358" i="4"/>
  <c r="DY358" i="4"/>
  <c r="DU358" i="4"/>
  <c r="DQ358" i="4"/>
  <c r="DT358" i="4"/>
  <c r="EF358" i="4"/>
  <c r="EC358" i="4"/>
  <c r="DP358" i="4"/>
  <c r="ED358" i="4"/>
  <c r="DV358" i="4"/>
  <c r="EE358" i="4"/>
  <c r="EB358" i="4"/>
  <c r="DR358" i="4"/>
  <c r="DZ358" i="4"/>
  <c r="DS358" i="4"/>
  <c r="EA358" i="4"/>
  <c r="DW358" i="4"/>
  <c r="DX358" i="4"/>
  <c r="BM352" i="4"/>
  <c r="BY352" i="4"/>
  <c r="BQ352" i="4"/>
  <c r="CB352" i="4"/>
  <c r="BZ352" i="4"/>
  <c r="CC352" i="4"/>
  <c r="BP352" i="4"/>
  <c r="BT352" i="4"/>
  <c r="BS352" i="4"/>
  <c r="BR352" i="4"/>
  <c r="BW352" i="4"/>
  <c r="BU352" i="4"/>
  <c r="CA352" i="4"/>
  <c r="BV352" i="4"/>
  <c r="BX352" i="4"/>
  <c r="BO352" i="4"/>
  <c r="CD352" i="4"/>
  <c r="BN352" i="4"/>
  <c r="BX309" i="4"/>
  <c r="BS309" i="4"/>
  <c r="CD309" i="4"/>
  <c r="BN309" i="4"/>
  <c r="BU309" i="4"/>
  <c r="BQ309" i="4"/>
  <c r="BM309" i="4"/>
  <c r="CB309" i="4"/>
  <c r="BY309" i="4"/>
  <c r="BO309" i="4"/>
  <c r="BP309" i="4"/>
  <c r="CA309" i="4"/>
  <c r="BW309" i="4"/>
  <c r="BV309" i="4"/>
  <c r="BR309" i="4"/>
  <c r="CC309" i="4"/>
  <c r="BT309" i="4"/>
  <c r="BZ309" i="4"/>
  <c r="CC145" i="4"/>
  <c r="CB145" i="4"/>
  <c r="BQ145" i="4"/>
  <c r="BX145" i="4"/>
  <c r="BM145" i="4"/>
  <c r="BO145" i="4"/>
  <c r="BT145" i="4"/>
  <c r="CD145" i="4"/>
  <c r="BP145" i="4"/>
  <c r="BU145" i="4"/>
  <c r="BY145" i="4"/>
  <c r="BV145" i="4"/>
  <c r="BZ145" i="4"/>
  <c r="BN145" i="4"/>
  <c r="BR145" i="4"/>
  <c r="BS145" i="4"/>
  <c r="CA145" i="4"/>
  <c r="BW145" i="4"/>
  <c r="DV18" i="4"/>
  <c r="DT18" i="4"/>
  <c r="DZ18" i="4"/>
  <c r="DR18" i="4"/>
  <c r="ED18" i="4"/>
  <c r="DO18" i="4"/>
  <c r="DX18" i="4"/>
  <c r="EE18" i="4"/>
  <c r="DU18" i="4"/>
  <c r="DW18" i="4"/>
  <c r="EC18" i="4"/>
  <c r="EF18" i="4"/>
  <c r="DY18" i="4"/>
  <c r="EB18" i="4"/>
  <c r="EA18" i="4"/>
  <c r="DS18" i="4"/>
  <c r="DP18" i="4"/>
  <c r="DQ18" i="4"/>
  <c r="DA205" i="4"/>
  <c r="DH205" i="4"/>
  <c r="DE205" i="4"/>
  <c r="DM205" i="4"/>
  <c r="DC205" i="4"/>
  <c r="DF205" i="4"/>
  <c r="DN205" i="4"/>
  <c r="CX205" i="4"/>
  <c r="DK205" i="4"/>
  <c r="CW205" i="4"/>
  <c r="DB205" i="4"/>
  <c r="CZ205" i="4"/>
  <c r="CY205" i="4"/>
  <c r="DD205" i="4"/>
  <c r="DG205" i="4"/>
  <c r="DI205" i="4"/>
  <c r="DL205" i="4"/>
  <c r="DJ205" i="4"/>
  <c r="CS32" i="4"/>
  <c r="CQ32" i="4"/>
  <c r="CL32" i="4"/>
  <c r="CJ32" i="4"/>
  <c r="CE32" i="4"/>
  <c r="CI32" i="4"/>
  <c r="CK32" i="4"/>
  <c r="CF32" i="4"/>
  <c r="CT32" i="4"/>
  <c r="CO32" i="4"/>
  <c r="CR32" i="4"/>
  <c r="CU32" i="4"/>
  <c r="CH32" i="4"/>
  <c r="CV32" i="4"/>
  <c r="CM32" i="4"/>
  <c r="CP32" i="4"/>
  <c r="CN32" i="4"/>
  <c r="CG32" i="4"/>
  <c r="BZ14" i="4"/>
  <c r="CB14" i="4"/>
  <c r="BR14" i="4"/>
  <c r="CD14" i="4"/>
  <c r="CA14" i="4"/>
  <c r="BQ14" i="4"/>
  <c r="CC14" i="4"/>
  <c r="BX14" i="4"/>
  <c r="BU14" i="4"/>
  <c r="BS14" i="4"/>
  <c r="BV14" i="4"/>
  <c r="BW14" i="4"/>
  <c r="BM14" i="4"/>
  <c r="BO14" i="4"/>
  <c r="BP14" i="4"/>
  <c r="BY14" i="4"/>
  <c r="BT14" i="4"/>
  <c r="BN14" i="4"/>
  <c r="DO290" i="4"/>
  <c r="DY290" i="4"/>
  <c r="DQ290" i="4"/>
  <c r="DT290" i="4"/>
  <c r="EE290" i="4"/>
  <c r="DW290" i="4"/>
  <c r="DU290" i="4"/>
  <c r="DZ290" i="4"/>
  <c r="EA290" i="4"/>
  <c r="EF290" i="4"/>
  <c r="ED290" i="4"/>
  <c r="EC290" i="4"/>
  <c r="DX290" i="4"/>
  <c r="DP290" i="4"/>
  <c r="DV290" i="4"/>
  <c r="DR290" i="4"/>
  <c r="DS290" i="4"/>
  <c r="EB290" i="4"/>
  <c r="DL251" i="4"/>
  <c r="DH251" i="4"/>
  <c r="CZ251" i="4"/>
  <c r="DC251" i="4"/>
  <c r="DK251" i="4"/>
  <c r="DJ251" i="4"/>
  <c r="CX251" i="4"/>
  <c r="DD251" i="4"/>
  <c r="DN251" i="4"/>
  <c r="CY251" i="4"/>
  <c r="DA251" i="4"/>
  <c r="DE251" i="4"/>
  <c r="DF251" i="4"/>
  <c r="CW251" i="4"/>
  <c r="DM251" i="4"/>
  <c r="DI251" i="4"/>
  <c r="DG251" i="4"/>
  <c r="DB251" i="4"/>
  <c r="CM247" i="4"/>
  <c r="CJ247" i="4"/>
  <c r="CH247" i="4"/>
  <c r="CF247" i="4"/>
  <c r="CG247" i="4"/>
  <c r="CS247" i="4"/>
  <c r="CU247" i="4"/>
  <c r="CO247" i="4"/>
  <c r="CT247" i="4"/>
  <c r="CN247" i="4"/>
  <c r="CQ247" i="4"/>
  <c r="CK247" i="4"/>
  <c r="CE247" i="4"/>
  <c r="CR247" i="4"/>
  <c r="CP247" i="4"/>
  <c r="CI247" i="4"/>
  <c r="CV247" i="4"/>
  <c r="CL247" i="4"/>
  <c r="CK238" i="4"/>
  <c r="CH238" i="4"/>
  <c r="CS238" i="4"/>
  <c r="CN238" i="4"/>
  <c r="CR238" i="4"/>
  <c r="CF238" i="4"/>
  <c r="CE238" i="4"/>
  <c r="CV238" i="4"/>
  <c r="CI238" i="4"/>
  <c r="CJ238" i="4"/>
  <c r="CO238" i="4"/>
  <c r="CM238" i="4"/>
  <c r="CL238" i="4"/>
  <c r="CG238" i="4"/>
  <c r="CP238" i="4"/>
  <c r="CQ238" i="4"/>
  <c r="CU238" i="4"/>
  <c r="CT238" i="4"/>
  <c r="BM264" i="4"/>
  <c r="BW264" i="4"/>
  <c r="CA264" i="4"/>
  <c r="BT264" i="4"/>
  <c r="CD264" i="4"/>
  <c r="BR264" i="4"/>
  <c r="BY264" i="4"/>
  <c r="BX264" i="4"/>
  <c r="BU264" i="4"/>
  <c r="BO264" i="4"/>
  <c r="BS264" i="4"/>
  <c r="BQ264" i="4"/>
  <c r="BV264" i="4"/>
  <c r="BZ264" i="4"/>
  <c r="CB264" i="4"/>
  <c r="CC264" i="4"/>
  <c r="BP264" i="4"/>
  <c r="BN264" i="4"/>
  <c r="ED138" i="4"/>
  <c r="EF138" i="4"/>
  <c r="DV138" i="4"/>
  <c r="DY138" i="4"/>
  <c r="DO138" i="4"/>
  <c r="DZ138" i="4"/>
  <c r="EB138" i="4"/>
  <c r="DS138" i="4"/>
  <c r="DW138" i="4"/>
  <c r="DX138" i="4"/>
  <c r="EA138" i="4"/>
  <c r="EC138" i="4"/>
  <c r="DQ138" i="4"/>
  <c r="DR138" i="4"/>
  <c r="EE138" i="4"/>
  <c r="DU138" i="4"/>
  <c r="DP138" i="4"/>
  <c r="DT138" i="4"/>
  <c r="BM155" i="4"/>
  <c r="CB155" i="4"/>
  <c r="BQ155" i="4"/>
  <c r="BW155" i="4"/>
  <c r="CC155" i="4"/>
  <c r="BX155" i="4"/>
  <c r="BO155" i="4"/>
  <c r="BT155" i="4"/>
  <c r="BV155" i="4"/>
  <c r="CA155" i="4"/>
  <c r="BU155" i="4"/>
  <c r="CD155" i="4"/>
  <c r="BR155" i="4"/>
  <c r="BZ155" i="4"/>
  <c r="BS155" i="4"/>
  <c r="BP155" i="4"/>
  <c r="BY155" i="4"/>
  <c r="BN155" i="4"/>
  <c r="CB94" i="4"/>
  <c r="BZ94" i="4"/>
  <c r="BX94" i="4"/>
  <c r="CA94" i="4"/>
  <c r="BV94" i="4"/>
  <c r="BP94" i="4"/>
  <c r="BN94" i="4"/>
  <c r="BQ94" i="4"/>
  <c r="BM94" i="4"/>
  <c r="CD94" i="4"/>
  <c r="BY94" i="4"/>
  <c r="BO94" i="4"/>
  <c r="BU94" i="4"/>
  <c r="BT94" i="4"/>
  <c r="BR94" i="4"/>
  <c r="BS94" i="4"/>
  <c r="CC94" i="4"/>
  <c r="BW94" i="4"/>
  <c r="BU253" i="4"/>
  <c r="CC253" i="4"/>
  <c r="BZ253" i="4"/>
  <c r="BT253" i="4"/>
  <c r="BS253" i="4"/>
  <c r="CD253" i="4"/>
  <c r="BR253" i="4"/>
  <c r="BY253" i="4"/>
  <c r="BX253" i="4"/>
  <c r="BO253" i="4"/>
  <c r="BM253" i="4"/>
  <c r="BW253" i="4"/>
  <c r="CA253" i="4"/>
  <c r="BP253" i="4"/>
  <c r="BQ253" i="4"/>
  <c r="BV253" i="4"/>
  <c r="CB253" i="4"/>
  <c r="BN253" i="4"/>
  <c r="DX186" i="4"/>
  <c r="EC186" i="4"/>
  <c r="DY186" i="4"/>
  <c r="EA186" i="4"/>
  <c r="DV186" i="4"/>
  <c r="DS186" i="4"/>
  <c r="EE186" i="4"/>
  <c r="DP186" i="4"/>
  <c r="DQ186" i="4"/>
  <c r="EF186" i="4"/>
  <c r="EB186" i="4"/>
  <c r="DO186" i="4"/>
  <c r="DW186" i="4"/>
  <c r="DR186" i="4"/>
  <c r="DT186" i="4"/>
  <c r="DU186" i="4"/>
  <c r="ED186" i="4"/>
  <c r="DZ186" i="4"/>
  <c r="BZ204" i="4"/>
  <c r="BW204" i="4"/>
  <c r="BM204" i="4"/>
  <c r="BU204" i="4"/>
  <c r="BO204" i="4"/>
  <c r="BS204" i="4"/>
  <c r="BV204" i="4"/>
  <c r="BQ204" i="4"/>
  <c r="CC204" i="4"/>
  <c r="BT204" i="4"/>
  <c r="CD204" i="4"/>
  <c r="BP204" i="4"/>
  <c r="BN204" i="4"/>
  <c r="CB204" i="4"/>
  <c r="BR204" i="4"/>
  <c r="BX204" i="4"/>
  <c r="CA204" i="4"/>
  <c r="BY204" i="4"/>
  <c r="EF360" i="4"/>
  <c r="EA360" i="4"/>
  <c r="DQ360" i="4"/>
  <c r="EE360" i="4"/>
  <c r="DU360" i="4"/>
  <c r="DR360" i="4"/>
  <c r="EB360" i="4"/>
  <c r="DX360" i="4"/>
  <c r="DW360" i="4"/>
  <c r="ED360" i="4"/>
  <c r="DS360" i="4"/>
  <c r="DV360" i="4"/>
  <c r="DT360" i="4"/>
  <c r="EC360" i="4"/>
  <c r="DZ360" i="4"/>
  <c r="DY360" i="4"/>
  <c r="DO360" i="4"/>
  <c r="DP360" i="4"/>
  <c r="EP92" i="4"/>
  <c r="ER92" i="4"/>
  <c r="EL92" i="4"/>
  <c r="EI92" i="4"/>
  <c r="EO92" i="4"/>
  <c r="EU92" i="4"/>
  <c r="EJ92" i="4"/>
  <c r="ET92" i="4"/>
  <c r="EW92" i="4"/>
  <c r="EX92" i="4"/>
  <c r="EG92" i="4"/>
  <c r="EN92" i="4"/>
  <c r="EQ92" i="4"/>
  <c r="EK92" i="4"/>
  <c r="ES92" i="4"/>
  <c r="EH92" i="4"/>
  <c r="EV92" i="4"/>
  <c r="EM92" i="4"/>
  <c r="DQ77" i="4"/>
  <c r="DT77" i="4"/>
  <c r="EE77" i="4"/>
  <c r="DY77" i="4"/>
  <c r="DV77" i="4"/>
  <c r="DR77" i="4"/>
  <c r="DW77" i="4"/>
  <c r="DS77" i="4"/>
  <c r="DU77" i="4"/>
  <c r="EC77" i="4"/>
  <c r="DZ77" i="4"/>
  <c r="DX77" i="4"/>
  <c r="DO77" i="4"/>
  <c r="DP77" i="4"/>
  <c r="EA77" i="4"/>
  <c r="EF77" i="4"/>
  <c r="ED77" i="4"/>
  <c r="EB77" i="4"/>
  <c r="DQ351" i="4"/>
  <c r="DS351" i="4"/>
  <c r="DT351" i="4"/>
  <c r="EE351" i="4"/>
  <c r="DR351" i="4"/>
  <c r="EA351" i="4"/>
  <c r="DW351" i="4"/>
  <c r="EC351" i="4"/>
  <c r="DZ351" i="4"/>
  <c r="DY351" i="4"/>
  <c r="DO351" i="4"/>
  <c r="EF351" i="4"/>
  <c r="DP351" i="4"/>
  <c r="DU351" i="4"/>
  <c r="ED351" i="4"/>
  <c r="DX351" i="4"/>
  <c r="EB351" i="4"/>
  <c r="DV351" i="4"/>
  <c r="EP146" i="4"/>
  <c r="EM146" i="4"/>
  <c r="EL146" i="4"/>
  <c r="EG146" i="4"/>
  <c r="EI146" i="4"/>
  <c r="EH146" i="4"/>
  <c r="ER146" i="4"/>
  <c r="EN146" i="4"/>
  <c r="EK146" i="4"/>
  <c r="EW146" i="4"/>
  <c r="EU146" i="4"/>
  <c r="EQ146" i="4"/>
  <c r="EV146" i="4"/>
  <c r="EX146" i="4"/>
  <c r="EO146" i="4"/>
  <c r="ES146" i="4"/>
  <c r="EJ146" i="4"/>
  <c r="ET146" i="4"/>
  <c r="EO48" i="4"/>
  <c r="EN48" i="4"/>
  <c r="EQ48" i="4"/>
  <c r="EK48" i="4"/>
  <c r="EW48" i="4"/>
  <c r="EI48" i="4"/>
  <c r="ES48" i="4"/>
  <c r="EJ48" i="4"/>
  <c r="ET48" i="4"/>
  <c r="ER48" i="4"/>
  <c r="EM48" i="4"/>
  <c r="EX48" i="4"/>
  <c r="EH48" i="4"/>
  <c r="EG48" i="4"/>
  <c r="EU48" i="4"/>
  <c r="EV48" i="4"/>
  <c r="EP48" i="4"/>
  <c r="EL48" i="4"/>
  <c r="EQ143" i="4"/>
  <c r="EM143" i="4"/>
  <c r="EH143" i="4"/>
  <c r="EN143" i="4"/>
  <c r="EL143" i="4"/>
  <c r="EP143" i="4"/>
  <c r="EK143" i="4"/>
  <c r="EX143" i="4"/>
  <c r="ET143" i="4"/>
  <c r="EV143" i="4"/>
  <c r="EU143" i="4"/>
  <c r="ES143" i="4"/>
  <c r="EG143" i="4"/>
  <c r="EI143" i="4"/>
  <c r="EO143" i="4"/>
  <c r="EJ143" i="4"/>
  <c r="ER143" i="4"/>
  <c r="EW143" i="4"/>
  <c r="CR243" i="4"/>
  <c r="CF243" i="4"/>
  <c r="CL243" i="4"/>
  <c r="CQ243" i="4"/>
  <c r="CJ243" i="4"/>
  <c r="CI243" i="4"/>
  <c r="CV243" i="4"/>
  <c r="CE243" i="4"/>
  <c r="CS243" i="4"/>
  <c r="CT243" i="4"/>
  <c r="CM243" i="4"/>
  <c r="CH243" i="4"/>
  <c r="CN243" i="4"/>
  <c r="CO243" i="4"/>
  <c r="CK243" i="4"/>
  <c r="CU243" i="4"/>
  <c r="CG243" i="4"/>
  <c r="CP243" i="4"/>
  <c r="EA8" i="4"/>
  <c r="EB8" i="4"/>
  <c r="DY8" i="4"/>
  <c r="EE8" i="4"/>
  <c r="DR8" i="4"/>
  <c r="DU8" i="4"/>
  <c r="EC8" i="4"/>
  <c r="DX8" i="4"/>
  <c r="DW8" i="4"/>
  <c r="DS8" i="4"/>
  <c r="DP8" i="4"/>
  <c r="DT8" i="4"/>
  <c r="DO8" i="4"/>
  <c r="DQ8" i="4"/>
  <c r="DV8" i="4"/>
  <c r="DZ8" i="4"/>
  <c r="ED8" i="4"/>
  <c r="EF8" i="4"/>
  <c r="CP299" i="4"/>
  <c r="CE299" i="4"/>
  <c r="CL299" i="4"/>
  <c r="CT299" i="4"/>
  <c r="CM299" i="4"/>
  <c r="CQ299" i="4"/>
  <c r="CJ299" i="4"/>
  <c r="CU299" i="4"/>
  <c r="CH299" i="4"/>
  <c r="CR299" i="4"/>
  <c r="CN299" i="4"/>
  <c r="CO299" i="4"/>
  <c r="CS299" i="4"/>
  <c r="CV299" i="4"/>
  <c r="CG299" i="4"/>
  <c r="CI299" i="4"/>
  <c r="CK299" i="4"/>
  <c r="CF299" i="4"/>
  <c r="EI7" i="4"/>
  <c r="ER7" i="4"/>
  <c r="ES7" i="4"/>
  <c r="EP7" i="4"/>
  <c r="EN7" i="4"/>
  <c r="EX7" i="4"/>
  <c r="EM7" i="4"/>
  <c r="ET7" i="4"/>
  <c r="EU7" i="4"/>
  <c r="EG7" i="4"/>
  <c r="EH7" i="4"/>
  <c r="EO7" i="4"/>
  <c r="EV7" i="4"/>
  <c r="EK7" i="4"/>
  <c r="EJ7" i="4"/>
  <c r="EL7" i="4"/>
  <c r="EQ7" i="4"/>
  <c r="EW7" i="4"/>
  <c r="CW192" i="4"/>
  <c r="DC192" i="4"/>
  <c r="CX192" i="4"/>
  <c r="DK192" i="4"/>
  <c r="DB192" i="4"/>
  <c r="DA192" i="4"/>
  <c r="DF192" i="4"/>
  <c r="DE192" i="4"/>
  <c r="CY192" i="4"/>
  <c r="DN192" i="4"/>
  <c r="DI192" i="4"/>
  <c r="DG192" i="4"/>
  <c r="DD192" i="4"/>
  <c r="DH192" i="4"/>
  <c r="DJ192" i="4"/>
  <c r="CZ192" i="4"/>
  <c r="DL192" i="4"/>
  <c r="DM192" i="4"/>
  <c r="CK19" i="4"/>
  <c r="CM19" i="4"/>
  <c r="CV19" i="4"/>
  <c r="CU19" i="4"/>
  <c r="CO19" i="4"/>
  <c r="CI19" i="4"/>
  <c r="CG19" i="4"/>
  <c r="CP19" i="4"/>
  <c r="CE19" i="4"/>
  <c r="CT19" i="4"/>
  <c r="CH19" i="4"/>
  <c r="CR19" i="4"/>
  <c r="CF19" i="4"/>
  <c r="CN19" i="4"/>
  <c r="CJ19" i="4"/>
  <c r="CL19" i="4"/>
  <c r="CQ19" i="4"/>
  <c r="CS19" i="4"/>
  <c r="EB226" i="4"/>
  <c r="DR226" i="4"/>
  <c r="DZ226" i="4"/>
  <c r="DX226" i="4"/>
  <c r="DV226" i="4"/>
  <c r="DP226" i="4"/>
  <c r="EC226" i="4"/>
  <c r="EE226" i="4"/>
  <c r="DS226" i="4"/>
  <c r="DW226" i="4"/>
  <c r="EF226" i="4"/>
  <c r="DY226" i="4"/>
  <c r="DQ226" i="4"/>
  <c r="ED226" i="4"/>
  <c r="DT226" i="4"/>
  <c r="EA226" i="4"/>
  <c r="DU226" i="4"/>
  <c r="DO226" i="4"/>
  <c r="DR225" i="4"/>
  <c r="DX225" i="4"/>
  <c r="DQ225" i="4"/>
  <c r="ED225" i="4"/>
  <c r="DU225" i="4"/>
  <c r="DT225" i="4"/>
  <c r="EF225" i="4"/>
  <c r="DV225" i="4"/>
  <c r="DY225" i="4"/>
  <c r="DW225" i="4"/>
  <c r="EB225" i="4"/>
  <c r="DO225" i="4"/>
  <c r="DZ225" i="4"/>
  <c r="EC225" i="4"/>
  <c r="EA225" i="4"/>
  <c r="DS225" i="4"/>
  <c r="DP225" i="4"/>
  <c r="EE225" i="4"/>
  <c r="DL308" i="4"/>
  <c r="DF308" i="4"/>
  <c r="DA308" i="4"/>
  <c r="DH308" i="4"/>
  <c r="DG308" i="4"/>
  <c r="DJ308" i="4"/>
  <c r="DK308" i="4"/>
  <c r="DD308" i="4"/>
  <c r="DB308" i="4"/>
  <c r="CZ308" i="4"/>
  <c r="CY308" i="4"/>
  <c r="CX308" i="4"/>
  <c r="CW308" i="4"/>
  <c r="DM308" i="4"/>
  <c r="DC308" i="4"/>
  <c r="DI308" i="4"/>
  <c r="DE308" i="4"/>
  <c r="DN308" i="4"/>
  <c r="BS233" i="4"/>
  <c r="BO233" i="4"/>
  <c r="BZ233" i="4"/>
  <c r="BQ233" i="4"/>
  <c r="BW233" i="4"/>
  <c r="BP233" i="4"/>
  <c r="BY233" i="4"/>
  <c r="CA233" i="4"/>
  <c r="CC233" i="4"/>
  <c r="BU233" i="4"/>
  <c r="BX233" i="4"/>
  <c r="BN233" i="4"/>
  <c r="BM233" i="4"/>
  <c r="BV233" i="4"/>
  <c r="CB233" i="4"/>
  <c r="BT233" i="4"/>
  <c r="BR233" i="4"/>
  <c r="CD233" i="4"/>
  <c r="BV85" i="4"/>
  <c r="CD85" i="4"/>
  <c r="BQ85" i="4"/>
  <c r="BR85" i="4"/>
  <c r="CA85" i="4"/>
  <c r="BM85" i="4"/>
  <c r="CB85" i="4"/>
  <c r="BO85" i="4"/>
  <c r="BY85" i="4"/>
  <c r="BW85" i="4"/>
  <c r="BS85" i="4"/>
  <c r="BU85" i="4"/>
  <c r="BT85" i="4"/>
  <c r="BN85" i="4"/>
  <c r="CC85" i="4"/>
  <c r="BZ85" i="4"/>
  <c r="BX85" i="4"/>
  <c r="BP85" i="4"/>
  <c r="EO67" i="4"/>
  <c r="EP67" i="4"/>
  <c r="EH67" i="4"/>
  <c r="EG67" i="4"/>
  <c r="ES67" i="4"/>
  <c r="ER67" i="4"/>
  <c r="EX67" i="4"/>
  <c r="EI67" i="4"/>
  <c r="EU67" i="4"/>
  <c r="ET67" i="4"/>
  <c r="EN67" i="4"/>
  <c r="EK67" i="4"/>
  <c r="EJ67" i="4"/>
  <c r="EV67" i="4"/>
  <c r="EQ67" i="4"/>
  <c r="EL67" i="4"/>
  <c r="EM67" i="4"/>
  <c r="EW67" i="4"/>
  <c r="CI91" i="4"/>
  <c r="CT91" i="4"/>
  <c r="CO91" i="4"/>
  <c r="CP91" i="4"/>
  <c r="CL91" i="4"/>
  <c r="CS91" i="4"/>
  <c r="CF91" i="4"/>
  <c r="CE91" i="4"/>
  <c r="CR91" i="4"/>
  <c r="CU91" i="4"/>
  <c r="CK91" i="4"/>
  <c r="CH91" i="4"/>
  <c r="CM91" i="4"/>
  <c r="CJ91" i="4"/>
  <c r="CQ91" i="4"/>
  <c r="CV91" i="4"/>
  <c r="CG91" i="4"/>
  <c r="CN91" i="4"/>
  <c r="BO73" i="4"/>
  <c r="BZ73" i="4"/>
  <c r="CD73" i="4"/>
  <c r="BV73" i="4"/>
  <c r="BW73" i="4"/>
  <c r="CB73" i="4"/>
  <c r="BN73" i="4"/>
  <c r="BY73" i="4"/>
  <c r="BU73" i="4"/>
  <c r="BX73" i="4"/>
  <c r="BQ73" i="4"/>
  <c r="BT73" i="4"/>
  <c r="BS73" i="4"/>
  <c r="CA73" i="4"/>
  <c r="BR73" i="4"/>
  <c r="CC73" i="4"/>
  <c r="BP73" i="4"/>
  <c r="BM73" i="4"/>
  <c r="DM95" i="4"/>
  <c r="DF95" i="4"/>
  <c r="DD95" i="4"/>
  <c r="DB95" i="4"/>
  <c r="DN95" i="4"/>
  <c r="CY95" i="4"/>
  <c r="CX95" i="4"/>
  <c r="DK95" i="4"/>
  <c r="DA95" i="4"/>
  <c r="DI95" i="4"/>
  <c r="DH95" i="4"/>
  <c r="DJ95" i="4"/>
  <c r="CW95" i="4"/>
  <c r="DC95" i="4"/>
  <c r="CZ95" i="4"/>
  <c r="DG95" i="4"/>
  <c r="DL95" i="4"/>
  <c r="DE95" i="4"/>
  <c r="DT222" i="4"/>
  <c r="DS222" i="4"/>
  <c r="DP222" i="4"/>
  <c r="DY222" i="4"/>
  <c r="DO222" i="4"/>
  <c r="DW222" i="4"/>
  <c r="EE222" i="4"/>
  <c r="DX222" i="4"/>
  <c r="EF222" i="4"/>
  <c r="DQ222" i="4"/>
  <c r="EA222" i="4"/>
  <c r="EC222" i="4"/>
  <c r="DZ222" i="4"/>
  <c r="ED222" i="4"/>
  <c r="DV222" i="4"/>
  <c r="DU222" i="4"/>
  <c r="EB222" i="4"/>
  <c r="DR222" i="4"/>
  <c r="CX260" i="4"/>
  <c r="DA260" i="4"/>
  <c r="CW260" i="4"/>
  <c r="DI260" i="4"/>
  <c r="CY260" i="4"/>
  <c r="DJ260" i="4"/>
  <c r="DG260" i="4"/>
  <c r="DK260" i="4"/>
  <c r="DD260" i="4"/>
  <c r="DH260" i="4"/>
  <c r="DN260" i="4"/>
  <c r="DM260" i="4"/>
  <c r="DF260" i="4"/>
  <c r="DB260" i="4"/>
  <c r="DE260" i="4"/>
  <c r="DC260" i="4"/>
  <c r="CZ260" i="4"/>
  <c r="DL260" i="4"/>
  <c r="DM118" i="4"/>
  <c r="DA118" i="4"/>
  <c r="CX118" i="4"/>
  <c r="CY118" i="4"/>
  <c r="DN118" i="4"/>
  <c r="DD118" i="4"/>
  <c r="DE118" i="4"/>
  <c r="DL118" i="4"/>
  <c r="DI118" i="4"/>
  <c r="CZ118" i="4"/>
  <c r="DH118" i="4"/>
  <c r="DK118" i="4"/>
  <c r="DJ118" i="4"/>
  <c r="DC118" i="4"/>
  <c r="DF118" i="4"/>
  <c r="DB118" i="4"/>
  <c r="DG118" i="4"/>
  <c r="CW118" i="4"/>
  <c r="DF57" i="4"/>
  <c r="DM57" i="4"/>
  <c r="DN57" i="4"/>
  <c r="DG57" i="4"/>
  <c r="CX57" i="4"/>
  <c r="CY57" i="4"/>
  <c r="DA57" i="4"/>
  <c r="DH57" i="4"/>
  <c r="DB57" i="4"/>
  <c r="DD57" i="4"/>
  <c r="DK57" i="4"/>
  <c r="CW57" i="4"/>
  <c r="DE57" i="4"/>
  <c r="DJ57" i="4"/>
  <c r="DC57" i="4"/>
  <c r="DL57" i="4"/>
  <c r="DI57" i="4"/>
  <c r="CZ57" i="4"/>
  <c r="EP326" i="4"/>
  <c r="EI326" i="4"/>
  <c r="ET326" i="4"/>
  <c r="EL326" i="4"/>
  <c r="EU326" i="4"/>
  <c r="EJ326" i="4"/>
  <c r="ES326" i="4"/>
  <c r="EH326" i="4"/>
  <c r="EN326" i="4"/>
  <c r="EM326" i="4"/>
  <c r="EO326" i="4"/>
  <c r="EK326" i="4"/>
  <c r="ER326" i="4"/>
  <c r="EG326" i="4"/>
  <c r="EW326" i="4"/>
  <c r="EV326" i="4"/>
  <c r="EX326" i="4"/>
  <c r="EQ326" i="4"/>
  <c r="BY347" i="4"/>
  <c r="BZ347" i="4"/>
  <c r="BX347" i="4"/>
  <c r="BN347" i="4"/>
  <c r="BT347" i="4"/>
  <c r="BO347" i="4"/>
  <c r="CB347" i="4"/>
  <c r="CC347" i="4"/>
  <c r="BP347" i="4"/>
  <c r="BW347" i="4"/>
  <c r="BQ347" i="4"/>
  <c r="BR347" i="4"/>
  <c r="BS347" i="4"/>
  <c r="BV347" i="4"/>
  <c r="CD347" i="4"/>
  <c r="BU347" i="4"/>
  <c r="CA347" i="4"/>
  <c r="BM347" i="4"/>
  <c r="EC14" i="4"/>
  <c r="EE14" i="4"/>
  <c r="DO14" i="4"/>
  <c r="DP14" i="4"/>
  <c r="DQ14" i="4"/>
  <c r="EF14" i="4"/>
  <c r="DS14" i="4"/>
  <c r="DZ14" i="4"/>
  <c r="ED14" i="4"/>
  <c r="EB14" i="4"/>
  <c r="DX14" i="4"/>
  <c r="EA14" i="4"/>
  <c r="DW14" i="4"/>
  <c r="DU14" i="4"/>
  <c r="DT14" i="4"/>
  <c r="DR14" i="4"/>
  <c r="DV14" i="4"/>
  <c r="DY14" i="4"/>
  <c r="CH26" i="4"/>
  <c r="CS26" i="4"/>
  <c r="CR26" i="4"/>
  <c r="CV26" i="4"/>
  <c r="CN26" i="4"/>
  <c r="CE26" i="4"/>
  <c r="CU26" i="4"/>
  <c r="CO26" i="4"/>
  <c r="CI26" i="4"/>
  <c r="CP26" i="4"/>
  <c r="CM26" i="4"/>
  <c r="CQ26" i="4"/>
  <c r="CG26" i="4"/>
  <c r="CF26" i="4"/>
  <c r="CT26" i="4"/>
  <c r="CK26" i="4"/>
  <c r="CJ26" i="4"/>
  <c r="CL26" i="4"/>
  <c r="DD357" i="4"/>
  <c r="DL357" i="4"/>
  <c r="DK357" i="4"/>
  <c r="DM357" i="4"/>
  <c r="CX357" i="4"/>
  <c r="CY357" i="4"/>
  <c r="CW357" i="4"/>
  <c r="DG357" i="4"/>
  <c r="DH357" i="4"/>
  <c r="DI357" i="4"/>
  <c r="DN357" i="4"/>
  <c r="DE357" i="4"/>
  <c r="DJ357" i="4"/>
  <c r="DC357" i="4"/>
  <c r="DA357" i="4"/>
  <c r="CZ357" i="4"/>
  <c r="DF357" i="4"/>
  <c r="DB357" i="4"/>
  <c r="CB348" i="4"/>
  <c r="BU348" i="4"/>
  <c r="CC348" i="4"/>
  <c r="BQ348" i="4"/>
  <c r="BW348" i="4"/>
  <c r="BM348" i="4"/>
  <c r="BP348" i="4"/>
  <c r="BZ348" i="4"/>
  <c r="BX348" i="4"/>
  <c r="BV348" i="4"/>
  <c r="BS348" i="4"/>
  <c r="CD348" i="4"/>
  <c r="BR348" i="4"/>
  <c r="CA348" i="4"/>
  <c r="BN348" i="4"/>
  <c r="BO348" i="4"/>
  <c r="BT348" i="4"/>
  <c r="BY348" i="4"/>
  <c r="CA38" i="4"/>
  <c r="BS38" i="4"/>
  <c r="BW38" i="4"/>
  <c r="BU38" i="4"/>
  <c r="BR38" i="4"/>
  <c r="CB38" i="4"/>
  <c r="BV38" i="4"/>
  <c r="BM38" i="4"/>
  <c r="CD38" i="4"/>
  <c r="BY38" i="4"/>
  <c r="BO38" i="4"/>
  <c r="BZ38" i="4"/>
  <c r="BN38" i="4"/>
  <c r="BQ38" i="4"/>
  <c r="BT38" i="4"/>
  <c r="BP38" i="4"/>
  <c r="CC38" i="4"/>
  <c r="BX38" i="4"/>
  <c r="DS353" i="4"/>
  <c r="DU353" i="4"/>
  <c r="EF353" i="4"/>
  <c r="DO353" i="4"/>
  <c r="DR353" i="4"/>
  <c r="DQ353" i="4"/>
  <c r="ED353" i="4"/>
  <c r="EE353" i="4"/>
  <c r="DP353" i="4"/>
  <c r="DV353" i="4"/>
  <c r="EA353" i="4"/>
  <c r="DT353" i="4"/>
  <c r="DW353" i="4"/>
  <c r="DY353" i="4"/>
  <c r="EB353" i="4"/>
  <c r="DZ353" i="4"/>
  <c r="EC353" i="4"/>
  <c r="DX353" i="4"/>
  <c r="DZ169" i="4"/>
  <c r="DX169" i="4"/>
  <c r="EC169" i="4"/>
  <c r="DW169" i="4"/>
  <c r="EA169" i="4"/>
  <c r="DP169" i="4"/>
  <c r="EF169" i="4"/>
  <c r="EB169" i="4"/>
  <c r="ED169" i="4"/>
  <c r="DU169" i="4"/>
  <c r="DV169" i="4"/>
  <c r="DR169" i="4"/>
  <c r="DT169" i="4"/>
  <c r="DY169" i="4"/>
  <c r="DO169" i="4"/>
  <c r="EE169" i="4"/>
  <c r="DQ169" i="4"/>
  <c r="DS169" i="4"/>
  <c r="EW116" i="4"/>
  <c r="EH116" i="4"/>
  <c r="ET116" i="4"/>
  <c r="EL116" i="4"/>
  <c r="EQ116" i="4"/>
  <c r="EI116" i="4"/>
  <c r="EJ116" i="4"/>
  <c r="EU116" i="4"/>
  <c r="EV116" i="4"/>
  <c r="EN116" i="4"/>
  <c r="EP116" i="4"/>
  <c r="EG116" i="4"/>
  <c r="EO116" i="4"/>
  <c r="EM116" i="4"/>
  <c r="EK116" i="4"/>
  <c r="ER116" i="4"/>
  <c r="ES116" i="4"/>
  <c r="EX116" i="4"/>
  <c r="EI327" i="4"/>
  <c r="EL327" i="4"/>
  <c r="EJ327" i="4"/>
  <c r="EW327" i="4"/>
  <c r="EM327" i="4"/>
  <c r="EK327" i="4"/>
  <c r="EV327" i="4"/>
  <c r="EX327" i="4"/>
  <c r="EU327" i="4"/>
  <c r="EO327" i="4"/>
  <c r="EP327" i="4"/>
  <c r="EQ327" i="4"/>
  <c r="ER327" i="4"/>
  <c r="ET327" i="4"/>
  <c r="EG327" i="4"/>
  <c r="ES327" i="4"/>
  <c r="EN327" i="4"/>
  <c r="EH327" i="4"/>
  <c r="DR65" i="4"/>
  <c r="DS65" i="4"/>
  <c r="DW65" i="4"/>
  <c r="DP65" i="4"/>
  <c r="DZ65" i="4"/>
  <c r="ED65" i="4"/>
  <c r="DU65" i="4"/>
  <c r="EC65" i="4"/>
  <c r="DO65" i="4"/>
  <c r="EE65" i="4"/>
  <c r="EB65" i="4"/>
  <c r="DQ65" i="4"/>
  <c r="DX65" i="4"/>
  <c r="DT65" i="4"/>
  <c r="DV65" i="4"/>
  <c r="EA65" i="4"/>
  <c r="DY65" i="4"/>
  <c r="EF65" i="4"/>
  <c r="DY43" i="4"/>
  <c r="DQ43" i="4"/>
  <c r="EF43" i="4"/>
  <c r="DW43" i="4"/>
  <c r="DP43" i="4"/>
  <c r="DZ43" i="4"/>
  <c r="DT43" i="4"/>
  <c r="EA43" i="4"/>
  <c r="DX43" i="4"/>
  <c r="EB43" i="4"/>
  <c r="EE43" i="4"/>
  <c r="DO43" i="4"/>
  <c r="DV43" i="4"/>
  <c r="DS43" i="4"/>
  <c r="ED43" i="4"/>
  <c r="DU43" i="4"/>
  <c r="DR43" i="4"/>
  <c r="EC43" i="4"/>
  <c r="DX163" i="4"/>
  <c r="DP163" i="4"/>
  <c r="DZ163" i="4"/>
  <c r="DS163" i="4"/>
  <c r="EB163" i="4"/>
  <c r="DU163" i="4"/>
  <c r="DT163" i="4"/>
  <c r="EC163" i="4"/>
  <c r="ED163" i="4"/>
  <c r="EF163" i="4"/>
  <c r="DO163" i="4"/>
  <c r="DQ163" i="4"/>
  <c r="EE163" i="4"/>
  <c r="DR163" i="4"/>
  <c r="EA163" i="4"/>
  <c r="DV163" i="4"/>
  <c r="DW163" i="4"/>
  <c r="DY163" i="4"/>
  <c r="CZ225" i="4"/>
  <c r="DD225" i="4"/>
  <c r="DB225" i="4"/>
  <c r="CY225" i="4"/>
  <c r="CW225" i="4"/>
  <c r="DA225" i="4"/>
  <c r="DK225" i="4"/>
  <c r="DH225" i="4"/>
  <c r="DE225" i="4"/>
  <c r="CX225" i="4"/>
  <c r="DJ225" i="4"/>
  <c r="DL225" i="4"/>
  <c r="DC225" i="4"/>
  <c r="DG225" i="4"/>
  <c r="DM225" i="4"/>
  <c r="DI225" i="4"/>
  <c r="DN225" i="4"/>
  <c r="DF225" i="4"/>
  <c r="BS135" i="4"/>
  <c r="BP135" i="4"/>
  <c r="CD135" i="4"/>
  <c r="BN135" i="4"/>
  <c r="BZ135" i="4"/>
  <c r="BO135" i="4"/>
  <c r="BR135" i="4"/>
  <c r="CA135" i="4"/>
  <c r="BT135" i="4"/>
  <c r="BW135" i="4"/>
  <c r="CC135" i="4"/>
  <c r="BX135" i="4"/>
  <c r="BM135" i="4"/>
  <c r="BY135" i="4"/>
  <c r="BQ135" i="4"/>
  <c r="BV135" i="4"/>
  <c r="BU135" i="4"/>
  <c r="CB135" i="4"/>
  <c r="CP317" i="4"/>
  <c r="CV317" i="4"/>
  <c r="CE317" i="4"/>
  <c r="CO317" i="4"/>
  <c r="CN317" i="4"/>
  <c r="CT317" i="4"/>
  <c r="CG317" i="4"/>
  <c r="CL317" i="4"/>
  <c r="CQ317" i="4"/>
  <c r="CJ317" i="4"/>
  <c r="CK317" i="4"/>
  <c r="CS317" i="4"/>
  <c r="CM317" i="4"/>
  <c r="CI317" i="4"/>
  <c r="CH317" i="4"/>
  <c r="CU317" i="4"/>
  <c r="CF317" i="4"/>
  <c r="CR317" i="4"/>
  <c r="BQ41" i="4"/>
  <c r="BZ41" i="4"/>
  <c r="BS41" i="4"/>
  <c r="BY41" i="4"/>
  <c r="CA41" i="4"/>
  <c r="BW41" i="4"/>
  <c r="BR41" i="4"/>
  <c r="BM41" i="4"/>
  <c r="BN41" i="4"/>
  <c r="CC41" i="4"/>
  <c r="CB41" i="4"/>
  <c r="BV41" i="4"/>
  <c r="CD41" i="4"/>
  <c r="BT41" i="4"/>
  <c r="BP41" i="4"/>
  <c r="BX41" i="4"/>
  <c r="BO41" i="4"/>
  <c r="BU41" i="4"/>
  <c r="CD222" i="4"/>
  <c r="BT222" i="4"/>
  <c r="BS222" i="4"/>
  <c r="BU222" i="4"/>
  <c r="BV222" i="4"/>
  <c r="BX222" i="4"/>
  <c r="CA222" i="4"/>
  <c r="CC222" i="4"/>
  <c r="BZ222" i="4"/>
  <c r="BM222" i="4"/>
  <c r="CB222" i="4"/>
  <c r="BY222" i="4"/>
  <c r="BO222" i="4"/>
  <c r="BW222" i="4"/>
  <c r="BN222" i="4"/>
  <c r="BQ222" i="4"/>
  <c r="BR222" i="4"/>
  <c r="BP222" i="4"/>
  <c r="CK148" i="4"/>
  <c r="CQ148" i="4"/>
  <c r="CN148" i="4"/>
  <c r="CU148" i="4"/>
  <c r="CV148" i="4"/>
  <c r="CE148" i="4"/>
  <c r="CH148" i="4"/>
  <c r="CI148" i="4"/>
  <c r="CR148" i="4"/>
  <c r="CP148" i="4"/>
  <c r="CL148" i="4"/>
  <c r="CT148" i="4"/>
  <c r="CF148" i="4"/>
  <c r="CS148" i="4"/>
  <c r="CJ148" i="4"/>
  <c r="CG148" i="4"/>
  <c r="CM148" i="4"/>
  <c r="CO148" i="4"/>
  <c r="ED44" i="4"/>
  <c r="DP44" i="4"/>
  <c r="DT44" i="4"/>
  <c r="DQ44" i="4"/>
  <c r="DZ44" i="4"/>
  <c r="DX44" i="4"/>
  <c r="EE44" i="4"/>
  <c r="EF44" i="4"/>
  <c r="DS44" i="4"/>
  <c r="EB44" i="4"/>
  <c r="DO44" i="4"/>
  <c r="DY44" i="4"/>
  <c r="EC44" i="4"/>
  <c r="DV44" i="4"/>
  <c r="EA44" i="4"/>
  <c r="DR44" i="4"/>
  <c r="DU44" i="4"/>
  <c r="DW44" i="4"/>
  <c r="DE48" i="4"/>
  <c r="DN48" i="4"/>
  <c r="DH48" i="4"/>
  <c r="DG48" i="4"/>
  <c r="DA48" i="4"/>
  <c r="DK48" i="4"/>
  <c r="DM48" i="4"/>
  <c r="CZ48" i="4"/>
  <c r="DJ48" i="4"/>
  <c r="DD48" i="4"/>
  <c r="CW48" i="4"/>
  <c r="DI48" i="4"/>
  <c r="DC48" i="4"/>
  <c r="CY48" i="4"/>
  <c r="DL48" i="4"/>
  <c r="CX48" i="4"/>
  <c r="DF48" i="4"/>
  <c r="DB48" i="4"/>
  <c r="DG65" i="4"/>
  <c r="DA65" i="4"/>
  <c r="DH65" i="4"/>
  <c r="CW65" i="4"/>
  <c r="CX65" i="4"/>
  <c r="DN65" i="4"/>
  <c r="DL65" i="4"/>
  <c r="DK65" i="4"/>
  <c r="DI65" i="4"/>
  <c r="DF65" i="4"/>
  <c r="DM65" i="4"/>
  <c r="CZ65" i="4"/>
  <c r="DJ65" i="4"/>
  <c r="DB65" i="4"/>
  <c r="DC65" i="4"/>
  <c r="DE65" i="4"/>
  <c r="CY65" i="4"/>
  <c r="DD65" i="4"/>
  <c r="EB176" i="4"/>
  <c r="DS176" i="4"/>
  <c r="DP176" i="4"/>
  <c r="EA176" i="4"/>
  <c r="DQ176" i="4"/>
  <c r="EC176" i="4"/>
  <c r="DR176" i="4"/>
  <c r="DX176" i="4"/>
  <c r="DW176" i="4"/>
  <c r="EE176" i="4"/>
  <c r="DO176" i="4"/>
  <c r="EF176" i="4"/>
  <c r="DT176" i="4"/>
  <c r="DU176" i="4"/>
  <c r="DY176" i="4"/>
  <c r="DV176" i="4"/>
  <c r="DZ176" i="4"/>
  <c r="ED176" i="4"/>
  <c r="DF114" i="4"/>
  <c r="DI114" i="4"/>
  <c r="DH114" i="4"/>
  <c r="DA114" i="4"/>
  <c r="CY114" i="4"/>
  <c r="DL114" i="4"/>
  <c r="DM114" i="4"/>
  <c r="CZ114" i="4"/>
  <c r="DG114" i="4"/>
  <c r="DN114" i="4"/>
  <c r="DD114" i="4"/>
  <c r="CX114" i="4"/>
  <c r="CW114" i="4"/>
  <c r="DB114" i="4"/>
  <c r="DC114" i="4"/>
  <c r="DJ114" i="4"/>
  <c r="DE114" i="4"/>
  <c r="DK114" i="4"/>
  <c r="CO166" i="4"/>
  <c r="CQ166" i="4"/>
  <c r="CR166" i="4"/>
  <c r="CK166" i="4"/>
  <c r="CM166" i="4"/>
  <c r="CJ166" i="4"/>
  <c r="CI166" i="4"/>
  <c r="CV166" i="4"/>
  <c r="CT166" i="4"/>
  <c r="CN166" i="4"/>
  <c r="CS166" i="4"/>
  <c r="CL166" i="4"/>
  <c r="CF166" i="4"/>
  <c r="CP166" i="4"/>
  <c r="CG166" i="4"/>
  <c r="CE166" i="4"/>
  <c r="CH166" i="4"/>
  <c r="CU166" i="4"/>
  <c r="EN182" i="4"/>
  <c r="EV182" i="4"/>
  <c r="EI182" i="4"/>
  <c r="ES182" i="4"/>
  <c r="ET182" i="4"/>
  <c r="ER182" i="4"/>
  <c r="EM182" i="4"/>
  <c r="EH182" i="4"/>
  <c r="EJ182" i="4"/>
  <c r="EQ182" i="4"/>
  <c r="EK182" i="4"/>
  <c r="EU182" i="4"/>
  <c r="EX182" i="4"/>
  <c r="EP182" i="4"/>
  <c r="EW182" i="4"/>
  <c r="EL182" i="4"/>
  <c r="EG182" i="4"/>
  <c r="EO182" i="4"/>
  <c r="DT72" i="4"/>
  <c r="EE72" i="4"/>
  <c r="DR72" i="4"/>
  <c r="EB72" i="4"/>
  <c r="DP72" i="4"/>
  <c r="DZ72" i="4"/>
  <c r="DU72" i="4"/>
  <c r="DX72" i="4"/>
  <c r="EA72" i="4"/>
  <c r="EF72" i="4"/>
  <c r="DW72" i="4"/>
  <c r="DY72" i="4"/>
  <c r="DO72" i="4"/>
  <c r="EC72" i="4"/>
  <c r="DS72" i="4"/>
  <c r="DQ72" i="4"/>
  <c r="ED72" i="4"/>
  <c r="DV72" i="4"/>
  <c r="DR108" i="4"/>
  <c r="EE108" i="4"/>
  <c r="DZ108" i="4"/>
  <c r="DT108" i="4"/>
  <c r="EA108" i="4"/>
  <c r="DV108" i="4"/>
  <c r="DU108" i="4"/>
  <c r="DP108" i="4"/>
  <c r="DQ108" i="4"/>
  <c r="DW108" i="4"/>
  <c r="DO108" i="4"/>
  <c r="DS108" i="4"/>
  <c r="EF108" i="4"/>
  <c r="DY108" i="4"/>
  <c r="ED108" i="4"/>
  <c r="EC108" i="4"/>
  <c r="DX108" i="4"/>
  <c r="EB108" i="4"/>
  <c r="CI296" i="4"/>
  <c r="CH296" i="4"/>
  <c r="CR296" i="4"/>
  <c r="CO296" i="4"/>
  <c r="CK296" i="4"/>
  <c r="CU296" i="4"/>
  <c r="CT296" i="4"/>
  <c r="CE296" i="4"/>
  <c r="CN296" i="4"/>
  <c r="CS296" i="4"/>
  <c r="CG296" i="4"/>
  <c r="CM296" i="4"/>
  <c r="CV296" i="4"/>
  <c r="CL296" i="4"/>
  <c r="CQ296" i="4"/>
  <c r="CF296" i="4"/>
  <c r="CJ296" i="4"/>
  <c r="CP296" i="4"/>
  <c r="CY191" i="4"/>
  <c r="DB191" i="4"/>
  <c r="DD191" i="4"/>
  <c r="DK191" i="4"/>
  <c r="CX191" i="4"/>
  <c r="DF191" i="4"/>
  <c r="CW191" i="4"/>
  <c r="DH191" i="4"/>
  <c r="DM191" i="4"/>
  <c r="DA191" i="4"/>
  <c r="CZ191" i="4"/>
  <c r="DL191" i="4"/>
  <c r="DE191" i="4"/>
  <c r="DJ191" i="4"/>
  <c r="DG191" i="4"/>
  <c r="DC191" i="4"/>
  <c r="DN191" i="4"/>
  <c r="DI191" i="4"/>
  <c r="DG139" i="4"/>
  <c r="DL139" i="4"/>
  <c r="DM139" i="4"/>
  <c r="DD139" i="4"/>
  <c r="CX139" i="4"/>
  <c r="DK139" i="4"/>
  <c r="DF139" i="4"/>
  <c r="DJ139" i="4"/>
  <c r="DI139" i="4"/>
  <c r="DC139" i="4"/>
  <c r="CZ139" i="4"/>
  <c r="DA139" i="4"/>
  <c r="CW139" i="4"/>
  <c r="CY139" i="4"/>
  <c r="DB139" i="4"/>
  <c r="DN139" i="4"/>
  <c r="DH139" i="4"/>
  <c r="DE139" i="4"/>
  <c r="CN326" i="4"/>
  <c r="CT326" i="4"/>
  <c r="CE326" i="4"/>
  <c r="CF326" i="4"/>
  <c r="CQ326" i="4"/>
  <c r="CS326" i="4"/>
  <c r="CM326" i="4"/>
  <c r="CP326" i="4"/>
  <c r="CR326" i="4"/>
  <c r="CK326" i="4"/>
  <c r="CO326" i="4"/>
  <c r="CI326" i="4"/>
  <c r="CL326" i="4"/>
  <c r="CV326" i="4"/>
  <c r="CG326" i="4"/>
  <c r="CJ326" i="4"/>
  <c r="CH326" i="4"/>
  <c r="CU326" i="4"/>
  <c r="CI211" i="4"/>
  <c r="CV211" i="4"/>
  <c r="CR211" i="4"/>
  <c r="CL211" i="4"/>
  <c r="CO211" i="4"/>
  <c r="CT211" i="4"/>
  <c r="CS211" i="4"/>
  <c r="CK211" i="4"/>
  <c r="CJ211" i="4"/>
  <c r="CQ211" i="4"/>
  <c r="CN211" i="4"/>
  <c r="CM211" i="4"/>
  <c r="CP211" i="4"/>
  <c r="CH211" i="4"/>
  <c r="CU211" i="4"/>
  <c r="CE211" i="4"/>
  <c r="CF211" i="4"/>
  <c r="CG211" i="4"/>
  <c r="ED50" i="4"/>
  <c r="EC50" i="4"/>
  <c r="DR50" i="4"/>
  <c r="EB50" i="4"/>
  <c r="DZ50" i="4"/>
  <c r="DU50" i="4"/>
  <c r="DO50" i="4"/>
  <c r="DY50" i="4"/>
  <c r="DV50" i="4"/>
  <c r="DX50" i="4"/>
  <c r="DS50" i="4"/>
  <c r="EA50" i="4"/>
  <c r="DW50" i="4"/>
  <c r="EF50" i="4"/>
  <c r="DP50" i="4"/>
  <c r="EE50" i="4"/>
  <c r="DQ50" i="4"/>
  <c r="DT50" i="4"/>
  <c r="EW42" i="4"/>
  <c r="EV42" i="4"/>
  <c r="EP42" i="4"/>
  <c r="ER42" i="4"/>
  <c r="EU42" i="4"/>
  <c r="EH42" i="4"/>
  <c r="EI42" i="4"/>
  <c r="ET42" i="4"/>
  <c r="EQ42" i="4"/>
  <c r="EM42" i="4"/>
  <c r="EX42" i="4"/>
  <c r="EO42" i="4"/>
  <c r="EJ42" i="4"/>
  <c r="ES42" i="4"/>
  <c r="EL42" i="4"/>
  <c r="EK42" i="4"/>
  <c r="EN42" i="4"/>
  <c r="EG42" i="4"/>
  <c r="DF238" i="4"/>
  <c r="DC238" i="4"/>
  <c r="CW238" i="4"/>
  <c r="DG238" i="4"/>
  <c r="DB238" i="4"/>
  <c r="DN238" i="4"/>
  <c r="CX238" i="4"/>
  <c r="CZ238" i="4"/>
  <c r="DJ238" i="4"/>
  <c r="DA238" i="4"/>
  <c r="DK238" i="4"/>
  <c r="DI238" i="4"/>
  <c r="DH238" i="4"/>
  <c r="DE238" i="4"/>
  <c r="DM238" i="4"/>
  <c r="DL238" i="4"/>
  <c r="DD238" i="4"/>
  <c r="CY238" i="4"/>
  <c r="EV134" i="4"/>
  <c r="EJ134" i="4"/>
  <c r="EI134" i="4"/>
  <c r="EH134" i="4"/>
  <c r="EO134" i="4"/>
  <c r="EU134" i="4"/>
  <c r="EP134" i="4"/>
  <c r="EQ134" i="4"/>
  <c r="EX134" i="4"/>
  <c r="EG134" i="4"/>
  <c r="EN134" i="4"/>
  <c r="EL134" i="4"/>
  <c r="EM134" i="4"/>
  <c r="ET134" i="4"/>
  <c r="ER134" i="4"/>
  <c r="ES134" i="4"/>
  <c r="EW134" i="4"/>
  <c r="EK134" i="4"/>
  <c r="CN82" i="4"/>
  <c r="CV82" i="4"/>
  <c r="CO82" i="4"/>
  <c r="CF82" i="4"/>
  <c r="CS82" i="4"/>
  <c r="CH82" i="4"/>
  <c r="CT82" i="4"/>
  <c r="CM82" i="4"/>
  <c r="CL82" i="4"/>
  <c r="CK82" i="4"/>
  <c r="CR82" i="4"/>
  <c r="CQ82" i="4"/>
  <c r="CI82" i="4"/>
  <c r="CJ82" i="4"/>
  <c r="CG82" i="4"/>
  <c r="CU82" i="4"/>
  <c r="CE82" i="4"/>
  <c r="CP82" i="4"/>
  <c r="EX335" i="4"/>
  <c r="ER335" i="4"/>
  <c r="EQ335" i="4"/>
  <c r="EG335" i="4"/>
  <c r="EN335" i="4"/>
  <c r="ET335" i="4"/>
  <c r="EI335" i="4"/>
  <c r="EU335" i="4"/>
  <c r="EW335" i="4"/>
  <c r="EJ335" i="4"/>
  <c r="EP335" i="4"/>
  <c r="ES335" i="4"/>
  <c r="EK335" i="4"/>
  <c r="EV335" i="4"/>
  <c r="EM335" i="4"/>
  <c r="EH335" i="4"/>
  <c r="EO335" i="4"/>
  <c r="EL335" i="4"/>
  <c r="BW74" i="4"/>
  <c r="BS74" i="4"/>
  <c r="BO74" i="4"/>
  <c r="BN74" i="4"/>
  <c r="CC74" i="4"/>
  <c r="CB74" i="4"/>
  <c r="BQ74" i="4"/>
  <c r="BU74" i="4"/>
  <c r="CA74" i="4"/>
  <c r="BX74" i="4"/>
  <c r="BY74" i="4"/>
  <c r="BM74" i="4"/>
  <c r="BR74" i="4"/>
  <c r="BT74" i="4"/>
  <c r="BP74" i="4"/>
  <c r="BV74" i="4"/>
  <c r="CD74" i="4"/>
  <c r="BZ74" i="4"/>
  <c r="EO250" i="4"/>
  <c r="EP250" i="4"/>
  <c r="EK250" i="4"/>
  <c r="ET250" i="4"/>
  <c r="EV250" i="4"/>
  <c r="EG250" i="4"/>
  <c r="ES250" i="4"/>
  <c r="EW250" i="4"/>
  <c r="EI250" i="4"/>
  <c r="EL250" i="4"/>
  <c r="EH250" i="4"/>
  <c r="EJ250" i="4"/>
  <c r="EQ250" i="4"/>
  <c r="EM250" i="4"/>
  <c r="EX250" i="4"/>
  <c r="ER250" i="4"/>
  <c r="EU250" i="4"/>
  <c r="EN250" i="4"/>
  <c r="CK204" i="4"/>
  <c r="CF204" i="4"/>
  <c r="CS204" i="4"/>
  <c r="CN204" i="4"/>
  <c r="CH204" i="4"/>
  <c r="CU204" i="4"/>
  <c r="CE204" i="4"/>
  <c r="CV204" i="4"/>
  <c r="CG204" i="4"/>
  <c r="CT204" i="4"/>
  <c r="CP204" i="4"/>
  <c r="CQ204" i="4"/>
  <c r="CL204" i="4"/>
  <c r="CI204" i="4"/>
  <c r="CM204" i="4"/>
  <c r="CJ204" i="4"/>
  <c r="CO204" i="4"/>
  <c r="CR204" i="4"/>
  <c r="BM357" i="4"/>
  <c r="BT357" i="4"/>
  <c r="BN357" i="4"/>
  <c r="BR357" i="4"/>
  <c r="BQ357" i="4"/>
  <c r="BY357" i="4"/>
  <c r="BX357" i="4"/>
  <c r="CB357" i="4"/>
  <c r="BP357" i="4"/>
  <c r="BW357" i="4"/>
  <c r="BO357" i="4"/>
  <c r="CD357" i="4"/>
  <c r="BV357" i="4"/>
  <c r="CA357" i="4"/>
  <c r="BU357" i="4"/>
  <c r="BS357" i="4"/>
  <c r="CC357" i="4"/>
  <c r="BZ357" i="4"/>
  <c r="DH227" i="4"/>
  <c r="DF227" i="4"/>
  <c r="DK227" i="4"/>
  <c r="DE227" i="4"/>
  <c r="CY227" i="4"/>
  <c r="DB227" i="4"/>
  <c r="DI227" i="4"/>
  <c r="DJ227" i="4"/>
  <c r="CX227" i="4"/>
  <c r="DG227" i="4"/>
  <c r="CW227" i="4"/>
  <c r="DM227" i="4"/>
  <c r="DC227" i="4"/>
  <c r="CZ227" i="4"/>
  <c r="DN227" i="4"/>
  <c r="DD227" i="4"/>
  <c r="DA227" i="4"/>
  <c r="DL227" i="4"/>
  <c r="EV24" i="4"/>
  <c r="ER24" i="4"/>
  <c r="EJ24" i="4"/>
  <c r="EX24" i="4"/>
  <c r="EI24" i="4"/>
  <c r="EP24" i="4"/>
  <c r="EU24" i="4"/>
  <c r="EN24" i="4"/>
  <c r="EL24" i="4"/>
  <c r="EO24" i="4"/>
  <c r="ES24" i="4"/>
  <c r="EW24" i="4"/>
  <c r="EM24" i="4"/>
  <c r="EH24" i="4"/>
  <c r="EG24" i="4"/>
  <c r="EK24" i="4"/>
  <c r="EQ24" i="4"/>
  <c r="ET24" i="4"/>
  <c r="BV263" i="4"/>
  <c r="BQ263" i="4"/>
  <c r="BY263" i="4"/>
  <c r="BN263" i="4"/>
  <c r="BO263" i="4"/>
  <c r="BR263" i="4"/>
  <c r="CD263" i="4"/>
  <c r="CA263" i="4"/>
  <c r="BS263" i="4"/>
  <c r="BM263" i="4"/>
  <c r="BP263" i="4"/>
  <c r="BX263" i="4"/>
  <c r="BU263" i="4"/>
  <c r="BT263" i="4"/>
  <c r="BZ263" i="4"/>
  <c r="BW263" i="4"/>
  <c r="CC263" i="4"/>
  <c r="CB263" i="4"/>
  <c r="EQ284" i="4"/>
  <c r="EO284" i="4"/>
  <c r="EI284" i="4"/>
  <c r="EM284" i="4"/>
  <c r="ES284" i="4"/>
  <c r="EU284" i="4"/>
  <c r="EL284" i="4"/>
  <c r="EX284" i="4"/>
  <c r="EG284" i="4"/>
  <c r="EP284" i="4"/>
  <c r="EV284" i="4"/>
  <c r="EH284" i="4"/>
  <c r="ER284" i="4"/>
  <c r="ET284" i="4"/>
  <c r="EW284" i="4"/>
  <c r="EN284" i="4"/>
  <c r="EJ284" i="4"/>
  <c r="EK284" i="4"/>
  <c r="CM42" i="4"/>
  <c r="CK42" i="4"/>
  <c r="CJ42" i="4"/>
  <c r="CF42" i="4"/>
  <c r="CS42" i="4"/>
  <c r="CE42" i="4"/>
  <c r="CN42" i="4"/>
  <c r="CT42" i="4"/>
  <c r="CP42" i="4"/>
  <c r="CL42" i="4"/>
  <c r="CH42" i="4"/>
  <c r="CV42" i="4"/>
  <c r="CG42" i="4"/>
  <c r="CU42" i="4"/>
  <c r="CI42" i="4"/>
  <c r="CO42" i="4"/>
  <c r="CQ42" i="4"/>
  <c r="CR42" i="4"/>
  <c r="BY4" i="8"/>
  <c r="CH4" i="8"/>
  <c r="CG4" i="8"/>
  <c r="BZ4" i="8"/>
  <c r="CB4" i="8"/>
  <c r="CC4" i="8"/>
  <c r="CD4" i="8"/>
  <c r="CA4" i="8"/>
  <c r="CF4" i="8"/>
  <c r="CE4" i="8"/>
  <c r="CL285" i="4"/>
  <c r="CN285" i="4"/>
  <c r="CO285" i="4"/>
  <c r="CH285" i="4"/>
  <c r="CE285" i="4"/>
  <c r="CK285" i="4"/>
  <c r="CI285" i="4"/>
  <c r="CV285" i="4"/>
  <c r="CF285" i="4"/>
  <c r="CR285" i="4"/>
  <c r="CS285" i="4"/>
  <c r="CP285" i="4"/>
  <c r="CG285" i="4"/>
  <c r="CQ285" i="4"/>
  <c r="CJ285" i="4"/>
  <c r="CU285" i="4"/>
  <c r="CT285" i="4"/>
  <c r="CM285" i="4"/>
  <c r="EV47" i="4"/>
  <c r="EK47" i="4"/>
  <c r="EM47" i="4"/>
  <c r="EJ47" i="4"/>
  <c r="EW47" i="4"/>
  <c r="EO47" i="4"/>
  <c r="EG47" i="4"/>
  <c r="ET47" i="4"/>
  <c r="EP47" i="4"/>
  <c r="ER47" i="4"/>
  <c r="EL47" i="4"/>
  <c r="EX47" i="4"/>
  <c r="ES47" i="4"/>
  <c r="EN47" i="4"/>
  <c r="EU47" i="4"/>
  <c r="EQ47" i="4"/>
  <c r="EI47" i="4"/>
  <c r="EH47" i="4"/>
  <c r="EM131" i="4"/>
  <c r="EH131" i="4"/>
  <c r="EK131" i="4"/>
  <c r="EN131" i="4"/>
  <c r="EI131" i="4"/>
  <c r="EW131" i="4"/>
  <c r="EG131" i="4"/>
  <c r="EX131" i="4"/>
  <c r="EU131" i="4"/>
  <c r="EL131" i="4"/>
  <c r="EP131" i="4"/>
  <c r="EJ131" i="4"/>
  <c r="EV131" i="4"/>
  <c r="ER131" i="4"/>
  <c r="ES131" i="4"/>
  <c r="EQ131" i="4"/>
  <c r="ET131" i="4"/>
  <c r="EO131" i="4"/>
  <c r="EX206" i="4"/>
  <c r="EW206" i="4"/>
  <c r="EV206" i="4"/>
  <c r="EG206" i="4"/>
  <c r="EP206" i="4"/>
  <c r="EK206" i="4"/>
  <c r="EN206" i="4"/>
  <c r="EL206" i="4"/>
  <c r="ES206" i="4"/>
  <c r="EH206" i="4"/>
  <c r="EI206" i="4"/>
  <c r="EU206" i="4"/>
  <c r="EO206" i="4"/>
  <c r="ER206" i="4"/>
  <c r="ET206" i="4"/>
  <c r="EQ206" i="4"/>
  <c r="EM206" i="4"/>
  <c r="EJ206" i="4"/>
  <c r="DJ16" i="4"/>
  <c r="DG16" i="4"/>
  <c r="DD16" i="4"/>
  <c r="CY16" i="4"/>
  <c r="DI16" i="4"/>
  <c r="DL16" i="4"/>
  <c r="DE16" i="4"/>
  <c r="DK16" i="4"/>
  <c r="CW16" i="4"/>
  <c r="DM16" i="4"/>
  <c r="DB16" i="4"/>
  <c r="DN16" i="4"/>
  <c r="CX16" i="4"/>
  <c r="DC16" i="4"/>
  <c r="CZ16" i="4"/>
  <c r="DF16" i="4"/>
  <c r="DH16" i="4"/>
  <c r="DA16" i="4"/>
  <c r="CX33" i="4"/>
  <c r="DL33" i="4"/>
  <c r="DF33" i="4"/>
  <c r="DH33" i="4"/>
  <c r="DE33" i="4"/>
  <c r="DG33" i="4"/>
  <c r="DK33" i="4"/>
  <c r="DN33" i="4"/>
  <c r="DC33" i="4"/>
  <c r="CW33" i="4"/>
  <c r="DA33" i="4"/>
  <c r="DD33" i="4"/>
  <c r="DI33" i="4"/>
  <c r="CY33" i="4"/>
  <c r="DJ33" i="4"/>
  <c r="DM33" i="4"/>
  <c r="CZ33" i="4"/>
  <c r="DB33" i="4"/>
  <c r="BT159" i="4"/>
  <c r="BS159" i="4"/>
  <c r="BR159" i="4"/>
  <c r="BY159" i="4"/>
  <c r="BV159" i="4"/>
  <c r="BZ159" i="4"/>
  <c r="CD159" i="4"/>
  <c r="BO159" i="4"/>
  <c r="BW159" i="4"/>
  <c r="BN159" i="4"/>
  <c r="BU159" i="4"/>
  <c r="BP159" i="4"/>
  <c r="CA159" i="4"/>
  <c r="CB159" i="4"/>
  <c r="BX159" i="4"/>
  <c r="BM159" i="4"/>
  <c r="BQ159" i="4"/>
  <c r="CC159" i="4"/>
  <c r="EA295" i="4"/>
  <c r="EF295" i="4"/>
  <c r="EC295" i="4"/>
  <c r="DO295" i="4"/>
  <c r="DZ295" i="4"/>
  <c r="DW295" i="4"/>
  <c r="EB295" i="4"/>
  <c r="EE295" i="4"/>
  <c r="DS295" i="4"/>
  <c r="DV295" i="4"/>
  <c r="DR295" i="4"/>
  <c r="DX295" i="4"/>
  <c r="DT295" i="4"/>
  <c r="DQ295" i="4"/>
  <c r="DU295" i="4"/>
  <c r="DP295" i="4"/>
  <c r="DY295" i="4"/>
  <c r="ED295" i="4"/>
  <c r="EC276" i="4"/>
  <c r="DP276" i="4"/>
  <c r="DT276" i="4"/>
  <c r="ED276" i="4"/>
  <c r="DS276" i="4"/>
  <c r="DQ276" i="4"/>
  <c r="DZ276" i="4"/>
  <c r="EE276" i="4"/>
  <c r="EB276" i="4"/>
  <c r="DU276" i="4"/>
  <c r="DX276" i="4"/>
  <c r="DV276" i="4"/>
  <c r="EF276" i="4"/>
  <c r="DO276" i="4"/>
  <c r="DR276" i="4"/>
  <c r="DY276" i="4"/>
  <c r="DW276" i="4"/>
  <c r="EA276" i="4"/>
  <c r="DF294" i="4"/>
  <c r="DI294" i="4"/>
  <c r="DA294" i="4"/>
  <c r="DH294" i="4"/>
  <c r="CZ294" i="4"/>
  <c r="DB294" i="4"/>
  <c r="DG294" i="4"/>
  <c r="DJ294" i="4"/>
  <c r="DM294" i="4"/>
  <c r="CX294" i="4"/>
  <c r="DL294" i="4"/>
  <c r="CY294" i="4"/>
  <c r="DN294" i="4"/>
  <c r="DK294" i="4"/>
  <c r="DE294" i="4"/>
  <c r="DC294" i="4"/>
  <c r="DD294" i="4"/>
  <c r="CW294" i="4"/>
  <c r="CZ320" i="4"/>
  <c r="DN320" i="4"/>
  <c r="CY320" i="4"/>
  <c r="DG320" i="4"/>
  <c r="DB320" i="4"/>
  <c r="DD320" i="4"/>
  <c r="DJ320" i="4"/>
  <c r="DL320" i="4"/>
  <c r="DC320" i="4"/>
  <c r="DI320" i="4"/>
  <c r="DE320" i="4"/>
  <c r="DF320" i="4"/>
  <c r="DA320" i="4"/>
  <c r="DM320" i="4"/>
  <c r="CX320" i="4"/>
  <c r="DH320" i="4"/>
  <c r="DK320" i="4"/>
  <c r="CW320" i="4"/>
  <c r="CI43" i="4"/>
  <c r="CF43" i="4"/>
  <c r="CU43" i="4"/>
  <c r="CP43" i="4"/>
  <c r="CS43" i="4"/>
  <c r="CK43" i="4"/>
  <c r="CJ43" i="4"/>
  <c r="CV43" i="4"/>
  <c r="CQ43" i="4"/>
  <c r="CE43" i="4"/>
  <c r="CN43" i="4"/>
  <c r="CR43" i="4"/>
  <c r="CG43" i="4"/>
  <c r="CO43" i="4"/>
  <c r="CL43" i="4"/>
  <c r="CT43" i="4"/>
  <c r="CM43" i="4"/>
  <c r="CH43" i="4"/>
  <c r="DC115" i="4"/>
  <c r="DI115" i="4"/>
  <c r="DE115" i="4"/>
  <c r="CY115" i="4"/>
  <c r="DL115" i="4"/>
  <c r="DN115" i="4"/>
  <c r="CX115" i="4"/>
  <c r="DA115" i="4"/>
  <c r="DK115" i="4"/>
  <c r="DF115" i="4"/>
  <c r="DG115" i="4"/>
  <c r="DH115" i="4"/>
  <c r="DM115" i="4"/>
  <c r="DB115" i="4"/>
  <c r="CW115" i="4"/>
  <c r="DD115" i="4"/>
  <c r="DJ115" i="4"/>
  <c r="CZ115" i="4"/>
  <c r="ES89" i="4"/>
  <c r="ET89" i="4"/>
  <c r="EK89" i="4"/>
  <c r="EX89" i="4"/>
  <c r="EP89" i="4"/>
  <c r="EN89" i="4"/>
  <c r="EJ89" i="4"/>
  <c r="EQ89" i="4"/>
  <c r="EU89" i="4"/>
  <c r="EI89" i="4"/>
  <c r="EV89" i="4"/>
  <c r="EW89" i="4"/>
  <c r="EL89" i="4"/>
  <c r="EH89" i="4"/>
  <c r="EM89" i="4"/>
  <c r="ER89" i="4"/>
  <c r="EO89" i="4"/>
  <c r="EG89" i="4"/>
  <c r="BU151" i="4"/>
  <c r="BX151" i="4"/>
  <c r="BQ151" i="4"/>
  <c r="BN151" i="4"/>
  <c r="BO151" i="4"/>
  <c r="BY151" i="4"/>
  <c r="BV151" i="4"/>
  <c r="BW151" i="4"/>
  <c r="CA151" i="4"/>
  <c r="BZ151" i="4"/>
  <c r="BT151" i="4"/>
  <c r="CB151" i="4"/>
  <c r="CC151" i="4"/>
  <c r="BP151" i="4"/>
  <c r="BM151" i="4"/>
  <c r="BR151" i="4"/>
  <c r="CD151" i="4"/>
  <c r="BS151" i="4"/>
  <c r="BP294" i="4"/>
  <c r="CC294" i="4"/>
  <c r="BY294" i="4"/>
  <c r="BN294" i="4"/>
  <c r="BO294" i="4"/>
  <c r="BW294" i="4"/>
  <c r="BQ294" i="4"/>
  <c r="CA294" i="4"/>
  <c r="BT294" i="4"/>
  <c r="BZ294" i="4"/>
  <c r="BM294" i="4"/>
  <c r="BU294" i="4"/>
  <c r="BX294" i="4"/>
  <c r="BS294" i="4"/>
  <c r="CB294" i="4"/>
  <c r="BR294" i="4"/>
  <c r="CD294" i="4"/>
  <c r="BV294" i="4"/>
  <c r="DV93" i="4"/>
  <c r="EA93" i="4"/>
  <c r="DX93" i="4"/>
  <c r="EC93" i="4"/>
  <c r="EE93" i="4"/>
  <c r="DQ93" i="4"/>
  <c r="DP93" i="4"/>
  <c r="DO93" i="4"/>
  <c r="DR93" i="4"/>
  <c r="EF93" i="4"/>
  <c r="DU93" i="4"/>
  <c r="DZ93" i="4"/>
  <c r="ED93" i="4"/>
  <c r="EB93" i="4"/>
  <c r="DY93" i="4"/>
  <c r="DS93" i="4"/>
  <c r="DT93" i="4"/>
  <c r="DW93" i="4"/>
  <c r="CS179" i="4"/>
  <c r="CT179" i="4"/>
  <c r="CL179" i="4"/>
  <c r="CJ179" i="4"/>
  <c r="CK179" i="4"/>
  <c r="CP179" i="4"/>
  <c r="CN179" i="4"/>
  <c r="CF179" i="4"/>
  <c r="CV179" i="4"/>
  <c r="CU179" i="4"/>
  <c r="CE179" i="4"/>
  <c r="CM179" i="4"/>
  <c r="CH179" i="4"/>
  <c r="CQ179" i="4"/>
  <c r="CI179" i="4"/>
  <c r="CG179" i="4"/>
  <c r="CO179" i="4"/>
  <c r="CR179" i="4"/>
  <c r="CV135" i="4"/>
  <c r="CU135" i="4"/>
  <c r="CM135" i="4"/>
  <c r="CK135" i="4"/>
  <c r="CQ135" i="4"/>
  <c r="CG135" i="4"/>
  <c r="CI135" i="4"/>
  <c r="CT135" i="4"/>
  <c r="CR135" i="4"/>
  <c r="CJ135" i="4"/>
  <c r="CF135" i="4"/>
  <c r="CS135" i="4"/>
  <c r="CO135" i="4"/>
  <c r="CH135" i="4"/>
  <c r="CL135" i="4"/>
  <c r="CN135" i="4"/>
  <c r="CP135" i="4"/>
  <c r="CE135" i="4"/>
  <c r="BO12" i="4"/>
  <c r="BS12" i="4"/>
  <c r="BN12" i="4"/>
  <c r="BZ12" i="4"/>
  <c r="BP12" i="4"/>
  <c r="BT12" i="4"/>
  <c r="CC12" i="4"/>
  <c r="BM12" i="4"/>
  <c r="CB12" i="4"/>
  <c r="CD12" i="4"/>
  <c r="BW12" i="4"/>
  <c r="BQ12" i="4"/>
  <c r="BR12" i="4"/>
  <c r="BY12" i="4"/>
  <c r="BX12" i="4"/>
  <c r="CA12" i="4"/>
  <c r="BU12" i="4"/>
  <c r="BV12" i="4"/>
  <c r="DU20" i="4"/>
  <c r="DQ20" i="4"/>
  <c r="DZ20" i="4"/>
  <c r="EF20" i="4"/>
  <c r="DS20" i="4"/>
  <c r="DO20" i="4"/>
  <c r="DY20" i="4"/>
  <c r="DT20" i="4"/>
  <c r="DP20" i="4"/>
  <c r="EC20" i="4"/>
  <c r="DR20" i="4"/>
  <c r="EA20" i="4"/>
  <c r="DX20" i="4"/>
  <c r="ED20" i="4"/>
  <c r="EE20" i="4"/>
  <c r="DV20" i="4"/>
  <c r="EB20" i="4"/>
  <c r="DW20" i="4"/>
  <c r="CS228" i="4"/>
  <c r="CL228" i="4"/>
  <c r="CO228" i="4"/>
  <c r="CM228" i="4"/>
  <c r="CK228" i="4"/>
  <c r="CR228" i="4"/>
  <c r="CG228" i="4"/>
  <c r="CU228" i="4"/>
  <c r="CQ228" i="4"/>
  <c r="CT228" i="4"/>
  <c r="CP228" i="4"/>
  <c r="CN228" i="4"/>
  <c r="CV228" i="4"/>
  <c r="CF228" i="4"/>
  <c r="CH228" i="4"/>
  <c r="CI228" i="4"/>
  <c r="CE228" i="4"/>
  <c r="CJ228" i="4"/>
  <c r="BZ178" i="4"/>
  <c r="BW178" i="4"/>
  <c r="BY178" i="4"/>
  <c r="BO178" i="4"/>
  <c r="BN178" i="4"/>
  <c r="CD178" i="4"/>
  <c r="BT178" i="4"/>
  <c r="CC178" i="4"/>
  <c r="BM178" i="4"/>
  <c r="BU178" i="4"/>
  <c r="CA178" i="4"/>
  <c r="CB178" i="4"/>
  <c r="BR178" i="4"/>
  <c r="BQ178" i="4"/>
  <c r="BP178" i="4"/>
  <c r="BX178" i="4"/>
  <c r="BS178" i="4"/>
  <c r="BV178" i="4"/>
  <c r="CQ8" i="4"/>
  <c r="CG8" i="4"/>
  <c r="CV8" i="4"/>
  <c r="CP8" i="4"/>
  <c r="CR8" i="4"/>
  <c r="CS8" i="4"/>
  <c r="CN8" i="4"/>
  <c r="CO8" i="4"/>
  <c r="CH8" i="4"/>
  <c r="CI8" i="4"/>
  <c r="CL8" i="4"/>
  <c r="CU8" i="4"/>
  <c r="CF8" i="4"/>
  <c r="CJ8" i="4"/>
  <c r="CT8" i="4"/>
  <c r="CM8" i="4"/>
  <c r="CK8" i="4"/>
  <c r="CE8" i="4"/>
  <c r="CT282" i="4"/>
  <c r="CL282" i="4"/>
  <c r="CP282" i="4"/>
  <c r="CH282" i="4"/>
  <c r="CI282" i="4"/>
  <c r="CE282" i="4"/>
  <c r="CM282" i="4"/>
  <c r="CS282" i="4"/>
  <c r="CK282" i="4"/>
  <c r="CG282" i="4"/>
  <c r="CJ282" i="4"/>
  <c r="CF282" i="4"/>
  <c r="CU282" i="4"/>
  <c r="CO282" i="4"/>
  <c r="CQ282" i="4"/>
  <c r="CV282" i="4"/>
  <c r="CN282" i="4"/>
  <c r="CR282" i="4"/>
  <c r="EA318" i="4"/>
  <c r="DV318" i="4"/>
  <c r="EF318" i="4"/>
  <c r="EC318" i="4"/>
  <c r="DX318" i="4"/>
  <c r="ED318" i="4"/>
  <c r="DR318" i="4"/>
  <c r="DP318" i="4"/>
  <c r="DU318" i="4"/>
  <c r="DW318" i="4"/>
  <c r="DT318" i="4"/>
  <c r="EB318" i="4"/>
  <c r="DO318" i="4"/>
  <c r="DY318" i="4"/>
  <c r="DQ318" i="4"/>
  <c r="EE318" i="4"/>
  <c r="DZ318" i="4"/>
  <c r="DS318" i="4"/>
  <c r="EX238" i="4"/>
  <c r="EI238" i="4"/>
  <c r="EP238" i="4"/>
  <c r="EU238" i="4"/>
  <c r="EH238" i="4"/>
  <c r="EN238" i="4"/>
  <c r="ET238" i="4"/>
  <c r="EV238" i="4"/>
  <c r="EL238" i="4"/>
  <c r="EK238" i="4"/>
  <c r="EQ238" i="4"/>
  <c r="ES238" i="4"/>
  <c r="ER238" i="4"/>
  <c r="EO238" i="4"/>
  <c r="EW238" i="4"/>
  <c r="EG238" i="4"/>
  <c r="EJ238" i="4"/>
  <c r="EM238" i="4"/>
  <c r="DD246" i="4"/>
  <c r="DF246" i="4"/>
  <c r="DG246" i="4"/>
  <c r="DB246" i="4"/>
  <c r="DH246" i="4"/>
  <c r="DL246" i="4"/>
  <c r="DI246" i="4"/>
  <c r="CZ246" i="4"/>
  <c r="CW246" i="4"/>
  <c r="DE246" i="4"/>
  <c r="DK246" i="4"/>
  <c r="CY246" i="4"/>
  <c r="DM246" i="4"/>
  <c r="DN246" i="4"/>
  <c r="CX246" i="4"/>
  <c r="DA246" i="4"/>
  <c r="DC246" i="4"/>
  <c r="DJ246" i="4"/>
  <c r="CT270" i="4"/>
  <c r="CJ270" i="4"/>
  <c r="CI270" i="4"/>
  <c r="CU270" i="4"/>
  <c r="CL270" i="4"/>
  <c r="CE270" i="4"/>
  <c r="CV270" i="4"/>
  <c r="CR270" i="4"/>
  <c r="CP270" i="4"/>
  <c r="CQ270" i="4"/>
  <c r="CG270" i="4"/>
  <c r="CO270" i="4"/>
  <c r="CS270" i="4"/>
  <c r="CF270" i="4"/>
  <c r="CM270" i="4"/>
  <c r="CK270" i="4"/>
  <c r="CN270" i="4"/>
  <c r="CH270" i="4"/>
  <c r="CR104" i="4"/>
  <c r="CQ104" i="4"/>
  <c r="CU104" i="4"/>
  <c r="CN104" i="4"/>
  <c r="CT104" i="4"/>
  <c r="CS104" i="4"/>
  <c r="CK104" i="4"/>
  <c r="CL104" i="4"/>
  <c r="CE104" i="4"/>
  <c r="CV104" i="4"/>
  <c r="CJ104" i="4"/>
  <c r="CF104" i="4"/>
  <c r="CM104" i="4"/>
  <c r="CI104" i="4"/>
  <c r="CP104" i="4"/>
  <c r="CG104" i="4"/>
  <c r="CH104" i="4"/>
  <c r="CO104" i="4"/>
  <c r="DL133" i="4"/>
  <c r="DK133" i="4"/>
  <c r="DD133" i="4"/>
  <c r="DA133" i="4"/>
  <c r="DC133" i="4"/>
  <c r="DN133" i="4"/>
  <c r="CY133" i="4"/>
  <c r="DH133" i="4"/>
  <c r="DE133" i="4"/>
  <c r="DM133" i="4"/>
  <c r="CW133" i="4"/>
  <c r="CX133" i="4"/>
  <c r="CZ133" i="4"/>
  <c r="DF133" i="4"/>
  <c r="DG133" i="4"/>
  <c r="DJ133" i="4"/>
  <c r="DB133" i="4"/>
  <c r="DI133" i="4"/>
  <c r="DJ42" i="4"/>
  <c r="DB42" i="4"/>
  <c r="DA42" i="4"/>
  <c r="DF42" i="4"/>
  <c r="CW42" i="4"/>
  <c r="DH42" i="4"/>
  <c r="DM42" i="4"/>
  <c r="CZ42" i="4"/>
  <c r="DD42" i="4"/>
  <c r="DG42" i="4"/>
  <c r="DN42" i="4"/>
  <c r="DL42" i="4"/>
  <c r="DK42" i="4"/>
  <c r="CY42" i="4"/>
  <c r="DE42" i="4"/>
  <c r="CX42" i="4"/>
  <c r="DC42" i="4"/>
  <c r="DI42" i="4"/>
  <c r="BQ345" i="4"/>
  <c r="BP345" i="4"/>
  <c r="BZ345" i="4"/>
  <c r="CB345" i="4"/>
  <c r="BM345" i="4"/>
  <c r="BT345" i="4"/>
  <c r="CA345" i="4"/>
  <c r="BV345" i="4"/>
  <c r="BU345" i="4"/>
  <c r="BO345" i="4"/>
  <c r="CD345" i="4"/>
  <c r="BR345" i="4"/>
  <c r="BN345" i="4"/>
  <c r="CC345" i="4"/>
  <c r="BS345" i="4"/>
  <c r="BX345" i="4"/>
  <c r="BY345" i="4"/>
  <c r="BW345" i="4"/>
  <c r="BZ319" i="4"/>
  <c r="CA319" i="4"/>
  <c r="CD319" i="4"/>
  <c r="BO319" i="4"/>
  <c r="BU319" i="4"/>
  <c r="BS319" i="4"/>
  <c r="BW319" i="4"/>
  <c r="BX319" i="4"/>
  <c r="CB319" i="4"/>
  <c r="BP319" i="4"/>
  <c r="BV319" i="4"/>
  <c r="BY319" i="4"/>
  <c r="BM319" i="4"/>
  <c r="BN319" i="4"/>
  <c r="BR319" i="4"/>
  <c r="BQ319" i="4"/>
  <c r="CC319" i="4"/>
  <c r="BT319" i="4"/>
  <c r="DR142" i="4"/>
  <c r="DU142" i="4"/>
  <c r="EF142" i="4"/>
  <c r="DW142" i="4"/>
  <c r="DQ142" i="4"/>
  <c r="EB142" i="4"/>
  <c r="DO142" i="4"/>
  <c r="DP142" i="4"/>
  <c r="DX142" i="4"/>
  <c r="DV142" i="4"/>
  <c r="EC142" i="4"/>
  <c r="ED142" i="4"/>
  <c r="DS142" i="4"/>
  <c r="EA142" i="4"/>
  <c r="DZ142" i="4"/>
  <c r="EE142" i="4"/>
  <c r="DY142" i="4"/>
  <c r="DT142" i="4"/>
  <c r="EH187" i="4"/>
  <c r="EP187" i="4"/>
  <c r="EI187" i="4"/>
  <c r="EK187" i="4"/>
  <c r="ER187" i="4"/>
  <c r="EX187" i="4"/>
  <c r="EG187" i="4"/>
  <c r="EW187" i="4"/>
  <c r="ES187" i="4"/>
  <c r="EM187" i="4"/>
  <c r="EJ187" i="4"/>
  <c r="ET187" i="4"/>
  <c r="EL187" i="4"/>
  <c r="EQ187" i="4"/>
  <c r="EN187" i="4"/>
  <c r="EV187" i="4"/>
  <c r="EU187" i="4"/>
  <c r="EO187" i="4"/>
  <c r="BX208" i="4"/>
  <c r="CC208" i="4"/>
  <c r="BW208" i="4"/>
  <c r="BY208" i="4"/>
  <c r="BU208" i="4"/>
  <c r="CA208" i="4"/>
  <c r="BO208" i="4"/>
  <c r="CD208" i="4"/>
  <c r="BQ208" i="4"/>
  <c r="BN208" i="4"/>
  <c r="BR208" i="4"/>
  <c r="CB208" i="4"/>
  <c r="BP208" i="4"/>
  <c r="BV208" i="4"/>
  <c r="BT208" i="4"/>
  <c r="BS208" i="4"/>
  <c r="BZ208" i="4"/>
  <c r="BM208" i="4"/>
  <c r="EI101" i="4"/>
  <c r="EX101" i="4"/>
  <c r="EK101" i="4"/>
  <c r="EM101" i="4"/>
  <c r="EU101" i="4"/>
  <c r="EV101" i="4"/>
  <c r="EL101" i="4"/>
  <c r="EW101" i="4"/>
  <c r="ET101" i="4"/>
  <c r="ES101" i="4"/>
  <c r="EJ101" i="4"/>
  <c r="EO101" i="4"/>
  <c r="EN101" i="4"/>
  <c r="EQ101" i="4"/>
  <c r="EH101" i="4"/>
  <c r="EG101" i="4"/>
  <c r="EP101" i="4"/>
  <c r="ER101" i="4"/>
  <c r="EO333" i="4"/>
  <c r="ET333" i="4"/>
  <c r="EP333" i="4"/>
  <c r="EG333" i="4"/>
  <c r="EU333" i="4"/>
  <c r="EH333" i="4"/>
  <c r="EJ333" i="4"/>
  <c r="ER333" i="4"/>
  <c r="EK333" i="4"/>
  <c r="EQ333" i="4"/>
  <c r="EI333" i="4"/>
  <c r="EX333" i="4"/>
  <c r="EW333" i="4"/>
  <c r="EV333" i="4"/>
  <c r="EL333" i="4"/>
  <c r="EM333" i="4"/>
  <c r="ES333" i="4"/>
  <c r="EN333" i="4"/>
  <c r="CL25" i="4"/>
  <c r="CQ25" i="4"/>
  <c r="CK25" i="4"/>
  <c r="CM25" i="4"/>
  <c r="CV25" i="4"/>
  <c r="CI25" i="4"/>
  <c r="CU25" i="4"/>
  <c r="CP25" i="4"/>
  <c r="CS25" i="4"/>
  <c r="CO25" i="4"/>
  <c r="CR25" i="4"/>
  <c r="CF25" i="4"/>
  <c r="CE25" i="4"/>
  <c r="CT25" i="4"/>
  <c r="CH25" i="4"/>
  <c r="CG25" i="4"/>
  <c r="CN25" i="4"/>
  <c r="CJ25" i="4"/>
  <c r="BW63" i="4"/>
  <c r="BT63" i="4"/>
  <c r="BO63" i="4"/>
  <c r="CB63" i="4"/>
  <c r="BN63" i="4"/>
  <c r="BU63" i="4"/>
  <c r="BM63" i="4"/>
  <c r="CC63" i="4"/>
  <c r="BX63" i="4"/>
  <c r="CD63" i="4"/>
  <c r="BS63" i="4"/>
  <c r="BY63" i="4"/>
  <c r="CA63" i="4"/>
  <c r="BP63" i="4"/>
  <c r="BV63" i="4"/>
  <c r="BZ63" i="4"/>
  <c r="BR63" i="4"/>
  <c r="BQ63" i="4"/>
  <c r="EC347" i="4"/>
  <c r="DR347" i="4"/>
  <c r="DS347" i="4"/>
  <c r="DP347" i="4"/>
  <c r="DW347" i="4"/>
  <c r="EA347" i="4"/>
  <c r="EE347" i="4"/>
  <c r="DV347" i="4"/>
  <c r="EB347" i="4"/>
  <c r="DO347" i="4"/>
  <c r="DY347" i="4"/>
  <c r="ED347" i="4"/>
  <c r="DU347" i="4"/>
  <c r="DQ347" i="4"/>
  <c r="DT347" i="4"/>
  <c r="DZ347" i="4"/>
  <c r="DX347" i="4"/>
  <c r="EF347" i="4"/>
  <c r="CL97" i="4"/>
  <c r="CG97" i="4"/>
  <c r="CE97" i="4"/>
  <c r="CF97" i="4"/>
  <c r="CT97" i="4"/>
  <c r="CM97" i="4"/>
  <c r="CP97" i="4"/>
  <c r="CR97" i="4"/>
  <c r="CI97" i="4"/>
  <c r="CJ97" i="4"/>
  <c r="CQ97" i="4"/>
  <c r="CH97" i="4"/>
  <c r="CN97" i="4"/>
  <c r="CU97" i="4"/>
  <c r="CK97" i="4"/>
  <c r="CO97" i="4"/>
  <c r="CS97" i="4"/>
  <c r="CV97" i="4"/>
  <c r="EV300" i="4"/>
  <c r="EX300" i="4"/>
  <c r="EM300" i="4"/>
  <c r="EG300" i="4"/>
  <c r="EI300" i="4"/>
  <c r="ER300" i="4"/>
  <c r="EO300" i="4"/>
  <c r="EP300" i="4"/>
  <c r="EJ300" i="4"/>
  <c r="ET300" i="4"/>
  <c r="EK300" i="4"/>
  <c r="EW300" i="4"/>
  <c r="EH300" i="4"/>
  <c r="EU300" i="4"/>
  <c r="EQ300" i="4"/>
  <c r="EN300" i="4"/>
  <c r="ES300" i="4"/>
  <c r="EL300" i="4"/>
  <c r="CI109" i="4"/>
  <c r="CJ109" i="4"/>
  <c r="CF109" i="4"/>
  <c r="CM109" i="4"/>
  <c r="CK109" i="4"/>
  <c r="CH109" i="4"/>
  <c r="CQ109" i="4"/>
  <c r="CP109" i="4"/>
  <c r="CE109" i="4"/>
  <c r="CT109" i="4"/>
  <c r="CN109" i="4"/>
  <c r="CO109" i="4"/>
  <c r="CS109" i="4"/>
  <c r="CL109" i="4"/>
  <c r="CV109" i="4"/>
  <c r="CG109" i="4"/>
  <c r="CR109" i="4"/>
  <c r="CU109" i="4"/>
  <c r="DP90" i="4"/>
  <c r="DR90" i="4"/>
  <c r="DV90" i="4"/>
  <c r="EE90" i="4"/>
  <c r="DQ90" i="4"/>
  <c r="ED90" i="4"/>
  <c r="EC90" i="4"/>
  <c r="DW90" i="4"/>
  <c r="EB90" i="4"/>
  <c r="DS90" i="4"/>
  <c r="DY90" i="4"/>
  <c r="EA90" i="4"/>
  <c r="DX90" i="4"/>
  <c r="DU90" i="4"/>
  <c r="DO90" i="4"/>
  <c r="DZ90" i="4"/>
  <c r="EF90" i="4"/>
  <c r="DT90" i="4"/>
  <c r="EE304" i="4"/>
  <c r="DW304" i="4"/>
  <c r="DO304" i="4"/>
  <c r="EA304" i="4"/>
  <c r="DR304" i="4"/>
  <c r="EF304" i="4"/>
  <c r="DQ304" i="4"/>
  <c r="EB304" i="4"/>
  <c r="DP304" i="4"/>
  <c r="DS304" i="4"/>
  <c r="DY304" i="4"/>
  <c r="DT304" i="4"/>
  <c r="DV304" i="4"/>
  <c r="ED304" i="4"/>
  <c r="EC304" i="4"/>
  <c r="DZ304" i="4"/>
  <c r="DU304" i="4"/>
  <c r="DX304" i="4"/>
  <c r="ED69" i="4"/>
  <c r="DU69" i="4"/>
  <c r="DV69" i="4"/>
  <c r="DR69" i="4"/>
  <c r="DO69" i="4"/>
  <c r="EE69" i="4"/>
  <c r="EF69" i="4"/>
  <c r="EA69" i="4"/>
  <c r="DS69" i="4"/>
  <c r="DP69" i="4"/>
  <c r="DW69" i="4"/>
  <c r="DX69" i="4"/>
  <c r="EB69" i="4"/>
  <c r="DQ69" i="4"/>
  <c r="DY69" i="4"/>
  <c r="DT69" i="4"/>
  <c r="DZ69" i="4"/>
  <c r="EC69" i="4"/>
  <c r="DX32" i="4"/>
  <c r="EE32" i="4"/>
  <c r="DP32" i="4"/>
  <c r="DY32" i="4"/>
  <c r="DW32" i="4"/>
  <c r="ED32" i="4"/>
  <c r="DU32" i="4"/>
  <c r="DT32" i="4"/>
  <c r="DZ32" i="4"/>
  <c r="DV32" i="4"/>
  <c r="DS32" i="4"/>
  <c r="EA32" i="4"/>
  <c r="EC32" i="4"/>
  <c r="DR32" i="4"/>
  <c r="DO32" i="4"/>
  <c r="DQ32" i="4"/>
  <c r="EB32" i="4"/>
  <c r="EF32" i="4"/>
  <c r="CI127" i="4"/>
  <c r="CJ127" i="4"/>
  <c r="CO127" i="4"/>
  <c r="CK127" i="4"/>
  <c r="CT127" i="4"/>
  <c r="CM127" i="4"/>
  <c r="CL127" i="4"/>
  <c r="CS127" i="4"/>
  <c r="CR127" i="4"/>
  <c r="CP127" i="4"/>
  <c r="CQ127" i="4"/>
  <c r="CV127" i="4"/>
  <c r="CF127" i="4"/>
  <c r="CN127" i="4"/>
  <c r="CU127" i="4"/>
  <c r="CH127" i="4"/>
  <c r="CE127" i="4"/>
  <c r="CG127" i="4"/>
  <c r="BN250" i="4"/>
  <c r="BU250" i="4"/>
  <c r="CC250" i="4"/>
  <c r="CA250" i="4"/>
  <c r="BW250" i="4"/>
  <c r="BQ250" i="4"/>
  <c r="BZ250" i="4"/>
  <c r="BX250" i="4"/>
  <c r="BT250" i="4"/>
  <c r="BS250" i="4"/>
  <c r="CD250" i="4"/>
  <c r="BR250" i="4"/>
  <c r="BM250" i="4"/>
  <c r="BY250" i="4"/>
  <c r="BP250" i="4"/>
  <c r="BO250" i="4"/>
  <c r="BV250" i="4"/>
  <c r="CB250" i="4"/>
  <c r="CK187" i="4"/>
  <c r="CN187" i="4"/>
  <c r="CL187" i="4"/>
  <c r="CR187" i="4"/>
  <c r="CP187" i="4"/>
  <c r="CH187" i="4"/>
  <c r="CV187" i="4"/>
  <c r="CG187" i="4"/>
  <c r="CO187" i="4"/>
  <c r="CQ187" i="4"/>
  <c r="CJ187" i="4"/>
  <c r="CE187" i="4"/>
  <c r="CU187" i="4"/>
  <c r="CT187" i="4"/>
  <c r="CI187" i="4"/>
  <c r="CS187" i="4"/>
  <c r="CF187" i="4"/>
  <c r="CM187" i="4"/>
  <c r="DA243" i="4"/>
  <c r="CZ243" i="4"/>
  <c r="DL243" i="4"/>
  <c r="DN243" i="4"/>
  <c r="DK243" i="4"/>
  <c r="DF243" i="4"/>
  <c r="CW243" i="4"/>
  <c r="DG243" i="4"/>
  <c r="DD243" i="4"/>
  <c r="DH243" i="4"/>
  <c r="CY243" i="4"/>
  <c r="DE243" i="4"/>
  <c r="DM243" i="4"/>
  <c r="DC243" i="4"/>
  <c r="DJ243" i="4"/>
  <c r="CX243" i="4"/>
  <c r="DB243" i="4"/>
  <c r="DI243" i="4"/>
  <c r="BX42" i="4"/>
  <c r="BW42" i="4"/>
  <c r="BQ42" i="4"/>
  <c r="CD42" i="4"/>
  <c r="BM42" i="4"/>
  <c r="BY42" i="4"/>
  <c r="BO42" i="4"/>
  <c r="CA42" i="4"/>
  <c r="CC42" i="4"/>
  <c r="BR42" i="4"/>
  <c r="BT42" i="4"/>
  <c r="BP42" i="4"/>
  <c r="BS42" i="4"/>
  <c r="BZ42" i="4"/>
  <c r="BV42" i="4"/>
  <c r="BN42" i="4"/>
  <c r="CB42" i="4"/>
  <c r="BU42" i="4"/>
  <c r="EK260" i="4"/>
  <c r="EV260" i="4"/>
  <c r="EX260" i="4"/>
  <c r="ES260" i="4"/>
  <c r="ER260" i="4"/>
  <c r="EL260" i="4"/>
  <c r="EQ260" i="4"/>
  <c r="EU260" i="4"/>
  <c r="EJ260" i="4"/>
  <c r="EO260" i="4"/>
  <c r="EI260" i="4"/>
  <c r="EP260" i="4"/>
  <c r="EH260" i="4"/>
  <c r="EW260" i="4"/>
  <c r="EN260" i="4"/>
  <c r="EG260" i="4"/>
  <c r="ET260" i="4"/>
  <c r="EM260" i="4"/>
  <c r="BY139" i="4"/>
  <c r="BM139" i="4"/>
  <c r="BQ139" i="4"/>
  <c r="BV139" i="4"/>
  <c r="BO139" i="4"/>
  <c r="CD139" i="4"/>
  <c r="BT139" i="4"/>
  <c r="BN139" i="4"/>
  <c r="BU139" i="4"/>
  <c r="CA139" i="4"/>
  <c r="BS139" i="4"/>
  <c r="BR139" i="4"/>
  <c r="CB139" i="4"/>
  <c r="BP139" i="4"/>
  <c r="BX139" i="4"/>
  <c r="BZ139" i="4"/>
  <c r="BW139" i="4"/>
  <c r="CC139" i="4"/>
  <c r="EN175" i="4"/>
  <c r="ET175" i="4"/>
  <c r="EG175" i="4"/>
  <c r="EI175" i="4"/>
  <c r="EL175" i="4"/>
  <c r="ER175" i="4"/>
  <c r="EW175" i="4"/>
  <c r="EJ175" i="4"/>
  <c r="EQ175" i="4"/>
  <c r="EO175" i="4"/>
  <c r="EH175" i="4"/>
  <c r="EV175" i="4"/>
  <c r="EM175" i="4"/>
  <c r="EP175" i="4"/>
  <c r="EX175" i="4"/>
  <c r="EU175" i="4"/>
  <c r="EK175" i="4"/>
  <c r="ES175" i="4"/>
  <c r="DM287" i="4"/>
  <c r="DC287" i="4"/>
  <c r="DI287" i="4"/>
  <c r="CX287" i="4"/>
  <c r="CZ287" i="4"/>
  <c r="DD287" i="4"/>
  <c r="DG287" i="4"/>
  <c r="DN287" i="4"/>
  <c r="DA287" i="4"/>
  <c r="CW287" i="4"/>
  <c r="DL287" i="4"/>
  <c r="DE287" i="4"/>
  <c r="DH287" i="4"/>
  <c r="DB287" i="4"/>
  <c r="DF287" i="4"/>
  <c r="CY287" i="4"/>
  <c r="DJ287" i="4"/>
  <c r="DK287" i="4"/>
  <c r="ED21" i="4"/>
  <c r="EA21" i="4"/>
  <c r="DW21" i="4"/>
  <c r="DY21" i="4"/>
  <c r="DR21" i="4"/>
  <c r="DS21" i="4"/>
  <c r="DZ21" i="4"/>
  <c r="EB21" i="4"/>
  <c r="DX21" i="4"/>
  <c r="EC21" i="4"/>
  <c r="DO21" i="4"/>
  <c r="DV21" i="4"/>
  <c r="DT21" i="4"/>
  <c r="EE21" i="4"/>
  <c r="EF21" i="4"/>
  <c r="DP21" i="4"/>
  <c r="DQ21" i="4"/>
  <c r="DU21" i="4"/>
  <c r="CB289" i="4"/>
  <c r="CD289" i="4"/>
  <c r="BU289" i="4"/>
  <c r="BW289" i="4"/>
  <c r="BO289" i="4"/>
  <c r="BT289" i="4"/>
  <c r="BS289" i="4"/>
  <c r="BV289" i="4"/>
  <c r="CC289" i="4"/>
  <c r="BY289" i="4"/>
  <c r="BZ289" i="4"/>
  <c r="BN289" i="4"/>
  <c r="BX289" i="4"/>
  <c r="BP289" i="4"/>
  <c r="BR289" i="4"/>
  <c r="CA289" i="4"/>
  <c r="BM289" i="4"/>
  <c r="BQ289" i="4"/>
  <c r="EL355" i="4"/>
  <c r="EQ355" i="4"/>
  <c r="ES355" i="4"/>
  <c r="ER355" i="4"/>
  <c r="EH355" i="4"/>
  <c r="ET355" i="4"/>
  <c r="EW355" i="4"/>
  <c r="EJ355" i="4"/>
  <c r="EI355" i="4"/>
  <c r="EN355" i="4"/>
  <c r="EG355" i="4"/>
  <c r="EV355" i="4"/>
  <c r="EK355" i="4"/>
  <c r="EM355" i="4"/>
  <c r="EX355" i="4"/>
  <c r="EU355" i="4"/>
  <c r="EO355" i="4"/>
  <c r="EP355" i="4"/>
  <c r="DL160" i="4"/>
  <c r="DA160" i="4"/>
  <c r="DE160" i="4"/>
  <c r="DN160" i="4"/>
  <c r="DJ160" i="4"/>
  <c r="CZ160" i="4"/>
  <c r="CX160" i="4"/>
  <c r="CW160" i="4"/>
  <c r="DG160" i="4"/>
  <c r="DH160" i="4"/>
  <c r="DK160" i="4"/>
  <c r="CY160" i="4"/>
  <c r="DF160" i="4"/>
  <c r="DB160" i="4"/>
  <c r="DC160" i="4"/>
  <c r="DD160" i="4"/>
  <c r="DI160" i="4"/>
  <c r="DM160" i="4"/>
  <c r="BP82" i="4"/>
  <c r="CD82" i="4"/>
  <c r="BX82" i="4"/>
  <c r="BO82" i="4"/>
  <c r="BR82" i="4"/>
  <c r="BT82" i="4"/>
  <c r="BZ82" i="4"/>
  <c r="BN82" i="4"/>
  <c r="CA82" i="4"/>
  <c r="CB82" i="4"/>
  <c r="BY82" i="4"/>
  <c r="BQ82" i="4"/>
  <c r="BS82" i="4"/>
  <c r="BU82" i="4"/>
  <c r="BW82" i="4"/>
  <c r="BV82" i="4"/>
  <c r="CC82" i="4"/>
  <c r="BM82" i="4"/>
  <c r="EA243" i="4"/>
  <c r="EE243" i="4"/>
  <c r="DR243" i="4"/>
  <c r="DP243" i="4"/>
  <c r="DQ243" i="4"/>
  <c r="DU243" i="4"/>
  <c r="DT243" i="4"/>
  <c r="EF243" i="4"/>
  <c r="DY243" i="4"/>
  <c r="DX243" i="4"/>
  <c r="DO243" i="4"/>
  <c r="DV243" i="4"/>
  <c r="ED243" i="4"/>
  <c r="DW243" i="4"/>
  <c r="EB243" i="4"/>
  <c r="DS243" i="4"/>
  <c r="EC243" i="4"/>
  <c r="DZ243" i="4"/>
  <c r="EL230" i="4"/>
  <c r="EW230" i="4"/>
  <c r="ER230" i="4"/>
  <c r="EI230" i="4"/>
  <c r="EM230" i="4"/>
  <c r="ET230" i="4"/>
  <c r="EH230" i="4"/>
  <c r="EJ230" i="4"/>
  <c r="EX230" i="4"/>
  <c r="EO230" i="4"/>
  <c r="EK230" i="4"/>
  <c r="EP230" i="4"/>
  <c r="EU230" i="4"/>
  <c r="EG230" i="4"/>
  <c r="EN230" i="4"/>
  <c r="EV230" i="4"/>
  <c r="EQ230" i="4"/>
  <c r="ES230" i="4"/>
  <c r="EM270" i="4"/>
  <c r="EI270" i="4"/>
  <c r="EH270" i="4"/>
  <c r="ET270" i="4"/>
  <c r="EG270" i="4"/>
  <c r="EN270" i="4"/>
  <c r="EQ270" i="4"/>
  <c r="EU270" i="4"/>
  <c r="EL270" i="4"/>
  <c r="EK270" i="4"/>
  <c r="EJ270" i="4"/>
  <c r="ER270" i="4"/>
  <c r="EW270" i="4"/>
  <c r="EO270" i="4"/>
  <c r="EV270" i="4"/>
  <c r="EP270" i="4"/>
  <c r="ES270" i="4"/>
  <c r="EX270" i="4"/>
  <c r="CO234" i="4"/>
  <c r="CP234" i="4"/>
  <c r="CI234" i="4"/>
  <c r="CU234" i="4"/>
  <c r="CG234" i="4"/>
  <c r="CE234" i="4"/>
  <c r="CR234" i="4"/>
  <c r="CJ234" i="4"/>
  <c r="CN234" i="4"/>
  <c r="CV234" i="4"/>
  <c r="CT234" i="4"/>
  <c r="CH234" i="4"/>
  <c r="CF234" i="4"/>
  <c r="CK234" i="4"/>
  <c r="CL234" i="4"/>
  <c r="CS234" i="4"/>
  <c r="CQ234" i="4"/>
  <c r="CM234" i="4"/>
  <c r="CL199" i="4"/>
  <c r="CR199" i="4"/>
  <c r="CK199" i="4"/>
  <c r="CS199" i="4"/>
  <c r="CJ199" i="4"/>
  <c r="CM199" i="4"/>
  <c r="CT199" i="4"/>
  <c r="CH199" i="4"/>
  <c r="CN199" i="4"/>
  <c r="CO199" i="4"/>
  <c r="CP199" i="4"/>
  <c r="CQ199" i="4"/>
  <c r="CG199" i="4"/>
  <c r="CV199" i="4"/>
  <c r="CU199" i="4"/>
  <c r="CF199" i="4"/>
  <c r="CI199" i="4"/>
  <c r="CE199" i="4"/>
  <c r="EA109" i="4"/>
  <c r="DP109" i="4"/>
  <c r="DX109" i="4"/>
  <c r="EE109" i="4"/>
  <c r="EF109" i="4"/>
  <c r="EC109" i="4"/>
  <c r="DV109" i="4"/>
  <c r="DQ109" i="4"/>
  <c r="DO109" i="4"/>
  <c r="DR109" i="4"/>
  <c r="EB109" i="4"/>
  <c r="DT109" i="4"/>
  <c r="DS109" i="4"/>
  <c r="DY109" i="4"/>
  <c r="DU109" i="4"/>
  <c r="DZ109" i="4"/>
  <c r="DW109" i="4"/>
  <c r="ED109" i="4"/>
  <c r="CL81" i="4"/>
  <c r="CH81" i="4"/>
  <c r="CK81" i="4"/>
  <c r="CF81" i="4"/>
  <c r="CM81" i="4"/>
  <c r="CE81" i="4"/>
  <c r="CN81" i="4"/>
  <c r="CP81" i="4"/>
  <c r="CV81" i="4"/>
  <c r="CR81" i="4"/>
  <c r="CU81" i="4"/>
  <c r="CT81" i="4"/>
  <c r="CS81" i="4"/>
  <c r="CQ81" i="4"/>
  <c r="CI81" i="4"/>
  <c r="CG81" i="4"/>
  <c r="CJ81" i="4"/>
  <c r="CO81" i="4"/>
  <c r="DB248" i="4"/>
  <c r="DG248" i="4"/>
  <c r="DA248" i="4"/>
  <c r="DD248" i="4"/>
  <c r="DE248" i="4"/>
  <c r="DC248" i="4"/>
  <c r="DI248" i="4"/>
  <c r="CW248" i="4"/>
  <c r="CY248" i="4"/>
  <c r="DL248" i="4"/>
  <c r="DK248" i="4"/>
  <c r="CX248" i="4"/>
  <c r="DJ248" i="4"/>
  <c r="DF248" i="4"/>
  <c r="DN248" i="4"/>
  <c r="DM248" i="4"/>
  <c r="CZ248" i="4"/>
  <c r="DH248" i="4"/>
  <c r="EI344" i="4"/>
  <c r="EV344" i="4"/>
  <c r="EG344" i="4"/>
  <c r="EK344" i="4"/>
  <c r="EO344" i="4"/>
  <c r="ER344" i="4"/>
  <c r="EM344" i="4"/>
  <c r="EJ344" i="4"/>
  <c r="ES344" i="4"/>
  <c r="EL344" i="4"/>
  <c r="EH344" i="4"/>
  <c r="EX344" i="4"/>
  <c r="ET344" i="4"/>
  <c r="EW344" i="4"/>
  <c r="EN344" i="4"/>
  <c r="EU344" i="4"/>
  <c r="EP344" i="4"/>
  <c r="EQ344" i="4"/>
  <c r="CU142" i="4"/>
  <c r="CF142" i="4"/>
  <c r="CO142" i="4"/>
  <c r="CI142" i="4"/>
  <c r="CS142" i="4"/>
  <c r="CG142" i="4"/>
  <c r="CN142" i="4"/>
  <c r="CH142" i="4"/>
  <c r="CT142" i="4"/>
  <c r="CR142" i="4"/>
  <c r="CP142" i="4"/>
  <c r="CE142" i="4"/>
  <c r="CV142" i="4"/>
  <c r="CQ142" i="4"/>
  <c r="CM142" i="4"/>
  <c r="CK142" i="4"/>
  <c r="CL142" i="4"/>
  <c r="CJ142" i="4"/>
  <c r="BN184" i="4"/>
  <c r="BY184" i="4"/>
  <c r="BM184" i="4"/>
  <c r="BX184" i="4"/>
  <c r="CD184" i="4"/>
  <c r="BZ184" i="4"/>
  <c r="BP184" i="4"/>
  <c r="CB184" i="4"/>
  <c r="BS184" i="4"/>
  <c r="BQ184" i="4"/>
  <c r="BO184" i="4"/>
  <c r="BW184" i="4"/>
  <c r="CA184" i="4"/>
  <c r="CC184" i="4"/>
  <c r="BU184" i="4"/>
  <c r="BT184" i="4"/>
  <c r="BR184" i="4"/>
  <c r="BV184" i="4"/>
  <c r="CF322" i="4"/>
  <c r="CN322" i="4"/>
  <c r="CS322" i="4"/>
  <c r="CV322" i="4"/>
  <c r="CP322" i="4"/>
  <c r="CG322" i="4"/>
  <c r="CT322" i="4"/>
  <c r="CI322" i="4"/>
  <c r="CM322" i="4"/>
  <c r="CK322" i="4"/>
  <c r="CH322" i="4"/>
  <c r="CE322" i="4"/>
  <c r="CJ322" i="4"/>
  <c r="CQ322" i="4"/>
  <c r="CO322" i="4"/>
  <c r="CU322" i="4"/>
  <c r="CR322" i="4"/>
  <c r="CL322" i="4"/>
  <c r="CN124" i="4"/>
  <c r="CE124" i="4"/>
  <c r="CH124" i="4"/>
  <c r="CG124" i="4"/>
  <c r="CP124" i="4"/>
  <c r="CR124" i="4"/>
  <c r="CF124" i="4"/>
  <c r="CO124" i="4"/>
  <c r="CQ124" i="4"/>
  <c r="CI124" i="4"/>
  <c r="CM124" i="4"/>
  <c r="CK124" i="4"/>
  <c r="CL124" i="4"/>
  <c r="CS124" i="4"/>
  <c r="CJ124" i="4"/>
  <c r="CU124" i="4"/>
  <c r="CT124" i="4"/>
  <c r="CV124" i="4"/>
  <c r="EN61" i="4"/>
  <c r="EJ61" i="4"/>
  <c r="EV61" i="4"/>
  <c r="EI61" i="4"/>
  <c r="ER61" i="4"/>
  <c r="EQ61" i="4"/>
  <c r="EK61" i="4"/>
  <c r="EP61" i="4"/>
  <c r="ET61" i="4"/>
  <c r="EU61" i="4"/>
  <c r="EH61" i="4"/>
  <c r="EG61" i="4"/>
  <c r="EL61" i="4"/>
  <c r="EM61" i="4"/>
  <c r="EX61" i="4"/>
  <c r="ES61" i="4"/>
  <c r="EO61" i="4"/>
  <c r="EW61" i="4"/>
  <c r="DS33" i="4"/>
  <c r="DV33" i="4"/>
  <c r="EF33" i="4"/>
  <c r="DP33" i="4"/>
  <c r="ED33" i="4"/>
  <c r="DR33" i="4"/>
  <c r="EC33" i="4"/>
  <c r="DW33" i="4"/>
  <c r="DQ33" i="4"/>
  <c r="DZ33" i="4"/>
  <c r="EE33" i="4"/>
  <c r="DU33" i="4"/>
  <c r="DO33" i="4"/>
  <c r="EB33" i="4"/>
  <c r="DX33" i="4"/>
  <c r="DY33" i="4"/>
  <c r="DT33" i="4"/>
  <c r="EA33" i="4"/>
  <c r="DH280" i="4"/>
  <c r="DK280" i="4"/>
  <c r="DC280" i="4"/>
  <c r="CX280" i="4"/>
  <c r="DM280" i="4"/>
  <c r="DL280" i="4"/>
  <c r="DG280" i="4"/>
  <c r="CY280" i="4"/>
  <c r="DF280" i="4"/>
  <c r="CW280" i="4"/>
  <c r="DD280" i="4"/>
  <c r="DE280" i="4"/>
  <c r="DI280" i="4"/>
  <c r="DN280" i="4"/>
  <c r="CZ280" i="4"/>
  <c r="DB280" i="4"/>
  <c r="DJ280" i="4"/>
  <c r="DA280" i="4"/>
  <c r="ET107" i="4"/>
  <c r="EO107" i="4"/>
  <c r="EV107" i="4"/>
  <c r="EP107" i="4"/>
  <c r="EL107" i="4"/>
  <c r="ES107" i="4"/>
  <c r="EW107" i="4"/>
  <c r="ER107" i="4"/>
  <c r="EG107" i="4"/>
  <c r="EN107" i="4"/>
  <c r="EX107" i="4"/>
  <c r="EU107" i="4"/>
  <c r="EQ107" i="4"/>
  <c r="EM107" i="4"/>
  <c r="EK107" i="4"/>
  <c r="EJ107" i="4"/>
  <c r="EI107" i="4"/>
  <c r="EH107" i="4"/>
  <c r="DJ110" i="4"/>
  <c r="DB110" i="4"/>
  <c r="DF110" i="4"/>
  <c r="DK110" i="4"/>
  <c r="CZ110" i="4"/>
  <c r="DC110" i="4"/>
  <c r="CY110" i="4"/>
  <c r="DA110" i="4"/>
  <c r="DN110" i="4"/>
  <c r="CW110" i="4"/>
  <c r="CX110" i="4"/>
  <c r="DH110" i="4"/>
  <c r="DM110" i="4"/>
  <c r="DE110" i="4"/>
  <c r="DD110" i="4"/>
  <c r="DI110" i="4"/>
  <c r="DL110" i="4"/>
  <c r="DG110" i="4"/>
  <c r="DP334" i="4"/>
  <c r="DX334" i="4"/>
  <c r="DW334" i="4"/>
  <c r="ED334" i="4"/>
  <c r="DV334" i="4"/>
  <c r="DS334" i="4"/>
  <c r="DZ334" i="4"/>
  <c r="DT334" i="4"/>
  <c r="DY334" i="4"/>
  <c r="DQ334" i="4"/>
  <c r="DO334" i="4"/>
  <c r="EC334" i="4"/>
  <c r="DR334" i="4"/>
  <c r="DU334" i="4"/>
  <c r="EA334" i="4"/>
  <c r="EE334" i="4"/>
  <c r="EB334" i="4"/>
  <c r="EF334" i="4"/>
  <c r="ER203" i="4"/>
  <c r="EJ203" i="4"/>
  <c r="EI203" i="4"/>
  <c r="EO203" i="4"/>
  <c r="EN203" i="4"/>
  <c r="EV203" i="4"/>
  <c r="EG203" i="4"/>
  <c r="EP203" i="4"/>
  <c r="EK203" i="4"/>
  <c r="EX203" i="4"/>
  <c r="ES203" i="4"/>
  <c r="EH203" i="4"/>
  <c r="EU203" i="4"/>
  <c r="EL203" i="4"/>
  <c r="EQ203" i="4"/>
  <c r="EM203" i="4"/>
  <c r="EW203" i="4"/>
  <c r="ET203" i="4"/>
  <c r="CA304" i="4"/>
  <c r="CB304" i="4"/>
  <c r="BY304" i="4"/>
  <c r="BR304" i="4"/>
  <c r="BQ304" i="4"/>
  <c r="CC304" i="4"/>
  <c r="BW304" i="4"/>
  <c r="BX304" i="4"/>
  <c r="BU304" i="4"/>
  <c r="BT304" i="4"/>
  <c r="BO304" i="4"/>
  <c r="BZ304" i="4"/>
  <c r="BS304" i="4"/>
  <c r="BN304" i="4"/>
  <c r="BP304" i="4"/>
  <c r="CD304" i="4"/>
  <c r="BV304" i="4"/>
  <c r="BM304" i="4"/>
  <c r="CS51" i="4"/>
  <c r="CN51" i="4"/>
  <c r="CT51" i="4"/>
  <c r="CO51" i="4"/>
  <c r="CE51" i="4"/>
  <c r="CF51" i="4"/>
  <c r="CK51" i="4"/>
  <c r="CL51" i="4"/>
  <c r="CH51" i="4"/>
  <c r="CJ51" i="4"/>
  <c r="CQ51" i="4"/>
  <c r="CR51" i="4"/>
  <c r="CP51" i="4"/>
  <c r="CG51" i="4"/>
  <c r="CU51" i="4"/>
  <c r="CV51" i="4"/>
  <c r="CM51" i="4"/>
  <c r="CI51" i="4"/>
  <c r="CP340" i="4"/>
  <c r="CR340" i="4"/>
  <c r="CE340" i="4"/>
  <c r="CK340" i="4"/>
  <c r="CS340" i="4"/>
  <c r="CJ340" i="4"/>
  <c r="CO340" i="4"/>
  <c r="CM340" i="4"/>
  <c r="CG340" i="4"/>
  <c r="CF340" i="4"/>
  <c r="CT340" i="4"/>
  <c r="CI340" i="4"/>
  <c r="CL340" i="4"/>
  <c r="CU340" i="4"/>
  <c r="CV340" i="4"/>
  <c r="CQ340" i="4"/>
  <c r="CH340" i="4"/>
  <c r="CN340" i="4"/>
  <c r="EG95" i="4"/>
  <c r="EK95" i="4"/>
  <c r="EN95" i="4"/>
  <c r="EI95" i="4"/>
  <c r="ER95" i="4"/>
  <c r="EU95" i="4"/>
  <c r="EO95" i="4"/>
  <c r="EM95" i="4"/>
  <c r="EP95" i="4"/>
  <c r="EJ95" i="4"/>
  <c r="EQ95" i="4"/>
  <c r="EL95" i="4"/>
  <c r="ES95" i="4"/>
  <c r="EV95" i="4"/>
  <c r="EW95" i="4"/>
  <c r="ET95" i="4"/>
  <c r="EH95" i="4"/>
  <c r="EX95" i="4"/>
  <c r="DM341" i="4"/>
  <c r="DL341" i="4"/>
  <c r="CY341" i="4"/>
  <c r="DA341" i="4"/>
  <c r="DJ341" i="4"/>
  <c r="CX341" i="4"/>
  <c r="DB341" i="4"/>
  <c r="DK341" i="4"/>
  <c r="CZ341" i="4"/>
  <c r="DF341" i="4"/>
  <c r="DC341" i="4"/>
  <c r="DN341" i="4"/>
  <c r="DG341" i="4"/>
  <c r="CW341" i="4"/>
  <c r="DE341" i="4"/>
  <c r="DD341" i="4"/>
  <c r="DH341" i="4"/>
  <c r="DI341" i="4"/>
  <c r="DX182" i="4"/>
  <c r="DW182" i="4"/>
  <c r="DR182" i="4"/>
  <c r="ED182" i="4"/>
  <c r="EB182" i="4"/>
  <c r="DY182" i="4"/>
  <c r="DV182" i="4"/>
  <c r="EC182" i="4"/>
  <c r="EE182" i="4"/>
  <c r="DU182" i="4"/>
  <c r="DS182" i="4"/>
  <c r="DP182" i="4"/>
  <c r="EA182" i="4"/>
  <c r="DT182" i="4"/>
  <c r="DQ182" i="4"/>
  <c r="DZ182" i="4"/>
  <c r="EF182" i="4"/>
  <c r="DO182" i="4"/>
  <c r="EN82" i="4"/>
  <c r="EH82" i="4"/>
  <c r="EO82" i="4"/>
  <c r="EQ82" i="4"/>
  <c r="EM82" i="4"/>
  <c r="ER82" i="4"/>
  <c r="EV82" i="4"/>
  <c r="ET82" i="4"/>
  <c r="EL82" i="4"/>
  <c r="EK82" i="4"/>
  <c r="EJ82" i="4"/>
  <c r="EU82" i="4"/>
  <c r="ES82" i="4"/>
  <c r="EP82" i="4"/>
  <c r="EX82" i="4"/>
  <c r="EG82" i="4"/>
  <c r="EI82" i="4"/>
  <c r="EW82" i="4"/>
  <c r="CD110" i="4"/>
  <c r="BQ110" i="4"/>
  <c r="BR110" i="4"/>
  <c r="BX110" i="4"/>
  <c r="BP110" i="4"/>
  <c r="BO110" i="4"/>
  <c r="BM110" i="4"/>
  <c r="CB110" i="4"/>
  <c r="CC110" i="4"/>
  <c r="BZ110" i="4"/>
  <c r="CA110" i="4"/>
  <c r="BY110" i="4"/>
  <c r="BT110" i="4"/>
  <c r="BV110" i="4"/>
  <c r="BU110" i="4"/>
  <c r="BW110" i="4"/>
  <c r="BN110" i="4"/>
  <c r="BS110" i="4"/>
  <c r="CQ120" i="4"/>
  <c r="CG120" i="4"/>
  <c r="CU120" i="4"/>
  <c r="CM120" i="4"/>
  <c r="CN120" i="4"/>
  <c r="CI120" i="4"/>
  <c r="CV120" i="4"/>
  <c r="CJ120" i="4"/>
  <c r="CH120" i="4"/>
  <c r="CS120" i="4"/>
  <c r="CT120" i="4"/>
  <c r="CO120" i="4"/>
  <c r="CE120" i="4"/>
  <c r="CL120" i="4"/>
  <c r="CF120" i="4"/>
  <c r="CR120" i="4"/>
  <c r="CP120" i="4"/>
  <c r="CK120" i="4"/>
  <c r="DR228" i="4"/>
  <c r="DV228" i="4"/>
  <c r="DO228" i="4"/>
  <c r="EC228" i="4"/>
  <c r="ED228" i="4"/>
  <c r="EB228" i="4"/>
  <c r="DW228" i="4"/>
  <c r="EF228" i="4"/>
  <c r="EE228" i="4"/>
  <c r="DY228" i="4"/>
  <c r="EA228" i="4"/>
  <c r="DQ228" i="4"/>
  <c r="DT228" i="4"/>
  <c r="DU228" i="4"/>
  <c r="DZ228" i="4"/>
  <c r="DP228" i="4"/>
  <c r="DX228" i="4"/>
  <c r="DS228" i="4"/>
  <c r="BM338" i="4"/>
  <c r="BU338" i="4"/>
  <c r="CA338" i="4"/>
  <c r="BQ338" i="4"/>
  <c r="BP338" i="4"/>
  <c r="BY338" i="4"/>
  <c r="BX338" i="4"/>
  <c r="BT338" i="4"/>
  <c r="BZ338" i="4"/>
  <c r="BN338" i="4"/>
  <c r="BS338" i="4"/>
  <c r="BO338" i="4"/>
  <c r="BV338" i="4"/>
  <c r="CD338" i="4"/>
  <c r="CB338" i="4"/>
  <c r="CC338" i="4"/>
  <c r="BR338" i="4"/>
  <c r="BW338" i="4"/>
  <c r="EK248" i="4"/>
  <c r="ET248" i="4"/>
  <c r="EP248" i="4"/>
  <c r="EH248" i="4"/>
  <c r="EO248" i="4"/>
  <c r="EW248" i="4"/>
  <c r="EL248" i="4"/>
  <c r="EI248" i="4"/>
  <c r="EG248" i="4"/>
  <c r="EU248" i="4"/>
  <c r="EQ248" i="4"/>
  <c r="EN248" i="4"/>
  <c r="EM248" i="4"/>
  <c r="ES248" i="4"/>
  <c r="EX248" i="4"/>
  <c r="ER248" i="4"/>
  <c r="EV248" i="4"/>
  <c r="EJ248" i="4"/>
  <c r="EN240" i="4"/>
  <c r="EL240" i="4"/>
  <c r="ES240" i="4"/>
  <c r="EH240" i="4"/>
  <c r="ER240" i="4"/>
  <c r="EW240" i="4"/>
  <c r="EI240" i="4"/>
  <c r="EX240" i="4"/>
  <c r="ET240" i="4"/>
  <c r="EK240" i="4"/>
  <c r="EM240" i="4"/>
  <c r="EJ240" i="4"/>
  <c r="EP240" i="4"/>
  <c r="EU240" i="4"/>
  <c r="EV240" i="4"/>
  <c r="EQ240" i="4"/>
  <c r="EO240" i="4"/>
  <c r="EG240" i="4"/>
  <c r="DB298" i="4"/>
  <c r="CX298" i="4"/>
  <c r="DG298" i="4"/>
  <c r="DM298" i="4"/>
  <c r="DD298" i="4"/>
  <c r="DA298" i="4"/>
  <c r="DF298" i="4"/>
  <c r="CZ298" i="4"/>
  <c r="DE298" i="4"/>
  <c r="DC298" i="4"/>
  <c r="DK298" i="4"/>
  <c r="DN298" i="4"/>
  <c r="CY298" i="4"/>
  <c r="DJ298" i="4"/>
  <c r="DH298" i="4"/>
  <c r="DL298" i="4"/>
  <c r="DI298" i="4"/>
  <c r="CW298" i="4"/>
  <c r="CM117" i="4"/>
  <c r="CG117" i="4"/>
  <c r="CO117" i="4"/>
  <c r="CT117" i="4"/>
  <c r="CS117" i="4"/>
  <c r="CQ117" i="4"/>
  <c r="CL117" i="4"/>
  <c r="CK117" i="4"/>
  <c r="CN117" i="4"/>
  <c r="CJ117" i="4"/>
  <c r="CF117" i="4"/>
  <c r="CV117" i="4"/>
  <c r="CP117" i="4"/>
  <c r="CI117" i="4"/>
  <c r="CH117" i="4"/>
  <c r="CU117" i="4"/>
  <c r="CE117" i="4"/>
  <c r="CR117" i="4"/>
  <c r="ED362" i="4"/>
  <c r="DT362" i="4"/>
  <c r="DO362" i="4"/>
  <c r="DP362" i="4"/>
  <c r="DS362" i="4"/>
  <c r="DZ362" i="4"/>
  <c r="EF362" i="4"/>
  <c r="EC362" i="4"/>
  <c r="DQ362" i="4"/>
  <c r="EB362" i="4"/>
  <c r="DY362" i="4"/>
  <c r="DV362" i="4"/>
  <c r="EA362" i="4"/>
  <c r="EE362" i="4"/>
  <c r="DW362" i="4"/>
  <c r="DU362" i="4"/>
  <c r="DR362" i="4"/>
  <c r="DX362" i="4"/>
  <c r="DR173" i="4"/>
  <c r="DX173" i="4"/>
  <c r="EE173" i="4"/>
  <c r="DY173" i="4"/>
  <c r="DO173" i="4"/>
  <c r="EC173" i="4"/>
  <c r="DT173" i="4"/>
  <c r="DW173" i="4"/>
  <c r="DZ173" i="4"/>
  <c r="EA173" i="4"/>
  <c r="DS173" i="4"/>
  <c r="DU173" i="4"/>
  <c r="DP173" i="4"/>
  <c r="ED173" i="4"/>
  <c r="EF173" i="4"/>
  <c r="DV173" i="4"/>
  <c r="EB173" i="4"/>
  <c r="DQ173" i="4"/>
  <c r="DP211" i="4"/>
  <c r="EF211" i="4"/>
  <c r="DR211" i="4"/>
  <c r="EE211" i="4"/>
  <c r="EA211" i="4"/>
  <c r="DY211" i="4"/>
  <c r="EC211" i="4"/>
  <c r="DV211" i="4"/>
  <c r="DW211" i="4"/>
  <c r="DX211" i="4"/>
  <c r="DS211" i="4"/>
  <c r="DO211" i="4"/>
  <c r="DT211" i="4"/>
  <c r="EB211" i="4"/>
  <c r="ED211" i="4"/>
  <c r="DQ211" i="4"/>
  <c r="DU211" i="4"/>
  <c r="DZ211" i="4"/>
  <c r="CD25" i="4"/>
  <c r="CA25" i="4"/>
  <c r="CB25" i="4"/>
  <c r="CC25" i="4"/>
  <c r="BX25" i="4"/>
  <c r="BO25" i="4"/>
  <c r="BW25" i="4"/>
  <c r="BS25" i="4"/>
  <c r="BU25" i="4"/>
  <c r="BQ25" i="4"/>
  <c r="BV25" i="4"/>
  <c r="BR25" i="4"/>
  <c r="BY25" i="4"/>
  <c r="BP25" i="4"/>
  <c r="BN25" i="4"/>
  <c r="BM25" i="4"/>
  <c r="BT25" i="4"/>
  <c r="BZ25" i="4"/>
  <c r="DH29" i="4"/>
  <c r="CZ29" i="4"/>
  <c r="DE29" i="4"/>
  <c r="CX29" i="4"/>
  <c r="DB29" i="4"/>
  <c r="CY29" i="4"/>
  <c r="DD29" i="4"/>
  <c r="DJ29" i="4"/>
  <c r="DI29" i="4"/>
  <c r="DA29" i="4"/>
  <c r="DL29" i="4"/>
  <c r="CW29" i="4"/>
  <c r="DC29" i="4"/>
  <c r="DN29" i="4"/>
  <c r="DG29" i="4"/>
  <c r="DK29" i="4"/>
  <c r="DM29" i="4"/>
  <c r="DF29" i="4"/>
  <c r="EW183" i="4"/>
  <c r="EN183" i="4"/>
  <c r="EL183" i="4"/>
  <c r="EJ183" i="4"/>
  <c r="EI183" i="4"/>
  <c r="EQ183" i="4"/>
  <c r="ET183" i="4"/>
  <c r="EP183" i="4"/>
  <c r="EM183" i="4"/>
  <c r="EH183" i="4"/>
  <c r="EX183" i="4"/>
  <c r="EG183" i="4"/>
  <c r="EK183" i="4"/>
  <c r="ER183" i="4"/>
  <c r="EO183" i="4"/>
  <c r="EU183" i="4"/>
  <c r="EV183" i="4"/>
  <c r="ES183" i="4"/>
  <c r="CD211" i="4"/>
  <c r="BN211" i="4"/>
  <c r="BU211" i="4"/>
  <c r="BY211" i="4"/>
  <c r="BW211" i="4"/>
  <c r="BT211" i="4"/>
  <c r="BS211" i="4"/>
  <c r="BM211" i="4"/>
  <c r="BR211" i="4"/>
  <c r="BV211" i="4"/>
  <c r="BZ211" i="4"/>
  <c r="BQ211" i="4"/>
  <c r="CA211" i="4"/>
  <c r="BX211" i="4"/>
  <c r="BO211" i="4"/>
  <c r="BP211" i="4"/>
  <c r="CB211" i="4"/>
  <c r="CC211" i="4"/>
  <c r="CL111" i="4"/>
  <c r="CO111" i="4"/>
  <c r="CU111" i="4"/>
  <c r="CS111" i="4"/>
  <c r="CQ111" i="4"/>
  <c r="CV111" i="4"/>
  <c r="CH111" i="4"/>
  <c r="CE111" i="4"/>
  <c r="CN111" i="4"/>
  <c r="CK111" i="4"/>
  <c r="CM111" i="4"/>
  <c r="CT111" i="4"/>
  <c r="CJ111" i="4"/>
  <c r="CF111" i="4"/>
  <c r="CI111" i="4"/>
  <c r="CP111" i="4"/>
  <c r="CG111" i="4"/>
  <c r="CR111" i="4"/>
  <c r="EA10" i="4"/>
  <c r="EB10" i="4"/>
  <c r="DW10" i="4"/>
  <c r="DV10" i="4"/>
  <c r="EC10" i="4"/>
  <c r="DT10" i="4"/>
  <c r="DP10" i="4"/>
  <c r="DQ10" i="4"/>
  <c r="EF10" i="4"/>
  <c r="DR10" i="4"/>
  <c r="EE10" i="4"/>
  <c r="DZ10" i="4"/>
  <c r="DS10" i="4"/>
  <c r="ED10" i="4"/>
  <c r="DY10" i="4"/>
  <c r="DU10" i="4"/>
  <c r="DX10" i="4"/>
  <c r="DO10" i="4"/>
  <c r="BS86" i="4"/>
  <c r="BO86" i="4"/>
  <c r="CB86" i="4"/>
  <c r="BT86" i="4"/>
  <c r="BZ86" i="4"/>
  <c r="BN86" i="4"/>
  <c r="BM86" i="4"/>
  <c r="BU86" i="4"/>
  <c r="BV86" i="4"/>
  <c r="BY86" i="4"/>
  <c r="BR86" i="4"/>
  <c r="CD86" i="4"/>
  <c r="BW86" i="4"/>
  <c r="BQ86" i="4"/>
  <c r="BX86" i="4"/>
  <c r="CC86" i="4"/>
  <c r="CA86" i="4"/>
  <c r="BP86" i="4"/>
  <c r="BO240" i="4"/>
  <c r="BQ240" i="4"/>
  <c r="BU240" i="4"/>
  <c r="CC240" i="4"/>
  <c r="BP240" i="4"/>
  <c r="BN240" i="4"/>
  <c r="BM240" i="4"/>
  <c r="BT240" i="4"/>
  <c r="BY240" i="4"/>
  <c r="BV240" i="4"/>
  <c r="BS240" i="4"/>
  <c r="BR240" i="4"/>
  <c r="CD240" i="4"/>
  <c r="CB240" i="4"/>
  <c r="BZ240" i="4"/>
  <c r="BW240" i="4"/>
  <c r="BX240" i="4"/>
  <c r="CA240" i="4"/>
  <c r="DJ131" i="4"/>
  <c r="DK131" i="4"/>
  <c r="DD131" i="4"/>
  <c r="DF131" i="4"/>
  <c r="CY131" i="4"/>
  <c r="DL131" i="4"/>
  <c r="CW131" i="4"/>
  <c r="DM131" i="4"/>
  <c r="DI131" i="4"/>
  <c r="CZ131" i="4"/>
  <c r="DE131" i="4"/>
  <c r="CX131" i="4"/>
  <c r="DH131" i="4"/>
  <c r="DB131" i="4"/>
  <c r="DC131" i="4"/>
  <c r="DA131" i="4"/>
  <c r="DG131" i="4"/>
  <c r="DN131" i="4"/>
  <c r="ER247" i="4"/>
  <c r="ET247" i="4"/>
  <c r="EV247" i="4"/>
  <c r="EG247" i="4"/>
  <c r="EU247" i="4"/>
  <c r="EL247" i="4"/>
  <c r="EW247" i="4"/>
  <c r="EM247" i="4"/>
  <c r="EK247" i="4"/>
  <c r="EP247" i="4"/>
  <c r="EI247" i="4"/>
  <c r="EQ247" i="4"/>
  <c r="ES247" i="4"/>
  <c r="EX247" i="4"/>
  <c r="EH247" i="4"/>
  <c r="EO247" i="4"/>
  <c r="EN247" i="4"/>
  <c r="EJ247" i="4"/>
  <c r="CP145" i="4"/>
  <c r="CG145" i="4"/>
  <c r="CQ145" i="4"/>
  <c r="CF145" i="4"/>
  <c r="CK145" i="4"/>
  <c r="CO145" i="4"/>
  <c r="CV145" i="4"/>
  <c r="CU145" i="4"/>
  <c r="CN145" i="4"/>
  <c r="CH145" i="4"/>
  <c r="CL145" i="4"/>
  <c r="CS145" i="4"/>
  <c r="CE145" i="4"/>
  <c r="CT145" i="4"/>
  <c r="CJ145" i="4"/>
  <c r="CR145" i="4"/>
  <c r="CI145" i="4"/>
  <c r="CM145" i="4"/>
  <c r="DC169" i="4"/>
  <c r="DK169" i="4"/>
  <c r="DG169" i="4"/>
  <c r="DJ169" i="4"/>
  <c r="DN169" i="4"/>
  <c r="CY169" i="4"/>
  <c r="DH169" i="4"/>
  <c r="DL169" i="4"/>
  <c r="DD169" i="4"/>
  <c r="DI169" i="4"/>
  <c r="DA169" i="4"/>
  <c r="CW169" i="4"/>
  <c r="DB169" i="4"/>
  <c r="DF169" i="4"/>
  <c r="CX169" i="4"/>
  <c r="DM169" i="4"/>
  <c r="CZ169" i="4"/>
  <c r="DE169" i="4"/>
  <c r="BX32" i="4"/>
  <c r="CA32" i="4"/>
  <c r="BS32" i="4"/>
  <c r="BZ32" i="4"/>
  <c r="CD32" i="4"/>
  <c r="BQ32" i="4"/>
  <c r="BR32" i="4"/>
  <c r="BU32" i="4"/>
  <c r="BV32" i="4"/>
  <c r="BM32" i="4"/>
  <c r="BW32" i="4"/>
  <c r="CB32" i="4"/>
  <c r="CC32" i="4"/>
  <c r="BY32" i="4"/>
  <c r="BP32" i="4"/>
  <c r="BT32" i="4"/>
  <c r="BO32" i="4"/>
  <c r="BN32" i="4"/>
  <c r="CG69" i="4"/>
  <c r="CL69" i="4"/>
  <c r="CT69" i="4"/>
  <c r="CI69" i="4"/>
  <c r="CP69" i="4"/>
  <c r="CV69" i="4"/>
  <c r="CS69" i="4"/>
  <c r="CO69" i="4"/>
  <c r="CR69" i="4"/>
  <c r="CN69" i="4"/>
  <c r="CK69" i="4"/>
  <c r="CU69" i="4"/>
  <c r="CF69" i="4"/>
  <c r="CJ69" i="4"/>
  <c r="CE69" i="4"/>
  <c r="CM69" i="4"/>
  <c r="CH69" i="4"/>
  <c r="CQ69" i="4"/>
  <c r="DC228" i="4"/>
  <c r="CY228" i="4"/>
  <c r="DJ228" i="4"/>
  <c r="DI228" i="4"/>
  <c r="CX228" i="4"/>
  <c r="CW228" i="4"/>
  <c r="DD228" i="4"/>
  <c r="CZ228" i="4"/>
  <c r="DA228" i="4"/>
  <c r="DH228" i="4"/>
  <c r="DE228" i="4"/>
  <c r="DG228" i="4"/>
  <c r="DF228" i="4"/>
  <c r="DL228" i="4"/>
  <c r="DK228" i="4"/>
  <c r="DB228" i="4"/>
  <c r="DN228" i="4"/>
  <c r="DM228" i="4"/>
  <c r="EV262" i="4"/>
  <c r="EX262" i="4"/>
  <c r="EG262" i="4"/>
  <c r="EW262" i="4"/>
  <c r="EU262" i="4"/>
  <c r="EN262" i="4"/>
  <c r="EJ262" i="4"/>
  <c r="EM262" i="4"/>
  <c r="ER262" i="4"/>
  <c r="EK262" i="4"/>
  <c r="EP262" i="4"/>
  <c r="ES262" i="4"/>
  <c r="ET262" i="4"/>
  <c r="EO262" i="4"/>
  <c r="EQ262" i="4"/>
  <c r="EH262" i="4"/>
  <c r="EL262" i="4"/>
  <c r="EI262" i="4"/>
  <c r="DE46" i="4"/>
  <c r="CZ46" i="4"/>
  <c r="CW46" i="4"/>
  <c r="DC46" i="4"/>
  <c r="DJ46" i="4"/>
  <c r="DD46" i="4"/>
  <c r="DN46" i="4"/>
  <c r="DB46" i="4"/>
  <c r="DM46" i="4"/>
  <c r="DI46" i="4"/>
  <c r="DH46" i="4"/>
  <c r="DK46" i="4"/>
  <c r="DG46" i="4"/>
  <c r="CX46" i="4"/>
  <c r="DA46" i="4"/>
  <c r="DL46" i="4"/>
  <c r="DF46" i="4"/>
  <c r="CY46" i="4"/>
  <c r="CT62" i="4"/>
  <c r="CU62" i="4"/>
  <c r="CI62" i="4"/>
  <c r="CV62" i="4"/>
  <c r="CE62" i="4"/>
  <c r="CH62" i="4"/>
  <c r="CM62" i="4"/>
  <c r="CR62" i="4"/>
  <c r="CG62" i="4"/>
  <c r="CJ62" i="4"/>
  <c r="CK62" i="4"/>
  <c r="CF62" i="4"/>
  <c r="CP62" i="4"/>
  <c r="CS62" i="4"/>
  <c r="CQ62" i="4"/>
  <c r="CO62" i="4"/>
  <c r="CL62" i="4"/>
  <c r="CN62" i="4"/>
  <c r="ER54" i="4"/>
  <c r="EQ54" i="4"/>
  <c r="EW54" i="4"/>
  <c r="EI54" i="4"/>
  <c r="EN54" i="4"/>
  <c r="EL54" i="4"/>
  <c r="EG54" i="4"/>
  <c r="EJ54" i="4"/>
  <c r="EK54" i="4"/>
  <c r="ET54" i="4"/>
  <c r="EV54" i="4"/>
  <c r="EX54" i="4"/>
  <c r="EH54" i="4"/>
  <c r="EU54" i="4"/>
  <c r="EM54" i="4"/>
  <c r="EP54" i="4"/>
  <c r="ES54" i="4"/>
  <c r="EO54" i="4"/>
  <c r="EH51" i="4"/>
  <c r="ET51" i="4"/>
  <c r="EQ51" i="4"/>
  <c r="EU51" i="4"/>
  <c r="EX51" i="4"/>
  <c r="EP51" i="4"/>
  <c r="EN51" i="4"/>
  <c r="EJ51" i="4"/>
  <c r="EM51" i="4"/>
  <c r="EO51" i="4"/>
  <c r="EG51" i="4"/>
  <c r="ER51" i="4"/>
  <c r="EW51" i="4"/>
  <c r="EV51" i="4"/>
  <c r="EK51" i="4"/>
  <c r="EL51" i="4"/>
  <c r="ES51" i="4"/>
  <c r="EI51" i="4"/>
  <c r="DV320" i="4"/>
  <c r="EA320" i="4"/>
  <c r="ED320" i="4"/>
  <c r="DR320" i="4"/>
  <c r="DT320" i="4"/>
  <c r="DS320" i="4"/>
  <c r="DQ320" i="4"/>
  <c r="EE320" i="4"/>
  <c r="DW320" i="4"/>
  <c r="DY320" i="4"/>
  <c r="DP320" i="4"/>
  <c r="DX320" i="4"/>
  <c r="EF320" i="4"/>
  <c r="DU320" i="4"/>
  <c r="EC320" i="4"/>
  <c r="DZ320" i="4"/>
  <c r="DO320" i="4"/>
  <c r="EB320" i="4"/>
  <c r="EK241" i="4"/>
  <c r="EI241" i="4"/>
  <c r="EP241" i="4"/>
  <c r="ES241" i="4"/>
  <c r="ER241" i="4"/>
  <c r="EW241" i="4"/>
  <c r="EG241" i="4"/>
  <c r="EM241" i="4"/>
  <c r="EH241" i="4"/>
  <c r="EQ241" i="4"/>
  <c r="EL241" i="4"/>
  <c r="ET241" i="4"/>
  <c r="EV241" i="4"/>
  <c r="EU241" i="4"/>
  <c r="EX241" i="4"/>
  <c r="EJ241" i="4"/>
  <c r="EN241" i="4"/>
  <c r="EO241" i="4"/>
  <c r="ET252" i="4"/>
  <c r="EN252" i="4"/>
  <c r="EU252" i="4"/>
  <c r="EW252" i="4"/>
  <c r="ES252" i="4"/>
  <c r="EL252" i="4"/>
  <c r="EG252" i="4"/>
  <c r="EI252" i="4"/>
  <c r="EO252" i="4"/>
  <c r="EV252" i="4"/>
  <c r="EX252" i="4"/>
  <c r="EJ252" i="4"/>
  <c r="EK252" i="4"/>
  <c r="EM252" i="4"/>
  <c r="ER252" i="4"/>
  <c r="EP252" i="4"/>
  <c r="EH252" i="4"/>
  <c r="EQ252" i="4"/>
  <c r="EQ20" i="4"/>
  <c r="EJ20" i="4"/>
  <c r="EV20" i="4"/>
  <c r="EP20" i="4"/>
  <c r="EO20" i="4"/>
  <c r="EK20" i="4"/>
  <c r="EL20" i="4"/>
  <c r="ER20" i="4"/>
  <c r="EX20" i="4"/>
  <c r="EI20" i="4"/>
  <c r="EW20" i="4"/>
  <c r="EH20" i="4"/>
  <c r="ES20" i="4"/>
  <c r="EN20" i="4"/>
  <c r="EM20" i="4"/>
  <c r="EU20" i="4"/>
  <c r="ET20" i="4"/>
  <c r="EG20" i="4"/>
  <c r="DT9" i="4"/>
  <c r="ED9" i="4"/>
  <c r="DR9" i="4"/>
  <c r="DV9" i="4"/>
  <c r="DQ9" i="4"/>
  <c r="EE9" i="4"/>
  <c r="DY9" i="4"/>
  <c r="DO9" i="4"/>
  <c r="DZ9" i="4"/>
  <c r="EB9" i="4"/>
  <c r="DW9" i="4"/>
  <c r="DU9" i="4"/>
  <c r="EA9" i="4"/>
  <c r="DP9" i="4"/>
  <c r="EC9" i="4"/>
  <c r="DS9" i="4"/>
  <c r="DX9" i="4"/>
  <c r="EF9" i="4"/>
  <c r="EH194" i="4"/>
  <c r="EG194" i="4"/>
  <c r="EW194" i="4"/>
  <c r="EJ194" i="4"/>
  <c r="EP194" i="4"/>
  <c r="ES194" i="4"/>
  <c r="EK194" i="4"/>
  <c r="EM194" i="4"/>
  <c r="EU194" i="4"/>
  <c r="EO194" i="4"/>
  <c r="EX194" i="4"/>
  <c r="EN194" i="4"/>
  <c r="EV194" i="4"/>
  <c r="EL194" i="4"/>
  <c r="ET194" i="4"/>
  <c r="EI194" i="4"/>
  <c r="EQ194" i="4"/>
  <c r="ER194" i="4"/>
  <c r="CT133" i="4"/>
  <c r="CN133" i="4"/>
  <c r="CL133" i="4"/>
  <c r="CS133" i="4"/>
  <c r="CJ133" i="4"/>
  <c r="CV133" i="4"/>
  <c r="CO133" i="4"/>
  <c r="CE133" i="4"/>
  <c r="CI133" i="4"/>
  <c r="CU133" i="4"/>
  <c r="CK133" i="4"/>
  <c r="CG133" i="4"/>
  <c r="CM133" i="4"/>
  <c r="CP133" i="4"/>
  <c r="CH133" i="4"/>
  <c r="CF133" i="4"/>
  <c r="CR133" i="4"/>
  <c r="CQ133" i="4"/>
  <c r="DQ337" i="4"/>
  <c r="DS337" i="4"/>
  <c r="EB337" i="4"/>
  <c r="DZ337" i="4"/>
  <c r="EF337" i="4"/>
  <c r="DX337" i="4"/>
  <c r="ED337" i="4"/>
  <c r="DY337" i="4"/>
  <c r="DV337" i="4"/>
  <c r="DU337" i="4"/>
  <c r="EC337" i="4"/>
  <c r="EE337" i="4"/>
  <c r="DP337" i="4"/>
  <c r="DW337" i="4"/>
  <c r="DT337" i="4"/>
  <c r="DR337" i="4"/>
  <c r="EA337" i="4"/>
  <c r="DO337" i="4"/>
  <c r="CY263" i="4"/>
  <c r="DA263" i="4"/>
  <c r="DM263" i="4"/>
  <c r="DH263" i="4"/>
  <c r="DF263" i="4"/>
  <c r="DE263" i="4"/>
  <c r="DB263" i="4"/>
  <c r="DG263" i="4"/>
  <c r="DC263" i="4"/>
  <c r="DD263" i="4"/>
  <c r="DK263" i="4"/>
  <c r="DN263" i="4"/>
  <c r="CZ263" i="4"/>
  <c r="DL263" i="4"/>
  <c r="CX263" i="4"/>
  <c r="DJ263" i="4"/>
  <c r="CW263" i="4"/>
  <c r="DI263" i="4"/>
  <c r="DY249" i="4"/>
  <c r="EB249" i="4"/>
  <c r="DQ249" i="4"/>
  <c r="DV249" i="4"/>
  <c r="EE249" i="4"/>
  <c r="EC249" i="4"/>
  <c r="DW249" i="4"/>
  <c r="DO249" i="4"/>
  <c r="DU249" i="4"/>
  <c r="DP249" i="4"/>
  <c r="DS249" i="4"/>
  <c r="DX249" i="4"/>
  <c r="DT249" i="4"/>
  <c r="DR249" i="4"/>
  <c r="EF249" i="4"/>
  <c r="ED249" i="4"/>
  <c r="EA249" i="4"/>
  <c r="DZ249" i="4"/>
  <c r="CS45" i="4"/>
  <c r="CT45" i="4"/>
  <c r="CL45" i="4"/>
  <c r="CK45" i="4"/>
  <c r="CM45" i="4"/>
  <c r="CP45" i="4"/>
  <c r="CF45" i="4"/>
  <c r="CN45" i="4"/>
  <c r="CO45" i="4"/>
  <c r="CQ45" i="4"/>
  <c r="CV45" i="4"/>
  <c r="CU45" i="4"/>
  <c r="CJ45" i="4"/>
  <c r="CG45" i="4"/>
  <c r="CR45" i="4"/>
  <c r="CI45" i="4"/>
  <c r="CH45" i="4"/>
  <c r="CE45" i="4"/>
  <c r="CD284" i="4"/>
  <c r="BP284" i="4"/>
  <c r="BS284" i="4"/>
  <c r="BZ284" i="4"/>
  <c r="BX284" i="4"/>
  <c r="BY284" i="4"/>
  <c r="BM284" i="4"/>
  <c r="BQ284" i="4"/>
  <c r="BW284" i="4"/>
  <c r="CB284" i="4"/>
  <c r="CA284" i="4"/>
  <c r="BN284" i="4"/>
  <c r="BV284" i="4"/>
  <c r="BR284" i="4"/>
  <c r="BT284" i="4"/>
  <c r="CC284" i="4"/>
  <c r="BU284" i="4"/>
  <c r="BO284" i="4"/>
  <c r="DA101" i="4"/>
  <c r="DB101" i="4"/>
  <c r="CX101" i="4"/>
  <c r="DH101" i="4"/>
  <c r="DF101" i="4"/>
  <c r="CZ101" i="4"/>
  <c r="DC101" i="4"/>
  <c r="DG101" i="4"/>
  <c r="DD101" i="4"/>
  <c r="DI101" i="4"/>
  <c r="DM101" i="4"/>
  <c r="DJ101" i="4"/>
  <c r="CW101" i="4"/>
  <c r="DE101" i="4"/>
  <c r="DN101" i="4"/>
  <c r="DK101" i="4"/>
  <c r="DL101" i="4"/>
  <c r="CY101" i="4"/>
  <c r="BX154" i="4"/>
  <c r="BR154" i="4"/>
  <c r="BO154" i="4"/>
  <c r="BY154" i="4"/>
  <c r="BW154" i="4"/>
  <c r="BT154" i="4"/>
  <c r="BP154" i="4"/>
  <c r="BN154" i="4"/>
  <c r="BU154" i="4"/>
  <c r="CD154" i="4"/>
  <c r="CB154" i="4"/>
  <c r="BZ154" i="4"/>
  <c r="BV154" i="4"/>
  <c r="BQ154" i="4"/>
  <c r="BS154" i="4"/>
  <c r="CA154" i="4"/>
  <c r="CC154" i="4"/>
  <c r="BM154" i="4"/>
  <c r="CZ356" i="4"/>
  <c r="CX356" i="4"/>
  <c r="DK356" i="4"/>
  <c r="DH356" i="4"/>
  <c r="DD356" i="4"/>
  <c r="DF356" i="4"/>
  <c r="DI356" i="4"/>
  <c r="DM356" i="4"/>
  <c r="DE356" i="4"/>
  <c r="DC356" i="4"/>
  <c r="DB356" i="4"/>
  <c r="DG356" i="4"/>
  <c r="CW356" i="4"/>
  <c r="DN356" i="4"/>
  <c r="CY356" i="4"/>
  <c r="DL356" i="4"/>
  <c r="DJ356" i="4"/>
  <c r="DA356" i="4"/>
  <c r="BN27" i="4"/>
  <c r="BX27" i="4"/>
  <c r="BZ27" i="4"/>
  <c r="BS27" i="4"/>
  <c r="BW27" i="4"/>
  <c r="CC27" i="4"/>
  <c r="BY27" i="4"/>
  <c r="BV27" i="4"/>
  <c r="CB27" i="4"/>
  <c r="CD27" i="4"/>
  <c r="BR27" i="4"/>
  <c r="BU27" i="4"/>
  <c r="BO27" i="4"/>
  <c r="BP27" i="4"/>
  <c r="BM27" i="4"/>
  <c r="BQ27" i="4"/>
  <c r="CA27" i="4"/>
  <c r="BT27" i="4"/>
  <c r="EP285" i="4"/>
  <c r="EJ285" i="4"/>
  <c r="EW285" i="4"/>
  <c r="EN285" i="4"/>
  <c r="ET285" i="4"/>
  <c r="EG285" i="4"/>
  <c r="EL285" i="4"/>
  <c r="EK285" i="4"/>
  <c r="EV285" i="4"/>
  <c r="EQ285" i="4"/>
  <c r="ER285" i="4"/>
  <c r="EI285" i="4"/>
  <c r="EH285" i="4"/>
  <c r="EM285" i="4"/>
  <c r="EU285" i="4"/>
  <c r="EO285" i="4"/>
  <c r="ES285" i="4"/>
  <c r="EX285" i="4"/>
  <c r="DH230" i="4"/>
  <c r="CX230" i="4"/>
  <c r="CW230" i="4"/>
  <c r="DK230" i="4"/>
  <c r="DI230" i="4"/>
  <c r="DJ230" i="4"/>
  <c r="DM230" i="4"/>
  <c r="DF230" i="4"/>
  <c r="DE230" i="4"/>
  <c r="DA230" i="4"/>
  <c r="DN230" i="4"/>
  <c r="DG230" i="4"/>
  <c r="CY230" i="4"/>
  <c r="DB230" i="4"/>
  <c r="DD230" i="4"/>
  <c r="DC230" i="4"/>
  <c r="DL230" i="4"/>
  <c r="CZ230" i="4"/>
  <c r="DG214" i="4"/>
  <c r="DC214" i="4"/>
  <c r="DH214" i="4"/>
  <c r="CW214" i="4"/>
  <c r="DM214" i="4"/>
  <c r="DD214" i="4"/>
  <c r="DF214" i="4"/>
  <c r="CY214" i="4"/>
  <c r="CX214" i="4"/>
  <c r="DL214" i="4"/>
  <c r="DN214" i="4"/>
  <c r="DI214" i="4"/>
  <c r="DE214" i="4"/>
  <c r="DK214" i="4"/>
  <c r="DA214" i="4"/>
  <c r="CZ214" i="4"/>
  <c r="DB214" i="4"/>
  <c r="DJ214" i="4"/>
  <c r="BN105" i="4"/>
  <c r="BX105" i="4"/>
  <c r="CA105" i="4"/>
  <c r="BW105" i="4"/>
  <c r="BS105" i="4"/>
  <c r="BY105" i="4"/>
  <c r="BM105" i="4"/>
  <c r="BP105" i="4"/>
  <c r="BQ105" i="4"/>
  <c r="BO105" i="4"/>
  <c r="BU105" i="4"/>
  <c r="BZ105" i="4"/>
  <c r="CD105" i="4"/>
  <c r="CC105" i="4"/>
  <c r="BR105" i="4"/>
  <c r="CB105" i="4"/>
  <c r="BT105" i="4"/>
  <c r="BV105" i="4"/>
  <c r="CV37" i="4"/>
  <c r="CO37" i="4"/>
  <c r="CR37" i="4"/>
  <c r="CE37" i="4"/>
  <c r="CL37" i="4"/>
  <c r="CG37" i="4"/>
  <c r="CN37" i="4"/>
  <c r="CH37" i="4"/>
  <c r="CF37" i="4"/>
  <c r="CT37" i="4"/>
  <c r="CP37" i="4"/>
  <c r="CQ37" i="4"/>
  <c r="CU37" i="4"/>
  <c r="CS37" i="4"/>
  <c r="CJ37" i="4"/>
  <c r="CK37" i="4"/>
  <c r="CI37" i="4"/>
  <c r="CM37" i="4"/>
  <c r="BV67" i="4"/>
  <c r="BP67" i="4"/>
  <c r="BQ67" i="4"/>
  <c r="BR67" i="4"/>
  <c r="BS67" i="4"/>
  <c r="BN67" i="4"/>
  <c r="CD67" i="4"/>
  <c r="BZ67" i="4"/>
  <c r="BW67" i="4"/>
  <c r="CA67" i="4"/>
  <c r="BM67" i="4"/>
  <c r="BU67" i="4"/>
  <c r="BX67" i="4"/>
  <c r="CB67" i="4"/>
  <c r="BT67" i="4"/>
  <c r="CC67" i="4"/>
  <c r="BY67" i="4"/>
  <c r="BO67" i="4"/>
  <c r="CC176" i="4"/>
  <c r="BP176" i="4"/>
  <c r="BO176" i="4"/>
  <c r="BT176" i="4"/>
  <c r="BX176" i="4"/>
  <c r="BM176" i="4"/>
  <c r="BU176" i="4"/>
  <c r="BR176" i="4"/>
  <c r="CB176" i="4"/>
  <c r="BS176" i="4"/>
  <c r="BV176" i="4"/>
  <c r="CD176" i="4"/>
  <c r="CA176" i="4"/>
  <c r="BQ176" i="4"/>
  <c r="BZ176" i="4"/>
  <c r="BN176" i="4"/>
  <c r="BY176" i="4"/>
  <c r="BW176" i="4"/>
  <c r="CL155" i="4"/>
  <c r="CE155" i="4"/>
  <c r="CK155" i="4"/>
  <c r="CH155" i="4"/>
  <c r="CU155" i="4"/>
  <c r="CS155" i="4"/>
  <c r="CG155" i="4"/>
  <c r="CM155" i="4"/>
  <c r="CR155" i="4"/>
  <c r="CO155" i="4"/>
  <c r="CN155" i="4"/>
  <c r="CP155" i="4"/>
  <c r="CT155" i="4"/>
  <c r="CI155" i="4"/>
  <c r="CQ155" i="4"/>
  <c r="CF155" i="4"/>
  <c r="CV155" i="4"/>
  <c r="CJ155" i="4"/>
  <c r="ES58" i="4"/>
  <c r="EJ58" i="4"/>
  <c r="EW58" i="4"/>
  <c r="EH58" i="4"/>
  <c r="EM58" i="4"/>
  <c r="EP58" i="4"/>
  <c r="ER58" i="4"/>
  <c r="EV58" i="4"/>
  <c r="EG58" i="4"/>
  <c r="EQ58" i="4"/>
  <c r="EN58" i="4"/>
  <c r="EL58" i="4"/>
  <c r="EK58" i="4"/>
  <c r="EI58" i="4"/>
  <c r="EX58" i="4"/>
  <c r="EU58" i="4"/>
  <c r="EO58" i="4"/>
  <c r="ET58" i="4"/>
  <c r="BY126" i="4"/>
  <c r="BP126" i="4"/>
  <c r="BQ126" i="4"/>
  <c r="BV126" i="4"/>
  <c r="BR126" i="4"/>
  <c r="BO126" i="4"/>
  <c r="BN126" i="4"/>
  <c r="BW126" i="4"/>
  <c r="BU126" i="4"/>
  <c r="BZ126" i="4"/>
  <c r="CA126" i="4"/>
  <c r="CB126" i="4"/>
  <c r="CC126" i="4"/>
  <c r="BT126" i="4"/>
  <c r="BX126" i="4"/>
  <c r="CD126" i="4"/>
  <c r="BM126" i="4"/>
  <c r="BS126" i="4"/>
  <c r="CX355" i="4"/>
  <c r="DF355" i="4"/>
  <c r="DJ355" i="4"/>
  <c r="DD355" i="4"/>
  <c r="DH355" i="4"/>
  <c r="DI355" i="4"/>
  <c r="DC355" i="4"/>
  <c r="DG355" i="4"/>
  <c r="DA355" i="4"/>
  <c r="DE355" i="4"/>
  <c r="DL355" i="4"/>
  <c r="DB355" i="4"/>
  <c r="DK355" i="4"/>
  <c r="DN355" i="4"/>
  <c r="CW355" i="4"/>
  <c r="DM355" i="4"/>
  <c r="CY355" i="4"/>
  <c r="CZ355" i="4"/>
  <c r="EB223" i="4"/>
  <c r="DT223" i="4"/>
  <c r="EE223" i="4"/>
  <c r="ED223" i="4"/>
  <c r="DX223" i="4"/>
  <c r="DZ223" i="4"/>
  <c r="EA223" i="4"/>
  <c r="DY223" i="4"/>
  <c r="DS223" i="4"/>
  <c r="DW223" i="4"/>
  <c r="DR223" i="4"/>
  <c r="DV223" i="4"/>
  <c r="DU223" i="4"/>
  <c r="DQ223" i="4"/>
  <c r="EF223" i="4"/>
  <c r="EC223" i="4"/>
  <c r="DP223" i="4"/>
  <c r="DO223" i="4"/>
  <c r="CV139" i="4"/>
  <c r="CH139" i="4"/>
  <c r="CE139" i="4"/>
  <c r="CM139" i="4"/>
  <c r="CJ139" i="4"/>
  <c r="CN139" i="4"/>
  <c r="CF139" i="4"/>
  <c r="CO139" i="4"/>
  <c r="CP139" i="4"/>
  <c r="CK139" i="4"/>
  <c r="CU139" i="4"/>
  <c r="CG139" i="4"/>
  <c r="CQ139" i="4"/>
  <c r="CT139" i="4"/>
  <c r="CS139" i="4"/>
  <c r="CR139" i="4"/>
  <c r="CL139" i="4"/>
  <c r="CI139" i="4"/>
  <c r="BY160" i="4"/>
  <c r="BV160" i="4"/>
  <c r="BM160" i="4"/>
  <c r="BR160" i="4"/>
  <c r="BU160" i="4"/>
  <c r="BN160" i="4"/>
  <c r="BT160" i="4"/>
  <c r="CD160" i="4"/>
  <c r="BW160" i="4"/>
  <c r="BP160" i="4"/>
  <c r="BX160" i="4"/>
  <c r="BZ160" i="4"/>
  <c r="CA160" i="4"/>
  <c r="BO160" i="4"/>
  <c r="CB160" i="4"/>
  <c r="BQ160" i="4"/>
  <c r="BS160" i="4"/>
  <c r="CC160" i="4"/>
  <c r="DD351" i="4"/>
  <c r="DE351" i="4"/>
  <c r="DG351" i="4"/>
  <c r="DF351" i="4"/>
  <c r="DC351" i="4"/>
  <c r="DH351" i="4"/>
  <c r="DI351" i="4"/>
  <c r="CY351" i="4"/>
  <c r="DN351" i="4"/>
  <c r="DJ351" i="4"/>
  <c r="DM351" i="4"/>
  <c r="CZ351" i="4"/>
  <c r="CW351" i="4"/>
  <c r="DL351" i="4"/>
  <c r="DK351" i="4"/>
  <c r="CX351" i="4"/>
  <c r="DA351" i="4"/>
  <c r="DB351" i="4"/>
  <c r="EX133" i="4"/>
  <c r="EI133" i="4"/>
  <c r="EO133" i="4"/>
  <c r="EQ133" i="4"/>
  <c r="EM133" i="4"/>
  <c r="EV133" i="4"/>
  <c r="EG133" i="4"/>
  <c r="ER133" i="4"/>
  <c r="EL133" i="4"/>
  <c r="ES133" i="4"/>
  <c r="EP133" i="4"/>
  <c r="ET133" i="4"/>
  <c r="EJ133" i="4"/>
  <c r="EW133" i="4"/>
  <c r="EH133" i="4"/>
  <c r="EU133" i="4"/>
  <c r="EN133" i="4"/>
  <c r="EK133" i="4"/>
  <c r="EG98" i="4"/>
  <c r="EN98" i="4"/>
  <c r="EX98" i="4"/>
  <c r="EW98" i="4"/>
  <c r="EI98" i="4"/>
  <c r="ET98" i="4"/>
  <c r="ES98" i="4"/>
  <c r="ER98" i="4"/>
  <c r="EQ98" i="4"/>
  <c r="EJ98" i="4"/>
  <c r="EP98" i="4"/>
  <c r="EV98" i="4"/>
  <c r="EM98" i="4"/>
  <c r="EO98" i="4"/>
  <c r="EU98" i="4"/>
  <c r="EH98" i="4"/>
  <c r="EK98" i="4"/>
  <c r="EL98" i="4"/>
  <c r="BY238" i="4"/>
  <c r="BZ238" i="4"/>
  <c r="BN238" i="4"/>
  <c r="BS238" i="4"/>
  <c r="BQ238" i="4"/>
  <c r="BR238" i="4"/>
  <c r="CA238" i="4"/>
  <c r="CD238" i="4"/>
  <c r="BP238" i="4"/>
  <c r="BU238" i="4"/>
  <c r="CB238" i="4"/>
  <c r="BX238" i="4"/>
  <c r="BV238" i="4"/>
  <c r="BW238" i="4"/>
  <c r="BM238" i="4"/>
  <c r="CC238" i="4"/>
  <c r="BO238" i="4"/>
  <c r="BT238" i="4"/>
  <c r="CF222" i="4"/>
  <c r="CV222" i="4"/>
  <c r="CK222" i="4"/>
  <c r="CG222" i="4"/>
  <c r="CL222" i="4"/>
  <c r="CH222" i="4"/>
  <c r="CE222" i="4"/>
  <c r="CU222" i="4"/>
  <c r="CO222" i="4"/>
  <c r="CT222" i="4"/>
  <c r="CQ222" i="4"/>
  <c r="CI222" i="4"/>
  <c r="CJ222" i="4"/>
  <c r="CR222" i="4"/>
  <c r="CN222" i="4"/>
  <c r="CP222" i="4"/>
  <c r="CM222" i="4"/>
  <c r="CS222" i="4"/>
  <c r="DI203" i="4"/>
  <c r="DH203" i="4"/>
  <c r="CY203" i="4"/>
  <c r="DG203" i="4"/>
  <c r="DM203" i="4"/>
  <c r="DK203" i="4"/>
  <c r="DE203" i="4"/>
  <c r="DL203" i="4"/>
  <c r="CZ203" i="4"/>
  <c r="DC203" i="4"/>
  <c r="CX203" i="4"/>
  <c r="DB203" i="4"/>
  <c r="DN203" i="4"/>
  <c r="DD203" i="4"/>
  <c r="CW203" i="4"/>
  <c r="DF203" i="4"/>
  <c r="DJ203" i="4"/>
  <c r="DA203" i="4"/>
  <c r="CF287" i="4"/>
  <c r="CL287" i="4"/>
  <c r="CJ287" i="4"/>
  <c r="CG287" i="4"/>
  <c r="CT287" i="4"/>
  <c r="CE287" i="4"/>
  <c r="CO287" i="4"/>
  <c r="CM287" i="4"/>
  <c r="CH287" i="4"/>
  <c r="CQ287" i="4"/>
  <c r="CP287" i="4"/>
  <c r="CV287" i="4"/>
  <c r="CS287" i="4"/>
  <c r="CR287" i="4"/>
  <c r="CN287" i="4"/>
  <c r="CU287" i="4"/>
  <c r="CI287" i="4"/>
  <c r="CK287" i="4"/>
  <c r="DU363" i="4"/>
  <c r="DY363" i="4"/>
  <c r="DR363" i="4"/>
  <c r="EB363" i="4"/>
  <c r="DX363" i="4"/>
  <c r="DS363" i="4"/>
  <c r="DQ363" i="4"/>
  <c r="DZ363" i="4"/>
  <c r="DP363" i="4"/>
  <c r="DV363" i="4"/>
  <c r="EA363" i="4"/>
  <c r="EC363" i="4"/>
  <c r="DW363" i="4"/>
  <c r="EF363" i="4"/>
  <c r="EE363" i="4"/>
  <c r="ED363" i="4"/>
  <c r="DO363" i="4"/>
  <c r="DT363" i="4"/>
  <c r="CW267" i="4"/>
  <c r="DE267" i="4"/>
  <c r="DF267" i="4"/>
  <c r="CY267" i="4"/>
  <c r="DM267" i="4"/>
  <c r="DC267" i="4"/>
  <c r="DH267" i="4"/>
  <c r="DN267" i="4"/>
  <c r="CZ267" i="4"/>
  <c r="DA267" i="4"/>
  <c r="DD267" i="4"/>
  <c r="DI267" i="4"/>
  <c r="DJ267" i="4"/>
  <c r="DK267" i="4"/>
  <c r="DG267" i="4"/>
  <c r="CX267" i="4"/>
  <c r="DB267" i="4"/>
  <c r="DL267" i="4"/>
  <c r="CE300" i="4"/>
  <c r="CG300" i="4"/>
  <c r="CT300" i="4"/>
  <c r="CH300" i="4"/>
  <c r="CP300" i="4"/>
  <c r="CN300" i="4"/>
  <c r="CO300" i="4"/>
  <c r="CR300" i="4"/>
  <c r="CF300" i="4"/>
  <c r="CI300" i="4"/>
  <c r="CK300" i="4"/>
  <c r="CM300" i="4"/>
  <c r="CV300" i="4"/>
  <c r="CL300" i="4"/>
  <c r="CS300" i="4"/>
  <c r="CQ300" i="4"/>
  <c r="CU300" i="4"/>
  <c r="CJ300" i="4"/>
  <c r="DT35" i="4"/>
  <c r="DO35" i="4"/>
  <c r="EF35" i="4"/>
  <c r="DV35" i="4"/>
  <c r="DY35" i="4"/>
  <c r="DQ35" i="4"/>
  <c r="EB35" i="4"/>
  <c r="EA35" i="4"/>
  <c r="DW35" i="4"/>
  <c r="EC35" i="4"/>
  <c r="DS35" i="4"/>
  <c r="DU35" i="4"/>
  <c r="DR35" i="4"/>
  <c r="DZ35" i="4"/>
  <c r="ED35" i="4"/>
  <c r="DX35" i="4"/>
  <c r="DP35" i="4"/>
  <c r="EE35" i="4"/>
  <c r="BR174" i="4"/>
  <c r="BN174" i="4"/>
  <c r="BT174" i="4"/>
  <c r="BW174" i="4"/>
  <c r="BU174" i="4"/>
  <c r="BO174" i="4"/>
  <c r="BV174" i="4"/>
  <c r="CA174" i="4"/>
  <c r="BX174" i="4"/>
  <c r="BQ174" i="4"/>
  <c r="BS174" i="4"/>
  <c r="CC174" i="4"/>
  <c r="BM174" i="4"/>
  <c r="BP174" i="4"/>
  <c r="CD174" i="4"/>
  <c r="BY174" i="4"/>
  <c r="CB174" i="4"/>
  <c r="BZ174" i="4"/>
  <c r="BT186" i="4"/>
  <c r="BV186" i="4"/>
  <c r="CB186" i="4"/>
  <c r="BX186" i="4"/>
  <c r="BY186" i="4"/>
  <c r="CC186" i="4"/>
  <c r="BS186" i="4"/>
  <c r="BO186" i="4"/>
  <c r="CA186" i="4"/>
  <c r="BQ186" i="4"/>
  <c r="BM186" i="4"/>
  <c r="BU186" i="4"/>
  <c r="BW186" i="4"/>
  <c r="CD186" i="4"/>
  <c r="BN186" i="4"/>
  <c r="BZ186" i="4"/>
  <c r="BR186" i="4"/>
  <c r="BP186" i="4"/>
  <c r="BP172" i="4"/>
  <c r="BW172" i="4"/>
  <c r="BX172" i="4"/>
  <c r="BN172" i="4"/>
  <c r="BV172" i="4"/>
  <c r="BQ172" i="4"/>
  <c r="BR172" i="4"/>
  <c r="BO172" i="4"/>
  <c r="BS172" i="4"/>
  <c r="BU172" i="4"/>
  <c r="CB172" i="4"/>
  <c r="CD172" i="4"/>
  <c r="CC172" i="4"/>
  <c r="BT172" i="4"/>
  <c r="BY172" i="4"/>
  <c r="BM172" i="4"/>
  <c r="CA172" i="4"/>
  <c r="BZ172" i="4"/>
  <c r="EU213" i="4"/>
  <c r="EM213" i="4"/>
  <c r="EW213" i="4"/>
  <c r="EL213" i="4"/>
  <c r="EG213" i="4"/>
  <c r="EJ213" i="4"/>
  <c r="EI213" i="4"/>
  <c r="EX213" i="4"/>
  <c r="EP213" i="4"/>
  <c r="ER213" i="4"/>
  <c r="EQ213" i="4"/>
  <c r="EH213" i="4"/>
  <c r="ES213" i="4"/>
  <c r="ET213" i="4"/>
  <c r="EV213" i="4"/>
  <c r="EN213" i="4"/>
  <c r="EK213" i="4"/>
  <c r="EO213" i="4"/>
  <c r="CH331" i="4"/>
  <c r="CT331" i="4"/>
  <c r="CS331" i="4"/>
  <c r="CG331" i="4"/>
  <c r="CO331" i="4"/>
  <c r="CR331" i="4"/>
  <c r="CK331" i="4"/>
  <c r="CV331" i="4"/>
  <c r="CQ331" i="4"/>
  <c r="CI331" i="4"/>
  <c r="CM331" i="4"/>
  <c r="CF331" i="4"/>
  <c r="CU331" i="4"/>
  <c r="CE331" i="4"/>
  <c r="CL331" i="4"/>
  <c r="CP331" i="4"/>
  <c r="CJ331" i="4"/>
  <c r="CN331" i="4"/>
  <c r="DS141" i="4"/>
  <c r="DZ141" i="4"/>
  <c r="DQ141" i="4"/>
  <c r="DR141" i="4"/>
  <c r="DO141" i="4"/>
  <c r="DW141" i="4"/>
  <c r="DU141" i="4"/>
  <c r="EE141" i="4"/>
  <c r="EC141" i="4"/>
  <c r="EF141" i="4"/>
  <c r="ED141" i="4"/>
  <c r="EB141" i="4"/>
  <c r="DV141" i="4"/>
  <c r="DY141" i="4"/>
  <c r="EA141" i="4"/>
  <c r="DX141" i="4"/>
  <c r="DT141" i="4"/>
  <c r="DP141" i="4"/>
  <c r="CE23" i="4"/>
  <c r="CG23" i="4"/>
  <c r="CI23" i="4"/>
  <c r="CH23" i="4"/>
  <c r="CP23" i="4"/>
  <c r="CS23" i="4"/>
  <c r="CM23" i="4"/>
  <c r="CO23" i="4"/>
  <c r="CN23" i="4"/>
  <c r="CV23" i="4"/>
  <c r="CU23" i="4"/>
  <c r="CJ23" i="4"/>
  <c r="CF23" i="4"/>
  <c r="CQ23" i="4"/>
  <c r="CK23" i="4"/>
  <c r="CL23" i="4"/>
  <c r="CT23" i="4"/>
  <c r="CR23" i="4"/>
  <c r="CM54" i="4"/>
  <c r="CE54" i="4"/>
  <c r="CK54" i="4"/>
  <c r="CH54" i="4"/>
  <c r="CS54" i="4"/>
  <c r="CR54" i="4"/>
  <c r="CF54" i="4"/>
  <c r="CV54" i="4"/>
  <c r="CQ54" i="4"/>
  <c r="CO54" i="4"/>
  <c r="CN54" i="4"/>
  <c r="CJ54" i="4"/>
  <c r="CT54" i="4"/>
  <c r="CP54" i="4"/>
  <c r="CL54" i="4"/>
  <c r="CU54" i="4"/>
  <c r="CG54" i="4"/>
  <c r="CI54" i="4"/>
  <c r="DA281" i="4"/>
  <c r="CY281" i="4"/>
  <c r="DM281" i="4"/>
  <c r="DE281" i="4"/>
  <c r="CW281" i="4"/>
  <c r="DH281" i="4"/>
  <c r="DJ281" i="4"/>
  <c r="CX281" i="4"/>
  <c r="CZ281" i="4"/>
  <c r="DL281" i="4"/>
  <c r="DF281" i="4"/>
  <c r="DK281" i="4"/>
  <c r="DD281" i="4"/>
  <c r="DB281" i="4"/>
  <c r="DN281" i="4"/>
  <c r="DI281" i="4"/>
  <c r="DC281" i="4"/>
  <c r="DG281" i="4"/>
  <c r="ED134" i="4"/>
  <c r="EB134" i="4"/>
  <c r="DQ134" i="4"/>
  <c r="EA134" i="4"/>
  <c r="DZ134" i="4"/>
  <c r="DS134" i="4"/>
  <c r="DX134" i="4"/>
  <c r="DU134" i="4"/>
  <c r="DR134" i="4"/>
  <c r="DY134" i="4"/>
  <c r="EC134" i="4"/>
  <c r="DW134" i="4"/>
  <c r="DT134" i="4"/>
  <c r="DV134" i="4"/>
  <c r="EF134" i="4"/>
  <c r="DP134" i="4"/>
  <c r="DO134" i="4"/>
  <c r="EE134" i="4"/>
  <c r="CW187" i="4"/>
  <c r="DC187" i="4"/>
  <c r="DB187" i="4"/>
  <c r="CZ187" i="4"/>
  <c r="CX187" i="4"/>
  <c r="DE187" i="4"/>
  <c r="DF187" i="4"/>
  <c r="DJ187" i="4"/>
  <c r="DH187" i="4"/>
  <c r="DD187" i="4"/>
  <c r="DL187" i="4"/>
  <c r="CY187" i="4"/>
  <c r="DK187" i="4"/>
  <c r="DI187" i="4"/>
  <c r="DN187" i="4"/>
  <c r="DG187" i="4"/>
  <c r="DA187" i="4"/>
  <c r="DM187" i="4"/>
  <c r="CW28" i="4"/>
  <c r="CZ28" i="4"/>
  <c r="DD28" i="4"/>
  <c r="DE28" i="4"/>
  <c r="DI28" i="4"/>
  <c r="DC28" i="4"/>
  <c r="DN28" i="4"/>
  <c r="CX28" i="4"/>
  <c r="DK28" i="4"/>
  <c r="DG28" i="4"/>
  <c r="DL28" i="4"/>
  <c r="DJ28" i="4"/>
  <c r="DH28" i="4"/>
  <c r="CY28" i="4"/>
  <c r="DB28" i="4"/>
  <c r="DA28" i="4"/>
  <c r="DM28" i="4"/>
  <c r="DF28" i="4"/>
  <c r="ES323" i="4"/>
  <c r="EH323" i="4"/>
  <c r="EV323" i="4"/>
  <c r="EU323" i="4"/>
  <c r="EX323" i="4"/>
  <c r="EM323" i="4"/>
  <c r="EJ323" i="4"/>
  <c r="EN323" i="4"/>
  <c r="EP323" i="4"/>
  <c r="ET323" i="4"/>
  <c r="EI323" i="4"/>
  <c r="EQ323" i="4"/>
  <c r="ER323" i="4"/>
  <c r="EK323" i="4"/>
  <c r="EG323" i="4"/>
  <c r="EW323" i="4"/>
  <c r="EO323" i="4"/>
  <c r="EL323" i="4"/>
  <c r="EX331" i="4"/>
  <c r="EQ331" i="4"/>
  <c r="ER331" i="4"/>
  <c r="ET331" i="4"/>
  <c r="EV331" i="4"/>
  <c r="EM331" i="4"/>
  <c r="EP331" i="4"/>
  <c r="EU331" i="4"/>
  <c r="EI331" i="4"/>
  <c r="ES331" i="4"/>
  <c r="EJ331" i="4"/>
  <c r="EG331" i="4"/>
  <c r="EH331" i="4"/>
  <c r="EW331" i="4"/>
  <c r="EK331" i="4"/>
  <c r="EO331" i="4"/>
  <c r="EN331" i="4"/>
  <c r="EL331" i="4"/>
  <c r="CG231" i="4"/>
  <c r="CH231" i="4"/>
  <c r="CQ231" i="4"/>
  <c r="CT231" i="4"/>
  <c r="CJ231" i="4"/>
  <c r="CL231" i="4"/>
  <c r="CM231" i="4"/>
  <c r="CP231" i="4"/>
  <c r="CN231" i="4"/>
  <c r="CR231" i="4"/>
  <c r="CS231" i="4"/>
  <c r="CF231" i="4"/>
  <c r="CI231" i="4"/>
  <c r="CU231" i="4"/>
  <c r="CK231" i="4"/>
  <c r="CV231" i="4"/>
  <c r="CO231" i="4"/>
  <c r="CE231" i="4"/>
  <c r="BW136" i="4"/>
  <c r="CB136" i="4"/>
  <c r="BT136" i="4"/>
  <c r="BR136" i="4"/>
  <c r="CC136" i="4"/>
  <c r="BV136" i="4"/>
  <c r="BP136" i="4"/>
  <c r="BY136" i="4"/>
  <c r="BN136" i="4"/>
  <c r="BQ136" i="4"/>
  <c r="BU136" i="4"/>
  <c r="BS136" i="4"/>
  <c r="BX136" i="4"/>
  <c r="CA136" i="4"/>
  <c r="BM136" i="4"/>
  <c r="BZ136" i="4"/>
  <c r="BO136" i="4"/>
  <c r="CD136" i="4"/>
  <c r="DN257" i="4"/>
  <c r="CZ257" i="4"/>
  <c r="CW257" i="4"/>
  <c r="DE257" i="4"/>
  <c r="DC257" i="4"/>
  <c r="DI257" i="4"/>
  <c r="DG257" i="4"/>
  <c r="CX257" i="4"/>
  <c r="DH257" i="4"/>
  <c r="CY257" i="4"/>
  <c r="DM257" i="4"/>
  <c r="DA257" i="4"/>
  <c r="DB257" i="4"/>
  <c r="DF257" i="4"/>
  <c r="DK257" i="4"/>
  <c r="DD257" i="4"/>
  <c r="DL257" i="4"/>
  <c r="DJ257" i="4"/>
  <c r="EU157" i="4"/>
  <c r="EP157" i="4"/>
  <c r="EH157" i="4"/>
  <c r="EQ157" i="4"/>
  <c r="EO157" i="4"/>
  <c r="ER157" i="4"/>
  <c r="EI157" i="4"/>
  <c r="EG157" i="4"/>
  <c r="EJ157" i="4"/>
  <c r="EW157" i="4"/>
  <c r="ES157" i="4"/>
  <c r="EN157" i="4"/>
  <c r="EV157" i="4"/>
  <c r="EM157" i="4"/>
  <c r="EL157" i="4"/>
  <c r="EX157" i="4"/>
  <c r="EK157" i="4"/>
  <c r="ET157" i="4"/>
  <c r="CZ221" i="4"/>
  <c r="DB221" i="4"/>
  <c r="DJ221" i="4"/>
  <c r="CW221" i="4"/>
  <c r="CY221" i="4"/>
  <c r="DF221" i="4"/>
  <c r="DA221" i="4"/>
  <c r="DE221" i="4"/>
  <c r="DL221" i="4"/>
  <c r="DG221" i="4"/>
  <c r="DN221" i="4"/>
  <c r="DK221" i="4"/>
  <c r="DM221" i="4"/>
  <c r="DD221" i="4"/>
  <c r="CX221" i="4"/>
  <c r="DC221" i="4"/>
  <c r="DI221" i="4"/>
  <c r="DH221" i="4"/>
  <c r="DO248" i="4"/>
  <c r="DU248" i="4"/>
  <c r="DQ248" i="4"/>
  <c r="EB248" i="4"/>
  <c r="EA248" i="4"/>
  <c r="DT248" i="4"/>
  <c r="DP248" i="4"/>
  <c r="EC248" i="4"/>
  <c r="EF248" i="4"/>
  <c r="DS248" i="4"/>
  <c r="DX248" i="4"/>
  <c r="DR248" i="4"/>
  <c r="DY248" i="4"/>
  <c r="ED248" i="4"/>
  <c r="DW248" i="4"/>
  <c r="EE248" i="4"/>
  <c r="DZ248" i="4"/>
  <c r="DV248" i="4"/>
  <c r="BX140" i="4"/>
  <c r="BU140" i="4"/>
  <c r="BT140" i="4"/>
  <c r="BM140" i="4"/>
  <c r="BS140" i="4"/>
  <c r="CA140" i="4"/>
  <c r="BP140" i="4"/>
  <c r="CC140" i="4"/>
  <c r="BV140" i="4"/>
  <c r="BZ140" i="4"/>
  <c r="BW140" i="4"/>
  <c r="BY140" i="4"/>
  <c r="CB140" i="4"/>
  <c r="BQ140" i="4"/>
  <c r="BO140" i="4"/>
  <c r="CD140" i="4"/>
  <c r="BN140" i="4"/>
  <c r="BR140" i="4"/>
  <c r="CD52" i="4"/>
  <c r="BY52" i="4"/>
  <c r="CC52" i="4"/>
  <c r="CB52" i="4"/>
  <c r="BO52" i="4"/>
  <c r="BX52" i="4"/>
  <c r="BN52" i="4"/>
  <c r="BR52" i="4"/>
  <c r="BV52" i="4"/>
  <c r="BU52" i="4"/>
  <c r="BT52" i="4"/>
  <c r="BM52" i="4"/>
  <c r="BZ52" i="4"/>
  <c r="BQ52" i="4"/>
  <c r="BS52" i="4"/>
  <c r="BW52" i="4"/>
  <c r="BP52" i="4"/>
  <c r="CA52" i="4"/>
  <c r="DI316" i="4"/>
  <c r="DD316" i="4"/>
  <c r="DC316" i="4"/>
  <c r="CY316" i="4"/>
  <c r="DE316" i="4"/>
  <c r="DL316" i="4"/>
  <c r="CW316" i="4"/>
  <c r="DM316" i="4"/>
  <c r="CZ316" i="4"/>
  <c r="DN316" i="4"/>
  <c r="DB316" i="4"/>
  <c r="CX316" i="4"/>
  <c r="DH316" i="4"/>
  <c r="DJ316" i="4"/>
  <c r="DG316" i="4"/>
  <c r="DK316" i="4"/>
  <c r="DA316" i="4"/>
  <c r="DF316" i="4"/>
  <c r="BO265" i="4"/>
  <c r="CC265" i="4"/>
  <c r="BM265" i="4"/>
  <c r="BY265" i="4"/>
  <c r="BV265" i="4"/>
  <c r="CB265" i="4"/>
  <c r="BR265" i="4"/>
  <c r="BX265" i="4"/>
  <c r="BP265" i="4"/>
  <c r="CD265" i="4"/>
  <c r="BN265" i="4"/>
  <c r="BT265" i="4"/>
  <c r="BW265" i="4"/>
  <c r="BU265" i="4"/>
  <c r="CA265" i="4"/>
  <c r="BZ265" i="4"/>
  <c r="BQ265" i="4"/>
  <c r="BS265" i="4"/>
  <c r="CG100" i="4"/>
  <c r="CQ100" i="4"/>
  <c r="CV100" i="4"/>
  <c r="CM100" i="4"/>
  <c r="CF100" i="4"/>
  <c r="CT100" i="4"/>
  <c r="CL100" i="4"/>
  <c r="CE100" i="4"/>
  <c r="CU100" i="4"/>
  <c r="CN100" i="4"/>
  <c r="CI100" i="4"/>
  <c r="CO100" i="4"/>
  <c r="CH100" i="4"/>
  <c r="CP100" i="4"/>
  <c r="CR100" i="4"/>
  <c r="CS100" i="4"/>
  <c r="CK100" i="4"/>
  <c r="CJ100" i="4"/>
  <c r="EB317" i="4"/>
  <c r="DR317" i="4"/>
  <c r="DT317" i="4"/>
  <c r="DO317" i="4"/>
  <c r="ED317" i="4"/>
  <c r="EF317" i="4"/>
  <c r="DP317" i="4"/>
  <c r="DY317" i="4"/>
  <c r="DV317" i="4"/>
  <c r="DQ317" i="4"/>
  <c r="EE317" i="4"/>
  <c r="DW317" i="4"/>
  <c r="DX317" i="4"/>
  <c r="DU317" i="4"/>
  <c r="EA317" i="4"/>
  <c r="EC317" i="4"/>
  <c r="DZ317" i="4"/>
  <c r="DS317" i="4"/>
  <c r="DQ306" i="4"/>
  <c r="DW306" i="4"/>
  <c r="EC306" i="4"/>
  <c r="DY306" i="4"/>
  <c r="DZ306" i="4"/>
  <c r="DT306" i="4"/>
  <c r="DP306" i="4"/>
  <c r="EA306" i="4"/>
  <c r="EF306" i="4"/>
  <c r="DS306" i="4"/>
  <c r="EE306" i="4"/>
  <c r="DU306" i="4"/>
  <c r="DX306" i="4"/>
  <c r="DO306" i="4"/>
  <c r="ED306" i="4"/>
  <c r="DV306" i="4"/>
  <c r="EB306" i="4"/>
  <c r="DR306" i="4"/>
  <c r="EJ71" i="4"/>
  <c r="EG71" i="4"/>
  <c r="EH71" i="4"/>
  <c r="EK71" i="4"/>
  <c r="ET71" i="4"/>
  <c r="ER71" i="4"/>
  <c r="EW71" i="4"/>
  <c r="ES71" i="4"/>
  <c r="EX71" i="4"/>
  <c r="EL71" i="4"/>
  <c r="EN71" i="4"/>
  <c r="EP71" i="4"/>
  <c r="EI71" i="4"/>
  <c r="EO71" i="4"/>
  <c r="EV71" i="4"/>
  <c r="EU71" i="4"/>
  <c r="EQ71" i="4"/>
  <c r="EM71" i="4"/>
  <c r="CA112" i="4"/>
  <c r="CB112" i="4"/>
  <c r="BY112" i="4"/>
  <c r="BW112" i="4"/>
  <c r="BP112" i="4"/>
  <c r="BR112" i="4"/>
  <c r="BO112" i="4"/>
  <c r="CD112" i="4"/>
  <c r="BZ112" i="4"/>
  <c r="BT112" i="4"/>
  <c r="BV112" i="4"/>
  <c r="BN112" i="4"/>
  <c r="BM112" i="4"/>
  <c r="BX112" i="4"/>
  <c r="BQ112" i="4"/>
  <c r="BU112" i="4"/>
  <c r="CC112" i="4"/>
  <c r="BS112" i="4"/>
  <c r="DO96" i="4"/>
  <c r="ED96" i="4"/>
  <c r="DT96" i="4"/>
  <c r="DY96" i="4"/>
  <c r="DW96" i="4"/>
  <c r="EF96" i="4"/>
  <c r="DR96" i="4"/>
  <c r="EE96" i="4"/>
  <c r="DP96" i="4"/>
  <c r="DZ96" i="4"/>
  <c r="EC96" i="4"/>
  <c r="DX96" i="4"/>
  <c r="EA96" i="4"/>
  <c r="DV96" i="4"/>
  <c r="DU96" i="4"/>
  <c r="EB96" i="4"/>
  <c r="DQ96" i="4"/>
  <c r="DS96" i="4"/>
  <c r="DJ353" i="4"/>
  <c r="DC353" i="4"/>
  <c r="CZ353" i="4"/>
  <c r="DF353" i="4"/>
  <c r="DK353" i="4"/>
  <c r="DN353" i="4"/>
  <c r="DD353" i="4"/>
  <c r="DA353" i="4"/>
  <c r="DI353" i="4"/>
  <c r="DM353" i="4"/>
  <c r="DG353" i="4"/>
  <c r="DL353" i="4"/>
  <c r="CY353" i="4"/>
  <c r="CX353" i="4"/>
  <c r="DH353" i="4"/>
  <c r="DB353" i="4"/>
  <c r="CW353" i="4"/>
  <c r="DE353" i="4"/>
  <c r="EN337" i="4"/>
  <c r="ER337" i="4"/>
  <c r="EH337" i="4"/>
  <c r="ET337" i="4"/>
  <c r="ES337" i="4"/>
  <c r="EK337" i="4"/>
  <c r="EO337" i="4"/>
  <c r="EQ337" i="4"/>
  <c r="EM337" i="4"/>
  <c r="EJ337" i="4"/>
  <c r="EU337" i="4"/>
  <c r="EP337" i="4"/>
  <c r="EV337" i="4"/>
  <c r="EG337" i="4"/>
  <c r="EX337" i="4"/>
  <c r="EL337" i="4"/>
  <c r="EW337" i="4"/>
  <c r="EI337" i="4"/>
  <c r="CM67" i="4"/>
  <c r="CU67" i="4"/>
  <c r="CO67" i="4"/>
  <c r="CN67" i="4"/>
  <c r="CK67" i="4"/>
  <c r="CL67" i="4"/>
  <c r="CJ67" i="4"/>
  <c r="CT67" i="4"/>
  <c r="CH67" i="4"/>
  <c r="CR67" i="4"/>
  <c r="CF67" i="4"/>
  <c r="CQ67" i="4"/>
  <c r="CI67" i="4"/>
  <c r="CE67" i="4"/>
  <c r="CS67" i="4"/>
  <c r="CV67" i="4"/>
  <c r="CG67" i="4"/>
  <c r="CP67" i="4"/>
  <c r="BO328" i="4"/>
  <c r="CC328" i="4"/>
  <c r="BW328" i="4"/>
  <c r="BX328" i="4"/>
  <c r="BT328" i="4"/>
  <c r="CB328" i="4"/>
  <c r="BP328" i="4"/>
  <c r="BS328" i="4"/>
  <c r="BZ328" i="4"/>
  <c r="BR328" i="4"/>
  <c r="BQ328" i="4"/>
  <c r="BU328" i="4"/>
  <c r="CA328" i="4"/>
  <c r="BV328" i="4"/>
  <c r="BN328" i="4"/>
  <c r="BY328" i="4"/>
  <c r="CD328" i="4"/>
  <c r="BM328" i="4"/>
  <c r="DC244" i="4"/>
  <c r="DM244" i="4"/>
  <c r="DF244" i="4"/>
  <c r="DH244" i="4"/>
  <c r="DJ244" i="4"/>
  <c r="CW244" i="4"/>
  <c r="DK244" i="4"/>
  <c r="DI244" i="4"/>
  <c r="DE244" i="4"/>
  <c r="CZ244" i="4"/>
  <c r="CY244" i="4"/>
  <c r="DL244" i="4"/>
  <c r="DB244" i="4"/>
  <c r="DA244" i="4"/>
  <c r="DG244" i="4"/>
  <c r="CX244" i="4"/>
  <c r="DN244" i="4"/>
  <c r="DD244" i="4"/>
  <c r="ES236" i="4"/>
  <c r="EP236" i="4"/>
  <c r="EJ236" i="4"/>
  <c r="EN236" i="4"/>
  <c r="EI236" i="4"/>
  <c r="EQ236" i="4"/>
  <c r="EO236" i="4"/>
  <c r="EU236" i="4"/>
  <c r="EV236" i="4"/>
  <c r="EH236" i="4"/>
  <c r="ER236" i="4"/>
  <c r="EX236" i="4"/>
  <c r="EL236" i="4"/>
  <c r="EK236" i="4"/>
  <c r="ET236" i="4"/>
  <c r="EM236" i="4"/>
  <c r="EG236" i="4"/>
  <c r="EW236" i="4"/>
  <c r="DJ290" i="4"/>
  <c r="DA290" i="4"/>
  <c r="CX290" i="4"/>
  <c r="DH290" i="4"/>
  <c r="DE290" i="4"/>
  <c r="CW290" i="4"/>
  <c r="DM290" i="4"/>
  <c r="DD290" i="4"/>
  <c r="CZ290" i="4"/>
  <c r="DG290" i="4"/>
  <c r="DK290" i="4"/>
  <c r="DI290" i="4"/>
  <c r="DF290" i="4"/>
  <c r="DB290" i="4"/>
  <c r="DL290" i="4"/>
  <c r="DC290" i="4"/>
  <c r="DN290" i="4"/>
  <c r="CY290" i="4"/>
  <c r="DI124" i="4"/>
  <c r="CW124" i="4"/>
  <c r="DC124" i="4"/>
  <c r="CX124" i="4"/>
  <c r="DL124" i="4"/>
  <c r="DH124" i="4"/>
  <c r="DB124" i="4"/>
  <c r="CY124" i="4"/>
  <c r="DM124" i="4"/>
  <c r="DK124" i="4"/>
  <c r="DG124" i="4"/>
  <c r="DE124" i="4"/>
  <c r="DD124" i="4"/>
  <c r="DJ124" i="4"/>
  <c r="CZ124" i="4"/>
  <c r="DA124" i="4"/>
  <c r="DN124" i="4"/>
  <c r="DF124" i="4"/>
  <c r="EP325" i="4"/>
  <c r="EN325" i="4"/>
  <c r="EV325" i="4"/>
  <c r="EQ325" i="4"/>
  <c r="EX325" i="4"/>
  <c r="EG325" i="4"/>
  <c r="EL325" i="4"/>
  <c r="EH325" i="4"/>
  <c r="EK325" i="4"/>
  <c r="ER325" i="4"/>
  <c r="EW325" i="4"/>
  <c r="EI325" i="4"/>
  <c r="EO325" i="4"/>
  <c r="EJ325" i="4"/>
  <c r="EM325" i="4"/>
  <c r="EU325" i="4"/>
  <c r="ES325" i="4"/>
  <c r="ET325" i="4"/>
  <c r="BQ300" i="4"/>
  <c r="BY300" i="4"/>
  <c r="BN300" i="4"/>
  <c r="BX300" i="4"/>
  <c r="BS300" i="4"/>
  <c r="CD300" i="4"/>
  <c r="BV300" i="4"/>
  <c r="CA300" i="4"/>
  <c r="CB300" i="4"/>
  <c r="BW300" i="4"/>
  <c r="BZ300" i="4"/>
  <c r="BU300" i="4"/>
  <c r="BR300" i="4"/>
  <c r="BP300" i="4"/>
  <c r="BO300" i="4"/>
  <c r="BT300" i="4"/>
  <c r="BM300" i="4"/>
  <c r="CC300" i="4"/>
  <c r="CL162" i="4"/>
  <c r="CI162" i="4"/>
  <c r="CO162" i="4"/>
  <c r="CK162" i="4"/>
  <c r="CP162" i="4"/>
  <c r="CU162" i="4"/>
  <c r="CM162" i="4"/>
  <c r="CS162" i="4"/>
  <c r="CQ162" i="4"/>
  <c r="CV162" i="4"/>
  <c r="CF162" i="4"/>
  <c r="CJ162" i="4"/>
  <c r="CH162" i="4"/>
  <c r="CG162" i="4"/>
  <c r="CE162" i="4"/>
  <c r="CR162" i="4"/>
  <c r="CN162" i="4"/>
  <c r="CT162" i="4"/>
  <c r="CT309" i="4"/>
  <c r="CS309" i="4"/>
  <c r="CK309" i="4"/>
  <c r="CI309" i="4"/>
  <c r="CN309" i="4"/>
  <c r="CJ309" i="4"/>
  <c r="CP309" i="4"/>
  <c r="CG309" i="4"/>
  <c r="CL309" i="4"/>
  <c r="CE309" i="4"/>
  <c r="CM309" i="4"/>
  <c r="CR309" i="4"/>
  <c r="CV309" i="4"/>
  <c r="CU309" i="4"/>
  <c r="CO309" i="4"/>
  <c r="CQ309" i="4"/>
  <c r="CF309" i="4"/>
  <c r="CH309" i="4"/>
  <c r="DH31" i="4"/>
  <c r="CY31" i="4"/>
  <c r="DG31" i="4"/>
  <c r="DA31" i="4"/>
  <c r="DN31" i="4"/>
  <c r="DL31" i="4"/>
  <c r="DD31" i="4"/>
  <c r="DJ31" i="4"/>
  <c r="CX31" i="4"/>
  <c r="DI31" i="4"/>
  <c r="DB31" i="4"/>
  <c r="DE31" i="4"/>
  <c r="CZ31" i="4"/>
  <c r="DF31" i="4"/>
  <c r="DM31" i="4"/>
  <c r="DC31" i="4"/>
  <c r="CW31" i="4"/>
  <c r="DK31" i="4"/>
  <c r="BU285" i="4"/>
  <c r="BS285" i="4"/>
  <c r="BP285" i="4"/>
  <c r="BZ285" i="4"/>
  <c r="BV285" i="4"/>
  <c r="BM285" i="4"/>
  <c r="BQ285" i="4"/>
  <c r="BW285" i="4"/>
  <c r="CC285" i="4"/>
  <c r="BO285" i="4"/>
  <c r="BR285" i="4"/>
  <c r="BX285" i="4"/>
  <c r="BT285" i="4"/>
  <c r="BY285" i="4"/>
  <c r="CB285" i="4"/>
  <c r="BN285" i="4"/>
  <c r="CD285" i="4"/>
  <c r="CA285" i="4"/>
  <c r="DS146" i="4"/>
  <c r="DZ146" i="4"/>
  <c r="EC146" i="4"/>
  <c r="DX146" i="4"/>
  <c r="DT146" i="4"/>
  <c r="EE146" i="4"/>
  <c r="DU146" i="4"/>
  <c r="ED146" i="4"/>
  <c r="DP146" i="4"/>
  <c r="EF146" i="4"/>
  <c r="DR146" i="4"/>
  <c r="DW146" i="4"/>
  <c r="DQ146" i="4"/>
  <c r="DV146" i="4"/>
  <c r="DO146" i="4"/>
  <c r="EA146" i="4"/>
  <c r="EB146" i="4"/>
  <c r="DY146" i="4"/>
  <c r="DK24" i="4"/>
  <c r="DI24" i="4"/>
  <c r="DC24" i="4"/>
  <c r="DD24" i="4"/>
  <c r="DE24" i="4"/>
  <c r="DF24" i="4"/>
  <c r="DH24" i="4"/>
  <c r="CX24" i="4"/>
  <c r="DL24" i="4"/>
  <c r="DN24" i="4"/>
  <c r="DA24" i="4"/>
  <c r="DB24" i="4"/>
  <c r="DM24" i="4"/>
  <c r="DJ24" i="4"/>
  <c r="CW24" i="4"/>
  <c r="CZ24" i="4"/>
  <c r="CY24" i="4"/>
  <c r="DG24" i="4"/>
  <c r="EX29" i="4"/>
  <c r="EH29" i="4"/>
  <c r="EV29" i="4"/>
  <c r="ET29" i="4"/>
  <c r="EP29" i="4"/>
  <c r="EG29" i="4"/>
  <c r="EN29" i="4"/>
  <c r="EJ29" i="4"/>
  <c r="EI29" i="4"/>
  <c r="EW29" i="4"/>
  <c r="EQ29" i="4"/>
  <c r="EO29" i="4"/>
  <c r="EU29" i="4"/>
  <c r="EL29" i="4"/>
  <c r="EK29" i="4"/>
  <c r="EM29" i="4"/>
  <c r="ER29" i="4"/>
  <c r="ES29" i="4"/>
  <c r="CP342" i="4"/>
  <c r="CK342" i="4"/>
  <c r="CJ342" i="4"/>
  <c r="CM342" i="4"/>
  <c r="CI342" i="4"/>
  <c r="CO342" i="4"/>
  <c r="CT342" i="4"/>
  <c r="CU342" i="4"/>
  <c r="CF342" i="4"/>
  <c r="CL342" i="4"/>
  <c r="CE342" i="4"/>
  <c r="CR342" i="4"/>
  <c r="CS342" i="4"/>
  <c r="CG342" i="4"/>
  <c r="CV342" i="4"/>
  <c r="CH342" i="4"/>
  <c r="CQ342" i="4"/>
  <c r="CN342" i="4"/>
  <c r="BP246" i="4"/>
  <c r="CA246" i="4"/>
  <c r="BO246" i="4"/>
  <c r="BM246" i="4"/>
  <c r="BY246" i="4"/>
  <c r="BW246" i="4"/>
  <c r="BS246" i="4"/>
  <c r="CD246" i="4"/>
  <c r="CB246" i="4"/>
  <c r="BQ246" i="4"/>
  <c r="BR246" i="4"/>
  <c r="CC246" i="4"/>
  <c r="BV246" i="4"/>
  <c r="BU246" i="4"/>
  <c r="BX246" i="4"/>
  <c r="BZ246" i="4"/>
  <c r="BT246" i="4"/>
  <c r="BN246" i="4"/>
  <c r="DP284" i="4"/>
  <c r="DX284" i="4"/>
  <c r="DT284" i="4"/>
  <c r="ED284" i="4"/>
  <c r="DU284" i="4"/>
  <c r="DV284" i="4"/>
  <c r="DW284" i="4"/>
  <c r="DQ284" i="4"/>
  <c r="DZ284" i="4"/>
  <c r="EA284" i="4"/>
  <c r="EE284" i="4"/>
  <c r="DR284" i="4"/>
  <c r="DO284" i="4"/>
  <c r="EC284" i="4"/>
  <c r="DY284" i="4"/>
  <c r="EF284" i="4"/>
  <c r="EB284" i="4"/>
  <c r="DS284" i="4"/>
  <c r="CJ210" i="4"/>
  <c r="CU210" i="4"/>
  <c r="CM210" i="4"/>
  <c r="CR210" i="4"/>
  <c r="CP210" i="4"/>
  <c r="CV210" i="4"/>
  <c r="CH210" i="4"/>
  <c r="CN210" i="4"/>
  <c r="CL210" i="4"/>
  <c r="CO210" i="4"/>
  <c r="CF210" i="4"/>
  <c r="CE210" i="4"/>
  <c r="CT210" i="4"/>
  <c r="CI210" i="4"/>
  <c r="CQ210" i="4"/>
  <c r="CS210" i="4"/>
  <c r="CG210" i="4"/>
  <c r="CK210" i="4"/>
  <c r="EE352" i="4"/>
  <c r="DT352" i="4"/>
  <c r="DO352" i="4"/>
  <c r="EA352" i="4"/>
  <c r="DX352" i="4"/>
  <c r="EF352" i="4"/>
  <c r="DW352" i="4"/>
  <c r="DQ352" i="4"/>
  <c r="DU352" i="4"/>
  <c r="DZ352" i="4"/>
  <c r="DY352" i="4"/>
  <c r="DS352" i="4"/>
  <c r="EB352" i="4"/>
  <c r="ED352" i="4"/>
  <c r="DP352" i="4"/>
  <c r="EC352" i="4"/>
  <c r="DR352" i="4"/>
  <c r="DV352" i="4"/>
  <c r="DO261" i="4"/>
  <c r="DU261" i="4"/>
  <c r="EB261" i="4"/>
  <c r="DX261" i="4"/>
  <c r="DY261" i="4"/>
  <c r="DV261" i="4"/>
  <c r="EA261" i="4"/>
  <c r="DQ261" i="4"/>
  <c r="EC261" i="4"/>
  <c r="EE261" i="4"/>
  <c r="DR261" i="4"/>
  <c r="DW261" i="4"/>
  <c r="DT261" i="4"/>
  <c r="DS261" i="4"/>
  <c r="ED261" i="4"/>
  <c r="EF261" i="4"/>
  <c r="DZ261" i="4"/>
  <c r="DP261" i="4"/>
  <c r="DI196" i="4"/>
  <c r="DC196" i="4"/>
  <c r="DL196" i="4"/>
  <c r="DM196" i="4"/>
  <c r="DF196" i="4"/>
  <c r="DA196" i="4"/>
  <c r="DE196" i="4"/>
  <c r="DG196" i="4"/>
  <c r="CW196" i="4"/>
  <c r="DB196" i="4"/>
  <c r="DN196" i="4"/>
  <c r="DJ196" i="4"/>
  <c r="DH196" i="4"/>
  <c r="DK196" i="4"/>
  <c r="CZ196" i="4"/>
  <c r="DD196" i="4"/>
  <c r="CX196" i="4"/>
  <c r="CY196" i="4"/>
  <c r="CR130" i="4"/>
  <c r="CO130" i="4"/>
  <c r="CF130" i="4"/>
  <c r="CH130" i="4"/>
  <c r="CJ130" i="4"/>
  <c r="CT130" i="4"/>
  <c r="CN130" i="4"/>
  <c r="CQ130" i="4"/>
  <c r="CK130" i="4"/>
  <c r="CI130" i="4"/>
  <c r="CE130" i="4"/>
  <c r="CU130" i="4"/>
  <c r="CV130" i="4"/>
  <c r="CM130" i="4"/>
  <c r="CP130" i="4"/>
  <c r="CG130" i="4"/>
  <c r="CS130" i="4"/>
  <c r="CL130" i="4"/>
  <c r="EI308" i="4"/>
  <c r="EL308" i="4"/>
  <c r="ER308" i="4"/>
  <c r="EJ308" i="4"/>
  <c r="EX308" i="4"/>
  <c r="EN308" i="4"/>
  <c r="EM308" i="4"/>
  <c r="EW308" i="4"/>
  <c r="EP308" i="4"/>
  <c r="ET308" i="4"/>
  <c r="EV308" i="4"/>
  <c r="EO308" i="4"/>
  <c r="EK308" i="4"/>
  <c r="EQ308" i="4"/>
  <c r="EG308" i="4"/>
  <c r="EU308" i="4"/>
  <c r="EH308" i="4"/>
  <c r="ES308" i="4"/>
  <c r="BQ84" i="4"/>
  <c r="BY84" i="4"/>
  <c r="CC84" i="4"/>
  <c r="CA84" i="4"/>
  <c r="BR84" i="4"/>
  <c r="BW84" i="4"/>
  <c r="BS84" i="4"/>
  <c r="CD84" i="4"/>
  <c r="BM84" i="4"/>
  <c r="BP84" i="4"/>
  <c r="BO84" i="4"/>
  <c r="BX84" i="4"/>
  <c r="CB84" i="4"/>
  <c r="BV84" i="4"/>
  <c r="BT84" i="4"/>
  <c r="BZ84" i="4"/>
  <c r="BU84" i="4"/>
  <c r="BN84" i="4"/>
  <c r="CP279" i="4"/>
  <c r="CE279" i="4"/>
  <c r="CL279" i="4"/>
  <c r="CO279" i="4"/>
  <c r="CF279" i="4"/>
  <c r="CI279" i="4"/>
  <c r="CU279" i="4"/>
  <c r="CH279" i="4"/>
  <c r="CV279" i="4"/>
  <c r="CG279" i="4"/>
  <c r="CQ279" i="4"/>
  <c r="CK279" i="4"/>
  <c r="CN279" i="4"/>
  <c r="CJ279" i="4"/>
  <c r="CM279" i="4"/>
  <c r="CR279" i="4"/>
  <c r="CT279" i="4"/>
  <c r="CS279" i="4"/>
  <c r="CK38" i="4"/>
  <c r="CH38" i="4"/>
  <c r="CV38" i="4"/>
  <c r="CM38" i="4"/>
  <c r="CJ38" i="4"/>
  <c r="CP38" i="4"/>
  <c r="CR38" i="4"/>
  <c r="CE38" i="4"/>
  <c r="CN38" i="4"/>
  <c r="CU38" i="4"/>
  <c r="CO38" i="4"/>
  <c r="CG38" i="4"/>
  <c r="CS38" i="4"/>
  <c r="CL38" i="4"/>
  <c r="CF38" i="4"/>
  <c r="CT38" i="4"/>
  <c r="CI38" i="4"/>
  <c r="CQ38" i="4"/>
  <c r="CO172" i="4"/>
  <c r="CK172" i="4"/>
  <c r="CI172" i="4"/>
  <c r="CM172" i="4"/>
  <c r="CP172" i="4"/>
  <c r="CG172" i="4"/>
  <c r="CE172" i="4"/>
  <c r="CT172" i="4"/>
  <c r="CU172" i="4"/>
  <c r="CJ172" i="4"/>
  <c r="CL172" i="4"/>
  <c r="CN172" i="4"/>
  <c r="CF172" i="4"/>
  <c r="CH172" i="4"/>
  <c r="CV172" i="4"/>
  <c r="CR172" i="4"/>
  <c r="CS172" i="4"/>
  <c r="CQ172" i="4"/>
  <c r="DU119" i="4"/>
  <c r="DT119" i="4"/>
  <c r="EA119" i="4"/>
  <c r="DR119" i="4"/>
  <c r="EB119" i="4"/>
  <c r="DS119" i="4"/>
  <c r="ED119" i="4"/>
  <c r="EE119" i="4"/>
  <c r="DW119" i="4"/>
  <c r="DQ119" i="4"/>
  <c r="EC119" i="4"/>
  <c r="EF119" i="4"/>
  <c r="DO119" i="4"/>
  <c r="DX119" i="4"/>
  <c r="DV119" i="4"/>
  <c r="DZ119" i="4"/>
  <c r="DY119" i="4"/>
  <c r="DP119" i="4"/>
  <c r="EA171" i="4"/>
  <c r="DS171" i="4"/>
  <c r="EB171" i="4"/>
  <c r="DU171" i="4"/>
  <c r="DO171" i="4"/>
  <c r="DZ171" i="4"/>
  <c r="DT171" i="4"/>
  <c r="EF171" i="4"/>
  <c r="DW171" i="4"/>
  <c r="DP171" i="4"/>
  <c r="DV171" i="4"/>
  <c r="DQ171" i="4"/>
  <c r="DX171" i="4"/>
  <c r="DY171" i="4"/>
  <c r="EC171" i="4"/>
  <c r="ED171" i="4"/>
  <c r="EE171" i="4"/>
  <c r="DR171" i="4"/>
  <c r="CV327" i="4"/>
  <c r="CU327" i="4"/>
  <c r="CF327" i="4"/>
  <c r="CP327" i="4"/>
  <c r="CQ327" i="4"/>
  <c r="CL327" i="4"/>
  <c r="CN327" i="4"/>
  <c r="CE327" i="4"/>
  <c r="CO327" i="4"/>
  <c r="CH327" i="4"/>
  <c r="CM327" i="4"/>
  <c r="CT327" i="4"/>
  <c r="CJ327" i="4"/>
  <c r="CG327" i="4"/>
  <c r="CI327" i="4"/>
  <c r="CK327" i="4"/>
  <c r="CS327" i="4"/>
  <c r="CR327" i="4"/>
  <c r="DC10" i="4"/>
  <c r="DE10" i="4"/>
  <c r="DL10" i="4"/>
  <c r="DB10" i="4"/>
  <c r="DM10" i="4"/>
  <c r="CZ10" i="4"/>
  <c r="CW10" i="4"/>
  <c r="DF10" i="4"/>
  <c r="DD10" i="4"/>
  <c r="CX10" i="4"/>
  <c r="DA10" i="4"/>
  <c r="DK10" i="4"/>
  <c r="DJ10" i="4"/>
  <c r="DG10" i="4"/>
  <c r="CY10" i="4"/>
  <c r="DN10" i="4"/>
  <c r="DI10" i="4"/>
  <c r="DH10" i="4"/>
  <c r="BN101" i="4"/>
  <c r="BT101" i="4"/>
  <c r="BQ101" i="4"/>
  <c r="BU101" i="4"/>
  <c r="CB101" i="4"/>
  <c r="BS101" i="4"/>
  <c r="BV101" i="4"/>
  <c r="CD101" i="4"/>
  <c r="BW101" i="4"/>
  <c r="BO101" i="4"/>
  <c r="BZ101" i="4"/>
  <c r="BM101" i="4"/>
  <c r="BP101" i="4"/>
  <c r="BX101" i="4"/>
  <c r="BY101" i="4"/>
  <c r="BR101" i="4"/>
  <c r="CA101" i="4"/>
  <c r="CC101" i="4"/>
  <c r="DF70" i="4"/>
  <c r="DC70" i="4"/>
  <c r="DB70" i="4"/>
  <c r="DM70" i="4"/>
  <c r="DH70" i="4"/>
  <c r="CW70" i="4"/>
  <c r="DE70" i="4"/>
  <c r="DG70" i="4"/>
  <c r="DJ70" i="4"/>
  <c r="DI70" i="4"/>
  <c r="DA70" i="4"/>
  <c r="DL70" i="4"/>
  <c r="CY70" i="4"/>
  <c r="CZ70" i="4"/>
  <c r="DN70" i="4"/>
  <c r="CX70" i="4"/>
  <c r="DD70" i="4"/>
  <c r="DK70" i="4"/>
  <c r="EN341" i="4"/>
  <c r="EP341" i="4"/>
  <c r="EO341" i="4"/>
  <c r="EX341" i="4"/>
  <c r="EK341" i="4"/>
  <c r="EM341" i="4"/>
  <c r="EU341" i="4"/>
  <c r="EW341" i="4"/>
  <c r="EQ341" i="4"/>
  <c r="EL341" i="4"/>
  <c r="EH341" i="4"/>
  <c r="ER341" i="4"/>
  <c r="ES341" i="4"/>
  <c r="EI341" i="4"/>
  <c r="ET341" i="4"/>
  <c r="EV341" i="4"/>
  <c r="EG341" i="4"/>
  <c r="EJ341" i="4"/>
  <c r="BX255" i="4"/>
  <c r="BQ255" i="4"/>
  <c r="BN255" i="4"/>
  <c r="CD255" i="4"/>
  <c r="BU255" i="4"/>
  <c r="BY255" i="4"/>
  <c r="BZ255" i="4"/>
  <c r="BT255" i="4"/>
  <c r="BM255" i="4"/>
  <c r="CA255" i="4"/>
  <c r="CB255" i="4"/>
  <c r="BR255" i="4"/>
  <c r="BP255" i="4"/>
  <c r="BO255" i="4"/>
  <c r="BS255" i="4"/>
  <c r="BW255" i="4"/>
  <c r="CC255" i="4"/>
  <c r="BV255" i="4"/>
  <c r="DX114" i="4"/>
  <c r="DZ114" i="4"/>
  <c r="EC114" i="4"/>
  <c r="DQ114" i="4"/>
  <c r="DU114" i="4"/>
  <c r="DW114" i="4"/>
  <c r="DR114" i="4"/>
  <c r="DS114" i="4"/>
  <c r="ED114" i="4"/>
  <c r="EF114" i="4"/>
  <c r="EB114" i="4"/>
  <c r="DT114" i="4"/>
  <c r="DY114" i="4"/>
  <c r="EA114" i="4"/>
  <c r="DO114" i="4"/>
  <c r="DV114" i="4"/>
  <c r="DP114" i="4"/>
  <c r="EE114" i="4"/>
  <c r="DD126" i="4"/>
  <c r="DA126" i="4"/>
  <c r="DK126" i="4"/>
  <c r="DF126" i="4"/>
  <c r="CY126" i="4"/>
  <c r="DB126" i="4"/>
  <c r="CW126" i="4"/>
  <c r="CZ126" i="4"/>
  <c r="DL126" i="4"/>
  <c r="DI126" i="4"/>
  <c r="DE126" i="4"/>
  <c r="DJ126" i="4"/>
  <c r="DH126" i="4"/>
  <c r="DC126" i="4"/>
  <c r="CX126" i="4"/>
  <c r="DG126" i="4"/>
  <c r="DM126" i="4"/>
  <c r="DN126" i="4"/>
  <c r="EN74" i="4"/>
  <c r="EX74" i="4"/>
  <c r="EW74" i="4"/>
  <c r="EP74" i="4"/>
  <c r="ES74" i="4"/>
  <c r="EL74" i="4"/>
  <c r="EH74" i="4"/>
  <c r="ET74" i="4"/>
  <c r="ER74" i="4"/>
  <c r="EI74" i="4"/>
  <c r="EO74" i="4"/>
  <c r="EJ74" i="4"/>
  <c r="EQ74" i="4"/>
  <c r="EG74" i="4"/>
  <c r="EU74" i="4"/>
  <c r="EK74" i="4"/>
  <c r="EV74" i="4"/>
  <c r="EM74" i="4"/>
  <c r="DZ99" i="4"/>
  <c r="EA99" i="4"/>
  <c r="EC99" i="4"/>
  <c r="DW99" i="4"/>
  <c r="DR99" i="4"/>
  <c r="DX99" i="4"/>
  <c r="DS99" i="4"/>
  <c r="EE99" i="4"/>
  <c r="EF99" i="4"/>
  <c r="ED99" i="4"/>
  <c r="DO99" i="4"/>
  <c r="EB99" i="4"/>
  <c r="DP99" i="4"/>
  <c r="DV99" i="4"/>
  <c r="DY99" i="4"/>
  <c r="DT99" i="4"/>
  <c r="DU99" i="4"/>
  <c r="DQ99" i="4"/>
  <c r="BP312" i="4"/>
  <c r="BV312" i="4"/>
  <c r="BU312" i="4"/>
  <c r="BM312" i="4"/>
  <c r="BW312" i="4"/>
  <c r="BO312" i="4"/>
  <c r="BX312" i="4"/>
  <c r="CA312" i="4"/>
  <c r="BS312" i="4"/>
  <c r="BZ312" i="4"/>
  <c r="CC312" i="4"/>
  <c r="BQ312" i="4"/>
  <c r="CB312" i="4"/>
  <c r="BN312" i="4"/>
  <c r="BR312" i="4"/>
  <c r="BT312" i="4"/>
  <c r="CD312" i="4"/>
  <c r="BY312" i="4"/>
  <c r="BV34" i="4"/>
  <c r="BP34" i="4"/>
  <c r="BO34" i="4"/>
  <c r="CA34" i="4"/>
  <c r="BX34" i="4"/>
  <c r="BW34" i="4"/>
  <c r="BY34" i="4"/>
  <c r="BM34" i="4"/>
  <c r="BR34" i="4"/>
  <c r="CB34" i="4"/>
  <c r="BN34" i="4"/>
  <c r="CC34" i="4"/>
  <c r="BT34" i="4"/>
  <c r="BU34" i="4"/>
  <c r="BS34" i="4"/>
  <c r="CD34" i="4"/>
  <c r="BQ34" i="4"/>
  <c r="BZ34" i="4"/>
  <c r="EM111" i="4"/>
  <c r="ER111" i="4"/>
  <c r="ES111" i="4"/>
  <c r="EJ111" i="4"/>
  <c r="EH111" i="4"/>
  <c r="EP111" i="4"/>
  <c r="EU111" i="4"/>
  <c r="EG111" i="4"/>
  <c r="EI111" i="4"/>
  <c r="EK111" i="4"/>
  <c r="EL111" i="4"/>
  <c r="EN111" i="4"/>
  <c r="EO111" i="4"/>
  <c r="EQ111" i="4"/>
  <c r="EX111" i="4"/>
  <c r="ET111" i="4"/>
  <c r="EW111" i="4"/>
  <c r="EV111" i="4"/>
  <c r="CG284" i="4"/>
  <c r="CK284" i="4"/>
  <c r="CP284" i="4"/>
  <c r="CM284" i="4"/>
  <c r="CQ284" i="4"/>
  <c r="CV284" i="4"/>
  <c r="CH284" i="4"/>
  <c r="CJ284" i="4"/>
  <c r="CS284" i="4"/>
  <c r="CI284" i="4"/>
  <c r="CO284" i="4"/>
  <c r="CU284" i="4"/>
  <c r="CR284" i="4"/>
  <c r="CN284" i="4"/>
  <c r="CE284" i="4"/>
  <c r="CF284" i="4"/>
  <c r="CL284" i="4"/>
  <c r="CT284" i="4"/>
  <c r="EW36" i="4"/>
  <c r="EH36" i="4"/>
  <c r="ER36" i="4"/>
  <c r="ET36" i="4"/>
  <c r="EP36" i="4"/>
  <c r="EM36" i="4"/>
  <c r="EI36" i="4"/>
  <c r="EO36" i="4"/>
  <c r="EL36" i="4"/>
  <c r="EG36" i="4"/>
  <c r="EV36" i="4"/>
  <c r="EQ36" i="4"/>
  <c r="EK36" i="4"/>
  <c r="EU36" i="4"/>
  <c r="EJ36" i="4"/>
  <c r="EX36" i="4"/>
  <c r="ES36" i="4"/>
  <c r="EN36" i="4"/>
  <c r="DP242" i="4"/>
  <c r="EE242" i="4"/>
  <c r="EF242" i="4"/>
  <c r="DT242" i="4"/>
  <c r="DR242" i="4"/>
  <c r="DV242" i="4"/>
  <c r="DS242" i="4"/>
  <c r="EC242" i="4"/>
  <c r="DO242" i="4"/>
  <c r="DY242" i="4"/>
  <c r="ED242" i="4"/>
  <c r="EB242" i="4"/>
  <c r="DQ242" i="4"/>
  <c r="DZ242" i="4"/>
  <c r="DU242" i="4"/>
  <c r="EA242" i="4"/>
  <c r="DW242" i="4"/>
  <c r="DX242" i="4"/>
  <c r="CL77" i="4"/>
  <c r="CR77" i="4"/>
  <c r="CT77" i="4"/>
  <c r="CI77" i="4"/>
  <c r="CP77" i="4"/>
  <c r="CE77" i="4"/>
  <c r="CJ77" i="4"/>
  <c r="CF77" i="4"/>
  <c r="CS77" i="4"/>
  <c r="CV77" i="4"/>
  <c r="CH77" i="4"/>
  <c r="CQ77" i="4"/>
  <c r="CG77" i="4"/>
  <c r="CU77" i="4"/>
  <c r="CN77" i="4"/>
  <c r="CM77" i="4"/>
  <c r="CO77" i="4"/>
  <c r="CK77" i="4"/>
  <c r="DH37" i="4"/>
  <c r="DM37" i="4"/>
  <c r="DC37" i="4"/>
  <c r="CZ37" i="4"/>
  <c r="CY37" i="4"/>
  <c r="DI37" i="4"/>
  <c r="DJ37" i="4"/>
  <c r="CX37" i="4"/>
  <c r="DF37" i="4"/>
  <c r="DA37" i="4"/>
  <c r="DG37" i="4"/>
  <c r="DL37" i="4"/>
  <c r="DE37" i="4"/>
  <c r="DD37" i="4"/>
  <c r="CW37" i="4"/>
  <c r="DB37" i="4"/>
  <c r="DN37" i="4"/>
  <c r="DK37" i="4"/>
  <c r="DY215" i="4"/>
  <c r="DT215" i="4"/>
  <c r="EA215" i="4"/>
  <c r="DW215" i="4"/>
  <c r="ED215" i="4"/>
  <c r="DU215" i="4"/>
  <c r="DV215" i="4"/>
  <c r="DQ215" i="4"/>
  <c r="EB215" i="4"/>
  <c r="DX215" i="4"/>
  <c r="EC215" i="4"/>
  <c r="DZ215" i="4"/>
  <c r="DO215" i="4"/>
  <c r="DS215" i="4"/>
  <c r="DR215" i="4"/>
  <c r="DP215" i="4"/>
  <c r="EE215" i="4"/>
  <c r="EF215" i="4"/>
  <c r="CA216" i="4"/>
  <c r="BS216" i="4"/>
  <c r="CC216" i="4"/>
  <c r="CD216" i="4"/>
  <c r="BZ216" i="4"/>
  <c r="BN216" i="4"/>
  <c r="BQ216" i="4"/>
  <c r="BR216" i="4"/>
  <c r="BO216" i="4"/>
  <c r="BY216" i="4"/>
  <c r="BX216" i="4"/>
  <c r="BM216" i="4"/>
  <c r="BT216" i="4"/>
  <c r="BP216" i="4"/>
  <c r="BV216" i="4"/>
  <c r="BU216" i="4"/>
  <c r="BW216" i="4"/>
  <c r="CB216" i="4"/>
  <c r="CU138" i="4"/>
  <c r="CN138" i="4"/>
  <c r="CK138" i="4"/>
  <c r="CG138" i="4"/>
  <c r="CH138" i="4"/>
  <c r="CT138" i="4"/>
  <c r="CF138" i="4"/>
  <c r="CO138" i="4"/>
  <c r="CI138" i="4"/>
  <c r="CJ138" i="4"/>
  <c r="CL138" i="4"/>
  <c r="CS138" i="4"/>
  <c r="CV138" i="4"/>
  <c r="CP138" i="4"/>
  <c r="CR138" i="4"/>
  <c r="CM138" i="4"/>
  <c r="CQ138" i="4"/>
  <c r="CE138" i="4"/>
  <c r="CT154" i="4"/>
  <c r="CU154" i="4"/>
  <c r="CR154" i="4"/>
  <c r="CM154" i="4"/>
  <c r="CF154" i="4"/>
  <c r="CE154" i="4"/>
  <c r="CV154" i="4"/>
  <c r="CH154" i="4"/>
  <c r="CN154" i="4"/>
  <c r="CL154" i="4"/>
  <c r="CS154" i="4"/>
  <c r="CQ154" i="4"/>
  <c r="CJ154" i="4"/>
  <c r="CP154" i="4"/>
  <c r="CK154" i="4"/>
  <c r="CG154" i="4"/>
  <c r="CO154" i="4"/>
  <c r="CI154" i="4"/>
  <c r="BR24" i="4"/>
  <c r="BT24" i="4"/>
  <c r="CD24" i="4"/>
  <c r="BZ24" i="4"/>
  <c r="BO24" i="4"/>
  <c r="CC24" i="4"/>
  <c r="BQ24" i="4"/>
  <c r="CA24" i="4"/>
  <c r="BN24" i="4"/>
  <c r="BS24" i="4"/>
  <c r="BV24" i="4"/>
  <c r="BM24" i="4"/>
  <c r="BP24" i="4"/>
  <c r="CB24" i="4"/>
  <c r="BW24" i="4"/>
  <c r="BU24" i="4"/>
  <c r="BX24" i="4"/>
  <c r="BY24" i="4"/>
  <c r="BV301" i="4"/>
  <c r="BT301" i="4"/>
  <c r="BX301" i="4"/>
  <c r="BW301" i="4"/>
  <c r="CB301" i="4"/>
  <c r="BP301" i="4"/>
  <c r="BN301" i="4"/>
  <c r="BO301" i="4"/>
  <c r="BM301" i="4"/>
  <c r="BZ301" i="4"/>
  <c r="CD301" i="4"/>
  <c r="BQ301" i="4"/>
  <c r="CA301" i="4"/>
  <c r="BU301" i="4"/>
  <c r="CC301" i="4"/>
  <c r="BR301" i="4"/>
  <c r="BY301" i="4"/>
  <c r="BS301" i="4"/>
  <c r="CU175" i="4"/>
  <c r="CI175" i="4"/>
  <c r="CS175" i="4"/>
  <c r="CF175" i="4"/>
  <c r="CJ175" i="4"/>
  <c r="CR175" i="4"/>
  <c r="CG175" i="4"/>
  <c r="CL175" i="4"/>
  <c r="CV175" i="4"/>
  <c r="CO175" i="4"/>
  <c r="CN175" i="4"/>
  <c r="CT175" i="4"/>
  <c r="CM175" i="4"/>
  <c r="CP175" i="4"/>
  <c r="CE175" i="4"/>
  <c r="CK175" i="4"/>
  <c r="CQ175" i="4"/>
  <c r="CH175" i="4"/>
  <c r="EM34" i="4"/>
  <c r="EQ34" i="4"/>
  <c r="EG34" i="4"/>
  <c r="ER34" i="4"/>
  <c r="ES34" i="4"/>
  <c r="EN34" i="4"/>
  <c r="EP34" i="4"/>
  <c r="EH34" i="4"/>
  <c r="EU34" i="4"/>
  <c r="EV34" i="4"/>
  <c r="EJ34" i="4"/>
  <c r="EX34" i="4"/>
  <c r="EO34" i="4"/>
  <c r="EI34" i="4"/>
  <c r="ET34" i="4"/>
  <c r="EK34" i="4"/>
  <c r="EL34" i="4"/>
  <c r="EW34" i="4"/>
  <c r="CD236" i="4"/>
  <c r="BX236" i="4"/>
  <c r="BN236" i="4"/>
  <c r="CC236" i="4"/>
  <c r="BU236" i="4"/>
  <c r="BW236" i="4"/>
  <c r="BY236" i="4"/>
  <c r="BM236" i="4"/>
  <c r="BZ236" i="4"/>
  <c r="BV236" i="4"/>
  <c r="CA236" i="4"/>
  <c r="BQ236" i="4"/>
  <c r="CB236" i="4"/>
  <c r="BR236" i="4"/>
  <c r="BO236" i="4"/>
  <c r="BP236" i="4"/>
  <c r="BT236" i="4"/>
  <c r="BS236" i="4"/>
  <c r="BQ313" i="4"/>
  <c r="BW313" i="4"/>
  <c r="CA313" i="4"/>
  <c r="BO313" i="4"/>
  <c r="BZ313" i="4"/>
  <c r="CB313" i="4"/>
  <c r="BM313" i="4"/>
  <c r="CD313" i="4"/>
  <c r="BY313" i="4"/>
  <c r="BS313" i="4"/>
  <c r="BV313" i="4"/>
  <c r="BX313" i="4"/>
  <c r="BR313" i="4"/>
  <c r="BU313" i="4"/>
  <c r="BN313" i="4"/>
  <c r="BT313" i="4"/>
  <c r="CC313" i="4"/>
  <c r="BP313" i="4"/>
  <c r="CT176" i="4"/>
  <c r="CJ176" i="4"/>
  <c r="CQ176" i="4"/>
  <c r="AY176" i="4" s="1"/>
  <c r="CR176" i="4"/>
  <c r="CK176" i="4"/>
  <c r="CG176" i="4"/>
  <c r="CN176" i="4"/>
  <c r="CV176" i="4"/>
  <c r="BD176" i="4" s="1"/>
  <c r="CF176" i="4"/>
  <c r="CM176" i="4"/>
  <c r="CL176" i="4"/>
  <c r="CE176" i="4"/>
  <c r="CS176" i="4"/>
  <c r="CI176" i="4"/>
  <c r="CH176" i="4"/>
  <c r="CU176" i="4"/>
  <c r="CO176" i="4"/>
  <c r="CP176" i="4"/>
  <c r="DN342" i="4"/>
  <c r="DD342" i="4"/>
  <c r="DE342" i="4"/>
  <c r="DC342" i="4"/>
  <c r="DI342" i="4"/>
  <c r="DH342" i="4"/>
  <c r="CX342" i="4"/>
  <c r="DA342" i="4"/>
  <c r="DB342" i="4"/>
  <c r="DG342" i="4"/>
  <c r="DF342" i="4"/>
  <c r="DJ342" i="4"/>
  <c r="CY342" i="4"/>
  <c r="DL342" i="4"/>
  <c r="CW342" i="4"/>
  <c r="DM342" i="4"/>
  <c r="DK342" i="4"/>
  <c r="CZ342" i="4"/>
  <c r="DH148" i="4"/>
  <c r="DI148" i="4"/>
  <c r="CZ148" i="4"/>
  <c r="DN148" i="4"/>
  <c r="DC148" i="4"/>
  <c r="DA148" i="4"/>
  <c r="DL148" i="4"/>
  <c r="DF148" i="4"/>
  <c r="CY148" i="4"/>
  <c r="CW148" i="4"/>
  <c r="DM148" i="4"/>
  <c r="DK148" i="4"/>
  <c r="DD148" i="4"/>
  <c r="CX148" i="4"/>
  <c r="DJ148" i="4"/>
  <c r="DB148" i="4"/>
  <c r="DE148" i="4"/>
  <c r="DG148" i="4"/>
  <c r="CM195" i="4"/>
  <c r="CG195" i="4"/>
  <c r="CR195" i="4"/>
  <c r="CN195" i="4"/>
  <c r="CQ195" i="4"/>
  <c r="CJ195" i="4"/>
  <c r="CK195" i="4"/>
  <c r="CL195" i="4"/>
  <c r="CE195" i="4"/>
  <c r="CH195" i="4"/>
  <c r="CP195" i="4"/>
  <c r="CO195" i="4"/>
  <c r="CF195" i="4"/>
  <c r="CI195" i="4"/>
  <c r="CV195" i="4"/>
  <c r="CU195" i="4"/>
  <c r="CT195" i="4"/>
  <c r="CS195" i="4"/>
  <c r="EW302" i="4"/>
  <c r="ES302" i="4"/>
  <c r="EN302" i="4"/>
  <c r="EI302" i="4"/>
  <c r="EL302" i="4"/>
  <c r="EP302" i="4"/>
  <c r="EJ302" i="4"/>
  <c r="ET302" i="4"/>
  <c r="EO302" i="4"/>
  <c r="EH302" i="4"/>
  <c r="EK302" i="4"/>
  <c r="ER302" i="4"/>
  <c r="EU302" i="4"/>
  <c r="EG302" i="4"/>
  <c r="EM302" i="4"/>
  <c r="EV302" i="4"/>
  <c r="EX302" i="4"/>
  <c r="EQ302" i="4"/>
  <c r="BP125" i="4"/>
  <c r="BN125" i="4"/>
  <c r="CC125" i="4"/>
  <c r="BT125" i="4"/>
  <c r="BV125" i="4"/>
  <c r="BS125" i="4"/>
  <c r="BO125" i="4"/>
  <c r="BR125" i="4"/>
  <c r="CD125" i="4"/>
  <c r="BX125" i="4"/>
  <c r="BM125" i="4"/>
  <c r="CA125" i="4"/>
  <c r="BZ125" i="4"/>
  <c r="BQ125" i="4"/>
  <c r="CB125" i="4"/>
  <c r="BW125" i="4"/>
  <c r="BY125" i="4"/>
  <c r="BU125" i="4"/>
  <c r="DA204" i="4"/>
  <c r="CW204" i="4"/>
  <c r="DB204" i="4"/>
  <c r="CZ204" i="4"/>
  <c r="DJ204" i="4"/>
  <c r="DF204" i="4"/>
  <c r="DI204" i="4"/>
  <c r="DL204" i="4"/>
  <c r="DD204" i="4"/>
  <c r="DM204" i="4"/>
  <c r="DH204" i="4"/>
  <c r="CX204" i="4"/>
  <c r="DC204" i="4"/>
  <c r="DN204" i="4"/>
  <c r="DK204" i="4"/>
  <c r="DG204" i="4"/>
  <c r="DE204" i="4"/>
  <c r="CY204" i="4"/>
  <c r="DG107" i="4"/>
  <c r="CY107" i="4"/>
  <c r="DL107" i="4"/>
  <c r="DC107" i="4"/>
  <c r="DH107" i="4"/>
  <c r="DF107" i="4"/>
  <c r="DN107" i="4"/>
  <c r="CX107" i="4"/>
  <c r="DI107" i="4"/>
  <c r="DJ107" i="4"/>
  <c r="DK107" i="4"/>
  <c r="DD107" i="4"/>
  <c r="DA107" i="4"/>
  <c r="DM107" i="4"/>
  <c r="DE107" i="4"/>
  <c r="CZ107" i="4"/>
  <c r="CW107" i="4"/>
  <c r="DB107" i="4"/>
  <c r="ES52" i="4"/>
  <c r="ET52" i="4"/>
  <c r="EO52" i="4"/>
  <c r="EW52" i="4"/>
  <c r="EM52" i="4"/>
  <c r="EV52" i="4"/>
  <c r="EI52" i="4"/>
  <c r="EP52" i="4"/>
  <c r="EK52" i="4"/>
  <c r="EL52" i="4"/>
  <c r="EX52" i="4"/>
  <c r="EG52" i="4"/>
  <c r="EJ52" i="4"/>
  <c r="EN52" i="4"/>
  <c r="EH52" i="4"/>
  <c r="ER52" i="4"/>
  <c r="EQ52" i="4"/>
  <c r="EU52" i="4"/>
  <c r="DI361" i="4"/>
  <c r="DG361" i="4"/>
  <c r="DK361" i="4"/>
  <c r="DC361" i="4"/>
  <c r="DN361" i="4"/>
  <c r="CY361" i="4"/>
  <c r="DF361" i="4"/>
  <c r="DB361" i="4"/>
  <c r="DJ361" i="4"/>
  <c r="DH361" i="4"/>
  <c r="DA361" i="4"/>
  <c r="CW361" i="4"/>
  <c r="CX361" i="4"/>
  <c r="DL361" i="4"/>
  <c r="DE361" i="4"/>
  <c r="DD361" i="4"/>
  <c r="DM361" i="4"/>
  <c r="CZ361" i="4"/>
  <c r="BX191" i="4"/>
  <c r="BR191" i="4"/>
  <c r="CA191" i="4"/>
  <c r="BY191" i="4"/>
  <c r="BZ191" i="4"/>
  <c r="CC191" i="4"/>
  <c r="BT191" i="4"/>
  <c r="BU191" i="4"/>
  <c r="CB191" i="4"/>
  <c r="CD191" i="4"/>
  <c r="BM191" i="4"/>
  <c r="BW191" i="4"/>
  <c r="BS191" i="4"/>
  <c r="BP191" i="4"/>
  <c r="BQ191" i="4"/>
  <c r="BN191" i="4"/>
  <c r="BV191" i="4"/>
  <c r="BO191" i="4"/>
  <c r="EA70" i="4"/>
  <c r="DO70" i="4"/>
  <c r="EB70" i="4"/>
  <c r="DU70" i="4"/>
  <c r="DZ70" i="4"/>
  <c r="DR70" i="4"/>
  <c r="DS70" i="4"/>
  <c r="DP70" i="4"/>
  <c r="EC70" i="4"/>
  <c r="ED70" i="4"/>
  <c r="DQ70" i="4"/>
  <c r="DT70" i="4"/>
  <c r="EE70" i="4"/>
  <c r="DX70" i="4"/>
  <c r="DV70" i="4"/>
  <c r="EF70" i="4"/>
  <c r="DY70" i="4"/>
  <c r="DW70" i="4"/>
  <c r="BZ92" i="4"/>
  <c r="BX92" i="4"/>
  <c r="BW92" i="4"/>
  <c r="BM92" i="4"/>
  <c r="BN92" i="4"/>
  <c r="CA92" i="4"/>
  <c r="BO92" i="4"/>
  <c r="BP92" i="4"/>
  <c r="BS92" i="4"/>
  <c r="BQ92" i="4"/>
  <c r="CB92" i="4"/>
  <c r="CC92" i="4"/>
  <c r="BU92" i="4"/>
  <c r="BV92" i="4"/>
  <c r="BR92" i="4"/>
  <c r="BY92" i="4"/>
  <c r="BT92" i="4"/>
  <c r="CD92" i="4"/>
  <c r="EA224" i="4"/>
  <c r="DT224" i="4"/>
  <c r="DO224" i="4"/>
  <c r="DW224" i="4"/>
  <c r="EB224" i="4"/>
  <c r="DQ224" i="4"/>
  <c r="EE224" i="4"/>
  <c r="DX224" i="4"/>
  <c r="DY224" i="4"/>
  <c r="DV224" i="4"/>
  <c r="EF224" i="4"/>
  <c r="ED224" i="4"/>
  <c r="DP224" i="4"/>
  <c r="DR224" i="4"/>
  <c r="DS224" i="4"/>
  <c r="EC224" i="4"/>
  <c r="DU224" i="4"/>
  <c r="DZ224" i="4"/>
  <c r="CY55" i="4"/>
  <c r="CW55" i="4"/>
  <c r="DG55" i="4"/>
  <c r="DJ55" i="4"/>
  <c r="DA55" i="4"/>
  <c r="DI55" i="4"/>
  <c r="DB55" i="4"/>
  <c r="DM55" i="4"/>
  <c r="DK55" i="4"/>
  <c r="DN55" i="4"/>
  <c r="DD55" i="4"/>
  <c r="DC55" i="4"/>
  <c r="DL55" i="4"/>
  <c r="DE55" i="4"/>
  <c r="DF55" i="4"/>
  <c r="CX55" i="4"/>
  <c r="CZ55" i="4"/>
  <c r="DH55" i="4"/>
  <c r="CH244" i="4"/>
  <c r="CN244" i="4"/>
  <c r="CJ244" i="4"/>
  <c r="CI244" i="4"/>
  <c r="CT244" i="4"/>
  <c r="CS244" i="4"/>
  <c r="CM244" i="4"/>
  <c r="CF244" i="4"/>
  <c r="CV244" i="4"/>
  <c r="CG244" i="4"/>
  <c r="CO244" i="4"/>
  <c r="CE244" i="4"/>
  <c r="CR244" i="4"/>
  <c r="CK244" i="4"/>
  <c r="CL244" i="4"/>
  <c r="CP244" i="4"/>
  <c r="CU244" i="4"/>
  <c r="CQ244" i="4"/>
  <c r="DS122" i="4"/>
  <c r="DR122" i="4"/>
  <c r="ED122" i="4"/>
  <c r="DY122" i="4"/>
  <c r="EA122" i="4"/>
  <c r="DP122" i="4"/>
  <c r="DX122" i="4"/>
  <c r="EE122" i="4"/>
  <c r="DZ122" i="4"/>
  <c r="DU122" i="4"/>
  <c r="DO122" i="4"/>
  <c r="DQ122" i="4"/>
  <c r="DW122" i="4"/>
  <c r="EC122" i="4"/>
  <c r="DV122" i="4"/>
  <c r="EB122" i="4"/>
  <c r="EF122" i="4"/>
  <c r="DT122" i="4"/>
  <c r="DH138" i="4"/>
  <c r="DK138" i="4"/>
  <c r="DI138" i="4"/>
  <c r="CY138" i="4"/>
  <c r="DG138" i="4"/>
  <c r="DL138" i="4"/>
  <c r="DB138" i="4"/>
  <c r="CZ138" i="4"/>
  <c r="CX138" i="4"/>
  <c r="DF138" i="4"/>
  <c r="DE138" i="4"/>
  <c r="DN138" i="4"/>
  <c r="DC138" i="4"/>
  <c r="DJ138" i="4"/>
  <c r="DM138" i="4"/>
  <c r="DD138" i="4"/>
  <c r="CW138" i="4"/>
  <c r="DA138" i="4"/>
  <c r="CR354" i="4"/>
  <c r="CK354" i="4"/>
  <c r="CT354" i="4"/>
  <c r="CH354" i="4"/>
  <c r="CP354" i="4"/>
  <c r="CF354" i="4"/>
  <c r="CE354" i="4"/>
  <c r="CS354" i="4"/>
  <c r="CM354" i="4"/>
  <c r="CG354" i="4"/>
  <c r="CU354" i="4"/>
  <c r="CQ354" i="4"/>
  <c r="CO354" i="4"/>
  <c r="CI354" i="4"/>
  <c r="CJ354" i="4"/>
  <c r="CL354" i="4"/>
  <c r="CN354" i="4"/>
  <c r="CV354" i="4"/>
  <c r="EM137" i="4"/>
  <c r="EG137" i="4"/>
  <c r="EX137" i="4"/>
  <c r="EU137" i="4"/>
  <c r="EO137" i="4"/>
  <c r="EQ137" i="4"/>
  <c r="EL137" i="4"/>
  <c r="EI137" i="4"/>
  <c r="EV137" i="4"/>
  <c r="EN137" i="4"/>
  <c r="ET137" i="4"/>
  <c r="ES137" i="4"/>
  <c r="EK137" i="4"/>
  <c r="EW137" i="4"/>
  <c r="EP137" i="4"/>
  <c r="ER137" i="4"/>
  <c r="EH137" i="4"/>
  <c r="EJ137" i="4"/>
  <c r="ES258" i="4"/>
  <c r="EW258" i="4"/>
  <c r="EX258" i="4"/>
  <c r="EV258" i="4"/>
  <c r="EO258" i="4"/>
  <c r="EU258" i="4"/>
  <c r="ET258" i="4"/>
  <c r="EL258" i="4"/>
  <c r="EK258" i="4"/>
  <c r="EI258" i="4"/>
  <c r="EQ258" i="4"/>
  <c r="EJ258" i="4"/>
  <c r="EH258" i="4"/>
  <c r="EN258" i="4"/>
  <c r="ER258" i="4"/>
  <c r="EG258" i="4"/>
  <c r="EP258" i="4"/>
  <c r="EM258" i="4"/>
  <c r="EQ304" i="4"/>
  <c r="EN304" i="4"/>
  <c r="EV304" i="4"/>
  <c r="EJ304" i="4"/>
  <c r="EI304" i="4"/>
  <c r="EP304" i="4"/>
  <c r="ET304" i="4"/>
  <c r="EX304" i="4"/>
  <c r="ES304" i="4"/>
  <c r="EL304" i="4"/>
  <c r="EO304" i="4"/>
  <c r="EU304" i="4"/>
  <c r="EG304" i="4"/>
  <c r="ER304" i="4"/>
  <c r="EH304" i="4"/>
  <c r="EK304" i="4"/>
  <c r="EW304" i="4"/>
  <c r="EM304" i="4"/>
  <c r="EO278" i="4"/>
  <c r="ER278" i="4"/>
  <c r="EN278" i="4"/>
  <c r="EH278" i="4"/>
  <c r="EV278" i="4"/>
  <c r="EM278" i="4"/>
  <c r="EI278" i="4"/>
  <c r="ES278" i="4"/>
  <c r="EW278" i="4"/>
  <c r="EX278" i="4"/>
  <c r="EL278" i="4"/>
  <c r="EQ278" i="4"/>
  <c r="EG278" i="4"/>
  <c r="EP278" i="4"/>
  <c r="EJ278" i="4"/>
  <c r="EK278" i="4"/>
  <c r="ET278" i="4"/>
  <c r="EU278" i="4"/>
  <c r="DU22" i="4"/>
  <c r="DZ22" i="4"/>
  <c r="DX22" i="4"/>
  <c r="DV22" i="4"/>
  <c r="DY22" i="4"/>
  <c r="DQ22" i="4"/>
  <c r="EA22" i="4"/>
  <c r="EE22" i="4"/>
  <c r="ED22" i="4"/>
  <c r="EF22" i="4"/>
  <c r="DP22" i="4"/>
  <c r="EB22" i="4"/>
  <c r="DR22" i="4"/>
  <c r="DO22" i="4"/>
  <c r="DW22" i="4"/>
  <c r="EC22" i="4"/>
  <c r="DS22" i="4"/>
  <c r="DT22" i="4"/>
  <c r="DM149" i="4"/>
  <c r="DA149" i="4"/>
  <c r="DH149" i="4"/>
  <c r="DK149" i="4"/>
  <c r="DE149" i="4"/>
  <c r="DL149" i="4"/>
  <c r="DG149" i="4"/>
  <c r="CW149" i="4"/>
  <c r="CY149" i="4"/>
  <c r="DC149" i="4"/>
  <c r="DF149" i="4"/>
  <c r="DB149" i="4"/>
  <c r="DD149" i="4"/>
  <c r="DN149" i="4"/>
  <c r="CZ149" i="4"/>
  <c r="DI149" i="4"/>
  <c r="DJ149" i="4"/>
  <c r="CX149" i="4"/>
  <c r="BT259" i="4"/>
  <c r="CA259" i="4"/>
  <c r="BQ259" i="4"/>
  <c r="CB259" i="4"/>
  <c r="BS259" i="4"/>
  <c r="BM259" i="4"/>
  <c r="BU259" i="4"/>
  <c r="BW259" i="4"/>
  <c r="CC259" i="4"/>
  <c r="BY259" i="4"/>
  <c r="CD259" i="4"/>
  <c r="BO259" i="4"/>
  <c r="BX259" i="4"/>
  <c r="BN259" i="4"/>
  <c r="BZ259" i="4"/>
  <c r="BR259" i="4"/>
  <c r="BV259" i="4"/>
  <c r="BP259" i="4"/>
  <c r="CX252" i="4"/>
  <c r="DG252" i="4"/>
  <c r="DM252" i="4"/>
  <c r="DE252" i="4"/>
  <c r="CY252" i="4"/>
  <c r="DH252" i="4"/>
  <c r="DJ252" i="4"/>
  <c r="DA252" i="4"/>
  <c r="DL252" i="4"/>
  <c r="DK252" i="4"/>
  <c r="CW252" i="4"/>
  <c r="DB252" i="4"/>
  <c r="DI252" i="4"/>
  <c r="DF252" i="4"/>
  <c r="DD252" i="4"/>
  <c r="DC252" i="4"/>
  <c r="DN252" i="4"/>
  <c r="CZ252" i="4"/>
  <c r="CB237" i="4"/>
  <c r="BY237" i="4"/>
  <c r="BP237" i="4"/>
  <c r="BN237" i="4"/>
  <c r="CD237" i="4"/>
  <c r="BR237" i="4"/>
  <c r="BV237" i="4"/>
  <c r="BU237" i="4"/>
  <c r="BM237" i="4"/>
  <c r="CC237" i="4"/>
  <c r="BZ237" i="4"/>
  <c r="CA237" i="4"/>
  <c r="BQ237" i="4"/>
  <c r="BO237" i="4"/>
  <c r="BT237" i="4"/>
  <c r="BS237" i="4"/>
  <c r="BX237" i="4"/>
  <c r="BW237" i="4"/>
  <c r="CM121" i="4"/>
  <c r="CH121" i="4"/>
  <c r="CS121" i="4"/>
  <c r="CI121" i="4"/>
  <c r="CG121" i="4"/>
  <c r="CJ121" i="4"/>
  <c r="CN121" i="4"/>
  <c r="CE121" i="4"/>
  <c r="CT121" i="4"/>
  <c r="CO121" i="4"/>
  <c r="CP121" i="4"/>
  <c r="CV121" i="4"/>
  <c r="CQ121" i="4"/>
  <c r="CF121" i="4"/>
  <c r="CR121" i="4"/>
  <c r="CU121" i="4"/>
  <c r="CL121" i="4"/>
  <c r="CK121" i="4"/>
  <c r="CD144" i="4"/>
  <c r="BM144" i="4"/>
  <c r="BU144" i="4"/>
  <c r="BS144" i="4"/>
  <c r="CB144" i="4"/>
  <c r="BN144" i="4"/>
  <c r="BR144" i="4"/>
  <c r="BV144" i="4"/>
  <c r="BQ144" i="4"/>
  <c r="BO144" i="4"/>
  <c r="CC144" i="4"/>
  <c r="BW144" i="4"/>
  <c r="BY144" i="4"/>
  <c r="BP144" i="4"/>
  <c r="CA144" i="4"/>
  <c r="BZ144" i="4"/>
  <c r="BT144" i="4"/>
  <c r="BX144" i="4"/>
  <c r="CY34" i="4"/>
  <c r="CW34" i="4"/>
  <c r="DJ34" i="4"/>
  <c r="DG34" i="4"/>
  <c r="DL34" i="4"/>
  <c r="DE34" i="4"/>
  <c r="DH34" i="4"/>
  <c r="DD34" i="4"/>
  <c r="DF34" i="4"/>
  <c r="DN34" i="4"/>
  <c r="DC34" i="4"/>
  <c r="DB34" i="4"/>
  <c r="DI34" i="4"/>
  <c r="DM34" i="4"/>
  <c r="CX34" i="4"/>
  <c r="CZ34" i="4"/>
  <c r="DA34" i="4"/>
  <c r="DK34" i="4"/>
  <c r="CW94" i="4"/>
  <c r="DB94" i="4"/>
  <c r="DF94" i="4"/>
  <c r="DA94" i="4"/>
  <c r="DK94" i="4"/>
  <c r="DN94" i="4"/>
  <c r="DC94" i="4"/>
  <c r="CX94" i="4"/>
  <c r="DM94" i="4"/>
  <c r="DI94" i="4"/>
  <c r="DE94" i="4"/>
  <c r="DG94" i="4"/>
  <c r="DH94" i="4"/>
  <c r="DJ94" i="4"/>
  <c r="CY94" i="4"/>
  <c r="DD94" i="4"/>
  <c r="DL94" i="4"/>
  <c r="CZ94" i="4"/>
  <c r="BQ127" i="4"/>
  <c r="BR127" i="4"/>
  <c r="BW127" i="4"/>
  <c r="CB127" i="4"/>
  <c r="CD127" i="4"/>
  <c r="BM127" i="4"/>
  <c r="BZ127" i="4"/>
  <c r="BN127" i="4"/>
  <c r="CC127" i="4"/>
  <c r="BY127" i="4"/>
  <c r="BO127" i="4"/>
  <c r="BP127" i="4"/>
  <c r="CA127" i="4"/>
  <c r="BU127" i="4"/>
  <c r="BT127" i="4"/>
  <c r="BS127" i="4"/>
  <c r="BX127" i="4"/>
  <c r="BV127" i="4"/>
  <c r="BU143" i="4"/>
  <c r="BR143" i="4"/>
  <c r="BP143" i="4"/>
  <c r="BN143" i="4"/>
  <c r="BM143" i="4"/>
  <c r="CC143" i="4"/>
  <c r="BX143" i="4"/>
  <c r="BT143" i="4"/>
  <c r="BY143" i="4"/>
  <c r="CD143" i="4"/>
  <c r="BO143" i="4"/>
  <c r="BW143" i="4"/>
  <c r="BQ143" i="4"/>
  <c r="CA143" i="4"/>
  <c r="BV143" i="4"/>
  <c r="CB143" i="4"/>
  <c r="BZ143" i="4"/>
  <c r="BS143" i="4"/>
  <c r="ER31" i="4"/>
  <c r="EH31" i="4"/>
  <c r="EU31" i="4"/>
  <c r="EG31" i="4"/>
  <c r="EP31" i="4"/>
  <c r="EL31" i="4"/>
  <c r="EX31" i="4"/>
  <c r="ET31" i="4"/>
  <c r="EI31" i="4"/>
  <c r="EK31" i="4"/>
  <c r="EJ31" i="4"/>
  <c r="EM31" i="4"/>
  <c r="EW31" i="4"/>
  <c r="EN31" i="4"/>
  <c r="EO31" i="4"/>
  <c r="EV31" i="4"/>
  <c r="ES31" i="4"/>
  <c r="EQ31" i="4"/>
  <c r="CW165" i="4"/>
  <c r="DE165" i="4"/>
  <c r="CZ165" i="4"/>
  <c r="DH165" i="4"/>
  <c r="DA165" i="4"/>
  <c r="DN165" i="4"/>
  <c r="DK165" i="4"/>
  <c r="DD165" i="4"/>
  <c r="DG165" i="4"/>
  <c r="DB165" i="4"/>
  <c r="CX165" i="4"/>
  <c r="DL165" i="4"/>
  <c r="DM165" i="4"/>
  <c r="CY165" i="4"/>
  <c r="DC165" i="4"/>
  <c r="DI165" i="4"/>
  <c r="DF165" i="4"/>
  <c r="DJ165" i="4"/>
  <c r="CO274" i="4"/>
  <c r="CS274" i="4"/>
  <c r="CF274" i="4"/>
  <c r="CM274" i="4"/>
  <c r="CJ274" i="4"/>
  <c r="CQ274" i="4"/>
  <c r="CL274" i="4"/>
  <c r="CI274" i="4"/>
  <c r="CU274" i="4"/>
  <c r="CT274" i="4"/>
  <c r="CV274" i="4"/>
  <c r="CK274" i="4"/>
  <c r="CN274" i="4"/>
  <c r="CH274" i="4"/>
  <c r="CR274" i="4"/>
  <c r="CE274" i="4"/>
  <c r="CG274" i="4"/>
  <c r="CP274" i="4"/>
  <c r="DL86" i="4"/>
  <c r="DB86" i="4"/>
  <c r="DC86" i="4"/>
  <c r="DE86" i="4"/>
  <c r="CY86" i="4"/>
  <c r="DJ86" i="4"/>
  <c r="CZ86" i="4"/>
  <c r="DK86" i="4"/>
  <c r="CX86" i="4"/>
  <c r="DF86" i="4"/>
  <c r="DG86" i="4"/>
  <c r="DA86" i="4"/>
  <c r="DM86" i="4"/>
  <c r="DH86" i="4"/>
  <c r="DI86" i="4"/>
  <c r="CW86" i="4"/>
  <c r="DD86" i="4"/>
  <c r="DN86" i="4"/>
  <c r="BU322" i="4"/>
  <c r="BQ322" i="4"/>
  <c r="CB322" i="4"/>
  <c r="CC322" i="4"/>
  <c r="BP322" i="4"/>
  <c r="CA322" i="4"/>
  <c r="BV322" i="4"/>
  <c r="BR322" i="4"/>
  <c r="CD322" i="4"/>
  <c r="BX322" i="4"/>
  <c r="BZ322" i="4"/>
  <c r="BO322" i="4"/>
  <c r="BW322" i="4"/>
  <c r="BY322" i="4"/>
  <c r="BT322" i="4"/>
  <c r="BS322" i="4"/>
  <c r="BN322" i="4"/>
  <c r="BM322" i="4"/>
  <c r="BX183" i="4"/>
  <c r="BO183" i="4"/>
  <c r="BV183" i="4"/>
  <c r="BR183" i="4"/>
  <c r="BM183" i="4"/>
  <c r="BP183" i="4"/>
  <c r="BW183" i="4"/>
  <c r="BZ183" i="4"/>
  <c r="BU183" i="4"/>
  <c r="BT183" i="4"/>
  <c r="CC183" i="4"/>
  <c r="BN183" i="4"/>
  <c r="BY183" i="4"/>
  <c r="CB183" i="4"/>
  <c r="CA183" i="4"/>
  <c r="BQ183" i="4"/>
  <c r="BS183" i="4"/>
  <c r="CD183" i="4"/>
  <c r="EE268" i="4"/>
  <c r="DZ268" i="4"/>
  <c r="DO268" i="4"/>
  <c r="DT268" i="4"/>
  <c r="ED268" i="4"/>
  <c r="DQ268" i="4"/>
  <c r="DW268" i="4"/>
  <c r="DP268" i="4"/>
  <c r="EF268" i="4"/>
  <c r="EA268" i="4"/>
  <c r="DR268" i="4"/>
  <c r="DS268" i="4"/>
  <c r="DX268" i="4"/>
  <c r="EB268" i="4"/>
  <c r="DY268" i="4"/>
  <c r="DV268" i="4"/>
  <c r="EC268" i="4"/>
  <c r="DU268" i="4"/>
  <c r="DF98" i="4"/>
  <c r="CW98" i="4"/>
  <c r="DL98" i="4"/>
  <c r="CZ98" i="4"/>
  <c r="DM98" i="4"/>
  <c r="DG98" i="4"/>
  <c r="DD98" i="4"/>
  <c r="CY98" i="4"/>
  <c r="DB98" i="4"/>
  <c r="DH98" i="4"/>
  <c r="DN98" i="4"/>
  <c r="DC98" i="4"/>
  <c r="DK98" i="4"/>
  <c r="DJ98" i="4"/>
  <c r="DI98" i="4"/>
  <c r="DA98" i="4"/>
  <c r="CX98" i="4"/>
  <c r="DE98" i="4"/>
  <c r="DZ308" i="4"/>
  <c r="DX308" i="4"/>
  <c r="EA308" i="4"/>
  <c r="EC308" i="4"/>
  <c r="DS308" i="4"/>
  <c r="DT308" i="4"/>
  <c r="DW308" i="4"/>
  <c r="DQ308" i="4"/>
  <c r="EF308" i="4"/>
  <c r="EB308" i="4"/>
  <c r="DO308" i="4"/>
  <c r="DV308" i="4"/>
  <c r="DU308" i="4"/>
  <c r="EE308" i="4"/>
  <c r="DP308" i="4"/>
  <c r="DY308" i="4"/>
  <c r="ED308" i="4"/>
  <c r="DR308" i="4"/>
  <c r="EQ185" i="4"/>
  <c r="EN185" i="4"/>
  <c r="EI185" i="4"/>
  <c r="EM185" i="4"/>
  <c r="EJ185" i="4"/>
  <c r="EX185" i="4"/>
  <c r="EP185" i="4"/>
  <c r="EW185" i="4"/>
  <c r="ER185" i="4"/>
  <c r="EO185" i="4"/>
  <c r="EU185" i="4"/>
  <c r="EL185" i="4"/>
  <c r="ES185" i="4"/>
  <c r="ET185" i="4"/>
  <c r="EK185" i="4"/>
  <c r="EG185" i="4"/>
  <c r="EV185" i="4"/>
  <c r="EH185" i="4"/>
  <c r="DS81" i="4"/>
  <c r="DQ81" i="4"/>
  <c r="DR81" i="4"/>
  <c r="EC81" i="4"/>
  <c r="DY81" i="4"/>
  <c r="DV81" i="4"/>
  <c r="DO81" i="4"/>
  <c r="ED81" i="4"/>
  <c r="EF81" i="4"/>
  <c r="EB81" i="4"/>
  <c r="DW81" i="4"/>
  <c r="DU81" i="4"/>
  <c r="EA81" i="4"/>
  <c r="DZ81" i="4"/>
  <c r="EE81" i="4"/>
  <c r="DP81" i="4"/>
  <c r="DX81" i="4"/>
  <c r="DT81" i="4"/>
  <c r="CM31" i="4"/>
  <c r="CV31" i="4"/>
  <c r="CJ31" i="4"/>
  <c r="CR31" i="4"/>
  <c r="CI31" i="4"/>
  <c r="CU31" i="4"/>
  <c r="CH31" i="4"/>
  <c r="CN31" i="4"/>
  <c r="CG31" i="4"/>
  <c r="CO31" i="4"/>
  <c r="CL31" i="4"/>
  <c r="CK31" i="4"/>
  <c r="CF31" i="4"/>
  <c r="CE31" i="4"/>
  <c r="CS31" i="4"/>
  <c r="CP31" i="4"/>
  <c r="CQ31" i="4"/>
  <c r="CT31" i="4"/>
  <c r="BS78" i="4"/>
  <c r="BO78" i="4"/>
  <c r="CC78" i="4"/>
  <c r="CB78" i="4"/>
  <c r="BV78" i="4"/>
  <c r="BX78" i="4"/>
  <c r="BP78" i="4"/>
  <c r="CD78" i="4"/>
  <c r="BM78" i="4"/>
  <c r="BQ78" i="4"/>
  <c r="BZ78" i="4"/>
  <c r="BW78" i="4"/>
  <c r="BY78" i="4"/>
  <c r="BR78" i="4"/>
  <c r="BN78" i="4"/>
  <c r="CA78" i="4"/>
  <c r="BT78" i="4"/>
  <c r="BU78" i="4"/>
  <c r="DJ49" i="4"/>
  <c r="DB49" i="4"/>
  <c r="DL49" i="4"/>
  <c r="DM49" i="4"/>
  <c r="DG49" i="4"/>
  <c r="CZ49" i="4"/>
  <c r="DH49" i="4"/>
  <c r="DA49" i="4"/>
  <c r="CX49" i="4"/>
  <c r="DD49" i="4"/>
  <c r="DF49" i="4"/>
  <c r="DN49" i="4"/>
  <c r="CY49" i="4"/>
  <c r="DC49" i="4"/>
  <c r="DE49" i="4"/>
  <c r="DK49" i="4"/>
  <c r="CW49" i="4"/>
  <c r="DI49" i="4"/>
  <c r="BW336" i="4"/>
  <c r="BV336" i="4"/>
  <c r="BR336" i="4"/>
  <c r="BT336" i="4"/>
  <c r="BS336" i="4"/>
  <c r="BM336" i="4"/>
  <c r="CB336" i="4"/>
  <c r="CC336" i="4"/>
  <c r="CD336" i="4"/>
  <c r="BP336" i="4"/>
  <c r="BU336" i="4"/>
  <c r="BZ336" i="4"/>
  <c r="BX336" i="4"/>
  <c r="BN336" i="4"/>
  <c r="BQ336" i="4"/>
  <c r="BY336" i="4"/>
  <c r="BO336" i="4"/>
  <c r="CA336" i="4"/>
  <c r="DS184" i="4"/>
  <c r="DY184" i="4"/>
  <c r="EC184" i="4"/>
  <c r="DW184" i="4"/>
  <c r="ED184" i="4"/>
  <c r="EE184" i="4"/>
  <c r="DX184" i="4"/>
  <c r="EB184" i="4"/>
  <c r="EA184" i="4"/>
  <c r="DU184" i="4"/>
  <c r="DP184" i="4"/>
  <c r="DZ184" i="4"/>
  <c r="EF184" i="4"/>
  <c r="DV184" i="4"/>
  <c r="DQ184" i="4"/>
  <c r="DO184" i="4"/>
  <c r="DT184" i="4"/>
  <c r="DR184" i="4"/>
  <c r="DR29" i="4"/>
  <c r="DV29" i="4"/>
  <c r="DS29" i="4"/>
  <c r="ED29" i="4"/>
  <c r="DO29" i="4"/>
  <c r="DX29" i="4"/>
  <c r="DW29" i="4"/>
  <c r="DQ29" i="4"/>
  <c r="DU29" i="4"/>
  <c r="EF29" i="4"/>
  <c r="EE29" i="4"/>
  <c r="DY29" i="4"/>
  <c r="DP29" i="4"/>
  <c r="EC29" i="4"/>
  <c r="EA29" i="4"/>
  <c r="DT29" i="4"/>
  <c r="DZ29" i="4"/>
  <c r="EB29" i="4"/>
  <c r="CP108" i="4"/>
  <c r="CG108" i="4"/>
  <c r="CK108" i="4"/>
  <c r="CV108" i="4"/>
  <c r="CJ108" i="4"/>
  <c r="CT108" i="4"/>
  <c r="CL108" i="4"/>
  <c r="CE108" i="4"/>
  <c r="CQ108" i="4"/>
  <c r="CU108" i="4"/>
  <c r="CR108" i="4"/>
  <c r="CI108" i="4"/>
  <c r="CS108" i="4"/>
  <c r="CF108" i="4"/>
  <c r="CN108" i="4"/>
  <c r="CH108" i="4"/>
  <c r="CO108" i="4"/>
  <c r="CM108" i="4"/>
  <c r="EM110" i="4"/>
  <c r="EH110" i="4"/>
  <c r="ER110" i="4"/>
  <c r="EW110" i="4"/>
  <c r="EU110" i="4"/>
  <c r="ES110" i="4"/>
  <c r="EL110" i="4"/>
  <c r="ET110" i="4"/>
  <c r="EQ110" i="4"/>
  <c r="EX110" i="4"/>
  <c r="EP110" i="4"/>
  <c r="EG110" i="4"/>
  <c r="EV110" i="4"/>
  <c r="EO110" i="4"/>
  <c r="EJ110" i="4"/>
  <c r="EK110" i="4"/>
  <c r="EI110" i="4"/>
  <c r="EN110" i="4"/>
  <c r="EH86" i="4"/>
  <c r="EU86" i="4"/>
  <c r="EW86" i="4"/>
  <c r="EK86" i="4"/>
  <c r="EN86" i="4"/>
  <c r="EQ86" i="4"/>
  <c r="ET86" i="4"/>
  <c r="EX86" i="4"/>
  <c r="EI86" i="4"/>
  <c r="EO86" i="4"/>
  <c r="EG86" i="4"/>
  <c r="EP86" i="4"/>
  <c r="EV86" i="4"/>
  <c r="ER86" i="4"/>
  <c r="EL86" i="4"/>
  <c r="ES86" i="4"/>
  <c r="EJ86" i="4"/>
  <c r="EM86" i="4"/>
  <c r="DQ117" i="4"/>
  <c r="EE117" i="4"/>
  <c r="EC117" i="4"/>
  <c r="EF117" i="4"/>
  <c r="EA117" i="4"/>
  <c r="DS117" i="4"/>
  <c r="DT117" i="4"/>
  <c r="ED117" i="4"/>
  <c r="DR117" i="4"/>
  <c r="DV117" i="4"/>
  <c r="DU117" i="4"/>
  <c r="DY117" i="4"/>
  <c r="DP117" i="4"/>
  <c r="DX117" i="4"/>
  <c r="DW117" i="4"/>
  <c r="DO117" i="4"/>
  <c r="EB117" i="4"/>
  <c r="DZ117" i="4"/>
  <c r="CN59" i="4"/>
  <c r="CR59" i="4"/>
  <c r="CE59" i="4"/>
  <c r="CS59" i="4"/>
  <c r="CO59" i="4"/>
  <c r="CK59" i="4"/>
  <c r="CF59" i="4"/>
  <c r="CM59" i="4"/>
  <c r="CQ59" i="4"/>
  <c r="CT59" i="4"/>
  <c r="CU59" i="4"/>
  <c r="CL59" i="4"/>
  <c r="CP59" i="4"/>
  <c r="CJ59" i="4"/>
  <c r="CG59" i="4"/>
  <c r="CI59" i="4"/>
  <c r="CH59" i="4"/>
  <c r="CV59" i="4"/>
  <c r="CW151" i="4"/>
  <c r="DJ151" i="4"/>
  <c r="DF151" i="4"/>
  <c r="DB151" i="4"/>
  <c r="DK151" i="4"/>
  <c r="DC151" i="4"/>
  <c r="DA151" i="4"/>
  <c r="DH151" i="4"/>
  <c r="DN151" i="4"/>
  <c r="CX151" i="4"/>
  <c r="DG151" i="4"/>
  <c r="CZ151" i="4"/>
  <c r="DL151" i="4"/>
  <c r="DM151" i="4"/>
  <c r="DE151" i="4"/>
  <c r="DI151" i="4"/>
  <c r="DD151" i="4"/>
  <c r="CY151" i="4"/>
  <c r="EF278" i="4"/>
  <c r="DZ278" i="4"/>
  <c r="DQ278" i="4"/>
  <c r="EA278" i="4"/>
  <c r="DY278" i="4"/>
  <c r="DP278" i="4"/>
  <c r="EC278" i="4"/>
  <c r="DX278" i="4"/>
  <c r="DS278" i="4"/>
  <c r="DW278" i="4"/>
  <c r="DU278" i="4"/>
  <c r="ED278" i="4"/>
  <c r="DR278" i="4"/>
  <c r="DO278" i="4"/>
  <c r="DV278" i="4"/>
  <c r="EB278" i="4"/>
  <c r="DT278" i="4"/>
  <c r="EE278" i="4"/>
  <c r="EC110" i="4"/>
  <c r="EA110" i="4"/>
  <c r="DT110" i="4"/>
  <c r="DW110" i="4"/>
  <c r="DZ110" i="4"/>
  <c r="DU110" i="4"/>
  <c r="EE110" i="4"/>
  <c r="EF110" i="4"/>
  <c r="ED110" i="4"/>
  <c r="DR110" i="4"/>
  <c r="DV110" i="4"/>
  <c r="DX110" i="4"/>
  <c r="EB110" i="4"/>
  <c r="DY110" i="4"/>
  <c r="DP110" i="4"/>
  <c r="DQ110" i="4"/>
  <c r="DO110" i="4"/>
  <c r="DS110" i="4"/>
  <c r="DX208" i="4"/>
  <c r="DZ208" i="4"/>
  <c r="DY208" i="4"/>
  <c r="DS208" i="4"/>
  <c r="EB208" i="4"/>
  <c r="DO208" i="4"/>
  <c r="ED208" i="4"/>
  <c r="DQ208" i="4"/>
  <c r="EA208" i="4"/>
  <c r="EF208" i="4"/>
  <c r="DT208" i="4"/>
  <c r="DW208" i="4"/>
  <c r="DP208" i="4"/>
  <c r="DV208" i="4"/>
  <c r="EE208" i="4"/>
  <c r="DR208" i="4"/>
  <c r="EC208" i="4"/>
  <c r="DU208" i="4"/>
  <c r="DP336" i="4"/>
  <c r="EB336" i="4"/>
  <c r="EF336" i="4"/>
  <c r="DU336" i="4"/>
  <c r="EE336" i="4"/>
  <c r="DZ336" i="4"/>
  <c r="DV336" i="4"/>
  <c r="EA336" i="4"/>
  <c r="DR336" i="4"/>
  <c r="DT336" i="4"/>
  <c r="DX336" i="4"/>
  <c r="EC336" i="4"/>
  <c r="ED336" i="4"/>
  <c r="DY336" i="4"/>
  <c r="DQ336" i="4"/>
  <c r="DO336" i="4"/>
  <c r="DS336" i="4"/>
  <c r="DW336" i="4"/>
  <c r="DT151" i="4"/>
  <c r="DZ151" i="4"/>
  <c r="EC151" i="4"/>
  <c r="ED151" i="4"/>
  <c r="EF151" i="4"/>
  <c r="EA151" i="4"/>
  <c r="DO151" i="4"/>
  <c r="DP151" i="4"/>
  <c r="EB151" i="4"/>
  <c r="DY151" i="4"/>
  <c r="DX151" i="4"/>
  <c r="DQ151" i="4"/>
  <c r="DS151" i="4"/>
  <c r="EE151" i="4"/>
  <c r="DU151" i="4"/>
  <c r="DW151" i="4"/>
  <c r="DR151" i="4"/>
  <c r="DV151" i="4"/>
  <c r="BV249" i="4"/>
  <c r="BT249" i="4"/>
  <c r="BM249" i="4"/>
  <c r="CC249" i="4"/>
  <c r="BW249" i="4"/>
  <c r="CB249" i="4"/>
  <c r="BZ249" i="4"/>
  <c r="BY249" i="4"/>
  <c r="BS249" i="4"/>
  <c r="BP249" i="4"/>
  <c r="BN249" i="4"/>
  <c r="CD249" i="4"/>
  <c r="CA249" i="4"/>
  <c r="BU249" i="4"/>
  <c r="BX249" i="4"/>
  <c r="BO249" i="4"/>
  <c r="BQ249" i="4"/>
  <c r="BR249" i="4"/>
  <c r="CB340" i="4"/>
  <c r="BN340" i="4"/>
  <c r="AN340" i="4" s="1"/>
  <c r="BQ340" i="4"/>
  <c r="BW340" i="4"/>
  <c r="BT340" i="4"/>
  <c r="BY340" i="4"/>
  <c r="CC340" i="4"/>
  <c r="BX340" i="4"/>
  <c r="BU340" i="4"/>
  <c r="CD340" i="4"/>
  <c r="BR340" i="4"/>
  <c r="BO340" i="4"/>
  <c r="BP340" i="4"/>
  <c r="CA340" i="4"/>
  <c r="BA340" i="4" s="1"/>
  <c r="BV340" i="4"/>
  <c r="BS340" i="4"/>
  <c r="BZ340" i="4"/>
  <c r="BM340" i="4"/>
  <c r="BT123" i="4"/>
  <c r="CA123" i="4"/>
  <c r="BY123" i="4"/>
  <c r="BP123" i="4"/>
  <c r="BZ123" i="4"/>
  <c r="BN123" i="4"/>
  <c r="CD123" i="4"/>
  <c r="BQ123" i="4"/>
  <c r="BU123" i="4"/>
  <c r="BM123" i="4"/>
  <c r="BO123" i="4"/>
  <c r="BS123" i="4"/>
  <c r="BW123" i="4"/>
  <c r="BV123" i="4"/>
  <c r="BX123" i="4"/>
  <c r="CB123" i="4"/>
  <c r="CC123" i="4"/>
  <c r="BR123" i="4"/>
  <c r="BS16" i="4"/>
  <c r="CC16" i="4"/>
  <c r="BV16" i="4"/>
  <c r="BT16" i="4"/>
  <c r="BW16" i="4"/>
  <c r="BR16" i="4"/>
  <c r="BP16" i="4"/>
  <c r="BX16" i="4"/>
  <c r="BM16" i="4"/>
  <c r="BN16" i="4"/>
  <c r="BZ16" i="4"/>
  <c r="CB16" i="4"/>
  <c r="BO16" i="4"/>
  <c r="CD16" i="4"/>
  <c r="BY16" i="4"/>
  <c r="BQ16" i="4"/>
  <c r="BU16" i="4"/>
  <c r="CA16" i="4"/>
  <c r="CH224" i="4"/>
  <c r="CL224" i="4"/>
  <c r="CO224" i="4"/>
  <c r="CE224" i="4"/>
  <c r="CI224" i="4"/>
  <c r="CV224" i="4"/>
  <c r="CT224" i="4"/>
  <c r="CS224" i="4"/>
  <c r="CF224" i="4"/>
  <c r="CJ224" i="4"/>
  <c r="CU224" i="4"/>
  <c r="CN224" i="4"/>
  <c r="CK224" i="4"/>
  <c r="CR224" i="4"/>
  <c r="CP224" i="4"/>
  <c r="CM224" i="4"/>
  <c r="CG224" i="4"/>
  <c r="CQ224" i="4"/>
  <c r="EU108" i="4"/>
  <c r="EI108" i="4"/>
  <c r="EM108" i="4"/>
  <c r="EP108" i="4"/>
  <c r="EJ108" i="4"/>
  <c r="EH108" i="4"/>
  <c r="EK108" i="4"/>
  <c r="EL108" i="4"/>
  <c r="ES108" i="4"/>
  <c r="EN108" i="4"/>
  <c r="ET108" i="4"/>
  <c r="EX108" i="4"/>
  <c r="EG108" i="4"/>
  <c r="EW108" i="4"/>
  <c r="EV108" i="4"/>
  <c r="EQ108" i="4"/>
  <c r="ER108" i="4"/>
  <c r="EO108" i="4"/>
  <c r="DZ150" i="4"/>
  <c r="DR150" i="4"/>
  <c r="DO150" i="4"/>
  <c r="DS150" i="4"/>
  <c r="DU150" i="4"/>
  <c r="DX150" i="4"/>
  <c r="DT150" i="4"/>
  <c r="DQ150" i="4"/>
  <c r="EC150" i="4"/>
  <c r="DP150" i="4"/>
  <c r="EA150" i="4"/>
  <c r="EB150" i="4"/>
  <c r="ED150" i="4"/>
  <c r="DV150" i="4"/>
  <c r="DY150" i="4"/>
  <c r="EE150" i="4"/>
  <c r="EF150" i="4"/>
  <c r="DW150" i="4"/>
  <c r="CX299" i="4"/>
  <c r="DB299" i="4"/>
  <c r="DF299" i="4"/>
  <c r="CY299" i="4"/>
  <c r="DE299" i="4"/>
  <c r="DA299" i="4"/>
  <c r="DN299" i="4"/>
  <c r="DH299" i="4"/>
  <c r="DL299" i="4"/>
  <c r="DJ299" i="4"/>
  <c r="DD299" i="4"/>
  <c r="DK299" i="4"/>
  <c r="DG299" i="4"/>
  <c r="CZ299" i="4"/>
  <c r="CW299" i="4"/>
  <c r="DC299" i="4"/>
  <c r="DM299" i="4"/>
  <c r="DI299" i="4"/>
  <c r="EU205" i="4"/>
  <c r="EP205" i="4"/>
  <c r="EH205" i="4"/>
  <c r="EW205" i="4"/>
  <c r="EO205" i="4"/>
  <c r="ES205" i="4"/>
  <c r="EN205" i="4"/>
  <c r="EM205" i="4"/>
  <c r="EL205" i="4"/>
  <c r="EJ205" i="4"/>
  <c r="EG205" i="4"/>
  <c r="EQ205" i="4"/>
  <c r="EX205" i="4"/>
  <c r="EK205" i="4"/>
  <c r="EV205" i="4"/>
  <c r="EI205" i="4"/>
  <c r="ER205" i="4"/>
  <c r="ET205" i="4"/>
  <c r="DW345" i="4"/>
  <c r="EE345" i="4"/>
  <c r="ED345" i="4"/>
  <c r="DT345" i="4"/>
  <c r="DV345" i="4"/>
  <c r="DO345" i="4"/>
  <c r="DU345" i="4"/>
  <c r="EA345" i="4"/>
  <c r="EF345" i="4"/>
  <c r="DQ345" i="4"/>
  <c r="DX345" i="4"/>
  <c r="DR345" i="4"/>
  <c r="EC345" i="4"/>
  <c r="DZ345" i="4"/>
  <c r="DP345" i="4"/>
  <c r="DS345" i="4"/>
  <c r="DY345" i="4"/>
  <c r="EB345" i="4"/>
  <c r="BO335" i="4"/>
  <c r="BT335" i="4"/>
  <c r="CD335" i="4"/>
  <c r="BR335" i="4"/>
  <c r="BY335" i="4"/>
  <c r="CB335" i="4"/>
  <c r="BZ335" i="4"/>
  <c r="CC335" i="4"/>
  <c r="BM335" i="4"/>
  <c r="BS335" i="4"/>
  <c r="BN335" i="4"/>
  <c r="BV335" i="4"/>
  <c r="BX335" i="4"/>
  <c r="CA335" i="4"/>
  <c r="BW335" i="4"/>
  <c r="BU335" i="4"/>
  <c r="BQ335" i="4"/>
  <c r="BP335" i="4"/>
  <c r="DD360" i="4"/>
  <c r="CZ360" i="4"/>
  <c r="DB360" i="4"/>
  <c r="CY360" i="4"/>
  <c r="DK360" i="4"/>
  <c r="DE360" i="4"/>
  <c r="CX360" i="4"/>
  <c r="DI360" i="4"/>
  <c r="DM360" i="4"/>
  <c r="DG360" i="4"/>
  <c r="DC360" i="4"/>
  <c r="DN360" i="4"/>
  <c r="CW360" i="4"/>
  <c r="DL360" i="4"/>
  <c r="DA360" i="4"/>
  <c r="DH360" i="4"/>
  <c r="DF360" i="4"/>
  <c r="DJ360" i="4"/>
  <c r="DG220" i="4"/>
  <c r="CW220" i="4"/>
  <c r="DF220" i="4"/>
  <c r="CY220" i="4"/>
  <c r="DL220" i="4"/>
  <c r="DB220" i="4"/>
  <c r="DD220" i="4"/>
  <c r="CZ220" i="4"/>
  <c r="DE220" i="4"/>
  <c r="CX220" i="4"/>
  <c r="DH220" i="4"/>
  <c r="DK220" i="4"/>
  <c r="DC220" i="4"/>
  <c r="DJ220" i="4"/>
  <c r="DA220" i="4"/>
  <c r="DM220" i="4"/>
  <c r="DN220" i="4"/>
  <c r="DI220" i="4"/>
  <c r="ED189" i="4"/>
  <c r="DZ189" i="4"/>
  <c r="DW189" i="4"/>
  <c r="DV189" i="4"/>
  <c r="DS189" i="4"/>
  <c r="DY189" i="4"/>
  <c r="EA189" i="4"/>
  <c r="DP189" i="4"/>
  <c r="DX189" i="4"/>
  <c r="EF189" i="4"/>
  <c r="EE189" i="4"/>
  <c r="EB189" i="4"/>
  <c r="EC189" i="4"/>
  <c r="DR189" i="4"/>
  <c r="DU189" i="4"/>
  <c r="DO189" i="4"/>
  <c r="DT189" i="4"/>
  <c r="DQ189" i="4"/>
  <c r="BZ137" i="4"/>
  <c r="CB137" i="4"/>
  <c r="BW137" i="4"/>
  <c r="BY137" i="4"/>
  <c r="BT137" i="4"/>
  <c r="BQ137" i="4"/>
  <c r="BV137" i="4"/>
  <c r="CC137" i="4"/>
  <c r="BS137" i="4"/>
  <c r="BR137" i="4"/>
  <c r="CD137" i="4"/>
  <c r="BM137" i="4"/>
  <c r="BU137" i="4"/>
  <c r="BP137" i="4"/>
  <c r="BN137" i="4"/>
  <c r="BX137" i="4"/>
  <c r="CA137" i="4"/>
  <c r="BO137" i="4"/>
  <c r="CS174" i="4"/>
  <c r="CH174" i="4"/>
  <c r="CK174" i="4"/>
  <c r="CU174" i="4"/>
  <c r="CQ174" i="4"/>
  <c r="CF174" i="4"/>
  <c r="CJ174" i="4"/>
  <c r="CR174" i="4"/>
  <c r="CL174" i="4"/>
  <c r="CO174" i="4"/>
  <c r="CN174" i="4"/>
  <c r="CV174" i="4"/>
  <c r="CT174" i="4"/>
  <c r="CI174" i="4"/>
  <c r="CP174" i="4"/>
  <c r="CM174" i="4"/>
  <c r="CG174" i="4"/>
  <c r="CE174" i="4"/>
  <c r="CU94" i="4"/>
  <c r="CG94" i="4"/>
  <c r="CJ94" i="4"/>
  <c r="CE94" i="4"/>
  <c r="CT94" i="4"/>
  <c r="CS94" i="4"/>
  <c r="CK94" i="4"/>
  <c r="CP94" i="4"/>
  <c r="CR94" i="4"/>
  <c r="CF94" i="4"/>
  <c r="CV94" i="4"/>
  <c r="CN94" i="4"/>
  <c r="CQ94" i="4"/>
  <c r="CL94" i="4"/>
  <c r="CM94" i="4"/>
  <c r="CI94" i="4"/>
  <c r="CH94" i="4"/>
  <c r="CO94" i="4"/>
  <c r="EV68" i="4"/>
  <c r="EK68" i="4"/>
  <c r="EN68" i="4"/>
  <c r="EJ68" i="4"/>
  <c r="EM68" i="4"/>
  <c r="EI68" i="4"/>
  <c r="EP68" i="4"/>
  <c r="EU68" i="4"/>
  <c r="EG68" i="4"/>
  <c r="EH68" i="4"/>
  <c r="EX68" i="4"/>
  <c r="EL68" i="4"/>
  <c r="EW68" i="4"/>
  <c r="EO68" i="4"/>
  <c r="ES68" i="4"/>
  <c r="ER68" i="4"/>
  <c r="ET68" i="4"/>
  <c r="EQ68" i="4"/>
  <c r="CA323" i="4"/>
  <c r="BZ323" i="4"/>
  <c r="BQ323" i="4"/>
  <c r="BX323" i="4"/>
  <c r="BS323" i="4"/>
  <c r="BM323" i="4"/>
  <c r="BV323" i="4"/>
  <c r="BW323" i="4"/>
  <c r="BY323" i="4"/>
  <c r="CD323" i="4"/>
  <c r="CC323" i="4"/>
  <c r="BP323" i="4"/>
  <c r="BO323" i="4"/>
  <c r="BN323" i="4"/>
  <c r="BR323" i="4"/>
  <c r="CB323" i="4"/>
  <c r="BT323" i="4"/>
  <c r="BU323" i="4"/>
  <c r="CN149" i="4"/>
  <c r="CJ149" i="4"/>
  <c r="CS149" i="4"/>
  <c r="CG149" i="4"/>
  <c r="CQ149" i="4"/>
  <c r="CK149" i="4"/>
  <c r="CO149" i="4"/>
  <c r="CH149" i="4"/>
  <c r="CI149" i="4"/>
  <c r="CR149" i="4"/>
  <c r="CL149" i="4"/>
  <c r="CU149" i="4"/>
  <c r="CP149" i="4"/>
  <c r="CF149" i="4"/>
  <c r="CT149" i="4"/>
  <c r="CM149" i="4"/>
  <c r="CV149" i="4"/>
  <c r="CE149" i="4"/>
  <c r="DG258" i="4"/>
  <c r="DL258" i="4"/>
  <c r="DK258" i="4"/>
  <c r="DA258" i="4"/>
  <c r="DF258" i="4"/>
  <c r="DI258" i="4"/>
  <c r="DB258" i="4"/>
  <c r="DE258" i="4"/>
  <c r="DC258" i="4"/>
  <c r="CX258" i="4"/>
  <c r="DN258" i="4"/>
  <c r="CY258" i="4"/>
  <c r="DD258" i="4"/>
  <c r="DM258" i="4"/>
  <c r="DH258" i="4"/>
  <c r="CZ258" i="4"/>
  <c r="DJ258" i="4"/>
  <c r="CW258" i="4"/>
  <c r="ED31" i="4"/>
  <c r="DQ31" i="4"/>
  <c r="DY31" i="4"/>
  <c r="DT31" i="4"/>
  <c r="DW31" i="4"/>
  <c r="EE31" i="4"/>
  <c r="EC31" i="4"/>
  <c r="DV31" i="4"/>
  <c r="DX31" i="4"/>
  <c r="DU31" i="4"/>
  <c r="EF31" i="4"/>
  <c r="DP31" i="4"/>
  <c r="DS31" i="4"/>
  <c r="EB31" i="4"/>
  <c r="DO31" i="4"/>
  <c r="EA31" i="4"/>
  <c r="DZ31" i="4"/>
  <c r="DR31" i="4"/>
  <c r="EB153" i="4"/>
  <c r="ED153" i="4"/>
  <c r="DZ153" i="4"/>
  <c r="EF153" i="4"/>
  <c r="DX153" i="4"/>
  <c r="DW153" i="4"/>
  <c r="DS153" i="4"/>
  <c r="DP153" i="4"/>
  <c r="DR153" i="4"/>
  <c r="DY153" i="4"/>
  <c r="DV153" i="4"/>
  <c r="DT153" i="4"/>
  <c r="DU153" i="4"/>
  <c r="EE153" i="4"/>
  <c r="EC153" i="4"/>
  <c r="DO153" i="4"/>
  <c r="EA153" i="4"/>
  <c r="DQ153" i="4"/>
  <c r="BW205" i="4"/>
  <c r="BO205" i="4"/>
  <c r="BX205" i="4"/>
  <c r="BY205" i="4"/>
  <c r="BU205" i="4"/>
  <c r="BN205" i="4"/>
  <c r="BM205" i="4"/>
  <c r="BR205" i="4"/>
  <c r="CC205" i="4"/>
  <c r="BQ205" i="4"/>
  <c r="BP205" i="4"/>
  <c r="CB205" i="4"/>
  <c r="BZ205" i="4"/>
  <c r="BS205" i="4"/>
  <c r="CD205" i="4"/>
  <c r="BT205" i="4"/>
  <c r="BV205" i="4"/>
  <c r="CA205" i="4"/>
  <c r="EG222" i="4"/>
  <c r="ET222" i="4"/>
  <c r="ER222" i="4"/>
  <c r="EU222" i="4"/>
  <c r="ES222" i="4"/>
  <c r="EN222" i="4"/>
  <c r="EL222" i="4"/>
  <c r="EW222" i="4"/>
  <c r="EV222" i="4"/>
  <c r="EQ222" i="4"/>
  <c r="EP222" i="4"/>
  <c r="EJ222" i="4"/>
  <c r="EM222" i="4"/>
  <c r="EK222" i="4"/>
  <c r="EH222" i="4"/>
  <c r="EI222" i="4"/>
  <c r="EX222" i="4"/>
  <c r="EO222" i="4"/>
  <c r="DL112" i="4"/>
  <c r="DM112" i="4"/>
  <c r="DB112" i="4"/>
  <c r="DF112" i="4"/>
  <c r="CW112" i="4"/>
  <c r="DJ112" i="4"/>
  <c r="DI112" i="4"/>
  <c r="DG112" i="4"/>
  <c r="DD112" i="4"/>
  <c r="DA112" i="4"/>
  <c r="CZ112" i="4"/>
  <c r="DK112" i="4"/>
  <c r="DC112" i="4"/>
  <c r="DH112" i="4"/>
  <c r="CX112" i="4"/>
  <c r="DN112" i="4"/>
  <c r="DE112" i="4"/>
  <c r="CY112" i="4"/>
  <c r="DJ120" i="4"/>
  <c r="CW120" i="4"/>
  <c r="DN120" i="4"/>
  <c r="DM120" i="4"/>
  <c r="CZ120" i="4"/>
  <c r="DK120" i="4"/>
  <c r="DH120" i="4"/>
  <c r="DG120" i="4"/>
  <c r="DB120" i="4"/>
  <c r="DD120" i="4"/>
  <c r="DF120" i="4"/>
  <c r="DL120" i="4"/>
  <c r="DE120" i="4"/>
  <c r="DC120" i="4"/>
  <c r="CX120" i="4"/>
  <c r="DA120" i="4"/>
  <c r="CY120" i="4"/>
  <c r="DI120" i="4"/>
  <c r="EX90" i="4"/>
  <c r="EI90" i="4"/>
  <c r="EL90" i="4"/>
  <c r="EH90" i="4"/>
  <c r="EU90" i="4"/>
  <c r="EJ90" i="4"/>
  <c r="ET90" i="4"/>
  <c r="ER90" i="4"/>
  <c r="EG90" i="4"/>
  <c r="EV90" i="4"/>
  <c r="EW90" i="4"/>
  <c r="EM90" i="4"/>
  <c r="EQ90" i="4"/>
  <c r="EO90" i="4"/>
  <c r="EK90" i="4"/>
  <c r="EP90" i="4"/>
  <c r="ES90" i="4"/>
  <c r="EN90" i="4"/>
  <c r="CR333" i="4"/>
  <c r="CU333" i="4"/>
  <c r="CS333" i="4"/>
  <c r="CN333" i="4"/>
  <c r="CV333" i="4"/>
  <c r="CL333" i="4"/>
  <c r="CG333" i="4"/>
  <c r="CP333" i="4"/>
  <c r="CM333" i="4"/>
  <c r="CT333" i="4"/>
  <c r="CO333" i="4"/>
  <c r="CK333" i="4"/>
  <c r="CQ333" i="4"/>
  <c r="CF333" i="4"/>
  <c r="CH333" i="4"/>
  <c r="CJ333" i="4"/>
  <c r="CI333" i="4"/>
  <c r="CE333" i="4"/>
  <c r="BX80" i="4"/>
  <c r="BN80" i="4"/>
  <c r="BR80" i="4"/>
  <c r="CD80" i="4"/>
  <c r="BZ80" i="4"/>
  <c r="BV80" i="4"/>
  <c r="BP80" i="4"/>
  <c r="CC80" i="4"/>
  <c r="BT80" i="4"/>
  <c r="BU80" i="4"/>
  <c r="CA80" i="4"/>
  <c r="BS80" i="4"/>
  <c r="BW80" i="4"/>
  <c r="BY80" i="4"/>
  <c r="BQ80" i="4"/>
  <c r="CB80" i="4"/>
  <c r="BO80" i="4"/>
  <c r="BM80" i="4"/>
  <c r="BW9" i="4"/>
  <c r="CC9" i="4"/>
  <c r="BR9" i="4"/>
  <c r="BQ9" i="4"/>
  <c r="BT9" i="4"/>
  <c r="CA9" i="4"/>
  <c r="BU9" i="4"/>
  <c r="BZ9" i="4"/>
  <c r="BY9" i="4"/>
  <c r="BN9" i="4"/>
  <c r="BM9" i="4"/>
  <c r="BO9" i="4"/>
  <c r="CB9" i="4"/>
  <c r="BX9" i="4"/>
  <c r="BS9" i="4"/>
  <c r="BV9" i="4"/>
  <c r="CD9" i="4"/>
  <c r="BP9" i="4"/>
  <c r="DT256" i="4"/>
  <c r="EF256" i="4"/>
  <c r="DR256" i="4"/>
  <c r="DU256" i="4"/>
  <c r="EE256" i="4"/>
  <c r="DS256" i="4"/>
  <c r="DW256" i="4"/>
  <c r="EA256" i="4"/>
  <c r="DV256" i="4"/>
  <c r="ED256" i="4"/>
  <c r="EB256" i="4"/>
  <c r="DO256" i="4"/>
  <c r="DY256" i="4"/>
  <c r="DQ256" i="4"/>
  <c r="DZ256" i="4"/>
  <c r="EC256" i="4"/>
  <c r="DP256" i="4"/>
  <c r="DX256" i="4"/>
  <c r="BZ290" i="4"/>
  <c r="BU290" i="4"/>
  <c r="CB290" i="4"/>
  <c r="BV290" i="4"/>
  <c r="BQ290" i="4"/>
  <c r="BM290" i="4"/>
  <c r="BR290" i="4"/>
  <c r="BW290" i="4"/>
  <c r="BP290" i="4"/>
  <c r="BY290" i="4"/>
  <c r="CA290" i="4"/>
  <c r="BS290" i="4"/>
  <c r="CD290" i="4"/>
  <c r="CC290" i="4"/>
  <c r="BO290" i="4"/>
  <c r="BT290" i="4"/>
  <c r="BX290" i="4"/>
  <c r="BN290" i="4"/>
  <c r="DW15" i="4"/>
  <c r="EF15" i="4"/>
  <c r="EA15" i="4"/>
  <c r="DR15" i="4"/>
  <c r="ED15" i="4"/>
  <c r="DX15" i="4"/>
  <c r="EB15" i="4"/>
  <c r="DQ15" i="4"/>
  <c r="EC15" i="4"/>
  <c r="EE15" i="4"/>
  <c r="DV15" i="4"/>
  <c r="DO15" i="4"/>
  <c r="DT15" i="4"/>
  <c r="DY15" i="4"/>
  <c r="DU15" i="4"/>
  <c r="DS15" i="4"/>
  <c r="DZ15" i="4"/>
  <c r="DP15" i="4"/>
  <c r="BQ181" i="4"/>
  <c r="BV181" i="4"/>
  <c r="BX181" i="4"/>
  <c r="CA181" i="4"/>
  <c r="CB181" i="4"/>
  <c r="CC181" i="4"/>
  <c r="BP181" i="4"/>
  <c r="BT181" i="4"/>
  <c r="CD181" i="4"/>
  <c r="BU181" i="4"/>
  <c r="BY181" i="4"/>
  <c r="BZ181" i="4"/>
  <c r="BW181" i="4"/>
  <c r="BN181" i="4"/>
  <c r="BM181" i="4"/>
  <c r="BS181" i="4"/>
  <c r="BR181" i="4"/>
  <c r="BO181" i="4"/>
  <c r="ES179" i="4"/>
  <c r="EU179" i="4"/>
  <c r="EX179" i="4"/>
  <c r="EQ179" i="4"/>
  <c r="EW179" i="4"/>
  <c r="EG179" i="4"/>
  <c r="EH179" i="4"/>
  <c r="EN179" i="4"/>
  <c r="ER179" i="4"/>
  <c r="EV179" i="4"/>
  <c r="EK179" i="4"/>
  <c r="ET179" i="4"/>
  <c r="EI179" i="4"/>
  <c r="EJ179" i="4"/>
  <c r="EL179" i="4"/>
  <c r="EP179" i="4"/>
  <c r="EM179" i="4"/>
  <c r="EO179" i="4"/>
  <c r="DK334" i="4"/>
  <c r="CZ334" i="4"/>
  <c r="DB334" i="4"/>
  <c r="DC334" i="4"/>
  <c r="CX334" i="4"/>
  <c r="DN334" i="4"/>
  <c r="DJ334" i="4"/>
  <c r="DG334" i="4"/>
  <c r="DI334" i="4"/>
  <c r="DF334" i="4"/>
  <c r="DL334" i="4"/>
  <c r="DM334" i="4"/>
  <c r="DH334" i="4"/>
  <c r="DD334" i="4"/>
  <c r="DA334" i="4"/>
  <c r="CY334" i="4"/>
  <c r="DE334" i="4"/>
  <c r="CW334" i="4"/>
  <c r="EU273" i="4"/>
  <c r="EO273" i="4"/>
  <c r="EV273" i="4"/>
  <c r="EN273" i="4"/>
  <c r="EG273" i="4"/>
  <c r="EQ273" i="4"/>
  <c r="EH273" i="4"/>
  <c r="ET273" i="4"/>
  <c r="EW273" i="4"/>
  <c r="EI273" i="4"/>
  <c r="EX273" i="4"/>
  <c r="EJ273" i="4"/>
  <c r="ES273" i="4"/>
  <c r="EK273" i="4"/>
  <c r="EP273" i="4"/>
  <c r="EM273" i="4"/>
  <c r="ER273" i="4"/>
  <c r="EL273" i="4"/>
  <c r="EN277" i="4"/>
  <c r="EH277" i="4"/>
  <c r="EL277" i="4"/>
  <c r="EV277" i="4"/>
  <c r="EG277" i="4"/>
  <c r="EO277" i="4"/>
  <c r="ER277" i="4"/>
  <c r="EP277" i="4"/>
  <c r="EU277" i="4"/>
  <c r="EW277" i="4"/>
  <c r="EI277" i="4"/>
  <c r="EJ277" i="4"/>
  <c r="EM277" i="4"/>
  <c r="EQ277" i="4"/>
  <c r="EX277" i="4"/>
  <c r="EK277" i="4"/>
  <c r="ET277" i="4"/>
  <c r="ES277" i="4"/>
  <c r="EL221" i="4"/>
  <c r="EN221" i="4"/>
  <c r="EI221" i="4"/>
  <c r="ER221" i="4"/>
  <c r="EK221" i="4"/>
  <c r="EJ221" i="4"/>
  <c r="EQ221" i="4"/>
  <c r="EM221" i="4"/>
  <c r="EX221" i="4"/>
  <c r="EG221" i="4"/>
  <c r="EU221" i="4"/>
  <c r="ES221" i="4"/>
  <c r="EP221" i="4"/>
  <c r="EV221" i="4"/>
  <c r="ET221" i="4"/>
  <c r="EW221" i="4"/>
  <c r="EH221" i="4"/>
  <c r="EO221" i="4"/>
  <c r="EX316" i="4"/>
  <c r="EN316" i="4"/>
  <c r="ER316" i="4"/>
  <c r="EQ316" i="4"/>
  <c r="EG316" i="4"/>
  <c r="ET316" i="4"/>
  <c r="EH316" i="4"/>
  <c r="ES316" i="4"/>
  <c r="EJ316" i="4"/>
  <c r="EP316" i="4"/>
  <c r="EV316" i="4"/>
  <c r="EW316" i="4"/>
  <c r="EU316" i="4"/>
  <c r="EK316" i="4"/>
  <c r="EI316" i="4"/>
  <c r="EM316" i="4"/>
  <c r="EO316" i="4"/>
  <c r="EL316" i="4"/>
  <c r="EA127" i="4"/>
  <c r="DT127" i="4"/>
  <c r="ED127" i="4"/>
  <c r="DQ127" i="4"/>
  <c r="DX127" i="4"/>
  <c r="DZ127" i="4"/>
  <c r="EC127" i="4"/>
  <c r="DY127" i="4"/>
  <c r="DU127" i="4"/>
  <c r="DS127" i="4"/>
  <c r="DO127" i="4"/>
  <c r="DV127" i="4"/>
  <c r="EB127" i="4"/>
  <c r="EE127" i="4"/>
  <c r="DW127" i="4"/>
  <c r="DR127" i="4"/>
  <c r="DP127" i="4"/>
  <c r="EF127" i="4"/>
  <c r="CS339" i="4"/>
  <c r="CL339" i="4"/>
  <c r="CE339" i="4"/>
  <c r="CK339" i="4"/>
  <c r="CN339" i="4"/>
  <c r="CV339" i="4"/>
  <c r="CT339" i="4"/>
  <c r="CO339" i="4"/>
  <c r="CG339" i="4"/>
  <c r="CJ339" i="4"/>
  <c r="CM339" i="4"/>
  <c r="CH339" i="4"/>
  <c r="CQ339" i="4"/>
  <c r="CI339" i="4"/>
  <c r="CF339" i="4"/>
  <c r="CP339" i="4"/>
  <c r="CR339" i="4"/>
  <c r="CU339" i="4"/>
  <c r="DR359" i="4"/>
  <c r="DT359" i="4"/>
  <c r="DS359" i="4"/>
  <c r="DW359" i="4"/>
  <c r="DP359" i="4"/>
  <c r="ED359" i="4"/>
  <c r="EE359" i="4"/>
  <c r="EB359" i="4"/>
  <c r="EA359" i="4"/>
  <c r="DQ359" i="4"/>
  <c r="DO359" i="4"/>
  <c r="EC359" i="4"/>
  <c r="DX359" i="4"/>
  <c r="EF359" i="4"/>
  <c r="DZ359" i="4"/>
  <c r="DY359" i="4"/>
  <c r="DU359" i="4"/>
  <c r="DV359" i="4"/>
  <c r="BN130" i="4"/>
  <c r="BM130" i="4"/>
  <c r="BP130" i="4"/>
  <c r="CB130" i="4"/>
  <c r="BU130" i="4"/>
  <c r="BX130" i="4"/>
  <c r="BY130" i="4"/>
  <c r="BT130" i="4"/>
  <c r="BO130" i="4"/>
  <c r="CD130" i="4"/>
  <c r="BQ130" i="4"/>
  <c r="BR130" i="4"/>
  <c r="BW130" i="4"/>
  <c r="CC130" i="4"/>
  <c r="BS130" i="4"/>
  <c r="CA130" i="4"/>
  <c r="BZ130" i="4"/>
  <c r="BV130" i="4"/>
  <c r="EV13" i="4"/>
  <c r="EH13" i="4"/>
  <c r="ER13" i="4"/>
  <c r="EM13" i="4"/>
  <c r="EL13" i="4"/>
  <c r="EU13" i="4"/>
  <c r="EW13" i="4"/>
  <c r="EX13" i="4"/>
  <c r="ES13" i="4"/>
  <c r="EN13" i="4"/>
  <c r="EJ13" i="4"/>
  <c r="EQ13" i="4"/>
  <c r="EP13" i="4"/>
  <c r="ET13" i="4"/>
  <c r="EO13" i="4"/>
  <c r="EG13" i="4"/>
  <c r="EI13" i="4"/>
  <c r="EK13" i="4"/>
  <c r="DD319" i="4"/>
  <c r="CZ319" i="4"/>
  <c r="CX319" i="4"/>
  <c r="DC319" i="4"/>
  <c r="DE319" i="4"/>
  <c r="DI319" i="4"/>
  <c r="DB319" i="4"/>
  <c r="DJ319" i="4"/>
  <c r="DA319" i="4"/>
  <c r="CW319" i="4"/>
  <c r="DG319" i="4"/>
  <c r="DN319" i="4"/>
  <c r="DK319" i="4"/>
  <c r="DL319" i="4"/>
  <c r="DH319" i="4"/>
  <c r="DM319" i="4"/>
  <c r="DF319" i="4"/>
  <c r="CY319" i="4"/>
  <c r="CV352" i="4"/>
  <c r="CP352" i="4"/>
  <c r="CG352" i="4"/>
  <c r="CK352" i="4"/>
  <c r="CJ352" i="4"/>
  <c r="CI352" i="4"/>
  <c r="CU352" i="4"/>
  <c r="CL352" i="4"/>
  <c r="CE352" i="4"/>
  <c r="CH352" i="4"/>
  <c r="CQ352" i="4"/>
  <c r="CO352" i="4"/>
  <c r="CN352" i="4"/>
  <c r="CT352" i="4"/>
  <c r="CM352" i="4"/>
  <c r="CR352" i="4"/>
  <c r="CS352" i="4"/>
  <c r="CF352" i="4"/>
  <c r="EX77" i="4"/>
  <c r="EI77" i="4"/>
  <c r="ER77" i="4"/>
  <c r="EM77" i="4"/>
  <c r="EH77" i="4"/>
  <c r="EL77" i="4"/>
  <c r="EV77" i="4"/>
  <c r="EU77" i="4"/>
  <c r="ES77" i="4"/>
  <c r="EO77" i="4"/>
  <c r="EN77" i="4"/>
  <c r="EJ77" i="4"/>
  <c r="EG77" i="4"/>
  <c r="EP77" i="4"/>
  <c r="ET77" i="4"/>
  <c r="EQ77" i="4"/>
  <c r="EW77" i="4"/>
  <c r="EK77" i="4"/>
  <c r="DH242" i="4"/>
  <c r="DE242" i="4"/>
  <c r="DC242" i="4"/>
  <c r="DN242" i="4"/>
  <c r="CX242" i="4"/>
  <c r="DD242" i="4"/>
  <c r="DA242" i="4"/>
  <c r="DM242" i="4"/>
  <c r="CZ242" i="4"/>
  <c r="DL242" i="4"/>
  <c r="DK242" i="4"/>
  <c r="CY242" i="4"/>
  <c r="DF242" i="4"/>
  <c r="DG242" i="4"/>
  <c r="CW242" i="4"/>
  <c r="DJ242" i="4"/>
  <c r="DB242" i="4"/>
  <c r="DI242" i="4"/>
  <c r="CS262" i="4"/>
  <c r="CU262" i="4"/>
  <c r="CE262" i="4"/>
  <c r="CR262" i="4"/>
  <c r="CP262" i="4"/>
  <c r="CM262" i="4"/>
  <c r="CG262" i="4"/>
  <c r="CO262" i="4"/>
  <c r="CT262" i="4"/>
  <c r="CH262" i="4"/>
  <c r="CN262" i="4"/>
  <c r="CV262" i="4"/>
  <c r="CK262" i="4"/>
  <c r="CQ262" i="4"/>
  <c r="CI262" i="4"/>
  <c r="CL262" i="4"/>
  <c r="CJ262" i="4"/>
  <c r="CF262" i="4"/>
  <c r="EA120" i="4"/>
  <c r="DW120" i="4"/>
  <c r="EF120" i="4"/>
  <c r="EC120" i="4"/>
  <c r="DO120" i="4"/>
  <c r="DQ120" i="4"/>
  <c r="DP120" i="4"/>
  <c r="ED120" i="4"/>
  <c r="EB120" i="4"/>
  <c r="DY120" i="4"/>
  <c r="DU120" i="4"/>
  <c r="DX120" i="4"/>
  <c r="DZ120" i="4"/>
  <c r="DV120" i="4"/>
  <c r="DR120" i="4"/>
  <c r="DS120" i="4"/>
  <c r="DT120" i="4"/>
  <c r="EE120" i="4"/>
  <c r="CW289" i="4"/>
  <c r="CY289" i="4"/>
  <c r="DC289" i="4"/>
  <c r="DE289" i="4"/>
  <c r="DG289" i="4"/>
  <c r="DN289" i="4"/>
  <c r="DL289" i="4"/>
  <c r="DH289" i="4"/>
  <c r="DI289" i="4"/>
  <c r="CZ289" i="4"/>
  <c r="DJ289" i="4"/>
  <c r="DD289" i="4"/>
  <c r="CX289" i="4"/>
  <c r="DF289" i="4"/>
  <c r="DB289" i="4"/>
  <c r="DA289" i="4"/>
  <c r="DK289" i="4"/>
  <c r="DM289" i="4"/>
  <c r="BN177" i="4"/>
  <c r="CD177" i="4"/>
  <c r="BW177" i="4"/>
  <c r="BZ177" i="4"/>
  <c r="BY177" i="4"/>
  <c r="CC177" i="4"/>
  <c r="BR177" i="4"/>
  <c r="BT177" i="4"/>
  <c r="CA177" i="4"/>
  <c r="BU177" i="4"/>
  <c r="BX177" i="4"/>
  <c r="BM177" i="4"/>
  <c r="CB177" i="4"/>
  <c r="BQ177" i="4"/>
  <c r="BP177" i="4"/>
  <c r="BO177" i="4"/>
  <c r="BV177" i="4"/>
  <c r="BS177" i="4"/>
  <c r="CB173" i="4"/>
  <c r="CA173" i="4"/>
  <c r="BV173" i="4"/>
  <c r="BS173" i="4"/>
  <c r="BU173" i="4"/>
  <c r="BW173" i="4"/>
  <c r="BT173" i="4"/>
  <c r="CC173" i="4"/>
  <c r="CD173" i="4"/>
  <c r="BN173" i="4"/>
  <c r="BR173" i="4"/>
  <c r="BZ173" i="4"/>
  <c r="BX173" i="4"/>
  <c r="BP173" i="4"/>
  <c r="BO173" i="4"/>
  <c r="BQ173" i="4"/>
  <c r="BY173" i="4"/>
  <c r="BM173" i="4"/>
  <c r="BS232" i="4"/>
  <c r="BQ232" i="4"/>
  <c r="BT232" i="4"/>
  <c r="CA232" i="4"/>
  <c r="CD232" i="4"/>
  <c r="BY232" i="4"/>
  <c r="BU232" i="4"/>
  <c r="BN232" i="4"/>
  <c r="CC232" i="4"/>
  <c r="BZ232" i="4"/>
  <c r="BX232" i="4"/>
  <c r="BW232" i="4"/>
  <c r="BO232" i="4"/>
  <c r="BV232" i="4"/>
  <c r="BM232" i="4"/>
  <c r="BP232" i="4"/>
  <c r="CB232" i="4"/>
  <c r="BR232" i="4"/>
  <c r="BP227" i="4"/>
  <c r="BN227" i="4"/>
  <c r="CD227" i="4"/>
  <c r="CA227" i="4"/>
  <c r="BZ227" i="4"/>
  <c r="CC227" i="4"/>
  <c r="BT227" i="4"/>
  <c r="CB227" i="4"/>
  <c r="BQ227" i="4"/>
  <c r="BR227" i="4"/>
  <c r="BY227" i="4"/>
  <c r="BX227" i="4"/>
  <c r="BS227" i="4"/>
  <c r="BM227" i="4"/>
  <c r="BV227" i="4"/>
  <c r="BW227" i="4"/>
  <c r="BO227" i="4"/>
  <c r="BU227" i="4"/>
  <c r="CO156" i="4"/>
  <c r="CS156" i="4"/>
  <c r="CQ156" i="4"/>
  <c r="CM156" i="4"/>
  <c r="CV156" i="4"/>
  <c r="CH156" i="4"/>
  <c r="CR156" i="4"/>
  <c r="CG156" i="4"/>
  <c r="CT156" i="4"/>
  <c r="CJ156" i="4"/>
  <c r="CK156" i="4"/>
  <c r="CF156" i="4"/>
  <c r="CE156" i="4"/>
  <c r="CL156" i="4"/>
  <c r="CP156" i="4"/>
  <c r="CN156" i="4"/>
  <c r="CI156" i="4"/>
  <c r="CU156" i="4"/>
  <c r="DV76" i="4"/>
  <c r="DZ76" i="4"/>
  <c r="EE76" i="4"/>
  <c r="EF76" i="4"/>
  <c r="EC76" i="4"/>
  <c r="DU76" i="4"/>
  <c r="DR76" i="4"/>
  <c r="DP76" i="4"/>
  <c r="ED76" i="4"/>
  <c r="EA76" i="4"/>
  <c r="DO76" i="4"/>
  <c r="DY76" i="4"/>
  <c r="DW76" i="4"/>
  <c r="DS76" i="4"/>
  <c r="DQ76" i="4"/>
  <c r="EB76" i="4"/>
  <c r="DX76" i="4"/>
  <c r="DT76" i="4"/>
  <c r="CT363" i="4"/>
  <c r="CP363" i="4"/>
  <c r="CO363" i="4"/>
  <c r="CJ363" i="4"/>
  <c r="CV363" i="4"/>
  <c r="CU363" i="4"/>
  <c r="CR363" i="4"/>
  <c r="CF363" i="4"/>
  <c r="CL363" i="4"/>
  <c r="CE363" i="4"/>
  <c r="CK363" i="4"/>
  <c r="CI363" i="4"/>
  <c r="CM363" i="4"/>
  <c r="CN363" i="4"/>
  <c r="CG363" i="4"/>
  <c r="CQ363" i="4"/>
  <c r="CH363" i="4"/>
  <c r="CS363" i="4"/>
  <c r="BS228" i="4"/>
  <c r="BU228" i="4"/>
  <c r="BN228" i="4"/>
  <c r="BM228" i="4"/>
  <c r="BP228" i="4"/>
  <c r="CB228" i="4"/>
  <c r="BO228" i="4"/>
  <c r="CD228" i="4"/>
  <c r="BT228" i="4"/>
  <c r="BV228" i="4"/>
  <c r="BQ228" i="4"/>
  <c r="BY228" i="4"/>
  <c r="CC228" i="4"/>
  <c r="BR228" i="4"/>
  <c r="BX228" i="4"/>
  <c r="BW228" i="4"/>
  <c r="BZ228" i="4"/>
  <c r="CA228" i="4"/>
  <c r="EI287" i="4"/>
  <c r="EN287" i="4"/>
  <c r="EM287" i="4"/>
  <c r="EK287" i="4"/>
  <c r="EU287" i="4"/>
  <c r="EX287" i="4"/>
  <c r="EW287" i="4"/>
  <c r="EV287" i="4"/>
  <c r="EQ287" i="4"/>
  <c r="ER287" i="4"/>
  <c r="EJ287" i="4"/>
  <c r="EP287" i="4"/>
  <c r="EL287" i="4"/>
  <c r="ET287" i="4"/>
  <c r="EG287" i="4"/>
  <c r="ES287" i="4"/>
  <c r="EO287" i="4"/>
  <c r="EH287" i="4"/>
  <c r="BU239" i="4"/>
  <c r="BZ239" i="4"/>
  <c r="BO239" i="4"/>
  <c r="BP239" i="4"/>
  <c r="BX239" i="4"/>
  <c r="BN239" i="4"/>
  <c r="BS239" i="4"/>
  <c r="BY239" i="4"/>
  <c r="BQ239" i="4"/>
  <c r="CA239" i="4"/>
  <c r="BM239" i="4"/>
  <c r="CD239" i="4"/>
  <c r="CB239" i="4"/>
  <c r="CC239" i="4"/>
  <c r="BV239" i="4"/>
  <c r="BT239" i="4"/>
  <c r="BW239" i="4"/>
  <c r="BR239" i="4"/>
  <c r="ES59" i="4"/>
  <c r="ER59" i="4"/>
  <c r="EQ59" i="4"/>
  <c r="EP59" i="4"/>
  <c r="EK59" i="4"/>
  <c r="EH59" i="4"/>
  <c r="EJ59" i="4"/>
  <c r="ET59" i="4"/>
  <c r="EO59" i="4"/>
  <c r="EM59" i="4"/>
  <c r="EI59" i="4"/>
  <c r="EU59" i="4"/>
  <c r="EW59" i="4"/>
  <c r="EG59" i="4"/>
  <c r="EV59" i="4"/>
  <c r="EN59" i="4"/>
  <c r="EL59" i="4"/>
  <c r="EX59" i="4"/>
  <c r="EH173" i="4"/>
  <c r="EX173" i="4"/>
  <c r="EK173" i="4"/>
  <c r="EP173" i="4"/>
  <c r="EO173" i="4"/>
  <c r="EI173" i="4"/>
  <c r="EN173" i="4"/>
  <c r="EV173" i="4"/>
  <c r="EQ173" i="4"/>
  <c r="EU173" i="4"/>
  <c r="EW173" i="4"/>
  <c r="ER173" i="4"/>
  <c r="EG173" i="4"/>
  <c r="ET173" i="4"/>
  <c r="EJ173" i="4"/>
  <c r="EL173" i="4"/>
  <c r="ES173" i="4"/>
  <c r="EM173" i="4"/>
  <c r="DK264" i="4"/>
  <c r="DE264" i="4"/>
  <c r="CW264" i="4"/>
  <c r="CZ264" i="4"/>
  <c r="DB264" i="4"/>
  <c r="DN264" i="4"/>
  <c r="DL264" i="4"/>
  <c r="DA264" i="4"/>
  <c r="DH264" i="4"/>
  <c r="DG264" i="4"/>
  <c r="DJ264" i="4"/>
  <c r="CY264" i="4"/>
  <c r="DD264" i="4"/>
  <c r="DI264" i="4"/>
  <c r="DF264" i="4"/>
  <c r="DM264" i="4"/>
  <c r="DC264" i="4"/>
  <c r="CX264" i="4"/>
  <c r="DJ224" i="4"/>
  <c r="CZ224" i="4"/>
  <c r="DM224" i="4"/>
  <c r="DB224" i="4"/>
  <c r="CY224" i="4"/>
  <c r="CX224" i="4"/>
  <c r="DN224" i="4"/>
  <c r="DD224" i="4"/>
  <c r="DC224" i="4"/>
  <c r="DG224" i="4"/>
  <c r="CW224" i="4"/>
  <c r="DE224" i="4"/>
  <c r="DA224" i="4"/>
  <c r="DH224" i="4"/>
  <c r="DL224" i="4"/>
  <c r="DF224" i="4"/>
  <c r="DI224" i="4"/>
  <c r="DK224" i="4"/>
  <c r="CN136" i="4"/>
  <c r="CM136" i="4"/>
  <c r="CQ136" i="4"/>
  <c r="CI136" i="4"/>
  <c r="CT136" i="4"/>
  <c r="CK136" i="4"/>
  <c r="CO136" i="4"/>
  <c r="CH136" i="4"/>
  <c r="CR136" i="4"/>
  <c r="CF136" i="4"/>
  <c r="CU136" i="4"/>
  <c r="CG136" i="4"/>
  <c r="CJ136" i="4"/>
  <c r="CP136" i="4"/>
  <c r="CL136" i="4"/>
  <c r="CS136" i="4"/>
  <c r="CV136" i="4"/>
  <c r="CE136" i="4"/>
  <c r="EM112" i="4"/>
  <c r="EW112" i="4"/>
  <c r="ER112" i="4"/>
  <c r="ES112" i="4"/>
  <c r="EK112" i="4"/>
  <c r="EO112" i="4"/>
  <c r="ET112" i="4"/>
  <c r="EP112" i="4"/>
  <c r="EV112" i="4"/>
  <c r="EU112" i="4"/>
  <c r="EJ112" i="4"/>
  <c r="EN112" i="4"/>
  <c r="EI112" i="4"/>
  <c r="EG112" i="4"/>
  <c r="EX112" i="4"/>
  <c r="EL112" i="4"/>
  <c r="EH112" i="4"/>
  <c r="EQ112" i="4"/>
  <c r="EC272" i="4"/>
  <c r="DT272" i="4"/>
  <c r="EF272" i="4"/>
  <c r="DU272" i="4"/>
  <c r="EE272" i="4"/>
  <c r="DY272" i="4"/>
  <c r="DQ272" i="4"/>
  <c r="ED272" i="4"/>
  <c r="DS272" i="4"/>
  <c r="EB272" i="4"/>
  <c r="EA272" i="4"/>
  <c r="DV272" i="4"/>
  <c r="DP272" i="4"/>
  <c r="DO272" i="4"/>
  <c r="DR272" i="4"/>
  <c r="DX272" i="4"/>
  <c r="DW272" i="4"/>
  <c r="DZ272" i="4"/>
  <c r="CU259" i="4"/>
  <c r="CS259" i="4"/>
  <c r="CV259" i="4"/>
  <c r="CF259" i="4"/>
  <c r="CO259" i="4"/>
  <c r="CL259" i="4"/>
  <c r="CQ259" i="4"/>
  <c r="CE259" i="4"/>
  <c r="CI259" i="4"/>
  <c r="CP259" i="4"/>
  <c r="CR259" i="4"/>
  <c r="CN259" i="4"/>
  <c r="CT259" i="4"/>
  <c r="CH259" i="4"/>
  <c r="CG259" i="4"/>
  <c r="CM259" i="4"/>
  <c r="CK259" i="4"/>
  <c r="CJ259" i="4"/>
  <c r="CN4" i="4"/>
  <c r="CJ4" i="4"/>
  <c r="CH4" i="4"/>
  <c r="CS4" i="4"/>
  <c r="CK4" i="4"/>
  <c r="CR4" i="4"/>
  <c r="CL4" i="4"/>
  <c r="CM4" i="4"/>
  <c r="CV4" i="4"/>
  <c r="CQ4" i="4"/>
  <c r="CE4" i="4"/>
  <c r="CP4" i="4"/>
  <c r="CO4" i="4"/>
  <c r="CF4" i="4"/>
  <c r="CG4" i="4"/>
  <c r="CI4" i="4"/>
  <c r="CU4" i="4"/>
  <c r="CT4" i="4"/>
  <c r="DV88" i="4"/>
  <c r="DS88" i="4"/>
  <c r="DU88" i="4"/>
  <c r="EA88" i="4"/>
  <c r="DQ88" i="4"/>
  <c r="DY88" i="4"/>
  <c r="DP88" i="4"/>
  <c r="DT88" i="4"/>
  <c r="DW88" i="4"/>
  <c r="DX88" i="4"/>
  <c r="EF88" i="4"/>
  <c r="EB88" i="4"/>
  <c r="DR88" i="4"/>
  <c r="EE88" i="4"/>
  <c r="ED88" i="4"/>
  <c r="DZ88" i="4"/>
  <c r="DO88" i="4"/>
  <c r="EC88" i="4"/>
  <c r="EO199" i="4"/>
  <c r="EX199" i="4"/>
  <c r="EK199" i="4"/>
  <c r="EJ199" i="4"/>
  <c r="EI199" i="4"/>
  <c r="EU199" i="4"/>
  <c r="EP199" i="4"/>
  <c r="EL199" i="4"/>
  <c r="EM199" i="4"/>
  <c r="ES199" i="4"/>
  <c r="EQ199" i="4"/>
  <c r="ET199" i="4"/>
  <c r="EN199" i="4"/>
  <c r="ER199" i="4"/>
  <c r="EW199" i="4"/>
  <c r="EH199" i="4"/>
  <c r="EV199" i="4"/>
  <c r="EG199" i="4"/>
  <c r="CZ247" i="4"/>
  <c r="DL247" i="4"/>
  <c r="DD247" i="4"/>
  <c r="DM247" i="4"/>
  <c r="DG247" i="4"/>
  <c r="DJ247" i="4"/>
  <c r="DB247" i="4"/>
  <c r="CW247" i="4"/>
  <c r="AM247" i="4" s="1"/>
  <c r="CX247" i="4"/>
  <c r="DE247" i="4"/>
  <c r="DA247" i="4"/>
  <c r="DK247" i="4"/>
  <c r="DH247" i="4"/>
  <c r="DF247" i="4"/>
  <c r="DN247" i="4"/>
  <c r="DI247" i="4"/>
  <c r="CY247" i="4"/>
  <c r="DC247" i="4"/>
  <c r="CW193" i="4"/>
  <c r="CY193" i="4"/>
  <c r="DK193" i="4"/>
  <c r="DI193" i="4"/>
  <c r="DL193" i="4"/>
  <c r="DD193" i="4"/>
  <c r="DH193" i="4"/>
  <c r="DC193" i="4"/>
  <c r="DJ193" i="4"/>
  <c r="DG193" i="4"/>
  <c r="DB193" i="4"/>
  <c r="DN193" i="4"/>
  <c r="DA193" i="4"/>
  <c r="DF193" i="4"/>
  <c r="CX193" i="4"/>
  <c r="DM193" i="4"/>
  <c r="CZ193" i="4"/>
  <c r="DE193" i="4"/>
  <c r="CE7" i="4"/>
  <c r="CI7" i="4"/>
  <c r="CL7" i="4"/>
  <c r="CG7" i="4"/>
  <c r="CJ7" i="4"/>
  <c r="CT7" i="4"/>
  <c r="CK7" i="4"/>
  <c r="CN7" i="4"/>
  <c r="CM7" i="4"/>
  <c r="CH7" i="4"/>
  <c r="CV7" i="4"/>
  <c r="CP7" i="4"/>
  <c r="CR7" i="4"/>
  <c r="CQ7" i="4"/>
  <c r="CF7" i="4"/>
  <c r="CS7" i="4"/>
  <c r="CU7" i="4"/>
  <c r="CO7" i="4"/>
  <c r="EN339" i="4"/>
  <c r="ET339" i="4"/>
  <c r="EQ339" i="4"/>
  <c r="ER339" i="4"/>
  <c r="EO339" i="4"/>
  <c r="EP339" i="4"/>
  <c r="EI339" i="4"/>
  <c r="EW339" i="4"/>
  <c r="EX339" i="4"/>
  <c r="EL339" i="4"/>
  <c r="EH339" i="4"/>
  <c r="EJ339" i="4"/>
  <c r="EK339" i="4"/>
  <c r="EM339" i="4"/>
  <c r="ES339" i="4"/>
  <c r="EU339" i="4"/>
  <c r="EV339" i="4"/>
  <c r="EG339" i="4"/>
  <c r="DH121" i="4"/>
  <c r="DN121" i="4"/>
  <c r="DM121" i="4"/>
  <c r="DG121" i="4"/>
  <c r="CZ121" i="4"/>
  <c r="DD121" i="4"/>
  <c r="DI121" i="4"/>
  <c r="DA121" i="4"/>
  <c r="CW121" i="4"/>
  <c r="DF121" i="4"/>
  <c r="DJ121" i="4"/>
  <c r="DK121" i="4"/>
  <c r="DL121" i="4"/>
  <c r="DB121" i="4"/>
  <c r="DE121" i="4"/>
  <c r="DC121" i="4"/>
  <c r="CX121" i="4"/>
  <c r="CY121" i="4"/>
  <c r="CR47" i="4"/>
  <c r="CQ47" i="4"/>
  <c r="CK47" i="4"/>
  <c r="CF47" i="4"/>
  <c r="CM47" i="4"/>
  <c r="CO47" i="4"/>
  <c r="CU47" i="4"/>
  <c r="CE47" i="4"/>
  <c r="CH47" i="4"/>
  <c r="CG47" i="4"/>
  <c r="CS47" i="4"/>
  <c r="CN47" i="4"/>
  <c r="CL47" i="4"/>
  <c r="CT47" i="4"/>
  <c r="CP47" i="4"/>
  <c r="CV47" i="4"/>
  <c r="CI47" i="4"/>
  <c r="CJ47" i="4"/>
  <c r="DD43" i="4"/>
  <c r="DG43" i="4"/>
  <c r="DH43" i="4"/>
  <c r="DC43" i="4"/>
  <c r="DA43" i="4"/>
  <c r="CW43" i="4"/>
  <c r="DM43" i="4"/>
  <c r="DL43" i="4"/>
  <c r="DB43" i="4"/>
  <c r="CX43" i="4"/>
  <c r="DE43" i="4"/>
  <c r="CZ43" i="4"/>
  <c r="DK43" i="4"/>
  <c r="DJ43" i="4"/>
  <c r="DF43" i="4"/>
  <c r="DI43" i="4"/>
  <c r="CY43" i="4"/>
  <c r="DN43" i="4"/>
  <c r="CM29" i="4"/>
  <c r="CP29" i="4"/>
  <c r="CL29" i="4"/>
  <c r="CH29" i="4"/>
  <c r="CS29" i="4"/>
  <c r="CU29" i="4"/>
  <c r="CQ29" i="4"/>
  <c r="CT29" i="4"/>
  <c r="CN29" i="4"/>
  <c r="CR29" i="4"/>
  <c r="CK29" i="4"/>
  <c r="CV29" i="4"/>
  <c r="CJ29" i="4"/>
  <c r="CO29" i="4"/>
  <c r="CE29" i="4"/>
  <c r="CG29" i="4"/>
  <c r="CI29" i="4"/>
  <c r="CF29" i="4"/>
  <c r="BO329" i="4"/>
  <c r="CB329" i="4"/>
  <c r="BZ329" i="4"/>
  <c r="CD329" i="4"/>
  <c r="BR329" i="4"/>
  <c r="CA329" i="4"/>
  <c r="BQ329" i="4"/>
  <c r="BV329" i="4"/>
  <c r="BW329" i="4"/>
  <c r="BN329" i="4"/>
  <c r="BM329" i="4"/>
  <c r="BU329" i="4"/>
  <c r="CC329" i="4"/>
  <c r="BP329" i="4"/>
  <c r="BX329" i="4"/>
  <c r="BY329" i="4"/>
  <c r="BT329" i="4"/>
  <c r="BS329" i="4"/>
  <c r="EK43" i="4"/>
  <c r="EQ43" i="4"/>
  <c r="EX43" i="4"/>
  <c r="EO43" i="4"/>
  <c r="EG43" i="4"/>
  <c r="EI43" i="4"/>
  <c r="EJ43" i="4"/>
  <c r="ER43" i="4"/>
  <c r="EP43" i="4"/>
  <c r="EU43" i="4"/>
  <c r="EL43" i="4"/>
  <c r="EV43" i="4"/>
  <c r="ET43" i="4"/>
  <c r="EM43" i="4"/>
  <c r="EH43" i="4"/>
  <c r="EN43" i="4"/>
  <c r="EW43" i="4"/>
  <c r="ES43" i="4"/>
  <c r="BZ363" i="4"/>
  <c r="CA363" i="4"/>
  <c r="BU363" i="4"/>
  <c r="BP363" i="4"/>
  <c r="BN363" i="4"/>
  <c r="CD363" i="4"/>
  <c r="BT363" i="4"/>
  <c r="BR363" i="4"/>
  <c r="CC363" i="4"/>
  <c r="BV363" i="4"/>
  <c r="BM363" i="4"/>
  <c r="BW363" i="4"/>
  <c r="BS363" i="4"/>
  <c r="BX363" i="4"/>
  <c r="BY363" i="4"/>
  <c r="CB363" i="4"/>
  <c r="BQ363" i="4"/>
  <c r="BO363" i="4"/>
  <c r="CL233" i="4"/>
  <c r="CF233" i="4"/>
  <c r="CN233" i="4"/>
  <c r="CQ233" i="4"/>
  <c r="CV233" i="4"/>
  <c r="CR233" i="4"/>
  <c r="CI233" i="4"/>
  <c r="CJ233" i="4"/>
  <c r="CK233" i="4"/>
  <c r="CS233" i="4"/>
  <c r="CG233" i="4"/>
  <c r="CM233" i="4"/>
  <c r="CU233" i="4"/>
  <c r="CE233" i="4"/>
  <c r="CT233" i="4"/>
  <c r="CO233" i="4"/>
  <c r="CH233" i="4"/>
  <c r="CP233" i="4"/>
  <c r="CO116" i="4"/>
  <c r="CU116" i="4"/>
  <c r="CM116" i="4"/>
  <c r="CI116" i="4"/>
  <c r="CG116" i="4"/>
  <c r="CT116" i="4"/>
  <c r="CQ116" i="4"/>
  <c r="CF116" i="4"/>
  <c r="CE116" i="4"/>
  <c r="CH116" i="4"/>
  <c r="CP116" i="4"/>
  <c r="CJ116" i="4"/>
  <c r="CK116" i="4"/>
  <c r="CN116" i="4"/>
  <c r="CS116" i="4"/>
  <c r="CL116" i="4"/>
  <c r="CR116" i="4"/>
  <c r="CV116" i="4"/>
  <c r="CO359" i="4"/>
  <c r="CL359" i="4"/>
  <c r="CK359" i="4"/>
  <c r="CM359" i="4"/>
  <c r="CJ359" i="4"/>
  <c r="CR359" i="4"/>
  <c r="CI359" i="4"/>
  <c r="CP359" i="4"/>
  <c r="CF359" i="4"/>
  <c r="CV359" i="4"/>
  <c r="CT359" i="4"/>
  <c r="CN359" i="4"/>
  <c r="CH359" i="4"/>
  <c r="CE359" i="4"/>
  <c r="CS359" i="4"/>
  <c r="CU359" i="4"/>
  <c r="CQ359" i="4"/>
  <c r="CG359" i="4"/>
  <c r="ER169" i="4"/>
  <c r="EN169" i="4"/>
  <c r="EH169" i="4"/>
  <c r="EJ169" i="4"/>
  <c r="EK169" i="4"/>
  <c r="EP169" i="4"/>
  <c r="EQ169" i="4"/>
  <c r="EO169" i="4"/>
  <c r="ES169" i="4"/>
  <c r="EW169" i="4"/>
  <c r="EL169" i="4"/>
  <c r="EX169" i="4"/>
  <c r="EU169" i="4"/>
  <c r="EM169" i="4"/>
  <c r="EV169" i="4"/>
  <c r="EG169" i="4"/>
  <c r="EI169" i="4"/>
  <c r="ET169" i="4"/>
  <c r="BV79" i="4"/>
  <c r="BM79" i="4"/>
  <c r="BQ79" i="4"/>
  <c r="BP79" i="4"/>
  <c r="BZ79" i="4"/>
  <c r="BY79" i="4"/>
  <c r="CD79" i="4"/>
  <c r="BR79" i="4"/>
  <c r="CA79" i="4"/>
  <c r="BS79" i="4"/>
  <c r="CC79" i="4"/>
  <c r="CB79" i="4"/>
  <c r="BO79" i="4"/>
  <c r="BU79" i="4"/>
  <c r="BW79" i="4"/>
  <c r="BN79" i="4"/>
  <c r="BX79" i="4"/>
  <c r="BT79" i="4"/>
  <c r="BM114" i="4"/>
  <c r="BT114" i="4"/>
  <c r="CD114" i="4"/>
  <c r="BY114" i="4"/>
  <c r="BV114" i="4"/>
  <c r="CC114" i="4"/>
  <c r="CB114" i="4"/>
  <c r="BO114" i="4"/>
  <c r="BS114" i="4"/>
  <c r="BQ114" i="4"/>
  <c r="BN114" i="4"/>
  <c r="BP114" i="4"/>
  <c r="BR114" i="4"/>
  <c r="CA114" i="4"/>
  <c r="BU114" i="4"/>
  <c r="BX114" i="4"/>
  <c r="BZ114" i="4"/>
  <c r="BW114" i="4"/>
  <c r="CL205" i="4"/>
  <c r="CR205" i="4"/>
  <c r="CI205" i="4"/>
  <c r="CU205" i="4"/>
  <c r="CJ205" i="4"/>
  <c r="CK205" i="4"/>
  <c r="CO205" i="4"/>
  <c r="CG205" i="4"/>
  <c r="CS205" i="4"/>
  <c r="CT205" i="4"/>
  <c r="CN205" i="4"/>
  <c r="CP205" i="4"/>
  <c r="CF205" i="4"/>
  <c r="CQ205" i="4"/>
  <c r="CE205" i="4"/>
  <c r="CM205" i="4"/>
  <c r="CH205" i="4"/>
  <c r="CV205" i="4"/>
  <c r="BY311" i="4"/>
  <c r="BP311" i="4"/>
  <c r="BO311" i="4"/>
  <c r="BQ311" i="4"/>
  <c r="BU311" i="4"/>
  <c r="CD311" i="4"/>
  <c r="CC311" i="4"/>
  <c r="CB311" i="4"/>
  <c r="BV311" i="4"/>
  <c r="BZ311" i="4"/>
  <c r="BT311" i="4"/>
  <c r="BW311" i="4"/>
  <c r="BR311" i="4"/>
  <c r="BX311" i="4"/>
  <c r="BM311" i="4"/>
  <c r="BN311" i="4"/>
  <c r="CA311" i="4"/>
  <c r="BS311" i="4"/>
  <c r="CX313" i="4"/>
  <c r="DL313" i="4"/>
  <c r="DI313" i="4"/>
  <c r="DJ313" i="4"/>
  <c r="DA313" i="4"/>
  <c r="DH313" i="4"/>
  <c r="DG313" i="4"/>
  <c r="DF313" i="4"/>
  <c r="DK313" i="4"/>
  <c r="DC313" i="4"/>
  <c r="DE313" i="4"/>
  <c r="DD313" i="4"/>
  <c r="CY313" i="4"/>
  <c r="CZ313" i="4"/>
  <c r="DM313" i="4"/>
  <c r="CW313" i="4"/>
  <c r="DB313" i="4"/>
  <c r="DN313" i="4"/>
  <c r="CO167" i="4"/>
  <c r="CF167" i="4"/>
  <c r="CG167" i="4"/>
  <c r="CL167" i="4"/>
  <c r="CU167" i="4"/>
  <c r="CE167" i="4"/>
  <c r="CK167" i="4"/>
  <c r="CM167" i="4"/>
  <c r="CH167" i="4"/>
  <c r="CJ167" i="4"/>
  <c r="CP167" i="4"/>
  <c r="CS167" i="4"/>
  <c r="CT167" i="4"/>
  <c r="CR167" i="4"/>
  <c r="CV167" i="4"/>
  <c r="CI167" i="4"/>
  <c r="CN167" i="4"/>
  <c r="CQ167" i="4"/>
  <c r="EC66" i="4"/>
  <c r="EA66" i="4"/>
  <c r="DZ66" i="4"/>
  <c r="ED66" i="4"/>
  <c r="EB66" i="4"/>
  <c r="EE66" i="4"/>
  <c r="EF66" i="4"/>
  <c r="DQ66" i="4"/>
  <c r="DR66" i="4"/>
  <c r="DW66" i="4"/>
  <c r="DT66" i="4"/>
  <c r="DX66" i="4"/>
  <c r="DY66" i="4"/>
  <c r="DS66" i="4"/>
  <c r="DU66" i="4"/>
  <c r="DP66" i="4"/>
  <c r="DV66" i="4"/>
  <c r="DO66" i="4"/>
  <c r="BO53" i="4"/>
  <c r="BM53" i="4"/>
  <c r="CD53" i="4"/>
  <c r="BW53" i="4"/>
  <c r="BP53" i="4"/>
  <c r="BU53" i="4"/>
  <c r="BS53" i="4"/>
  <c r="BQ53" i="4"/>
  <c r="CB53" i="4"/>
  <c r="BN53" i="4"/>
  <c r="BT53" i="4"/>
  <c r="BZ53" i="4"/>
  <c r="BV53" i="4"/>
  <c r="BR53" i="4"/>
  <c r="CA53" i="4"/>
  <c r="BX53" i="4"/>
  <c r="CC53" i="4"/>
  <c r="BY53" i="4"/>
  <c r="DP219" i="4"/>
  <c r="DX219" i="4"/>
  <c r="DZ219" i="4"/>
  <c r="DO219" i="4"/>
  <c r="ED219" i="4"/>
  <c r="DU219" i="4"/>
  <c r="EC219" i="4"/>
  <c r="EB219" i="4"/>
  <c r="EA219" i="4"/>
  <c r="DR219" i="4"/>
  <c r="DW219" i="4"/>
  <c r="DQ219" i="4"/>
  <c r="DS219" i="4"/>
  <c r="EE219" i="4"/>
  <c r="DY219" i="4"/>
  <c r="DT219" i="4"/>
  <c r="DV219" i="4"/>
  <c r="EF219" i="4"/>
  <c r="ES220" i="4"/>
  <c r="ET220" i="4"/>
  <c r="EN220" i="4"/>
  <c r="EJ220" i="4"/>
  <c r="EK220" i="4"/>
  <c r="EH220" i="4"/>
  <c r="EU220" i="4"/>
  <c r="EV220" i="4"/>
  <c r="EW220" i="4"/>
  <c r="EO220" i="4"/>
  <c r="EP220" i="4"/>
  <c r="EX220" i="4"/>
  <c r="EQ220" i="4"/>
  <c r="EM220" i="4"/>
  <c r="EL220" i="4"/>
  <c r="EI220" i="4"/>
  <c r="EG220" i="4"/>
  <c r="ER220" i="4"/>
  <c r="CU146" i="4"/>
  <c r="CP146" i="4"/>
  <c r="CQ146" i="4"/>
  <c r="CR146" i="4"/>
  <c r="CN146" i="4"/>
  <c r="CM146" i="4"/>
  <c r="CF146" i="4"/>
  <c r="CV146" i="4"/>
  <c r="CE146" i="4"/>
  <c r="CG146" i="4"/>
  <c r="CS146" i="4"/>
  <c r="CT146" i="4"/>
  <c r="CK146" i="4"/>
  <c r="CL146" i="4"/>
  <c r="CJ146" i="4"/>
  <c r="CH146" i="4"/>
  <c r="CI146" i="4"/>
  <c r="CO146" i="4"/>
  <c r="BR197" i="4"/>
  <c r="BQ197" i="4"/>
  <c r="CB197" i="4"/>
  <c r="BY197" i="4"/>
  <c r="BV197" i="4"/>
  <c r="BT197" i="4"/>
  <c r="BO197" i="4"/>
  <c r="BN197" i="4"/>
  <c r="BW197" i="4"/>
  <c r="BU197" i="4"/>
  <c r="BX197" i="4"/>
  <c r="BZ197" i="4"/>
  <c r="BS197" i="4"/>
  <c r="CA197" i="4"/>
  <c r="BM197" i="4"/>
  <c r="BP197" i="4"/>
  <c r="CC197" i="4"/>
  <c r="CD197" i="4"/>
  <c r="ES211" i="4"/>
  <c r="EN211" i="4"/>
  <c r="EV211" i="4"/>
  <c r="EJ211" i="4"/>
  <c r="EW211" i="4"/>
  <c r="EO211" i="4"/>
  <c r="EP211" i="4"/>
  <c r="EL211" i="4"/>
  <c r="EQ211" i="4"/>
  <c r="EI211" i="4"/>
  <c r="EG211" i="4"/>
  <c r="ET211" i="4"/>
  <c r="EU211" i="4"/>
  <c r="EX211" i="4"/>
  <c r="EK211" i="4"/>
  <c r="EH211" i="4"/>
  <c r="ER211" i="4"/>
  <c r="EM211" i="4"/>
  <c r="EG21" i="4"/>
  <c r="EI21" i="4"/>
  <c r="EP21" i="4"/>
  <c r="EX21" i="4"/>
  <c r="EH21" i="4"/>
  <c r="EJ21" i="4"/>
  <c r="EN21" i="4"/>
  <c r="ER21" i="4"/>
  <c r="EV21" i="4"/>
  <c r="EL21" i="4"/>
  <c r="EO21" i="4"/>
  <c r="EM21" i="4"/>
  <c r="EW21" i="4"/>
  <c r="ET21" i="4"/>
  <c r="EU21" i="4"/>
  <c r="ES21" i="4"/>
  <c r="EK21" i="4"/>
  <c r="EQ21" i="4"/>
  <c r="DS207" i="4"/>
  <c r="DT207" i="4"/>
  <c r="DO207" i="4"/>
  <c r="DY207" i="4"/>
  <c r="DQ207" i="4"/>
  <c r="DU207" i="4"/>
  <c r="EC207" i="4"/>
  <c r="DW207" i="4"/>
  <c r="EA207" i="4"/>
  <c r="ED207" i="4"/>
  <c r="DZ207" i="4"/>
  <c r="DX207" i="4"/>
  <c r="EE207" i="4"/>
  <c r="EF207" i="4"/>
  <c r="DP207" i="4"/>
  <c r="DV207" i="4"/>
  <c r="DR207" i="4"/>
  <c r="EB207" i="4"/>
  <c r="DX7" i="4"/>
  <c r="EA7" i="4"/>
  <c r="EB7" i="4"/>
  <c r="DY7" i="4"/>
  <c r="DR7" i="4"/>
  <c r="EC7" i="4"/>
  <c r="ED7" i="4"/>
  <c r="DS7" i="4"/>
  <c r="EF7" i="4"/>
  <c r="DT7" i="4"/>
  <c r="DQ7" i="4"/>
  <c r="DV7" i="4"/>
  <c r="DU7" i="4"/>
  <c r="EE7" i="4"/>
  <c r="DZ7" i="4"/>
  <c r="DW7" i="4"/>
  <c r="DP7" i="4"/>
  <c r="DO7" i="4"/>
  <c r="EM138" i="4"/>
  <c r="EJ138" i="4"/>
  <c r="AP138" i="4" s="1"/>
  <c r="EQ138" i="4"/>
  <c r="ES138" i="4"/>
  <c r="EX138" i="4"/>
  <c r="EO138" i="4"/>
  <c r="EH138" i="4"/>
  <c r="EV138" i="4"/>
  <c r="EN138" i="4"/>
  <c r="EP138" i="4"/>
  <c r="EK138" i="4"/>
  <c r="EG138" i="4"/>
  <c r="EU138" i="4"/>
  <c r="EL138" i="4"/>
  <c r="AR138" i="4" s="1"/>
  <c r="ET138" i="4"/>
  <c r="EI138" i="4"/>
  <c r="EW138" i="4"/>
  <c r="ER138" i="4"/>
  <c r="AX138" i="4" s="1"/>
  <c r="CL263" i="4"/>
  <c r="CP263" i="4"/>
  <c r="CF263" i="4"/>
  <c r="CM263" i="4"/>
  <c r="CS263" i="4"/>
  <c r="CQ263" i="4"/>
  <c r="CE263" i="4"/>
  <c r="CO263" i="4"/>
  <c r="CV263" i="4"/>
  <c r="CG263" i="4"/>
  <c r="CT263" i="4"/>
  <c r="CJ263" i="4"/>
  <c r="CU263" i="4"/>
  <c r="CK263" i="4"/>
  <c r="CH263" i="4"/>
  <c r="CI263" i="4"/>
  <c r="CR263" i="4"/>
  <c r="CN263" i="4"/>
  <c r="BV149" i="4"/>
  <c r="BR149" i="4"/>
  <c r="BQ149" i="4"/>
  <c r="CA149" i="4"/>
  <c r="CC149" i="4"/>
  <c r="BX149" i="4"/>
  <c r="BW149" i="4"/>
  <c r="BP149" i="4"/>
  <c r="BS149" i="4"/>
  <c r="BU149" i="4"/>
  <c r="CD149" i="4"/>
  <c r="BZ149" i="4"/>
  <c r="CB149" i="4"/>
  <c r="BY149" i="4"/>
  <c r="BM149" i="4"/>
  <c r="BN149" i="4"/>
  <c r="BO149" i="4"/>
  <c r="BT149" i="4"/>
  <c r="DT271" i="4"/>
  <c r="DQ271" i="4"/>
  <c r="DY271" i="4"/>
  <c r="EF271" i="4"/>
  <c r="DP271" i="4"/>
  <c r="DR271" i="4"/>
  <c r="DU271" i="4"/>
  <c r="DO271" i="4"/>
  <c r="EA271" i="4"/>
  <c r="ED271" i="4"/>
  <c r="DS271" i="4"/>
  <c r="DZ271" i="4"/>
  <c r="DW271" i="4"/>
  <c r="DX271" i="4"/>
  <c r="EC271" i="4"/>
  <c r="DV271" i="4"/>
  <c r="EE271" i="4"/>
  <c r="EB271" i="4"/>
  <c r="EE292" i="4"/>
  <c r="DZ292" i="4"/>
  <c r="EF292" i="4"/>
  <c r="DQ292" i="4"/>
  <c r="DY292" i="4"/>
  <c r="DW292" i="4"/>
  <c r="DV292" i="4"/>
  <c r="EC292" i="4"/>
  <c r="DO292" i="4"/>
  <c r="DX292" i="4"/>
  <c r="DR292" i="4"/>
  <c r="EB292" i="4"/>
  <c r="DT292" i="4"/>
  <c r="EA292" i="4"/>
  <c r="DP292" i="4"/>
  <c r="DU292" i="4"/>
  <c r="ED292" i="4"/>
  <c r="DS292" i="4"/>
  <c r="EG55" i="4"/>
  <c r="EU55" i="4"/>
  <c r="ES55" i="4"/>
  <c r="ER55" i="4"/>
  <c r="EK55" i="4"/>
  <c r="ET55" i="4"/>
  <c r="EJ55" i="4"/>
  <c r="EM55" i="4"/>
  <c r="EX55" i="4"/>
  <c r="EN55" i="4"/>
  <c r="EV55" i="4"/>
  <c r="EP55" i="4"/>
  <c r="EL55" i="4"/>
  <c r="EQ55" i="4"/>
  <c r="EW55" i="4"/>
  <c r="EO55" i="4"/>
  <c r="EI55" i="4"/>
  <c r="EH55" i="4"/>
  <c r="DS168" i="4"/>
  <c r="DU168" i="4"/>
  <c r="EF168" i="4"/>
  <c r="DR168" i="4"/>
  <c r="DY168" i="4"/>
  <c r="DZ168" i="4"/>
  <c r="DT168" i="4"/>
  <c r="DV168" i="4"/>
  <c r="EE168" i="4"/>
  <c r="DX168" i="4"/>
  <c r="EA168" i="4"/>
  <c r="DP168" i="4"/>
  <c r="DQ168" i="4"/>
  <c r="EC168" i="4"/>
  <c r="DW168" i="4"/>
  <c r="ED168" i="4"/>
  <c r="DO168" i="4"/>
  <c r="EB168" i="4"/>
  <c r="EK22" i="4"/>
  <c r="EJ22" i="4"/>
  <c r="EU22" i="4"/>
  <c r="EI22" i="4"/>
  <c r="ER22" i="4"/>
  <c r="EG22" i="4"/>
  <c r="EW22" i="4"/>
  <c r="EL22" i="4"/>
  <c r="EM22" i="4"/>
  <c r="ES22" i="4"/>
  <c r="EQ22" i="4"/>
  <c r="EH22" i="4"/>
  <c r="EP22" i="4"/>
  <c r="EO22" i="4"/>
  <c r="EN22" i="4"/>
  <c r="EV22" i="4"/>
  <c r="ET22" i="4"/>
  <c r="EX22" i="4"/>
  <c r="CG250" i="4"/>
  <c r="CV250" i="4"/>
  <c r="CS250" i="4"/>
  <c r="CQ250" i="4"/>
  <c r="CU250" i="4"/>
  <c r="CO250" i="4"/>
  <c r="CP250" i="4"/>
  <c r="CK250" i="4"/>
  <c r="CT250" i="4"/>
  <c r="CH250" i="4"/>
  <c r="CF250" i="4"/>
  <c r="CJ250" i="4"/>
  <c r="CE250" i="4"/>
  <c r="CL250" i="4"/>
  <c r="CI250" i="4"/>
  <c r="CR250" i="4"/>
  <c r="CM250" i="4"/>
  <c r="CN250" i="4"/>
  <c r="EW154" i="4"/>
  <c r="EX154" i="4"/>
  <c r="EI154" i="4"/>
  <c r="ET154" i="4"/>
  <c r="ER154" i="4"/>
  <c r="EU154" i="4"/>
  <c r="EP154" i="4"/>
  <c r="EV154" i="4"/>
  <c r="EO154" i="4"/>
  <c r="EN154" i="4"/>
  <c r="ES154" i="4"/>
  <c r="EL154" i="4"/>
  <c r="EG154" i="4"/>
  <c r="EJ154" i="4"/>
  <c r="EM154" i="4"/>
  <c r="EH154" i="4"/>
  <c r="EQ154" i="4"/>
  <c r="EK154" i="4"/>
  <c r="EM70" i="4"/>
  <c r="EN70" i="4"/>
  <c r="EX70" i="4"/>
  <c r="EV70" i="4"/>
  <c r="ET70" i="4"/>
  <c r="EP70" i="4"/>
  <c r="EH70" i="4"/>
  <c r="ES70" i="4"/>
  <c r="EG70" i="4"/>
  <c r="EQ70" i="4"/>
  <c r="EW70" i="4"/>
  <c r="EL70" i="4"/>
  <c r="EI70" i="4"/>
  <c r="EU70" i="4"/>
  <c r="EK70" i="4"/>
  <c r="EJ70" i="4"/>
  <c r="EO70" i="4"/>
  <c r="ER70" i="4"/>
  <c r="CP349" i="4"/>
  <c r="CU349" i="4"/>
  <c r="CM349" i="4"/>
  <c r="CT349" i="4"/>
  <c r="CS349" i="4"/>
  <c r="CE349" i="4"/>
  <c r="CV349" i="4"/>
  <c r="CQ349" i="4"/>
  <c r="CO349" i="4"/>
  <c r="CR349" i="4"/>
  <c r="CK349" i="4"/>
  <c r="CJ349" i="4"/>
  <c r="CG349" i="4"/>
  <c r="CL349" i="4"/>
  <c r="CF349" i="4"/>
  <c r="CN349" i="4"/>
  <c r="CH349" i="4"/>
  <c r="CI349" i="4"/>
  <c r="DM183" i="4"/>
  <c r="DK183" i="4"/>
  <c r="CX183" i="4"/>
  <c r="DE183" i="4"/>
  <c r="DC183" i="4"/>
  <c r="DB183" i="4"/>
  <c r="DI183" i="4"/>
  <c r="CY183" i="4"/>
  <c r="CZ183" i="4"/>
  <c r="DL183" i="4"/>
  <c r="DA183" i="4"/>
  <c r="DN183" i="4"/>
  <c r="CW183" i="4"/>
  <c r="DG183" i="4"/>
  <c r="DF183" i="4"/>
  <c r="DH183" i="4"/>
  <c r="DJ183" i="4"/>
  <c r="DD183" i="4"/>
  <c r="CT72" i="4"/>
  <c r="CF72" i="4"/>
  <c r="CG72" i="4"/>
  <c r="CV72" i="4"/>
  <c r="CN72" i="4"/>
  <c r="CO72" i="4"/>
  <c r="CL72" i="4"/>
  <c r="CS72" i="4"/>
  <c r="CK72" i="4"/>
  <c r="CM72" i="4"/>
  <c r="CU72" i="4"/>
  <c r="CQ72" i="4"/>
  <c r="CJ72" i="4"/>
  <c r="CI72" i="4"/>
  <c r="CP72" i="4"/>
  <c r="CE72" i="4"/>
  <c r="CR72" i="4"/>
  <c r="CH72" i="4"/>
  <c r="DF66" i="4"/>
  <c r="CW66" i="4"/>
  <c r="DM66" i="4"/>
  <c r="CY66" i="4"/>
  <c r="DK66" i="4"/>
  <c r="DI66" i="4"/>
  <c r="DG66" i="4"/>
  <c r="CX66" i="4"/>
  <c r="DB66" i="4"/>
  <c r="CZ66" i="4"/>
  <c r="DE66" i="4"/>
  <c r="DL66" i="4"/>
  <c r="DN66" i="4"/>
  <c r="DC66" i="4"/>
  <c r="DA66" i="4"/>
  <c r="DD66" i="4"/>
  <c r="DH66" i="4"/>
  <c r="DJ66" i="4"/>
  <c r="EP289" i="4"/>
  <c r="EV289" i="4"/>
  <c r="ER289" i="4"/>
  <c r="ES289" i="4"/>
  <c r="EO289" i="4"/>
  <c r="EG289" i="4"/>
  <c r="EM289" i="4"/>
  <c r="EU289" i="4"/>
  <c r="ET289" i="4"/>
  <c r="EH289" i="4"/>
  <c r="EN289" i="4"/>
  <c r="EL289" i="4"/>
  <c r="EQ289" i="4"/>
  <c r="EK289" i="4"/>
  <c r="EX289" i="4"/>
  <c r="EJ289" i="4"/>
  <c r="EW289" i="4"/>
  <c r="EI289" i="4"/>
  <c r="CM256" i="4"/>
  <c r="CN256" i="4"/>
  <c r="CR256" i="4"/>
  <c r="CL256" i="4"/>
  <c r="CJ256" i="4"/>
  <c r="CP256" i="4"/>
  <c r="CU256" i="4"/>
  <c r="CF256" i="4"/>
  <c r="CE256" i="4"/>
  <c r="CH256" i="4"/>
  <c r="CV256" i="4"/>
  <c r="CI256" i="4"/>
  <c r="CT256" i="4"/>
  <c r="CQ256" i="4"/>
  <c r="CS256" i="4"/>
  <c r="CO256" i="4"/>
  <c r="CG256" i="4"/>
  <c r="CK256" i="4"/>
  <c r="DA274" i="4"/>
  <c r="DI274" i="4"/>
  <c r="DG274" i="4"/>
  <c r="DL274" i="4"/>
  <c r="DC274" i="4"/>
  <c r="DD274" i="4"/>
  <c r="DF274" i="4"/>
  <c r="DB274" i="4"/>
  <c r="DN274" i="4"/>
  <c r="DJ274" i="4"/>
  <c r="DK274" i="4"/>
  <c r="DH274" i="4"/>
  <c r="DM274" i="4"/>
  <c r="CZ274" i="4"/>
  <c r="CY274" i="4"/>
  <c r="CX274" i="4"/>
  <c r="DE274" i="4"/>
  <c r="CW274" i="4"/>
  <c r="CD201" i="4"/>
  <c r="CB201" i="4"/>
  <c r="BP201" i="4"/>
  <c r="BZ201" i="4"/>
  <c r="BM201" i="4"/>
  <c r="BQ201" i="4"/>
  <c r="BS201" i="4"/>
  <c r="BR201" i="4"/>
  <c r="CA201" i="4"/>
  <c r="BW201" i="4"/>
  <c r="BX201" i="4"/>
  <c r="CC201" i="4"/>
  <c r="BT201" i="4"/>
  <c r="BY201" i="4"/>
  <c r="BO201" i="4"/>
  <c r="BV201" i="4"/>
  <c r="BU201" i="4"/>
  <c r="BN201" i="4"/>
  <c r="BT49" i="4"/>
  <c r="BP49" i="4"/>
  <c r="CD49" i="4"/>
  <c r="BN49" i="4"/>
  <c r="CB49" i="4"/>
  <c r="BM49" i="4"/>
  <c r="BR49" i="4"/>
  <c r="CC49" i="4"/>
  <c r="BV49" i="4"/>
  <c r="BQ49" i="4"/>
  <c r="BZ49" i="4"/>
  <c r="BS49" i="4"/>
  <c r="BW49" i="4"/>
  <c r="BU49" i="4"/>
  <c r="BX49" i="4"/>
  <c r="BY49" i="4"/>
  <c r="BO49" i="4"/>
  <c r="CA49" i="4"/>
  <c r="DG154" i="4"/>
  <c r="DD154" i="4"/>
  <c r="DN154" i="4"/>
  <c r="DH154" i="4"/>
  <c r="DF154" i="4"/>
  <c r="CZ154" i="4"/>
  <c r="DK154" i="4"/>
  <c r="DM154" i="4"/>
  <c r="DE154" i="4"/>
  <c r="DI154" i="4"/>
  <c r="DJ154" i="4"/>
  <c r="DB154" i="4"/>
  <c r="CX154" i="4"/>
  <c r="DA154" i="4"/>
  <c r="DC154" i="4"/>
  <c r="CW154" i="4"/>
  <c r="DL154" i="4"/>
  <c r="CY154" i="4"/>
  <c r="DM82" i="4"/>
  <c r="DH82" i="4"/>
  <c r="CX82" i="4"/>
  <c r="DE82" i="4"/>
  <c r="DN82" i="4"/>
  <c r="CY82" i="4"/>
  <c r="DG82" i="4"/>
  <c r="CW82" i="4"/>
  <c r="DB82" i="4"/>
  <c r="DL82" i="4"/>
  <c r="DD82" i="4"/>
  <c r="DF82" i="4"/>
  <c r="DJ82" i="4"/>
  <c r="DA82" i="4"/>
  <c r="DC82" i="4"/>
  <c r="DI82" i="4"/>
  <c r="DK82" i="4"/>
  <c r="CZ82" i="4"/>
  <c r="EU156" i="4"/>
  <c r="EL156" i="4"/>
  <c r="EG156" i="4"/>
  <c r="EV156" i="4"/>
  <c r="EQ156" i="4"/>
  <c r="EX156" i="4"/>
  <c r="ET156" i="4"/>
  <c r="EW156" i="4"/>
  <c r="EM156" i="4"/>
  <c r="EI156" i="4"/>
  <c r="EJ156" i="4"/>
  <c r="ER156" i="4"/>
  <c r="EN156" i="4"/>
  <c r="EP156" i="4"/>
  <c r="EH156" i="4"/>
  <c r="EO156" i="4"/>
  <c r="ES156" i="4"/>
  <c r="EK156" i="4"/>
  <c r="CJ264" i="4"/>
  <c r="CV264" i="4"/>
  <c r="CM264" i="4"/>
  <c r="CH264" i="4"/>
  <c r="CI264" i="4"/>
  <c r="CF264" i="4"/>
  <c r="CO264" i="4"/>
  <c r="CT264" i="4"/>
  <c r="CG264" i="4"/>
  <c r="CP264" i="4"/>
  <c r="CL264" i="4"/>
  <c r="CR264" i="4"/>
  <c r="CS264" i="4"/>
  <c r="CQ264" i="4"/>
  <c r="CN264" i="4"/>
  <c r="CU264" i="4"/>
  <c r="CK264" i="4"/>
  <c r="CE264" i="4"/>
  <c r="DI97" i="4"/>
  <c r="CW97" i="4"/>
  <c r="DE97" i="4"/>
  <c r="DD97" i="4"/>
  <c r="CX97" i="4"/>
  <c r="DK97" i="4"/>
  <c r="DC97" i="4"/>
  <c r="DJ97" i="4"/>
  <c r="DB97" i="4"/>
  <c r="CZ97" i="4"/>
  <c r="DN97" i="4"/>
  <c r="DG97" i="4"/>
  <c r="DH97" i="4"/>
  <c r="DL97" i="4"/>
  <c r="CY97" i="4"/>
  <c r="DF97" i="4"/>
  <c r="DM97" i="4"/>
  <c r="DA97" i="4"/>
  <c r="EK315" i="4"/>
  <c r="EV315" i="4"/>
  <c r="EU315" i="4"/>
  <c r="ER315" i="4"/>
  <c r="EL315" i="4"/>
  <c r="EQ315" i="4"/>
  <c r="EW315" i="4"/>
  <c r="EG315" i="4"/>
  <c r="EM315" i="4"/>
  <c r="EN315" i="4"/>
  <c r="EO315" i="4"/>
  <c r="ET315" i="4"/>
  <c r="ES315" i="4"/>
  <c r="EP315" i="4"/>
  <c r="EH315" i="4"/>
  <c r="EX315" i="4"/>
  <c r="EI315" i="4"/>
  <c r="EJ315" i="4"/>
  <c r="BN275" i="4"/>
  <c r="CC275" i="4"/>
  <c r="CA275" i="4"/>
  <c r="BZ275" i="4"/>
  <c r="BX275" i="4"/>
  <c r="BY275" i="4"/>
  <c r="BR275" i="4"/>
  <c r="BT275" i="4"/>
  <c r="BP275" i="4"/>
  <c r="BS275" i="4"/>
  <c r="BO275" i="4"/>
  <c r="BV275" i="4"/>
  <c r="BW275" i="4"/>
  <c r="BM275" i="4"/>
  <c r="CD275" i="4"/>
  <c r="BQ275" i="4"/>
  <c r="BU275" i="4"/>
  <c r="CB275" i="4"/>
  <c r="EP124" i="4"/>
  <c r="ER124" i="4"/>
  <c r="EU124" i="4"/>
  <c r="EL124" i="4"/>
  <c r="EK124" i="4"/>
  <c r="EJ124" i="4"/>
  <c r="ET124" i="4"/>
  <c r="EO124" i="4"/>
  <c r="EX124" i="4"/>
  <c r="EH124" i="4"/>
  <c r="EQ124" i="4"/>
  <c r="EN124" i="4"/>
  <c r="EM124" i="4"/>
  <c r="EG124" i="4"/>
  <c r="ES124" i="4"/>
  <c r="EI124" i="4"/>
  <c r="EW124" i="4"/>
  <c r="EV124" i="4"/>
  <c r="CE131" i="4"/>
  <c r="CO131" i="4"/>
  <c r="CM131" i="4"/>
  <c r="CV131" i="4"/>
  <c r="CF131" i="4"/>
  <c r="CG131" i="4"/>
  <c r="CL131" i="4"/>
  <c r="CU131" i="4"/>
  <c r="CQ131" i="4"/>
  <c r="CT131" i="4"/>
  <c r="CH131" i="4"/>
  <c r="CK131" i="4"/>
  <c r="CR131" i="4"/>
  <c r="CJ131" i="4"/>
  <c r="CP131" i="4"/>
  <c r="CN131" i="4"/>
  <c r="CS131" i="4"/>
  <c r="CI131" i="4"/>
  <c r="ED237" i="4"/>
  <c r="EC237" i="4"/>
  <c r="EB237" i="4"/>
  <c r="DV237" i="4"/>
  <c r="DS237" i="4"/>
  <c r="DU237" i="4"/>
  <c r="DT237" i="4"/>
  <c r="DP237" i="4"/>
  <c r="DX237" i="4"/>
  <c r="DQ237" i="4"/>
  <c r="DO237" i="4"/>
  <c r="DZ237" i="4"/>
  <c r="DW237" i="4"/>
  <c r="DY237" i="4"/>
  <c r="DR237" i="4"/>
  <c r="EE237" i="4"/>
  <c r="EA237" i="4"/>
  <c r="EF237" i="4"/>
  <c r="BT361" i="4"/>
  <c r="CA361" i="4"/>
  <c r="BV361" i="4"/>
  <c r="BP361" i="4"/>
  <c r="BX361" i="4"/>
  <c r="CB361" i="4"/>
  <c r="BU361" i="4"/>
  <c r="CC361" i="4"/>
  <c r="BZ361" i="4"/>
  <c r="BW361" i="4"/>
  <c r="BQ361" i="4"/>
  <c r="BR361" i="4"/>
  <c r="BO361" i="4"/>
  <c r="BS361" i="4"/>
  <c r="BM361" i="4"/>
  <c r="BN361" i="4"/>
  <c r="BY361" i="4"/>
  <c r="CD361" i="4"/>
  <c r="DM109" i="4"/>
  <c r="DK109" i="4"/>
  <c r="DD109" i="4"/>
  <c r="DI109" i="4"/>
  <c r="CX109" i="4"/>
  <c r="DL109" i="4"/>
  <c r="CW109" i="4"/>
  <c r="DH109" i="4"/>
  <c r="DJ109" i="4"/>
  <c r="DB109" i="4"/>
  <c r="CY109" i="4"/>
  <c r="DC109" i="4"/>
  <c r="DA109" i="4"/>
  <c r="DE109" i="4"/>
  <c r="CZ109" i="4"/>
  <c r="DF109" i="4"/>
  <c r="DN109" i="4"/>
  <c r="DG109" i="4"/>
  <c r="DO179" i="4"/>
  <c r="EE179" i="4"/>
  <c r="EF179" i="4"/>
  <c r="DZ179" i="4"/>
  <c r="DU179" i="4"/>
  <c r="DS179" i="4"/>
  <c r="DY179" i="4"/>
  <c r="DW179" i="4"/>
  <c r="DV179" i="4"/>
  <c r="DT179" i="4"/>
  <c r="DP179" i="4"/>
  <c r="DR179" i="4"/>
  <c r="DX179" i="4"/>
  <c r="EC179" i="4"/>
  <c r="EA179" i="4"/>
  <c r="DQ179" i="4"/>
  <c r="EB179" i="4"/>
  <c r="ED179" i="4"/>
  <c r="DP37" i="4"/>
  <c r="ED37" i="4"/>
  <c r="EC37" i="4"/>
  <c r="EE37" i="4"/>
  <c r="EB37" i="4"/>
  <c r="DS37" i="4"/>
  <c r="EA37" i="4"/>
  <c r="DR37" i="4"/>
  <c r="DX37" i="4"/>
  <c r="DY37" i="4"/>
  <c r="DW37" i="4"/>
  <c r="DQ37" i="4"/>
  <c r="DV37" i="4"/>
  <c r="DZ37" i="4"/>
  <c r="DO37" i="4"/>
  <c r="DT37" i="4"/>
  <c r="EF37" i="4"/>
  <c r="DU37" i="4"/>
  <c r="BN295" i="4"/>
  <c r="BT295" i="4"/>
  <c r="BM295" i="4"/>
  <c r="CA295" i="4"/>
  <c r="BX295" i="4"/>
  <c r="BR295" i="4"/>
  <c r="BY295" i="4"/>
  <c r="BV295" i="4"/>
  <c r="BS295" i="4"/>
  <c r="BU295" i="4"/>
  <c r="BW295" i="4"/>
  <c r="BZ295" i="4"/>
  <c r="CD295" i="4"/>
  <c r="BP295" i="4"/>
  <c r="CC295" i="4"/>
  <c r="BQ295" i="4"/>
  <c r="CB295" i="4"/>
  <c r="BO295" i="4"/>
  <c r="CK272" i="4"/>
  <c r="CL272" i="4"/>
  <c r="CF272" i="4"/>
  <c r="CE272" i="4"/>
  <c r="CJ272" i="4"/>
  <c r="CQ272" i="4"/>
  <c r="CO272" i="4"/>
  <c r="CT272" i="4"/>
  <c r="CU272" i="4"/>
  <c r="CG272" i="4"/>
  <c r="CI272" i="4"/>
  <c r="CN272" i="4"/>
  <c r="CV272" i="4"/>
  <c r="CR272" i="4"/>
  <c r="CP272" i="4"/>
  <c r="CH272" i="4"/>
  <c r="CS272" i="4"/>
  <c r="CM272" i="4"/>
  <c r="DN233" i="4"/>
  <c r="DM233" i="4"/>
  <c r="DG233" i="4"/>
  <c r="DC233" i="4"/>
  <c r="DD233" i="4"/>
  <c r="DE233" i="4"/>
  <c r="DK233" i="4"/>
  <c r="DH233" i="4"/>
  <c r="DB233" i="4"/>
  <c r="CW233" i="4"/>
  <c r="DI233" i="4"/>
  <c r="DJ233" i="4"/>
  <c r="CZ233" i="4"/>
  <c r="DL233" i="4"/>
  <c r="CY233" i="4"/>
  <c r="CX233" i="4"/>
  <c r="DA233" i="4"/>
  <c r="DF233" i="4"/>
  <c r="EH334" i="4"/>
  <c r="ER334" i="4"/>
  <c r="EU334" i="4"/>
  <c r="ET334" i="4"/>
  <c r="ES334" i="4"/>
  <c r="EO334" i="4"/>
  <c r="EW334" i="4"/>
  <c r="EQ334" i="4"/>
  <c r="EJ334" i="4"/>
  <c r="EX334" i="4"/>
  <c r="EV334" i="4"/>
  <c r="EG334" i="4"/>
  <c r="EP334" i="4"/>
  <c r="EK334" i="4"/>
  <c r="EN334" i="4"/>
  <c r="EI334" i="4"/>
  <c r="EM334" i="4"/>
  <c r="EL334" i="4"/>
  <c r="ES17" i="4"/>
  <c r="EW17" i="4"/>
  <c r="EH17" i="4"/>
  <c r="ET17" i="4"/>
  <c r="EJ17" i="4"/>
  <c r="ER17" i="4"/>
  <c r="EX17" i="4"/>
  <c r="EP17" i="4"/>
  <c r="EK17" i="4"/>
  <c r="EQ17" i="4"/>
  <c r="EL17" i="4"/>
  <c r="EV17" i="4"/>
  <c r="EM17" i="4"/>
  <c r="EN17" i="4"/>
  <c r="EO17" i="4"/>
  <c r="EU17" i="4"/>
  <c r="EI17" i="4"/>
  <c r="EG17" i="4"/>
  <c r="DU145" i="4"/>
  <c r="EC145" i="4"/>
  <c r="EB145" i="4"/>
  <c r="DR145" i="4"/>
  <c r="EA145" i="4"/>
  <c r="ED145" i="4"/>
  <c r="DY145" i="4"/>
  <c r="DQ145" i="4"/>
  <c r="DP145" i="4"/>
  <c r="DO145" i="4"/>
  <c r="DS145" i="4"/>
  <c r="DW145" i="4"/>
  <c r="EF145" i="4"/>
  <c r="DT145" i="4"/>
  <c r="DX145" i="4"/>
  <c r="DV145" i="4"/>
  <c r="EE145" i="4"/>
  <c r="DZ145" i="4"/>
  <c r="BZ231" i="4"/>
  <c r="CA231" i="4"/>
  <c r="BP231" i="4"/>
  <c r="BO231" i="4"/>
  <c r="BY231" i="4"/>
  <c r="BW231" i="4"/>
  <c r="BR231" i="4"/>
  <c r="CB231" i="4"/>
  <c r="BM231" i="4"/>
  <c r="CD231" i="4"/>
  <c r="BX231" i="4"/>
  <c r="BN231" i="4"/>
  <c r="BQ231" i="4"/>
  <c r="BS231" i="4"/>
  <c r="BT231" i="4"/>
  <c r="BV231" i="4"/>
  <c r="BU231" i="4"/>
  <c r="CC231" i="4"/>
  <c r="DG206" i="4"/>
  <c r="DF206" i="4"/>
  <c r="DD206" i="4"/>
  <c r="CX206" i="4"/>
  <c r="CZ206" i="4"/>
  <c r="CY206" i="4"/>
  <c r="DE206" i="4"/>
  <c r="DL206" i="4"/>
  <c r="DA206" i="4"/>
  <c r="DN206" i="4"/>
  <c r="DJ206" i="4"/>
  <c r="DI206" i="4"/>
  <c r="DK206" i="4"/>
  <c r="DH206" i="4"/>
  <c r="DB206" i="4"/>
  <c r="CW206" i="4"/>
  <c r="DC206" i="4"/>
  <c r="DM206" i="4"/>
  <c r="DY267" i="4"/>
  <c r="DU267" i="4"/>
  <c r="DX267" i="4"/>
  <c r="ED267" i="4"/>
  <c r="DZ267" i="4"/>
  <c r="EB267" i="4"/>
  <c r="EA267" i="4"/>
  <c r="DR267" i="4"/>
  <c r="EF267" i="4"/>
  <c r="DV267" i="4"/>
  <c r="DQ267" i="4"/>
  <c r="DP267" i="4"/>
  <c r="DO267" i="4"/>
  <c r="EC267" i="4"/>
  <c r="EE267" i="4"/>
  <c r="DT267" i="4"/>
  <c r="DW267" i="4"/>
  <c r="DS267" i="4"/>
  <c r="BM189" i="4"/>
  <c r="BQ189" i="4"/>
  <c r="BU189" i="4"/>
  <c r="BP189" i="4"/>
  <c r="CA189" i="4"/>
  <c r="BN189" i="4"/>
  <c r="BV189" i="4"/>
  <c r="BT189" i="4"/>
  <c r="CD189" i="4"/>
  <c r="BW189" i="4"/>
  <c r="BR189" i="4"/>
  <c r="BO189" i="4"/>
  <c r="BY189" i="4"/>
  <c r="BS189" i="4"/>
  <c r="BX189" i="4"/>
  <c r="CB189" i="4"/>
  <c r="CC189" i="4"/>
  <c r="BZ189" i="4"/>
  <c r="BZ26" i="4"/>
  <c r="BR26" i="4"/>
  <c r="BX26" i="4"/>
  <c r="BS26" i="4"/>
  <c r="BV26" i="4"/>
  <c r="BO26" i="4"/>
  <c r="BQ26" i="4"/>
  <c r="CB26" i="4"/>
  <c r="CD26" i="4"/>
  <c r="BU26" i="4"/>
  <c r="BW26" i="4"/>
  <c r="BM26" i="4"/>
  <c r="BN26" i="4"/>
  <c r="CA26" i="4"/>
  <c r="BT26" i="4"/>
  <c r="BP26" i="4"/>
  <c r="CC26" i="4"/>
  <c r="BY26" i="4"/>
  <c r="CE71" i="4"/>
  <c r="CF71" i="4"/>
  <c r="CN71" i="4"/>
  <c r="CK71" i="4"/>
  <c r="CU71" i="4"/>
  <c r="CG71" i="4"/>
  <c r="CI71" i="4"/>
  <c r="CR71" i="4"/>
  <c r="CQ71" i="4"/>
  <c r="CP71" i="4"/>
  <c r="CL71" i="4"/>
  <c r="CH71" i="4"/>
  <c r="CM71" i="4"/>
  <c r="CS71" i="4"/>
  <c r="CV71" i="4"/>
  <c r="CT71" i="4"/>
  <c r="CJ71" i="4"/>
  <c r="CO71" i="4"/>
  <c r="DZ94" i="4"/>
  <c r="EF94" i="4"/>
  <c r="EC94" i="4"/>
  <c r="EA94" i="4"/>
  <c r="DP94" i="4"/>
  <c r="DV94" i="4"/>
  <c r="AT94" i="4" s="1"/>
  <c r="DS94" i="4"/>
  <c r="DY94" i="4"/>
  <c r="EE94" i="4"/>
  <c r="ED94" i="4"/>
  <c r="EB94" i="4"/>
  <c r="DT94" i="4"/>
  <c r="DO94" i="4"/>
  <c r="DQ94" i="4"/>
  <c r="DW94" i="4"/>
  <c r="DX94" i="4"/>
  <c r="DR94" i="4"/>
  <c r="DU94" i="4"/>
  <c r="DP188" i="4"/>
  <c r="DU188" i="4"/>
  <c r="DZ188" i="4"/>
  <c r="EA188" i="4"/>
  <c r="DO188" i="4"/>
  <c r="DX188" i="4"/>
  <c r="ED188" i="4"/>
  <c r="DT188" i="4"/>
  <c r="DY188" i="4"/>
  <c r="EB188" i="4"/>
  <c r="DQ188" i="4"/>
  <c r="EF188" i="4"/>
  <c r="DS188" i="4"/>
  <c r="DV188" i="4"/>
  <c r="EE188" i="4"/>
  <c r="EC188" i="4"/>
  <c r="DR188" i="4"/>
  <c r="DW188" i="4"/>
  <c r="CN123" i="4"/>
  <c r="CV123" i="4"/>
  <c r="CT123" i="4"/>
  <c r="CO123" i="4"/>
  <c r="CH123" i="4"/>
  <c r="CJ123" i="4"/>
  <c r="CP123" i="4"/>
  <c r="CM123" i="4"/>
  <c r="CQ123" i="4"/>
  <c r="CE123" i="4"/>
  <c r="CU123" i="4"/>
  <c r="CR123" i="4"/>
  <c r="CK123" i="4"/>
  <c r="CF123" i="4"/>
  <c r="CL123" i="4"/>
  <c r="CS123" i="4"/>
  <c r="CI123" i="4"/>
  <c r="CG123" i="4"/>
  <c r="BP120" i="4"/>
  <c r="BS120" i="4"/>
  <c r="BW120" i="4"/>
  <c r="BZ120" i="4"/>
  <c r="BQ120" i="4"/>
  <c r="BM120" i="4"/>
  <c r="BT120" i="4"/>
  <c r="BN120" i="4"/>
  <c r="CC120" i="4"/>
  <c r="CD120" i="4"/>
  <c r="BY120" i="4"/>
  <c r="BO120" i="4"/>
  <c r="BV120" i="4"/>
  <c r="BU120" i="4"/>
  <c r="BR120" i="4"/>
  <c r="BX120" i="4"/>
  <c r="CB120" i="4"/>
  <c r="CA120" i="4"/>
  <c r="CU184" i="4"/>
  <c r="CS184" i="4"/>
  <c r="CI184" i="4"/>
  <c r="CK184" i="4"/>
  <c r="CN184" i="4"/>
  <c r="CT184" i="4"/>
  <c r="CH184" i="4"/>
  <c r="CF184" i="4"/>
  <c r="CQ184" i="4"/>
  <c r="CP184" i="4"/>
  <c r="CV184" i="4"/>
  <c r="CM184" i="4"/>
  <c r="CO184" i="4"/>
  <c r="CR184" i="4"/>
  <c r="CE184" i="4"/>
  <c r="CL184" i="4"/>
  <c r="CG184" i="4"/>
  <c r="CJ184" i="4"/>
  <c r="DD181" i="4"/>
  <c r="DN181" i="4"/>
  <c r="DE181" i="4"/>
  <c r="CW181" i="4"/>
  <c r="DB181" i="4"/>
  <c r="CX181" i="4"/>
  <c r="DM181" i="4"/>
  <c r="CZ181" i="4"/>
  <c r="DK181" i="4"/>
  <c r="CY181" i="4"/>
  <c r="DH181" i="4"/>
  <c r="DI181" i="4"/>
  <c r="DF181" i="4"/>
  <c r="DG181" i="4"/>
  <c r="DA181" i="4"/>
  <c r="DL181" i="4"/>
  <c r="DC181" i="4"/>
  <c r="DJ181" i="4"/>
  <c r="BR58" i="4"/>
  <c r="BX58" i="4"/>
  <c r="BY58" i="4"/>
  <c r="CA58" i="4"/>
  <c r="BM58" i="4"/>
  <c r="BN58" i="4"/>
  <c r="BT58" i="4"/>
  <c r="CD58" i="4"/>
  <c r="CC58" i="4"/>
  <c r="BQ58" i="4"/>
  <c r="BU58" i="4"/>
  <c r="BV58" i="4"/>
  <c r="CB58" i="4"/>
  <c r="BS58" i="4"/>
  <c r="BO58" i="4"/>
  <c r="BW58" i="4"/>
  <c r="BP58" i="4"/>
  <c r="BZ58" i="4"/>
  <c r="DU71" i="4"/>
  <c r="EF71" i="4"/>
  <c r="EA71" i="4"/>
  <c r="ED71" i="4"/>
  <c r="DV71" i="4"/>
  <c r="DP71" i="4"/>
  <c r="EB71" i="4"/>
  <c r="DW71" i="4"/>
  <c r="DR71" i="4"/>
  <c r="DY71" i="4"/>
  <c r="EE71" i="4"/>
  <c r="DZ71" i="4"/>
  <c r="EC71" i="4"/>
  <c r="DX71" i="4"/>
  <c r="DS71" i="4"/>
  <c r="DO71" i="4"/>
  <c r="DQ71" i="4"/>
  <c r="DT71" i="4"/>
  <c r="CK343" i="4"/>
  <c r="CN343" i="4"/>
  <c r="CT343" i="4"/>
  <c r="CL343" i="4"/>
  <c r="CM343" i="4"/>
  <c r="CU343" i="4"/>
  <c r="CO343" i="4"/>
  <c r="CJ343" i="4"/>
  <c r="CV343" i="4"/>
  <c r="CG343" i="4"/>
  <c r="CE343" i="4"/>
  <c r="CR343" i="4"/>
  <c r="CH343" i="4"/>
  <c r="CP343" i="4"/>
  <c r="CQ343" i="4"/>
  <c r="CI343" i="4"/>
  <c r="CF343" i="4"/>
  <c r="CS343" i="4"/>
  <c r="DU310" i="4"/>
  <c r="DS310" i="4"/>
  <c r="EB310" i="4"/>
  <c r="DY310" i="4"/>
  <c r="EA310" i="4"/>
  <c r="DQ310" i="4"/>
  <c r="DR310" i="4"/>
  <c r="DW310" i="4"/>
  <c r="DV310" i="4"/>
  <c r="DZ310" i="4"/>
  <c r="EE310" i="4"/>
  <c r="EC310" i="4"/>
  <c r="DP310" i="4"/>
  <c r="DX310" i="4"/>
  <c r="ED310" i="4"/>
  <c r="EF310" i="4"/>
  <c r="DT310" i="4"/>
  <c r="DO310" i="4"/>
  <c r="DI337" i="4"/>
  <c r="DK337" i="4"/>
  <c r="DA337" i="4"/>
  <c r="DH337" i="4"/>
  <c r="DM337" i="4"/>
  <c r="DN337" i="4"/>
  <c r="DE337" i="4"/>
  <c r="DD337" i="4"/>
  <c r="CY337" i="4"/>
  <c r="CZ337" i="4"/>
  <c r="DG337" i="4"/>
  <c r="DF337" i="4"/>
  <c r="DC337" i="4"/>
  <c r="CX337" i="4"/>
  <c r="DJ337" i="4"/>
  <c r="DL337" i="4"/>
  <c r="CW337" i="4"/>
  <c r="DB337" i="4"/>
  <c r="BR18" i="4"/>
  <c r="BN18" i="4"/>
  <c r="CA18" i="4"/>
  <c r="BT18" i="4"/>
  <c r="BO18" i="4"/>
  <c r="CB18" i="4"/>
  <c r="BP18" i="4"/>
  <c r="BU18" i="4"/>
  <c r="CC18" i="4"/>
  <c r="BZ18" i="4"/>
  <c r="BW18" i="4"/>
  <c r="BQ18" i="4"/>
  <c r="BV18" i="4"/>
  <c r="BY18" i="4"/>
  <c r="BX18" i="4"/>
  <c r="CD18" i="4"/>
  <c r="BS18" i="4"/>
  <c r="BM18" i="4"/>
  <c r="DJ12" i="4"/>
  <c r="DL12" i="4"/>
  <c r="DM12" i="4"/>
  <c r="DK12" i="4"/>
  <c r="DC12" i="4"/>
  <c r="CW12" i="4"/>
  <c r="CY12" i="4"/>
  <c r="DN12" i="4"/>
  <c r="DD12" i="4"/>
  <c r="DB12" i="4"/>
  <c r="DA12" i="4"/>
  <c r="DE12" i="4"/>
  <c r="CZ12" i="4"/>
  <c r="DH12" i="4"/>
  <c r="DF12" i="4"/>
  <c r="DG12" i="4"/>
  <c r="CX12" i="4"/>
  <c r="DI12" i="4"/>
  <c r="DA104" i="4"/>
  <c r="CZ104" i="4"/>
  <c r="CW104" i="4"/>
  <c r="DJ104" i="4"/>
  <c r="DL104" i="4"/>
  <c r="DN104" i="4"/>
  <c r="DE104" i="4"/>
  <c r="DF104" i="4"/>
  <c r="DM104" i="4"/>
  <c r="DH104" i="4"/>
  <c r="CY104" i="4"/>
  <c r="DG104" i="4"/>
  <c r="DD104" i="4"/>
  <c r="DI104" i="4"/>
  <c r="DC104" i="4"/>
  <c r="DK104" i="4"/>
  <c r="CX104" i="4"/>
  <c r="DB104" i="4"/>
  <c r="EM242" i="4"/>
  <c r="EH242" i="4"/>
  <c r="EP242" i="4"/>
  <c r="EL242" i="4"/>
  <c r="EW242" i="4"/>
  <c r="ET242" i="4"/>
  <c r="EX242" i="4"/>
  <c r="EI242" i="4"/>
  <c r="EJ242" i="4"/>
  <c r="EU242" i="4"/>
  <c r="ES242" i="4"/>
  <c r="EN242" i="4"/>
  <c r="EO242" i="4"/>
  <c r="EQ242" i="4"/>
  <c r="ER242" i="4"/>
  <c r="EK242" i="4"/>
  <c r="EG242" i="4"/>
  <c r="EV242" i="4"/>
  <c r="DI285" i="4"/>
  <c r="CZ285" i="4"/>
  <c r="DH285" i="4"/>
  <c r="DA285" i="4"/>
  <c r="DJ285" i="4"/>
  <c r="DN285" i="4"/>
  <c r="CX285" i="4"/>
  <c r="DD285" i="4"/>
  <c r="CW285" i="4"/>
  <c r="DK285" i="4"/>
  <c r="DL285" i="4"/>
  <c r="DE285" i="4"/>
  <c r="DM285" i="4"/>
  <c r="CY285" i="4"/>
  <c r="DF285" i="4"/>
  <c r="DG285" i="4"/>
  <c r="DB285" i="4"/>
  <c r="DC285" i="4"/>
  <c r="BS188" i="4"/>
  <c r="BU188" i="4"/>
  <c r="BV188" i="4"/>
  <c r="CC188" i="4"/>
  <c r="BM188" i="4"/>
  <c r="BR188" i="4"/>
  <c r="BO188" i="4"/>
  <c r="CD188" i="4"/>
  <c r="CA188" i="4"/>
  <c r="BY188" i="4"/>
  <c r="BQ188" i="4"/>
  <c r="BT188" i="4"/>
  <c r="BX188" i="4"/>
  <c r="BN188" i="4"/>
  <c r="CB188" i="4"/>
  <c r="BP188" i="4"/>
  <c r="BZ188" i="4"/>
  <c r="BW188" i="4"/>
  <c r="EB83" i="4"/>
  <c r="EA83" i="4"/>
  <c r="DS83" i="4"/>
  <c r="EE83" i="4"/>
  <c r="DQ83" i="4"/>
  <c r="DY83" i="4"/>
  <c r="DZ83" i="4"/>
  <c r="EC83" i="4"/>
  <c r="ED83" i="4"/>
  <c r="EF83" i="4"/>
  <c r="DT83" i="4"/>
  <c r="DW83" i="4"/>
  <c r="DX83" i="4"/>
  <c r="DO83" i="4"/>
  <c r="DU83" i="4"/>
  <c r="DP83" i="4"/>
  <c r="DV83" i="4"/>
  <c r="DR83" i="4"/>
  <c r="DY42" i="4"/>
  <c r="ED42" i="4"/>
  <c r="BB42" i="4" s="1"/>
  <c r="DP42" i="4"/>
  <c r="DZ42" i="4"/>
  <c r="DV42" i="4"/>
  <c r="DX42" i="4"/>
  <c r="AV42" i="4" s="1"/>
  <c r="EE42" i="4"/>
  <c r="EC42" i="4"/>
  <c r="EB42" i="4"/>
  <c r="DU42" i="4"/>
  <c r="DS42" i="4"/>
  <c r="EA42" i="4"/>
  <c r="DO42" i="4"/>
  <c r="DR42" i="4"/>
  <c r="AP42" i="4" s="1"/>
  <c r="EF42" i="4"/>
  <c r="DQ42" i="4"/>
  <c r="DT42" i="4"/>
  <c r="DW42" i="4"/>
  <c r="AU42" i="4" s="1"/>
  <c r="BM203" i="4"/>
  <c r="BW203" i="4"/>
  <c r="BU203" i="4"/>
  <c r="BR203" i="4"/>
  <c r="CD203" i="4"/>
  <c r="CA203" i="4"/>
  <c r="BQ203" i="4"/>
  <c r="BV203" i="4"/>
  <c r="AV203" i="4" s="1"/>
  <c r="CC203" i="4"/>
  <c r="BX203" i="4"/>
  <c r="BP203" i="4"/>
  <c r="CB203" i="4"/>
  <c r="BY203" i="4"/>
  <c r="BO203" i="4"/>
  <c r="BS203" i="4"/>
  <c r="BN203" i="4"/>
  <c r="BT203" i="4"/>
  <c r="BZ203" i="4"/>
  <c r="AZ203" i="4" s="1"/>
  <c r="DW258" i="4"/>
  <c r="EE258" i="4"/>
  <c r="DU258" i="4"/>
  <c r="DO258" i="4"/>
  <c r="DS258" i="4"/>
  <c r="DQ258" i="4"/>
  <c r="DV258" i="4"/>
  <c r="DP258" i="4"/>
  <c r="DX258" i="4"/>
  <c r="DT258" i="4"/>
  <c r="EB258" i="4"/>
  <c r="DR258" i="4"/>
  <c r="EA258" i="4"/>
  <c r="EF258" i="4"/>
  <c r="ED258" i="4"/>
  <c r="DZ258" i="4"/>
  <c r="EC258" i="4"/>
  <c r="DY258" i="4"/>
  <c r="ES362" i="4"/>
  <c r="EV362" i="4"/>
  <c r="ET362" i="4"/>
  <c r="EO362" i="4"/>
  <c r="EL362" i="4"/>
  <c r="EW362" i="4"/>
  <c r="EM362" i="4"/>
  <c r="EH362" i="4"/>
  <c r="EU362" i="4"/>
  <c r="EG362" i="4"/>
  <c r="EN362" i="4"/>
  <c r="EP362" i="4"/>
  <c r="EQ362" i="4"/>
  <c r="EX362" i="4"/>
  <c r="ER362" i="4"/>
  <c r="EJ362" i="4"/>
  <c r="EI362" i="4"/>
  <c r="EK362" i="4"/>
  <c r="EP19" i="4"/>
  <c r="EN19" i="4"/>
  <c r="ET19" i="4"/>
  <c r="EH19" i="4"/>
  <c r="EI19" i="4"/>
  <c r="EL19" i="4"/>
  <c r="EX19" i="4"/>
  <c r="ES19" i="4"/>
  <c r="EQ19" i="4"/>
  <c r="EG19" i="4"/>
  <c r="ER19" i="4"/>
  <c r="EV19" i="4"/>
  <c r="EK19" i="4"/>
  <c r="EM19" i="4"/>
  <c r="EW19" i="4"/>
  <c r="EO19" i="4"/>
  <c r="EJ19" i="4"/>
  <c r="EU19" i="4"/>
  <c r="CL255" i="4"/>
  <c r="CK255" i="4"/>
  <c r="CJ255" i="4"/>
  <c r="CT255" i="4"/>
  <c r="CP255" i="4"/>
  <c r="CQ255" i="4"/>
  <c r="CN255" i="4"/>
  <c r="CG255" i="4"/>
  <c r="CI255" i="4"/>
  <c r="CF255" i="4"/>
  <c r="CR255" i="4"/>
  <c r="CS255" i="4"/>
  <c r="CM255" i="4"/>
  <c r="CV255" i="4"/>
  <c r="CU255" i="4"/>
  <c r="CE255" i="4"/>
  <c r="CH255" i="4"/>
  <c r="CO255" i="4"/>
  <c r="ED301" i="4"/>
  <c r="DO301" i="4"/>
  <c r="EA301" i="4"/>
  <c r="EC301" i="4"/>
  <c r="DU301" i="4"/>
  <c r="EB301" i="4"/>
  <c r="DQ301" i="4"/>
  <c r="DY301" i="4"/>
  <c r="EF301" i="4"/>
  <c r="DW301" i="4"/>
  <c r="DZ301" i="4"/>
  <c r="DV301" i="4"/>
  <c r="EE301" i="4"/>
  <c r="DX301" i="4"/>
  <c r="DP301" i="4"/>
  <c r="DT301" i="4"/>
  <c r="DS301" i="4"/>
  <c r="DR301" i="4"/>
  <c r="BM314" i="4"/>
  <c r="BW314" i="4"/>
  <c r="BV314" i="4"/>
  <c r="BY314" i="4"/>
  <c r="BN314" i="4"/>
  <c r="BX314" i="4"/>
  <c r="BU314" i="4"/>
  <c r="BR314" i="4"/>
  <c r="CC314" i="4"/>
  <c r="BS314" i="4"/>
  <c r="BQ314" i="4"/>
  <c r="BZ314" i="4"/>
  <c r="BT314" i="4"/>
  <c r="BP314" i="4"/>
  <c r="BO314" i="4"/>
  <c r="CD314" i="4"/>
  <c r="CA314" i="4"/>
  <c r="CB314" i="4"/>
  <c r="CT169" i="4"/>
  <c r="CV169" i="4"/>
  <c r="CU169" i="4"/>
  <c r="CS169" i="4"/>
  <c r="CI169" i="4"/>
  <c r="CR169" i="4"/>
  <c r="CJ169" i="4"/>
  <c r="CG169" i="4"/>
  <c r="CL169" i="4"/>
  <c r="CH169" i="4"/>
  <c r="CF169" i="4"/>
  <c r="CM169" i="4"/>
  <c r="CO169" i="4"/>
  <c r="CK169" i="4"/>
  <c r="CP169" i="4"/>
  <c r="CN169" i="4"/>
  <c r="CQ169" i="4"/>
  <c r="CE169" i="4"/>
  <c r="ER249" i="4"/>
  <c r="EQ249" i="4"/>
  <c r="EK249" i="4"/>
  <c r="EP249" i="4"/>
  <c r="EO249" i="4"/>
  <c r="EL249" i="4"/>
  <c r="EH249" i="4"/>
  <c r="EV249" i="4"/>
  <c r="ET249" i="4"/>
  <c r="EU249" i="4"/>
  <c r="EJ249" i="4"/>
  <c r="EG249" i="4"/>
  <c r="EX249" i="4"/>
  <c r="EI249" i="4"/>
  <c r="EW249" i="4"/>
  <c r="EN249" i="4"/>
  <c r="ES249" i="4"/>
  <c r="EM249" i="4"/>
  <c r="EF51" i="4"/>
  <c r="DT51" i="4"/>
  <c r="DP51" i="4"/>
  <c r="DR51" i="4"/>
  <c r="DS51" i="4"/>
  <c r="EC51" i="4"/>
  <c r="DW51" i="4"/>
  <c r="DV51" i="4"/>
  <c r="ED51" i="4"/>
  <c r="DO51" i="4"/>
  <c r="EE51" i="4"/>
  <c r="DY51" i="4"/>
  <c r="EA51" i="4"/>
  <c r="DQ51" i="4"/>
  <c r="DX51" i="4"/>
  <c r="DU51" i="4"/>
  <c r="DZ51" i="4"/>
  <c r="EB51" i="4"/>
  <c r="CC163" i="4"/>
  <c r="CB163" i="4"/>
  <c r="BR163" i="4"/>
  <c r="BN163" i="4"/>
  <c r="BZ163" i="4"/>
  <c r="BP163" i="4"/>
  <c r="BW163" i="4"/>
  <c r="BX163" i="4"/>
  <c r="BS163" i="4"/>
  <c r="BM163" i="4"/>
  <c r="CA163" i="4"/>
  <c r="BY163" i="4"/>
  <c r="BU163" i="4"/>
  <c r="BO163" i="4"/>
  <c r="BV163" i="4"/>
  <c r="CD163" i="4"/>
  <c r="BQ163" i="4"/>
  <c r="BT163" i="4"/>
  <c r="EM354" i="4"/>
  <c r="EI354" i="4"/>
  <c r="EN354" i="4"/>
  <c r="EL354" i="4"/>
  <c r="EQ354" i="4"/>
  <c r="ER354" i="4"/>
  <c r="EO354" i="4"/>
  <c r="ET354" i="4"/>
  <c r="EP354" i="4"/>
  <c r="EX354" i="4"/>
  <c r="EW354" i="4"/>
  <c r="EH354" i="4"/>
  <c r="EU354" i="4"/>
  <c r="ES354" i="4"/>
  <c r="EK354" i="4"/>
  <c r="EG354" i="4"/>
  <c r="EV354" i="4"/>
  <c r="EJ354" i="4"/>
  <c r="DN111" i="4"/>
  <c r="DD111" i="4"/>
  <c r="DH111" i="4"/>
  <c r="DK111" i="4"/>
  <c r="DF111" i="4"/>
  <c r="DI111" i="4"/>
  <c r="DL111" i="4"/>
  <c r="DB111" i="4"/>
  <c r="DJ111" i="4"/>
  <c r="DM111" i="4"/>
  <c r="CZ111" i="4"/>
  <c r="CW111" i="4"/>
  <c r="DA111" i="4"/>
  <c r="DE111" i="4"/>
  <c r="CY111" i="4"/>
  <c r="DG111" i="4"/>
  <c r="CX111" i="4"/>
  <c r="DC111" i="4"/>
  <c r="BO111" i="4"/>
  <c r="CC111" i="4"/>
  <c r="BR111" i="4"/>
  <c r="CA111" i="4"/>
  <c r="BN111" i="4"/>
  <c r="BU111" i="4"/>
  <c r="BZ111" i="4"/>
  <c r="BV111" i="4"/>
  <c r="BQ111" i="4"/>
  <c r="BW111" i="4"/>
  <c r="BS111" i="4"/>
  <c r="BY111" i="4"/>
  <c r="CB111" i="4"/>
  <c r="CD111" i="4"/>
  <c r="BX111" i="4"/>
  <c r="BM111" i="4"/>
  <c r="BT111" i="4"/>
  <c r="BP111" i="4"/>
  <c r="DO348" i="4"/>
  <c r="DX348" i="4"/>
  <c r="DZ348" i="4"/>
  <c r="DP348" i="4"/>
  <c r="DR348" i="4"/>
  <c r="EA348" i="4"/>
  <c r="EC348" i="4"/>
  <c r="ED348" i="4"/>
  <c r="EB348" i="4"/>
  <c r="DY348" i="4"/>
  <c r="EF348" i="4"/>
  <c r="DW348" i="4"/>
  <c r="DV348" i="4"/>
  <c r="DT348" i="4"/>
  <c r="DS348" i="4"/>
  <c r="EE348" i="4"/>
  <c r="DU348" i="4"/>
  <c r="DQ348" i="4"/>
  <c r="DS205" i="4"/>
  <c r="DR205" i="4"/>
  <c r="DT205" i="4"/>
  <c r="EA205" i="4"/>
  <c r="DU205" i="4"/>
  <c r="DZ205" i="4"/>
  <c r="DV205" i="4"/>
  <c r="DW205" i="4"/>
  <c r="EE205" i="4"/>
  <c r="EF205" i="4"/>
  <c r="EB205" i="4"/>
  <c r="DQ205" i="4"/>
  <c r="DX205" i="4"/>
  <c r="EC205" i="4"/>
  <c r="DY205" i="4"/>
  <c r="DO205" i="4"/>
  <c r="ED205" i="4"/>
  <c r="DP205" i="4"/>
  <c r="DF229" i="4"/>
  <c r="CW229" i="4"/>
  <c r="DM229" i="4"/>
  <c r="CY229" i="4"/>
  <c r="DH229" i="4"/>
  <c r="CZ229" i="4"/>
  <c r="DI229" i="4"/>
  <c r="CX229" i="4"/>
  <c r="DK229" i="4"/>
  <c r="DJ229" i="4"/>
  <c r="DA229" i="4"/>
  <c r="DE229" i="4"/>
  <c r="DG229" i="4"/>
  <c r="DB229" i="4"/>
  <c r="DL229" i="4"/>
  <c r="DN229" i="4"/>
  <c r="DD229" i="4"/>
  <c r="DC229" i="4"/>
  <c r="BT194" i="4"/>
  <c r="CC194" i="4"/>
  <c r="BP194" i="4"/>
  <c r="CA194" i="4"/>
  <c r="BQ194" i="4"/>
  <c r="CD194" i="4"/>
  <c r="BX194" i="4"/>
  <c r="BW194" i="4"/>
  <c r="BS194" i="4"/>
  <c r="BO194" i="4"/>
  <c r="BM194" i="4"/>
  <c r="BU194" i="4"/>
  <c r="BY194" i="4"/>
  <c r="BZ194" i="4"/>
  <c r="BN194" i="4"/>
  <c r="BR194" i="4"/>
  <c r="BV194" i="4"/>
  <c r="CB194" i="4"/>
  <c r="EN348" i="4"/>
  <c r="EV348" i="4"/>
  <c r="ES348" i="4"/>
  <c r="EI348" i="4"/>
  <c r="EJ348" i="4"/>
  <c r="EG348" i="4"/>
  <c r="EX348" i="4"/>
  <c r="ET348" i="4"/>
  <c r="EP348" i="4"/>
  <c r="EL348" i="4"/>
  <c r="EU348" i="4"/>
  <c r="EM348" i="4"/>
  <c r="ER348" i="4"/>
  <c r="EK348" i="4"/>
  <c r="EQ348" i="4"/>
  <c r="EH348" i="4"/>
  <c r="EO348" i="4"/>
  <c r="EW348" i="4"/>
  <c r="BP296" i="4"/>
  <c r="BT296" i="4"/>
  <c r="BQ296" i="4"/>
  <c r="BZ296" i="4"/>
  <c r="BM296" i="4"/>
  <c r="BS296" i="4"/>
  <c r="BW296" i="4"/>
  <c r="CC296" i="4"/>
  <c r="CB296" i="4"/>
  <c r="BR296" i="4"/>
  <c r="BX296" i="4"/>
  <c r="BY296" i="4"/>
  <c r="BN296" i="4"/>
  <c r="BU296" i="4"/>
  <c r="CD296" i="4"/>
  <c r="CA296" i="4"/>
  <c r="BO296" i="4"/>
  <c r="BV296" i="4"/>
  <c r="CH98" i="4"/>
  <c r="CM98" i="4"/>
  <c r="CJ98" i="4"/>
  <c r="CF98" i="4"/>
  <c r="CI98" i="4"/>
  <c r="CL98" i="4"/>
  <c r="CN98" i="4"/>
  <c r="CU98" i="4"/>
  <c r="CV98" i="4"/>
  <c r="CP98" i="4"/>
  <c r="CG98" i="4"/>
  <c r="CR98" i="4"/>
  <c r="CE98" i="4"/>
  <c r="CO98" i="4"/>
  <c r="CT98" i="4"/>
  <c r="CQ98" i="4"/>
  <c r="CS98" i="4"/>
  <c r="CK98" i="4"/>
  <c r="BV206" i="4"/>
  <c r="BR206" i="4"/>
  <c r="BM206" i="4"/>
  <c r="BN206" i="4"/>
  <c r="BY206" i="4"/>
  <c r="CA206" i="4"/>
  <c r="BO206" i="4"/>
  <c r="BT206" i="4"/>
  <c r="BQ206" i="4"/>
  <c r="BX206" i="4"/>
  <c r="BW206" i="4"/>
  <c r="CD206" i="4"/>
  <c r="BU206" i="4"/>
  <c r="BS206" i="4"/>
  <c r="CC206" i="4"/>
  <c r="BZ206" i="4"/>
  <c r="CB206" i="4"/>
  <c r="BP206" i="4"/>
  <c r="DF170" i="4"/>
  <c r="CY170" i="4"/>
  <c r="DE170" i="4"/>
  <c r="DM170" i="4"/>
  <c r="DJ170" i="4"/>
  <c r="DN170" i="4"/>
  <c r="CZ170" i="4"/>
  <c r="DD170" i="4"/>
  <c r="DA170" i="4"/>
  <c r="DB170" i="4"/>
  <c r="CX170" i="4"/>
  <c r="DC170" i="4"/>
  <c r="DK170" i="4"/>
  <c r="DH170" i="4"/>
  <c r="DL170" i="4"/>
  <c r="DG170" i="4"/>
  <c r="CW170" i="4"/>
  <c r="DI170" i="4"/>
  <c r="DI20" i="4"/>
  <c r="DB20" i="4"/>
  <c r="DC20" i="4"/>
  <c r="CW20" i="4"/>
  <c r="DH20" i="4"/>
  <c r="DM20" i="4"/>
  <c r="CY20" i="4"/>
  <c r="DD20" i="4"/>
  <c r="CZ20" i="4"/>
  <c r="CX20" i="4"/>
  <c r="DE20" i="4"/>
  <c r="DA20" i="4"/>
  <c r="DG20" i="4"/>
  <c r="DK20" i="4"/>
  <c r="DN20" i="4"/>
  <c r="DJ20" i="4"/>
  <c r="DF20" i="4"/>
  <c r="DL20" i="4"/>
  <c r="CK74" i="4"/>
  <c r="CU74" i="4"/>
  <c r="CG74" i="4"/>
  <c r="CQ74" i="4"/>
  <c r="CI74" i="4"/>
  <c r="CL74" i="4"/>
  <c r="CF74" i="4"/>
  <c r="CO74" i="4"/>
  <c r="CT74" i="4"/>
  <c r="CP74" i="4"/>
  <c r="CV74" i="4"/>
  <c r="CH74" i="4"/>
  <c r="CR74" i="4"/>
  <c r="CE74" i="4"/>
  <c r="CN74" i="4"/>
  <c r="CS74" i="4"/>
  <c r="CJ74" i="4"/>
  <c r="CM74" i="4"/>
  <c r="CE153" i="4"/>
  <c r="CO153" i="4"/>
  <c r="CG153" i="4"/>
  <c r="CN153" i="4"/>
  <c r="CK153" i="4"/>
  <c r="CV153" i="4"/>
  <c r="CQ153" i="4"/>
  <c r="CR153" i="4"/>
  <c r="CI153" i="4"/>
  <c r="CM153" i="4"/>
  <c r="CF153" i="4"/>
  <c r="CS153" i="4"/>
  <c r="CL153" i="4"/>
  <c r="CP153" i="4"/>
  <c r="CU153" i="4"/>
  <c r="CH153" i="4"/>
  <c r="CT153" i="4"/>
  <c r="CJ153" i="4"/>
  <c r="EP280" i="4"/>
  <c r="EU280" i="4"/>
  <c r="EV280" i="4"/>
  <c r="EK280" i="4"/>
  <c r="EJ280" i="4"/>
  <c r="EW280" i="4"/>
  <c r="ES280" i="4"/>
  <c r="ET280" i="4"/>
  <c r="EL280" i="4"/>
  <c r="ER280" i="4"/>
  <c r="EH280" i="4"/>
  <c r="EI280" i="4"/>
  <c r="EN280" i="4"/>
  <c r="EQ280" i="4"/>
  <c r="EX280" i="4"/>
  <c r="EG280" i="4"/>
  <c r="EM280" i="4"/>
  <c r="EO280" i="4"/>
  <c r="BG4" i="8"/>
  <c r="BH4" i="8"/>
  <c r="BE4" i="8"/>
  <c r="BI4" i="8"/>
  <c r="BJ4" i="8"/>
  <c r="BF4" i="8"/>
  <c r="BM4" i="8"/>
  <c r="BK4" i="8"/>
  <c r="BN4" i="8"/>
  <c r="BL4" i="8"/>
  <c r="BM65" i="4"/>
  <c r="BY65" i="4"/>
  <c r="BQ65" i="4"/>
  <c r="BT65" i="4"/>
  <c r="BP65" i="4"/>
  <c r="BN65" i="4"/>
  <c r="CC65" i="4"/>
  <c r="BX65" i="4"/>
  <c r="CB65" i="4"/>
  <c r="CA65" i="4"/>
  <c r="BS65" i="4"/>
  <c r="BU65" i="4"/>
  <c r="CD65" i="4"/>
  <c r="BW65" i="4"/>
  <c r="BR65" i="4"/>
  <c r="BO65" i="4"/>
  <c r="BV65" i="4"/>
  <c r="BZ65" i="4"/>
  <c r="CC128" i="4"/>
  <c r="CA128" i="4"/>
  <c r="BY128" i="4"/>
  <c r="BX128" i="4"/>
  <c r="BV128" i="4"/>
  <c r="BR128" i="4"/>
  <c r="BN128" i="4"/>
  <c r="BO128" i="4"/>
  <c r="BU128" i="4"/>
  <c r="BZ128" i="4"/>
  <c r="BP128" i="4"/>
  <c r="BS128" i="4"/>
  <c r="BQ128" i="4"/>
  <c r="BW128" i="4"/>
  <c r="CD128" i="4"/>
  <c r="BT128" i="4"/>
  <c r="CB128" i="4"/>
  <c r="BM128" i="4"/>
  <c r="CQ273" i="4"/>
  <c r="CU273" i="4"/>
  <c r="CI273" i="4"/>
  <c r="CV273" i="4"/>
  <c r="CN273" i="4"/>
  <c r="CR273" i="4"/>
  <c r="CM273" i="4"/>
  <c r="CH273" i="4"/>
  <c r="CO273" i="4"/>
  <c r="CJ273" i="4"/>
  <c r="CF273" i="4"/>
  <c r="CS273" i="4"/>
  <c r="CG273" i="4"/>
  <c r="CL273" i="4"/>
  <c r="CK273" i="4"/>
  <c r="CE273" i="4"/>
  <c r="CP273" i="4"/>
  <c r="CT273" i="4"/>
  <c r="DF253" i="4"/>
  <c r="DC253" i="4"/>
  <c r="DB253" i="4"/>
  <c r="DK253" i="4"/>
  <c r="DJ253" i="4"/>
  <c r="CZ253" i="4"/>
  <c r="CX253" i="4"/>
  <c r="DA253" i="4"/>
  <c r="DD253" i="4"/>
  <c r="DE253" i="4"/>
  <c r="DL253" i="4"/>
  <c r="DN253" i="4"/>
  <c r="CY253" i="4"/>
  <c r="DG253" i="4"/>
  <c r="CW253" i="4"/>
  <c r="DI253" i="4"/>
  <c r="DH253" i="4"/>
  <c r="DM253" i="4"/>
  <c r="DB261" i="4"/>
  <c r="CX261" i="4"/>
  <c r="CW261" i="4"/>
  <c r="DD261" i="4"/>
  <c r="DA261" i="4"/>
  <c r="CY261" i="4"/>
  <c r="DL261" i="4"/>
  <c r="DN261" i="4"/>
  <c r="DC261" i="4"/>
  <c r="DI261" i="4"/>
  <c r="DE261" i="4"/>
  <c r="DK261" i="4"/>
  <c r="DH261" i="4"/>
  <c r="DJ261" i="4"/>
  <c r="DM261" i="4"/>
  <c r="DG261" i="4"/>
  <c r="CZ261" i="4"/>
  <c r="DF261" i="4"/>
  <c r="EV193" i="4"/>
  <c r="EW193" i="4"/>
  <c r="EL193" i="4"/>
  <c r="EJ193" i="4"/>
  <c r="EN193" i="4"/>
  <c r="EU193" i="4"/>
  <c r="EM193" i="4"/>
  <c r="EI193" i="4"/>
  <c r="ET193" i="4"/>
  <c r="EQ193" i="4"/>
  <c r="EK193" i="4"/>
  <c r="EH193" i="4"/>
  <c r="EP193" i="4"/>
  <c r="ES193" i="4"/>
  <c r="EX193" i="4"/>
  <c r="ER193" i="4"/>
  <c r="EG193" i="4"/>
  <c r="EO193" i="4"/>
  <c r="CI328" i="4"/>
  <c r="CQ328" i="4"/>
  <c r="CE328" i="4"/>
  <c r="CU328" i="4"/>
  <c r="CO328" i="4"/>
  <c r="CF328" i="4"/>
  <c r="CS328" i="4"/>
  <c r="CN328" i="4"/>
  <c r="CK328" i="4"/>
  <c r="CP328" i="4"/>
  <c r="CT328" i="4"/>
  <c r="CR328" i="4"/>
  <c r="CH328" i="4"/>
  <c r="CM328" i="4"/>
  <c r="CV328" i="4"/>
  <c r="CG328" i="4"/>
  <c r="CL328" i="4"/>
  <c r="CJ328" i="4"/>
  <c r="BR37" i="4"/>
  <c r="BP37" i="4"/>
  <c r="CC37" i="4"/>
  <c r="CA37" i="4"/>
  <c r="CB37" i="4"/>
  <c r="BO37" i="4"/>
  <c r="BW37" i="4"/>
  <c r="BN37" i="4"/>
  <c r="BS37" i="4"/>
  <c r="CD37" i="4"/>
  <c r="BU37" i="4"/>
  <c r="BY37" i="4"/>
  <c r="BZ37" i="4"/>
  <c r="BM37" i="4"/>
  <c r="BX37" i="4"/>
  <c r="BT37" i="4"/>
  <c r="BV37" i="4"/>
  <c r="BQ37" i="4"/>
  <c r="CM213" i="4"/>
  <c r="CG213" i="4"/>
  <c r="CL213" i="4"/>
  <c r="CR213" i="4"/>
  <c r="CU213" i="4"/>
  <c r="CS213" i="4"/>
  <c r="CT213" i="4"/>
  <c r="CV213" i="4"/>
  <c r="CN213" i="4"/>
  <c r="CO213" i="4"/>
  <c r="CP213" i="4"/>
  <c r="CK213" i="4"/>
  <c r="CJ213" i="4"/>
  <c r="CQ213" i="4"/>
  <c r="CF213" i="4"/>
  <c r="CE213" i="4"/>
  <c r="CH213" i="4"/>
  <c r="CI213" i="4"/>
  <c r="CK275" i="4"/>
  <c r="CV275" i="4"/>
  <c r="CM275" i="4"/>
  <c r="CS275" i="4"/>
  <c r="CQ275" i="4"/>
  <c r="CU275" i="4"/>
  <c r="CN275" i="4"/>
  <c r="CT275" i="4"/>
  <c r="CH275" i="4"/>
  <c r="CP275" i="4"/>
  <c r="CO275" i="4"/>
  <c r="CG275" i="4"/>
  <c r="CF275" i="4"/>
  <c r="CL275" i="4"/>
  <c r="CR275" i="4"/>
  <c r="CE275" i="4"/>
  <c r="CI275" i="4"/>
  <c r="CJ275" i="4"/>
  <c r="BQ219" i="4"/>
  <c r="BP219" i="4"/>
  <c r="CC219" i="4"/>
  <c r="BO219" i="4"/>
  <c r="BT219" i="4"/>
  <c r="BY219" i="4"/>
  <c r="CB219" i="4"/>
  <c r="BV219" i="4"/>
  <c r="BZ219" i="4"/>
  <c r="BX219" i="4"/>
  <c r="BU219" i="4"/>
  <c r="BN219" i="4"/>
  <c r="BM219" i="4"/>
  <c r="CD219" i="4"/>
  <c r="BS219" i="4"/>
  <c r="BR219" i="4"/>
  <c r="BW219" i="4"/>
  <c r="CA219" i="4"/>
  <c r="DA269" i="4"/>
  <c r="DL269" i="4"/>
  <c r="DJ269" i="4"/>
  <c r="DM269" i="4"/>
  <c r="DG269" i="4"/>
  <c r="CY269" i="4"/>
  <c r="CW269" i="4"/>
  <c r="DK269" i="4"/>
  <c r="CX269" i="4"/>
  <c r="DF269" i="4"/>
  <c r="DI269" i="4"/>
  <c r="DB269" i="4"/>
  <c r="DE269" i="4"/>
  <c r="DD269" i="4"/>
  <c r="DC269" i="4"/>
  <c r="CZ269" i="4"/>
  <c r="DN269" i="4"/>
  <c r="DH269" i="4"/>
  <c r="CT112" i="4"/>
  <c r="CN112" i="4"/>
  <c r="CU112" i="4"/>
  <c r="CS112" i="4"/>
  <c r="BA112" i="4" s="1"/>
  <c r="CV112" i="4"/>
  <c r="CE112" i="4"/>
  <c r="CI112" i="4"/>
  <c r="CH112" i="4"/>
  <c r="AP112" i="4" s="1"/>
  <c r="CQ112" i="4"/>
  <c r="CJ112" i="4"/>
  <c r="CF112" i="4"/>
  <c r="CR112" i="4"/>
  <c r="CP112" i="4"/>
  <c r="CL112" i="4"/>
  <c r="CM112" i="4"/>
  <c r="CO112" i="4"/>
  <c r="AW112" i="4" s="1"/>
  <c r="CG112" i="4"/>
  <c r="CK112" i="4"/>
  <c r="CS220" i="4"/>
  <c r="CF220" i="4"/>
  <c r="CV220" i="4"/>
  <c r="CL220" i="4"/>
  <c r="CT220" i="4"/>
  <c r="CM220" i="4"/>
  <c r="CO220" i="4"/>
  <c r="CJ220" i="4"/>
  <c r="CN220" i="4"/>
  <c r="CH220" i="4"/>
  <c r="CP220" i="4"/>
  <c r="CR220" i="4"/>
  <c r="CE220" i="4"/>
  <c r="CQ220" i="4"/>
  <c r="CI220" i="4"/>
  <c r="CK220" i="4"/>
  <c r="CU220" i="4"/>
  <c r="CG220" i="4"/>
  <c r="EL312" i="4"/>
  <c r="EI312" i="4"/>
  <c r="EO312" i="4"/>
  <c r="EN312" i="4"/>
  <c r="EG312" i="4"/>
  <c r="ET312" i="4"/>
  <c r="EU312" i="4"/>
  <c r="EQ312" i="4"/>
  <c r="EP312" i="4"/>
  <c r="EJ312" i="4"/>
  <c r="EM312" i="4"/>
  <c r="EK312" i="4"/>
  <c r="EW312" i="4"/>
  <c r="ER312" i="4"/>
  <c r="EV312" i="4"/>
  <c r="EX312" i="4"/>
  <c r="ES312" i="4"/>
  <c r="EH312" i="4"/>
  <c r="ES243" i="4"/>
  <c r="EV243" i="4"/>
  <c r="EW243" i="4"/>
  <c r="EG243" i="4"/>
  <c r="EO243" i="4"/>
  <c r="EM243" i="4"/>
  <c r="EU243" i="4"/>
  <c r="EQ243" i="4"/>
  <c r="EX243" i="4"/>
  <c r="ER243" i="4"/>
  <c r="EJ243" i="4"/>
  <c r="EH243" i="4"/>
  <c r="ET243" i="4"/>
  <c r="EP243" i="4"/>
  <c r="EK243" i="4"/>
  <c r="EN243" i="4"/>
  <c r="EL243" i="4"/>
  <c r="EI243" i="4"/>
  <c r="EH279" i="4"/>
  <c r="EV279" i="4"/>
  <c r="EP279" i="4"/>
  <c r="EU279" i="4"/>
  <c r="EN279" i="4"/>
  <c r="EK279" i="4"/>
  <c r="EI279" i="4"/>
  <c r="EW279" i="4"/>
  <c r="ER279" i="4"/>
  <c r="ET279" i="4"/>
  <c r="EX279" i="4"/>
  <c r="EJ279" i="4"/>
  <c r="ES279" i="4"/>
  <c r="EG279" i="4"/>
  <c r="EL279" i="4"/>
  <c r="EQ279" i="4"/>
  <c r="EM279" i="4"/>
  <c r="EO279" i="4"/>
  <c r="BY342" i="4"/>
  <c r="BR342" i="4"/>
  <c r="CD342" i="4"/>
  <c r="BM342" i="4"/>
  <c r="CB342" i="4"/>
  <c r="BS342" i="4"/>
  <c r="CA342" i="4"/>
  <c r="BW342" i="4"/>
  <c r="CC342" i="4"/>
  <c r="BN342" i="4"/>
  <c r="BX342" i="4"/>
  <c r="BP342" i="4"/>
  <c r="BV342" i="4"/>
  <c r="BZ342" i="4"/>
  <c r="BO342" i="4"/>
  <c r="BQ342" i="4"/>
  <c r="BU342" i="4"/>
  <c r="BT342" i="4"/>
  <c r="DZ167" i="4"/>
  <c r="DU167" i="4"/>
  <c r="DV167" i="4"/>
  <c r="DT167" i="4"/>
  <c r="DY167" i="4"/>
  <c r="EF167" i="4"/>
  <c r="EC167" i="4"/>
  <c r="ED167" i="4"/>
  <c r="DW167" i="4"/>
  <c r="DR167" i="4"/>
  <c r="DP167" i="4"/>
  <c r="DO167" i="4"/>
  <c r="DS167" i="4"/>
  <c r="EE167" i="4"/>
  <c r="EA167" i="4"/>
  <c r="DX167" i="4"/>
  <c r="EB167" i="4"/>
  <c r="DQ167" i="4"/>
  <c r="EH282" i="4"/>
  <c r="EP282" i="4"/>
  <c r="EQ282" i="4"/>
  <c r="EU282" i="4"/>
  <c r="ET282" i="4"/>
  <c r="EN282" i="4"/>
  <c r="EM282" i="4"/>
  <c r="EV282" i="4"/>
  <c r="EW282" i="4"/>
  <c r="EI282" i="4"/>
  <c r="EK282" i="4"/>
  <c r="EL282" i="4"/>
  <c r="ES282" i="4"/>
  <c r="EG282" i="4"/>
  <c r="EX282" i="4"/>
  <c r="EJ282" i="4"/>
  <c r="EO282" i="4"/>
  <c r="ER282" i="4"/>
  <c r="DX126" i="4"/>
  <c r="DY126" i="4"/>
  <c r="DT126" i="4"/>
  <c r="DQ126" i="4"/>
  <c r="ED126" i="4"/>
  <c r="EB126" i="4"/>
  <c r="DS126" i="4"/>
  <c r="DW126" i="4"/>
  <c r="DZ126" i="4"/>
  <c r="DU126" i="4"/>
  <c r="EA126" i="4"/>
  <c r="EF126" i="4"/>
  <c r="DO126" i="4"/>
  <c r="EE126" i="4"/>
  <c r="DP126" i="4"/>
  <c r="DR126" i="4"/>
  <c r="DV126" i="4"/>
  <c r="EC126" i="4"/>
  <c r="DV156" i="4"/>
  <c r="ED156" i="4"/>
  <c r="EA156" i="4"/>
  <c r="EE156" i="4"/>
  <c r="EB156" i="4"/>
  <c r="DQ156" i="4"/>
  <c r="DS156" i="4"/>
  <c r="EF156" i="4"/>
  <c r="EC156" i="4"/>
  <c r="DZ156" i="4"/>
  <c r="DP156" i="4"/>
  <c r="DX156" i="4"/>
  <c r="DW156" i="4"/>
  <c r="DR156" i="4"/>
  <c r="DO156" i="4"/>
  <c r="DT156" i="4"/>
  <c r="DY156" i="4"/>
  <c r="DU156" i="4"/>
  <c r="DR202" i="4"/>
  <c r="EA202" i="4"/>
  <c r="DU202" i="4"/>
  <c r="EF202" i="4"/>
  <c r="DY202" i="4"/>
  <c r="EB202" i="4"/>
  <c r="DW202" i="4"/>
  <c r="DP202" i="4"/>
  <c r="DZ202" i="4"/>
  <c r="EC202" i="4"/>
  <c r="DT202" i="4"/>
  <c r="DX202" i="4"/>
  <c r="EE202" i="4"/>
  <c r="DV202" i="4"/>
  <c r="DO202" i="4"/>
  <c r="DQ202" i="4"/>
  <c r="ED202" i="4"/>
  <c r="DS202" i="4"/>
  <c r="CB35" i="4"/>
  <c r="BS35" i="4"/>
  <c r="BT35" i="4"/>
  <c r="CA35" i="4"/>
  <c r="BN35" i="4"/>
  <c r="BO35" i="4"/>
  <c r="BV35" i="4"/>
  <c r="CC35" i="4"/>
  <c r="CD35" i="4"/>
  <c r="BY35" i="4"/>
  <c r="BW35" i="4"/>
  <c r="BP35" i="4"/>
  <c r="BR35" i="4"/>
  <c r="BU35" i="4"/>
  <c r="BX35" i="4"/>
  <c r="BQ35" i="4"/>
  <c r="BM35" i="4"/>
  <c r="BZ35" i="4"/>
  <c r="DI363" i="4"/>
  <c r="DG363" i="4"/>
  <c r="DB363" i="4"/>
  <c r="DC363" i="4"/>
  <c r="DA363" i="4"/>
  <c r="DL363" i="4"/>
  <c r="CY363" i="4"/>
  <c r="DE363" i="4"/>
  <c r="CX363" i="4"/>
  <c r="CZ363" i="4"/>
  <c r="DF363" i="4"/>
  <c r="CW363" i="4"/>
  <c r="DK363" i="4"/>
  <c r="DM363" i="4"/>
  <c r="DJ363" i="4"/>
  <c r="DD363" i="4"/>
  <c r="DN363" i="4"/>
  <c r="DH363" i="4"/>
  <c r="DZ101" i="4"/>
  <c r="EC101" i="4"/>
  <c r="BA101" i="4" s="1"/>
  <c r="EF101" i="4"/>
  <c r="EA101" i="4"/>
  <c r="EB101" i="4"/>
  <c r="EE101" i="4"/>
  <c r="DS101" i="4"/>
  <c r="DO101" i="4"/>
  <c r="DQ101" i="4"/>
  <c r="DV101" i="4"/>
  <c r="AT101" i="4" s="1"/>
  <c r="ED101" i="4"/>
  <c r="DT101" i="4"/>
  <c r="DX101" i="4"/>
  <c r="DR101" i="4"/>
  <c r="DW101" i="4"/>
  <c r="DY101" i="4"/>
  <c r="DP101" i="4"/>
  <c r="DU101" i="4"/>
  <c r="CT311" i="4"/>
  <c r="CF311" i="4"/>
  <c r="CI311" i="4"/>
  <c r="CO311" i="4"/>
  <c r="CE311" i="4"/>
  <c r="CK311" i="4"/>
  <c r="CH311" i="4"/>
  <c r="CS311" i="4"/>
  <c r="CP311" i="4"/>
  <c r="CV311" i="4"/>
  <c r="CN311" i="4"/>
  <c r="CR311" i="4"/>
  <c r="CQ311" i="4"/>
  <c r="CJ311" i="4"/>
  <c r="CU311" i="4"/>
  <c r="CG311" i="4"/>
  <c r="CM311" i="4"/>
  <c r="CL311" i="4"/>
  <c r="CX164" i="4"/>
  <c r="DC164" i="4"/>
  <c r="CY164" i="4"/>
  <c r="DH164" i="4"/>
  <c r="DB164" i="4"/>
  <c r="DJ164" i="4"/>
  <c r="DK164" i="4"/>
  <c r="DG164" i="4"/>
  <c r="CZ164" i="4"/>
  <c r="DA164" i="4"/>
  <c r="CW164" i="4"/>
  <c r="DN164" i="4"/>
  <c r="DI164" i="4"/>
  <c r="DL164" i="4"/>
  <c r="DD164" i="4"/>
  <c r="DM164" i="4"/>
  <c r="DF164" i="4"/>
  <c r="DE164" i="4"/>
  <c r="DG283" i="4"/>
  <c r="DH283" i="4"/>
  <c r="CY283" i="4"/>
  <c r="DI283" i="4"/>
  <c r="CZ283" i="4"/>
  <c r="DB283" i="4"/>
  <c r="CW283" i="4"/>
  <c r="DE283" i="4"/>
  <c r="DL283" i="4"/>
  <c r="DK283" i="4"/>
  <c r="DJ283" i="4"/>
  <c r="DD283" i="4"/>
  <c r="DM283" i="4"/>
  <c r="DC283" i="4"/>
  <c r="DN283" i="4"/>
  <c r="DA283" i="4"/>
  <c r="DF283" i="4"/>
  <c r="CX283" i="4"/>
  <c r="BZ279" i="4"/>
  <c r="BS279" i="4"/>
  <c r="CB279" i="4"/>
  <c r="BM279" i="4"/>
  <c r="BN279" i="4"/>
  <c r="BP279" i="4"/>
  <c r="BY279" i="4"/>
  <c r="CA279" i="4"/>
  <c r="BU279" i="4"/>
  <c r="BQ279" i="4"/>
  <c r="CD279" i="4"/>
  <c r="BX279" i="4"/>
  <c r="BV279" i="4"/>
  <c r="CC279" i="4"/>
  <c r="BC279" i="4" s="1"/>
  <c r="BW279" i="4"/>
  <c r="BO279" i="4"/>
  <c r="BT279" i="4"/>
  <c r="BR279" i="4"/>
  <c r="EM40" i="4"/>
  <c r="EP40" i="4"/>
  <c r="ET40" i="4"/>
  <c r="EU40" i="4"/>
  <c r="EX40" i="4"/>
  <c r="EI40" i="4"/>
  <c r="EO40" i="4"/>
  <c r="EQ40" i="4"/>
  <c r="EH40" i="4"/>
  <c r="EK40" i="4"/>
  <c r="ES40" i="4"/>
  <c r="EG40" i="4"/>
  <c r="EV40" i="4"/>
  <c r="EL40" i="4"/>
  <c r="ER40" i="4"/>
  <c r="EN40" i="4"/>
  <c r="EJ40" i="4"/>
  <c r="EW40" i="4"/>
  <c r="EI181" i="4"/>
  <c r="EM181" i="4"/>
  <c r="EV181" i="4"/>
  <c r="EN181" i="4"/>
  <c r="EK181" i="4"/>
  <c r="EH181" i="4"/>
  <c r="ES181" i="4"/>
  <c r="EO181" i="4"/>
  <c r="EJ181" i="4"/>
  <c r="ET181" i="4"/>
  <c r="EX181" i="4"/>
  <c r="EG181" i="4"/>
  <c r="EP181" i="4"/>
  <c r="EU181" i="4"/>
  <c r="EQ181" i="4"/>
  <c r="ER181" i="4"/>
  <c r="EL181" i="4"/>
  <c r="EW181" i="4"/>
  <c r="DK186" i="4"/>
  <c r="DM186" i="4"/>
  <c r="CY186" i="4"/>
  <c r="DG186" i="4"/>
  <c r="CW186" i="4"/>
  <c r="DJ186" i="4"/>
  <c r="DI186" i="4"/>
  <c r="DE186" i="4"/>
  <c r="DL186" i="4"/>
  <c r="DD186" i="4"/>
  <c r="DF186" i="4"/>
  <c r="DC186" i="4"/>
  <c r="DA186" i="4"/>
  <c r="CX186" i="4"/>
  <c r="DH186" i="4"/>
  <c r="CZ186" i="4"/>
  <c r="DN186" i="4"/>
  <c r="DB186" i="4"/>
  <c r="EB296" i="4"/>
  <c r="DR296" i="4"/>
  <c r="DU296" i="4"/>
  <c r="DO296" i="4"/>
  <c r="DV296" i="4"/>
  <c r="DQ296" i="4"/>
  <c r="EF296" i="4"/>
  <c r="DY296" i="4"/>
  <c r="DP296" i="4"/>
  <c r="EC296" i="4"/>
  <c r="ED296" i="4"/>
  <c r="EA296" i="4"/>
  <c r="DW296" i="4"/>
  <c r="DS296" i="4"/>
  <c r="DT296" i="4"/>
  <c r="DX296" i="4"/>
  <c r="DZ296" i="4"/>
  <c r="EE296" i="4"/>
  <c r="EN271" i="4"/>
  <c r="EV271" i="4"/>
  <c r="EL271" i="4"/>
  <c r="EW271" i="4"/>
  <c r="ET271" i="4"/>
  <c r="EM271" i="4"/>
  <c r="EQ271" i="4"/>
  <c r="ES271" i="4"/>
  <c r="EK271" i="4"/>
  <c r="EX271" i="4"/>
  <c r="EP271" i="4"/>
  <c r="EO271" i="4"/>
  <c r="EJ271" i="4"/>
  <c r="EH271" i="4"/>
  <c r="ER271" i="4"/>
  <c r="EG271" i="4"/>
  <c r="EU271" i="4"/>
  <c r="EI271" i="4"/>
  <c r="CF17" i="4"/>
  <c r="CM17" i="4"/>
  <c r="CH17" i="4"/>
  <c r="CK17" i="4"/>
  <c r="CN17" i="4"/>
  <c r="CO17" i="4"/>
  <c r="CT17" i="4"/>
  <c r="CP17" i="4"/>
  <c r="CR17" i="4"/>
  <c r="CG17" i="4"/>
  <c r="CQ17" i="4"/>
  <c r="CI17" i="4"/>
  <c r="CU17" i="4"/>
  <c r="CJ17" i="4"/>
  <c r="CE17" i="4"/>
  <c r="CS17" i="4"/>
  <c r="CV17" i="4"/>
  <c r="CL17" i="4"/>
  <c r="CU107" i="4"/>
  <c r="CT107" i="4"/>
  <c r="CI107" i="4"/>
  <c r="CM107" i="4"/>
  <c r="CL107" i="4"/>
  <c r="CF107" i="4"/>
  <c r="CP107" i="4"/>
  <c r="CO107" i="4"/>
  <c r="CV107" i="4"/>
  <c r="CK107" i="4"/>
  <c r="CQ107" i="4"/>
  <c r="CE107" i="4"/>
  <c r="CG107" i="4"/>
  <c r="CR107" i="4"/>
  <c r="CH107" i="4"/>
  <c r="CS107" i="4"/>
  <c r="CN107" i="4"/>
  <c r="CJ107" i="4"/>
  <c r="DY315" i="4"/>
  <c r="DT315" i="4"/>
  <c r="DV315" i="4"/>
  <c r="EC315" i="4"/>
  <c r="ED315" i="4"/>
  <c r="EF315" i="4"/>
  <c r="DR315" i="4"/>
  <c r="DO315" i="4"/>
  <c r="EA315" i="4"/>
  <c r="DU315" i="4"/>
  <c r="DQ315" i="4"/>
  <c r="EE315" i="4"/>
  <c r="DW315" i="4"/>
  <c r="DZ315" i="4"/>
  <c r="DX315" i="4"/>
  <c r="DP315" i="4"/>
  <c r="EB315" i="4"/>
  <c r="DS315" i="4"/>
  <c r="DI362" i="4"/>
  <c r="DJ362" i="4"/>
  <c r="DA362" i="4"/>
  <c r="DN362" i="4"/>
  <c r="DK362" i="4"/>
  <c r="DE362" i="4"/>
  <c r="DF362" i="4"/>
  <c r="DC362" i="4"/>
  <c r="CZ362" i="4"/>
  <c r="DG362" i="4"/>
  <c r="DM362" i="4"/>
  <c r="CY362" i="4"/>
  <c r="CW362" i="4"/>
  <c r="DD362" i="4"/>
  <c r="CX362" i="4"/>
  <c r="DB362" i="4"/>
  <c r="DH362" i="4"/>
  <c r="DL362" i="4"/>
  <c r="EG120" i="4"/>
  <c r="EJ120" i="4"/>
  <c r="EL120" i="4"/>
  <c r="EP120" i="4"/>
  <c r="ET120" i="4"/>
  <c r="ES120" i="4"/>
  <c r="EN120" i="4"/>
  <c r="EO120" i="4"/>
  <c r="EQ120" i="4"/>
  <c r="EV120" i="4"/>
  <c r="EX120" i="4"/>
  <c r="EM120" i="4"/>
  <c r="EK120" i="4"/>
  <c r="EU120" i="4"/>
  <c r="BA120" i="4" s="1"/>
  <c r="EH120" i="4"/>
  <c r="ER120" i="4"/>
  <c r="EI120" i="4"/>
  <c r="EW120" i="4"/>
  <c r="DX305" i="4"/>
  <c r="DQ305" i="4"/>
  <c r="EA305" i="4"/>
  <c r="ED305" i="4"/>
  <c r="DW305" i="4"/>
  <c r="DP305" i="4"/>
  <c r="EF305" i="4"/>
  <c r="EE305" i="4"/>
  <c r="DO305" i="4"/>
  <c r="DV305" i="4"/>
  <c r="DS305" i="4"/>
  <c r="DR305" i="4"/>
  <c r="DZ305" i="4"/>
  <c r="DT305" i="4"/>
  <c r="DU305" i="4"/>
  <c r="DY305" i="4"/>
  <c r="EB305" i="4"/>
  <c r="EC305" i="4"/>
  <c r="CZ141" i="4"/>
  <c r="DE141" i="4"/>
  <c r="DJ141" i="4"/>
  <c r="DB141" i="4"/>
  <c r="DH141" i="4"/>
  <c r="CX141" i="4"/>
  <c r="DF141" i="4"/>
  <c r="DA141" i="4"/>
  <c r="DK141" i="4"/>
  <c r="DC141" i="4"/>
  <c r="DG141" i="4"/>
  <c r="DM141" i="4"/>
  <c r="CW141" i="4"/>
  <c r="DI141" i="4"/>
  <c r="CY141" i="4"/>
  <c r="DL141" i="4"/>
  <c r="DD141" i="4"/>
  <c r="DN141" i="4"/>
  <c r="CB215" i="4"/>
  <c r="CA215" i="4"/>
  <c r="BW215" i="4"/>
  <c r="BN215" i="4"/>
  <c r="BV215" i="4"/>
  <c r="CC215" i="4"/>
  <c r="BM215" i="4"/>
  <c r="BY215" i="4"/>
  <c r="CD215" i="4"/>
  <c r="BZ215" i="4"/>
  <c r="BR215" i="4"/>
  <c r="BO215" i="4"/>
  <c r="BT215" i="4"/>
  <c r="BP215" i="4"/>
  <c r="BQ215" i="4"/>
  <c r="BS215" i="4"/>
  <c r="BX215" i="4"/>
  <c r="BU215" i="4"/>
  <c r="CG353" i="4"/>
  <c r="CR353" i="4"/>
  <c r="CM353" i="4"/>
  <c r="CV353" i="4"/>
  <c r="CJ353" i="4"/>
  <c r="CP353" i="4"/>
  <c r="CT353" i="4"/>
  <c r="CO353" i="4"/>
  <c r="CQ353" i="4"/>
  <c r="CN353" i="4"/>
  <c r="CK353" i="4"/>
  <c r="CI353" i="4"/>
  <c r="CE353" i="4"/>
  <c r="CH353" i="4"/>
  <c r="CF353" i="4"/>
  <c r="CU353" i="4"/>
  <c r="CL353" i="4"/>
  <c r="CS353" i="4"/>
  <c r="ER301" i="4"/>
  <c r="EX301" i="4"/>
  <c r="EM301" i="4"/>
  <c r="EO301" i="4"/>
  <c r="EQ301" i="4"/>
  <c r="ET301" i="4"/>
  <c r="ES301" i="4"/>
  <c r="EL301" i="4"/>
  <c r="EP301" i="4"/>
  <c r="EI301" i="4"/>
  <c r="EJ301" i="4"/>
  <c r="EV301" i="4"/>
  <c r="EG301" i="4"/>
  <c r="EU301" i="4"/>
  <c r="EN301" i="4"/>
  <c r="EW301" i="4"/>
  <c r="EK301" i="4"/>
  <c r="EH301" i="4"/>
  <c r="DJ291" i="4"/>
  <c r="DI291" i="4"/>
  <c r="DD291" i="4"/>
  <c r="DL291" i="4"/>
  <c r="DN291" i="4"/>
  <c r="DE291" i="4"/>
  <c r="DC291" i="4"/>
  <c r="CW291" i="4"/>
  <c r="DG291" i="4"/>
  <c r="CY291" i="4"/>
  <c r="DM291" i="4"/>
  <c r="DH291" i="4"/>
  <c r="DB291" i="4"/>
  <c r="CX291" i="4"/>
  <c r="CZ291" i="4"/>
  <c r="DF291" i="4"/>
  <c r="DK291" i="4"/>
  <c r="DA291" i="4"/>
  <c r="EA80" i="4"/>
  <c r="DR80" i="4"/>
  <c r="EC80" i="4"/>
  <c r="ED80" i="4"/>
  <c r="DY80" i="4"/>
  <c r="DS80" i="4"/>
  <c r="DQ80" i="4"/>
  <c r="DP80" i="4"/>
  <c r="DV80" i="4"/>
  <c r="DO80" i="4"/>
  <c r="EB80" i="4"/>
  <c r="DU80" i="4"/>
  <c r="DX80" i="4"/>
  <c r="EF80" i="4"/>
  <c r="DT80" i="4"/>
  <c r="DZ80" i="4"/>
  <c r="DW80" i="4"/>
  <c r="EE80" i="4"/>
  <c r="CC242" i="4"/>
  <c r="CA242" i="4"/>
  <c r="BT242" i="4"/>
  <c r="BQ242" i="4"/>
  <c r="BM242" i="4"/>
  <c r="BS242" i="4"/>
  <c r="BZ242" i="4"/>
  <c r="BW242" i="4"/>
  <c r="BX242" i="4"/>
  <c r="CD242" i="4"/>
  <c r="BP242" i="4"/>
  <c r="CB242" i="4"/>
  <c r="BR242" i="4"/>
  <c r="BO242" i="4"/>
  <c r="AO242" i="4" s="1"/>
  <c r="BN242" i="4"/>
  <c r="BU242" i="4"/>
  <c r="BV242" i="4"/>
  <c r="BY242" i="4"/>
  <c r="DP95" i="4"/>
  <c r="EF95" i="4"/>
  <c r="DR95" i="4"/>
  <c r="DZ95" i="4"/>
  <c r="EA95" i="4"/>
  <c r="DX95" i="4"/>
  <c r="EE95" i="4"/>
  <c r="DV95" i="4"/>
  <c r="DO95" i="4"/>
  <c r="EC95" i="4"/>
  <c r="DU95" i="4"/>
  <c r="DY95" i="4"/>
  <c r="EB95" i="4"/>
  <c r="DS95" i="4"/>
  <c r="DW95" i="4"/>
  <c r="DT95" i="4"/>
  <c r="DQ95" i="4"/>
  <c r="ED95" i="4"/>
  <c r="CE192" i="4"/>
  <c r="CR192" i="4"/>
  <c r="CF192" i="4"/>
  <c r="CH192" i="4"/>
  <c r="CV192" i="4"/>
  <c r="CN192" i="4"/>
  <c r="CQ192" i="4"/>
  <c r="CK192" i="4"/>
  <c r="CL192" i="4"/>
  <c r="CT192" i="4"/>
  <c r="CP192" i="4"/>
  <c r="CO192" i="4"/>
  <c r="CJ192" i="4"/>
  <c r="CM192" i="4"/>
  <c r="CG192" i="4"/>
  <c r="CU192" i="4"/>
  <c r="CS192" i="4"/>
  <c r="CI192" i="4"/>
  <c r="BW350" i="4"/>
  <c r="BM350" i="4"/>
  <c r="BQ350" i="4"/>
  <c r="BV350" i="4"/>
  <c r="CA350" i="4"/>
  <c r="BP350" i="4"/>
  <c r="BN350" i="4"/>
  <c r="CD350" i="4"/>
  <c r="BS350" i="4"/>
  <c r="BY350" i="4"/>
  <c r="CC350" i="4"/>
  <c r="BT350" i="4"/>
  <c r="BZ350" i="4"/>
  <c r="BX350" i="4"/>
  <c r="BU350" i="4"/>
  <c r="BO350" i="4"/>
  <c r="BR350" i="4"/>
  <c r="CB350" i="4"/>
  <c r="DV73" i="4"/>
  <c r="DS73" i="4"/>
  <c r="EC73" i="4"/>
  <c r="DY73" i="4"/>
  <c r="EB73" i="4"/>
  <c r="EE73" i="4"/>
  <c r="DQ73" i="4"/>
  <c r="DT73" i="4"/>
  <c r="DX73" i="4"/>
  <c r="DZ73" i="4"/>
  <c r="DO73" i="4"/>
  <c r="DW73" i="4"/>
  <c r="EA73" i="4"/>
  <c r="DR73" i="4"/>
  <c r="ED73" i="4"/>
  <c r="DP73" i="4"/>
  <c r="DU73" i="4"/>
  <c r="EF73" i="4"/>
  <c r="EU159" i="4"/>
  <c r="EG159" i="4"/>
  <c r="ES159" i="4"/>
  <c r="EK159" i="4"/>
  <c r="EO159" i="4"/>
  <c r="EV159" i="4"/>
  <c r="ER159" i="4"/>
  <c r="EQ159" i="4"/>
  <c r="ET159" i="4"/>
  <c r="EH159" i="4"/>
  <c r="EX159" i="4"/>
  <c r="EN159" i="4"/>
  <c r="EP159" i="4"/>
  <c r="EW159" i="4"/>
  <c r="EJ159" i="4"/>
  <c r="EI159" i="4"/>
  <c r="EL159" i="4"/>
  <c r="EM159" i="4"/>
  <c r="DX319" i="4"/>
  <c r="DR319" i="4"/>
  <c r="AP319" i="4" s="1"/>
  <c r="EB319" i="4"/>
  <c r="EE319" i="4"/>
  <c r="DO319" i="4"/>
  <c r="DY319" i="4"/>
  <c r="ED319" i="4"/>
  <c r="EF319" i="4"/>
  <c r="DT319" i="4"/>
  <c r="DS319" i="4"/>
  <c r="DW319" i="4"/>
  <c r="DU319" i="4"/>
  <c r="DQ319" i="4"/>
  <c r="DZ319" i="4"/>
  <c r="DP319" i="4"/>
  <c r="EC319" i="4"/>
  <c r="DV319" i="4"/>
  <c r="EA319" i="4"/>
  <c r="BN349" i="4"/>
  <c r="CD349" i="4"/>
  <c r="BZ349" i="4"/>
  <c r="CB349" i="4"/>
  <c r="BV349" i="4"/>
  <c r="BX349" i="4"/>
  <c r="BW349" i="4"/>
  <c r="BY349" i="4"/>
  <c r="BP349" i="4"/>
  <c r="BU349" i="4"/>
  <c r="BS349" i="4"/>
  <c r="BO349" i="4"/>
  <c r="BT349" i="4"/>
  <c r="CA349" i="4"/>
  <c r="CC349" i="4"/>
  <c r="BM349" i="4"/>
  <c r="BR349" i="4"/>
  <c r="BQ349" i="4"/>
  <c r="CR206" i="4"/>
  <c r="CI206" i="4"/>
  <c r="CQ206" i="4"/>
  <c r="CK206" i="4"/>
  <c r="CJ206" i="4"/>
  <c r="CO206" i="4"/>
  <c r="CP206" i="4"/>
  <c r="CG206" i="4"/>
  <c r="CL206" i="4"/>
  <c r="CS206" i="4"/>
  <c r="CN206" i="4"/>
  <c r="CV206" i="4"/>
  <c r="CU206" i="4"/>
  <c r="CM206" i="4"/>
  <c r="CF206" i="4"/>
  <c r="CT206" i="4"/>
  <c r="CH206" i="4"/>
  <c r="CE206" i="4"/>
  <c r="CJ147" i="4"/>
  <c r="CF147" i="4"/>
  <c r="CM147" i="4"/>
  <c r="CL147" i="4"/>
  <c r="CO147" i="4"/>
  <c r="CS147" i="4"/>
  <c r="CN147" i="4"/>
  <c r="CK147" i="4"/>
  <c r="CH147" i="4"/>
  <c r="CT147" i="4"/>
  <c r="CQ147" i="4"/>
  <c r="CR147" i="4"/>
  <c r="CG147" i="4"/>
  <c r="CE147" i="4"/>
  <c r="CP147" i="4"/>
  <c r="CV147" i="4"/>
  <c r="CI147" i="4"/>
  <c r="CU147" i="4"/>
  <c r="DA347" i="4"/>
  <c r="DD347" i="4"/>
  <c r="DN347" i="4"/>
  <c r="DH347" i="4"/>
  <c r="DK347" i="4"/>
  <c r="DE347" i="4"/>
  <c r="DB347" i="4"/>
  <c r="CW347" i="4"/>
  <c r="DF347" i="4"/>
  <c r="DG347" i="4"/>
  <c r="DL347" i="4"/>
  <c r="DI347" i="4"/>
  <c r="DC347" i="4"/>
  <c r="CY347" i="4"/>
  <c r="DJ347" i="4"/>
  <c r="CZ347" i="4"/>
  <c r="CX347" i="4"/>
  <c r="DM347" i="4"/>
  <c r="EV144" i="4"/>
  <c r="EO144" i="4"/>
  <c r="EX144" i="4"/>
  <c r="EJ144" i="4"/>
  <c r="EG144" i="4"/>
  <c r="EW144" i="4"/>
  <c r="ET144" i="4"/>
  <c r="EU144" i="4"/>
  <c r="ES144" i="4"/>
  <c r="EN144" i="4"/>
  <c r="EP144" i="4"/>
  <c r="EM144" i="4"/>
  <c r="EI144" i="4"/>
  <c r="ER144" i="4"/>
  <c r="EK144" i="4"/>
  <c r="EQ144" i="4"/>
  <c r="EH144" i="4"/>
  <c r="EL144" i="4"/>
  <c r="EA341" i="4"/>
  <c r="DW341" i="4"/>
  <c r="ED341" i="4"/>
  <c r="DY341" i="4"/>
  <c r="DS341" i="4"/>
  <c r="EB341" i="4"/>
  <c r="DO341" i="4"/>
  <c r="DP341" i="4"/>
  <c r="DT341" i="4"/>
  <c r="EE341" i="4"/>
  <c r="DU341" i="4"/>
  <c r="DQ341" i="4"/>
  <c r="DV341" i="4"/>
  <c r="DR341" i="4"/>
  <c r="DX341" i="4"/>
  <c r="EC341" i="4"/>
  <c r="EF341" i="4"/>
  <c r="DZ341" i="4"/>
  <c r="CJ151" i="4"/>
  <c r="CH151" i="4"/>
  <c r="CI151" i="4"/>
  <c r="CR151" i="4"/>
  <c r="CN151" i="4"/>
  <c r="CV151" i="4"/>
  <c r="CP151" i="4"/>
  <c r="CU151" i="4"/>
  <c r="CE151" i="4"/>
  <c r="CO151" i="4"/>
  <c r="CQ151" i="4"/>
  <c r="CF151" i="4"/>
  <c r="CS151" i="4"/>
  <c r="CL151" i="4"/>
  <c r="CT151" i="4"/>
  <c r="CM151" i="4"/>
  <c r="AU151" i="4" s="1"/>
  <c r="CG151" i="4"/>
  <c r="CK151" i="4"/>
  <c r="CY314" i="4"/>
  <c r="DB314" i="4"/>
  <c r="DH314" i="4"/>
  <c r="DE314" i="4"/>
  <c r="DD314" i="4"/>
  <c r="DL314" i="4"/>
  <c r="DF314" i="4"/>
  <c r="CW314" i="4"/>
  <c r="DM314" i="4"/>
  <c r="DA314" i="4"/>
  <c r="DN314" i="4"/>
  <c r="DG314" i="4"/>
  <c r="DI314" i="4"/>
  <c r="DK314" i="4"/>
  <c r="CX314" i="4"/>
  <c r="CZ314" i="4"/>
  <c r="DJ314" i="4"/>
  <c r="DC314" i="4"/>
  <c r="EI69" i="4"/>
  <c r="EU69" i="4"/>
  <c r="EG69" i="4"/>
  <c r="EJ69" i="4"/>
  <c r="ES69" i="4"/>
  <c r="EO69" i="4"/>
  <c r="EV69" i="4"/>
  <c r="EW69" i="4"/>
  <c r="EM69" i="4"/>
  <c r="EL69" i="4"/>
  <c r="EQ69" i="4"/>
  <c r="ER69" i="4"/>
  <c r="ET69" i="4"/>
  <c r="EP69" i="4"/>
  <c r="EN69" i="4"/>
  <c r="EH69" i="4"/>
  <c r="EX69" i="4"/>
  <c r="EK69" i="4"/>
  <c r="EE125" i="4"/>
  <c r="DR125" i="4"/>
  <c r="DY125" i="4"/>
  <c r="DU125" i="4"/>
  <c r="EB125" i="4"/>
  <c r="DS125" i="4"/>
  <c r="EC125" i="4"/>
  <c r="DV125" i="4"/>
  <c r="DX125" i="4"/>
  <c r="ED125" i="4"/>
  <c r="EF125" i="4"/>
  <c r="EA125" i="4"/>
  <c r="DP125" i="4"/>
  <c r="DT125" i="4"/>
  <c r="DZ125" i="4"/>
  <c r="DO125" i="4"/>
  <c r="DW125" i="4"/>
  <c r="DQ125" i="4"/>
  <c r="EM251" i="4"/>
  <c r="EQ251" i="4"/>
  <c r="EW251" i="4"/>
  <c r="EI251" i="4"/>
  <c r="EO251" i="4"/>
  <c r="EN251" i="4"/>
  <c r="EK251" i="4"/>
  <c r="EL251" i="4"/>
  <c r="EJ251" i="4"/>
  <c r="EX251" i="4"/>
  <c r="EU251" i="4"/>
  <c r="ES251" i="4"/>
  <c r="ER251" i="4"/>
  <c r="EV251" i="4"/>
  <c r="EP251" i="4"/>
  <c r="EH251" i="4"/>
  <c r="EG251" i="4"/>
  <c r="ET251" i="4"/>
  <c r="CH219" i="4"/>
  <c r="CL219" i="4"/>
  <c r="CK219" i="4"/>
  <c r="CG219" i="4"/>
  <c r="CS219" i="4"/>
  <c r="CF219" i="4"/>
  <c r="CE219" i="4"/>
  <c r="CU219" i="4"/>
  <c r="CI219" i="4"/>
  <c r="CR219" i="4"/>
  <c r="AZ219" i="4" s="1"/>
  <c r="CQ219" i="4"/>
  <c r="CM219" i="4"/>
  <c r="CN219" i="4"/>
  <c r="CV219" i="4"/>
  <c r="CT219" i="4"/>
  <c r="CJ219" i="4"/>
  <c r="CO219" i="4"/>
  <c r="CP219" i="4"/>
  <c r="BR344" i="4"/>
  <c r="CB344" i="4"/>
  <c r="BU344" i="4"/>
  <c r="BS344" i="4"/>
  <c r="CC344" i="4"/>
  <c r="BN344" i="4"/>
  <c r="BP344" i="4"/>
  <c r="CA344" i="4"/>
  <c r="BM344" i="4"/>
  <c r="CD344" i="4"/>
  <c r="BX344" i="4"/>
  <c r="BV344" i="4"/>
  <c r="BZ344" i="4"/>
  <c r="BO344" i="4"/>
  <c r="BQ344" i="4"/>
  <c r="BW344" i="4"/>
  <c r="BT344" i="4"/>
  <c r="BY344" i="4"/>
  <c r="EH119" i="4"/>
  <c r="EP119" i="4"/>
  <c r="ER119" i="4"/>
  <c r="ET119" i="4"/>
  <c r="EV119" i="4"/>
  <c r="EO119" i="4"/>
  <c r="EQ119" i="4"/>
  <c r="EN119" i="4"/>
  <c r="EL119" i="4"/>
  <c r="EU119" i="4"/>
  <c r="EI119" i="4"/>
  <c r="EM119" i="4"/>
  <c r="ES119" i="4"/>
  <c r="EK119" i="4"/>
  <c r="EW119" i="4"/>
  <c r="EG119" i="4"/>
  <c r="EJ119" i="4"/>
  <c r="EX119" i="4"/>
  <c r="CP302" i="4"/>
  <c r="CM302" i="4"/>
  <c r="CN302" i="4"/>
  <c r="CI302" i="4"/>
  <c r="CV302" i="4"/>
  <c r="CT302" i="4"/>
  <c r="CG302" i="4"/>
  <c r="CL302" i="4"/>
  <c r="CF302" i="4"/>
  <c r="CO302" i="4"/>
  <c r="CS302" i="4"/>
  <c r="CE302" i="4"/>
  <c r="CH302" i="4"/>
  <c r="CJ302" i="4"/>
  <c r="CQ302" i="4"/>
  <c r="CR302" i="4"/>
  <c r="CK302" i="4"/>
  <c r="CU302" i="4"/>
  <c r="EQ313" i="4"/>
  <c r="EW313" i="4"/>
  <c r="EL313" i="4"/>
  <c r="EM313" i="4"/>
  <c r="EU313" i="4"/>
  <c r="EK313" i="4"/>
  <c r="EI313" i="4"/>
  <c r="EV313" i="4"/>
  <c r="ET313" i="4"/>
  <c r="EH313" i="4"/>
  <c r="EX313" i="4"/>
  <c r="EO313" i="4"/>
  <c r="EP313" i="4"/>
  <c r="ES313" i="4"/>
  <c r="ER313" i="4"/>
  <c r="EN313" i="4"/>
  <c r="EJ313" i="4"/>
  <c r="EG313" i="4"/>
  <c r="BN15" i="4"/>
  <c r="BT15" i="4"/>
  <c r="BY15" i="4"/>
  <c r="BW15" i="4"/>
  <c r="BR15" i="4"/>
  <c r="CC15" i="4"/>
  <c r="BP15" i="4"/>
  <c r="BM15" i="4"/>
  <c r="BO15" i="4"/>
  <c r="BV15" i="4"/>
  <c r="CB15" i="4"/>
  <c r="BS15" i="4"/>
  <c r="BU15" i="4"/>
  <c r="BQ15" i="4"/>
  <c r="BZ15" i="4"/>
  <c r="CD15" i="4"/>
  <c r="BX15" i="4"/>
  <c r="CA15" i="4"/>
  <c r="CL304" i="4"/>
  <c r="CR304" i="4"/>
  <c r="CF304" i="4"/>
  <c r="CT304" i="4"/>
  <c r="CQ304" i="4"/>
  <c r="CE304" i="4"/>
  <c r="CI304" i="4"/>
  <c r="CM304" i="4"/>
  <c r="CG304" i="4"/>
  <c r="CO304" i="4"/>
  <c r="CJ304" i="4"/>
  <c r="CK304" i="4"/>
  <c r="CH304" i="4"/>
  <c r="CS304" i="4"/>
  <c r="CN304" i="4"/>
  <c r="CU304" i="4"/>
  <c r="CP304" i="4"/>
  <c r="CV304" i="4"/>
  <c r="DO5" i="4"/>
  <c r="DU5" i="4"/>
  <c r="EC5" i="4"/>
  <c r="DY5" i="4"/>
  <c r="EB5" i="4"/>
  <c r="DX5" i="4"/>
  <c r="DQ5" i="4"/>
  <c r="DZ5" i="4"/>
  <c r="ED5" i="4"/>
  <c r="EE5" i="4"/>
  <c r="DS5" i="4"/>
  <c r="DR5" i="4"/>
  <c r="DV5" i="4"/>
  <c r="DT5" i="4"/>
  <c r="DP5" i="4"/>
  <c r="EA5" i="4"/>
  <c r="DW5" i="4"/>
  <c r="EF5" i="4"/>
  <c r="DU89" i="4"/>
  <c r="DV89" i="4"/>
  <c r="DQ89" i="4"/>
  <c r="EA89" i="4"/>
  <c r="DP89" i="4"/>
  <c r="EC89" i="4"/>
  <c r="EE89" i="4"/>
  <c r="DW89" i="4"/>
  <c r="ED89" i="4"/>
  <c r="DX89" i="4"/>
  <c r="DT89" i="4"/>
  <c r="DY89" i="4"/>
  <c r="EF89" i="4"/>
  <c r="DZ89" i="4"/>
  <c r="DO89" i="4"/>
  <c r="EB89" i="4"/>
  <c r="DS89" i="4"/>
  <c r="DR89" i="4"/>
  <c r="DD134" i="4"/>
  <c r="CW134" i="4"/>
  <c r="DL134" i="4"/>
  <c r="DK134" i="4"/>
  <c r="DE134" i="4"/>
  <c r="DF134" i="4"/>
  <c r="CZ134" i="4"/>
  <c r="CX134" i="4"/>
  <c r="AN134" i="4" s="1"/>
  <c r="DM134" i="4"/>
  <c r="DC134" i="4"/>
  <c r="DH134" i="4"/>
  <c r="DI134" i="4"/>
  <c r="CY134" i="4"/>
  <c r="DA134" i="4"/>
  <c r="DG134" i="4"/>
  <c r="DB134" i="4"/>
  <c r="AR134" i="4" s="1"/>
  <c r="DJ134" i="4"/>
  <c r="DN134" i="4"/>
  <c r="BO166" i="4"/>
  <c r="BZ166" i="4"/>
  <c r="BR166" i="4"/>
  <c r="BV166" i="4"/>
  <c r="BS166" i="4"/>
  <c r="CD166" i="4"/>
  <c r="BX166" i="4"/>
  <c r="BT166" i="4"/>
  <c r="BW166" i="4"/>
  <c r="BU166" i="4"/>
  <c r="BN166" i="4"/>
  <c r="BM166" i="4"/>
  <c r="BP166" i="4"/>
  <c r="BQ166" i="4"/>
  <c r="CC166" i="4"/>
  <c r="BY166" i="4"/>
  <c r="CA166" i="4"/>
  <c r="CB166" i="4"/>
  <c r="DT252" i="4"/>
  <c r="DV252" i="4"/>
  <c r="DQ252" i="4"/>
  <c r="DP252" i="4"/>
  <c r="DX252" i="4"/>
  <c r="DS252" i="4"/>
  <c r="DU252" i="4"/>
  <c r="DW252" i="4"/>
  <c r="DY252" i="4"/>
  <c r="ED252" i="4"/>
  <c r="DO252" i="4"/>
  <c r="EE252" i="4"/>
  <c r="EA252" i="4"/>
  <c r="EF252" i="4"/>
  <c r="EB252" i="4"/>
  <c r="EC252" i="4"/>
  <c r="DZ252" i="4"/>
  <c r="DR252" i="4"/>
  <c r="BX207" i="4"/>
  <c r="BZ207" i="4"/>
  <c r="BT207" i="4"/>
  <c r="BN207" i="4"/>
  <c r="CC207" i="4"/>
  <c r="BQ207" i="4"/>
  <c r="BR207" i="4"/>
  <c r="CA207" i="4"/>
  <c r="CD207" i="4"/>
  <c r="BV207" i="4"/>
  <c r="BW207" i="4"/>
  <c r="BY207" i="4"/>
  <c r="BS207" i="4"/>
  <c r="BU207" i="4"/>
  <c r="BM207" i="4"/>
  <c r="BO207" i="4"/>
  <c r="CB207" i="4"/>
  <c r="BP207" i="4"/>
  <c r="EV281" i="4"/>
  <c r="EP281" i="4"/>
  <c r="ER281" i="4"/>
  <c r="EH281" i="4"/>
  <c r="EX281" i="4"/>
  <c r="EO281" i="4"/>
  <c r="EI281" i="4"/>
  <c r="EK281" i="4"/>
  <c r="EJ281" i="4"/>
  <c r="ET281" i="4"/>
  <c r="EG281" i="4"/>
  <c r="ES281" i="4"/>
  <c r="EQ281" i="4"/>
  <c r="EN281" i="4"/>
  <c r="EM281" i="4"/>
  <c r="EL281" i="4"/>
  <c r="EW281" i="4"/>
  <c r="EU281" i="4"/>
  <c r="EM322" i="4"/>
  <c r="EU322" i="4"/>
  <c r="ER322" i="4"/>
  <c r="EG322" i="4"/>
  <c r="ES322" i="4"/>
  <c r="EV322" i="4"/>
  <c r="EX322" i="4"/>
  <c r="EW322" i="4"/>
  <c r="EN322" i="4"/>
  <c r="EP322" i="4"/>
  <c r="EO322" i="4"/>
  <c r="EK322" i="4"/>
  <c r="EL322" i="4"/>
  <c r="EQ322" i="4"/>
  <c r="ET322" i="4"/>
  <c r="EJ322" i="4"/>
  <c r="EH322" i="4"/>
  <c r="EI322" i="4"/>
  <c r="DT91" i="4"/>
  <c r="DV91" i="4"/>
  <c r="ED91" i="4"/>
  <c r="DR91" i="4"/>
  <c r="DX91" i="4"/>
  <c r="EE91" i="4"/>
  <c r="DW91" i="4"/>
  <c r="DZ91" i="4"/>
  <c r="DU91" i="4"/>
  <c r="DS91" i="4"/>
  <c r="EA91" i="4"/>
  <c r="EB91" i="4"/>
  <c r="DY91" i="4"/>
  <c r="DQ91" i="4"/>
  <c r="EC91" i="4"/>
  <c r="DO91" i="4"/>
  <c r="EF91" i="4"/>
  <c r="DP91" i="4"/>
  <c r="EH361" i="4"/>
  <c r="EL361" i="4"/>
  <c r="EO361" i="4"/>
  <c r="EW361" i="4"/>
  <c r="ES361" i="4"/>
  <c r="ET361" i="4"/>
  <c r="EQ361" i="4"/>
  <c r="EP361" i="4"/>
  <c r="EV361" i="4"/>
  <c r="EN361" i="4"/>
  <c r="EK361" i="4"/>
  <c r="ER361" i="4"/>
  <c r="EX361" i="4"/>
  <c r="EM361" i="4"/>
  <c r="EG361" i="4"/>
  <c r="EU361" i="4"/>
  <c r="EI361" i="4"/>
  <c r="EJ361" i="4"/>
  <c r="DX78" i="4"/>
  <c r="DP78" i="4"/>
  <c r="EE78" i="4"/>
  <c r="DT78" i="4"/>
  <c r="EC78" i="4"/>
  <c r="DO78" i="4"/>
  <c r="DZ78" i="4"/>
  <c r="EA78" i="4"/>
  <c r="DU78" i="4"/>
  <c r="DR78" i="4"/>
  <c r="DS78" i="4"/>
  <c r="DW78" i="4"/>
  <c r="ED78" i="4"/>
  <c r="DY78" i="4"/>
  <c r="DQ78" i="4"/>
  <c r="DV78" i="4"/>
  <c r="EF78" i="4"/>
  <c r="EB78" i="4"/>
  <c r="DB317" i="4"/>
  <c r="DF317" i="4"/>
  <c r="DE317" i="4"/>
  <c r="CZ317" i="4"/>
  <c r="DK317" i="4"/>
  <c r="DN317" i="4"/>
  <c r="DI317" i="4"/>
  <c r="CX317" i="4"/>
  <c r="DH317" i="4"/>
  <c r="CY317" i="4"/>
  <c r="DC317" i="4"/>
  <c r="DD317" i="4"/>
  <c r="DM317" i="4"/>
  <c r="DA317" i="4"/>
  <c r="DJ317" i="4"/>
  <c r="DG317" i="4"/>
  <c r="DL317" i="4"/>
  <c r="CW317" i="4"/>
  <c r="ER265" i="4"/>
  <c r="EP265" i="4"/>
  <c r="ET265" i="4"/>
  <c r="EL265" i="4"/>
  <c r="EV265" i="4"/>
  <c r="EU265" i="4"/>
  <c r="EH265" i="4"/>
  <c r="EI265" i="4"/>
  <c r="ES265" i="4"/>
  <c r="EM265" i="4"/>
  <c r="EO265" i="4"/>
  <c r="EK265" i="4"/>
  <c r="EN265" i="4"/>
  <c r="EG265" i="4"/>
  <c r="EW265" i="4"/>
  <c r="EX265" i="4"/>
  <c r="EQ265" i="4"/>
  <c r="EJ265" i="4"/>
  <c r="BR119" i="4"/>
  <c r="BW119" i="4"/>
  <c r="BV119" i="4"/>
  <c r="CB119" i="4"/>
  <c r="BZ119" i="4"/>
  <c r="CD119" i="4"/>
  <c r="BO119" i="4"/>
  <c r="BP119" i="4"/>
  <c r="BT119" i="4"/>
  <c r="BN119" i="4"/>
  <c r="BS119" i="4"/>
  <c r="BY119" i="4"/>
  <c r="CA119" i="4"/>
  <c r="BX119" i="4"/>
  <c r="BQ119" i="4"/>
  <c r="BM119" i="4"/>
  <c r="CC119" i="4"/>
  <c r="BU119" i="4"/>
  <c r="EG10" i="4"/>
  <c r="EJ10" i="4"/>
  <c r="EP10" i="4"/>
  <c r="EO10" i="4"/>
  <c r="ES10" i="4"/>
  <c r="EQ10" i="4"/>
  <c r="EM10" i="4"/>
  <c r="EK10" i="4"/>
  <c r="EV10" i="4"/>
  <c r="EH10" i="4"/>
  <c r="EN10" i="4"/>
  <c r="EL10" i="4"/>
  <c r="ER10" i="4"/>
  <c r="EX10" i="4"/>
  <c r="EU10" i="4"/>
  <c r="ET10" i="4"/>
  <c r="EI10" i="4"/>
  <c r="EW10" i="4"/>
  <c r="CH83" i="4"/>
  <c r="CM83" i="4"/>
  <c r="CF83" i="4"/>
  <c r="CG83" i="4"/>
  <c r="CI83" i="4"/>
  <c r="CT83" i="4"/>
  <c r="CS83" i="4"/>
  <c r="CO83" i="4"/>
  <c r="CP83" i="4"/>
  <c r="CL83" i="4"/>
  <c r="CR83" i="4"/>
  <c r="CQ83" i="4"/>
  <c r="CN83" i="4"/>
  <c r="CK83" i="4"/>
  <c r="CJ83" i="4"/>
  <c r="CU83" i="4"/>
  <c r="CV83" i="4"/>
  <c r="CE83" i="4"/>
  <c r="DG146" i="4"/>
  <c r="DM146" i="4"/>
  <c r="DH146" i="4"/>
  <c r="CX146" i="4"/>
  <c r="CY146" i="4"/>
  <c r="DJ146" i="4"/>
  <c r="CW146" i="4"/>
  <c r="DA146" i="4"/>
  <c r="DK146" i="4"/>
  <c r="DI146" i="4"/>
  <c r="DD146" i="4"/>
  <c r="DN146" i="4"/>
  <c r="DF146" i="4"/>
  <c r="DE146" i="4"/>
  <c r="DB146" i="4"/>
  <c r="DL146" i="4"/>
  <c r="DC146" i="4"/>
  <c r="CZ146" i="4"/>
  <c r="CC341" i="4"/>
  <c r="BR341" i="4"/>
  <c r="BX341" i="4"/>
  <c r="BW341" i="4"/>
  <c r="BM341" i="4"/>
  <c r="BQ341" i="4"/>
  <c r="CA341" i="4"/>
  <c r="BP341" i="4"/>
  <c r="BV341" i="4"/>
  <c r="BN341" i="4"/>
  <c r="BY341" i="4"/>
  <c r="BT341" i="4"/>
  <c r="BU341" i="4"/>
  <c r="CD341" i="4"/>
  <c r="BZ341" i="4"/>
  <c r="BS341" i="4"/>
  <c r="CB341" i="4"/>
  <c r="BO341" i="4"/>
  <c r="BS293" i="4"/>
  <c r="BW293" i="4"/>
  <c r="BX293" i="4"/>
  <c r="BY293" i="4"/>
  <c r="CA293" i="4"/>
  <c r="BT293" i="4"/>
  <c r="BV293" i="4"/>
  <c r="CC293" i="4"/>
  <c r="BP293" i="4"/>
  <c r="CB293" i="4"/>
  <c r="CD293" i="4"/>
  <c r="BO293" i="4"/>
  <c r="BQ293" i="4"/>
  <c r="BN293" i="4"/>
  <c r="BM293" i="4"/>
  <c r="BR293" i="4"/>
  <c r="BZ293" i="4"/>
  <c r="BU293" i="4"/>
  <c r="BV229" i="4"/>
  <c r="CA229" i="4"/>
  <c r="BT229" i="4"/>
  <c r="BZ229" i="4"/>
  <c r="CB229" i="4"/>
  <c r="BO229" i="4"/>
  <c r="CC229" i="4"/>
  <c r="BR229" i="4"/>
  <c r="BX229" i="4"/>
  <c r="BP229" i="4"/>
  <c r="BW229" i="4"/>
  <c r="BY229" i="4"/>
  <c r="BS229" i="4"/>
  <c r="CD229" i="4"/>
  <c r="BN229" i="4"/>
  <c r="BM229" i="4"/>
  <c r="BU229" i="4"/>
  <c r="BQ229" i="4"/>
  <c r="BZ40" i="4"/>
  <c r="BM40" i="4"/>
  <c r="CC40" i="4"/>
  <c r="CB40" i="4"/>
  <c r="BR40" i="4"/>
  <c r="BQ40" i="4"/>
  <c r="BX40" i="4"/>
  <c r="BV40" i="4"/>
  <c r="BN40" i="4"/>
  <c r="BW40" i="4"/>
  <c r="CD40" i="4"/>
  <c r="BO40" i="4"/>
  <c r="BS40" i="4"/>
  <c r="BP40" i="4"/>
  <c r="CA40" i="4"/>
  <c r="BT40" i="4"/>
  <c r="BU40" i="4"/>
  <c r="BY40" i="4"/>
  <c r="CB355" i="4"/>
  <c r="BO355" i="4"/>
  <c r="BU355" i="4"/>
  <c r="BQ355" i="4"/>
  <c r="BT355" i="4"/>
  <c r="CC355" i="4"/>
  <c r="CA355" i="4"/>
  <c r="BV355" i="4"/>
  <c r="BP355" i="4"/>
  <c r="BR355" i="4"/>
  <c r="BX355" i="4"/>
  <c r="CD355" i="4"/>
  <c r="BY355" i="4"/>
  <c r="BZ355" i="4"/>
  <c r="BM355" i="4"/>
  <c r="BW355" i="4"/>
  <c r="BS355" i="4"/>
  <c r="BN355" i="4"/>
  <c r="DL21" i="4"/>
  <c r="DG21" i="4"/>
  <c r="DE21" i="4"/>
  <c r="DK21" i="4"/>
  <c r="CW21" i="4"/>
  <c r="DI21" i="4"/>
  <c r="DM21" i="4"/>
  <c r="DH21" i="4"/>
  <c r="DD21" i="4"/>
  <c r="DB21" i="4"/>
  <c r="DC21" i="4"/>
  <c r="CY21" i="4"/>
  <c r="DN21" i="4"/>
  <c r="CX21" i="4"/>
  <c r="DJ21" i="4"/>
  <c r="DF21" i="4"/>
  <c r="DA21" i="4"/>
  <c r="CZ21" i="4"/>
  <c r="BM47" i="4"/>
  <c r="BY47" i="4"/>
  <c r="BT47" i="4"/>
  <c r="BR47" i="4"/>
  <c r="BZ47" i="4"/>
  <c r="BS47" i="4"/>
  <c r="CA47" i="4"/>
  <c r="BV47" i="4"/>
  <c r="BU47" i="4"/>
  <c r="BQ47" i="4"/>
  <c r="BO47" i="4"/>
  <c r="CD47" i="4"/>
  <c r="CB47" i="4"/>
  <c r="CC47" i="4"/>
  <c r="BN47" i="4"/>
  <c r="BX47" i="4"/>
  <c r="BW47" i="4"/>
  <c r="BP47" i="4"/>
  <c r="DB168" i="4"/>
  <c r="DF168" i="4"/>
  <c r="DA168" i="4"/>
  <c r="DK168" i="4"/>
  <c r="DM168" i="4"/>
  <c r="CX168" i="4"/>
  <c r="CZ168" i="4"/>
  <c r="DL168" i="4"/>
  <c r="DE168" i="4"/>
  <c r="DN168" i="4"/>
  <c r="DJ168" i="4"/>
  <c r="CY168" i="4"/>
  <c r="DG168" i="4"/>
  <c r="CW168" i="4"/>
  <c r="DI168" i="4"/>
  <c r="DD168" i="4"/>
  <c r="DH168" i="4"/>
  <c r="DC168" i="4"/>
  <c r="CZ150" i="4"/>
  <c r="DN150" i="4"/>
  <c r="DD150" i="4"/>
  <c r="DF150" i="4"/>
  <c r="CW150" i="4"/>
  <c r="CX150" i="4"/>
  <c r="DL150" i="4"/>
  <c r="DC150" i="4"/>
  <c r="DI150" i="4"/>
  <c r="DM150" i="4"/>
  <c r="DE150" i="4"/>
  <c r="DG150" i="4"/>
  <c r="DH150" i="4"/>
  <c r="DB150" i="4"/>
  <c r="DA150" i="4"/>
  <c r="DK150" i="4"/>
  <c r="CY150" i="4"/>
  <c r="DJ150" i="4"/>
  <c r="CE57" i="4"/>
  <c r="CF57" i="4"/>
  <c r="CP57" i="4"/>
  <c r="CK57" i="4"/>
  <c r="CQ57" i="4"/>
  <c r="CS57" i="4"/>
  <c r="CI57" i="4"/>
  <c r="CM57" i="4"/>
  <c r="CN57" i="4"/>
  <c r="CV57" i="4"/>
  <c r="CL57" i="4"/>
  <c r="CJ57" i="4"/>
  <c r="CO57" i="4"/>
  <c r="CH57" i="4"/>
  <c r="CT57" i="4"/>
  <c r="CR57" i="4"/>
  <c r="CU57" i="4"/>
  <c r="CG57" i="4"/>
  <c r="DB106" i="4"/>
  <c r="DM106" i="4"/>
  <c r="DF106" i="4"/>
  <c r="CZ106" i="4"/>
  <c r="DG106" i="4"/>
  <c r="DK106" i="4"/>
  <c r="DD106" i="4"/>
  <c r="CW106" i="4"/>
  <c r="DJ106" i="4"/>
  <c r="DH106" i="4"/>
  <c r="DA106" i="4"/>
  <c r="DC106" i="4"/>
  <c r="CY106" i="4"/>
  <c r="DL106" i="4"/>
  <c r="CX106" i="4"/>
  <c r="DN106" i="4"/>
  <c r="DE106" i="4"/>
  <c r="DI106" i="4"/>
  <c r="BQ100" i="4"/>
  <c r="CA100" i="4"/>
  <c r="BY100" i="4"/>
  <c r="BM100" i="4"/>
  <c r="BW100" i="4"/>
  <c r="BO100" i="4"/>
  <c r="CD100" i="4"/>
  <c r="BX100" i="4"/>
  <c r="BR100" i="4"/>
  <c r="CC100" i="4"/>
  <c r="CB100" i="4"/>
  <c r="BZ100" i="4"/>
  <c r="BS100" i="4"/>
  <c r="BV100" i="4"/>
  <c r="BN100" i="4"/>
  <c r="BP100" i="4"/>
  <c r="BU100" i="4"/>
  <c r="BT100" i="4"/>
  <c r="DR123" i="4"/>
  <c r="DQ123" i="4"/>
  <c r="EE123" i="4"/>
  <c r="ED123" i="4"/>
  <c r="DO123" i="4"/>
  <c r="EB123" i="4"/>
  <c r="EC123" i="4"/>
  <c r="DP123" i="4"/>
  <c r="DY123" i="4"/>
  <c r="EF123" i="4"/>
  <c r="DU123" i="4"/>
  <c r="DV123" i="4"/>
  <c r="DT123" i="4"/>
  <c r="DW123" i="4"/>
  <c r="DZ123" i="4"/>
  <c r="EA123" i="4"/>
  <c r="DS123" i="4"/>
  <c r="DX123" i="4"/>
  <c r="DK190" i="4"/>
  <c r="CX190" i="4"/>
  <c r="CY190" i="4"/>
  <c r="DN190" i="4"/>
  <c r="DG190" i="4"/>
  <c r="DL190" i="4"/>
  <c r="DI190" i="4"/>
  <c r="CW190" i="4"/>
  <c r="DC190" i="4"/>
  <c r="DB190" i="4"/>
  <c r="DM190" i="4"/>
  <c r="DE190" i="4"/>
  <c r="DF190" i="4"/>
  <c r="DH190" i="4"/>
  <c r="DA190" i="4"/>
  <c r="DD190" i="4"/>
  <c r="CZ190" i="4"/>
  <c r="DJ190" i="4"/>
  <c r="DW13" i="4"/>
  <c r="DT13" i="4"/>
  <c r="EC13" i="4"/>
  <c r="DY13" i="4"/>
  <c r="DZ13" i="4"/>
  <c r="EA13" i="4"/>
  <c r="EB13" i="4"/>
  <c r="DQ13" i="4"/>
  <c r="ED13" i="4"/>
  <c r="DU13" i="4"/>
  <c r="EE13" i="4"/>
  <c r="DR13" i="4"/>
  <c r="DP13" i="4"/>
  <c r="DX13" i="4"/>
  <c r="DV13" i="4"/>
  <c r="DS13" i="4"/>
  <c r="DO13" i="4"/>
  <c r="EF13" i="4"/>
  <c r="CI22" i="4"/>
  <c r="CV22" i="4"/>
  <c r="CJ22" i="4"/>
  <c r="CM22" i="4"/>
  <c r="CR22" i="4"/>
  <c r="CF22" i="4"/>
  <c r="CG22" i="4"/>
  <c r="CN22" i="4"/>
  <c r="CT22" i="4"/>
  <c r="CL22" i="4"/>
  <c r="CK22" i="4"/>
  <c r="CU22" i="4"/>
  <c r="CE22" i="4"/>
  <c r="CH22" i="4"/>
  <c r="CP22" i="4"/>
  <c r="CS22" i="4"/>
  <c r="CQ22" i="4"/>
  <c r="CO22" i="4"/>
  <c r="CW292" i="4"/>
  <c r="CZ292" i="4"/>
  <c r="DD292" i="4"/>
  <c r="DC292" i="4"/>
  <c r="DE292" i="4"/>
  <c r="CX292" i="4"/>
  <c r="DA292" i="4"/>
  <c r="DH292" i="4"/>
  <c r="DL292" i="4"/>
  <c r="DF292" i="4"/>
  <c r="DI292" i="4"/>
  <c r="DN292" i="4"/>
  <c r="DB292" i="4"/>
  <c r="DJ292" i="4"/>
  <c r="DK292" i="4"/>
  <c r="DG292" i="4"/>
  <c r="DM292" i="4"/>
  <c r="CY292" i="4"/>
  <c r="BQ75" i="4"/>
  <c r="BM75" i="4"/>
  <c r="BZ75" i="4"/>
  <c r="BT75" i="4"/>
  <c r="BY75" i="4"/>
  <c r="CD75" i="4"/>
  <c r="CA75" i="4"/>
  <c r="BP75" i="4"/>
  <c r="CB75" i="4"/>
  <c r="BO75" i="4"/>
  <c r="BW75" i="4"/>
  <c r="BU75" i="4"/>
  <c r="BV75" i="4"/>
  <c r="BX75" i="4"/>
  <c r="BN75" i="4"/>
  <c r="CC75" i="4"/>
  <c r="BR75" i="4"/>
  <c r="BS75" i="4"/>
  <c r="DP331" i="4"/>
  <c r="DR331" i="4"/>
  <c r="ED331" i="4"/>
  <c r="EB331" i="4"/>
  <c r="EF331" i="4"/>
  <c r="EA331" i="4"/>
  <c r="DX331" i="4"/>
  <c r="DW331" i="4"/>
  <c r="DY331" i="4"/>
  <c r="DO331" i="4"/>
  <c r="DQ331" i="4"/>
  <c r="DT331" i="4"/>
  <c r="DU331" i="4"/>
  <c r="DV331" i="4"/>
  <c r="DZ331" i="4"/>
  <c r="EE331" i="4"/>
  <c r="EC331" i="4"/>
  <c r="DS331" i="4"/>
  <c r="EW202" i="4"/>
  <c r="EU202" i="4"/>
  <c r="EP202" i="4"/>
  <c r="EV202" i="4"/>
  <c r="EK202" i="4"/>
  <c r="EO202" i="4"/>
  <c r="ES202" i="4"/>
  <c r="EH202" i="4"/>
  <c r="EN202" i="4"/>
  <c r="EJ202" i="4"/>
  <c r="EM202" i="4"/>
  <c r="ET202" i="4"/>
  <c r="EG202" i="4"/>
  <c r="EL202" i="4"/>
  <c r="EX202" i="4"/>
  <c r="ER202" i="4"/>
  <c r="EQ202" i="4"/>
  <c r="EI202" i="4"/>
  <c r="DF56" i="4"/>
  <c r="DA56" i="4"/>
  <c r="DC56" i="4"/>
  <c r="DN56" i="4"/>
  <c r="DH56" i="4"/>
  <c r="DD56" i="4"/>
  <c r="DL56" i="4"/>
  <c r="DE56" i="4"/>
  <c r="CX56" i="4"/>
  <c r="DB56" i="4"/>
  <c r="CY56" i="4"/>
  <c r="DK56" i="4"/>
  <c r="CZ56" i="4"/>
  <c r="DG56" i="4"/>
  <c r="DM56" i="4"/>
  <c r="DI56" i="4"/>
  <c r="DJ56" i="4"/>
  <c r="CW56" i="4"/>
  <c r="DU84" i="4"/>
  <c r="DS84" i="4"/>
  <c r="EB84" i="4"/>
  <c r="DT84" i="4"/>
  <c r="DQ84" i="4"/>
  <c r="EF84" i="4"/>
  <c r="DW84" i="4"/>
  <c r="EE84" i="4"/>
  <c r="DP84" i="4"/>
  <c r="DY84" i="4"/>
  <c r="DX84" i="4"/>
  <c r="EA84" i="4"/>
  <c r="DO84" i="4"/>
  <c r="EC84" i="4"/>
  <c r="DZ84" i="4"/>
  <c r="DV84" i="4"/>
  <c r="ED84" i="4"/>
  <c r="DR84" i="4"/>
  <c r="DV54" i="4"/>
  <c r="EF54" i="4"/>
  <c r="DR54" i="4"/>
  <c r="DY54" i="4"/>
  <c r="DX54" i="4"/>
  <c r="DW54" i="4"/>
  <c r="DQ54" i="4"/>
  <c r="DZ54" i="4"/>
  <c r="EE54" i="4"/>
  <c r="EC54" i="4"/>
  <c r="DU54" i="4"/>
  <c r="DP54" i="4"/>
  <c r="DS54" i="4"/>
  <c r="EB54" i="4"/>
  <c r="DT54" i="4"/>
  <c r="EA54" i="4"/>
  <c r="DO54" i="4"/>
  <c r="ED54" i="4"/>
  <c r="DR82" i="4"/>
  <c r="DX82" i="4"/>
  <c r="EC82" i="4"/>
  <c r="DV82" i="4"/>
  <c r="AT82" i="4" s="1"/>
  <c r="EE82" i="4"/>
  <c r="DY82" i="4"/>
  <c r="DS82" i="4"/>
  <c r="DU82" i="4"/>
  <c r="DW82" i="4"/>
  <c r="DT82" i="4"/>
  <c r="ED82" i="4"/>
  <c r="DP82" i="4"/>
  <c r="EA82" i="4"/>
  <c r="DZ82" i="4"/>
  <c r="EB82" i="4"/>
  <c r="EF82" i="4"/>
  <c r="BD82" i="4" s="1"/>
  <c r="DQ82" i="4"/>
  <c r="DO82" i="4"/>
  <c r="EL291" i="4"/>
  <c r="EG291" i="4"/>
  <c r="EQ291" i="4"/>
  <c r="EV291" i="4"/>
  <c r="EW291" i="4"/>
  <c r="EI291" i="4"/>
  <c r="EJ291" i="4"/>
  <c r="EN291" i="4"/>
  <c r="EM291" i="4"/>
  <c r="ER291" i="4"/>
  <c r="EH291" i="4"/>
  <c r="EU291" i="4"/>
  <c r="ET291" i="4"/>
  <c r="EK291" i="4"/>
  <c r="EX291" i="4"/>
  <c r="EO291" i="4"/>
  <c r="ES291" i="4"/>
  <c r="EP291" i="4"/>
  <c r="EF231" i="4"/>
  <c r="DQ231" i="4"/>
  <c r="DO231" i="4"/>
  <c r="ED231" i="4"/>
  <c r="DW231" i="4"/>
  <c r="DP231" i="4"/>
  <c r="DZ231" i="4"/>
  <c r="EC231" i="4"/>
  <c r="DS231" i="4"/>
  <c r="DX231" i="4"/>
  <c r="DY231" i="4"/>
  <c r="EE231" i="4"/>
  <c r="EA231" i="4"/>
  <c r="EB231" i="4"/>
  <c r="DU231" i="4"/>
  <c r="DV231" i="4"/>
  <c r="DR231" i="4"/>
  <c r="DT231" i="4"/>
  <c r="EE158" i="4"/>
  <c r="EC158" i="4"/>
  <c r="DX158" i="4"/>
  <c r="DU158" i="4"/>
  <c r="ED158" i="4"/>
  <c r="DZ158" i="4"/>
  <c r="EF158" i="4"/>
  <c r="DP158" i="4"/>
  <c r="DO158" i="4"/>
  <c r="EB158" i="4"/>
  <c r="DT158" i="4"/>
  <c r="DV158" i="4"/>
  <c r="DY158" i="4"/>
  <c r="DS158" i="4"/>
  <c r="EA158" i="4"/>
  <c r="DW158" i="4"/>
  <c r="DR158" i="4"/>
  <c r="DQ158" i="4"/>
  <c r="CE14" i="4"/>
  <c r="CK14" i="4"/>
  <c r="CJ14" i="4"/>
  <c r="CP14" i="4"/>
  <c r="CN14" i="4"/>
  <c r="CT14" i="4"/>
  <c r="CH14" i="4"/>
  <c r="CO14" i="4"/>
  <c r="CV14" i="4"/>
  <c r="CI14" i="4"/>
  <c r="CR14" i="4"/>
  <c r="CM14" i="4"/>
  <c r="CU14" i="4"/>
  <c r="CG14" i="4"/>
  <c r="CQ14" i="4"/>
  <c r="CL14" i="4"/>
  <c r="CF14" i="4"/>
  <c r="CS14" i="4"/>
  <c r="EK351" i="4"/>
  <c r="EV351" i="4"/>
  <c r="ET351" i="4"/>
  <c r="ES351" i="4"/>
  <c r="ER351" i="4"/>
  <c r="EH351" i="4"/>
  <c r="EL351" i="4"/>
  <c r="EM351" i="4"/>
  <c r="EG351" i="4"/>
  <c r="EI351" i="4"/>
  <c r="EO351" i="4"/>
  <c r="EU351" i="4"/>
  <c r="EJ351" i="4"/>
  <c r="EW351" i="4"/>
  <c r="EP351" i="4"/>
  <c r="EN351" i="4"/>
  <c r="EX351" i="4"/>
  <c r="EQ351" i="4"/>
  <c r="DA231" i="4"/>
  <c r="CW231" i="4"/>
  <c r="DK231" i="4"/>
  <c r="CZ231" i="4"/>
  <c r="DC231" i="4"/>
  <c r="DF231" i="4"/>
  <c r="DG231" i="4"/>
  <c r="CX231" i="4"/>
  <c r="DI231" i="4"/>
  <c r="DB231" i="4"/>
  <c r="DH231" i="4"/>
  <c r="DM231" i="4"/>
  <c r="DN231" i="4"/>
  <c r="DL231" i="4"/>
  <c r="DJ231" i="4"/>
  <c r="DE231" i="4"/>
  <c r="DD231" i="4"/>
  <c r="CY231" i="4"/>
  <c r="DS194" i="4"/>
  <c r="ED194" i="4"/>
  <c r="DR194" i="4"/>
  <c r="DW194" i="4"/>
  <c r="DY194" i="4"/>
  <c r="EC194" i="4"/>
  <c r="DT194" i="4"/>
  <c r="DV194" i="4"/>
  <c r="DO194" i="4"/>
  <c r="DZ194" i="4"/>
  <c r="DU194" i="4"/>
  <c r="DQ194" i="4"/>
  <c r="DX194" i="4"/>
  <c r="DP194" i="4"/>
  <c r="EF194" i="4"/>
  <c r="EE194" i="4"/>
  <c r="EA194" i="4"/>
  <c r="EB194" i="4"/>
  <c r="DI237" i="4"/>
  <c r="DA237" i="4"/>
  <c r="DL237" i="4"/>
  <c r="CY237" i="4"/>
  <c r="DE237" i="4"/>
  <c r="DG237" i="4"/>
  <c r="DF237" i="4"/>
  <c r="CZ237" i="4"/>
  <c r="DD237" i="4"/>
  <c r="DN237" i="4"/>
  <c r="DH237" i="4"/>
  <c r="CW237" i="4"/>
  <c r="DB237" i="4"/>
  <c r="CX237" i="4"/>
  <c r="DM237" i="4"/>
  <c r="DK237" i="4"/>
  <c r="DJ237" i="4"/>
  <c r="DC237" i="4"/>
  <c r="CG99" i="4"/>
  <c r="CN99" i="4"/>
  <c r="CI99" i="4"/>
  <c r="CM99" i="4"/>
  <c r="CR99" i="4"/>
  <c r="CP99" i="4"/>
  <c r="CL99" i="4"/>
  <c r="CJ99" i="4"/>
  <c r="CQ99" i="4"/>
  <c r="CU99" i="4"/>
  <c r="CF99" i="4"/>
  <c r="CS99" i="4"/>
  <c r="CH99" i="4"/>
  <c r="CO99" i="4"/>
  <c r="CT99" i="4"/>
  <c r="CK99" i="4"/>
  <c r="CV99" i="4"/>
  <c r="CE99" i="4"/>
  <c r="DJ17" i="4"/>
  <c r="DC17" i="4"/>
  <c r="CZ17" i="4"/>
  <c r="DF17" i="4"/>
  <c r="DD17" i="4"/>
  <c r="DH17" i="4"/>
  <c r="CW17" i="4"/>
  <c r="CX17" i="4"/>
  <c r="DA17" i="4"/>
  <c r="DI17" i="4"/>
  <c r="DN17" i="4"/>
  <c r="DL17" i="4"/>
  <c r="DE17" i="4"/>
  <c r="DM17" i="4"/>
  <c r="DG17" i="4"/>
  <c r="CY17" i="4"/>
  <c r="DB17" i="4"/>
  <c r="DK17" i="4"/>
  <c r="DC38" i="4"/>
  <c r="DI38" i="4"/>
  <c r="CW38" i="4"/>
  <c r="DB38" i="4"/>
  <c r="DD38" i="4"/>
  <c r="DL38" i="4"/>
  <c r="DA38" i="4"/>
  <c r="DN38" i="4"/>
  <c r="CX38" i="4"/>
  <c r="DE38" i="4"/>
  <c r="DJ38" i="4"/>
  <c r="DH38" i="4"/>
  <c r="DF38" i="4"/>
  <c r="DG38" i="4"/>
  <c r="DK38" i="4"/>
  <c r="CZ38" i="4"/>
  <c r="CY38" i="4"/>
  <c r="DM38" i="4"/>
  <c r="DM184" i="4"/>
  <c r="DB184" i="4"/>
  <c r="DD184" i="4"/>
  <c r="DF184" i="4"/>
  <c r="DI184" i="4"/>
  <c r="DE184" i="4"/>
  <c r="DA184" i="4"/>
  <c r="CX184" i="4"/>
  <c r="CZ184" i="4"/>
  <c r="DL184" i="4"/>
  <c r="DN184" i="4"/>
  <c r="DH184" i="4"/>
  <c r="DC184" i="4"/>
  <c r="CW184" i="4"/>
  <c r="DJ184" i="4"/>
  <c r="CY184" i="4"/>
  <c r="DG184" i="4"/>
  <c r="DK184" i="4"/>
  <c r="ED106" i="4"/>
  <c r="EB106" i="4"/>
  <c r="EF106" i="4"/>
  <c r="EC106" i="4"/>
  <c r="DR106" i="4"/>
  <c r="DW106" i="4"/>
  <c r="DZ106" i="4"/>
  <c r="DT106" i="4"/>
  <c r="DU106" i="4"/>
  <c r="DQ106" i="4"/>
  <c r="DY106" i="4"/>
  <c r="DP106" i="4"/>
  <c r="EE106" i="4"/>
  <c r="DO106" i="4"/>
  <c r="DV106" i="4"/>
  <c r="DS106" i="4"/>
  <c r="EA106" i="4"/>
  <c r="DX106" i="4"/>
  <c r="DG240" i="4"/>
  <c r="DF240" i="4"/>
  <c r="DL240" i="4"/>
  <c r="DN240" i="4"/>
  <c r="DC240" i="4"/>
  <c r="DA240" i="4"/>
  <c r="DD240" i="4"/>
  <c r="CW240" i="4"/>
  <c r="DB240" i="4"/>
  <c r="DK240" i="4"/>
  <c r="CY240" i="4"/>
  <c r="DJ240" i="4"/>
  <c r="DI240" i="4"/>
  <c r="DM240" i="4"/>
  <c r="CZ240" i="4"/>
  <c r="DH240" i="4"/>
  <c r="DE240" i="4"/>
  <c r="CX240" i="4"/>
  <c r="CV254" i="4"/>
  <c r="CK254" i="4"/>
  <c r="CR254" i="4"/>
  <c r="CQ254" i="4"/>
  <c r="CT254" i="4"/>
  <c r="CN254" i="4"/>
  <c r="CE254" i="4"/>
  <c r="CS254" i="4"/>
  <c r="CP254" i="4"/>
  <c r="CJ254" i="4"/>
  <c r="CG254" i="4"/>
  <c r="CM254" i="4"/>
  <c r="CO254" i="4"/>
  <c r="CL254" i="4"/>
  <c r="CU254" i="4"/>
  <c r="CI254" i="4"/>
  <c r="CH254" i="4"/>
  <c r="CF254" i="4"/>
  <c r="CS268" i="4"/>
  <c r="CG268" i="4"/>
  <c r="CQ268" i="4"/>
  <c r="CK268" i="4"/>
  <c r="CJ268" i="4"/>
  <c r="CR268" i="4"/>
  <c r="CM268" i="4"/>
  <c r="CP268" i="4"/>
  <c r="CH268" i="4"/>
  <c r="CI268" i="4"/>
  <c r="CF268" i="4"/>
  <c r="CU268" i="4"/>
  <c r="CV268" i="4"/>
  <c r="CL268" i="4"/>
  <c r="CO268" i="4"/>
  <c r="CN268" i="4"/>
  <c r="CE268" i="4"/>
  <c r="CT268" i="4"/>
  <c r="BZ162" i="4"/>
  <c r="BX162" i="4"/>
  <c r="CB162" i="4"/>
  <c r="BO162" i="4"/>
  <c r="BM162" i="4"/>
  <c r="CA162" i="4"/>
  <c r="BP162" i="4"/>
  <c r="BR162" i="4"/>
  <c r="CC162" i="4"/>
  <c r="BY162" i="4"/>
  <c r="CD162" i="4"/>
  <c r="BS162" i="4"/>
  <c r="BU162" i="4"/>
  <c r="BV162" i="4"/>
  <c r="BQ162" i="4"/>
  <c r="BN162" i="4"/>
  <c r="BW162" i="4"/>
  <c r="BT162" i="4"/>
  <c r="CZ325" i="4"/>
  <c r="CW325" i="4"/>
  <c r="DK325" i="4"/>
  <c r="DG325" i="4"/>
  <c r="DI325" i="4"/>
  <c r="DA325" i="4"/>
  <c r="DN325" i="4"/>
  <c r="CX325" i="4"/>
  <c r="CY325" i="4"/>
  <c r="DB325" i="4"/>
  <c r="DE325" i="4"/>
  <c r="DC325" i="4"/>
  <c r="DJ325" i="4"/>
  <c r="DH325" i="4"/>
  <c r="DM325" i="4"/>
  <c r="DL325" i="4"/>
  <c r="DF325" i="4"/>
  <c r="DD325" i="4"/>
  <c r="BU56" i="4"/>
  <c r="BS56" i="4"/>
  <c r="BP56" i="4"/>
  <c r="BR56" i="4"/>
  <c r="BM56" i="4"/>
  <c r="CD56" i="4"/>
  <c r="BY56" i="4"/>
  <c r="BZ56" i="4"/>
  <c r="BV56" i="4"/>
  <c r="BO56" i="4"/>
  <c r="CA56" i="4"/>
  <c r="BX56" i="4"/>
  <c r="CB56" i="4"/>
  <c r="BT56" i="4"/>
  <c r="BQ56" i="4"/>
  <c r="BW56" i="4"/>
  <c r="BN56" i="4"/>
  <c r="CC56" i="4"/>
  <c r="EA111" i="4"/>
  <c r="EB111" i="4"/>
  <c r="DV111" i="4"/>
  <c r="DW111" i="4"/>
  <c r="DU111" i="4"/>
  <c r="DS111" i="4"/>
  <c r="ED111" i="4"/>
  <c r="DO111" i="4"/>
  <c r="DT111" i="4"/>
  <c r="DZ111" i="4"/>
  <c r="DR111" i="4"/>
  <c r="EF111" i="4"/>
  <c r="EE111" i="4"/>
  <c r="DP111" i="4"/>
  <c r="DY111" i="4"/>
  <c r="EC111" i="4"/>
  <c r="BA111" i="4" s="1"/>
  <c r="DX111" i="4"/>
  <c r="DQ111" i="4"/>
  <c r="EF216" i="4"/>
  <c r="DW216" i="4"/>
  <c r="ED216" i="4"/>
  <c r="EB216" i="4"/>
  <c r="DR216" i="4"/>
  <c r="EA216" i="4"/>
  <c r="DY216" i="4"/>
  <c r="DO216" i="4"/>
  <c r="DQ216" i="4"/>
  <c r="DS216" i="4"/>
  <c r="DX216" i="4"/>
  <c r="EC216" i="4"/>
  <c r="EE216" i="4"/>
  <c r="DP216" i="4"/>
  <c r="DT216" i="4"/>
  <c r="DU216" i="4"/>
  <c r="DZ216" i="4"/>
  <c r="DV216" i="4"/>
  <c r="DT49" i="4"/>
  <c r="EB49" i="4"/>
  <c r="DO49" i="4"/>
  <c r="DQ49" i="4"/>
  <c r="EC49" i="4"/>
  <c r="EE49" i="4"/>
  <c r="EA49" i="4"/>
  <c r="EF49" i="4"/>
  <c r="DY49" i="4"/>
  <c r="DP49" i="4"/>
  <c r="DV49" i="4"/>
  <c r="DU49" i="4"/>
  <c r="DR49" i="4"/>
  <c r="DS49" i="4"/>
  <c r="DW49" i="4"/>
  <c r="DX49" i="4"/>
  <c r="ED49" i="4"/>
  <c r="DZ49" i="4"/>
  <c r="DO98" i="4"/>
  <c r="DT98" i="4"/>
  <c r="DV98" i="4"/>
  <c r="DZ98" i="4"/>
  <c r="DQ98" i="4"/>
  <c r="DP98" i="4"/>
  <c r="DR98" i="4"/>
  <c r="ED98" i="4"/>
  <c r="DY98" i="4"/>
  <c r="DX98" i="4"/>
  <c r="EF98" i="4"/>
  <c r="EE98" i="4"/>
  <c r="DS98" i="4"/>
  <c r="EA98" i="4"/>
  <c r="DU98" i="4"/>
  <c r="EC98" i="4"/>
  <c r="DW98" i="4"/>
  <c r="EB98" i="4"/>
  <c r="EQ332" i="4"/>
  <c r="EK332" i="4"/>
  <c r="EH332" i="4"/>
  <c r="ET332" i="4"/>
  <c r="EL332" i="4"/>
  <c r="EG332" i="4"/>
  <c r="EN332" i="4"/>
  <c r="EO332" i="4"/>
  <c r="EP332" i="4"/>
  <c r="EM332" i="4"/>
  <c r="EU332" i="4"/>
  <c r="ER332" i="4"/>
  <c r="ES332" i="4"/>
  <c r="EI332" i="4"/>
  <c r="EX332" i="4"/>
  <c r="EW332" i="4"/>
  <c r="EV332" i="4"/>
  <c r="EJ332" i="4"/>
  <c r="DN72" i="4"/>
  <c r="CY72" i="4"/>
  <c r="DH72" i="4"/>
  <c r="DI72" i="4"/>
  <c r="DE72" i="4"/>
  <c r="DL72" i="4"/>
  <c r="DM72" i="4"/>
  <c r="DA72" i="4"/>
  <c r="CZ72" i="4"/>
  <c r="DB72" i="4"/>
  <c r="DC72" i="4"/>
  <c r="DF72" i="4"/>
  <c r="DK72" i="4"/>
  <c r="DD72" i="4"/>
  <c r="CW72" i="4"/>
  <c r="CX72" i="4"/>
  <c r="DJ72" i="4"/>
  <c r="DG72" i="4"/>
  <c r="DB350" i="4"/>
  <c r="DI350" i="4"/>
  <c r="DN350" i="4"/>
  <c r="CW350" i="4"/>
  <c r="DA350" i="4"/>
  <c r="DC350" i="4"/>
  <c r="DJ350" i="4"/>
  <c r="DM350" i="4"/>
  <c r="DE350" i="4"/>
  <c r="CY350" i="4"/>
  <c r="CZ350" i="4"/>
  <c r="DG350" i="4"/>
  <c r="DK350" i="4"/>
  <c r="DH350" i="4"/>
  <c r="DF350" i="4"/>
  <c r="CX350" i="4"/>
  <c r="DD350" i="4"/>
  <c r="DL350" i="4"/>
  <c r="DI286" i="4"/>
  <c r="DM286" i="4"/>
  <c r="DA286" i="4"/>
  <c r="DN286" i="4"/>
  <c r="DF286" i="4"/>
  <c r="CW286" i="4"/>
  <c r="DC286" i="4"/>
  <c r="DL286" i="4"/>
  <c r="CX286" i="4"/>
  <c r="DE286" i="4"/>
  <c r="DK286" i="4"/>
  <c r="DH286" i="4"/>
  <c r="DB286" i="4"/>
  <c r="CZ286" i="4"/>
  <c r="DG286" i="4"/>
  <c r="DJ286" i="4"/>
  <c r="DD286" i="4"/>
  <c r="CY286" i="4"/>
  <c r="CJ265" i="4"/>
  <c r="CU265" i="4"/>
  <c r="CF265" i="4"/>
  <c r="CL265" i="4"/>
  <c r="CH265" i="4"/>
  <c r="CV265" i="4"/>
  <c r="CE265" i="4"/>
  <c r="CQ265" i="4"/>
  <c r="CG265" i="4"/>
  <c r="CK265" i="4"/>
  <c r="CR265" i="4"/>
  <c r="CO265" i="4"/>
  <c r="CP265" i="4"/>
  <c r="CM265" i="4"/>
  <c r="CI265" i="4"/>
  <c r="CT265" i="4"/>
  <c r="CN265" i="4"/>
  <c r="CS265" i="4"/>
  <c r="BX302" i="4"/>
  <c r="CC302" i="4"/>
  <c r="CD302" i="4"/>
  <c r="BM302" i="4"/>
  <c r="BY302" i="4"/>
  <c r="BT302" i="4"/>
  <c r="CB302" i="4"/>
  <c r="BV302" i="4"/>
  <c r="BQ302" i="4"/>
  <c r="CA302" i="4"/>
  <c r="BW302" i="4"/>
  <c r="BU302" i="4"/>
  <c r="BR302" i="4"/>
  <c r="BP302" i="4"/>
  <c r="BS302" i="4"/>
  <c r="BO302" i="4"/>
  <c r="BN302" i="4"/>
  <c r="BZ302" i="4"/>
  <c r="EM360" i="4"/>
  <c r="EQ360" i="4"/>
  <c r="EI360" i="4"/>
  <c r="EL360" i="4"/>
  <c r="EV360" i="4"/>
  <c r="EP360" i="4"/>
  <c r="EK360" i="4"/>
  <c r="EX360" i="4"/>
  <c r="EN360" i="4"/>
  <c r="ET360" i="4"/>
  <c r="EH360" i="4"/>
  <c r="EO360" i="4"/>
  <c r="ER360" i="4"/>
  <c r="EW360" i="4"/>
  <c r="EJ360" i="4"/>
  <c r="EG360" i="4"/>
  <c r="ES360" i="4"/>
  <c r="EU360" i="4"/>
  <c r="CB118" i="4"/>
  <c r="BR118" i="4"/>
  <c r="CA118" i="4"/>
  <c r="BU118" i="4"/>
  <c r="BW118" i="4"/>
  <c r="BM118" i="4"/>
  <c r="BY118" i="4"/>
  <c r="BZ118" i="4"/>
  <c r="BP118" i="4"/>
  <c r="CD118" i="4"/>
  <c r="BV118" i="4"/>
  <c r="BN118" i="4"/>
  <c r="CC118" i="4"/>
  <c r="BS118" i="4"/>
  <c r="BT118" i="4"/>
  <c r="BO118" i="4"/>
  <c r="BQ118" i="4"/>
  <c r="BX118" i="4"/>
  <c r="BM93" i="4"/>
  <c r="BY93" i="4"/>
  <c r="BS93" i="4"/>
  <c r="BV93" i="4"/>
  <c r="BZ93" i="4"/>
  <c r="BN93" i="4"/>
  <c r="BX93" i="4"/>
  <c r="BO93" i="4"/>
  <c r="CA93" i="4"/>
  <c r="BR93" i="4"/>
  <c r="BP93" i="4"/>
  <c r="BW93" i="4"/>
  <c r="CC93" i="4"/>
  <c r="CD93" i="4"/>
  <c r="BQ93" i="4"/>
  <c r="CB93" i="4"/>
  <c r="BT93" i="4"/>
  <c r="BU93" i="4"/>
  <c r="CG143" i="4"/>
  <c r="CS143" i="4"/>
  <c r="CR143" i="4"/>
  <c r="CL143" i="4"/>
  <c r="CO143" i="4"/>
  <c r="CT143" i="4"/>
  <c r="CJ143" i="4"/>
  <c r="CI143" i="4"/>
  <c r="CU143" i="4"/>
  <c r="CP143" i="4"/>
  <c r="CK143" i="4"/>
  <c r="CE143" i="4"/>
  <c r="CV143" i="4"/>
  <c r="CQ143" i="4"/>
  <c r="CM143" i="4"/>
  <c r="CF143" i="4"/>
  <c r="CN143" i="4"/>
  <c r="CH143" i="4"/>
  <c r="CS207" i="4"/>
  <c r="CM207" i="4"/>
  <c r="CN207" i="4"/>
  <c r="CI207" i="4"/>
  <c r="CG207" i="4"/>
  <c r="CJ207" i="4"/>
  <c r="CE207" i="4"/>
  <c r="CV207" i="4"/>
  <c r="CP207" i="4"/>
  <c r="CH207" i="4"/>
  <c r="CF207" i="4"/>
  <c r="CQ207" i="4"/>
  <c r="CT207" i="4"/>
  <c r="CK207" i="4"/>
  <c r="CU207" i="4"/>
  <c r="CO207" i="4"/>
  <c r="CR207" i="4"/>
  <c r="CL207" i="4"/>
  <c r="EJ126" i="4"/>
  <c r="EV126" i="4"/>
  <c r="ES126" i="4"/>
  <c r="EO126" i="4"/>
  <c r="EW126" i="4"/>
  <c r="EI126" i="4"/>
  <c r="EP126" i="4"/>
  <c r="EN126" i="4"/>
  <c r="EM126" i="4"/>
  <c r="EH126" i="4"/>
  <c r="ER126" i="4"/>
  <c r="EG126" i="4"/>
  <c r="EK126" i="4"/>
  <c r="ET126" i="4"/>
  <c r="EL126" i="4"/>
  <c r="EU126" i="4"/>
  <c r="EX126" i="4"/>
  <c r="EQ126" i="4"/>
  <c r="CJ21" i="4"/>
  <c r="CK21" i="4"/>
  <c r="CQ21" i="4"/>
  <c r="CP21" i="4"/>
  <c r="CL21" i="4"/>
  <c r="CR21" i="4"/>
  <c r="CM21" i="4"/>
  <c r="CH21" i="4"/>
  <c r="CI21" i="4"/>
  <c r="CF21" i="4"/>
  <c r="CV21" i="4"/>
  <c r="CU21" i="4"/>
  <c r="CN21" i="4"/>
  <c r="CT21" i="4"/>
  <c r="CG21" i="4"/>
  <c r="CO21" i="4"/>
  <c r="CE21" i="4"/>
  <c r="CS21" i="4"/>
  <c r="BN132" i="4"/>
  <c r="BS132" i="4"/>
  <c r="BR132" i="4"/>
  <c r="BP132" i="4"/>
  <c r="CC132" i="4"/>
  <c r="CD132" i="4"/>
  <c r="BM132" i="4"/>
  <c r="BZ132" i="4"/>
  <c r="BQ132" i="4"/>
  <c r="BT132" i="4"/>
  <c r="BY132" i="4"/>
  <c r="BU132" i="4"/>
  <c r="BW132" i="4"/>
  <c r="BV132" i="4"/>
  <c r="BX132" i="4"/>
  <c r="CA132" i="4"/>
  <c r="BO132" i="4"/>
  <c r="CB132" i="4"/>
  <c r="EU50" i="4"/>
  <c r="ER50" i="4"/>
  <c r="EO50" i="4"/>
  <c r="EX50" i="4"/>
  <c r="ET50" i="4"/>
  <c r="EG50" i="4"/>
  <c r="ES50" i="4"/>
  <c r="EP50" i="4"/>
  <c r="EW50" i="4"/>
  <c r="EK50" i="4"/>
  <c r="EV50" i="4"/>
  <c r="EN50" i="4"/>
  <c r="EM50" i="4"/>
  <c r="EH50" i="4"/>
  <c r="EI50" i="4"/>
  <c r="EL50" i="4"/>
  <c r="EQ50" i="4"/>
  <c r="EJ50" i="4"/>
  <c r="DU30" i="4"/>
  <c r="EC30" i="4"/>
  <c r="DV30" i="4"/>
  <c r="DW30" i="4"/>
  <c r="DX30" i="4"/>
  <c r="DR30" i="4"/>
  <c r="DS30" i="4"/>
  <c r="DO30" i="4"/>
  <c r="DT30" i="4"/>
  <c r="ED30" i="4"/>
  <c r="DP30" i="4"/>
  <c r="EB30" i="4"/>
  <c r="DZ30" i="4"/>
  <c r="DY30" i="4"/>
  <c r="DQ30" i="4"/>
  <c r="EE30" i="4"/>
  <c r="EA30" i="4"/>
  <c r="EF30" i="4"/>
  <c r="CA287" i="4"/>
  <c r="BZ287" i="4"/>
  <c r="BT287" i="4"/>
  <c r="BW287" i="4"/>
  <c r="CD287" i="4"/>
  <c r="BX287" i="4"/>
  <c r="BV287" i="4"/>
  <c r="CC287" i="4"/>
  <c r="BM287" i="4"/>
  <c r="BS287" i="4"/>
  <c r="BU287" i="4"/>
  <c r="BR287" i="4"/>
  <c r="BN287" i="4"/>
  <c r="BO287" i="4"/>
  <c r="BQ287" i="4"/>
  <c r="BP287" i="4"/>
  <c r="CB287" i="4"/>
  <c r="BY287" i="4"/>
  <c r="EG114" i="4"/>
  <c r="EN114" i="4"/>
  <c r="ET114" i="4"/>
  <c r="EH114" i="4"/>
  <c r="ER114" i="4"/>
  <c r="EW114" i="4"/>
  <c r="EI114" i="4"/>
  <c r="EO114" i="4"/>
  <c r="EX114" i="4"/>
  <c r="EV114" i="4"/>
  <c r="EQ114" i="4"/>
  <c r="EP114" i="4"/>
  <c r="EJ114" i="4"/>
  <c r="EK114" i="4"/>
  <c r="EM114" i="4"/>
  <c r="ES114" i="4"/>
  <c r="EU114" i="4"/>
  <c r="EL114" i="4"/>
  <c r="CW301" i="4"/>
  <c r="DH301" i="4"/>
  <c r="DE301" i="4"/>
  <c r="DJ301" i="4"/>
  <c r="DB301" i="4"/>
  <c r="DC301" i="4"/>
  <c r="DI301" i="4"/>
  <c r="DD301" i="4"/>
  <c r="DF301" i="4"/>
  <c r="DK301" i="4"/>
  <c r="CY301" i="4"/>
  <c r="DL301" i="4"/>
  <c r="DG301" i="4"/>
  <c r="CX301" i="4"/>
  <c r="CZ301" i="4"/>
  <c r="DA301" i="4"/>
  <c r="DM301" i="4"/>
  <c r="DN301" i="4"/>
  <c r="EA52" i="4"/>
  <c r="EB52" i="4"/>
  <c r="DT52" i="4"/>
  <c r="DO52" i="4"/>
  <c r="DZ52" i="4"/>
  <c r="DV52" i="4"/>
  <c r="EE52" i="4"/>
  <c r="EF52" i="4"/>
  <c r="DP52" i="4"/>
  <c r="DU52" i="4"/>
  <c r="ED52" i="4"/>
  <c r="DQ52" i="4"/>
  <c r="EC52" i="4"/>
  <c r="DW52" i="4"/>
  <c r="DX52" i="4"/>
  <c r="DR52" i="4"/>
  <c r="DS52" i="4"/>
  <c r="DY52" i="4"/>
  <c r="EC342" i="4"/>
  <c r="DR342" i="4"/>
  <c r="ED342" i="4"/>
  <c r="DP342" i="4"/>
  <c r="DS342" i="4"/>
  <c r="DZ342" i="4"/>
  <c r="DY342" i="4"/>
  <c r="EF342" i="4"/>
  <c r="DW342" i="4"/>
  <c r="DU342" i="4"/>
  <c r="DO342" i="4"/>
  <c r="EA342" i="4"/>
  <c r="EE342" i="4"/>
  <c r="DX342" i="4"/>
  <c r="EB342" i="4"/>
  <c r="DT342" i="4"/>
  <c r="DV342" i="4"/>
  <c r="DQ342" i="4"/>
  <c r="EH294" i="4"/>
  <c r="EN294" i="4"/>
  <c r="ET294" i="4"/>
  <c r="EP294" i="4"/>
  <c r="EW294" i="4"/>
  <c r="EX294" i="4"/>
  <c r="ES294" i="4"/>
  <c r="EL294" i="4"/>
  <c r="EI294" i="4"/>
  <c r="EQ294" i="4"/>
  <c r="EG294" i="4"/>
  <c r="EK294" i="4"/>
  <c r="EJ294" i="4"/>
  <c r="EU294" i="4"/>
  <c r="EO294" i="4"/>
  <c r="ER294" i="4"/>
  <c r="EV294" i="4"/>
  <c r="EM294" i="4"/>
  <c r="DO46" i="4"/>
  <c r="DX46" i="4"/>
  <c r="EA46" i="4"/>
  <c r="DR46" i="4"/>
  <c r="ED46" i="4"/>
  <c r="DU46" i="4"/>
  <c r="EF46" i="4"/>
  <c r="DT46" i="4"/>
  <c r="EB46" i="4"/>
  <c r="DP46" i="4"/>
  <c r="EC46" i="4"/>
  <c r="DQ46" i="4"/>
  <c r="EE46" i="4"/>
  <c r="DV46" i="4"/>
  <c r="DS46" i="4"/>
  <c r="DZ46" i="4"/>
  <c r="DW46" i="4"/>
  <c r="DY46" i="4"/>
  <c r="CK246" i="4"/>
  <c r="CH246" i="4"/>
  <c r="CM246" i="4"/>
  <c r="CQ246" i="4"/>
  <c r="CF246" i="4"/>
  <c r="CO246" i="4"/>
  <c r="CV246" i="4"/>
  <c r="CE246" i="4"/>
  <c r="CR246" i="4"/>
  <c r="CP246" i="4"/>
  <c r="CT246" i="4"/>
  <c r="CJ246" i="4"/>
  <c r="CL246" i="4"/>
  <c r="CS246" i="4"/>
  <c r="CG246" i="4"/>
  <c r="CI246" i="4"/>
  <c r="CN246" i="4"/>
  <c r="CU246" i="4"/>
  <c r="CF186" i="4"/>
  <c r="CJ186" i="4"/>
  <c r="CQ186" i="4"/>
  <c r="CO186" i="4"/>
  <c r="CK186" i="4"/>
  <c r="CI186" i="4"/>
  <c r="CL186" i="4"/>
  <c r="CU186" i="4"/>
  <c r="CT186" i="4"/>
  <c r="CR186" i="4"/>
  <c r="CH186" i="4"/>
  <c r="CP186" i="4"/>
  <c r="CV186" i="4"/>
  <c r="CS186" i="4"/>
  <c r="CG186" i="4"/>
  <c r="CE186" i="4"/>
  <c r="CM186" i="4"/>
  <c r="CN186" i="4"/>
  <c r="DN346" i="4"/>
  <c r="CY346" i="4"/>
  <c r="DJ346" i="4"/>
  <c r="DL346" i="4"/>
  <c r="DC346" i="4"/>
  <c r="DF346" i="4"/>
  <c r="CX346" i="4"/>
  <c r="DM346" i="4"/>
  <c r="DE346" i="4"/>
  <c r="CW346" i="4"/>
  <c r="CZ346" i="4"/>
  <c r="DD346" i="4"/>
  <c r="DA346" i="4"/>
  <c r="DB346" i="4"/>
  <c r="DK346" i="4"/>
  <c r="DH346" i="4"/>
  <c r="DG346" i="4"/>
  <c r="DI346" i="4"/>
  <c r="BY141" i="4"/>
  <c r="BZ141" i="4"/>
  <c r="BS141" i="4"/>
  <c r="CA141" i="4"/>
  <c r="CB141" i="4"/>
  <c r="BW141" i="4"/>
  <c r="BP141" i="4"/>
  <c r="BM141" i="4"/>
  <c r="BV141" i="4"/>
  <c r="BX141" i="4"/>
  <c r="BR141" i="4"/>
  <c r="BU141" i="4"/>
  <c r="CC141" i="4"/>
  <c r="CD141" i="4"/>
  <c r="BT141" i="4"/>
  <c r="BO141" i="4"/>
  <c r="BQ141" i="4"/>
  <c r="BN141" i="4"/>
  <c r="DX209" i="4"/>
  <c r="EB209" i="4"/>
  <c r="DT209" i="4"/>
  <c r="EE209" i="4"/>
  <c r="EF209" i="4"/>
  <c r="DU209" i="4"/>
  <c r="DY209" i="4"/>
  <c r="DW209" i="4"/>
  <c r="DZ209" i="4"/>
  <c r="DV209" i="4"/>
  <c r="EA209" i="4"/>
  <c r="DQ209" i="4"/>
  <c r="DP209" i="4"/>
  <c r="DS209" i="4"/>
  <c r="EC209" i="4"/>
  <c r="ED209" i="4"/>
  <c r="DO209" i="4"/>
  <c r="DR209" i="4"/>
  <c r="DU281" i="4"/>
  <c r="DV281" i="4"/>
  <c r="DY281" i="4"/>
  <c r="DP281" i="4"/>
  <c r="DZ281" i="4"/>
  <c r="EE281" i="4"/>
  <c r="ED281" i="4"/>
  <c r="DQ281" i="4"/>
  <c r="DS281" i="4"/>
  <c r="DW281" i="4"/>
  <c r="DT281" i="4"/>
  <c r="EA281" i="4"/>
  <c r="EF281" i="4"/>
  <c r="DX281" i="4"/>
  <c r="EC281" i="4"/>
  <c r="DR281" i="4"/>
  <c r="EB281" i="4"/>
  <c r="DO281" i="4"/>
  <c r="BT343" i="4"/>
  <c r="BQ343" i="4"/>
  <c r="BZ343" i="4"/>
  <c r="BR343" i="4"/>
  <c r="BY343" i="4"/>
  <c r="BS343" i="4"/>
  <c r="BU343" i="4"/>
  <c r="CC343" i="4"/>
  <c r="CD343" i="4"/>
  <c r="BX343" i="4"/>
  <c r="BO343" i="4"/>
  <c r="BP343" i="4"/>
  <c r="CA343" i="4"/>
  <c r="BW343" i="4"/>
  <c r="BV343" i="4"/>
  <c r="BN343" i="4"/>
  <c r="BM343" i="4"/>
  <c r="CB343" i="4"/>
  <c r="CR34" i="4"/>
  <c r="CE34" i="4"/>
  <c r="CO34" i="4"/>
  <c r="CP34" i="4"/>
  <c r="CH34" i="4"/>
  <c r="CK34" i="4"/>
  <c r="CS34" i="4"/>
  <c r="CQ34" i="4"/>
  <c r="CJ34" i="4"/>
  <c r="CU34" i="4"/>
  <c r="CN34" i="4"/>
  <c r="CI34" i="4"/>
  <c r="CT34" i="4"/>
  <c r="CF34" i="4"/>
  <c r="CV34" i="4"/>
  <c r="CG34" i="4"/>
  <c r="CM34" i="4"/>
  <c r="CL34" i="4"/>
  <c r="DG68" i="4"/>
  <c r="DM68" i="4"/>
  <c r="DA68" i="4"/>
  <c r="DD68" i="4"/>
  <c r="CY68" i="4"/>
  <c r="DE68" i="4"/>
  <c r="DF68" i="4"/>
  <c r="CZ68" i="4"/>
  <c r="DB68" i="4"/>
  <c r="DL68" i="4"/>
  <c r="CW68" i="4"/>
  <c r="CX68" i="4"/>
  <c r="DN68" i="4"/>
  <c r="DH68" i="4"/>
  <c r="DC68" i="4"/>
  <c r="DI68" i="4"/>
  <c r="DK68" i="4"/>
  <c r="DJ68" i="4"/>
  <c r="BP266" i="4"/>
  <c r="BU266" i="4"/>
  <c r="BR266" i="4"/>
  <c r="CA266" i="4"/>
  <c r="BS266" i="4"/>
  <c r="BN266" i="4"/>
  <c r="CC266" i="4"/>
  <c r="BV266" i="4"/>
  <c r="BZ266" i="4"/>
  <c r="BO266" i="4"/>
  <c r="BW266" i="4"/>
  <c r="BX266" i="4"/>
  <c r="BT266" i="4"/>
  <c r="CD266" i="4"/>
  <c r="BM266" i="4"/>
  <c r="BQ266" i="4"/>
  <c r="BY266" i="4"/>
  <c r="CB266" i="4"/>
  <c r="CA320" i="4"/>
  <c r="BN320" i="4"/>
  <c r="BO320" i="4"/>
  <c r="BQ320" i="4"/>
  <c r="BX320" i="4"/>
  <c r="BW320" i="4"/>
  <c r="BT320" i="4"/>
  <c r="BY320" i="4"/>
  <c r="BS320" i="4"/>
  <c r="BZ320" i="4"/>
  <c r="CC320" i="4"/>
  <c r="BV320" i="4"/>
  <c r="CB320" i="4"/>
  <c r="BM320" i="4"/>
  <c r="BU320" i="4"/>
  <c r="BR320" i="4"/>
  <c r="CD320" i="4"/>
  <c r="BP320" i="4"/>
  <c r="DC39" i="4"/>
  <c r="DL39" i="4"/>
  <c r="DB39" i="4"/>
  <c r="DI39" i="4"/>
  <c r="CX39" i="4"/>
  <c r="CY39" i="4"/>
  <c r="DJ39" i="4"/>
  <c r="DG39" i="4"/>
  <c r="DA39" i="4"/>
  <c r="DD39" i="4"/>
  <c r="DM39" i="4"/>
  <c r="DE39" i="4"/>
  <c r="DN39" i="4"/>
  <c r="CZ39" i="4"/>
  <c r="DF39" i="4"/>
  <c r="DK39" i="4"/>
  <c r="CW39" i="4"/>
  <c r="DH39" i="4"/>
  <c r="EB121" i="4"/>
  <c r="DY121" i="4"/>
  <c r="EC121" i="4"/>
  <c r="EA121" i="4"/>
  <c r="DW121" i="4"/>
  <c r="EE121" i="4"/>
  <c r="DU121" i="4"/>
  <c r="DS121" i="4"/>
  <c r="DX121" i="4"/>
  <c r="EF121" i="4"/>
  <c r="DQ121" i="4"/>
  <c r="DT121" i="4"/>
  <c r="DP121" i="4"/>
  <c r="DV121" i="4"/>
  <c r="DZ121" i="4"/>
  <c r="DO121" i="4"/>
  <c r="ED121" i="4"/>
  <c r="DR121" i="4"/>
  <c r="DB177" i="4"/>
  <c r="DN177" i="4"/>
  <c r="DH177" i="4"/>
  <c r="DI177" i="4"/>
  <c r="DF177" i="4"/>
  <c r="DM177" i="4"/>
  <c r="CY177" i="4"/>
  <c r="CX177" i="4"/>
  <c r="DE177" i="4"/>
  <c r="DK177" i="4"/>
  <c r="DG177" i="4"/>
  <c r="DL177" i="4"/>
  <c r="DA177" i="4"/>
  <c r="CW177" i="4"/>
  <c r="DD177" i="4"/>
  <c r="DJ177" i="4"/>
  <c r="DC177" i="4"/>
  <c r="CZ177" i="4"/>
  <c r="EM149" i="4"/>
  <c r="ER149" i="4"/>
  <c r="EN149" i="4"/>
  <c r="ET149" i="4"/>
  <c r="EJ149" i="4"/>
  <c r="EW149" i="4"/>
  <c r="EU149" i="4"/>
  <c r="EL149" i="4"/>
  <c r="EK149" i="4"/>
  <c r="EP149" i="4"/>
  <c r="EO149" i="4"/>
  <c r="EV149" i="4"/>
  <c r="ES149" i="4"/>
  <c r="EG149" i="4"/>
  <c r="EX149" i="4"/>
  <c r="EI149" i="4"/>
  <c r="EH149" i="4"/>
  <c r="EQ149" i="4"/>
  <c r="DL302" i="4"/>
  <c r="DA302" i="4"/>
  <c r="DC302" i="4"/>
  <c r="DB302" i="4"/>
  <c r="AR302" i="4" s="1"/>
  <c r="DM302" i="4"/>
  <c r="CZ302" i="4"/>
  <c r="CX302" i="4"/>
  <c r="DJ302" i="4"/>
  <c r="CW302" i="4"/>
  <c r="DD302" i="4"/>
  <c r="DG302" i="4"/>
  <c r="DF302" i="4"/>
  <c r="DK302" i="4"/>
  <c r="DH302" i="4"/>
  <c r="DI302" i="4"/>
  <c r="DN302" i="4"/>
  <c r="CY302" i="4"/>
  <c r="DE302" i="4"/>
  <c r="BO157" i="4"/>
  <c r="BX157" i="4"/>
  <c r="CD157" i="4"/>
  <c r="CA157" i="4"/>
  <c r="BR157" i="4"/>
  <c r="BV157" i="4"/>
  <c r="BQ157" i="4"/>
  <c r="BP157" i="4"/>
  <c r="CB157" i="4"/>
  <c r="BW157" i="4"/>
  <c r="BU157" i="4"/>
  <c r="BY157" i="4"/>
  <c r="BT157" i="4"/>
  <c r="CC157" i="4"/>
  <c r="BM157" i="4"/>
  <c r="BS157" i="4"/>
  <c r="BN157" i="4"/>
  <c r="BZ157" i="4"/>
  <c r="CH252" i="4"/>
  <c r="CT252" i="4"/>
  <c r="CO252" i="4"/>
  <c r="CV252" i="4"/>
  <c r="CP252" i="4"/>
  <c r="CK252" i="4"/>
  <c r="CF252" i="4"/>
  <c r="CL252" i="4"/>
  <c r="CE252" i="4"/>
  <c r="CS252" i="4"/>
  <c r="CG252" i="4"/>
  <c r="CJ252" i="4"/>
  <c r="CI252" i="4"/>
  <c r="CR252" i="4"/>
  <c r="CN252" i="4"/>
  <c r="CQ252" i="4"/>
  <c r="CU252" i="4"/>
  <c r="CM252" i="4"/>
  <c r="BY346" i="4"/>
  <c r="BX346" i="4"/>
  <c r="BU346" i="4"/>
  <c r="CD346" i="4"/>
  <c r="BZ346" i="4"/>
  <c r="BN346" i="4"/>
  <c r="BO346" i="4"/>
  <c r="BV346" i="4"/>
  <c r="BP346" i="4"/>
  <c r="BR346" i="4"/>
  <c r="BS346" i="4"/>
  <c r="CC346" i="4"/>
  <c r="BT346" i="4"/>
  <c r="CA346" i="4"/>
  <c r="CB346" i="4"/>
  <c r="BW346" i="4"/>
  <c r="BM346" i="4"/>
  <c r="BQ346" i="4"/>
  <c r="EX226" i="4"/>
  <c r="ES226" i="4"/>
  <c r="ER226" i="4"/>
  <c r="EL226" i="4"/>
  <c r="EP226" i="4"/>
  <c r="ET226" i="4"/>
  <c r="EK226" i="4"/>
  <c r="EW226" i="4"/>
  <c r="EN226" i="4"/>
  <c r="EQ226" i="4"/>
  <c r="EO226" i="4"/>
  <c r="EV226" i="4"/>
  <c r="EM226" i="4"/>
  <c r="EH226" i="4"/>
  <c r="EG226" i="4"/>
  <c r="EU226" i="4"/>
  <c r="EI226" i="4"/>
  <c r="EJ226" i="4"/>
  <c r="CX179" i="4"/>
  <c r="DM179" i="4"/>
  <c r="DL179" i="4"/>
  <c r="DE179" i="4"/>
  <c r="DD179" i="4"/>
  <c r="DN179" i="4"/>
  <c r="DH179" i="4"/>
  <c r="DJ179" i="4"/>
  <c r="CY179" i="4"/>
  <c r="DG179" i="4"/>
  <c r="DK179" i="4"/>
  <c r="DF179" i="4"/>
  <c r="DB179" i="4"/>
  <c r="DA179" i="4"/>
  <c r="DI179" i="4"/>
  <c r="CZ179" i="4"/>
  <c r="DC179" i="4"/>
  <c r="CW179" i="4"/>
  <c r="EC160" i="4"/>
  <c r="DZ160" i="4"/>
  <c r="ED160" i="4"/>
  <c r="DQ160" i="4"/>
  <c r="DV160" i="4"/>
  <c r="DX160" i="4"/>
  <c r="DU160" i="4"/>
  <c r="DT160" i="4"/>
  <c r="DO160" i="4"/>
  <c r="DS160" i="4"/>
  <c r="EB160" i="4"/>
  <c r="EF160" i="4"/>
  <c r="DP160" i="4"/>
  <c r="EA160" i="4"/>
  <c r="DY160" i="4"/>
  <c r="DR160" i="4"/>
  <c r="EE160" i="4"/>
  <c r="DW160" i="4"/>
  <c r="CK140" i="4"/>
  <c r="CN140" i="4"/>
  <c r="CM140" i="4"/>
  <c r="CJ140" i="4"/>
  <c r="CR140" i="4"/>
  <c r="CQ140" i="4"/>
  <c r="CU140" i="4"/>
  <c r="CF140" i="4"/>
  <c r="CS140" i="4"/>
  <c r="CO140" i="4"/>
  <c r="CH140" i="4"/>
  <c r="CT140" i="4"/>
  <c r="CL140" i="4"/>
  <c r="CG140" i="4"/>
  <c r="CP140" i="4"/>
  <c r="CV140" i="4"/>
  <c r="CE140" i="4"/>
  <c r="CI140" i="4"/>
  <c r="CD291" i="4"/>
  <c r="BT291" i="4"/>
  <c r="BR291" i="4"/>
  <c r="BO291" i="4"/>
  <c r="CA291" i="4"/>
  <c r="BY291" i="4"/>
  <c r="BP291" i="4"/>
  <c r="BU291" i="4"/>
  <c r="BZ291" i="4"/>
  <c r="BS291" i="4"/>
  <c r="BM291" i="4"/>
  <c r="BW291" i="4"/>
  <c r="BN291" i="4"/>
  <c r="CC291" i="4"/>
  <c r="BV291" i="4"/>
  <c r="BQ291" i="4"/>
  <c r="CB291" i="4"/>
  <c r="BX291" i="4"/>
  <c r="CI223" i="4"/>
  <c r="CO223" i="4"/>
  <c r="CJ223" i="4"/>
  <c r="CK223" i="4"/>
  <c r="CN223" i="4"/>
  <c r="CU223" i="4"/>
  <c r="CS223" i="4"/>
  <c r="CR223" i="4"/>
  <c r="CV223" i="4"/>
  <c r="CE223" i="4"/>
  <c r="CT223" i="4"/>
  <c r="CH223" i="4"/>
  <c r="CP223" i="4"/>
  <c r="CM223" i="4"/>
  <c r="CF223" i="4"/>
  <c r="CL223" i="4"/>
  <c r="CG223" i="4"/>
  <c r="CQ223" i="4"/>
  <c r="ER196" i="4"/>
  <c r="EM196" i="4"/>
  <c r="EL196" i="4"/>
  <c r="EX196" i="4"/>
  <c r="EV196" i="4"/>
  <c r="EG196" i="4"/>
  <c r="ET196" i="4"/>
  <c r="EP196" i="4"/>
  <c r="EH196" i="4"/>
  <c r="EJ196" i="4"/>
  <c r="EW196" i="4"/>
  <c r="EI196" i="4"/>
  <c r="EQ196" i="4"/>
  <c r="EK196" i="4"/>
  <c r="EU196" i="4"/>
  <c r="ES196" i="4"/>
  <c r="EN196" i="4"/>
  <c r="EO196" i="4"/>
  <c r="BP107" i="4"/>
  <c r="BY107" i="4"/>
  <c r="BM107" i="4"/>
  <c r="BR107" i="4"/>
  <c r="CD107" i="4"/>
  <c r="CA107" i="4"/>
  <c r="CB107" i="4"/>
  <c r="BZ107" i="4"/>
  <c r="BW107" i="4"/>
  <c r="BV107" i="4"/>
  <c r="BT107" i="4"/>
  <c r="BS107" i="4"/>
  <c r="BO107" i="4"/>
  <c r="BN107" i="4"/>
  <c r="BQ107" i="4"/>
  <c r="BX107" i="4"/>
  <c r="CC107" i="4"/>
  <c r="BU107" i="4"/>
  <c r="BT308" i="4"/>
  <c r="BU308" i="4"/>
  <c r="BQ308" i="4"/>
  <c r="BZ308" i="4"/>
  <c r="CD308" i="4"/>
  <c r="BN308" i="4"/>
  <c r="BS308" i="4"/>
  <c r="BX308" i="4"/>
  <c r="CB308" i="4"/>
  <c r="BY308" i="4"/>
  <c r="BM308" i="4"/>
  <c r="BP308" i="4"/>
  <c r="BR308" i="4"/>
  <c r="CA308" i="4"/>
  <c r="CC308" i="4"/>
  <c r="BW308" i="4"/>
  <c r="BV308" i="4"/>
  <c r="BO308" i="4"/>
  <c r="CK202" i="4"/>
  <c r="CO202" i="4"/>
  <c r="CF202" i="4"/>
  <c r="CN202" i="4"/>
  <c r="CI202" i="4"/>
  <c r="CH202" i="4"/>
  <c r="CJ202" i="4"/>
  <c r="CE202" i="4"/>
  <c r="CG202" i="4"/>
  <c r="CV202" i="4"/>
  <c r="CS202" i="4"/>
  <c r="CU202" i="4"/>
  <c r="CL202" i="4"/>
  <c r="CT202" i="4"/>
  <c r="CR202" i="4"/>
  <c r="CQ202" i="4"/>
  <c r="CM202" i="4"/>
  <c r="CP202" i="4"/>
  <c r="CG337" i="4"/>
  <c r="CF337" i="4"/>
  <c r="CV337" i="4"/>
  <c r="CS337" i="4"/>
  <c r="CM337" i="4"/>
  <c r="CT337" i="4"/>
  <c r="CL337" i="4"/>
  <c r="CQ337" i="4"/>
  <c r="CR337" i="4"/>
  <c r="CJ337" i="4"/>
  <c r="CH337" i="4"/>
  <c r="CE337" i="4"/>
  <c r="CN337" i="4"/>
  <c r="CU337" i="4"/>
  <c r="CI337" i="4"/>
  <c r="CP337" i="4"/>
  <c r="CO337" i="4"/>
  <c r="CK337" i="4"/>
  <c r="CY162" i="4"/>
  <c r="DI162" i="4"/>
  <c r="CX162" i="4"/>
  <c r="DK162" i="4"/>
  <c r="CW162" i="4"/>
  <c r="DG162" i="4"/>
  <c r="DD162" i="4"/>
  <c r="DF162" i="4"/>
  <c r="DM162" i="4"/>
  <c r="DB162" i="4"/>
  <c r="DN162" i="4"/>
  <c r="DL162" i="4"/>
  <c r="DH162" i="4"/>
  <c r="DC162" i="4"/>
  <c r="DE162" i="4"/>
  <c r="DA162" i="4"/>
  <c r="DJ162" i="4"/>
  <c r="CZ162" i="4"/>
  <c r="CA168" i="4"/>
  <c r="BN168" i="4"/>
  <c r="BZ168" i="4"/>
  <c r="BY168" i="4"/>
  <c r="BT168" i="4"/>
  <c r="BP168" i="4"/>
  <c r="CB168" i="4"/>
  <c r="BM168" i="4"/>
  <c r="BV168" i="4"/>
  <c r="BU168" i="4"/>
  <c r="BR168" i="4"/>
  <c r="CC168" i="4"/>
  <c r="BO168" i="4"/>
  <c r="BS168" i="4"/>
  <c r="BW168" i="4"/>
  <c r="BQ168" i="4"/>
  <c r="CD168" i="4"/>
  <c r="BX168" i="4"/>
  <c r="BP277" i="4"/>
  <c r="BO277" i="4"/>
  <c r="BS277" i="4"/>
  <c r="CC277" i="4"/>
  <c r="BW277" i="4"/>
  <c r="BN277" i="4"/>
  <c r="BQ277" i="4"/>
  <c r="BU277" i="4"/>
  <c r="BY277" i="4"/>
  <c r="BM277" i="4"/>
  <c r="BV277" i="4"/>
  <c r="BX277" i="4"/>
  <c r="CA277" i="4"/>
  <c r="BT277" i="4"/>
  <c r="CB277" i="4"/>
  <c r="CD277" i="4"/>
  <c r="BR277" i="4"/>
  <c r="BZ277" i="4"/>
  <c r="CE9" i="4"/>
  <c r="CM9" i="4"/>
  <c r="CF9" i="4"/>
  <c r="CK9" i="4"/>
  <c r="CJ9" i="4"/>
  <c r="CQ9" i="4"/>
  <c r="CU9" i="4"/>
  <c r="CP9" i="4"/>
  <c r="CV9" i="4"/>
  <c r="CG9" i="4"/>
  <c r="CO9" i="4"/>
  <c r="CS9" i="4"/>
  <c r="CL9" i="4"/>
  <c r="CR9" i="4"/>
  <c r="CT9" i="4"/>
  <c r="CN9" i="4"/>
  <c r="CH9" i="4"/>
  <c r="CI9" i="4"/>
  <c r="EA330" i="4"/>
  <c r="EE330" i="4"/>
  <c r="DR330" i="4"/>
  <c r="DV330" i="4"/>
  <c r="DY330" i="4"/>
  <c r="EF330" i="4"/>
  <c r="DP330" i="4"/>
  <c r="DZ330" i="4"/>
  <c r="DS330" i="4"/>
  <c r="DW330" i="4"/>
  <c r="DT330" i="4"/>
  <c r="DO330" i="4"/>
  <c r="DQ330" i="4"/>
  <c r="DU330" i="4"/>
  <c r="EC330" i="4"/>
  <c r="EB330" i="4"/>
  <c r="DX330" i="4"/>
  <c r="ED330" i="4"/>
  <c r="EW306" i="4"/>
  <c r="EL306" i="4"/>
  <c r="EV306" i="4"/>
  <c r="EQ306" i="4"/>
  <c r="ER306" i="4"/>
  <c r="EX306" i="4"/>
  <c r="EN306" i="4"/>
  <c r="EM306" i="4"/>
  <c r="EP306" i="4"/>
  <c r="ET306" i="4"/>
  <c r="EU306" i="4"/>
  <c r="EG306" i="4"/>
  <c r="EI306" i="4"/>
  <c r="EJ306" i="4"/>
  <c r="ES306" i="4"/>
  <c r="EK306" i="4"/>
  <c r="EO306" i="4"/>
  <c r="EH306" i="4"/>
  <c r="EG246" i="4"/>
  <c r="ET246" i="4"/>
  <c r="EI246" i="4"/>
  <c r="EQ246" i="4"/>
  <c r="EW246" i="4"/>
  <c r="ER246" i="4"/>
  <c r="EL246" i="4"/>
  <c r="EO246" i="4"/>
  <c r="EM246" i="4"/>
  <c r="EP246" i="4"/>
  <c r="EH246" i="4"/>
  <c r="EJ246" i="4"/>
  <c r="EV246" i="4"/>
  <c r="EN246" i="4"/>
  <c r="EU246" i="4"/>
  <c r="EK246" i="4"/>
  <c r="ES246" i="4"/>
  <c r="EX246" i="4"/>
  <c r="BR59" i="4"/>
  <c r="CC59" i="4"/>
  <c r="BZ59" i="4"/>
  <c r="CA59" i="4"/>
  <c r="BT59" i="4"/>
  <c r="BM59" i="4"/>
  <c r="CB59" i="4"/>
  <c r="BO59" i="4"/>
  <c r="BW59" i="4"/>
  <c r="BN59" i="4"/>
  <c r="BU59" i="4"/>
  <c r="BX59" i="4"/>
  <c r="BP59" i="4"/>
  <c r="BQ59" i="4"/>
  <c r="CD59" i="4"/>
  <c r="BV59" i="4"/>
  <c r="BS59" i="4"/>
  <c r="BY59" i="4"/>
  <c r="DE158" i="4"/>
  <c r="CZ158" i="4"/>
  <c r="DF158" i="4"/>
  <c r="CY158" i="4"/>
  <c r="CX158" i="4"/>
  <c r="DA158" i="4"/>
  <c r="DJ158" i="4"/>
  <c r="DH158" i="4"/>
  <c r="DN158" i="4"/>
  <c r="DB158" i="4"/>
  <c r="DC158" i="4"/>
  <c r="DI158" i="4"/>
  <c r="DG158" i="4"/>
  <c r="DL158" i="4"/>
  <c r="DK158" i="4"/>
  <c r="DD158" i="4"/>
  <c r="CW158" i="4"/>
  <c r="DM158" i="4"/>
  <c r="DF172" i="4"/>
  <c r="DH172" i="4"/>
  <c r="DC172" i="4"/>
  <c r="DN172" i="4"/>
  <c r="DK172" i="4"/>
  <c r="DG172" i="4"/>
  <c r="CY172" i="4"/>
  <c r="DI172" i="4"/>
  <c r="DJ172" i="4"/>
  <c r="CX172" i="4"/>
  <c r="DL172" i="4"/>
  <c r="CW172" i="4"/>
  <c r="DE172" i="4"/>
  <c r="CZ172" i="4"/>
  <c r="DD172" i="4"/>
  <c r="DM172" i="4"/>
  <c r="DA172" i="4"/>
  <c r="DB172" i="4"/>
  <c r="EP164" i="4"/>
  <c r="EK164" i="4"/>
  <c r="ET164" i="4"/>
  <c r="EJ164" i="4"/>
  <c r="EN164" i="4"/>
  <c r="EI164" i="4"/>
  <c r="EM164" i="4"/>
  <c r="EH164" i="4"/>
  <c r="EX164" i="4"/>
  <c r="EU164" i="4"/>
  <c r="EO164" i="4"/>
  <c r="EG164" i="4"/>
  <c r="EQ164" i="4"/>
  <c r="EV164" i="4"/>
  <c r="EL164" i="4"/>
  <c r="ER164" i="4"/>
  <c r="EW164" i="4"/>
  <c r="ES164" i="4"/>
  <c r="DZ288" i="4"/>
  <c r="DQ288" i="4"/>
  <c r="DS288" i="4"/>
  <c r="ED288" i="4"/>
  <c r="DW288" i="4"/>
  <c r="DO288" i="4"/>
  <c r="EA288" i="4"/>
  <c r="DP288" i="4"/>
  <c r="EB288" i="4"/>
  <c r="DX288" i="4"/>
  <c r="EF288" i="4"/>
  <c r="DU288" i="4"/>
  <c r="DT288" i="4"/>
  <c r="EE288" i="4"/>
  <c r="DV288" i="4"/>
  <c r="EC288" i="4"/>
  <c r="DR288" i="4"/>
  <c r="DY288" i="4"/>
  <c r="EW239" i="4"/>
  <c r="EQ239" i="4"/>
  <c r="EH239" i="4"/>
  <c r="ES239" i="4"/>
  <c r="ET239" i="4"/>
  <c r="EL239" i="4"/>
  <c r="ER239" i="4"/>
  <c r="EO239" i="4"/>
  <c r="EJ239" i="4"/>
  <c r="EK239" i="4"/>
  <c r="EG239" i="4"/>
  <c r="EM239" i="4"/>
  <c r="EI239" i="4"/>
  <c r="EU239" i="4"/>
  <c r="EP239" i="4"/>
  <c r="EV239" i="4"/>
  <c r="EN239" i="4"/>
  <c r="EX239" i="4"/>
  <c r="CA292" i="4"/>
  <c r="BX292" i="4"/>
  <c r="BT292" i="4"/>
  <c r="BR292" i="4"/>
  <c r="BP292" i="4"/>
  <c r="BW292" i="4"/>
  <c r="BU292" i="4"/>
  <c r="BN292" i="4"/>
  <c r="BM292" i="4"/>
  <c r="BQ292" i="4"/>
  <c r="CC292" i="4"/>
  <c r="BS292" i="4"/>
  <c r="CD292" i="4"/>
  <c r="BY292" i="4"/>
  <c r="BV292" i="4"/>
  <c r="CB292" i="4"/>
  <c r="BO292" i="4"/>
  <c r="BZ292" i="4"/>
  <c r="CY343" i="4"/>
  <c r="CW343" i="4"/>
  <c r="DD343" i="4"/>
  <c r="DN343" i="4"/>
  <c r="DK343" i="4"/>
  <c r="DE343" i="4"/>
  <c r="CZ343" i="4"/>
  <c r="CX343" i="4"/>
  <c r="DI343" i="4"/>
  <c r="DB343" i="4"/>
  <c r="DF343" i="4"/>
  <c r="DJ343" i="4"/>
  <c r="DG343" i="4"/>
  <c r="DM343" i="4"/>
  <c r="DH343" i="4"/>
  <c r="DC343" i="4"/>
  <c r="DA343" i="4"/>
  <c r="DL343" i="4"/>
  <c r="CC339" i="4"/>
  <c r="CD339" i="4"/>
  <c r="BZ339" i="4"/>
  <c r="BW339" i="4"/>
  <c r="CB339" i="4"/>
  <c r="BY339" i="4"/>
  <c r="BU339" i="4"/>
  <c r="BQ339" i="4"/>
  <c r="BT339" i="4"/>
  <c r="BM339" i="4"/>
  <c r="BN339" i="4"/>
  <c r="BS339" i="4"/>
  <c r="CA339" i="4"/>
  <c r="BR339" i="4"/>
  <c r="BP339" i="4"/>
  <c r="BO339" i="4"/>
  <c r="BX339" i="4"/>
  <c r="BV339" i="4"/>
  <c r="DF103" i="4"/>
  <c r="DG103" i="4"/>
  <c r="DH103" i="4"/>
  <c r="DN103" i="4"/>
  <c r="DA103" i="4"/>
  <c r="CW103" i="4"/>
  <c r="DL103" i="4"/>
  <c r="CX103" i="4"/>
  <c r="DK103" i="4"/>
  <c r="CY103" i="4"/>
  <c r="DI103" i="4"/>
  <c r="DB103" i="4"/>
  <c r="DC103" i="4"/>
  <c r="DE103" i="4"/>
  <c r="CZ103" i="4"/>
  <c r="DM103" i="4"/>
  <c r="DJ103" i="4"/>
  <c r="DD103" i="4"/>
  <c r="DX74" i="4"/>
  <c r="DR74" i="4"/>
  <c r="DO74" i="4"/>
  <c r="EB74" i="4"/>
  <c r="DY74" i="4"/>
  <c r="DS74" i="4"/>
  <c r="EE74" i="4"/>
  <c r="DU74" i="4"/>
  <c r="DZ74" i="4"/>
  <c r="DT74" i="4"/>
  <c r="EA74" i="4"/>
  <c r="DP74" i="4"/>
  <c r="DQ74" i="4"/>
  <c r="DW74" i="4"/>
  <c r="EF74" i="4"/>
  <c r="DV74" i="4"/>
  <c r="EC74" i="4"/>
  <c r="ED74" i="4"/>
  <c r="BO46" i="4"/>
  <c r="CA46" i="4"/>
  <c r="CB46" i="4"/>
  <c r="BU46" i="4"/>
  <c r="BV46" i="4"/>
  <c r="BN46" i="4"/>
  <c r="CD46" i="4"/>
  <c r="BR46" i="4"/>
  <c r="BT46" i="4"/>
  <c r="CC46" i="4"/>
  <c r="BW46" i="4"/>
  <c r="BM46" i="4"/>
  <c r="BQ46" i="4"/>
  <c r="BY46" i="4"/>
  <c r="BS46" i="4"/>
  <c r="BP46" i="4"/>
  <c r="BX46" i="4"/>
  <c r="BZ46" i="4"/>
  <c r="CB156" i="4"/>
  <c r="BM156" i="4"/>
  <c r="BV156" i="4"/>
  <c r="BR156" i="4"/>
  <c r="BT156" i="4"/>
  <c r="BO156" i="4"/>
  <c r="CC156" i="4"/>
  <c r="BX156" i="4"/>
  <c r="BN156" i="4"/>
  <c r="BS156" i="4"/>
  <c r="BQ156" i="4"/>
  <c r="BP156" i="4"/>
  <c r="CA156" i="4"/>
  <c r="CD156" i="4"/>
  <c r="BW156" i="4"/>
  <c r="BZ156" i="4"/>
  <c r="BY156" i="4"/>
  <c r="BU156" i="4"/>
  <c r="DJ88" i="4"/>
  <c r="DD88" i="4"/>
  <c r="CZ88" i="4"/>
  <c r="DK88" i="4"/>
  <c r="DM88" i="4"/>
  <c r="DA88" i="4"/>
  <c r="DL88" i="4"/>
  <c r="CY88" i="4"/>
  <c r="CX88" i="4"/>
  <c r="CW88" i="4"/>
  <c r="DC88" i="4"/>
  <c r="DI88" i="4"/>
  <c r="DH88" i="4"/>
  <c r="DE88" i="4"/>
  <c r="DN88" i="4"/>
  <c r="DB88" i="4"/>
  <c r="DF88" i="4"/>
  <c r="DG88" i="4"/>
  <c r="EQ140" i="4"/>
  <c r="EH140" i="4"/>
  <c r="EP140" i="4"/>
  <c r="EM140" i="4"/>
  <c r="EU140" i="4"/>
  <c r="ER140" i="4"/>
  <c r="EO140" i="4"/>
  <c r="EK140" i="4"/>
  <c r="EJ140" i="4"/>
  <c r="EG140" i="4"/>
  <c r="EL140" i="4"/>
  <c r="EW140" i="4"/>
  <c r="EX140" i="4"/>
  <c r="EV140" i="4"/>
  <c r="ES140" i="4"/>
  <c r="EN140" i="4"/>
  <c r="ET140" i="4"/>
  <c r="EI140" i="4"/>
  <c r="CU237" i="4"/>
  <c r="CT237" i="4"/>
  <c r="CF237" i="4"/>
  <c r="CO237" i="4"/>
  <c r="CJ237" i="4"/>
  <c r="CS237" i="4"/>
  <c r="CN237" i="4"/>
  <c r="CE237" i="4"/>
  <c r="CI237" i="4"/>
  <c r="CV237" i="4"/>
  <c r="CL237" i="4"/>
  <c r="CR237" i="4"/>
  <c r="CP237" i="4"/>
  <c r="CM237" i="4"/>
  <c r="CK237" i="4"/>
  <c r="CQ237" i="4"/>
  <c r="CH237" i="4"/>
  <c r="CG237" i="4"/>
  <c r="BZ271" i="4"/>
  <c r="BS271" i="4"/>
  <c r="BN271" i="4"/>
  <c r="CD271" i="4"/>
  <c r="BX271" i="4"/>
  <c r="CC271" i="4"/>
  <c r="BM271" i="4"/>
  <c r="BW271" i="4"/>
  <c r="BU271" i="4"/>
  <c r="BQ271" i="4"/>
  <c r="CA271" i="4"/>
  <c r="BY271" i="4"/>
  <c r="BP271" i="4"/>
  <c r="BV271" i="4"/>
  <c r="CB271" i="4"/>
  <c r="BT271" i="4"/>
  <c r="BO271" i="4"/>
  <c r="BR271" i="4"/>
  <c r="CY338" i="4"/>
  <c r="DC338" i="4"/>
  <c r="CX338" i="4"/>
  <c r="CW338" i="4"/>
  <c r="DL338" i="4"/>
  <c r="DJ338" i="4"/>
  <c r="DM338" i="4"/>
  <c r="DE338" i="4"/>
  <c r="CZ338" i="4"/>
  <c r="DA338" i="4"/>
  <c r="DN338" i="4"/>
  <c r="DH338" i="4"/>
  <c r="DB338" i="4"/>
  <c r="DI338" i="4"/>
  <c r="DD338" i="4"/>
  <c r="DK338" i="4"/>
  <c r="DF338" i="4"/>
  <c r="DG338" i="4"/>
  <c r="CF332" i="4"/>
  <c r="CP332" i="4"/>
  <c r="CN332" i="4"/>
  <c r="CG332" i="4"/>
  <c r="CV332" i="4"/>
  <c r="CU332" i="4"/>
  <c r="CJ332" i="4"/>
  <c r="CL332" i="4"/>
  <c r="CS332" i="4"/>
  <c r="CE332" i="4"/>
  <c r="CK332" i="4"/>
  <c r="CI332" i="4"/>
  <c r="CT332" i="4"/>
  <c r="CM332" i="4"/>
  <c r="CQ332" i="4"/>
  <c r="CO332" i="4"/>
  <c r="CR332" i="4"/>
  <c r="CH332" i="4"/>
  <c r="DB142" i="4"/>
  <c r="DI142" i="4"/>
  <c r="DK142" i="4"/>
  <c r="DD142" i="4"/>
  <c r="DA142" i="4"/>
  <c r="DC142" i="4"/>
  <c r="DN142" i="4"/>
  <c r="CZ142" i="4"/>
  <c r="DL142" i="4"/>
  <c r="DH142" i="4"/>
  <c r="CW142" i="4"/>
  <c r="DE142" i="4"/>
  <c r="CY142" i="4"/>
  <c r="DF142" i="4"/>
  <c r="DJ142" i="4"/>
  <c r="CX142" i="4"/>
  <c r="DM142" i="4"/>
  <c r="DG142" i="4"/>
  <c r="EM44" i="4"/>
  <c r="EH44" i="4"/>
  <c r="EV44" i="4"/>
  <c r="EQ44" i="4"/>
  <c r="EI44" i="4"/>
  <c r="ET44" i="4"/>
  <c r="EX44" i="4"/>
  <c r="EP44" i="4"/>
  <c r="EJ44" i="4"/>
  <c r="EL44" i="4"/>
  <c r="EK44" i="4"/>
  <c r="ER44" i="4"/>
  <c r="EU44" i="4"/>
  <c r="ES44" i="4"/>
  <c r="EW44" i="4"/>
  <c r="EO44" i="4"/>
  <c r="EN44" i="4"/>
  <c r="EG44" i="4"/>
  <c r="EJ292" i="4"/>
  <c r="EM292" i="4"/>
  <c r="ER292" i="4"/>
  <c r="EL292" i="4"/>
  <c r="EX292" i="4"/>
  <c r="ES292" i="4"/>
  <c r="EG292" i="4"/>
  <c r="EK292" i="4"/>
  <c r="EH292" i="4"/>
  <c r="EN292" i="4"/>
  <c r="EV292" i="4"/>
  <c r="EU292" i="4"/>
  <c r="EW292" i="4"/>
  <c r="EO292" i="4"/>
  <c r="EI292" i="4"/>
  <c r="EQ292" i="4"/>
  <c r="EP292" i="4"/>
  <c r="ET292" i="4"/>
  <c r="EG283" i="4"/>
  <c r="EL283" i="4"/>
  <c r="EI283" i="4"/>
  <c r="EX283" i="4"/>
  <c r="EO283" i="4"/>
  <c r="ET283" i="4"/>
  <c r="EM283" i="4"/>
  <c r="EK283" i="4"/>
  <c r="EW283" i="4"/>
  <c r="EQ283" i="4"/>
  <c r="EJ283" i="4"/>
  <c r="EN283" i="4"/>
  <c r="EP283" i="4"/>
  <c r="EH283" i="4"/>
  <c r="ER283" i="4"/>
  <c r="EV283" i="4"/>
  <c r="ES283" i="4"/>
  <c r="EU283" i="4"/>
  <c r="EA170" i="4"/>
  <c r="DV170" i="4"/>
  <c r="DR170" i="4"/>
  <c r="ED170" i="4"/>
  <c r="DQ170" i="4"/>
  <c r="EE170" i="4"/>
  <c r="DY170" i="4"/>
  <c r="DP170" i="4"/>
  <c r="DT170" i="4"/>
  <c r="DW170" i="4"/>
  <c r="DS170" i="4"/>
  <c r="EF170" i="4"/>
  <c r="DO170" i="4"/>
  <c r="DU170" i="4"/>
  <c r="EC170" i="4"/>
  <c r="DZ170" i="4"/>
  <c r="DX170" i="4"/>
  <c r="EB170" i="4"/>
  <c r="BP297" i="4"/>
  <c r="CA297" i="4"/>
  <c r="BW297" i="4"/>
  <c r="BY297" i="4"/>
  <c r="CB297" i="4"/>
  <c r="BM297" i="4"/>
  <c r="BR297" i="4"/>
  <c r="BQ297" i="4"/>
  <c r="BN297" i="4"/>
  <c r="BO297" i="4"/>
  <c r="CD297" i="4"/>
  <c r="BV297" i="4"/>
  <c r="BX297" i="4"/>
  <c r="CC297" i="4"/>
  <c r="BZ297" i="4"/>
  <c r="BU297" i="4"/>
  <c r="BT297" i="4"/>
  <c r="BS297" i="4"/>
  <c r="BP221" i="4"/>
  <c r="CB221" i="4"/>
  <c r="BR221" i="4"/>
  <c r="BS221" i="4"/>
  <c r="BY221" i="4"/>
  <c r="CA221" i="4"/>
  <c r="BM221" i="4"/>
  <c r="BZ221" i="4"/>
  <c r="BV221" i="4"/>
  <c r="BX221" i="4"/>
  <c r="BO221" i="4"/>
  <c r="BN221" i="4"/>
  <c r="BT221" i="4"/>
  <c r="BU221" i="4"/>
  <c r="CC221" i="4"/>
  <c r="BQ221" i="4"/>
  <c r="BW221" i="4"/>
  <c r="CD221" i="4"/>
  <c r="EA58" i="4"/>
  <c r="DP58" i="4"/>
  <c r="DX58" i="4"/>
  <c r="DY58" i="4"/>
  <c r="EE58" i="4"/>
  <c r="DO58" i="4"/>
  <c r="DT58" i="4"/>
  <c r="DS58" i="4"/>
  <c r="ED58" i="4"/>
  <c r="DW58" i="4"/>
  <c r="DQ58" i="4"/>
  <c r="DV58" i="4"/>
  <c r="EF58" i="4"/>
  <c r="EB58" i="4"/>
  <c r="DZ58" i="4"/>
  <c r="DU58" i="4"/>
  <c r="EC58" i="4"/>
  <c r="DR58" i="4"/>
  <c r="CE277" i="4"/>
  <c r="CG277" i="4"/>
  <c r="CS277" i="4"/>
  <c r="CL277" i="4"/>
  <c r="CF277" i="4"/>
  <c r="CV277" i="4"/>
  <c r="CT277" i="4"/>
  <c r="CU277" i="4"/>
  <c r="CR277" i="4"/>
  <c r="CI277" i="4"/>
  <c r="CK277" i="4"/>
  <c r="CJ277" i="4"/>
  <c r="CN277" i="4"/>
  <c r="CQ277" i="4"/>
  <c r="CP277" i="4"/>
  <c r="CO277" i="4"/>
  <c r="CH277" i="4"/>
  <c r="CM277" i="4"/>
  <c r="EP35" i="4"/>
  <c r="EH35" i="4"/>
  <c r="ES35" i="4"/>
  <c r="EV35" i="4"/>
  <c r="BB35" i="4" s="1"/>
  <c r="EI35" i="4"/>
  <c r="EW35" i="4"/>
  <c r="EN35" i="4"/>
  <c r="EO35" i="4"/>
  <c r="EX35" i="4"/>
  <c r="EJ35" i="4"/>
  <c r="ER35" i="4"/>
  <c r="EM35" i="4"/>
  <c r="EL35" i="4"/>
  <c r="EQ35" i="4"/>
  <c r="EK35" i="4"/>
  <c r="ET35" i="4"/>
  <c r="AZ35" i="4" s="1"/>
  <c r="EG35" i="4"/>
  <c r="EU35" i="4"/>
  <c r="ED313" i="4"/>
  <c r="DR313" i="4"/>
  <c r="DQ313" i="4"/>
  <c r="DX313" i="4"/>
  <c r="EF313" i="4"/>
  <c r="DT313" i="4"/>
  <c r="DV313" i="4"/>
  <c r="DZ313" i="4"/>
  <c r="DY313" i="4"/>
  <c r="DW313" i="4"/>
  <c r="EC313" i="4"/>
  <c r="DP313" i="4"/>
  <c r="DO313" i="4"/>
  <c r="EE313" i="4"/>
  <c r="EB313" i="4"/>
  <c r="EA313" i="4"/>
  <c r="DU313" i="4"/>
  <c r="DS313" i="4"/>
  <c r="CT308" i="4"/>
  <c r="CO308" i="4"/>
  <c r="CL308" i="4"/>
  <c r="CE308" i="4"/>
  <c r="CK308" i="4"/>
  <c r="CP308" i="4"/>
  <c r="CH308" i="4"/>
  <c r="CG308" i="4"/>
  <c r="CR308" i="4"/>
  <c r="CI308" i="4"/>
  <c r="CM308" i="4"/>
  <c r="CJ308" i="4"/>
  <c r="CF308" i="4"/>
  <c r="CN308" i="4"/>
  <c r="CQ308" i="4"/>
  <c r="CV308" i="4"/>
  <c r="CU308" i="4"/>
  <c r="CS308" i="4"/>
  <c r="DH108" i="4"/>
  <c r="DD108" i="4"/>
  <c r="AT108" i="4" s="1"/>
  <c r="DC108" i="4"/>
  <c r="DE108" i="4"/>
  <c r="DI108" i="4"/>
  <c r="CZ108" i="4"/>
  <c r="DJ108" i="4"/>
  <c r="DB108" i="4"/>
  <c r="DN108" i="4"/>
  <c r="DG108" i="4"/>
  <c r="AW108" i="4" s="1"/>
  <c r="DK108" i="4"/>
  <c r="CW108" i="4"/>
  <c r="DA108" i="4"/>
  <c r="DL108" i="4"/>
  <c r="DM108" i="4"/>
  <c r="CY108" i="4"/>
  <c r="CX108" i="4"/>
  <c r="DF108" i="4"/>
  <c r="CE200" i="4"/>
  <c r="CV200" i="4"/>
  <c r="CQ200" i="4"/>
  <c r="CJ200" i="4"/>
  <c r="CN200" i="4"/>
  <c r="CM200" i="4"/>
  <c r="CT200" i="4"/>
  <c r="CU200" i="4"/>
  <c r="CK200" i="4"/>
  <c r="CF200" i="4"/>
  <c r="CL200" i="4"/>
  <c r="CG200" i="4"/>
  <c r="CH200" i="4"/>
  <c r="CR200" i="4"/>
  <c r="CI200" i="4"/>
  <c r="CP200" i="4"/>
  <c r="CS200" i="4"/>
  <c r="CO200" i="4"/>
  <c r="DP16" i="4"/>
  <c r="DS16" i="4"/>
  <c r="DX16" i="4"/>
  <c r="DV16" i="4"/>
  <c r="ED16" i="4"/>
  <c r="EE16" i="4"/>
  <c r="DZ16" i="4"/>
  <c r="DT16" i="4"/>
  <c r="EA16" i="4"/>
  <c r="DO16" i="4"/>
  <c r="EC16" i="4"/>
  <c r="DY16" i="4"/>
  <c r="DU16" i="4"/>
  <c r="DW16" i="4"/>
  <c r="EB16" i="4"/>
  <c r="EF16" i="4"/>
  <c r="DR16" i="4"/>
  <c r="DQ16" i="4"/>
  <c r="BX122" i="4"/>
  <c r="BW122" i="4"/>
  <c r="CB122" i="4"/>
  <c r="BM122" i="4"/>
  <c r="BN122" i="4"/>
  <c r="BY122" i="4"/>
  <c r="CD122" i="4"/>
  <c r="CA122" i="4"/>
  <c r="BQ122" i="4"/>
  <c r="BT122" i="4"/>
  <c r="BR122" i="4"/>
  <c r="BV122" i="4"/>
  <c r="BO122" i="4"/>
  <c r="BU122" i="4"/>
  <c r="BS122" i="4"/>
  <c r="BP122" i="4"/>
  <c r="BZ122" i="4"/>
  <c r="CC122" i="4"/>
  <c r="CG229" i="4"/>
  <c r="CT229" i="4"/>
  <c r="CJ229" i="4"/>
  <c r="CK229" i="4"/>
  <c r="CN229" i="4"/>
  <c r="CM229" i="4"/>
  <c r="CF229" i="4"/>
  <c r="CO229" i="4"/>
  <c r="CQ229" i="4"/>
  <c r="CV229" i="4"/>
  <c r="CL229" i="4"/>
  <c r="CS229" i="4"/>
  <c r="CE229" i="4"/>
  <c r="CI229" i="4"/>
  <c r="CR229" i="4"/>
  <c r="CH229" i="4"/>
  <c r="CP229" i="4"/>
  <c r="CU229" i="4"/>
  <c r="DM15" i="4"/>
  <c r="CY15" i="4"/>
  <c r="DL15" i="4"/>
  <c r="DK15" i="4"/>
  <c r="DJ15" i="4"/>
  <c r="DA15" i="4"/>
  <c r="CZ15" i="4"/>
  <c r="DI15" i="4"/>
  <c r="DH15" i="4"/>
  <c r="DG15" i="4"/>
  <c r="DN15" i="4"/>
  <c r="DD15" i="4"/>
  <c r="DF15" i="4"/>
  <c r="DB15" i="4"/>
  <c r="CX15" i="4"/>
  <c r="DE15" i="4"/>
  <c r="DC15" i="4"/>
  <c r="CW15" i="4"/>
  <c r="CU102" i="4"/>
  <c r="CR102" i="4"/>
  <c r="CI102" i="4"/>
  <c r="CQ102" i="4"/>
  <c r="CV102" i="4"/>
  <c r="CF102" i="4"/>
  <c r="CN102" i="4"/>
  <c r="CT102" i="4"/>
  <c r="CG102" i="4"/>
  <c r="CJ102" i="4"/>
  <c r="CH102" i="4"/>
  <c r="CS102" i="4"/>
  <c r="CP102" i="4"/>
  <c r="CO102" i="4"/>
  <c r="CL102" i="4"/>
  <c r="CK102" i="4"/>
  <c r="CM102" i="4"/>
  <c r="CE102" i="4"/>
  <c r="BW146" i="4"/>
  <c r="BO146" i="4"/>
  <c r="BN146" i="4"/>
  <c r="BS146" i="4"/>
  <c r="BP146" i="4"/>
  <c r="BY146" i="4"/>
  <c r="BR146" i="4"/>
  <c r="BU146" i="4"/>
  <c r="AU146" i="4" s="1"/>
  <c r="BQ146" i="4"/>
  <c r="BM146" i="4"/>
  <c r="CD146" i="4"/>
  <c r="CA146" i="4"/>
  <c r="CB146" i="4"/>
  <c r="BT146" i="4"/>
  <c r="BV146" i="4"/>
  <c r="CC146" i="4"/>
  <c r="BC146" i="4" s="1"/>
  <c r="BX146" i="4"/>
  <c r="BZ146" i="4"/>
  <c r="CP329" i="4"/>
  <c r="CR329" i="4"/>
  <c r="CH329" i="4"/>
  <c r="CQ329" i="4"/>
  <c r="CT329" i="4"/>
  <c r="CS329" i="4"/>
  <c r="CE329" i="4"/>
  <c r="CL329" i="4"/>
  <c r="CG329" i="4"/>
  <c r="CO329" i="4"/>
  <c r="CK329" i="4"/>
  <c r="CF329" i="4"/>
  <c r="CV329" i="4"/>
  <c r="CJ329" i="4"/>
  <c r="CI329" i="4"/>
  <c r="CU329" i="4"/>
  <c r="CM329" i="4"/>
  <c r="CN329" i="4"/>
  <c r="CI114" i="4"/>
  <c r="CS114" i="4"/>
  <c r="CT114" i="4"/>
  <c r="CN114" i="4"/>
  <c r="AV114" i="4" s="1"/>
  <c r="CH114" i="4"/>
  <c r="CM114" i="4"/>
  <c r="CE114" i="4"/>
  <c r="CF114" i="4"/>
  <c r="CL114" i="4"/>
  <c r="CP114" i="4"/>
  <c r="CV114" i="4"/>
  <c r="CR114" i="4"/>
  <c r="CU114" i="4"/>
  <c r="CJ114" i="4"/>
  <c r="CK114" i="4"/>
  <c r="CO114" i="4"/>
  <c r="CG114" i="4"/>
  <c r="CQ114" i="4"/>
  <c r="ER41" i="4"/>
  <c r="EQ41" i="4"/>
  <c r="EX41" i="4"/>
  <c r="EI41" i="4"/>
  <c r="EU41" i="4"/>
  <c r="EM41" i="4"/>
  <c r="EJ41" i="4"/>
  <c r="EP41" i="4"/>
  <c r="EG41" i="4"/>
  <c r="EV41" i="4"/>
  <c r="EL41" i="4"/>
  <c r="ES41" i="4"/>
  <c r="ET41" i="4"/>
  <c r="EH41" i="4"/>
  <c r="EW41" i="4"/>
  <c r="EK41" i="4"/>
  <c r="EO41" i="4"/>
  <c r="EN41" i="4"/>
  <c r="BT90" i="4"/>
  <c r="CA90" i="4"/>
  <c r="BR90" i="4"/>
  <c r="BP90" i="4"/>
  <c r="BM90" i="4"/>
  <c r="CD90" i="4"/>
  <c r="BU90" i="4"/>
  <c r="BZ90" i="4"/>
  <c r="CC90" i="4"/>
  <c r="BW90" i="4"/>
  <c r="BN90" i="4"/>
  <c r="BX90" i="4"/>
  <c r="CB90" i="4"/>
  <c r="BO90" i="4"/>
  <c r="BY90" i="4"/>
  <c r="BS90" i="4"/>
  <c r="BQ90" i="4"/>
  <c r="BV90" i="4"/>
  <c r="EL329" i="4"/>
  <c r="EJ329" i="4"/>
  <c r="EI329" i="4"/>
  <c r="EH329" i="4"/>
  <c r="EP329" i="4"/>
  <c r="EG329" i="4"/>
  <c r="EK329" i="4"/>
  <c r="EN329" i="4"/>
  <c r="EU329" i="4"/>
  <c r="EM329" i="4"/>
  <c r="ET329" i="4"/>
  <c r="EV329" i="4"/>
  <c r="EW329" i="4"/>
  <c r="EX329" i="4"/>
  <c r="EQ329" i="4"/>
  <c r="ES329" i="4"/>
  <c r="ER329" i="4"/>
  <c r="EO329" i="4"/>
  <c r="CQ182" i="4"/>
  <c r="CF182" i="4"/>
  <c r="CJ182" i="4"/>
  <c r="CV182" i="4"/>
  <c r="CO182" i="4"/>
  <c r="CR182" i="4"/>
  <c r="CG182" i="4"/>
  <c r="CK182" i="4"/>
  <c r="CI182" i="4"/>
  <c r="CM182" i="4"/>
  <c r="CN182" i="4"/>
  <c r="CU182" i="4"/>
  <c r="CP182" i="4"/>
  <c r="CL182" i="4"/>
  <c r="CH182" i="4"/>
  <c r="CE182" i="4"/>
  <c r="CT182" i="4"/>
  <c r="CS182" i="4"/>
  <c r="CR358" i="4"/>
  <c r="CM358" i="4"/>
  <c r="CO358" i="4"/>
  <c r="CT358" i="4"/>
  <c r="CF358" i="4"/>
  <c r="CL358" i="4"/>
  <c r="CG358" i="4"/>
  <c r="CP358" i="4"/>
  <c r="CN358" i="4"/>
  <c r="CI358" i="4"/>
  <c r="CV358" i="4"/>
  <c r="CU358" i="4"/>
  <c r="CH358" i="4"/>
  <c r="CJ358" i="4"/>
  <c r="CS358" i="4"/>
  <c r="CQ358" i="4"/>
  <c r="CK358" i="4"/>
  <c r="CE358" i="4"/>
  <c r="CC17" i="4"/>
  <c r="BN17" i="4"/>
  <c r="BQ17" i="4"/>
  <c r="BT17" i="4"/>
  <c r="BW17" i="4"/>
  <c r="BM17" i="4"/>
  <c r="BZ17" i="4"/>
  <c r="BP17" i="4"/>
  <c r="CB17" i="4"/>
  <c r="BR17" i="4"/>
  <c r="BO17" i="4"/>
  <c r="BS17" i="4"/>
  <c r="BX17" i="4"/>
  <c r="CA17" i="4"/>
  <c r="BU17" i="4"/>
  <c r="CD17" i="4"/>
  <c r="BV17" i="4"/>
  <c r="BY17" i="4"/>
  <c r="CZ185" i="4"/>
  <c r="DD185" i="4"/>
  <c r="DH185" i="4"/>
  <c r="DA185" i="4"/>
  <c r="DC185" i="4"/>
  <c r="DI185" i="4"/>
  <c r="DF185" i="4"/>
  <c r="CW185" i="4"/>
  <c r="DJ185" i="4"/>
  <c r="CX185" i="4"/>
  <c r="DG185" i="4"/>
  <c r="DE185" i="4"/>
  <c r="CY185" i="4"/>
  <c r="DN185" i="4"/>
  <c r="DK185" i="4"/>
  <c r="DL185" i="4"/>
  <c r="DM185" i="4"/>
  <c r="DB185" i="4"/>
  <c r="CV88" i="4"/>
  <c r="CN88" i="4"/>
  <c r="CR88" i="4"/>
  <c r="CM88" i="4"/>
  <c r="CO88" i="4"/>
  <c r="CT88" i="4"/>
  <c r="CS88" i="4"/>
  <c r="CP88" i="4"/>
  <c r="CG88" i="4"/>
  <c r="CK88" i="4"/>
  <c r="CL88" i="4"/>
  <c r="CI88" i="4"/>
  <c r="CE88" i="4"/>
  <c r="CQ88" i="4"/>
  <c r="CF88" i="4"/>
  <c r="CU88" i="4"/>
  <c r="CH88" i="4"/>
  <c r="CJ88" i="4"/>
  <c r="CD351" i="4"/>
  <c r="BY351" i="4"/>
  <c r="BX351" i="4"/>
  <c r="CA351" i="4"/>
  <c r="BN351" i="4"/>
  <c r="CC351" i="4"/>
  <c r="BW351" i="4"/>
  <c r="BO351" i="4"/>
  <c r="BQ351" i="4"/>
  <c r="BS351" i="4"/>
  <c r="BT351" i="4"/>
  <c r="BP351" i="4"/>
  <c r="CB351" i="4"/>
  <c r="BU351" i="4"/>
  <c r="BR351" i="4"/>
  <c r="BM351" i="4"/>
  <c r="BZ351" i="4"/>
  <c r="BV351" i="4"/>
  <c r="BQ4" i="8"/>
  <c r="BO4" i="8"/>
  <c r="BP4" i="8"/>
  <c r="BS4" i="8"/>
  <c r="BU4" i="8"/>
  <c r="BX4" i="8"/>
  <c r="BW4" i="8"/>
  <c r="BT4" i="8"/>
  <c r="BR4" i="8"/>
  <c r="BV4" i="8"/>
  <c r="EA257" i="4"/>
  <c r="DP257" i="4"/>
  <c r="DY257" i="4"/>
  <c r="DS257" i="4"/>
  <c r="DU257" i="4"/>
  <c r="EB257" i="4"/>
  <c r="EE257" i="4"/>
  <c r="EF257" i="4"/>
  <c r="DT257" i="4"/>
  <c r="EC257" i="4"/>
  <c r="DX257" i="4"/>
  <c r="DO257" i="4"/>
  <c r="DW257" i="4"/>
  <c r="DV257" i="4"/>
  <c r="DZ257" i="4"/>
  <c r="DR257" i="4"/>
  <c r="ED257" i="4"/>
  <c r="DQ257" i="4"/>
  <c r="BM153" i="4"/>
  <c r="CC153" i="4"/>
  <c r="CA153" i="4"/>
  <c r="BO153" i="4"/>
  <c r="BV153" i="4"/>
  <c r="BP153" i="4"/>
  <c r="BR153" i="4"/>
  <c r="BW153" i="4"/>
  <c r="BU153" i="4"/>
  <c r="BQ153" i="4"/>
  <c r="CB153" i="4"/>
  <c r="BN153" i="4"/>
  <c r="BY153" i="4"/>
  <c r="BS153" i="4"/>
  <c r="BZ153" i="4"/>
  <c r="BT153" i="4"/>
  <c r="CD153" i="4"/>
  <c r="BX153" i="4"/>
  <c r="EH290" i="4"/>
  <c r="EO290" i="4"/>
  <c r="EV290" i="4"/>
  <c r="EW290" i="4"/>
  <c r="EX290" i="4"/>
  <c r="EP290" i="4"/>
  <c r="EJ290" i="4"/>
  <c r="EG290" i="4"/>
  <c r="EI290" i="4"/>
  <c r="ER290" i="4"/>
  <c r="EQ290" i="4"/>
  <c r="EU290" i="4"/>
  <c r="ES290" i="4"/>
  <c r="EK290" i="4"/>
  <c r="EM290" i="4"/>
  <c r="EN290" i="4"/>
  <c r="ET290" i="4"/>
  <c r="EL290" i="4"/>
  <c r="EU237" i="4"/>
  <c r="ES237" i="4"/>
  <c r="EJ237" i="4"/>
  <c r="EW237" i="4"/>
  <c r="EO237" i="4"/>
  <c r="EG237" i="4"/>
  <c r="EH237" i="4"/>
  <c r="EX237" i="4"/>
  <c r="EN237" i="4"/>
  <c r="ET237" i="4"/>
  <c r="EV237" i="4"/>
  <c r="ER237" i="4"/>
  <c r="EK237" i="4"/>
  <c r="EQ237" i="4"/>
  <c r="EM237" i="4"/>
  <c r="EL237" i="4"/>
  <c r="EI237" i="4"/>
  <c r="EP237" i="4"/>
  <c r="EA147" i="4"/>
  <c r="DU147" i="4"/>
  <c r="DV147" i="4"/>
  <c r="DR147" i="4"/>
  <c r="DO147" i="4"/>
  <c r="DP147" i="4"/>
  <c r="DT147" i="4"/>
  <c r="ED147" i="4"/>
  <c r="DQ147" i="4"/>
  <c r="EF147" i="4"/>
  <c r="EE147" i="4"/>
  <c r="DW147" i="4"/>
  <c r="EC147" i="4"/>
  <c r="DS147" i="4"/>
  <c r="DX147" i="4"/>
  <c r="EB147" i="4"/>
  <c r="DZ147" i="4"/>
  <c r="DY147" i="4"/>
  <c r="BZ43" i="4"/>
  <c r="BM43" i="4"/>
  <c r="BN43" i="4"/>
  <c r="BW43" i="4"/>
  <c r="BO43" i="4"/>
  <c r="BS43" i="4"/>
  <c r="CD43" i="4"/>
  <c r="BY43" i="4"/>
  <c r="CC43" i="4"/>
  <c r="CA43" i="4"/>
  <c r="BV43" i="4"/>
  <c r="CB43" i="4"/>
  <c r="BB43" i="4" s="1"/>
  <c r="BT43" i="4"/>
  <c r="BQ43" i="4"/>
  <c r="BX43" i="4"/>
  <c r="BP43" i="4"/>
  <c r="BR43" i="4"/>
  <c r="BU43" i="4"/>
  <c r="EP259" i="4"/>
  <c r="EN259" i="4"/>
  <c r="EK259" i="4"/>
  <c r="EU259" i="4"/>
  <c r="EX259" i="4"/>
  <c r="EH259" i="4"/>
  <c r="EQ259" i="4"/>
  <c r="ET259" i="4"/>
  <c r="EO259" i="4"/>
  <c r="EW259" i="4"/>
  <c r="EV259" i="4"/>
  <c r="ER259" i="4"/>
  <c r="EG259" i="4"/>
  <c r="ES259" i="4"/>
  <c r="EM259" i="4"/>
  <c r="EL259" i="4"/>
  <c r="EJ259" i="4"/>
  <c r="EI259" i="4"/>
  <c r="DU303" i="4"/>
  <c r="DQ303" i="4"/>
  <c r="DP303" i="4"/>
  <c r="DO303" i="4"/>
  <c r="EF303" i="4"/>
  <c r="EE303" i="4"/>
  <c r="EC303" i="4"/>
  <c r="DX303" i="4"/>
  <c r="EA303" i="4"/>
  <c r="ED303" i="4"/>
  <c r="DY303" i="4"/>
  <c r="DS303" i="4"/>
  <c r="DT303" i="4"/>
  <c r="DR303" i="4"/>
  <c r="EB303" i="4"/>
  <c r="DZ303" i="4"/>
  <c r="DV303" i="4"/>
  <c r="DW303" i="4"/>
  <c r="CP92" i="4"/>
  <c r="CU92" i="4"/>
  <c r="CE92" i="4"/>
  <c r="CT92" i="4"/>
  <c r="CL92" i="4"/>
  <c r="CN92" i="4"/>
  <c r="CJ92" i="4"/>
  <c r="CG92" i="4"/>
  <c r="CR92" i="4"/>
  <c r="CQ92" i="4"/>
  <c r="CM92" i="4"/>
  <c r="CV92" i="4"/>
  <c r="CS92" i="4"/>
  <c r="CO92" i="4"/>
  <c r="CK92" i="4"/>
  <c r="CI92" i="4"/>
  <c r="CF92" i="4"/>
  <c r="CH92" i="4"/>
  <c r="CV324" i="4"/>
  <c r="CR324" i="4"/>
  <c r="CI324" i="4"/>
  <c r="CE324" i="4"/>
  <c r="CN324" i="4"/>
  <c r="CT324" i="4"/>
  <c r="CS324" i="4"/>
  <c r="CG324" i="4"/>
  <c r="CP324" i="4"/>
  <c r="CH324" i="4"/>
  <c r="CQ324" i="4"/>
  <c r="CJ324" i="4"/>
  <c r="CL324" i="4"/>
  <c r="CU324" i="4"/>
  <c r="CO324" i="4"/>
  <c r="CK324" i="4"/>
  <c r="CF324" i="4"/>
  <c r="CM324" i="4"/>
  <c r="EP338" i="4"/>
  <c r="EL338" i="4"/>
  <c r="ES338" i="4"/>
  <c r="ER338" i="4"/>
  <c r="EQ338" i="4"/>
  <c r="EK338" i="4"/>
  <c r="EN338" i="4"/>
  <c r="ET338" i="4"/>
  <c r="EU338" i="4"/>
  <c r="EV338" i="4"/>
  <c r="EH338" i="4"/>
  <c r="EW338" i="4"/>
  <c r="EO338" i="4"/>
  <c r="EJ338" i="4"/>
  <c r="EG338" i="4"/>
  <c r="EM338" i="4"/>
  <c r="EX338" i="4"/>
  <c r="EI338" i="4"/>
  <c r="CS126" i="4"/>
  <c r="CJ126" i="4"/>
  <c r="CQ126" i="4"/>
  <c r="CI126" i="4"/>
  <c r="CP126" i="4"/>
  <c r="CL126" i="4"/>
  <c r="CN126" i="4"/>
  <c r="CV126" i="4"/>
  <c r="CG126" i="4"/>
  <c r="CO126" i="4"/>
  <c r="CH126" i="4"/>
  <c r="CU126" i="4"/>
  <c r="CE126" i="4"/>
  <c r="CF126" i="4"/>
  <c r="CT126" i="4"/>
  <c r="CM126" i="4"/>
  <c r="AU126" i="4" s="1"/>
  <c r="CK126" i="4"/>
  <c r="CR126" i="4"/>
  <c r="CP226" i="4"/>
  <c r="CO226" i="4"/>
  <c r="CG226" i="4"/>
  <c r="CK226" i="4"/>
  <c r="CQ226" i="4"/>
  <c r="CH226" i="4"/>
  <c r="CM226" i="4"/>
  <c r="CF226" i="4"/>
  <c r="CV226" i="4"/>
  <c r="CT226" i="4"/>
  <c r="CS226" i="4"/>
  <c r="CU226" i="4"/>
  <c r="CR226" i="4"/>
  <c r="CI226" i="4"/>
  <c r="CL226" i="4"/>
  <c r="CE226" i="4"/>
  <c r="CN226" i="4"/>
  <c r="CJ226" i="4"/>
  <c r="BZ315" i="4"/>
  <c r="BS315" i="4"/>
  <c r="BY315" i="4"/>
  <c r="BR315" i="4"/>
  <c r="CC315" i="4"/>
  <c r="BN315" i="4"/>
  <c r="BW315" i="4"/>
  <c r="BP315" i="4"/>
  <c r="BM315" i="4"/>
  <c r="CA315" i="4"/>
  <c r="CB315" i="4"/>
  <c r="BX315" i="4"/>
  <c r="BV315" i="4"/>
  <c r="BO315" i="4"/>
  <c r="BQ315" i="4"/>
  <c r="BU315" i="4"/>
  <c r="BT315" i="4"/>
  <c r="CD315" i="4"/>
  <c r="EM113" i="4"/>
  <c r="EV113" i="4"/>
  <c r="ER113" i="4"/>
  <c r="EG113" i="4"/>
  <c r="EL113" i="4"/>
  <c r="EW113" i="4"/>
  <c r="EX113" i="4"/>
  <c r="EO113" i="4"/>
  <c r="EJ113" i="4"/>
  <c r="EP113" i="4"/>
  <c r="EN113" i="4"/>
  <c r="EU113" i="4"/>
  <c r="EQ113" i="4"/>
  <c r="EK113" i="4"/>
  <c r="EH113" i="4"/>
  <c r="ET113" i="4"/>
  <c r="ES113" i="4"/>
  <c r="EI113" i="4"/>
  <c r="BR19" i="4"/>
  <c r="CA19" i="4"/>
  <c r="BU19" i="4"/>
  <c r="CD19" i="4"/>
  <c r="BX19" i="4"/>
  <c r="BQ19" i="4"/>
  <c r="BV19" i="4"/>
  <c r="BS19" i="4"/>
  <c r="BW19" i="4"/>
  <c r="BP19" i="4"/>
  <c r="BM19" i="4"/>
  <c r="BZ19" i="4"/>
  <c r="BN19" i="4"/>
  <c r="CB19" i="4"/>
  <c r="CC19" i="4"/>
  <c r="BT19" i="4"/>
  <c r="BY19" i="4"/>
  <c r="BO19" i="4"/>
  <c r="EQ225" i="4"/>
  <c r="EU225" i="4"/>
  <c r="EM225" i="4"/>
  <c r="EO225" i="4"/>
  <c r="ES225" i="4"/>
  <c r="ER225" i="4"/>
  <c r="EV225" i="4"/>
  <c r="EL225" i="4"/>
  <c r="EX225" i="4"/>
  <c r="EJ225" i="4"/>
  <c r="EK225" i="4"/>
  <c r="EP225" i="4"/>
  <c r="EG225" i="4"/>
  <c r="EW225" i="4"/>
  <c r="EH225" i="4"/>
  <c r="EI225" i="4"/>
  <c r="ET225" i="4"/>
  <c r="EN225" i="4"/>
  <c r="CC326" i="4"/>
  <c r="BT326" i="4"/>
  <c r="CB326" i="4"/>
  <c r="BX326" i="4"/>
  <c r="BZ326" i="4"/>
  <c r="BV326" i="4"/>
  <c r="BO326" i="4"/>
  <c r="BM326" i="4"/>
  <c r="CA326" i="4"/>
  <c r="BS326" i="4"/>
  <c r="BQ326" i="4"/>
  <c r="BN326" i="4"/>
  <c r="CD326" i="4"/>
  <c r="BR326" i="4"/>
  <c r="BP326" i="4"/>
  <c r="BY326" i="4"/>
  <c r="BU326" i="4"/>
  <c r="BW326" i="4"/>
  <c r="BU353" i="4"/>
  <c r="BV353" i="4"/>
  <c r="BY353" i="4"/>
  <c r="BW353" i="4"/>
  <c r="BZ353" i="4"/>
  <c r="CC353" i="4"/>
  <c r="CB353" i="4"/>
  <c r="BR353" i="4"/>
  <c r="BM353" i="4"/>
  <c r="CA353" i="4"/>
  <c r="CD353" i="4"/>
  <c r="BN353" i="4"/>
  <c r="BP353" i="4"/>
  <c r="BT353" i="4"/>
  <c r="BX353" i="4"/>
  <c r="BQ353" i="4"/>
  <c r="BS353" i="4"/>
  <c r="BO353" i="4"/>
  <c r="DQ333" i="4"/>
  <c r="EE333" i="4"/>
  <c r="DT333" i="4"/>
  <c r="DV333" i="4"/>
  <c r="DP333" i="4"/>
  <c r="EA333" i="4"/>
  <c r="DY333" i="4"/>
  <c r="DZ333" i="4"/>
  <c r="DS333" i="4"/>
  <c r="DX333" i="4"/>
  <c r="EC333" i="4"/>
  <c r="DR333" i="4"/>
  <c r="DU333" i="4"/>
  <c r="DW333" i="4"/>
  <c r="DO333" i="4"/>
  <c r="EF333" i="4"/>
  <c r="EB333" i="4"/>
  <c r="ED333" i="4"/>
  <c r="DA318" i="4"/>
  <c r="DM318" i="4"/>
  <c r="DL318" i="4"/>
  <c r="CX318" i="4"/>
  <c r="DJ318" i="4"/>
  <c r="CW318" i="4"/>
  <c r="DC318" i="4"/>
  <c r="DG318" i="4"/>
  <c r="DN318" i="4"/>
  <c r="DB318" i="4"/>
  <c r="DH318" i="4"/>
  <c r="CZ318" i="4"/>
  <c r="DI318" i="4"/>
  <c r="DD318" i="4"/>
  <c r="DE318" i="4"/>
  <c r="DF318" i="4"/>
  <c r="DK318" i="4"/>
  <c r="CY318" i="4"/>
  <c r="CW304" i="4"/>
  <c r="DN304" i="4"/>
  <c r="DH304" i="4"/>
  <c r="DE304" i="4"/>
  <c r="AU304" i="4" s="1"/>
  <c r="DG304" i="4"/>
  <c r="DL304" i="4"/>
  <c r="CX304" i="4"/>
  <c r="DB304" i="4"/>
  <c r="CY304" i="4"/>
  <c r="DC304" i="4"/>
  <c r="DJ304" i="4"/>
  <c r="DF304" i="4"/>
  <c r="DD304" i="4"/>
  <c r="DK304" i="4"/>
  <c r="CZ304" i="4"/>
  <c r="DI304" i="4"/>
  <c r="DA304" i="4"/>
  <c r="DM304" i="4"/>
  <c r="CK55" i="4"/>
  <c r="CF55" i="4"/>
  <c r="CE55" i="4"/>
  <c r="CG55" i="4"/>
  <c r="CU55" i="4"/>
  <c r="CT55" i="4"/>
  <c r="CV55" i="4"/>
  <c r="CL55" i="4"/>
  <c r="CR55" i="4"/>
  <c r="CO55" i="4"/>
  <c r="CQ55" i="4"/>
  <c r="CH55" i="4"/>
  <c r="CI55" i="4"/>
  <c r="CP55" i="4"/>
  <c r="CS55" i="4"/>
  <c r="CM55" i="4"/>
  <c r="CN55" i="4"/>
  <c r="CJ55" i="4"/>
  <c r="CW13" i="4"/>
  <c r="DC13" i="4"/>
  <c r="DH13" i="4"/>
  <c r="DF13" i="4"/>
  <c r="DG13" i="4"/>
  <c r="CY13" i="4"/>
  <c r="DL13" i="4"/>
  <c r="DE13" i="4"/>
  <c r="DD13" i="4"/>
  <c r="DM13" i="4"/>
  <c r="CZ13" i="4"/>
  <c r="DN13" i="4"/>
  <c r="DI13" i="4"/>
  <c r="CX13" i="4"/>
  <c r="DB13" i="4"/>
  <c r="DA13" i="4"/>
  <c r="DK13" i="4"/>
  <c r="DJ13" i="4"/>
  <c r="DJ188" i="4"/>
  <c r="DK188" i="4"/>
  <c r="DE188" i="4"/>
  <c r="CZ188" i="4"/>
  <c r="DM188" i="4"/>
  <c r="CW188" i="4"/>
  <c r="CX188" i="4"/>
  <c r="DA188" i="4"/>
  <c r="DL188" i="4"/>
  <c r="DB188" i="4"/>
  <c r="DI188" i="4"/>
  <c r="DG188" i="4"/>
  <c r="DF188" i="4"/>
  <c r="DH188" i="4"/>
  <c r="DC188" i="4"/>
  <c r="CY188" i="4"/>
  <c r="DN188" i="4"/>
  <c r="DD188" i="4"/>
  <c r="DC47" i="4"/>
  <c r="DL47" i="4"/>
  <c r="DB47" i="4"/>
  <c r="DE47" i="4"/>
  <c r="DG47" i="4"/>
  <c r="DK47" i="4"/>
  <c r="DM47" i="4"/>
  <c r="DH47" i="4"/>
  <c r="DD47" i="4"/>
  <c r="DF47" i="4"/>
  <c r="DJ47" i="4"/>
  <c r="CW47" i="4"/>
  <c r="CX47" i="4"/>
  <c r="DN47" i="4"/>
  <c r="CZ47" i="4"/>
  <c r="DA47" i="4"/>
  <c r="DI47" i="4"/>
  <c r="CY47" i="4"/>
  <c r="CY7" i="4"/>
  <c r="DJ7" i="4"/>
  <c r="DN7" i="4"/>
  <c r="DL7" i="4"/>
  <c r="DF7" i="4"/>
  <c r="DG7" i="4"/>
  <c r="AW7" i="4" s="1"/>
  <c r="DM7" i="4"/>
  <c r="DA7" i="4"/>
  <c r="DH7" i="4"/>
  <c r="DK7" i="4"/>
  <c r="BA7" i="4" s="1"/>
  <c r="DC7" i="4"/>
  <c r="CZ7" i="4"/>
  <c r="DD7" i="4"/>
  <c r="CX7" i="4"/>
  <c r="DE7" i="4"/>
  <c r="DI7" i="4"/>
  <c r="CW7" i="4"/>
  <c r="DB7" i="4"/>
  <c r="DB113" i="4"/>
  <c r="DJ113" i="4"/>
  <c r="DK113" i="4"/>
  <c r="DC113" i="4"/>
  <c r="DF113" i="4"/>
  <c r="CZ113" i="4"/>
  <c r="DG113" i="4"/>
  <c r="CY113" i="4"/>
  <c r="DE113" i="4"/>
  <c r="CX113" i="4"/>
  <c r="CW113" i="4"/>
  <c r="DD113" i="4"/>
  <c r="DI113" i="4"/>
  <c r="DA113" i="4"/>
  <c r="DL113" i="4"/>
  <c r="DH113" i="4"/>
  <c r="DM113" i="4"/>
  <c r="DN113" i="4"/>
  <c r="DJ129" i="4"/>
  <c r="CY129" i="4"/>
  <c r="DB129" i="4"/>
  <c r="DH129" i="4"/>
  <c r="DG129" i="4"/>
  <c r="CX129" i="4"/>
  <c r="DK129" i="4"/>
  <c r="DE129" i="4"/>
  <c r="DC129" i="4"/>
  <c r="DN129" i="4"/>
  <c r="CZ129" i="4"/>
  <c r="DA129" i="4"/>
  <c r="DM129" i="4"/>
  <c r="DI129" i="4"/>
  <c r="CW129" i="4"/>
  <c r="DD129" i="4"/>
  <c r="DL129" i="4"/>
  <c r="DF129" i="4"/>
  <c r="DB84" i="4"/>
  <c r="DJ84" i="4"/>
  <c r="DF84" i="4"/>
  <c r="CZ84" i="4"/>
  <c r="DL84" i="4"/>
  <c r="DN84" i="4"/>
  <c r="DG84" i="4"/>
  <c r="CW84" i="4"/>
  <c r="DD84" i="4"/>
  <c r="DM84" i="4"/>
  <c r="DA84" i="4"/>
  <c r="CX84" i="4"/>
  <c r="DE84" i="4"/>
  <c r="DC84" i="4"/>
  <c r="CY84" i="4"/>
  <c r="DI84" i="4"/>
  <c r="DH84" i="4"/>
  <c r="DK84" i="4"/>
  <c r="CL118" i="4"/>
  <c r="CK118" i="4"/>
  <c r="CQ118" i="4"/>
  <c r="CF118" i="4"/>
  <c r="CI118" i="4"/>
  <c r="CO118" i="4"/>
  <c r="CJ118" i="4"/>
  <c r="CH118" i="4"/>
  <c r="CV118" i="4"/>
  <c r="CM118" i="4"/>
  <c r="CE118" i="4"/>
  <c r="CN118" i="4"/>
  <c r="CS118" i="4"/>
  <c r="CU118" i="4"/>
  <c r="CP118" i="4"/>
  <c r="CR118" i="4"/>
  <c r="CG118" i="4"/>
  <c r="CT118" i="4"/>
  <c r="EV352" i="4"/>
  <c r="EG352" i="4"/>
  <c r="EQ352" i="4"/>
  <c r="ET352" i="4"/>
  <c r="EI352" i="4"/>
  <c r="EP352" i="4"/>
  <c r="EX352" i="4"/>
  <c r="EO352" i="4"/>
  <c r="EL352" i="4"/>
  <c r="EH352" i="4"/>
  <c r="EJ352" i="4"/>
  <c r="EM352" i="4"/>
  <c r="EW352" i="4"/>
  <c r="ER352" i="4"/>
  <c r="ES352" i="4"/>
  <c r="EU352" i="4"/>
  <c r="EK352" i="4"/>
  <c r="EN352" i="4"/>
  <c r="EP177" i="4"/>
  <c r="EV177" i="4"/>
  <c r="EI177" i="4"/>
  <c r="EN177" i="4"/>
  <c r="EU177" i="4"/>
  <c r="EM177" i="4"/>
  <c r="EL177" i="4"/>
  <c r="EG177" i="4"/>
  <c r="EX177" i="4"/>
  <c r="EJ177" i="4"/>
  <c r="ES177" i="4"/>
  <c r="EQ177" i="4"/>
  <c r="ET177" i="4"/>
  <c r="ER177" i="4"/>
  <c r="EO177" i="4"/>
  <c r="EK177" i="4"/>
  <c r="EH177" i="4"/>
  <c r="EW177" i="4"/>
  <c r="BR142" i="4"/>
  <c r="BP142" i="4"/>
  <c r="BZ142" i="4"/>
  <c r="BO142" i="4"/>
  <c r="CA142" i="4"/>
  <c r="BQ142" i="4"/>
  <c r="BX142" i="4"/>
  <c r="BV142" i="4"/>
  <c r="BW142" i="4"/>
  <c r="BN142" i="4"/>
  <c r="BY142" i="4"/>
  <c r="BM142" i="4"/>
  <c r="CD142" i="4"/>
  <c r="BS142" i="4"/>
  <c r="CB142" i="4"/>
  <c r="BU142" i="4"/>
  <c r="BT142" i="4"/>
  <c r="CC142" i="4"/>
  <c r="CA98" i="4"/>
  <c r="BT98" i="4"/>
  <c r="BW98" i="4"/>
  <c r="BU98" i="4"/>
  <c r="BM98" i="4"/>
  <c r="BP98" i="4"/>
  <c r="AP98" i="4" s="1"/>
  <c r="BN98" i="4"/>
  <c r="BV98" i="4"/>
  <c r="CD98" i="4"/>
  <c r="CC98" i="4"/>
  <c r="BR98" i="4"/>
  <c r="BZ98" i="4"/>
  <c r="BS98" i="4"/>
  <c r="CB98" i="4"/>
  <c r="BY98" i="4"/>
  <c r="BX98" i="4"/>
  <c r="BO98" i="4"/>
  <c r="BQ98" i="4"/>
  <c r="AQ98" i="4" s="1"/>
  <c r="EH286" i="4"/>
  <c r="EO286" i="4"/>
  <c r="EP286" i="4"/>
  <c r="EJ286" i="4"/>
  <c r="EQ286" i="4"/>
  <c r="EU286" i="4"/>
  <c r="ES286" i="4"/>
  <c r="EK286" i="4"/>
  <c r="EI286" i="4"/>
  <c r="EM286" i="4"/>
  <c r="EG286" i="4"/>
  <c r="EL286" i="4"/>
  <c r="EV286" i="4"/>
  <c r="EX286" i="4"/>
  <c r="EW286" i="4"/>
  <c r="ER286" i="4"/>
  <c r="ET286" i="4"/>
  <c r="EN286" i="4"/>
  <c r="CO271" i="4"/>
  <c r="CE271" i="4"/>
  <c r="CI271" i="4"/>
  <c r="CR271" i="4"/>
  <c r="CQ271" i="4"/>
  <c r="CN271" i="4"/>
  <c r="CH271" i="4"/>
  <c r="CP271" i="4"/>
  <c r="CS271" i="4"/>
  <c r="CK271" i="4"/>
  <c r="CU271" i="4"/>
  <c r="CT271" i="4"/>
  <c r="CV271" i="4"/>
  <c r="CM271" i="4"/>
  <c r="CG271" i="4"/>
  <c r="CL271" i="4"/>
  <c r="CF271" i="4"/>
  <c r="CJ271" i="4"/>
  <c r="EN224" i="4"/>
  <c r="EO224" i="4"/>
  <c r="ES224" i="4"/>
  <c r="EW224" i="4"/>
  <c r="EI224" i="4"/>
  <c r="EJ224" i="4"/>
  <c r="EV224" i="4"/>
  <c r="EH224" i="4"/>
  <c r="EQ224" i="4"/>
  <c r="EU224" i="4"/>
  <c r="EM224" i="4"/>
  <c r="EP224" i="4"/>
  <c r="ET224" i="4"/>
  <c r="EK224" i="4"/>
  <c r="EL224" i="4"/>
  <c r="ER224" i="4"/>
  <c r="EX224" i="4"/>
  <c r="EG224" i="4"/>
  <c r="ES27" i="4"/>
  <c r="EM27" i="4"/>
  <c r="ET27" i="4"/>
  <c r="EN27" i="4"/>
  <c r="EX27" i="4"/>
  <c r="EW27" i="4"/>
  <c r="EP27" i="4"/>
  <c r="EI27" i="4"/>
  <c r="EQ27" i="4"/>
  <c r="EV27" i="4"/>
  <c r="EJ27" i="4"/>
  <c r="ER27" i="4"/>
  <c r="EG27" i="4"/>
  <c r="EO27" i="4"/>
  <c r="EH27" i="4"/>
  <c r="EL27" i="4"/>
  <c r="EU27" i="4"/>
  <c r="EK27" i="4"/>
  <c r="EP32" i="4"/>
  <c r="EJ32" i="4"/>
  <c r="EI32" i="4"/>
  <c r="EW32" i="4"/>
  <c r="EN32" i="4"/>
  <c r="EU32" i="4"/>
  <c r="EL32" i="4"/>
  <c r="EQ32" i="4"/>
  <c r="ER32" i="4"/>
  <c r="ET32" i="4"/>
  <c r="ES32" i="4"/>
  <c r="EH32" i="4"/>
  <c r="EV32" i="4"/>
  <c r="EK32" i="4"/>
  <c r="EM32" i="4"/>
  <c r="EX32" i="4"/>
  <c r="EG32" i="4"/>
  <c r="EO32" i="4"/>
  <c r="DV59" i="4"/>
  <c r="DY59" i="4"/>
  <c r="DO59" i="4"/>
  <c r="DW59" i="4"/>
  <c r="DX59" i="4"/>
  <c r="EB59" i="4"/>
  <c r="EA59" i="4"/>
  <c r="EC59" i="4"/>
  <c r="DP59" i="4"/>
  <c r="DT59" i="4"/>
  <c r="EF59" i="4"/>
  <c r="DR59" i="4"/>
  <c r="EE59" i="4"/>
  <c r="DS59" i="4"/>
  <c r="DZ59" i="4"/>
  <c r="ED59" i="4"/>
  <c r="DQ59" i="4"/>
  <c r="DU59" i="4"/>
  <c r="CM253" i="4"/>
  <c r="CV253" i="4"/>
  <c r="CK253" i="4"/>
  <c r="CG253" i="4"/>
  <c r="CN253" i="4"/>
  <c r="CR253" i="4"/>
  <c r="CO253" i="4"/>
  <c r="CH253" i="4"/>
  <c r="CQ253" i="4"/>
  <c r="CU253" i="4"/>
  <c r="CF253" i="4"/>
  <c r="CI253" i="4"/>
  <c r="CS253" i="4"/>
  <c r="CL253" i="4"/>
  <c r="CT253" i="4"/>
  <c r="CE253" i="4"/>
  <c r="CP253" i="4"/>
  <c r="CJ253" i="4"/>
  <c r="CO157" i="4"/>
  <c r="CM157" i="4"/>
  <c r="CF157" i="4"/>
  <c r="CV157" i="4"/>
  <c r="CL157" i="4"/>
  <c r="CS157" i="4"/>
  <c r="CT157" i="4"/>
  <c r="CP157" i="4"/>
  <c r="CH157" i="4"/>
  <c r="CG157" i="4"/>
  <c r="CN157" i="4"/>
  <c r="CR157" i="4"/>
  <c r="CK157" i="4"/>
  <c r="CJ157" i="4"/>
  <c r="CQ157" i="4"/>
  <c r="CU157" i="4"/>
  <c r="CI157" i="4"/>
  <c r="CE157" i="4"/>
  <c r="EQ104" i="4"/>
  <c r="EN104" i="4"/>
  <c r="EH104" i="4"/>
  <c r="EG104" i="4"/>
  <c r="ES104" i="4"/>
  <c r="EK104" i="4"/>
  <c r="EM104" i="4"/>
  <c r="EL104" i="4"/>
  <c r="EJ104" i="4"/>
  <c r="ET104" i="4"/>
  <c r="EU104" i="4"/>
  <c r="EV104" i="4"/>
  <c r="EW104" i="4"/>
  <c r="EP104" i="4"/>
  <c r="EI104" i="4"/>
  <c r="ER104" i="4"/>
  <c r="EX104" i="4"/>
  <c r="EO104" i="4"/>
  <c r="CS310" i="4"/>
  <c r="CQ310" i="4"/>
  <c r="CT310" i="4"/>
  <c r="CI310" i="4"/>
  <c r="CF310" i="4"/>
  <c r="CE310" i="4"/>
  <c r="CL310" i="4"/>
  <c r="CU310" i="4"/>
  <c r="CV310" i="4"/>
  <c r="CJ310" i="4"/>
  <c r="CP310" i="4"/>
  <c r="CM310" i="4"/>
  <c r="CK310" i="4"/>
  <c r="CG310" i="4"/>
  <c r="CO310" i="4"/>
  <c r="CR310" i="4"/>
  <c r="CH310" i="4"/>
  <c r="CN310" i="4"/>
  <c r="BV190" i="4"/>
  <c r="BS190" i="4"/>
  <c r="BN190" i="4"/>
  <c r="CD190" i="4"/>
  <c r="BW190" i="4"/>
  <c r="BZ190" i="4"/>
  <c r="BP190" i="4"/>
  <c r="BO190" i="4"/>
  <c r="BU190" i="4"/>
  <c r="BT190" i="4"/>
  <c r="CC190" i="4"/>
  <c r="CB190" i="4"/>
  <c r="BX190" i="4"/>
  <c r="CA190" i="4"/>
  <c r="BQ190" i="4"/>
  <c r="BY190" i="4"/>
  <c r="BM190" i="4"/>
  <c r="BR190" i="4"/>
  <c r="CI297" i="4"/>
  <c r="CJ297" i="4"/>
  <c r="CN297" i="4"/>
  <c r="CL297" i="4"/>
  <c r="CV297" i="4"/>
  <c r="CO297" i="4"/>
  <c r="CE297" i="4"/>
  <c r="CQ297" i="4"/>
  <c r="CU297" i="4"/>
  <c r="CG297" i="4"/>
  <c r="CF297" i="4"/>
  <c r="CP297" i="4"/>
  <c r="CS297" i="4"/>
  <c r="CH297" i="4"/>
  <c r="CK297" i="4"/>
  <c r="CM297" i="4"/>
  <c r="CR297" i="4"/>
  <c r="CT297" i="4"/>
  <c r="DD171" i="4"/>
  <c r="CZ171" i="4"/>
  <c r="DI171" i="4"/>
  <c r="DH171" i="4"/>
  <c r="DN171" i="4"/>
  <c r="DL171" i="4"/>
  <c r="DM171" i="4"/>
  <c r="DK171" i="4"/>
  <c r="DB171" i="4"/>
  <c r="DA171" i="4"/>
  <c r="DC171" i="4"/>
  <c r="DG171" i="4"/>
  <c r="CX171" i="4"/>
  <c r="DF171" i="4"/>
  <c r="DE171" i="4"/>
  <c r="CW171" i="4"/>
  <c r="CY171" i="4"/>
  <c r="DJ171" i="4"/>
  <c r="DN105" i="4"/>
  <c r="DI105" i="4"/>
  <c r="CW105" i="4"/>
  <c r="CZ105" i="4"/>
  <c r="DB105" i="4"/>
  <c r="DK105" i="4"/>
  <c r="DM105" i="4"/>
  <c r="DG105" i="4"/>
  <c r="DC105" i="4"/>
  <c r="DF105" i="4"/>
  <c r="DD105" i="4"/>
  <c r="DJ105" i="4"/>
  <c r="DE105" i="4"/>
  <c r="DL105" i="4"/>
  <c r="DA105" i="4"/>
  <c r="CY105" i="4"/>
  <c r="DH105" i="4"/>
  <c r="CX105" i="4"/>
  <c r="DX259" i="4"/>
  <c r="EC259" i="4"/>
  <c r="DR259" i="4"/>
  <c r="DO259" i="4"/>
  <c r="DW259" i="4"/>
  <c r="DV259" i="4"/>
  <c r="DU259" i="4"/>
  <c r="DP259" i="4"/>
  <c r="DQ259" i="4"/>
  <c r="DS259" i="4"/>
  <c r="EE259" i="4"/>
  <c r="ED259" i="4"/>
  <c r="DT259" i="4"/>
  <c r="EA259" i="4"/>
  <c r="DZ259" i="4"/>
  <c r="EB259" i="4"/>
  <c r="DY259" i="4"/>
  <c r="EF259" i="4"/>
  <c r="EB192" i="4"/>
  <c r="DW192" i="4"/>
  <c r="DP192" i="4"/>
  <c r="DT192" i="4"/>
  <c r="DZ192" i="4"/>
  <c r="DU192" i="4"/>
  <c r="DS192" i="4"/>
  <c r="EF192" i="4"/>
  <c r="EA192" i="4"/>
  <c r="EE192" i="4"/>
  <c r="ED192" i="4"/>
  <c r="DV192" i="4"/>
  <c r="DQ192" i="4"/>
  <c r="EC192" i="4"/>
  <c r="DX192" i="4"/>
  <c r="DY192" i="4"/>
  <c r="DR192" i="4"/>
  <c r="DO192" i="4"/>
  <c r="BP124" i="4"/>
  <c r="BT124" i="4"/>
  <c r="BW124" i="4"/>
  <c r="CC124" i="4"/>
  <c r="BN124" i="4"/>
  <c r="BO124" i="4"/>
  <c r="CD124" i="4"/>
  <c r="BZ124" i="4"/>
  <c r="BM124" i="4"/>
  <c r="BY124" i="4"/>
  <c r="BQ124" i="4"/>
  <c r="BS124" i="4"/>
  <c r="BV124" i="4"/>
  <c r="CB124" i="4"/>
  <c r="BX124" i="4"/>
  <c r="CA124" i="4"/>
  <c r="BR124" i="4"/>
  <c r="BU124" i="4"/>
  <c r="EO45" i="4"/>
  <c r="EJ45" i="4"/>
  <c r="ET45" i="4"/>
  <c r="ER45" i="4"/>
  <c r="EG45" i="4"/>
  <c r="EN45" i="4"/>
  <c r="EV45" i="4"/>
  <c r="EU45" i="4"/>
  <c r="EQ45" i="4"/>
  <c r="EP45" i="4"/>
  <c r="EI45" i="4"/>
  <c r="EM45" i="4"/>
  <c r="EL45" i="4"/>
  <c r="EW45" i="4"/>
  <c r="ES45" i="4"/>
  <c r="EX45" i="4"/>
  <c r="EK45" i="4"/>
  <c r="EH45" i="4"/>
  <c r="DO307" i="4"/>
  <c r="DY307" i="4"/>
  <c r="EC307" i="4"/>
  <c r="DU307" i="4"/>
  <c r="DW307" i="4"/>
  <c r="EB307" i="4"/>
  <c r="DX307" i="4"/>
  <c r="DP307" i="4"/>
  <c r="EE307" i="4"/>
  <c r="DV307" i="4"/>
  <c r="DR307" i="4"/>
  <c r="DS307" i="4"/>
  <c r="DQ307" i="4"/>
  <c r="EA307" i="4"/>
  <c r="DT307" i="4"/>
  <c r="DZ307" i="4"/>
  <c r="EF307" i="4"/>
  <c r="ED307" i="4"/>
  <c r="EP276" i="4"/>
  <c r="ER276" i="4"/>
  <c r="EH276" i="4"/>
  <c r="EX276" i="4"/>
  <c r="EJ276" i="4"/>
  <c r="EV276" i="4"/>
  <c r="EK276" i="4"/>
  <c r="EM276" i="4"/>
  <c r="EL276" i="4"/>
  <c r="EU276" i="4"/>
  <c r="EQ276" i="4"/>
  <c r="EG276" i="4"/>
  <c r="ET276" i="4"/>
  <c r="EI276" i="4"/>
  <c r="EW276" i="4"/>
  <c r="EN276" i="4"/>
  <c r="EO276" i="4"/>
  <c r="ES276" i="4"/>
  <c r="CC13" i="4"/>
  <c r="BM13" i="4"/>
  <c r="BR13" i="4"/>
  <c r="BV13" i="4"/>
  <c r="BX13" i="4"/>
  <c r="BU13" i="4"/>
  <c r="BW13" i="4"/>
  <c r="BN13" i="4"/>
  <c r="BO13" i="4"/>
  <c r="CA13" i="4"/>
  <c r="BQ13" i="4"/>
  <c r="CB13" i="4"/>
  <c r="BY13" i="4"/>
  <c r="BS13" i="4"/>
  <c r="CD13" i="4"/>
  <c r="BP13" i="4"/>
  <c r="BT13" i="4"/>
  <c r="BZ13" i="4"/>
  <c r="EN5" i="4"/>
  <c r="EI5" i="4"/>
  <c r="EG5" i="4"/>
  <c r="EK5" i="4"/>
  <c r="EJ5" i="4"/>
  <c r="ES5" i="4"/>
  <c r="EU5" i="4"/>
  <c r="ER5" i="4"/>
  <c r="EL5" i="4"/>
  <c r="EH5" i="4"/>
  <c r="ET5" i="4"/>
  <c r="EQ5" i="4"/>
  <c r="EM5" i="4"/>
  <c r="EO5" i="4"/>
  <c r="EV5" i="4"/>
  <c r="EP5" i="4"/>
  <c r="EX5" i="4"/>
  <c r="EW5" i="4"/>
  <c r="ET198" i="4"/>
  <c r="EL198" i="4"/>
  <c r="EX198" i="4"/>
  <c r="EH198" i="4"/>
  <c r="EU198" i="4"/>
  <c r="EO198" i="4"/>
  <c r="EP198" i="4"/>
  <c r="ES198" i="4"/>
  <c r="EG198" i="4"/>
  <c r="EM198" i="4"/>
  <c r="EI198" i="4"/>
  <c r="ER198" i="4"/>
  <c r="EV198" i="4"/>
  <c r="EW198" i="4"/>
  <c r="EQ198" i="4"/>
  <c r="EJ198" i="4"/>
  <c r="EK198" i="4"/>
  <c r="EN198" i="4"/>
  <c r="CN298" i="4"/>
  <c r="CR298" i="4"/>
  <c r="CK298" i="4"/>
  <c r="CL298" i="4"/>
  <c r="CO298" i="4"/>
  <c r="CH298" i="4"/>
  <c r="CF298" i="4"/>
  <c r="CS298" i="4"/>
  <c r="CG298" i="4"/>
  <c r="CU298" i="4"/>
  <c r="CM298" i="4"/>
  <c r="CI298" i="4"/>
  <c r="CV298" i="4"/>
  <c r="CP298" i="4"/>
  <c r="CT298" i="4"/>
  <c r="CJ298" i="4"/>
  <c r="CE298" i="4"/>
  <c r="CQ298" i="4"/>
  <c r="CZ293" i="4"/>
  <c r="DN293" i="4"/>
  <c r="DA293" i="4"/>
  <c r="DJ293" i="4"/>
  <c r="DB293" i="4"/>
  <c r="CW293" i="4"/>
  <c r="DK293" i="4"/>
  <c r="DI293" i="4"/>
  <c r="DH293" i="4"/>
  <c r="DM293" i="4"/>
  <c r="DF293" i="4"/>
  <c r="DE293" i="4"/>
  <c r="DL293" i="4"/>
  <c r="DC293" i="4"/>
  <c r="CX293" i="4"/>
  <c r="CY293" i="4"/>
  <c r="DG293" i="4"/>
  <c r="DD293" i="4"/>
  <c r="CN209" i="4"/>
  <c r="CS209" i="4"/>
  <c r="CH209" i="4"/>
  <c r="CV209" i="4"/>
  <c r="CM209" i="4"/>
  <c r="CP209" i="4"/>
  <c r="CE209" i="4"/>
  <c r="CT209" i="4"/>
  <c r="CJ209" i="4"/>
  <c r="CQ209" i="4"/>
  <c r="CU209" i="4"/>
  <c r="CL209" i="4"/>
  <c r="CF209" i="4"/>
  <c r="CI209" i="4"/>
  <c r="CR209" i="4"/>
  <c r="CK209" i="4"/>
  <c r="CO209" i="4"/>
  <c r="CG209" i="4"/>
  <c r="AO209" i="4" s="1"/>
  <c r="CB258" i="4"/>
  <c r="BU258" i="4"/>
  <c r="BQ258" i="4"/>
  <c r="BR258" i="4"/>
  <c r="BZ258" i="4"/>
  <c r="CC258" i="4"/>
  <c r="CA258" i="4"/>
  <c r="BM258" i="4"/>
  <c r="BS258" i="4"/>
  <c r="BN258" i="4"/>
  <c r="BP258" i="4"/>
  <c r="BY258" i="4"/>
  <c r="BT258" i="4"/>
  <c r="CD258" i="4"/>
  <c r="BV258" i="4"/>
  <c r="BX258" i="4"/>
  <c r="BW258" i="4"/>
  <c r="BO258" i="4"/>
  <c r="CL346" i="4"/>
  <c r="CR346" i="4"/>
  <c r="CG346" i="4"/>
  <c r="CJ346" i="4"/>
  <c r="CV346" i="4"/>
  <c r="CU346" i="4"/>
  <c r="CP346" i="4"/>
  <c r="CH346" i="4"/>
  <c r="CI346" i="4"/>
  <c r="CQ346" i="4"/>
  <c r="CN346" i="4"/>
  <c r="CM346" i="4"/>
  <c r="CE346" i="4"/>
  <c r="CK346" i="4"/>
  <c r="CF346" i="4"/>
  <c r="CS346" i="4"/>
  <c r="CO346" i="4"/>
  <c r="CT346" i="4"/>
  <c r="DV11" i="4"/>
  <c r="DR11" i="4"/>
  <c r="DX11" i="4"/>
  <c r="DU11" i="4"/>
  <c r="EF11" i="4"/>
  <c r="EA11" i="4"/>
  <c r="DY11" i="4"/>
  <c r="EC11" i="4"/>
  <c r="EB11" i="4"/>
  <c r="ED11" i="4"/>
  <c r="DW11" i="4"/>
  <c r="DQ11" i="4"/>
  <c r="EE11" i="4"/>
  <c r="DO11" i="4"/>
  <c r="DZ11" i="4"/>
  <c r="DS11" i="4"/>
  <c r="DT11" i="4"/>
  <c r="DP11" i="4"/>
  <c r="DZ60" i="4"/>
  <c r="DV60" i="4"/>
  <c r="EF60" i="4"/>
  <c r="ED60" i="4"/>
  <c r="DU60" i="4"/>
  <c r="DR60" i="4"/>
  <c r="DT60" i="4"/>
  <c r="DX60" i="4"/>
  <c r="DO60" i="4"/>
  <c r="EB60" i="4"/>
  <c r="EE60" i="4"/>
  <c r="DQ60" i="4"/>
  <c r="DY60" i="4"/>
  <c r="DW60" i="4"/>
  <c r="DP60" i="4"/>
  <c r="EA60" i="4"/>
  <c r="DS60" i="4"/>
  <c r="EC60" i="4"/>
  <c r="EB312" i="4"/>
  <c r="DP312" i="4"/>
  <c r="DZ312" i="4"/>
  <c r="DR312" i="4"/>
  <c r="DT312" i="4"/>
  <c r="DQ312" i="4"/>
  <c r="EC312" i="4"/>
  <c r="EE312" i="4"/>
  <c r="EF312" i="4"/>
  <c r="DX312" i="4"/>
  <c r="DV312" i="4"/>
  <c r="DS312" i="4"/>
  <c r="DO312" i="4"/>
  <c r="DU312" i="4"/>
  <c r="ED312" i="4"/>
  <c r="DY312" i="4"/>
  <c r="DW312" i="4"/>
  <c r="EA312" i="4"/>
  <c r="CV315" i="4"/>
  <c r="CE315" i="4"/>
  <c r="CP315" i="4"/>
  <c r="CM315" i="4"/>
  <c r="CJ315" i="4"/>
  <c r="CH315" i="4"/>
  <c r="CS315" i="4"/>
  <c r="CT315" i="4"/>
  <c r="CI315" i="4"/>
  <c r="CO315" i="4"/>
  <c r="CN315" i="4"/>
  <c r="CQ315" i="4"/>
  <c r="CU315" i="4"/>
  <c r="CL315" i="4"/>
  <c r="CK315" i="4"/>
  <c r="CF315" i="4"/>
  <c r="CR315" i="4"/>
  <c r="CG315" i="4"/>
  <c r="DY174" i="4"/>
  <c r="DR174" i="4"/>
  <c r="DQ174" i="4"/>
  <c r="DV174" i="4"/>
  <c r="EC174" i="4"/>
  <c r="DX174" i="4"/>
  <c r="EE174" i="4"/>
  <c r="DP174" i="4"/>
  <c r="DU174" i="4"/>
  <c r="DT174" i="4"/>
  <c r="DO174" i="4"/>
  <c r="DS174" i="4"/>
  <c r="EB174" i="4"/>
  <c r="EF174" i="4"/>
  <c r="DZ174" i="4"/>
  <c r="DW174" i="4"/>
  <c r="EA174" i="4"/>
  <c r="ED174" i="4"/>
  <c r="CG201" i="4"/>
  <c r="CI201" i="4"/>
  <c r="CV201" i="4"/>
  <c r="CN201" i="4"/>
  <c r="CK201" i="4"/>
  <c r="CT201" i="4"/>
  <c r="CQ201" i="4"/>
  <c r="CP201" i="4"/>
  <c r="CH201" i="4"/>
  <c r="CM201" i="4"/>
  <c r="CR201" i="4"/>
  <c r="CL201" i="4"/>
  <c r="CE201" i="4"/>
  <c r="CF201" i="4"/>
  <c r="CO201" i="4"/>
  <c r="CJ201" i="4"/>
  <c r="CU201" i="4"/>
  <c r="CS201" i="4"/>
  <c r="EK345" i="4"/>
  <c r="ER345" i="4"/>
  <c r="EM345" i="4"/>
  <c r="EN345" i="4"/>
  <c r="EU345" i="4"/>
  <c r="EV345" i="4"/>
  <c r="EJ345" i="4"/>
  <c r="ES345" i="4"/>
  <c r="EQ345" i="4"/>
  <c r="EI345" i="4"/>
  <c r="ET345" i="4"/>
  <c r="EL345" i="4"/>
  <c r="EG345" i="4"/>
  <c r="EO345" i="4"/>
  <c r="EH345" i="4"/>
  <c r="EP345" i="4"/>
  <c r="EW345" i="4"/>
  <c r="EX345" i="4"/>
  <c r="BQ182" i="4"/>
  <c r="BR182" i="4"/>
  <c r="CB182" i="4"/>
  <c r="BX182" i="4"/>
  <c r="BT182" i="4"/>
  <c r="CA182" i="4"/>
  <c r="CD182" i="4"/>
  <c r="BV182" i="4"/>
  <c r="BO182" i="4"/>
  <c r="BU182" i="4"/>
  <c r="BY182" i="4"/>
  <c r="BN182" i="4"/>
  <c r="BS182" i="4"/>
  <c r="BM182" i="4"/>
  <c r="BW182" i="4"/>
  <c r="BP182" i="4"/>
  <c r="BZ182" i="4"/>
  <c r="CC182" i="4"/>
  <c r="EQ153" i="4"/>
  <c r="ES153" i="4"/>
  <c r="EJ153" i="4"/>
  <c r="ET153" i="4"/>
  <c r="EH153" i="4"/>
  <c r="EX153" i="4"/>
  <c r="EL153" i="4"/>
  <c r="EK153" i="4"/>
  <c r="EP153" i="4"/>
  <c r="EN153" i="4"/>
  <c r="EM153" i="4"/>
  <c r="ER153" i="4"/>
  <c r="EI153" i="4"/>
  <c r="EO153" i="4"/>
  <c r="EW153" i="4"/>
  <c r="EU153" i="4"/>
  <c r="EG153" i="4"/>
  <c r="EV153" i="4"/>
  <c r="DR181" i="4"/>
  <c r="ED181" i="4"/>
  <c r="DX181" i="4"/>
  <c r="EE181" i="4"/>
  <c r="DT181" i="4"/>
  <c r="EA181" i="4"/>
  <c r="EF181" i="4"/>
  <c r="DP181" i="4"/>
  <c r="DU181" i="4"/>
  <c r="DZ181" i="4"/>
  <c r="EB181" i="4"/>
  <c r="EC181" i="4"/>
  <c r="DW181" i="4"/>
  <c r="DQ181" i="4"/>
  <c r="DO181" i="4"/>
  <c r="DS181" i="4"/>
  <c r="DV181" i="4"/>
  <c r="DY181" i="4"/>
  <c r="CC310" i="4"/>
  <c r="BV310" i="4"/>
  <c r="BR310" i="4"/>
  <c r="BM310" i="4"/>
  <c r="BT310" i="4"/>
  <c r="CD310" i="4"/>
  <c r="CA310" i="4"/>
  <c r="BW310" i="4"/>
  <c r="BN310" i="4"/>
  <c r="BS310" i="4"/>
  <c r="BU310" i="4"/>
  <c r="BO310" i="4"/>
  <c r="CB310" i="4"/>
  <c r="BP310" i="4"/>
  <c r="BQ310" i="4"/>
  <c r="BZ310" i="4"/>
  <c r="BY310" i="4"/>
  <c r="BX310" i="4"/>
  <c r="DV236" i="4"/>
  <c r="DW236" i="4"/>
  <c r="DX236" i="4"/>
  <c r="ED236" i="4"/>
  <c r="DZ236" i="4"/>
  <c r="EA236" i="4"/>
  <c r="DR236" i="4"/>
  <c r="DP236" i="4"/>
  <c r="DO236" i="4"/>
  <c r="DU236" i="4"/>
  <c r="EC236" i="4"/>
  <c r="DQ236" i="4"/>
  <c r="DS236" i="4"/>
  <c r="EE236" i="4"/>
  <c r="EF236" i="4"/>
  <c r="DT236" i="4"/>
  <c r="EB236" i="4"/>
  <c r="DY236" i="4"/>
  <c r="BZ193" i="4"/>
  <c r="BU193" i="4"/>
  <c r="CD193" i="4"/>
  <c r="BY193" i="4"/>
  <c r="BV193" i="4"/>
  <c r="CA193" i="4"/>
  <c r="CC193" i="4"/>
  <c r="BP193" i="4"/>
  <c r="BS193" i="4"/>
  <c r="BQ193" i="4"/>
  <c r="CB193" i="4"/>
  <c r="BW193" i="4"/>
  <c r="BM193" i="4"/>
  <c r="BT193" i="4"/>
  <c r="BO193" i="4"/>
  <c r="BR193" i="4"/>
  <c r="BX193" i="4"/>
  <c r="BN193" i="4"/>
  <c r="BX220" i="4"/>
  <c r="BZ220" i="4"/>
  <c r="BN220" i="4"/>
  <c r="BT220" i="4"/>
  <c r="BU220" i="4"/>
  <c r="BO220" i="4"/>
  <c r="BQ220" i="4"/>
  <c r="CB220" i="4"/>
  <c r="BV220" i="4"/>
  <c r="CA220" i="4"/>
  <c r="BS220" i="4"/>
  <c r="CC220" i="4"/>
  <c r="BP220" i="4"/>
  <c r="CD220" i="4"/>
  <c r="BW220" i="4"/>
  <c r="BY220" i="4"/>
  <c r="BM220" i="4"/>
  <c r="BR220" i="4"/>
  <c r="BT5" i="4"/>
  <c r="BM5" i="4"/>
  <c r="BV5" i="4"/>
  <c r="BX5" i="4"/>
  <c r="BR5" i="4"/>
  <c r="BU5" i="4"/>
  <c r="CC5" i="4"/>
  <c r="BP5" i="4"/>
  <c r="CA5" i="4"/>
  <c r="BZ5" i="4"/>
  <c r="BW5" i="4"/>
  <c r="CB5" i="4"/>
  <c r="BN5" i="4"/>
  <c r="BQ5" i="4"/>
  <c r="BO5" i="4"/>
  <c r="BY5" i="4"/>
  <c r="BS5" i="4"/>
  <c r="CD5" i="4"/>
  <c r="DD67" i="4"/>
  <c r="DC67" i="4"/>
  <c r="DB67" i="4"/>
  <c r="DK67" i="4"/>
  <c r="DA67" i="4"/>
  <c r="CX67" i="4"/>
  <c r="AN67" i="4" s="1"/>
  <c r="DN67" i="4"/>
  <c r="DH67" i="4"/>
  <c r="DE67" i="4"/>
  <c r="DI67" i="4"/>
  <c r="DG67" i="4"/>
  <c r="CZ67" i="4"/>
  <c r="DM67" i="4"/>
  <c r="DF67" i="4"/>
  <c r="CW67" i="4"/>
  <c r="CY67" i="4"/>
  <c r="DL67" i="4"/>
  <c r="DJ67" i="4"/>
  <c r="DJ288" i="4"/>
  <c r="CY288" i="4"/>
  <c r="DF288" i="4"/>
  <c r="DH288" i="4"/>
  <c r="DE288" i="4"/>
  <c r="CW288" i="4"/>
  <c r="DB288" i="4"/>
  <c r="DD288" i="4"/>
  <c r="DA288" i="4"/>
  <c r="CX288" i="4"/>
  <c r="DC288" i="4"/>
  <c r="DN288" i="4"/>
  <c r="DL288" i="4"/>
  <c r="DI288" i="4"/>
  <c r="CZ288" i="4"/>
  <c r="DM288" i="4"/>
  <c r="DK288" i="4"/>
  <c r="DG288" i="4"/>
  <c r="DS245" i="4"/>
  <c r="DZ245" i="4"/>
  <c r="DQ245" i="4"/>
  <c r="DV245" i="4"/>
  <c r="DY245" i="4"/>
  <c r="EA245" i="4"/>
  <c r="ED245" i="4"/>
  <c r="DP245" i="4"/>
  <c r="DT245" i="4"/>
  <c r="EF245" i="4"/>
  <c r="EC245" i="4"/>
  <c r="EB245" i="4"/>
  <c r="DR245" i="4"/>
  <c r="DU245" i="4"/>
  <c r="DO245" i="4"/>
  <c r="EE245" i="4"/>
  <c r="DW245" i="4"/>
  <c r="DX245" i="4"/>
  <c r="CG125" i="4"/>
  <c r="CJ125" i="4"/>
  <c r="CE125" i="4"/>
  <c r="CV125" i="4"/>
  <c r="CT125" i="4"/>
  <c r="CH125" i="4"/>
  <c r="CU125" i="4"/>
  <c r="CI125" i="4"/>
  <c r="CK125" i="4"/>
  <c r="CS125" i="4"/>
  <c r="CP125" i="4"/>
  <c r="CO125" i="4"/>
  <c r="CM125" i="4"/>
  <c r="CR125" i="4"/>
  <c r="CN125" i="4"/>
  <c r="CL125" i="4"/>
  <c r="CQ125" i="4"/>
  <c r="CF125" i="4"/>
  <c r="DZ329" i="4"/>
  <c r="EC329" i="4"/>
  <c r="ED329" i="4"/>
  <c r="EB329" i="4"/>
  <c r="DX329" i="4"/>
  <c r="DU329" i="4"/>
  <c r="DQ329" i="4"/>
  <c r="DT329" i="4"/>
  <c r="EE329" i="4"/>
  <c r="DY329" i="4"/>
  <c r="DW329" i="4"/>
  <c r="DO329" i="4"/>
  <c r="EF329" i="4"/>
  <c r="EA329" i="4"/>
  <c r="DV329" i="4"/>
  <c r="DR329" i="4"/>
  <c r="DS329" i="4"/>
  <c r="DP329" i="4"/>
  <c r="CR217" i="4"/>
  <c r="CV217" i="4"/>
  <c r="CK217" i="4"/>
  <c r="CT217" i="4"/>
  <c r="CI217" i="4"/>
  <c r="CL217" i="4"/>
  <c r="CM217" i="4"/>
  <c r="CU217" i="4"/>
  <c r="CN217" i="4"/>
  <c r="CJ217" i="4"/>
  <c r="CG217" i="4"/>
  <c r="CO217" i="4"/>
  <c r="CP217" i="4"/>
  <c r="CS217" i="4"/>
  <c r="CE217" i="4"/>
  <c r="CQ217" i="4"/>
  <c r="CF217" i="4"/>
  <c r="CH217" i="4"/>
  <c r="DQ162" i="4"/>
  <c r="DR162" i="4"/>
  <c r="EA162" i="4"/>
  <c r="EB162" i="4"/>
  <c r="DY162" i="4"/>
  <c r="DW162" i="4"/>
  <c r="EE162" i="4"/>
  <c r="DO162" i="4"/>
  <c r="EC162" i="4"/>
  <c r="DZ162" i="4"/>
  <c r="DU162" i="4"/>
  <c r="DP162" i="4"/>
  <c r="ED162" i="4"/>
  <c r="DV162" i="4"/>
  <c r="DS162" i="4"/>
  <c r="DT162" i="4"/>
  <c r="DX162" i="4"/>
  <c r="EF162" i="4"/>
  <c r="DM256" i="4"/>
  <c r="DE256" i="4"/>
  <c r="DB256" i="4"/>
  <c r="DN256" i="4"/>
  <c r="CX256" i="4"/>
  <c r="DD256" i="4"/>
  <c r="CW256" i="4"/>
  <c r="CZ256" i="4"/>
  <c r="DH256" i="4"/>
  <c r="DF256" i="4"/>
  <c r="DC256" i="4"/>
  <c r="DL256" i="4"/>
  <c r="DA256" i="4"/>
  <c r="CY256" i="4"/>
  <c r="DJ256" i="4"/>
  <c r="DI256" i="4"/>
  <c r="DG256" i="4"/>
  <c r="DK256" i="4"/>
  <c r="EK174" i="4"/>
  <c r="EI174" i="4"/>
  <c r="EV174" i="4"/>
  <c r="EG174" i="4"/>
  <c r="EP174" i="4"/>
  <c r="EU174" i="4"/>
  <c r="EL174" i="4"/>
  <c r="EQ174" i="4"/>
  <c r="EN174" i="4"/>
  <c r="ES174" i="4"/>
  <c r="EH174" i="4"/>
  <c r="EJ174" i="4"/>
  <c r="EO174" i="4"/>
  <c r="EM174" i="4"/>
  <c r="ER174" i="4"/>
  <c r="ET174" i="4"/>
  <c r="EX174" i="4"/>
  <c r="EW174" i="4"/>
  <c r="DH271" i="4"/>
  <c r="CZ271" i="4"/>
  <c r="DD271" i="4"/>
  <c r="DJ271" i="4"/>
  <c r="CX271" i="4"/>
  <c r="DB271" i="4"/>
  <c r="DM271" i="4"/>
  <c r="DG271" i="4"/>
  <c r="DI271" i="4"/>
  <c r="CW271" i="4"/>
  <c r="DL271" i="4"/>
  <c r="CY271" i="4"/>
  <c r="DF271" i="4"/>
  <c r="DN271" i="4"/>
  <c r="DK271" i="4"/>
  <c r="DE271" i="4"/>
  <c r="DC271" i="4"/>
  <c r="DA271" i="4"/>
  <c r="CR355" i="4"/>
  <c r="CS355" i="4"/>
  <c r="CN355" i="4"/>
  <c r="CK355" i="4"/>
  <c r="CG355" i="4"/>
  <c r="CP355" i="4"/>
  <c r="CO355" i="4"/>
  <c r="CI355" i="4"/>
  <c r="CT355" i="4"/>
  <c r="CH355" i="4"/>
  <c r="CU355" i="4"/>
  <c r="CJ355" i="4"/>
  <c r="CL355" i="4"/>
  <c r="CE355" i="4"/>
  <c r="CV355" i="4"/>
  <c r="CF355" i="4"/>
  <c r="CQ355" i="4"/>
  <c r="CM355" i="4"/>
  <c r="CC175" i="4"/>
  <c r="BV175" i="4"/>
  <c r="CD175" i="4"/>
  <c r="BP175" i="4"/>
  <c r="BW175" i="4"/>
  <c r="BR175" i="4"/>
  <c r="BY175" i="4"/>
  <c r="CB175" i="4"/>
  <c r="BX175" i="4"/>
  <c r="BQ175" i="4"/>
  <c r="BZ175" i="4"/>
  <c r="BU175" i="4"/>
  <c r="CA175" i="4"/>
  <c r="BM175" i="4"/>
  <c r="BS175" i="4"/>
  <c r="BO175" i="4"/>
  <c r="BT175" i="4"/>
  <c r="BN175" i="4"/>
  <c r="EO261" i="4"/>
  <c r="ER261" i="4"/>
  <c r="EK261" i="4"/>
  <c r="EQ261" i="4"/>
  <c r="EM261" i="4"/>
  <c r="ET261" i="4"/>
  <c r="AZ261" i="4" s="1"/>
  <c r="EV261" i="4"/>
  <c r="EN261" i="4"/>
  <c r="EG261" i="4"/>
  <c r="EJ261" i="4"/>
  <c r="EH261" i="4"/>
  <c r="EX261" i="4"/>
  <c r="EU261" i="4"/>
  <c r="ES261" i="4"/>
  <c r="EI261" i="4"/>
  <c r="EP261" i="4"/>
  <c r="EW261" i="4"/>
  <c r="EL261" i="4"/>
  <c r="AR261" i="4" s="1"/>
  <c r="DX19" i="4"/>
  <c r="DV19" i="4"/>
  <c r="DW19" i="4"/>
  <c r="EF19" i="4"/>
  <c r="DY19" i="4"/>
  <c r="EB19" i="4"/>
  <c r="DU19" i="4"/>
  <c r="EC19" i="4"/>
  <c r="EE19" i="4"/>
  <c r="ED19" i="4"/>
  <c r="DP19" i="4"/>
  <c r="DO19" i="4"/>
  <c r="DS19" i="4"/>
  <c r="EA19" i="4"/>
  <c r="DT19" i="4"/>
  <c r="DZ19" i="4"/>
  <c r="DQ19" i="4"/>
  <c r="DR19" i="4"/>
  <c r="EM139" i="4"/>
  <c r="ET139" i="4"/>
  <c r="EK139" i="4"/>
  <c r="EV139" i="4"/>
  <c r="EH139" i="4"/>
  <c r="ES139" i="4"/>
  <c r="EI139" i="4"/>
  <c r="EL139" i="4"/>
  <c r="EO139" i="4"/>
  <c r="ER139" i="4"/>
  <c r="EU139" i="4"/>
  <c r="EG139" i="4"/>
  <c r="EW139" i="4"/>
  <c r="EP139" i="4"/>
  <c r="EQ139" i="4"/>
  <c r="EJ139" i="4"/>
  <c r="EX139" i="4"/>
  <c r="EN139" i="4"/>
  <c r="CT110" i="4"/>
  <c r="CJ110" i="4"/>
  <c r="CS110" i="4"/>
  <c r="CM110" i="4"/>
  <c r="AU110" i="4" s="1"/>
  <c r="CI110" i="4"/>
  <c r="CH110" i="4"/>
  <c r="CN110" i="4"/>
  <c r="CE110" i="4"/>
  <c r="CV110" i="4"/>
  <c r="CF110" i="4"/>
  <c r="CP110" i="4"/>
  <c r="CL110" i="4"/>
  <c r="AT110" i="4" s="1"/>
  <c r="CG110" i="4"/>
  <c r="CO110" i="4"/>
  <c r="CU110" i="4"/>
  <c r="CQ110" i="4"/>
  <c r="AY110" i="4" s="1"/>
  <c r="CR110" i="4"/>
  <c r="CK110" i="4"/>
  <c r="BQ77" i="4"/>
  <c r="BZ77" i="4"/>
  <c r="BW77" i="4"/>
  <c r="BX77" i="4"/>
  <c r="BR77" i="4"/>
  <c r="BT77" i="4"/>
  <c r="BU77" i="4"/>
  <c r="BV77" i="4"/>
  <c r="CC77" i="4"/>
  <c r="CB77" i="4"/>
  <c r="BS77" i="4"/>
  <c r="BY77" i="4"/>
  <c r="BP77" i="4"/>
  <c r="BN77" i="4"/>
  <c r="BM77" i="4"/>
  <c r="CA77" i="4"/>
  <c r="CD77" i="4"/>
  <c r="BO77" i="4"/>
  <c r="EM128" i="4"/>
  <c r="EU128" i="4"/>
  <c r="ES128" i="4"/>
  <c r="EI128" i="4"/>
  <c r="EV128" i="4"/>
  <c r="EJ128" i="4"/>
  <c r="EO128" i="4"/>
  <c r="EX128" i="4"/>
  <c r="EG128" i="4"/>
  <c r="ER128" i="4"/>
  <c r="EL128" i="4"/>
  <c r="EW128" i="4"/>
  <c r="EN128" i="4"/>
  <c r="EQ128" i="4"/>
  <c r="EK128" i="4"/>
  <c r="ET128" i="4"/>
  <c r="EP128" i="4"/>
  <c r="EH128" i="4"/>
  <c r="EH269" i="4"/>
  <c r="EN269" i="4"/>
  <c r="ER269" i="4"/>
  <c r="EJ269" i="4"/>
  <c r="EG269" i="4"/>
  <c r="EK269" i="4"/>
  <c r="EO269" i="4"/>
  <c r="EI269" i="4"/>
  <c r="EV269" i="4"/>
  <c r="ES269" i="4"/>
  <c r="EM269" i="4"/>
  <c r="EU269" i="4"/>
  <c r="EW269" i="4"/>
  <c r="EX269" i="4"/>
  <c r="ET269" i="4"/>
  <c r="EP269" i="4"/>
  <c r="EQ269" i="4"/>
  <c r="EL269" i="4"/>
  <c r="EX63" i="4"/>
  <c r="EL63" i="4"/>
  <c r="EK63" i="4"/>
  <c r="ES63" i="4"/>
  <c r="EM63" i="4"/>
  <c r="EQ63" i="4"/>
  <c r="EH63" i="4"/>
  <c r="EN63" i="4"/>
  <c r="ET63" i="4"/>
  <c r="EG63" i="4"/>
  <c r="EO63" i="4"/>
  <c r="EV63" i="4"/>
  <c r="EP63" i="4"/>
  <c r="EI63" i="4"/>
  <c r="EU63" i="4"/>
  <c r="EW63" i="4"/>
  <c r="ER63" i="4"/>
  <c r="EJ63" i="4"/>
  <c r="DK305" i="4"/>
  <c r="CZ305" i="4"/>
  <c r="DI305" i="4"/>
  <c r="DD305" i="4"/>
  <c r="DB305" i="4"/>
  <c r="DJ305" i="4"/>
  <c r="CW305" i="4"/>
  <c r="DN305" i="4"/>
  <c r="DA305" i="4"/>
  <c r="DF305" i="4"/>
  <c r="DH305" i="4"/>
  <c r="DM305" i="4"/>
  <c r="DG305" i="4"/>
  <c r="CY305" i="4"/>
  <c r="DE305" i="4"/>
  <c r="DL305" i="4"/>
  <c r="CX305" i="4"/>
  <c r="DC305" i="4"/>
  <c r="CW315" i="4"/>
  <c r="DI315" i="4"/>
  <c r="DC315" i="4"/>
  <c r="DA315" i="4"/>
  <c r="AQ315" i="4" s="1"/>
  <c r="DM315" i="4"/>
  <c r="DE315" i="4"/>
  <c r="CZ315" i="4"/>
  <c r="DN315" i="4"/>
  <c r="DJ315" i="4"/>
  <c r="CX315" i="4"/>
  <c r="DG315" i="4"/>
  <c r="DH315" i="4"/>
  <c r="DL315" i="4"/>
  <c r="DF315" i="4"/>
  <c r="DD315" i="4"/>
  <c r="CY315" i="4"/>
  <c r="DB315" i="4"/>
  <c r="DK315" i="4"/>
  <c r="DM300" i="4"/>
  <c r="DG300" i="4"/>
  <c r="DL300" i="4"/>
  <c r="CY300" i="4"/>
  <c r="CW300" i="4"/>
  <c r="DI300" i="4"/>
  <c r="CZ300" i="4"/>
  <c r="DC300" i="4"/>
  <c r="DA300" i="4"/>
  <c r="DN300" i="4"/>
  <c r="CX300" i="4"/>
  <c r="DD300" i="4"/>
  <c r="DJ300" i="4"/>
  <c r="DE300" i="4"/>
  <c r="DB300" i="4"/>
  <c r="DK300" i="4"/>
  <c r="DH300" i="4"/>
  <c r="DF300" i="4"/>
  <c r="BT23" i="4"/>
  <c r="BQ23" i="4"/>
  <c r="BN23" i="4"/>
  <c r="BV23" i="4"/>
  <c r="BZ23" i="4"/>
  <c r="BW23" i="4"/>
  <c r="BO23" i="4"/>
  <c r="BP23" i="4"/>
  <c r="CC23" i="4"/>
  <c r="CB23" i="4"/>
  <c r="BR23" i="4"/>
  <c r="BU23" i="4"/>
  <c r="BY23" i="4"/>
  <c r="BS23" i="4"/>
  <c r="BX23" i="4"/>
  <c r="CD23" i="4"/>
  <c r="BM23" i="4"/>
  <c r="CA23" i="4"/>
  <c r="BX337" i="4"/>
  <c r="BV337" i="4"/>
  <c r="BU337" i="4"/>
  <c r="BW337" i="4"/>
  <c r="BS337" i="4"/>
  <c r="CB337" i="4"/>
  <c r="BB337" i="4" s="1"/>
  <c r="BT337" i="4"/>
  <c r="BN337" i="4"/>
  <c r="BM337" i="4"/>
  <c r="CC337" i="4"/>
  <c r="BC337" i="4" s="1"/>
  <c r="BO337" i="4"/>
  <c r="CA337" i="4"/>
  <c r="CD337" i="4"/>
  <c r="BP337" i="4"/>
  <c r="BQ337" i="4"/>
  <c r="BR337" i="4"/>
  <c r="BY337" i="4"/>
  <c r="BZ337" i="4"/>
  <c r="AZ337" i="4" s="1"/>
  <c r="DI215" i="4"/>
  <c r="DE215" i="4"/>
  <c r="DC215" i="4"/>
  <c r="DF215" i="4"/>
  <c r="CY215" i="4"/>
  <c r="DK215" i="4"/>
  <c r="DJ215" i="4"/>
  <c r="CW215" i="4"/>
  <c r="DN215" i="4"/>
  <c r="CX215" i="4"/>
  <c r="DL215" i="4"/>
  <c r="DM215" i="4"/>
  <c r="DG215" i="4"/>
  <c r="CZ215" i="4"/>
  <c r="DH215" i="4"/>
  <c r="DA215" i="4"/>
  <c r="DB215" i="4"/>
  <c r="DD215" i="4"/>
  <c r="EH235" i="4"/>
  <c r="EO235" i="4"/>
  <c r="ES235" i="4"/>
  <c r="EN235" i="4"/>
  <c r="EP235" i="4"/>
  <c r="EV235" i="4"/>
  <c r="ER235" i="4"/>
  <c r="EX235" i="4"/>
  <c r="EG235" i="4"/>
  <c r="ET235" i="4"/>
  <c r="EI235" i="4"/>
  <c r="EQ235" i="4"/>
  <c r="EU235" i="4"/>
  <c r="EW235" i="4"/>
  <c r="EM235" i="4"/>
  <c r="EJ235" i="4"/>
  <c r="EK235" i="4"/>
  <c r="EL235" i="4"/>
  <c r="EC270" i="4"/>
  <c r="DX270" i="4"/>
  <c r="DP270" i="4"/>
  <c r="DT270" i="4"/>
  <c r="DW270" i="4"/>
  <c r="ED270" i="4"/>
  <c r="EE270" i="4"/>
  <c r="DO270" i="4"/>
  <c r="EA270" i="4"/>
  <c r="DU270" i="4"/>
  <c r="EF270" i="4"/>
  <c r="DR270" i="4"/>
  <c r="EB270" i="4"/>
  <c r="DV270" i="4"/>
  <c r="DQ270" i="4"/>
  <c r="DS270" i="4"/>
  <c r="DZ270" i="4"/>
  <c r="DY270" i="4"/>
  <c r="DW297" i="4"/>
  <c r="EB297" i="4"/>
  <c r="DS297" i="4"/>
  <c r="DX297" i="4"/>
  <c r="DO297" i="4"/>
  <c r="EF297" i="4"/>
  <c r="DZ297" i="4"/>
  <c r="EE297" i="4"/>
  <c r="EC297" i="4"/>
  <c r="DU297" i="4"/>
  <c r="EA297" i="4"/>
  <c r="DV297" i="4"/>
  <c r="DT297" i="4"/>
  <c r="DP297" i="4"/>
  <c r="ED297" i="4"/>
  <c r="DR297" i="4"/>
  <c r="DQ297" i="4"/>
  <c r="DY297" i="4"/>
  <c r="CU183" i="4"/>
  <c r="CV183" i="4"/>
  <c r="CN183" i="4"/>
  <c r="CE183" i="4"/>
  <c r="CO183" i="4"/>
  <c r="CP183" i="4"/>
  <c r="CK183" i="4"/>
  <c r="CJ183" i="4"/>
  <c r="CM183" i="4"/>
  <c r="CH183" i="4"/>
  <c r="CF183" i="4"/>
  <c r="CS183" i="4"/>
  <c r="CT183" i="4"/>
  <c r="CQ183" i="4"/>
  <c r="CL183" i="4"/>
  <c r="CR183" i="4"/>
  <c r="CI183" i="4"/>
  <c r="CG183" i="4"/>
  <c r="ED164" i="4"/>
  <c r="DR164" i="4"/>
  <c r="DQ164" i="4"/>
  <c r="DO164" i="4"/>
  <c r="DS164" i="4"/>
  <c r="DY164" i="4"/>
  <c r="EB164" i="4"/>
  <c r="DW164" i="4"/>
  <c r="DT164" i="4"/>
  <c r="DV164" i="4"/>
  <c r="EE164" i="4"/>
  <c r="EC164" i="4"/>
  <c r="DU164" i="4"/>
  <c r="EF164" i="4"/>
  <c r="DX164" i="4"/>
  <c r="DP164" i="4"/>
  <c r="EA164" i="4"/>
  <c r="DZ164" i="4"/>
  <c r="BZ115" i="4"/>
  <c r="CD115" i="4"/>
  <c r="BO115" i="4"/>
  <c r="BX115" i="4"/>
  <c r="BR115" i="4"/>
  <c r="BQ115" i="4"/>
  <c r="BN115" i="4"/>
  <c r="BY115" i="4"/>
  <c r="BW115" i="4"/>
  <c r="BT115" i="4"/>
  <c r="BP115" i="4"/>
  <c r="BM115" i="4"/>
  <c r="BS115" i="4"/>
  <c r="BU115" i="4"/>
  <c r="CB115" i="4"/>
  <c r="CA115" i="4"/>
  <c r="BV115" i="4"/>
  <c r="CC115" i="4"/>
  <c r="CY54" i="4"/>
  <c r="DF54" i="4"/>
  <c r="DE54" i="4"/>
  <c r="CW54" i="4"/>
  <c r="DD54" i="4"/>
  <c r="DB54" i="4"/>
  <c r="DN54" i="4"/>
  <c r="DM54" i="4"/>
  <c r="CX54" i="4"/>
  <c r="DC54" i="4"/>
  <c r="DA54" i="4"/>
  <c r="DJ54" i="4"/>
  <c r="DL54" i="4"/>
  <c r="DK54" i="4"/>
  <c r="DH54" i="4"/>
  <c r="CZ54" i="4"/>
  <c r="DG54" i="4"/>
  <c r="DI54" i="4"/>
  <c r="EI163" i="4"/>
  <c r="ET163" i="4"/>
  <c r="EH163" i="4"/>
  <c r="EV163" i="4"/>
  <c r="EG163" i="4"/>
  <c r="EL163" i="4"/>
  <c r="EN163" i="4"/>
  <c r="ER163" i="4"/>
  <c r="EO163" i="4"/>
  <c r="EQ163" i="4"/>
  <c r="EP163" i="4"/>
  <c r="EW163" i="4"/>
  <c r="EX163" i="4"/>
  <c r="EJ163" i="4"/>
  <c r="EU163" i="4"/>
  <c r="EM163" i="4"/>
  <c r="ES163" i="4"/>
  <c r="EK163" i="4"/>
  <c r="CZ143" i="4"/>
  <c r="DJ143" i="4"/>
  <c r="DB143" i="4"/>
  <c r="CX143" i="4"/>
  <c r="DD143" i="4"/>
  <c r="DA143" i="4"/>
  <c r="AQ143" i="4" s="1"/>
  <c r="DN143" i="4"/>
  <c r="DK143" i="4"/>
  <c r="DG143" i="4"/>
  <c r="CW143" i="4"/>
  <c r="AM143" i="4" s="1"/>
  <c r="DM143" i="4"/>
  <c r="DE143" i="4"/>
  <c r="DI143" i="4"/>
  <c r="DC143" i="4"/>
  <c r="DL143" i="4"/>
  <c r="CY143" i="4"/>
  <c r="DF143" i="4"/>
  <c r="DH143" i="4"/>
  <c r="CR288" i="4"/>
  <c r="CO288" i="4"/>
  <c r="CN288" i="4"/>
  <c r="CJ288" i="4"/>
  <c r="CL288" i="4"/>
  <c r="CQ288" i="4"/>
  <c r="CG288" i="4"/>
  <c r="CV288" i="4"/>
  <c r="CI288" i="4"/>
  <c r="CF288" i="4"/>
  <c r="CM288" i="4"/>
  <c r="CE288" i="4"/>
  <c r="CK288" i="4"/>
  <c r="CS288" i="4"/>
  <c r="CP288" i="4"/>
  <c r="CU288" i="4"/>
  <c r="CH288" i="4"/>
  <c r="CT288" i="4"/>
  <c r="EM223" i="4"/>
  <c r="EI223" i="4"/>
  <c r="ER223" i="4"/>
  <c r="EK223" i="4"/>
  <c r="EW223" i="4"/>
  <c r="ES223" i="4"/>
  <c r="EQ223" i="4"/>
  <c r="EJ223" i="4"/>
  <c r="EU223" i="4"/>
  <c r="EO223" i="4"/>
  <c r="EN223" i="4"/>
  <c r="EL223" i="4"/>
  <c r="EH223" i="4"/>
  <c r="EP223" i="4"/>
  <c r="EX223" i="4"/>
  <c r="EG223" i="4"/>
  <c r="EV223" i="4"/>
  <c r="ET223" i="4"/>
  <c r="CB187" i="4"/>
  <c r="BY187" i="4"/>
  <c r="BW187" i="4"/>
  <c r="BO187" i="4"/>
  <c r="CD187" i="4"/>
  <c r="BS187" i="4"/>
  <c r="BM187" i="4"/>
  <c r="BN187" i="4"/>
  <c r="CA187" i="4"/>
  <c r="BP187" i="4"/>
  <c r="CC187" i="4"/>
  <c r="BV187" i="4"/>
  <c r="BT187" i="4"/>
  <c r="BZ187" i="4"/>
  <c r="BQ187" i="4"/>
  <c r="BX187" i="4"/>
  <c r="BU187" i="4"/>
  <c r="BR187" i="4"/>
  <c r="DN197" i="4"/>
  <c r="CY197" i="4"/>
  <c r="CW197" i="4"/>
  <c r="DL197" i="4"/>
  <c r="DB197" i="4"/>
  <c r="DK197" i="4"/>
  <c r="CX197" i="4"/>
  <c r="DC197" i="4"/>
  <c r="DH197" i="4"/>
  <c r="CZ197" i="4"/>
  <c r="DG197" i="4"/>
  <c r="DF197" i="4"/>
  <c r="DE197" i="4"/>
  <c r="DA197" i="4"/>
  <c r="DD197" i="4"/>
  <c r="DJ197" i="4"/>
  <c r="DI197" i="4"/>
  <c r="DM197" i="4"/>
  <c r="EF4" i="4"/>
  <c r="DT4" i="4"/>
  <c r="DS4" i="4"/>
  <c r="DX4" i="4"/>
  <c r="ED4" i="4"/>
  <c r="DO4" i="4"/>
  <c r="DP4" i="4"/>
  <c r="EA4" i="4"/>
  <c r="DU4" i="4"/>
  <c r="DW4" i="4"/>
  <c r="DV4" i="4"/>
  <c r="DQ4" i="4"/>
  <c r="DY4" i="4"/>
  <c r="DR4" i="4"/>
  <c r="EC4" i="4"/>
  <c r="EE4" i="4"/>
  <c r="DZ4" i="4"/>
  <c r="EB4" i="4"/>
  <c r="CI235" i="4"/>
  <c r="CQ235" i="4"/>
  <c r="CR235" i="4"/>
  <c r="CO235" i="4"/>
  <c r="CV235" i="4"/>
  <c r="CU235" i="4"/>
  <c r="CT235" i="4"/>
  <c r="CJ235" i="4"/>
  <c r="CG235" i="4"/>
  <c r="CP235" i="4"/>
  <c r="CE235" i="4"/>
  <c r="CM235" i="4"/>
  <c r="CH235" i="4"/>
  <c r="CS235" i="4"/>
  <c r="CN235" i="4"/>
  <c r="CK235" i="4"/>
  <c r="CF235" i="4"/>
  <c r="CL235" i="4"/>
  <c r="AT235" i="4" s="1"/>
  <c r="EG158" i="4"/>
  <c r="EL158" i="4"/>
  <c r="EX158" i="4"/>
  <c r="EK158" i="4"/>
  <c r="EP158" i="4"/>
  <c r="EN158" i="4"/>
  <c r="ES158" i="4"/>
  <c r="EQ158" i="4"/>
  <c r="EW158" i="4"/>
  <c r="EU158" i="4"/>
  <c r="EJ158" i="4"/>
  <c r="EV158" i="4"/>
  <c r="ER158" i="4"/>
  <c r="EO158" i="4"/>
  <c r="EM158" i="4"/>
  <c r="ET158" i="4"/>
  <c r="EI158" i="4"/>
  <c r="EH158" i="4"/>
  <c r="CY250" i="4"/>
  <c r="DK250" i="4"/>
  <c r="DJ250" i="4"/>
  <c r="DA250" i="4"/>
  <c r="DF250" i="4"/>
  <c r="DB250" i="4"/>
  <c r="DI250" i="4"/>
  <c r="CX250" i="4"/>
  <c r="DM250" i="4"/>
  <c r="DD250" i="4"/>
  <c r="DE250" i="4"/>
  <c r="DH250" i="4"/>
  <c r="DG250" i="4"/>
  <c r="CW250" i="4"/>
  <c r="DC250" i="4"/>
  <c r="CZ250" i="4"/>
  <c r="DL250" i="4"/>
  <c r="DN250" i="4"/>
  <c r="DY55" i="4"/>
  <c r="DZ55" i="4"/>
  <c r="DS55" i="4"/>
  <c r="DU55" i="4"/>
  <c r="DP55" i="4"/>
  <c r="DT55" i="4"/>
  <c r="EB55" i="4"/>
  <c r="EA55" i="4"/>
  <c r="DV55" i="4"/>
  <c r="DR55" i="4"/>
  <c r="EF55" i="4"/>
  <c r="DO55" i="4"/>
  <c r="DQ55" i="4"/>
  <c r="ED55" i="4"/>
  <c r="EC55" i="4"/>
  <c r="DW55" i="4"/>
  <c r="DX55" i="4"/>
  <c r="EE55" i="4"/>
  <c r="BV270" i="4"/>
  <c r="CD270" i="4"/>
  <c r="CC270" i="4"/>
  <c r="BO270" i="4"/>
  <c r="CA270" i="4"/>
  <c r="CB270" i="4"/>
  <c r="BP270" i="4"/>
  <c r="BQ270" i="4"/>
  <c r="BZ270" i="4"/>
  <c r="BM270" i="4"/>
  <c r="BS270" i="4"/>
  <c r="BX270" i="4"/>
  <c r="BR270" i="4"/>
  <c r="BY270" i="4"/>
  <c r="BN270" i="4"/>
  <c r="BU270" i="4"/>
  <c r="BT270" i="4"/>
  <c r="BW270" i="4"/>
  <c r="EE161" i="4"/>
  <c r="DV161" i="4"/>
  <c r="DX161" i="4"/>
  <c r="EF161" i="4"/>
  <c r="ED161" i="4"/>
  <c r="DY161" i="4"/>
  <c r="DZ161" i="4"/>
  <c r="DR161" i="4"/>
  <c r="DT161" i="4"/>
  <c r="EC161" i="4"/>
  <c r="EB161" i="4"/>
  <c r="DW161" i="4"/>
  <c r="EA161" i="4"/>
  <c r="DQ161" i="4"/>
  <c r="DP161" i="4"/>
  <c r="DO161" i="4"/>
  <c r="DU161" i="4"/>
  <c r="DS161" i="4"/>
  <c r="DI201" i="4"/>
  <c r="DG201" i="4"/>
  <c r="DC201" i="4"/>
  <c r="DD201" i="4"/>
  <c r="DK201" i="4"/>
  <c r="DB201" i="4"/>
  <c r="DM201" i="4"/>
  <c r="DA201" i="4"/>
  <c r="DJ201" i="4"/>
  <c r="CY201" i="4"/>
  <c r="DN201" i="4"/>
  <c r="DL201" i="4"/>
  <c r="DE201" i="4"/>
  <c r="DH201" i="4"/>
  <c r="CW201" i="4"/>
  <c r="CX201" i="4"/>
  <c r="CZ201" i="4"/>
  <c r="DF201" i="4"/>
  <c r="EL189" i="4"/>
  <c r="EO189" i="4"/>
  <c r="EI189" i="4"/>
  <c r="EP189" i="4"/>
  <c r="ES189" i="4"/>
  <c r="EW189" i="4"/>
  <c r="ER189" i="4"/>
  <c r="EG189" i="4"/>
  <c r="EK189" i="4"/>
  <c r="EM189" i="4"/>
  <c r="EJ189" i="4"/>
  <c r="EX189" i="4"/>
  <c r="EQ189" i="4"/>
  <c r="EH189" i="4"/>
  <c r="EV189" i="4"/>
  <c r="EN189" i="4"/>
  <c r="ET189" i="4"/>
  <c r="EU189" i="4"/>
  <c r="DY239" i="4"/>
  <c r="DO239" i="4"/>
  <c r="DW239" i="4"/>
  <c r="DU239" i="4"/>
  <c r="EA239" i="4"/>
  <c r="EE239" i="4"/>
  <c r="DS239" i="4"/>
  <c r="EF239" i="4"/>
  <c r="EB239" i="4"/>
  <c r="DT239" i="4"/>
  <c r="DP239" i="4"/>
  <c r="EC239" i="4"/>
  <c r="DR239" i="4"/>
  <c r="DX239" i="4"/>
  <c r="DV239" i="4"/>
  <c r="ED239" i="4"/>
  <c r="DZ239" i="4"/>
  <c r="DQ239" i="4"/>
  <c r="CH115" i="4"/>
  <c r="CV115" i="4"/>
  <c r="CR115" i="4"/>
  <c r="CE115" i="4"/>
  <c r="CU115" i="4"/>
  <c r="CO115" i="4"/>
  <c r="CS115" i="4"/>
  <c r="CN115" i="4"/>
  <c r="CP115" i="4"/>
  <c r="CI115" i="4"/>
  <c r="CF115" i="4"/>
  <c r="CT115" i="4"/>
  <c r="CJ115" i="4"/>
  <c r="CL115" i="4"/>
  <c r="CK115" i="4"/>
  <c r="CQ115" i="4"/>
  <c r="CG115" i="4"/>
  <c r="CM115" i="4"/>
  <c r="CL181" i="4"/>
  <c r="CM181" i="4"/>
  <c r="CS181" i="4"/>
  <c r="CU181" i="4"/>
  <c r="CQ181" i="4"/>
  <c r="CN181" i="4"/>
  <c r="AV181" i="4" s="1"/>
  <c r="CP181" i="4"/>
  <c r="CH181" i="4"/>
  <c r="CV181" i="4"/>
  <c r="CK181" i="4"/>
  <c r="AS181" i="4" s="1"/>
  <c r="CO181" i="4"/>
  <c r="CI181" i="4"/>
  <c r="CT181" i="4"/>
  <c r="CJ181" i="4"/>
  <c r="CE181" i="4"/>
  <c r="CF181" i="4"/>
  <c r="CG181" i="4"/>
  <c r="CR181" i="4"/>
  <c r="CP79" i="4"/>
  <c r="CF79" i="4"/>
  <c r="CE79" i="4"/>
  <c r="CV79" i="4"/>
  <c r="CH79" i="4"/>
  <c r="CT79" i="4"/>
  <c r="CK79" i="4"/>
  <c r="CO79" i="4"/>
  <c r="CI79" i="4"/>
  <c r="CQ79" i="4"/>
  <c r="CN79" i="4"/>
  <c r="CR79" i="4"/>
  <c r="CL79" i="4"/>
  <c r="CS79" i="4"/>
  <c r="CG79" i="4"/>
  <c r="CM79" i="4"/>
  <c r="CU79" i="4"/>
  <c r="CJ79" i="4"/>
  <c r="BN129" i="4"/>
  <c r="BO129" i="4"/>
  <c r="BR129" i="4"/>
  <c r="BQ129" i="4"/>
  <c r="CB129" i="4"/>
  <c r="BT129" i="4"/>
  <c r="CC129" i="4"/>
  <c r="BW129" i="4"/>
  <c r="BM129" i="4"/>
  <c r="BX129" i="4"/>
  <c r="BV129" i="4"/>
  <c r="BY129" i="4"/>
  <c r="CD129" i="4"/>
  <c r="BP129" i="4"/>
  <c r="BS129" i="4"/>
  <c r="CA129" i="4"/>
  <c r="BU129" i="4"/>
  <c r="BZ129" i="4"/>
  <c r="CV216" i="4"/>
  <c r="CN216" i="4"/>
  <c r="CM216" i="4"/>
  <c r="CQ216" i="4"/>
  <c r="CE216" i="4"/>
  <c r="CF216" i="4"/>
  <c r="CS216" i="4"/>
  <c r="CR216" i="4"/>
  <c r="CL216" i="4"/>
  <c r="CG216" i="4"/>
  <c r="CT216" i="4"/>
  <c r="CU216" i="4"/>
  <c r="CK216" i="4"/>
  <c r="CP216" i="4"/>
  <c r="CO216" i="4"/>
  <c r="CJ216" i="4"/>
  <c r="CH216" i="4"/>
  <c r="CI216" i="4"/>
  <c r="DB130" i="4"/>
  <c r="CY130" i="4"/>
  <c r="CX130" i="4"/>
  <c r="DN130" i="4"/>
  <c r="DC130" i="4"/>
  <c r="DF130" i="4"/>
  <c r="DE130" i="4"/>
  <c r="CZ130" i="4"/>
  <c r="DH130" i="4"/>
  <c r="DD130" i="4"/>
  <c r="DJ130" i="4"/>
  <c r="DI130" i="4"/>
  <c r="CW130" i="4"/>
  <c r="DL130" i="4"/>
  <c r="DG130" i="4"/>
  <c r="DM130" i="4"/>
  <c r="DK130" i="4"/>
  <c r="DA130" i="4"/>
  <c r="CT16" i="4"/>
  <c r="CQ16" i="4"/>
  <c r="CL16" i="4"/>
  <c r="CJ16" i="4"/>
  <c r="CS16" i="4"/>
  <c r="CU16" i="4"/>
  <c r="CG16" i="4"/>
  <c r="CI16" i="4"/>
  <c r="CN16" i="4"/>
  <c r="CK16" i="4"/>
  <c r="CH16" i="4"/>
  <c r="CR16" i="4"/>
  <c r="CP16" i="4"/>
  <c r="CF16" i="4"/>
  <c r="CV16" i="4"/>
  <c r="CM16" i="4"/>
  <c r="CE16" i="4"/>
  <c r="CO16" i="4"/>
  <c r="EB159" i="4"/>
  <c r="DP159" i="4"/>
  <c r="DO159" i="4"/>
  <c r="DR159" i="4"/>
  <c r="DT159" i="4"/>
  <c r="DX159" i="4"/>
  <c r="DS159" i="4"/>
  <c r="DZ159" i="4"/>
  <c r="DV159" i="4"/>
  <c r="DQ159" i="4"/>
  <c r="DY159" i="4"/>
  <c r="DU159" i="4"/>
  <c r="EE159" i="4"/>
  <c r="EC159" i="4"/>
  <c r="EF159" i="4"/>
  <c r="ED159" i="4"/>
  <c r="EA159" i="4"/>
  <c r="DW159" i="4"/>
  <c r="DD324" i="4"/>
  <c r="CX324" i="4"/>
  <c r="DC324" i="4"/>
  <c r="DJ324" i="4"/>
  <c r="DG324" i="4"/>
  <c r="DB324" i="4"/>
  <c r="CY324" i="4"/>
  <c r="DK324" i="4"/>
  <c r="DH324" i="4"/>
  <c r="DF324" i="4"/>
  <c r="DA324" i="4"/>
  <c r="DI324" i="4"/>
  <c r="DL324" i="4"/>
  <c r="CZ324" i="4"/>
  <c r="CW324" i="4"/>
  <c r="DM324" i="4"/>
  <c r="DN324" i="4"/>
  <c r="DE324" i="4"/>
  <c r="CB180" i="4"/>
  <c r="BQ180" i="4"/>
  <c r="CD180" i="4"/>
  <c r="BX180" i="4"/>
  <c r="CA180" i="4"/>
  <c r="BM180" i="4"/>
  <c r="BZ180" i="4"/>
  <c r="BN180" i="4"/>
  <c r="BS180" i="4"/>
  <c r="CC180" i="4"/>
  <c r="BY180" i="4"/>
  <c r="BR180" i="4"/>
  <c r="BV180" i="4"/>
  <c r="BU180" i="4"/>
  <c r="BP180" i="4"/>
  <c r="BW180" i="4"/>
  <c r="BO180" i="4"/>
  <c r="BT180" i="4"/>
  <c r="BN61" i="4"/>
  <c r="BS61" i="4"/>
  <c r="BP61" i="4"/>
  <c r="BR61" i="4"/>
  <c r="BX61" i="4"/>
  <c r="CD61" i="4"/>
  <c r="BZ61" i="4"/>
  <c r="CA61" i="4"/>
  <c r="BV61" i="4"/>
  <c r="BW61" i="4"/>
  <c r="CB61" i="4"/>
  <c r="BT61" i="4"/>
  <c r="BY61" i="4"/>
  <c r="CC61" i="4"/>
  <c r="BQ61" i="4"/>
  <c r="BM61" i="4"/>
  <c r="BU61" i="4"/>
  <c r="BO61" i="4"/>
  <c r="DL69" i="4"/>
  <c r="CX69" i="4"/>
  <c r="DH69" i="4"/>
  <c r="DF69" i="4"/>
  <c r="CY69" i="4"/>
  <c r="DB69" i="4"/>
  <c r="DC69" i="4"/>
  <c r="DA69" i="4"/>
  <c r="DJ69" i="4"/>
  <c r="CW69" i="4"/>
  <c r="DE69" i="4"/>
  <c r="DN69" i="4"/>
  <c r="DG69" i="4"/>
  <c r="DK69" i="4"/>
  <c r="DI69" i="4"/>
  <c r="DM69" i="4"/>
  <c r="CZ69" i="4"/>
  <c r="DD69" i="4"/>
  <c r="CA325" i="4"/>
  <c r="CD325" i="4"/>
  <c r="BZ325" i="4"/>
  <c r="BV325" i="4"/>
  <c r="BR325" i="4"/>
  <c r="BO325" i="4"/>
  <c r="CC325" i="4"/>
  <c r="BY325" i="4"/>
  <c r="BW325" i="4"/>
  <c r="BS325" i="4"/>
  <c r="BU325" i="4"/>
  <c r="BP325" i="4"/>
  <c r="CB325" i="4"/>
  <c r="BQ325" i="4"/>
  <c r="BT325" i="4"/>
  <c r="BM325" i="4"/>
  <c r="BX325" i="4"/>
  <c r="BN325" i="4"/>
  <c r="EM12" i="4"/>
  <c r="EQ12" i="4"/>
  <c r="ES12" i="4"/>
  <c r="EV12" i="4"/>
  <c r="EG12" i="4"/>
  <c r="ER12" i="4"/>
  <c r="ET12" i="4"/>
  <c r="EU12" i="4"/>
  <c r="EO12" i="4"/>
  <c r="EP12" i="4"/>
  <c r="EX12" i="4"/>
  <c r="EN12" i="4"/>
  <c r="EW12" i="4"/>
  <c r="EK12" i="4"/>
  <c r="EL12" i="4"/>
  <c r="EH12" i="4"/>
  <c r="EJ12" i="4"/>
  <c r="EI12" i="4"/>
  <c r="CH40" i="4"/>
  <c r="CJ40" i="4"/>
  <c r="CS40" i="4"/>
  <c r="CR40" i="4"/>
  <c r="CL40" i="4"/>
  <c r="CI40" i="4"/>
  <c r="CG40" i="4"/>
  <c r="CV40" i="4"/>
  <c r="CK40" i="4"/>
  <c r="CF40" i="4"/>
  <c r="CE40" i="4"/>
  <c r="CO40" i="4"/>
  <c r="CM40" i="4"/>
  <c r="CT40" i="4"/>
  <c r="CU40" i="4"/>
  <c r="CP40" i="4"/>
  <c r="CQ40" i="4"/>
  <c r="CN40" i="4"/>
  <c r="EA133" i="4"/>
  <c r="DY133" i="4"/>
  <c r="DO133" i="4"/>
  <c r="DS133" i="4"/>
  <c r="DW133" i="4"/>
  <c r="EC133" i="4"/>
  <c r="EB133" i="4"/>
  <c r="DV133" i="4"/>
  <c r="DZ133" i="4"/>
  <c r="ED133" i="4"/>
  <c r="DX133" i="4"/>
  <c r="DQ133" i="4"/>
  <c r="EF133" i="4"/>
  <c r="DR133" i="4"/>
  <c r="DP133" i="4"/>
  <c r="DU133" i="4"/>
  <c r="EE133" i="4"/>
  <c r="DT133" i="4"/>
  <c r="DS185" i="4"/>
  <c r="DR185" i="4"/>
  <c r="DV185" i="4"/>
  <c r="DW185" i="4"/>
  <c r="EB185" i="4"/>
  <c r="DO185" i="4"/>
  <c r="DQ185" i="4"/>
  <c r="DP185" i="4"/>
  <c r="EF185" i="4"/>
  <c r="DT185" i="4"/>
  <c r="EC185" i="4"/>
  <c r="ED185" i="4"/>
  <c r="DZ185" i="4"/>
  <c r="EE185" i="4"/>
  <c r="EA185" i="4"/>
  <c r="DY185" i="4"/>
  <c r="DX185" i="4"/>
  <c r="DU185" i="4"/>
  <c r="DT27" i="4"/>
  <c r="DY27" i="4"/>
  <c r="EC27" i="4"/>
  <c r="DR27" i="4"/>
  <c r="DQ27" i="4"/>
  <c r="EE27" i="4"/>
  <c r="DW27" i="4"/>
  <c r="DZ27" i="4"/>
  <c r="EF27" i="4"/>
  <c r="DV27" i="4"/>
  <c r="EA27" i="4"/>
  <c r="DU27" i="4"/>
  <c r="DP27" i="4"/>
  <c r="EB27" i="4"/>
  <c r="ED27" i="4"/>
  <c r="DO27" i="4"/>
  <c r="DX27" i="4"/>
  <c r="DS27" i="4"/>
  <c r="CK165" i="4"/>
  <c r="CP165" i="4"/>
  <c r="CH165" i="4"/>
  <c r="CT165" i="4"/>
  <c r="CF165" i="4"/>
  <c r="CR165" i="4"/>
  <c r="CQ165" i="4"/>
  <c r="CS165" i="4"/>
  <c r="CU165" i="4"/>
  <c r="CI165" i="4"/>
  <c r="CG165" i="4"/>
  <c r="CN165" i="4"/>
  <c r="CL165" i="4"/>
  <c r="CJ165" i="4"/>
  <c r="CO165" i="4"/>
  <c r="CE165" i="4"/>
  <c r="CM165" i="4"/>
  <c r="CV165" i="4"/>
  <c r="EA210" i="4"/>
  <c r="DO210" i="4"/>
  <c r="DQ210" i="4"/>
  <c r="DS210" i="4"/>
  <c r="DT210" i="4"/>
  <c r="DV210" i="4"/>
  <c r="EB210" i="4"/>
  <c r="DU210" i="4"/>
  <c r="EE210" i="4"/>
  <c r="DP210" i="4"/>
  <c r="DZ210" i="4"/>
  <c r="EF210" i="4"/>
  <c r="DW210" i="4"/>
  <c r="EC210" i="4"/>
  <c r="DX210" i="4"/>
  <c r="DR210" i="4"/>
  <c r="ED210" i="4"/>
  <c r="DY210" i="4"/>
  <c r="CX235" i="4"/>
  <c r="DJ235" i="4"/>
  <c r="CY235" i="4"/>
  <c r="DG235" i="4"/>
  <c r="DF235" i="4"/>
  <c r="DA235" i="4"/>
  <c r="DI235" i="4"/>
  <c r="DD235" i="4"/>
  <c r="DN235" i="4"/>
  <c r="CZ235" i="4"/>
  <c r="DM235" i="4"/>
  <c r="DK235" i="4"/>
  <c r="DH235" i="4"/>
  <c r="DL235" i="4"/>
  <c r="CW235" i="4"/>
  <c r="DB235" i="4"/>
  <c r="DC235" i="4"/>
  <c r="DE235" i="4"/>
  <c r="DV298" i="4"/>
  <c r="EA298" i="4"/>
  <c r="DP298" i="4"/>
  <c r="DO298" i="4"/>
  <c r="DW298" i="4"/>
  <c r="DZ298" i="4"/>
  <c r="DY298" i="4"/>
  <c r="DX298" i="4"/>
  <c r="DQ298" i="4"/>
  <c r="EF298" i="4"/>
  <c r="DR298" i="4"/>
  <c r="EE298" i="4"/>
  <c r="ED298" i="4"/>
  <c r="EC298" i="4"/>
  <c r="EB298" i="4"/>
  <c r="DS298" i="4"/>
  <c r="DU298" i="4"/>
  <c r="DT298" i="4"/>
  <c r="DB4" i="8"/>
  <c r="CX4" i="8"/>
  <c r="CS4" i="8"/>
  <c r="CW4" i="8"/>
  <c r="CV4" i="8"/>
  <c r="CT4" i="8"/>
  <c r="DA4" i="8"/>
  <c r="CZ4" i="8"/>
  <c r="CY4" i="8"/>
  <c r="CU4" i="8"/>
  <c r="EW305" i="4"/>
  <c r="ER305" i="4"/>
  <c r="ET305" i="4"/>
  <c r="EX305" i="4"/>
  <c r="EU305" i="4"/>
  <c r="EM305" i="4"/>
  <c r="EL305" i="4"/>
  <c r="EQ305" i="4"/>
  <c r="EN305" i="4"/>
  <c r="EV305" i="4"/>
  <c r="EK305" i="4"/>
  <c r="EO305" i="4"/>
  <c r="EP305" i="4"/>
  <c r="EH305" i="4"/>
  <c r="EI305" i="4"/>
  <c r="ES305" i="4"/>
  <c r="EG305" i="4"/>
  <c r="EJ305" i="4"/>
  <c r="CN320" i="4"/>
  <c r="CS320" i="4"/>
  <c r="CP320" i="4"/>
  <c r="CH320" i="4"/>
  <c r="CG320" i="4"/>
  <c r="CQ320" i="4"/>
  <c r="CU320" i="4"/>
  <c r="CI320" i="4"/>
  <c r="CE320" i="4"/>
  <c r="CV320" i="4"/>
  <c r="CJ320" i="4"/>
  <c r="CF320" i="4"/>
  <c r="CM320" i="4"/>
  <c r="CK320" i="4"/>
  <c r="CR320" i="4"/>
  <c r="CO320" i="4"/>
  <c r="CL320" i="4"/>
  <c r="CT320" i="4"/>
  <c r="DK59" i="4"/>
  <c r="DJ59" i="4"/>
  <c r="CW59" i="4"/>
  <c r="DI59" i="4"/>
  <c r="CX59" i="4"/>
  <c r="DG59" i="4"/>
  <c r="DE59" i="4"/>
  <c r="DC59" i="4"/>
  <c r="CY59" i="4"/>
  <c r="DF59" i="4"/>
  <c r="DL59" i="4"/>
  <c r="DM59" i="4"/>
  <c r="DB59" i="4"/>
  <c r="DA59" i="4"/>
  <c r="AQ59" i="4" s="1"/>
  <c r="DN59" i="4"/>
  <c r="DD59" i="4"/>
  <c r="CZ59" i="4"/>
  <c r="DH59" i="4"/>
  <c r="EN349" i="4"/>
  <c r="EV349" i="4"/>
  <c r="EG349" i="4"/>
  <c r="EM349" i="4"/>
  <c r="ER349" i="4"/>
  <c r="EU349" i="4"/>
  <c r="EX349" i="4"/>
  <c r="EO349" i="4"/>
  <c r="EQ349" i="4"/>
  <c r="EI349" i="4"/>
  <c r="EJ349" i="4"/>
  <c r="ET349" i="4"/>
  <c r="EL349" i="4"/>
  <c r="ES349" i="4"/>
  <c r="EK349" i="4"/>
  <c r="EH349" i="4"/>
  <c r="EW349" i="4"/>
  <c r="EP349" i="4"/>
  <c r="CG170" i="4"/>
  <c r="CE170" i="4"/>
  <c r="CR170" i="4"/>
  <c r="CI170" i="4"/>
  <c r="CS170" i="4"/>
  <c r="CN170" i="4"/>
  <c r="CQ170" i="4"/>
  <c r="CJ170" i="4"/>
  <c r="CM170" i="4"/>
  <c r="CH170" i="4"/>
  <c r="CV170" i="4"/>
  <c r="CP170" i="4"/>
  <c r="CO170" i="4"/>
  <c r="CU170" i="4"/>
  <c r="CK170" i="4"/>
  <c r="CL170" i="4"/>
  <c r="CT170" i="4"/>
  <c r="CF170" i="4"/>
  <c r="CK119" i="4"/>
  <c r="CS119" i="4"/>
  <c r="CE119" i="4"/>
  <c r="CJ119" i="4"/>
  <c r="CT119" i="4"/>
  <c r="CM119" i="4"/>
  <c r="CU119" i="4"/>
  <c r="CG119" i="4"/>
  <c r="CI119" i="4"/>
  <c r="CF119" i="4"/>
  <c r="CP119" i="4"/>
  <c r="CO119" i="4"/>
  <c r="CN119" i="4"/>
  <c r="CL119" i="4"/>
  <c r="CV119" i="4"/>
  <c r="CR119" i="4"/>
  <c r="CH119" i="4"/>
  <c r="CQ119" i="4"/>
  <c r="DC207" i="4"/>
  <c r="DH207" i="4"/>
  <c r="DM207" i="4"/>
  <c r="DE207" i="4"/>
  <c r="DB207" i="4"/>
  <c r="DA207" i="4"/>
  <c r="DG207" i="4"/>
  <c r="DF207" i="4"/>
  <c r="CX207" i="4"/>
  <c r="CW207" i="4"/>
  <c r="DL207" i="4"/>
  <c r="DN207" i="4"/>
  <c r="DI207" i="4"/>
  <c r="DJ207" i="4"/>
  <c r="DD207" i="4"/>
  <c r="CY207" i="4"/>
  <c r="DK207" i="4"/>
  <c r="CZ207" i="4"/>
  <c r="DS234" i="4"/>
  <c r="EE234" i="4"/>
  <c r="DX234" i="4"/>
  <c r="DW234" i="4"/>
  <c r="EA234" i="4"/>
  <c r="ED234" i="4"/>
  <c r="DQ234" i="4"/>
  <c r="EC234" i="4"/>
  <c r="DR234" i="4"/>
  <c r="DV234" i="4"/>
  <c r="DY234" i="4"/>
  <c r="DZ234" i="4"/>
  <c r="EF234" i="4"/>
  <c r="DT234" i="4"/>
  <c r="DO234" i="4"/>
  <c r="EB234" i="4"/>
  <c r="DU234" i="4"/>
  <c r="DP234" i="4"/>
  <c r="BX4" i="4"/>
  <c r="BR4" i="4"/>
  <c r="BY4" i="4"/>
  <c r="BP4" i="4"/>
  <c r="CA4" i="4"/>
  <c r="BN4" i="4"/>
  <c r="BO4" i="4"/>
  <c r="BI5" i="4"/>
  <c r="BI10" i="4" s="1"/>
  <c r="BK4" i="4"/>
  <c r="CB4" i="4"/>
  <c r="BS4" i="4"/>
  <c r="BM4" i="4"/>
  <c r="CC4" i="4"/>
  <c r="BU4" i="4"/>
  <c r="BW4" i="4"/>
  <c r="BT4" i="4"/>
  <c r="CD4" i="4"/>
  <c r="BZ4" i="4"/>
  <c r="BV4" i="4"/>
  <c r="BQ4" i="4"/>
  <c r="DV299" i="4"/>
  <c r="DY299" i="4"/>
  <c r="DU299" i="4"/>
  <c r="DR299" i="4"/>
  <c r="DP299" i="4"/>
  <c r="DZ299" i="4"/>
  <c r="EB299" i="4"/>
  <c r="EF299" i="4"/>
  <c r="DX299" i="4"/>
  <c r="DQ299" i="4"/>
  <c r="AO299" i="4" s="1"/>
  <c r="DW299" i="4"/>
  <c r="EC299" i="4"/>
  <c r="DT299" i="4"/>
  <c r="ED299" i="4"/>
  <c r="EE299" i="4"/>
  <c r="DS299" i="4"/>
  <c r="EA299" i="4"/>
  <c r="DO299" i="4"/>
  <c r="AM299" i="4" s="1"/>
  <c r="BP152" i="4"/>
  <c r="BM152" i="4"/>
  <c r="BR152" i="4"/>
  <c r="BY152" i="4"/>
  <c r="BN152" i="4"/>
  <c r="BW152" i="4"/>
  <c r="CB152" i="4"/>
  <c r="BS152" i="4"/>
  <c r="BQ152" i="4"/>
  <c r="BO152" i="4"/>
  <c r="CC152" i="4"/>
  <c r="CA152" i="4"/>
  <c r="BX152" i="4"/>
  <c r="CD152" i="4"/>
  <c r="BV152" i="4"/>
  <c r="BT152" i="4"/>
  <c r="BZ152" i="4"/>
  <c r="BU152" i="4"/>
  <c r="EE105" i="4"/>
  <c r="EC105" i="4"/>
  <c r="DV105" i="4"/>
  <c r="DY105" i="4"/>
  <c r="EB105" i="4"/>
  <c r="DZ105" i="4"/>
  <c r="ED105" i="4"/>
  <c r="DS105" i="4"/>
  <c r="DR105" i="4"/>
  <c r="DP105" i="4"/>
  <c r="DU105" i="4"/>
  <c r="DO105" i="4"/>
  <c r="EA105" i="4"/>
  <c r="DT105" i="4"/>
  <c r="EF105" i="4"/>
  <c r="DX105" i="4"/>
  <c r="DQ105" i="4"/>
  <c r="DW105" i="4"/>
  <c r="CG11" i="4"/>
  <c r="CH11" i="4"/>
  <c r="CI11" i="4"/>
  <c r="CU11" i="4"/>
  <c r="CP11" i="4"/>
  <c r="CT11" i="4"/>
  <c r="CN11" i="4"/>
  <c r="CE11" i="4"/>
  <c r="CS11" i="4"/>
  <c r="CR11" i="4"/>
  <c r="CM11" i="4"/>
  <c r="CL11" i="4"/>
  <c r="CO11" i="4"/>
  <c r="CV11" i="4"/>
  <c r="CJ11" i="4"/>
  <c r="CK11" i="4"/>
  <c r="CQ11" i="4"/>
  <c r="CF11" i="4"/>
  <c r="DA198" i="4"/>
  <c r="CX198" i="4"/>
  <c r="CY198" i="4"/>
  <c r="DF198" i="4"/>
  <c r="DB198" i="4"/>
  <c r="DG198" i="4"/>
  <c r="DN198" i="4"/>
  <c r="DK198" i="4"/>
  <c r="DI198" i="4"/>
  <c r="CW198" i="4"/>
  <c r="DE198" i="4"/>
  <c r="CZ198" i="4"/>
  <c r="DL198" i="4"/>
  <c r="DC198" i="4"/>
  <c r="DM198" i="4"/>
  <c r="DD198" i="4"/>
  <c r="DJ198" i="4"/>
  <c r="DH198" i="4"/>
  <c r="DS357" i="4"/>
  <c r="DQ357" i="4"/>
  <c r="DV357" i="4"/>
  <c r="EC357" i="4"/>
  <c r="DT357" i="4"/>
  <c r="EF357" i="4"/>
  <c r="DW357" i="4"/>
  <c r="DO357" i="4"/>
  <c r="EA357" i="4"/>
  <c r="ED357" i="4"/>
  <c r="DP357" i="4"/>
  <c r="EE357" i="4"/>
  <c r="DR357" i="4"/>
  <c r="EB357" i="4"/>
  <c r="DX357" i="4"/>
  <c r="DZ357" i="4"/>
  <c r="DY357" i="4"/>
  <c r="DU357" i="4"/>
  <c r="DQ309" i="4"/>
  <c r="EC309" i="4"/>
  <c r="DO309" i="4"/>
  <c r="DU309" i="4"/>
  <c r="DP309" i="4"/>
  <c r="DW309" i="4"/>
  <c r="DY309" i="4"/>
  <c r="ED309" i="4"/>
  <c r="EF309" i="4"/>
  <c r="EB309" i="4"/>
  <c r="EE309" i="4"/>
  <c r="EA309" i="4"/>
  <c r="DZ309" i="4"/>
  <c r="DT309" i="4"/>
  <c r="DR309" i="4"/>
  <c r="DV309" i="4"/>
  <c r="DX309" i="4"/>
  <c r="DS309" i="4"/>
  <c r="EE137" i="4"/>
  <c r="EB137" i="4"/>
  <c r="DQ137" i="4"/>
  <c r="DP137" i="4"/>
  <c r="EC137" i="4"/>
  <c r="DU137" i="4"/>
  <c r="DO137" i="4"/>
  <c r="DV137" i="4"/>
  <c r="EF137" i="4"/>
  <c r="DR137" i="4"/>
  <c r="DX137" i="4"/>
  <c r="DY137" i="4"/>
  <c r="DW137" i="4"/>
  <c r="ED137" i="4"/>
  <c r="DZ137" i="4"/>
  <c r="DS137" i="4"/>
  <c r="EA137" i="4"/>
  <c r="DT137" i="4"/>
  <c r="CN96" i="4"/>
  <c r="CL96" i="4"/>
  <c r="CM96" i="4"/>
  <c r="CH96" i="4"/>
  <c r="CU96" i="4"/>
  <c r="CF96" i="4"/>
  <c r="CJ96" i="4"/>
  <c r="CQ96" i="4"/>
  <c r="CV96" i="4"/>
  <c r="CO96" i="4"/>
  <c r="CK96" i="4"/>
  <c r="CR96" i="4"/>
  <c r="CS96" i="4"/>
  <c r="CE96" i="4"/>
  <c r="CI96" i="4"/>
  <c r="CG96" i="4"/>
  <c r="CP96" i="4"/>
  <c r="CT96" i="4"/>
  <c r="EK38" i="4"/>
  <c r="EL38" i="4"/>
  <c r="EI38" i="4"/>
  <c r="ET38" i="4"/>
  <c r="EO38" i="4"/>
  <c r="EW38" i="4"/>
  <c r="EU38" i="4"/>
  <c r="ER38" i="4"/>
  <c r="EJ38" i="4"/>
  <c r="EV38" i="4"/>
  <c r="EP38" i="4"/>
  <c r="EH38" i="4"/>
  <c r="AN38" i="4" s="1"/>
  <c r="EM38" i="4"/>
  <c r="EG38" i="4"/>
  <c r="EQ38" i="4"/>
  <c r="EN38" i="4"/>
  <c r="ES38" i="4"/>
  <c r="EX38" i="4"/>
  <c r="DR286" i="4"/>
  <c r="DU286" i="4"/>
  <c r="DX286" i="4"/>
  <c r="DS286" i="4"/>
  <c r="DO286" i="4"/>
  <c r="EF286" i="4"/>
  <c r="DP286" i="4"/>
  <c r="EB286" i="4"/>
  <c r="DW286" i="4"/>
  <c r="DZ286" i="4"/>
  <c r="DY286" i="4"/>
  <c r="EA286" i="4"/>
  <c r="EC286" i="4"/>
  <c r="DQ286" i="4"/>
  <c r="DT286" i="4"/>
  <c r="ED286" i="4"/>
  <c r="DV286" i="4"/>
  <c r="EE286" i="4"/>
  <c r="DM265" i="4"/>
  <c r="DE265" i="4"/>
  <c r="CY265" i="4"/>
  <c r="CW265" i="4"/>
  <c r="AM265" i="4" s="1"/>
  <c r="DK265" i="4"/>
  <c r="DD265" i="4"/>
  <c r="DC265" i="4"/>
  <c r="DG265" i="4"/>
  <c r="DI265" i="4"/>
  <c r="DB265" i="4"/>
  <c r="DN265" i="4"/>
  <c r="CX265" i="4"/>
  <c r="AN265" i="4" s="1"/>
  <c r="DJ265" i="4"/>
  <c r="CZ265" i="4"/>
  <c r="DH265" i="4"/>
  <c r="DA265" i="4"/>
  <c r="AQ265" i="4" s="1"/>
  <c r="DF265" i="4"/>
  <c r="DL265" i="4"/>
  <c r="BM96" i="4"/>
  <c r="BW96" i="4"/>
  <c r="BS96" i="4"/>
  <c r="BT96" i="4"/>
  <c r="CB96" i="4"/>
  <c r="BQ96" i="4"/>
  <c r="BU96" i="4"/>
  <c r="BX96" i="4"/>
  <c r="CC96" i="4"/>
  <c r="BR96" i="4"/>
  <c r="CA96" i="4"/>
  <c r="BV96" i="4"/>
  <c r="BP96" i="4"/>
  <c r="CD96" i="4"/>
  <c r="BN96" i="4"/>
  <c r="BY96" i="4"/>
  <c r="BO96" i="4"/>
  <c r="BZ96" i="4"/>
  <c r="BP324" i="4"/>
  <c r="CA324" i="4"/>
  <c r="BO324" i="4"/>
  <c r="CD324" i="4"/>
  <c r="BY324" i="4"/>
  <c r="BW324" i="4"/>
  <c r="BZ324" i="4"/>
  <c r="BM324" i="4"/>
  <c r="CC324" i="4"/>
  <c r="BU324" i="4"/>
  <c r="BX324" i="4"/>
  <c r="BQ324" i="4"/>
  <c r="BV324" i="4"/>
  <c r="BS324" i="4"/>
  <c r="CB324" i="4"/>
  <c r="BT324" i="4"/>
  <c r="BN324" i="4"/>
  <c r="BR324" i="4"/>
  <c r="DT86" i="4"/>
  <c r="EE86" i="4"/>
  <c r="DO86" i="4"/>
  <c r="EC86" i="4"/>
  <c r="DY86" i="4"/>
  <c r="DU86" i="4"/>
  <c r="DW86" i="4"/>
  <c r="EA86" i="4"/>
  <c r="DP86" i="4"/>
  <c r="ED86" i="4"/>
  <c r="EF86" i="4"/>
  <c r="DZ86" i="4"/>
  <c r="EB86" i="4"/>
  <c r="DR86" i="4"/>
  <c r="DX86" i="4"/>
  <c r="DS86" i="4"/>
  <c r="DV86" i="4"/>
  <c r="DQ86" i="4"/>
  <c r="EH84" i="4"/>
  <c r="EV84" i="4"/>
  <c r="EM84" i="4"/>
  <c r="EO84" i="4"/>
  <c r="EU84" i="4"/>
  <c r="EG84" i="4"/>
  <c r="EK84" i="4"/>
  <c r="EN84" i="4"/>
  <c r="ER84" i="4"/>
  <c r="EP84" i="4"/>
  <c r="EX84" i="4"/>
  <c r="ET84" i="4"/>
  <c r="EL84" i="4"/>
  <c r="EJ84" i="4"/>
  <c r="ES84" i="4"/>
  <c r="EW84" i="4"/>
  <c r="EQ84" i="4"/>
  <c r="EI84" i="4"/>
  <c r="CX19" i="4"/>
  <c r="CY19" i="4"/>
  <c r="DJ19" i="4"/>
  <c r="DN19" i="4"/>
  <c r="DC19" i="4"/>
  <c r="DK19" i="4"/>
  <c r="DL19" i="4"/>
  <c r="CW19" i="4"/>
  <c r="CZ19" i="4"/>
  <c r="DD19" i="4"/>
  <c r="DE19" i="4"/>
  <c r="DM19" i="4"/>
  <c r="DH19" i="4"/>
  <c r="DF19" i="4"/>
  <c r="DA19" i="4"/>
  <c r="DI19" i="4"/>
  <c r="DB19" i="4"/>
  <c r="DG19" i="4"/>
  <c r="AW19" i="4" s="1"/>
  <c r="CR321" i="4"/>
  <c r="CS321" i="4"/>
  <c r="CU321" i="4"/>
  <c r="CG321" i="4"/>
  <c r="CL321" i="4"/>
  <c r="CM321" i="4"/>
  <c r="CT321" i="4"/>
  <c r="CN321" i="4"/>
  <c r="CP321" i="4"/>
  <c r="CH321" i="4"/>
  <c r="CF321" i="4"/>
  <c r="CV321" i="4"/>
  <c r="CE321" i="4"/>
  <c r="CI321" i="4"/>
  <c r="CJ321" i="4"/>
  <c r="CO321" i="4"/>
  <c r="CQ321" i="4"/>
  <c r="CK321" i="4"/>
  <c r="DX116" i="4"/>
  <c r="DO116" i="4"/>
  <c r="DY116" i="4"/>
  <c r="DT116" i="4"/>
  <c r="DR116" i="4"/>
  <c r="EB116" i="4"/>
  <c r="DV116" i="4"/>
  <c r="EE116" i="4"/>
  <c r="DU116" i="4"/>
  <c r="ED116" i="4"/>
  <c r="DP116" i="4"/>
  <c r="EA116" i="4"/>
  <c r="EC116" i="4"/>
  <c r="DW116" i="4"/>
  <c r="DS116" i="4"/>
  <c r="EF116" i="4"/>
  <c r="DQ116" i="4"/>
  <c r="DZ116" i="4"/>
  <c r="EQ85" i="4"/>
  <c r="EL85" i="4"/>
  <c r="EP85" i="4"/>
  <c r="EU85" i="4"/>
  <c r="EM85" i="4"/>
  <c r="EO85" i="4"/>
  <c r="ET85" i="4"/>
  <c r="ER85" i="4"/>
  <c r="EI85" i="4"/>
  <c r="EH85" i="4"/>
  <c r="EJ85" i="4"/>
  <c r="EW85" i="4"/>
  <c r="ES85" i="4"/>
  <c r="EV85" i="4"/>
  <c r="EK85" i="4"/>
  <c r="EN85" i="4"/>
  <c r="EX85" i="4"/>
  <c r="EG85" i="4"/>
  <c r="DQ238" i="4"/>
  <c r="DR238" i="4"/>
  <c r="DY238" i="4"/>
  <c r="ED238" i="4"/>
  <c r="DU238" i="4"/>
  <c r="DT238" i="4"/>
  <c r="AR238" i="4" s="1"/>
  <c r="EA238" i="4"/>
  <c r="DW238" i="4"/>
  <c r="EE238" i="4"/>
  <c r="DP238" i="4"/>
  <c r="AN238" i="4" s="1"/>
  <c r="DZ238" i="4"/>
  <c r="EB238" i="4"/>
  <c r="DO238" i="4"/>
  <c r="EF238" i="4"/>
  <c r="DS238" i="4"/>
  <c r="DX238" i="4"/>
  <c r="EC238" i="4"/>
  <c r="DV238" i="4"/>
  <c r="AT238" i="4" s="1"/>
  <c r="BW331" i="4"/>
  <c r="BX331" i="4"/>
  <c r="CD331" i="4"/>
  <c r="CC331" i="4"/>
  <c r="BV331" i="4"/>
  <c r="BN331" i="4"/>
  <c r="BS331" i="4"/>
  <c r="CB331" i="4"/>
  <c r="BM331" i="4"/>
  <c r="BO331" i="4"/>
  <c r="BT331" i="4"/>
  <c r="BZ331" i="4"/>
  <c r="BU331" i="4"/>
  <c r="BQ331" i="4"/>
  <c r="CA331" i="4"/>
  <c r="BY331" i="4"/>
  <c r="BP331" i="4"/>
  <c r="BR331" i="4"/>
  <c r="DX294" i="4"/>
  <c r="DW294" i="4"/>
  <c r="EF294" i="4"/>
  <c r="DU294" i="4"/>
  <c r="EA294" i="4"/>
  <c r="DZ294" i="4"/>
  <c r="DQ294" i="4"/>
  <c r="DP294" i="4"/>
  <c r="DT294" i="4"/>
  <c r="ED294" i="4"/>
  <c r="DO294" i="4"/>
  <c r="DV294" i="4"/>
  <c r="EB294" i="4"/>
  <c r="DR294" i="4"/>
  <c r="EC294" i="4"/>
  <c r="DS294" i="4"/>
  <c r="DY294" i="4"/>
  <c r="EE294" i="4"/>
  <c r="EW342" i="4"/>
  <c r="EI342" i="4"/>
  <c r="EJ342" i="4"/>
  <c r="EM342" i="4"/>
  <c r="EK342" i="4"/>
  <c r="EQ342" i="4"/>
  <c r="EL342" i="4"/>
  <c r="EX342" i="4"/>
  <c r="EH342" i="4"/>
  <c r="EN342" i="4"/>
  <c r="ET342" i="4"/>
  <c r="EP342" i="4"/>
  <c r="EU342" i="4"/>
  <c r="ER342" i="4"/>
  <c r="EV342" i="4"/>
  <c r="ES342" i="4"/>
  <c r="AY342" i="4" s="1"/>
  <c r="EG342" i="4"/>
  <c r="EO342" i="4"/>
  <c r="BN280" i="4"/>
  <c r="BS280" i="4"/>
  <c r="BP280" i="4"/>
  <c r="BM280" i="4"/>
  <c r="CD280" i="4"/>
  <c r="BV280" i="4"/>
  <c r="CB280" i="4"/>
  <c r="BU280" i="4"/>
  <c r="BT280" i="4"/>
  <c r="CC280" i="4"/>
  <c r="BY280" i="4"/>
  <c r="BO280" i="4"/>
  <c r="CA280" i="4"/>
  <c r="BQ280" i="4"/>
  <c r="BW280" i="4"/>
  <c r="BX280" i="4"/>
  <c r="BZ280" i="4"/>
  <c r="BR280" i="4"/>
  <c r="EJ233" i="4"/>
  <c r="EM233" i="4"/>
  <c r="EN233" i="4"/>
  <c r="EQ233" i="4"/>
  <c r="EH233" i="4"/>
  <c r="EV233" i="4"/>
  <c r="ES233" i="4"/>
  <c r="EX233" i="4"/>
  <c r="EL233" i="4"/>
  <c r="EI233" i="4"/>
  <c r="EO233" i="4"/>
  <c r="EU233" i="4"/>
  <c r="EW233" i="4"/>
  <c r="EK233" i="4"/>
  <c r="ET233" i="4"/>
  <c r="ER233" i="4"/>
  <c r="EP233" i="4"/>
  <c r="EG233" i="4"/>
  <c r="DB331" i="4"/>
  <c r="DH331" i="4"/>
  <c r="CZ331" i="4"/>
  <c r="CY331" i="4"/>
  <c r="DJ331" i="4"/>
  <c r="DC331" i="4"/>
  <c r="DI331" i="4"/>
  <c r="DM331" i="4"/>
  <c r="DA331" i="4"/>
  <c r="DL331" i="4"/>
  <c r="CX331" i="4"/>
  <c r="DN331" i="4"/>
  <c r="DD331" i="4"/>
  <c r="DF331" i="4"/>
  <c r="DK331" i="4"/>
  <c r="DE331" i="4"/>
  <c r="DG331" i="4"/>
  <c r="CW331" i="4"/>
  <c r="AM331" i="4" s="1"/>
  <c r="CH191" i="4"/>
  <c r="CL191" i="4"/>
  <c r="CU191" i="4"/>
  <c r="CO191" i="4"/>
  <c r="CK191" i="4"/>
  <c r="CQ191" i="4"/>
  <c r="CG191" i="4"/>
  <c r="CV191" i="4"/>
  <c r="CP191" i="4"/>
  <c r="CS191" i="4"/>
  <c r="CM191" i="4"/>
  <c r="CN191" i="4"/>
  <c r="CJ191" i="4"/>
  <c r="CT191" i="4"/>
  <c r="CI191" i="4"/>
  <c r="CR191" i="4"/>
  <c r="CE191" i="4"/>
  <c r="CF191" i="4"/>
  <c r="CA307" i="4"/>
  <c r="BU307" i="4"/>
  <c r="BS307" i="4"/>
  <c r="BR307" i="4"/>
  <c r="BW307" i="4"/>
  <c r="BN307" i="4"/>
  <c r="CB307" i="4"/>
  <c r="BX307" i="4"/>
  <c r="BP307" i="4"/>
  <c r="BM307" i="4"/>
  <c r="CC307" i="4"/>
  <c r="CD307" i="4"/>
  <c r="BT307" i="4"/>
  <c r="BO307" i="4"/>
  <c r="BV307" i="4"/>
  <c r="BQ307" i="4"/>
  <c r="BY307" i="4"/>
  <c r="BZ307" i="4"/>
  <c r="DB282" i="4"/>
  <c r="DA282" i="4"/>
  <c r="CY282" i="4"/>
  <c r="DN282" i="4"/>
  <c r="CZ282" i="4"/>
  <c r="DE282" i="4"/>
  <c r="DD282" i="4"/>
  <c r="DC282" i="4"/>
  <c r="CW282" i="4"/>
  <c r="DK282" i="4"/>
  <c r="DM282" i="4"/>
  <c r="DJ282" i="4"/>
  <c r="CX282" i="4"/>
  <c r="DI282" i="4"/>
  <c r="DH282" i="4"/>
  <c r="DG282" i="4"/>
  <c r="DL282" i="4"/>
  <c r="DF282" i="4"/>
  <c r="EO165" i="4"/>
  <c r="EQ165" i="4"/>
  <c r="EV165" i="4"/>
  <c r="EJ165" i="4"/>
  <c r="EN165" i="4"/>
  <c r="EI165" i="4"/>
  <c r="EP165" i="4"/>
  <c r="EW165" i="4"/>
  <c r="ER165" i="4"/>
  <c r="ES165" i="4"/>
  <c r="EH165" i="4"/>
  <c r="EU165" i="4"/>
  <c r="EM165" i="4"/>
  <c r="EL165" i="4"/>
  <c r="EX165" i="4"/>
  <c r="EK165" i="4"/>
  <c r="ET165" i="4"/>
  <c r="EG165" i="4"/>
  <c r="EL216" i="4"/>
  <c r="EW216" i="4"/>
  <c r="EH216" i="4"/>
  <c r="EG216" i="4"/>
  <c r="EI216" i="4"/>
  <c r="ET216" i="4"/>
  <c r="EQ216" i="4"/>
  <c r="ES216" i="4"/>
  <c r="ER216" i="4"/>
  <c r="EN216" i="4"/>
  <c r="EV216" i="4"/>
  <c r="EM216" i="4"/>
  <c r="EU216" i="4"/>
  <c r="EO216" i="4"/>
  <c r="EK216" i="4"/>
  <c r="EP216" i="4"/>
  <c r="EJ216" i="4"/>
  <c r="EX216" i="4"/>
  <c r="CL236" i="4"/>
  <c r="CF236" i="4"/>
  <c r="CO236" i="4"/>
  <c r="CJ236" i="4"/>
  <c r="CT236" i="4"/>
  <c r="CV236" i="4"/>
  <c r="CM236" i="4"/>
  <c r="CE236" i="4"/>
  <c r="CI236" i="4"/>
  <c r="CR236" i="4"/>
  <c r="CH236" i="4"/>
  <c r="CK236" i="4"/>
  <c r="CN236" i="4"/>
  <c r="CS236" i="4"/>
  <c r="CG236" i="4"/>
  <c r="CQ236" i="4"/>
  <c r="CP236" i="4"/>
  <c r="CU236" i="4"/>
  <c r="CE76" i="4"/>
  <c r="CP76" i="4"/>
  <c r="CK76" i="4"/>
  <c r="CR76" i="4"/>
  <c r="CU76" i="4"/>
  <c r="CS76" i="4"/>
  <c r="CJ76" i="4"/>
  <c r="CN76" i="4"/>
  <c r="CQ76" i="4"/>
  <c r="CH76" i="4"/>
  <c r="CI76" i="4"/>
  <c r="CM76" i="4"/>
  <c r="CF76" i="4"/>
  <c r="CT76" i="4"/>
  <c r="CO76" i="4"/>
  <c r="CV76" i="4"/>
  <c r="CL76" i="4"/>
  <c r="CG76" i="4"/>
  <c r="DD78" i="4"/>
  <c r="DL78" i="4"/>
  <c r="DJ78" i="4"/>
  <c r="DH78" i="4"/>
  <c r="CY78" i="4"/>
  <c r="CZ78" i="4"/>
  <c r="DM78" i="4"/>
  <c r="DK78" i="4"/>
  <c r="DG78" i="4"/>
  <c r="DB78" i="4"/>
  <c r="DN78" i="4"/>
  <c r="DI78" i="4"/>
  <c r="DF78" i="4"/>
  <c r="CW78" i="4"/>
  <c r="CX78" i="4"/>
  <c r="DA78" i="4"/>
  <c r="DE78" i="4"/>
  <c r="DC78" i="4"/>
  <c r="EN212" i="4"/>
  <c r="EO212" i="4"/>
  <c r="EU212" i="4"/>
  <c r="EP212" i="4"/>
  <c r="ER212" i="4"/>
  <c r="EI212" i="4"/>
  <c r="EV212" i="4"/>
  <c r="ET212" i="4"/>
  <c r="EJ212" i="4"/>
  <c r="EL212" i="4"/>
  <c r="EM212" i="4"/>
  <c r="EX212" i="4"/>
  <c r="EQ212" i="4"/>
  <c r="EW212" i="4"/>
  <c r="ES212" i="4"/>
  <c r="EH212" i="4"/>
  <c r="EK212" i="4"/>
  <c r="EG212" i="4"/>
  <c r="CF351" i="4"/>
  <c r="AN351" i="4" s="1"/>
  <c r="CU351" i="4"/>
  <c r="CR351" i="4"/>
  <c r="CV351" i="4"/>
  <c r="CK351" i="4"/>
  <c r="CH351" i="4"/>
  <c r="AP351" i="4" s="1"/>
  <c r="CE351" i="4"/>
  <c r="CQ351" i="4"/>
  <c r="CM351" i="4"/>
  <c r="CG351" i="4"/>
  <c r="CJ351" i="4"/>
  <c r="CS351" i="4"/>
  <c r="CN351" i="4"/>
  <c r="CL351" i="4"/>
  <c r="CT351" i="4"/>
  <c r="CO351" i="4"/>
  <c r="CI351" i="4"/>
  <c r="CP351" i="4"/>
  <c r="CM164" i="4"/>
  <c r="CV164" i="4"/>
  <c r="CQ164" i="4"/>
  <c r="CJ164" i="4"/>
  <c r="CL164" i="4"/>
  <c r="CR164" i="4"/>
  <c r="CF164" i="4"/>
  <c r="CO164" i="4"/>
  <c r="CP164" i="4"/>
  <c r="CK164" i="4"/>
  <c r="CG164" i="4"/>
  <c r="CS164" i="4"/>
  <c r="CE164" i="4"/>
  <c r="CI164" i="4"/>
  <c r="CN164" i="4"/>
  <c r="CH164" i="4"/>
  <c r="CU164" i="4"/>
  <c r="CT164" i="4"/>
  <c r="CA29" i="4"/>
  <c r="BA29" i="4" s="1"/>
  <c r="BO29" i="4"/>
  <c r="BY29" i="4"/>
  <c r="BR29" i="4"/>
  <c r="BZ29" i="4"/>
  <c r="BT29" i="4"/>
  <c r="AT29" i="4" s="1"/>
  <c r="BU29" i="4"/>
  <c r="BM29" i="4"/>
  <c r="BN29" i="4"/>
  <c r="BP29" i="4"/>
  <c r="BV29" i="4"/>
  <c r="CC29" i="4"/>
  <c r="CB29" i="4"/>
  <c r="BB29" i="4" s="1"/>
  <c r="BX29" i="4"/>
  <c r="BW29" i="4"/>
  <c r="BQ29" i="4"/>
  <c r="CD29" i="4"/>
  <c r="BS29" i="4"/>
  <c r="AS29" i="4" s="1"/>
  <c r="EJ78" i="4"/>
  <c r="EH78" i="4"/>
  <c r="ES78" i="4"/>
  <c r="ET78" i="4"/>
  <c r="EG78" i="4"/>
  <c r="EV78" i="4"/>
  <c r="EK78" i="4"/>
  <c r="EI78" i="4"/>
  <c r="EO78" i="4"/>
  <c r="EX78" i="4"/>
  <c r="ER78" i="4"/>
  <c r="EP78" i="4"/>
  <c r="EW78" i="4"/>
  <c r="EU78" i="4"/>
  <c r="EL78" i="4"/>
  <c r="EM78" i="4"/>
  <c r="EN78" i="4"/>
  <c r="EQ78" i="4"/>
  <c r="CS350" i="4"/>
  <c r="CO350" i="4"/>
  <c r="CJ350" i="4"/>
  <c r="CG350" i="4"/>
  <c r="CU350" i="4"/>
  <c r="CL350" i="4"/>
  <c r="CQ350" i="4"/>
  <c r="CE350" i="4"/>
  <c r="CT350" i="4"/>
  <c r="CK350" i="4"/>
  <c r="CI350" i="4"/>
  <c r="CV350" i="4"/>
  <c r="CM350" i="4"/>
  <c r="CR350" i="4"/>
  <c r="CH350" i="4"/>
  <c r="CN350" i="4"/>
  <c r="CP350" i="4"/>
  <c r="CF350" i="4"/>
  <c r="CF10" i="4"/>
  <c r="CL10" i="4"/>
  <c r="CG10" i="4"/>
  <c r="CS10" i="4"/>
  <c r="CK10" i="4"/>
  <c r="CQ10" i="4"/>
  <c r="CU10" i="4"/>
  <c r="CT10" i="4"/>
  <c r="CI10" i="4"/>
  <c r="CJ10" i="4"/>
  <c r="CM10" i="4"/>
  <c r="CE10" i="4"/>
  <c r="CV10" i="4"/>
  <c r="CP10" i="4"/>
  <c r="CR10" i="4"/>
  <c r="CH10" i="4"/>
  <c r="CO10" i="4"/>
  <c r="CN10" i="4"/>
  <c r="DN275" i="4"/>
  <c r="DF275" i="4"/>
  <c r="CY275" i="4"/>
  <c r="CX275" i="4"/>
  <c r="DD275" i="4"/>
  <c r="DB275" i="4"/>
  <c r="AR275" i="4" s="1"/>
  <c r="DC275" i="4"/>
  <c r="CW275" i="4"/>
  <c r="DE275" i="4"/>
  <c r="DI275" i="4"/>
  <c r="DG275" i="4"/>
  <c r="DK275" i="4"/>
  <c r="DA275" i="4"/>
  <c r="DH275" i="4"/>
  <c r="CZ275" i="4"/>
  <c r="DM275" i="4"/>
  <c r="DL275" i="4"/>
  <c r="DJ275" i="4"/>
  <c r="AZ275" i="4" s="1"/>
  <c r="CH295" i="4"/>
  <c r="CM295" i="4"/>
  <c r="CQ295" i="4"/>
  <c r="CL295" i="4"/>
  <c r="CK295" i="4"/>
  <c r="CF295" i="4"/>
  <c r="CU295" i="4"/>
  <c r="CR295" i="4"/>
  <c r="CG295" i="4"/>
  <c r="CE295" i="4"/>
  <c r="CP295" i="4"/>
  <c r="CO295" i="4"/>
  <c r="CS295" i="4"/>
  <c r="CT295" i="4"/>
  <c r="CI295" i="4"/>
  <c r="CJ295" i="4"/>
  <c r="CN295" i="4"/>
  <c r="CV295" i="4"/>
  <c r="BZ278" i="4"/>
  <c r="BP278" i="4"/>
  <c r="CC278" i="4"/>
  <c r="CB278" i="4"/>
  <c r="BM278" i="4"/>
  <c r="BU278" i="4"/>
  <c r="BQ278" i="4"/>
  <c r="BT278" i="4"/>
  <c r="BO278" i="4"/>
  <c r="BR278" i="4"/>
  <c r="CA278" i="4"/>
  <c r="CD278" i="4"/>
  <c r="BX278" i="4"/>
  <c r="BW278" i="4"/>
  <c r="BV278" i="4"/>
  <c r="BY278" i="4"/>
  <c r="BN278" i="4"/>
  <c r="BS278" i="4"/>
  <c r="DT350" i="4"/>
  <c r="DX350" i="4"/>
  <c r="EE350" i="4"/>
  <c r="DW350" i="4"/>
  <c r="DQ350" i="4"/>
  <c r="DO350" i="4"/>
  <c r="EB350" i="4"/>
  <c r="EA350" i="4"/>
  <c r="EC350" i="4"/>
  <c r="ED350" i="4"/>
  <c r="DV350" i="4"/>
  <c r="DS350" i="4"/>
  <c r="DU350" i="4"/>
  <c r="DR350" i="4"/>
  <c r="EF350" i="4"/>
  <c r="DZ350" i="4"/>
  <c r="DY350" i="4"/>
  <c r="DP350" i="4"/>
  <c r="DO148" i="4"/>
  <c r="DX148" i="4"/>
  <c r="DZ148" i="4"/>
  <c r="DQ148" i="4"/>
  <c r="DR148" i="4"/>
  <c r="EB148" i="4"/>
  <c r="DT148" i="4"/>
  <c r="EA148" i="4"/>
  <c r="DW148" i="4"/>
  <c r="DY148" i="4"/>
  <c r="EE148" i="4"/>
  <c r="DP148" i="4"/>
  <c r="EC148" i="4"/>
  <c r="DU148" i="4"/>
  <c r="DS148" i="4"/>
  <c r="EF148" i="4"/>
  <c r="ED148" i="4"/>
  <c r="DV148" i="4"/>
  <c r="CE362" i="4"/>
  <c r="CR362" i="4"/>
  <c r="CT362" i="4"/>
  <c r="CQ362" i="4"/>
  <c r="CN362" i="4"/>
  <c r="CS362" i="4"/>
  <c r="CH362" i="4"/>
  <c r="CP362" i="4"/>
  <c r="CJ362" i="4"/>
  <c r="CU362" i="4"/>
  <c r="CG362" i="4"/>
  <c r="CM362" i="4"/>
  <c r="CF362" i="4"/>
  <c r="CI362" i="4"/>
  <c r="CV362" i="4"/>
  <c r="CL362" i="4"/>
  <c r="CK362" i="4"/>
  <c r="CO362" i="4"/>
  <c r="DB234" i="4"/>
  <c r="DE234" i="4"/>
  <c r="DH234" i="4"/>
  <c r="DC234" i="4"/>
  <c r="CY234" i="4"/>
  <c r="DG234" i="4"/>
  <c r="DM234" i="4"/>
  <c r="DJ234" i="4"/>
  <c r="DN234" i="4"/>
  <c r="DF234" i="4"/>
  <c r="DI234" i="4"/>
  <c r="DK234" i="4"/>
  <c r="DA234" i="4"/>
  <c r="CZ234" i="4"/>
  <c r="DL234" i="4"/>
  <c r="DD234" i="4"/>
  <c r="CX234" i="4"/>
  <c r="CW234" i="4"/>
  <c r="DU92" i="4"/>
  <c r="DX92" i="4"/>
  <c r="DS92" i="4"/>
  <c r="EC92" i="4"/>
  <c r="DW92" i="4"/>
  <c r="DT92" i="4"/>
  <c r="DY92" i="4"/>
  <c r="ED92" i="4"/>
  <c r="DR92" i="4"/>
  <c r="EB92" i="4"/>
  <c r="DZ92" i="4"/>
  <c r="DV92" i="4"/>
  <c r="DQ92" i="4"/>
  <c r="EE92" i="4"/>
  <c r="EA92" i="4"/>
  <c r="EF92" i="4"/>
  <c r="DO92" i="4"/>
  <c r="DP92" i="4"/>
  <c r="DQ287" i="4"/>
  <c r="EB287" i="4"/>
  <c r="DT287" i="4"/>
  <c r="DS287" i="4"/>
  <c r="DW287" i="4"/>
  <c r="ED287" i="4"/>
  <c r="DV287" i="4"/>
  <c r="DU287" i="4"/>
  <c r="DX287" i="4"/>
  <c r="EF287" i="4"/>
  <c r="EC287" i="4"/>
  <c r="DR287" i="4"/>
  <c r="DY287" i="4"/>
  <c r="EA287" i="4"/>
  <c r="DP287" i="4"/>
  <c r="EE287" i="4"/>
  <c r="DO287" i="4"/>
  <c r="DZ287" i="4"/>
  <c r="AX287" i="4" s="1"/>
  <c r="CE240" i="4"/>
  <c r="CV240" i="4"/>
  <c r="CL240" i="4"/>
  <c r="CK240" i="4"/>
  <c r="CI240" i="4"/>
  <c r="CS240" i="4"/>
  <c r="CT240" i="4"/>
  <c r="CQ240" i="4"/>
  <c r="CO240" i="4"/>
  <c r="CG240" i="4"/>
  <c r="CJ240" i="4"/>
  <c r="CN240" i="4"/>
  <c r="CR240" i="4"/>
  <c r="CP240" i="4"/>
  <c r="CU240" i="4"/>
  <c r="CF240" i="4"/>
  <c r="CH240" i="4"/>
  <c r="CM240" i="4"/>
  <c r="EA213" i="4"/>
  <c r="DU213" i="4"/>
  <c r="EB213" i="4"/>
  <c r="DR213" i="4"/>
  <c r="EC213" i="4"/>
  <c r="DO213" i="4"/>
  <c r="EE213" i="4"/>
  <c r="DY213" i="4"/>
  <c r="DX213" i="4"/>
  <c r="DZ213" i="4"/>
  <c r="DS213" i="4"/>
  <c r="DV213" i="4"/>
  <c r="DW213" i="4"/>
  <c r="DT213" i="4"/>
  <c r="ED213" i="4"/>
  <c r="EF213" i="4"/>
  <c r="DP213" i="4"/>
  <c r="DQ213" i="4"/>
  <c r="CH20" i="4"/>
  <c r="CI20" i="4"/>
  <c r="CV20" i="4"/>
  <c r="CN20" i="4"/>
  <c r="AV20" i="4" s="1"/>
  <c r="CQ20" i="4"/>
  <c r="CU20" i="4"/>
  <c r="CS20" i="4"/>
  <c r="CF20" i="4"/>
  <c r="CK20" i="4"/>
  <c r="CO20" i="4"/>
  <c r="CG20" i="4"/>
  <c r="CM20" i="4"/>
  <c r="AU20" i="4" s="1"/>
  <c r="CP20" i="4"/>
  <c r="CE20" i="4"/>
  <c r="AM20" i="4" s="1"/>
  <c r="CL20" i="4"/>
  <c r="CR20" i="4"/>
  <c r="AZ20" i="4" s="1"/>
  <c r="CT20" i="4"/>
  <c r="CJ20" i="4"/>
  <c r="DH117" i="4"/>
  <c r="DJ117" i="4"/>
  <c r="CX117" i="4"/>
  <c r="DN117" i="4"/>
  <c r="DI117" i="4"/>
  <c r="DL117" i="4"/>
  <c r="DK117" i="4"/>
  <c r="DA117" i="4"/>
  <c r="DD117" i="4"/>
  <c r="DC117" i="4"/>
  <c r="DM117" i="4"/>
  <c r="DF117" i="4"/>
  <c r="CY117" i="4"/>
  <c r="CZ117" i="4"/>
  <c r="DB117" i="4"/>
  <c r="CW117" i="4"/>
  <c r="DE117" i="4"/>
  <c r="DG117" i="4"/>
  <c r="DI352" i="4"/>
  <c r="CX352" i="4"/>
  <c r="DM352" i="4"/>
  <c r="DN352" i="4"/>
  <c r="CZ352" i="4"/>
  <c r="DF352" i="4"/>
  <c r="DA352" i="4"/>
  <c r="DG352" i="4"/>
  <c r="DD352" i="4"/>
  <c r="DH352" i="4"/>
  <c r="DE352" i="4"/>
  <c r="DL352" i="4"/>
  <c r="CW352" i="4"/>
  <c r="DB352" i="4"/>
  <c r="DJ352" i="4"/>
  <c r="DK352" i="4"/>
  <c r="BA352" i="4" s="1"/>
  <c r="DC352" i="4"/>
  <c r="CY352" i="4"/>
  <c r="BZ133" i="4"/>
  <c r="BY133" i="4"/>
  <c r="CA133" i="4"/>
  <c r="BV133" i="4"/>
  <c r="BM133" i="4"/>
  <c r="BS133" i="4"/>
  <c r="AS133" i="4" s="1"/>
  <c r="BT133" i="4"/>
  <c r="CC133" i="4"/>
  <c r="BP133" i="4"/>
  <c r="BU133" i="4"/>
  <c r="CD133" i="4"/>
  <c r="BW133" i="4"/>
  <c r="BN133" i="4"/>
  <c r="AN133" i="4" s="1"/>
  <c r="BO133" i="4"/>
  <c r="BQ133" i="4"/>
  <c r="BR133" i="4"/>
  <c r="BX133" i="4"/>
  <c r="CB133" i="4"/>
  <c r="CQ281" i="4"/>
  <c r="CE281" i="4"/>
  <c r="CM281" i="4"/>
  <c r="CJ281" i="4"/>
  <c r="CU281" i="4"/>
  <c r="CL281" i="4"/>
  <c r="CO281" i="4"/>
  <c r="CK281" i="4"/>
  <c r="CG281" i="4"/>
  <c r="CF281" i="4"/>
  <c r="CP281" i="4"/>
  <c r="CT281" i="4"/>
  <c r="CR281" i="4"/>
  <c r="CS281" i="4"/>
  <c r="CI281" i="4"/>
  <c r="CN281" i="4"/>
  <c r="CV281" i="4"/>
  <c r="CH281" i="4"/>
  <c r="CO230" i="4"/>
  <c r="CK230" i="4"/>
  <c r="CU230" i="4"/>
  <c r="CE230" i="4"/>
  <c r="CM230" i="4"/>
  <c r="CV230" i="4"/>
  <c r="CL230" i="4"/>
  <c r="CG230" i="4"/>
  <c r="CI230" i="4"/>
  <c r="CF230" i="4"/>
  <c r="CN230" i="4"/>
  <c r="CS230" i="4"/>
  <c r="CH230" i="4"/>
  <c r="CP230" i="4"/>
  <c r="CR230" i="4"/>
  <c r="CT230" i="4"/>
  <c r="CQ230" i="4"/>
  <c r="CJ230" i="4"/>
  <c r="CH158" i="4"/>
  <c r="CR158" i="4"/>
  <c r="CL158" i="4"/>
  <c r="CQ158" i="4"/>
  <c r="CV158" i="4"/>
  <c r="CN158" i="4"/>
  <c r="CP158" i="4"/>
  <c r="CU158" i="4"/>
  <c r="CM158" i="4"/>
  <c r="CJ158" i="4"/>
  <c r="CE158" i="4"/>
  <c r="CF158" i="4"/>
  <c r="CS158" i="4"/>
  <c r="CK158" i="4"/>
  <c r="CG158" i="4"/>
  <c r="CT158" i="4"/>
  <c r="CI158" i="4"/>
  <c r="CO158" i="4"/>
  <c r="DU332" i="4"/>
  <c r="EC332" i="4"/>
  <c r="DY332" i="4"/>
  <c r="EE332" i="4"/>
  <c r="DX332" i="4"/>
  <c r="DP332" i="4"/>
  <c r="DR332" i="4"/>
  <c r="DV332" i="4"/>
  <c r="EA332" i="4"/>
  <c r="DO332" i="4"/>
  <c r="DT332" i="4"/>
  <c r="EF332" i="4"/>
  <c r="DS332" i="4"/>
  <c r="EB332" i="4"/>
  <c r="DW332" i="4"/>
  <c r="ED332" i="4"/>
  <c r="DZ332" i="4"/>
  <c r="DQ332" i="4"/>
  <c r="EO160" i="4"/>
  <c r="EG160" i="4"/>
  <c r="AM160" i="4" s="1"/>
  <c r="EM160" i="4"/>
  <c r="EQ160" i="4"/>
  <c r="ET160" i="4"/>
  <c r="EH160" i="4"/>
  <c r="EW160" i="4"/>
  <c r="EN160" i="4"/>
  <c r="ES160" i="4"/>
  <c r="ER160" i="4"/>
  <c r="EJ160" i="4"/>
  <c r="EK160" i="4"/>
  <c r="EL160" i="4"/>
  <c r="EX160" i="4"/>
  <c r="EV160" i="4"/>
  <c r="EI160" i="4"/>
  <c r="EP160" i="4"/>
  <c r="EU160" i="4"/>
  <c r="BS254" i="4"/>
  <c r="BU254" i="4"/>
  <c r="BV254" i="4"/>
  <c r="CC254" i="4"/>
  <c r="BQ254" i="4"/>
  <c r="BZ254" i="4"/>
  <c r="BM254" i="4"/>
  <c r="BO254" i="4"/>
  <c r="BP254" i="4"/>
  <c r="BW254" i="4"/>
  <c r="BT254" i="4"/>
  <c r="CB254" i="4"/>
  <c r="CD254" i="4"/>
  <c r="BY254" i="4"/>
  <c r="BX254" i="4"/>
  <c r="BN254" i="4"/>
  <c r="CA254" i="4"/>
  <c r="BR254" i="4"/>
  <c r="DE194" i="4"/>
  <c r="CW194" i="4"/>
  <c r="CY194" i="4"/>
  <c r="DM194" i="4"/>
  <c r="DF194" i="4"/>
  <c r="DG194" i="4"/>
  <c r="DC194" i="4"/>
  <c r="DH194" i="4"/>
  <c r="DL194" i="4"/>
  <c r="DK194" i="4"/>
  <c r="DI194" i="4"/>
  <c r="DA194" i="4"/>
  <c r="DJ194" i="4"/>
  <c r="DD194" i="4"/>
  <c r="CZ194" i="4"/>
  <c r="DN194" i="4"/>
  <c r="CX194" i="4"/>
  <c r="DB194" i="4"/>
  <c r="CP348" i="4"/>
  <c r="CL348" i="4"/>
  <c r="CM348" i="4"/>
  <c r="CS348" i="4"/>
  <c r="BA348" i="4" s="1"/>
  <c r="CK348" i="4"/>
  <c r="CN348" i="4"/>
  <c r="AV348" i="4" s="1"/>
  <c r="CI348" i="4"/>
  <c r="CT348" i="4"/>
  <c r="CH348" i="4"/>
  <c r="CQ348" i="4"/>
  <c r="CJ348" i="4"/>
  <c r="CG348" i="4"/>
  <c r="CV348" i="4"/>
  <c r="CO348" i="4"/>
  <c r="CE348" i="4"/>
  <c r="CU348" i="4"/>
  <c r="CF348" i="4"/>
  <c r="CR348" i="4"/>
  <c r="AZ348" i="4" s="1"/>
  <c r="EW115" i="4"/>
  <c r="EH115" i="4"/>
  <c r="EL115" i="4"/>
  <c r="ET115" i="4"/>
  <c r="EG115" i="4"/>
  <c r="EQ115" i="4"/>
  <c r="EK115" i="4"/>
  <c r="EM115" i="4"/>
  <c r="EU115" i="4"/>
  <c r="ER115" i="4"/>
  <c r="EX115" i="4"/>
  <c r="EP115" i="4"/>
  <c r="EV115" i="4"/>
  <c r="EJ115" i="4"/>
  <c r="EO115" i="4"/>
  <c r="EN115" i="4"/>
  <c r="ES115" i="4"/>
  <c r="EI115" i="4"/>
  <c r="CG289" i="4"/>
  <c r="AO289" i="4" s="1"/>
  <c r="CR289" i="4"/>
  <c r="CO289" i="4"/>
  <c r="CQ289" i="4"/>
  <c r="CT289" i="4"/>
  <c r="CS289" i="4"/>
  <c r="BA289" i="4" s="1"/>
  <c r="CL289" i="4"/>
  <c r="CU289" i="4"/>
  <c r="BC289" i="4" s="1"/>
  <c r="CN289" i="4"/>
  <c r="CM289" i="4"/>
  <c r="AU289" i="4" s="1"/>
  <c r="CF289" i="4"/>
  <c r="CV289" i="4"/>
  <c r="CI289" i="4"/>
  <c r="CK289" i="4"/>
  <c r="CE289" i="4"/>
  <c r="CJ289" i="4"/>
  <c r="CH289" i="4"/>
  <c r="CP289" i="4"/>
  <c r="AX289" i="4" s="1"/>
  <c r="DY144" i="4"/>
  <c r="EB144" i="4"/>
  <c r="DZ144" i="4"/>
  <c r="EF144" i="4"/>
  <c r="DQ144" i="4"/>
  <c r="DP144" i="4"/>
  <c r="DU144" i="4"/>
  <c r="EC144" i="4"/>
  <c r="DR144" i="4"/>
  <c r="DV144" i="4"/>
  <c r="ED144" i="4"/>
  <c r="DS144" i="4"/>
  <c r="EE144" i="4"/>
  <c r="EA144" i="4"/>
  <c r="DO144" i="4"/>
  <c r="DT144" i="4"/>
  <c r="DX144" i="4"/>
  <c r="DW144" i="4"/>
  <c r="EP296" i="4"/>
  <c r="ER296" i="4"/>
  <c r="EI296" i="4"/>
  <c r="EL296" i="4"/>
  <c r="ET296" i="4"/>
  <c r="EW296" i="4"/>
  <c r="EG296" i="4"/>
  <c r="EM296" i="4"/>
  <c r="EN296" i="4"/>
  <c r="EU296" i="4"/>
  <c r="EX296" i="4"/>
  <c r="EQ296" i="4"/>
  <c r="EH296" i="4"/>
  <c r="EK296" i="4"/>
  <c r="ES296" i="4"/>
  <c r="EV296" i="4"/>
  <c r="EO296" i="4"/>
  <c r="EJ296" i="4"/>
  <c r="EH356" i="4"/>
  <c r="ER356" i="4"/>
  <c r="EJ356" i="4"/>
  <c r="ES356" i="4"/>
  <c r="EX356" i="4"/>
  <c r="EN356" i="4"/>
  <c r="EM356" i="4"/>
  <c r="EG356" i="4"/>
  <c r="EL356" i="4"/>
  <c r="EU356" i="4"/>
  <c r="EP356" i="4"/>
  <c r="EI356" i="4"/>
  <c r="EV356" i="4"/>
  <c r="EO356" i="4"/>
  <c r="EQ356" i="4"/>
  <c r="EW356" i="4"/>
  <c r="ET356" i="4"/>
  <c r="EK356" i="4"/>
  <c r="DF36" i="4"/>
  <c r="CY36" i="4"/>
  <c r="DM36" i="4"/>
  <c r="CZ36" i="4"/>
  <c r="DK36" i="4"/>
  <c r="DA36" i="4"/>
  <c r="DJ36" i="4"/>
  <c r="DB36" i="4"/>
  <c r="DD36" i="4"/>
  <c r="DN36" i="4"/>
  <c r="CW36" i="4"/>
  <c r="DC36" i="4"/>
  <c r="DE36" i="4"/>
  <c r="DG36" i="4"/>
  <c r="DH36" i="4"/>
  <c r="DL36" i="4"/>
  <c r="CX36" i="4"/>
  <c r="DI36" i="4"/>
  <c r="EV255" i="4"/>
  <c r="EW255" i="4"/>
  <c r="EI255" i="4"/>
  <c r="EQ255" i="4"/>
  <c r="EN255" i="4"/>
  <c r="EX255" i="4"/>
  <c r="EJ255" i="4"/>
  <c r="ES255" i="4"/>
  <c r="ET255" i="4"/>
  <c r="EU255" i="4"/>
  <c r="EL255" i="4"/>
  <c r="EM255" i="4"/>
  <c r="EH255" i="4"/>
  <c r="EK255" i="4"/>
  <c r="EP255" i="4"/>
  <c r="ER255" i="4"/>
  <c r="EO255" i="4"/>
  <c r="EG255" i="4"/>
  <c r="DL276" i="4"/>
  <c r="DN276" i="4"/>
  <c r="CX276" i="4"/>
  <c r="DF276" i="4"/>
  <c r="DD276" i="4"/>
  <c r="DC276" i="4"/>
  <c r="AS276" i="4" s="1"/>
  <c r="DG276" i="4"/>
  <c r="DM276" i="4"/>
  <c r="CZ276" i="4"/>
  <c r="DB276" i="4"/>
  <c r="DK276" i="4"/>
  <c r="DH276" i="4"/>
  <c r="CW276" i="4"/>
  <c r="DJ276" i="4"/>
  <c r="DA276" i="4"/>
  <c r="DI276" i="4"/>
  <c r="DE276" i="4"/>
  <c r="CY276" i="4"/>
  <c r="DL63" i="4"/>
  <c r="DH63" i="4"/>
  <c r="CY63" i="4"/>
  <c r="DG63" i="4"/>
  <c r="DI63" i="4"/>
  <c r="CZ63" i="4"/>
  <c r="DM63" i="4"/>
  <c r="DF63" i="4"/>
  <c r="DC63" i="4"/>
  <c r="DN63" i="4"/>
  <c r="DA63" i="4"/>
  <c r="DD63" i="4"/>
  <c r="DJ63" i="4"/>
  <c r="DB63" i="4"/>
  <c r="CX63" i="4"/>
  <c r="DK63" i="4"/>
  <c r="CW63" i="4"/>
  <c r="DE63" i="4"/>
  <c r="EM244" i="4"/>
  <c r="EL244" i="4"/>
  <c r="EH244" i="4"/>
  <c r="EG244" i="4"/>
  <c r="ES244" i="4"/>
  <c r="EQ244" i="4"/>
  <c r="EN244" i="4"/>
  <c r="EI244" i="4"/>
  <c r="EX244" i="4"/>
  <c r="EK244" i="4"/>
  <c r="EO244" i="4"/>
  <c r="ET244" i="4"/>
  <c r="EU244" i="4"/>
  <c r="EV244" i="4"/>
  <c r="EJ244" i="4"/>
  <c r="EP244" i="4"/>
  <c r="ER244" i="4"/>
  <c r="EW244" i="4"/>
  <c r="EL105" i="4"/>
  <c r="EN105" i="4"/>
  <c r="EP105" i="4"/>
  <c r="ER105" i="4"/>
  <c r="ES105" i="4"/>
  <c r="EO105" i="4"/>
  <c r="EW105" i="4"/>
  <c r="EJ105" i="4"/>
  <c r="EI105" i="4"/>
  <c r="ET105" i="4"/>
  <c r="EU105" i="4"/>
  <c r="EX105" i="4"/>
  <c r="EK105" i="4"/>
  <c r="EV105" i="4"/>
  <c r="EM105" i="4"/>
  <c r="EH105" i="4"/>
  <c r="EG105" i="4"/>
  <c r="EQ105" i="4"/>
  <c r="BN161" i="4"/>
  <c r="BZ161" i="4"/>
  <c r="BQ161" i="4"/>
  <c r="BX161" i="4"/>
  <c r="BS161" i="4"/>
  <c r="CB161" i="4"/>
  <c r="BM161" i="4"/>
  <c r="BO161" i="4"/>
  <c r="BY161" i="4"/>
  <c r="BU161" i="4"/>
  <c r="CA161" i="4"/>
  <c r="BP161" i="4"/>
  <c r="BR161" i="4"/>
  <c r="CC161" i="4"/>
  <c r="CD161" i="4"/>
  <c r="BV161" i="4"/>
  <c r="BW161" i="4"/>
  <c r="BT161" i="4"/>
  <c r="CH280" i="4"/>
  <c r="CF280" i="4"/>
  <c r="CU280" i="4"/>
  <c r="CL280" i="4"/>
  <c r="CE280" i="4"/>
  <c r="CK280" i="4"/>
  <c r="CN280" i="4"/>
  <c r="CP280" i="4"/>
  <c r="CI280" i="4"/>
  <c r="CJ280" i="4"/>
  <c r="CO280" i="4"/>
  <c r="CT280" i="4"/>
  <c r="CM280" i="4"/>
  <c r="CV280" i="4"/>
  <c r="CG280" i="4"/>
  <c r="CQ280" i="4"/>
  <c r="CS280" i="4"/>
  <c r="CR280" i="4"/>
  <c r="DJ73" i="4"/>
  <c r="DE73" i="4"/>
  <c r="DF73" i="4"/>
  <c r="DM73" i="4"/>
  <c r="DL73" i="4"/>
  <c r="DH73" i="4"/>
  <c r="DC73" i="4"/>
  <c r="DA73" i="4"/>
  <c r="CZ73" i="4"/>
  <c r="DK73" i="4"/>
  <c r="CW73" i="4"/>
  <c r="DG73" i="4"/>
  <c r="CY73" i="4"/>
  <c r="DD73" i="4"/>
  <c r="DI73" i="4"/>
  <c r="DN73" i="4"/>
  <c r="CX73" i="4"/>
  <c r="DB73" i="4"/>
  <c r="CP336" i="4"/>
  <c r="CE336" i="4"/>
  <c r="AM336" i="4" s="1"/>
  <c r="CL336" i="4"/>
  <c r="CU336" i="4"/>
  <c r="CV336" i="4"/>
  <c r="CK336" i="4"/>
  <c r="CG336" i="4"/>
  <c r="CJ336" i="4"/>
  <c r="CQ336" i="4"/>
  <c r="CO336" i="4"/>
  <c r="CR336" i="4"/>
  <c r="CI336" i="4"/>
  <c r="AQ336" i="4" s="1"/>
  <c r="CF336" i="4"/>
  <c r="CN336" i="4"/>
  <c r="AV336" i="4" s="1"/>
  <c r="CT336" i="4"/>
  <c r="CS336" i="4"/>
  <c r="BA336" i="4" s="1"/>
  <c r="CM336" i="4"/>
  <c r="CH336" i="4"/>
  <c r="EA233" i="4"/>
  <c r="DZ233" i="4"/>
  <c r="DR233" i="4"/>
  <c r="ED233" i="4"/>
  <c r="DW233" i="4"/>
  <c r="DO233" i="4"/>
  <c r="DX233" i="4"/>
  <c r="EB233" i="4"/>
  <c r="EE233" i="4"/>
  <c r="DT233" i="4"/>
  <c r="AR233" i="4" s="1"/>
  <c r="DU233" i="4"/>
  <c r="EF233" i="4"/>
  <c r="DY233" i="4"/>
  <c r="DP233" i="4"/>
  <c r="DQ233" i="4"/>
  <c r="DV233" i="4"/>
  <c r="EC233" i="4"/>
  <c r="DS233" i="4"/>
  <c r="DQ6" i="4"/>
  <c r="DS6" i="4"/>
  <c r="DY6" i="4"/>
  <c r="DT6" i="4"/>
  <c r="DV6" i="4"/>
  <c r="DO6" i="4"/>
  <c r="ED6" i="4"/>
  <c r="EC6" i="4"/>
  <c r="EE6" i="4"/>
  <c r="DX6" i="4"/>
  <c r="DW6" i="4"/>
  <c r="EF6" i="4"/>
  <c r="EB6" i="4"/>
  <c r="DR6" i="4"/>
  <c r="DU6" i="4"/>
  <c r="EA6" i="4"/>
  <c r="DZ6" i="4"/>
  <c r="DP6" i="4"/>
  <c r="CQ60" i="4"/>
  <c r="CH60" i="4"/>
  <c r="CR60" i="4"/>
  <c r="CS60" i="4"/>
  <c r="CG60" i="4"/>
  <c r="CM60" i="4"/>
  <c r="CV60" i="4"/>
  <c r="CJ60" i="4"/>
  <c r="CL60" i="4"/>
  <c r="CT60" i="4"/>
  <c r="CF60" i="4"/>
  <c r="CN60" i="4"/>
  <c r="CK60" i="4"/>
  <c r="CE60" i="4"/>
  <c r="CU60" i="4"/>
  <c r="CI60" i="4"/>
  <c r="CP60" i="4"/>
  <c r="CO60" i="4"/>
  <c r="EK39" i="4"/>
  <c r="ER39" i="4"/>
  <c r="EN39" i="4"/>
  <c r="EJ39" i="4"/>
  <c r="EX39" i="4"/>
  <c r="EG39" i="4"/>
  <c r="EM39" i="4"/>
  <c r="ES39" i="4"/>
  <c r="EU39" i="4"/>
  <c r="EW39" i="4"/>
  <c r="EQ39" i="4"/>
  <c r="EI39" i="4"/>
  <c r="EV39" i="4"/>
  <c r="EP39" i="4"/>
  <c r="EO39" i="4"/>
  <c r="EH39" i="4"/>
  <c r="ET39" i="4"/>
  <c r="EL39" i="4"/>
  <c r="DF79" i="4"/>
  <c r="DH79" i="4"/>
  <c r="DB79" i="4"/>
  <c r="DD79" i="4"/>
  <c r="DA79" i="4"/>
  <c r="DJ79" i="4"/>
  <c r="CZ79" i="4"/>
  <c r="DL79" i="4"/>
  <c r="CW79" i="4"/>
  <c r="DG79" i="4"/>
  <c r="DN79" i="4"/>
  <c r="DE79" i="4"/>
  <c r="DI79" i="4"/>
  <c r="CX79" i="4"/>
  <c r="DC79" i="4"/>
  <c r="DM79" i="4"/>
  <c r="DK79" i="4"/>
  <c r="CY79" i="4"/>
  <c r="AO79" i="4" s="1"/>
  <c r="CG290" i="4"/>
  <c r="CS290" i="4"/>
  <c r="BA290" i="4" s="1"/>
  <c r="CU290" i="4"/>
  <c r="CV290" i="4"/>
  <c r="CF290" i="4"/>
  <c r="CP290" i="4"/>
  <c r="CQ290" i="4"/>
  <c r="CK290" i="4"/>
  <c r="CE290" i="4"/>
  <c r="CT290" i="4"/>
  <c r="BB290" i="4" s="1"/>
  <c r="CI290" i="4"/>
  <c r="CN290" i="4"/>
  <c r="AV290" i="4" s="1"/>
  <c r="CL290" i="4"/>
  <c r="CR290" i="4"/>
  <c r="CJ290" i="4"/>
  <c r="CH290" i="4"/>
  <c r="CM290" i="4"/>
  <c r="CO290" i="4"/>
  <c r="DI80" i="4"/>
  <c r="DC80" i="4"/>
  <c r="CW80" i="4"/>
  <c r="DH80" i="4"/>
  <c r="DE80" i="4"/>
  <c r="DK80" i="4"/>
  <c r="DM80" i="4"/>
  <c r="CY80" i="4"/>
  <c r="CZ80" i="4"/>
  <c r="DL80" i="4"/>
  <c r="CX80" i="4"/>
  <c r="DJ80" i="4"/>
  <c r="DD80" i="4"/>
  <c r="DN80" i="4"/>
  <c r="DF80" i="4"/>
  <c r="DG80" i="4"/>
  <c r="DA80" i="4"/>
  <c r="DB80" i="4"/>
  <c r="BY218" i="4"/>
  <c r="CD218" i="4"/>
  <c r="CB218" i="4"/>
  <c r="BM218" i="4"/>
  <c r="BS218" i="4"/>
  <c r="BW218" i="4"/>
  <c r="BR218" i="4"/>
  <c r="BZ218" i="4"/>
  <c r="BP218" i="4"/>
  <c r="BU218" i="4"/>
  <c r="BN218" i="4"/>
  <c r="BQ218" i="4"/>
  <c r="CC218" i="4"/>
  <c r="BO218" i="4"/>
  <c r="BV218" i="4"/>
  <c r="CA218" i="4"/>
  <c r="BT218" i="4"/>
  <c r="BX218" i="4"/>
  <c r="DK245" i="4"/>
  <c r="DF245" i="4"/>
  <c r="CX245" i="4"/>
  <c r="CW245" i="4"/>
  <c r="DE245" i="4"/>
  <c r="DG245" i="4"/>
  <c r="DH245" i="4"/>
  <c r="DI245" i="4"/>
  <c r="DL245" i="4"/>
  <c r="DN245" i="4"/>
  <c r="DB245" i="4"/>
  <c r="DJ245" i="4"/>
  <c r="DC245" i="4"/>
  <c r="DM245" i="4"/>
  <c r="CY245" i="4"/>
  <c r="CZ245" i="4"/>
  <c r="DD245" i="4"/>
  <c r="DA245" i="4"/>
  <c r="BQ327" i="4"/>
  <c r="BY327" i="4"/>
  <c r="BW327" i="4"/>
  <c r="BT327" i="4"/>
  <c r="BS327" i="4"/>
  <c r="BO327" i="4"/>
  <c r="BU327" i="4"/>
  <c r="BN327" i="4"/>
  <c r="CB327" i="4"/>
  <c r="BR327" i="4"/>
  <c r="BZ327" i="4"/>
  <c r="CA327" i="4"/>
  <c r="CC327" i="4"/>
  <c r="BM327" i="4"/>
  <c r="BX327" i="4"/>
  <c r="BP327" i="4"/>
  <c r="BV327" i="4"/>
  <c r="CD327" i="4"/>
  <c r="BM68" i="4"/>
  <c r="BR68" i="4"/>
  <c r="BT68" i="4"/>
  <c r="CB68" i="4"/>
  <c r="BW68" i="4"/>
  <c r="CC68" i="4"/>
  <c r="BV68" i="4"/>
  <c r="BU68" i="4"/>
  <c r="BN68" i="4"/>
  <c r="BQ68" i="4"/>
  <c r="BO68" i="4"/>
  <c r="BZ68" i="4"/>
  <c r="BY68" i="4"/>
  <c r="BX68" i="4"/>
  <c r="CA68" i="4"/>
  <c r="BS68" i="4"/>
  <c r="BP68" i="4"/>
  <c r="CD68" i="4"/>
  <c r="EW307" i="4"/>
  <c r="EO307" i="4"/>
  <c r="ER307" i="4"/>
  <c r="EV307" i="4"/>
  <c r="EN307" i="4"/>
  <c r="EI307" i="4"/>
  <c r="EQ307" i="4"/>
  <c r="EJ307" i="4"/>
  <c r="EK307" i="4"/>
  <c r="ET307" i="4"/>
  <c r="EG307" i="4"/>
  <c r="EH307" i="4"/>
  <c r="EU307" i="4"/>
  <c r="EM307" i="4"/>
  <c r="EP307" i="4"/>
  <c r="EL307" i="4"/>
  <c r="EX307" i="4"/>
  <c r="ES307" i="4"/>
  <c r="CL128" i="4"/>
  <c r="CJ128" i="4"/>
  <c r="CU128" i="4"/>
  <c r="CK128" i="4"/>
  <c r="CV128" i="4"/>
  <c r="CM128" i="4"/>
  <c r="CN128" i="4"/>
  <c r="CQ128" i="4"/>
  <c r="CS128" i="4"/>
  <c r="CG128" i="4"/>
  <c r="CR128" i="4"/>
  <c r="CI128" i="4"/>
  <c r="CH128" i="4"/>
  <c r="CO128" i="4"/>
  <c r="CF128" i="4"/>
  <c r="CP128" i="4"/>
  <c r="CE128" i="4"/>
  <c r="CT128" i="4"/>
  <c r="CA170" i="4"/>
  <c r="CB170" i="4"/>
  <c r="BU170" i="4"/>
  <c r="BY170" i="4"/>
  <c r="BO170" i="4"/>
  <c r="BW170" i="4"/>
  <c r="BP170" i="4"/>
  <c r="BV170" i="4"/>
  <c r="BQ170" i="4"/>
  <c r="BN170" i="4"/>
  <c r="BR170" i="4"/>
  <c r="BX170" i="4"/>
  <c r="AX170" i="4" s="1"/>
  <c r="BM170" i="4"/>
  <c r="CC170" i="4"/>
  <c r="BS170" i="4"/>
  <c r="CD170" i="4"/>
  <c r="BD170" i="4" s="1"/>
  <c r="BZ170" i="4"/>
  <c r="BT170" i="4"/>
  <c r="CU161" i="4"/>
  <c r="CT161" i="4"/>
  <c r="CS161" i="4"/>
  <c r="CF161" i="4"/>
  <c r="CG161" i="4"/>
  <c r="CV161" i="4"/>
  <c r="CH161" i="4"/>
  <c r="CO161" i="4"/>
  <c r="CK161" i="4"/>
  <c r="CR161" i="4"/>
  <c r="CJ161" i="4"/>
  <c r="CP161" i="4"/>
  <c r="CE161" i="4"/>
  <c r="CL161" i="4"/>
  <c r="CM161" i="4"/>
  <c r="CI161" i="4"/>
  <c r="CQ161" i="4"/>
  <c r="CN161" i="4"/>
  <c r="DG310" i="4"/>
  <c r="DN310" i="4"/>
  <c r="CW310" i="4"/>
  <c r="DF310" i="4"/>
  <c r="DI310" i="4"/>
  <c r="DH310" i="4"/>
  <c r="CZ310" i="4"/>
  <c r="DA310" i="4"/>
  <c r="DM310" i="4"/>
  <c r="CX310" i="4"/>
  <c r="DD310" i="4"/>
  <c r="DK310" i="4"/>
  <c r="DE310" i="4"/>
  <c r="DL310" i="4"/>
  <c r="CY310" i="4"/>
  <c r="DC310" i="4"/>
  <c r="DJ310" i="4"/>
  <c r="DB310" i="4"/>
  <c r="CJ48" i="4"/>
  <c r="CT48" i="4"/>
  <c r="CK48" i="4"/>
  <c r="CS48" i="4"/>
  <c r="CO48" i="4"/>
  <c r="CV48" i="4"/>
  <c r="CP48" i="4"/>
  <c r="CF48" i="4"/>
  <c r="CN48" i="4"/>
  <c r="CM48" i="4"/>
  <c r="CE48" i="4"/>
  <c r="CH48" i="4"/>
  <c r="CI48" i="4"/>
  <c r="CQ48" i="4"/>
  <c r="CR48" i="4"/>
  <c r="CL48" i="4"/>
  <c r="CG48" i="4"/>
  <c r="CU48" i="4"/>
  <c r="BS169" i="4"/>
  <c r="BW169" i="4"/>
  <c r="AW169" i="4" s="1"/>
  <c r="BQ169" i="4"/>
  <c r="CC169" i="4"/>
  <c r="BC169" i="4" s="1"/>
  <c r="CD169" i="4"/>
  <c r="BM169" i="4"/>
  <c r="BZ169" i="4"/>
  <c r="BP169" i="4"/>
  <c r="BY169" i="4"/>
  <c r="BO169" i="4"/>
  <c r="BU169" i="4"/>
  <c r="BX169" i="4"/>
  <c r="AX169" i="4" s="1"/>
  <c r="BT169" i="4"/>
  <c r="BN169" i="4"/>
  <c r="CB169" i="4"/>
  <c r="BV169" i="4"/>
  <c r="AV169" i="4" s="1"/>
  <c r="CA169" i="4"/>
  <c r="BR169" i="4"/>
  <c r="EC154" i="4"/>
  <c r="BA154" i="4" s="1"/>
  <c r="DY154" i="4"/>
  <c r="DR154" i="4"/>
  <c r="DO154" i="4"/>
  <c r="DX154" i="4"/>
  <c r="DZ154" i="4"/>
  <c r="DU154" i="4"/>
  <c r="EF154" i="4"/>
  <c r="BD154" i="4" s="1"/>
  <c r="ED154" i="4"/>
  <c r="DS154" i="4"/>
  <c r="DQ154" i="4"/>
  <c r="EB154" i="4"/>
  <c r="DW154" i="4"/>
  <c r="AU154" i="4" s="1"/>
  <c r="EE154" i="4"/>
  <c r="DV154" i="4"/>
  <c r="DP154" i="4"/>
  <c r="DT154" i="4"/>
  <c r="EA154" i="4"/>
  <c r="AY154" i="4" s="1"/>
  <c r="EM152" i="4"/>
  <c r="EO152" i="4"/>
  <c r="EK152" i="4"/>
  <c r="EV152" i="4"/>
  <c r="EN152" i="4"/>
  <c r="EJ152" i="4"/>
  <c r="EH152" i="4"/>
  <c r="ER152" i="4"/>
  <c r="EW152" i="4"/>
  <c r="EI152" i="4"/>
  <c r="ES152" i="4"/>
  <c r="EG152" i="4"/>
  <c r="ET152" i="4"/>
  <c r="EQ152" i="4"/>
  <c r="EP152" i="4"/>
  <c r="EL152" i="4"/>
  <c r="EU152" i="4"/>
  <c r="EX152" i="4"/>
  <c r="BW274" i="4"/>
  <c r="BU274" i="4"/>
  <c r="CC274" i="4"/>
  <c r="CB274" i="4"/>
  <c r="BX274" i="4"/>
  <c r="BR274" i="4"/>
  <c r="BM274" i="4"/>
  <c r="BY274" i="4"/>
  <c r="CA274" i="4"/>
  <c r="BV274" i="4"/>
  <c r="BS274" i="4"/>
  <c r="BN274" i="4"/>
  <c r="CD274" i="4"/>
  <c r="BO274" i="4"/>
  <c r="BQ274" i="4"/>
  <c r="BZ274" i="4"/>
  <c r="BT274" i="4"/>
  <c r="BP274" i="4"/>
  <c r="BM356" i="4"/>
  <c r="BW356" i="4"/>
  <c r="CD356" i="4"/>
  <c r="BO356" i="4"/>
  <c r="BY356" i="4"/>
  <c r="BU356" i="4"/>
  <c r="BN356" i="4"/>
  <c r="BS356" i="4"/>
  <c r="BP356" i="4"/>
  <c r="CC356" i="4"/>
  <c r="BV356" i="4"/>
  <c r="BR356" i="4"/>
  <c r="CB356" i="4"/>
  <c r="BQ356" i="4"/>
  <c r="BZ356" i="4"/>
  <c r="BT356" i="4"/>
  <c r="CA356" i="4"/>
  <c r="BX356" i="4"/>
  <c r="DF259" i="4"/>
  <c r="DI259" i="4"/>
  <c r="AY259" i="4" s="1"/>
  <c r="DH259" i="4"/>
  <c r="DB259" i="4"/>
  <c r="DL259" i="4"/>
  <c r="DA259" i="4"/>
  <c r="AQ259" i="4" s="1"/>
  <c r="CZ259" i="4"/>
  <c r="DM259" i="4"/>
  <c r="DN259" i="4"/>
  <c r="DC259" i="4"/>
  <c r="DD259" i="4"/>
  <c r="DK259" i="4"/>
  <c r="DE259" i="4"/>
  <c r="AU259" i="4" s="1"/>
  <c r="CY259" i="4"/>
  <c r="CW259" i="4"/>
  <c r="DG259" i="4"/>
  <c r="CX259" i="4"/>
  <c r="DJ259" i="4"/>
  <c r="CW239" i="4"/>
  <c r="DA239" i="4"/>
  <c r="CZ239" i="4"/>
  <c r="DD239" i="4"/>
  <c r="DE239" i="4"/>
  <c r="DH239" i="4"/>
  <c r="DL239" i="4"/>
  <c r="DI239" i="4"/>
  <c r="DN239" i="4"/>
  <c r="DC239" i="4"/>
  <c r="DJ239" i="4"/>
  <c r="DB239" i="4"/>
  <c r="CY239" i="4"/>
  <c r="CX239" i="4"/>
  <c r="DM239" i="4"/>
  <c r="DK239" i="4"/>
  <c r="DF239" i="4"/>
  <c r="DG239" i="4"/>
  <c r="BN333" i="4"/>
  <c r="BR333" i="4"/>
  <c r="BX333" i="4"/>
  <c r="BV333" i="4"/>
  <c r="BT333" i="4"/>
  <c r="CC333" i="4"/>
  <c r="BC333" i="4" s="1"/>
  <c r="BM333" i="4"/>
  <c r="BU333" i="4"/>
  <c r="CA333" i="4"/>
  <c r="BO333" i="4"/>
  <c r="BZ333" i="4"/>
  <c r="CB333" i="4"/>
  <c r="CD333" i="4"/>
  <c r="BY333" i="4"/>
  <c r="BW333" i="4"/>
  <c r="BS333" i="4"/>
  <c r="BQ333" i="4"/>
  <c r="BP333" i="4"/>
  <c r="BZ64" i="4"/>
  <c r="BX64" i="4"/>
  <c r="BM64" i="4"/>
  <c r="BT64" i="4"/>
  <c r="CA64" i="4"/>
  <c r="CC64" i="4"/>
  <c r="BR64" i="4"/>
  <c r="BS64" i="4"/>
  <c r="BU64" i="4"/>
  <c r="BP64" i="4"/>
  <c r="BV64" i="4"/>
  <c r="BY64" i="4"/>
  <c r="BQ64" i="4"/>
  <c r="CB64" i="4"/>
  <c r="BO64" i="4"/>
  <c r="BN64" i="4"/>
  <c r="BW64" i="4"/>
  <c r="CD64" i="4"/>
  <c r="CL356" i="4"/>
  <c r="CF356" i="4"/>
  <c r="CH356" i="4"/>
  <c r="CQ356" i="4"/>
  <c r="CI356" i="4"/>
  <c r="CR356" i="4"/>
  <c r="AZ356" i="4" s="1"/>
  <c r="CO356" i="4"/>
  <c r="CN356" i="4"/>
  <c r="CK356" i="4"/>
  <c r="CS356" i="4"/>
  <c r="CG356" i="4"/>
  <c r="CP356" i="4"/>
  <c r="CV356" i="4"/>
  <c r="CE356" i="4"/>
  <c r="CT356" i="4"/>
  <c r="CM356" i="4"/>
  <c r="CU356" i="4"/>
  <c r="CJ356" i="4"/>
  <c r="DB166" i="4"/>
  <c r="DE166" i="4"/>
  <c r="DM166" i="4"/>
  <c r="DD166" i="4"/>
  <c r="CW166" i="4"/>
  <c r="DC166" i="4"/>
  <c r="DF166" i="4"/>
  <c r="CY166" i="4"/>
  <c r="DG166" i="4"/>
  <c r="DH166" i="4"/>
  <c r="DK166" i="4"/>
  <c r="DA166" i="4"/>
  <c r="DI166" i="4"/>
  <c r="DN166" i="4"/>
  <c r="CZ166" i="4"/>
  <c r="DJ166" i="4"/>
  <c r="DL166" i="4"/>
  <c r="CX166" i="4"/>
  <c r="DE333" i="4"/>
  <c r="CX333" i="4"/>
  <c r="DJ333" i="4"/>
  <c r="DN333" i="4"/>
  <c r="DI333" i="4"/>
  <c r="DB333" i="4"/>
  <c r="AR333" i="4" s="1"/>
  <c r="DA333" i="4"/>
  <c r="CW333" i="4"/>
  <c r="DL333" i="4"/>
  <c r="DK333" i="4"/>
  <c r="DC333" i="4"/>
  <c r="DM333" i="4"/>
  <c r="DG333" i="4"/>
  <c r="CY333" i="4"/>
  <c r="DF333" i="4"/>
  <c r="DH333" i="4"/>
  <c r="CZ333" i="4"/>
  <c r="DD333" i="4"/>
  <c r="DS206" i="4"/>
  <c r="EA206" i="4"/>
  <c r="EC206" i="4"/>
  <c r="DQ206" i="4"/>
  <c r="AO206" i="4" s="1"/>
  <c r="DZ206" i="4"/>
  <c r="EE206" i="4"/>
  <c r="DV206" i="4"/>
  <c r="DU206" i="4"/>
  <c r="DR206" i="4"/>
  <c r="DX206" i="4"/>
  <c r="AV206" i="4" s="1"/>
  <c r="EF206" i="4"/>
  <c r="DW206" i="4"/>
  <c r="DT206" i="4"/>
  <c r="EB206" i="4"/>
  <c r="AZ206" i="4" s="1"/>
  <c r="ED206" i="4"/>
  <c r="DY206" i="4"/>
  <c r="AW206" i="4" s="1"/>
  <c r="DP206" i="4"/>
  <c r="DO206" i="4"/>
  <c r="EG62" i="4"/>
  <c r="EN62" i="4"/>
  <c r="EP62" i="4"/>
  <c r="EI62" i="4"/>
  <c r="EH62" i="4"/>
  <c r="ER62" i="4"/>
  <c r="EK62" i="4"/>
  <c r="EM62" i="4"/>
  <c r="EQ62" i="4"/>
  <c r="ET62" i="4"/>
  <c r="EL62" i="4"/>
  <c r="EX62" i="4"/>
  <c r="EO62" i="4"/>
  <c r="ES62" i="4"/>
  <c r="EW62" i="4"/>
  <c r="EV62" i="4"/>
  <c r="EU62" i="4"/>
  <c r="EJ62" i="4"/>
  <c r="DN254" i="4"/>
  <c r="CY254" i="4"/>
  <c r="DI254" i="4"/>
  <c r="DE254" i="4"/>
  <c r="DF254" i="4"/>
  <c r="DK254" i="4"/>
  <c r="DG254" i="4"/>
  <c r="DJ254" i="4"/>
  <c r="DC254" i="4"/>
  <c r="CX254" i="4"/>
  <c r="DM254" i="4"/>
  <c r="DB254" i="4"/>
  <c r="DH254" i="4"/>
  <c r="CZ254" i="4"/>
  <c r="DD254" i="4"/>
  <c r="DA254" i="4"/>
  <c r="DL254" i="4"/>
  <c r="CW254" i="4"/>
  <c r="DM307" i="4"/>
  <c r="DL307" i="4"/>
  <c r="CY307" i="4"/>
  <c r="DA307" i="4"/>
  <c r="DJ307" i="4"/>
  <c r="DK307" i="4"/>
  <c r="DN307" i="4"/>
  <c r="DB307" i="4"/>
  <c r="DH307" i="4"/>
  <c r="DC307" i="4"/>
  <c r="CX307" i="4"/>
  <c r="DD307" i="4"/>
  <c r="DI307" i="4"/>
  <c r="DG307" i="4"/>
  <c r="DF307" i="4"/>
  <c r="DE307" i="4"/>
  <c r="CW307" i="4"/>
  <c r="CZ307" i="4"/>
  <c r="DE135" i="4"/>
  <c r="DH135" i="4"/>
  <c r="DK135" i="4"/>
  <c r="CY135" i="4"/>
  <c r="DN135" i="4"/>
  <c r="DB135" i="4"/>
  <c r="CW135" i="4"/>
  <c r="DD135" i="4"/>
  <c r="DF135" i="4"/>
  <c r="DG135" i="4"/>
  <c r="DI135" i="4"/>
  <c r="DL135" i="4"/>
  <c r="DA135" i="4"/>
  <c r="DJ135" i="4"/>
  <c r="CX135" i="4"/>
  <c r="DC135" i="4"/>
  <c r="DM135" i="4"/>
  <c r="CZ135" i="4"/>
  <c r="EF335" i="4"/>
  <c r="DQ335" i="4"/>
  <c r="DU335" i="4"/>
  <c r="DP335" i="4"/>
  <c r="EA335" i="4"/>
  <c r="EE335" i="4"/>
  <c r="DS335" i="4"/>
  <c r="EB335" i="4"/>
  <c r="DT335" i="4"/>
  <c r="EC335" i="4"/>
  <c r="DY335" i="4"/>
  <c r="ED335" i="4"/>
  <c r="DO335" i="4"/>
  <c r="DZ335" i="4"/>
  <c r="DV335" i="4"/>
  <c r="DX335" i="4"/>
  <c r="DW335" i="4"/>
  <c r="DR335" i="4"/>
  <c r="CV249" i="4"/>
  <c r="CI249" i="4"/>
  <c r="CJ249" i="4"/>
  <c r="CQ249" i="4"/>
  <c r="CL249" i="4"/>
  <c r="CU249" i="4"/>
  <c r="CR249" i="4"/>
  <c r="CK249" i="4"/>
  <c r="CP249" i="4"/>
  <c r="CF249" i="4"/>
  <c r="CG249" i="4"/>
  <c r="CM249" i="4"/>
  <c r="CS249" i="4"/>
  <c r="CE249" i="4"/>
  <c r="CN249" i="4"/>
  <c r="CO249" i="4"/>
  <c r="CH249" i="4"/>
  <c r="CT249" i="4"/>
  <c r="BM241" i="4"/>
  <c r="BV241" i="4"/>
  <c r="CD241" i="4"/>
  <c r="BP241" i="4"/>
  <c r="BY241" i="4"/>
  <c r="CB241" i="4"/>
  <c r="BQ241" i="4"/>
  <c r="BZ241" i="4"/>
  <c r="CC241" i="4"/>
  <c r="BO241" i="4"/>
  <c r="CA241" i="4"/>
  <c r="BU241" i="4"/>
  <c r="BS241" i="4"/>
  <c r="BX241" i="4"/>
  <c r="BR241" i="4"/>
  <c r="BT241" i="4"/>
  <c r="BW241" i="4"/>
  <c r="BN241" i="4"/>
  <c r="EA68" i="4"/>
  <c r="DQ68" i="4"/>
  <c r="EE68" i="4"/>
  <c r="DP68" i="4"/>
  <c r="DV68" i="4"/>
  <c r="DO68" i="4"/>
  <c r="EB68" i="4"/>
  <c r="DW68" i="4"/>
  <c r="DZ68" i="4"/>
  <c r="DS68" i="4"/>
  <c r="DY68" i="4"/>
  <c r="EF68" i="4"/>
  <c r="ED68" i="4"/>
  <c r="DX68" i="4"/>
  <c r="DR68" i="4"/>
  <c r="DT68" i="4"/>
  <c r="EC68" i="4"/>
  <c r="DU68" i="4"/>
  <c r="EB180" i="4"/>
  <c r="DZ180" i="4"/>
  <c r="ED180" i="4"/>
  <c r="DR180" i="4"/>
  <c r="EC180" i="4"/>
  <c r="EE180" i="4"/>
  <c r="DS180" i="4"/>
  <c r="DU180" i="4"/>
  <c r="DT180" i="4"/>
  <c r="DV180" i="4"/>
  <c r="DP180" i="4"/>
  <c r="DY180" i="4"/>
  <c r="DQ180" i="4"/>
  <c r="EA180" i="4"/>
  <c r="DW180" i="4"/>
  <c r="EF180" i="4"/>
  <c r="DX180" i="4"/>
  <c r="DO180" i="4"/>
  <c r="CT260" i="4"/>
  <c r="CF260" i="4"/>
  <c r="CH260" i="4"/>
  <c r="CV260" i="4"/>
  <c r="CR260" i="4"/>
  <c r="CL260" i="4"/>
  <c r="CE260" i="4"/>
  <c r="CS260" i="4"/>
  <c r="CG260" i="4"/>
  <c r="CU260" i="4"/>
  <c r="CP260" i="4"/>
  <c r="CQ260" i="4"/>
  <c r="CK260" i="4"/>
  <c r="CJ260" i="4"/>
  <c r="CO260" i="4"/>
  <c r="CI260" i="4"/>
  <c r="CM260" i="4"/>
  <c r="CN260" i="4"/>
  <c r="DU316" i="4"/>
  <c r="ED316" i="4"/>
  <c r="DZ316" i="4"/>
  <c r="DW316" i="4"/>
  <c r="DX316" i="4"/>
  <c r="DT316" i="4"/>
  <c r="EA316" i="4"/>
  <c r="DV316" i="4"/>
  <c r="DQ316" i="4"/>
  <c r="DO316" i="4"/>
  <c r="EE316" i="4"/>
  <c r="DP316" i="4"/>
  <c r="DS316" i="4"/>
  <c r="DR316" i="4"/>
  <c r="EB316" i="4"/>
  <c r="EC316" i="4"/>
  <c r="EF316" i="4"/>
  <c r="DY316" i="4"/>
  <c r="DE296" i="4"/>
  <c r="CW296" i="4"/>
  <c r="DK296" i="4"/>
  <c r="DD296" i="4"/>
  <c r="DG296" i="4"/>
  <c r="DA296" i="4"/>
  <c r="DI296" i="4"/>
  <c r="AY296" i="4" s="1"/>
  <c r="CY296" i="4"/>
  <c r="DM296" i="4"/>
  <c r="DB296" i="4"/>
  <c r="DH296" i="4"/>
  <c r="DF296" i="4"/>
  <c r="DC296" i="4"/>
  <c r="DJ296" i="4"/>
  <c r="CX296" i="4"/>
  <c r="DN296" i="4"/>
  <c r="CZ296" i="4"/>
  <c r="DL296" i="4"/>
  <c r="DN45" i="4"/>
  <c r="DK45" i="4"/>
  <c r="CZ45" i="4"/>
  <c r="DD45" i="4"/>
  <c r="DM45" i="4"/>
  <c r="DF45" i="4"/>
  <c r="DI45" i="4"/>
  <c r="DG45" i="4"/>
  <c r="DC45" i="4"/>
  <c r="CW45" i="4"/>
  <c r="CY45" i="4"/>
  <c r="DJ45" i="4"/>
  <c r="DB45" i="4"/>
  <c r="CX45" i="4"/>
  <c r="DH45" i="4"/>
  <c r="DA45" i="4"/>
  <c r="DL45" i="4"/>
  <c r="DE45" i="4"/>
  <c r="EW99" i="4"/>
  <c r="EM99" i="4"/>
  <c r="ER99" i="4"/>
  <c r="EH99" i="4"/>
  <c r="EQ99" i="4"/>
  <c r="ES99" i="4"/>
  <c r="EU99" i="4"/>
  <c r="EX99" i="4"/>
  <c r="EJ99" i="4"/>
  <c r="EL99" i="4"/>
  <c r="ET99" i="4"/>
  <c r="EI99" i="4"/>
  <c r="EK99" i="4"/>
  <c r="EV99" i="4"/>
  <c r="EN99" i="4"/>
  <c r="EO99" i="4"/>
  <c r="EG99" i="4"/>
  <c r="EP99" i="4"/>
  <c r="EC343" i="4"/>
  <c r="DY343" i="4"/>
  <c r="EA343" i="4"/>
  <c r="DV343" i="4"/>
  <c r="AT343" i="4" s="1"/>
  <c r="EF343" i="4"/>
  <c r="DR343" i="4"/>
  <c r="AP343" i="4" s="1"/>
  <c r="EB343" i="4"/>
  <c r="DX343" i="4"/>
  <c r="DQ343" i="4"/>
  <c r="DZ343" i="4"/>
  <c r="DP343" i="4"/>
  <c r="ED343" i="4"/>
  <c r="DW343" i="4"/>
  <c r="AU343" i="4" s="1"/>
  <c r="DU343" i="4"/>
  <c r="AS343" i="4" s="1"/>
  <c r="EE343" i="4"/>
  <c r="DO343" i="4"/>
  <c r="DS343" i="4"/>
  <c r="DT343" i="4"/>
  <c r="BZ200" i="4"/>
  <c r="CB200" i="4"/>
  <c r="BY200" i="4"/>
  <c r="BQ200" i="4"/>
  <c r="BR200" i="4"/>
  <c r="BV200" i="4"/>
  <c r="BU200" i="4"/>
  <c r="BS200" i="4"/>
  <c r="BT200" i="4"/>
  <c r="BP200" i="4"/>
  <c r="CD200" i="4"/>
  <c r="BX200" i="4"/>
  <c r="BM200" i="4"/>
  <c r="BW200" i="4"/>
  <c r="CC200" i="4"/>
  <c r="CA200" i="4"/>
  <c r="BO200" i="4"/>
  <c r="BN200" i="4"/>
  <c r="BQ36" i="4"/>
  <c r="BT36" i="4"/>
  <c r="BS36" i="4"/>
  <c r="BW36" i="4"/>
  <c r="BP36" i="4"/>
  <c r="BX36" i="4"/>
  <c r="BN36" i="4"/>
  <c r="CB36" i="4"/>
  <c r="BY36" i="4"/>
  <c r="BZ36" i="4"/>
  <c r="BV36" i="4"/>
  <c r="BU36" i="4"/>
  <c r="CC36" i="4"/>
  <c r="BR36" i="4"/>
  <c r="CD36" i="4"/>
  <c r="BO36" i="4"/>
  <c r="BM36" i="4"/>
  <c r="CA36" i="4"/>
  <c r="CO314" i="4"/>
  <c r="CL314" i="4"/>
  <c r="CE314" i="4"/>
  <c r="CM314" i="4"/>
  <c r="CJ314" i="4"/>
  <c r="CF314" i="4"/>
  <c r="CG314" i="4"/>
  <c r="CI314" i="4"/>
  <c r="CV314" i="4"/>
  <c r="CU314" i="4"/>
  <c r="CQ314" i="4"/>
  <c r="CR314" i="4"/>
  <c r="CT314" i="4"/>
  <c r="CP314" i="4"/>
  <c r="CN314" i="4"/>
  <c r="CH314" i="4"/>
  <c r="CS314" i="4"/>
  <c r="CK314" i="4"/>
  <c r="EU201" i="4"/>
  <c r="EM201" i="4"/>
  <c r="EV201" i="4"/>
  <c r="ES201" i="4"/>
  <c r="EO201" i="4"/>
  <c r="EK201" i="4"/>
  <c r="EJ201" i="4"/>
  <c r="EW201" i="4"/>
  <c r="EH201" i="4"/>
  <c r="EN201" i="4"/>
  <c r="AT201" i="4" s="1"/>
  <c r="EL201" i="4"/>
  <c r="EQ201" i="4"/>
  <c r="ET201" i="4"/>
  <c r="ER201" i="4"/>
  <c r="AX201" i="4" s="1"/>
  <c r="EG201" i="4"/>
  <c r="EI201" i="4"/>
  <c r="EP201" i="4"/>
  <c r="EX201" i="4"/>
  <c r="BD201" i="4" s="1"/>
  <c r="EN142" i="4"/>
  <c r="AT142" i="4" s="1"/>
  <c r="EM142" i="4"/>
  <c r="AS142" i="4" s="1"/>
  <c r="EL142" i="4"/>
  <c r="EX142" i="4"/>
  <c r="EJ142" i="4"/>
  <c r="ET142" i="4"/>
  <c r="EU142" i="4"/>
  <c r="EQ142" i="4"/>
  <c r="ER142" i="4"/>
  <c r="EV142" i="4"/>
  <c r="EW142" i="4"/>
  <c r="EK142" i="4"/>
  <c r="AQ142" i="4" s="1"/>
  <c r="EH142" i="4"/>
  <c r="EO142" i="4"/>
  <c r="EP142" i="4"/>
  <c r="EI142" i="4"/>
  <c r="ES142" i="4"/>
  <c r="EG142" i="4"/>
  <c r="EA253" i="4"/>
  <c r="DZ253" i="4"/>
  <c r="DT253" i="4"/>
  <c r="DO253" i="4"/>
  <c r="DS253" i="4"/>
  <c r="DQ253" i="4"/>
  <c r="DR253" i="4"/>
  <c r="DY253" i="4"/>
  <c r="DU253" i="4"/>
  <c r="EF253" i="4"/>
  <c r="DX253" i="4"/>
  <c r="ED253" i="4"/>
  <c r="DP253" i="4"/>
  <c r="EE253" i="4"/>
  <c r="BC253" i="4" s="1"/>
  <c r="DW253" i="4"/>
  <c r="EC253" i="4"/>
  <c r="DV253" i="4"/>
  <c r="EB253" i="4"/>
  <c r="AZ253" i="4" s="1"/>
  <c r="BO251" i="4"/>
  <c r="BY251" i="4"/>
  <c r="CB251" i="4"/>
  <c r="CC251" i="4"/>
  <c r="BM251" i="4"/>
  <c r="BW251" i="4"/>
  <c r="BX251" i="4"/>
  <c r="BQ251" i="4"/>
  <c r="BU251" i="4"/>
  <c r="CD251" i="4"/>
  <c r="BV251" i="4"/>
  <c r="BR251" i="4"/>
  <c r="CA251" i="4"/>
  <c r="BP251" i="4"/>
  <c r="BN251" i="4"/>
  <c r="BZ251" i="4"/>
  <c r="BT251" i="4"/>
  <c r="BS251" i="4"/>
  <c r="DN152" i="4"/>
  <c r="DD152" i="4"/>
  <c r="DC152" i="4"/>
  <c r="DM152" i="4"/>
  <c r="DK152" i="4"/>
  <c r="CZ152" i="4"/>
  <c r="DA152" i="4"/>
  <c r="DH152" i="4"/>
  <c r="DE152" i="4"/>
  <c r="DJ152" i="4"/>
  <c r="DB152" i="4"/>
  <c r="CW152" i="4"/>
  <c r="CX152" i="4"/>
  <c r="DL152" i="4"/>
  <c r="DG152" i="4"/>
  <c r="CY152" i="4"/>
  <c r="DF152" i="4"/>
  <c r="DI152" i="4"/>
  <c r="CV307" i="4"/>
  <c r="CF307" i="4"/>
  <c r="CP307" i="4"/>
  <c r="CN307" i="4"/>
  <c r="CU307" i="4"/>
  <c r="CQ307" i="4"/>
  <c r="CL307" i="4"/>
  <c r="AT307" i="4" s="1"/>
  <c r="CT307" i="4"/>
  <c r="CM307" i="4"/>
  <c r="CI307" i="4"/>
  <c r="CO307" i="4"/>
  <c r="CG307" i="4"/>
  <c r="AO307" i="4" s="1"/>
  <c r="CH307" i="4"/>
  <c r="CJ307" i="4"/>
  <c r="CE307" i="4"/>
  <c r="CK307" i="4"/>
  <c r="CR307" i="4"/>
  <c r="CS307" i="4"/>
  <c r="DM167" i="4"/>
  <c r="DK167" i="4"/>
  <c r="CZ167" i="4"/>
  <c r="DE167" i="4"/>
  <c r="DG167" i="4"/>
  <c r="CW167" i="4"/>
  <c r="DC167" i="4"/>
  <c r="CY167" i="4"/>
  <c r="DJ167" i="4"/>
  <c r="DL167" i="4"/>
  <c r="DB167" i="4"/>
  <c r="DA167" i="4"/>
  <c r="DH167" i="4"/>
  <c r="DF167" i="4"/>
  <c r="DN167" i="4"/>
  <c r="CX167" i="4"/>
  <c r="DI167" i="4"/>
  <c r="DD167" i="4"/>
  <c r="DA178" i="4"/>
  <c r="DJ178" i="4"/>
  <c r="AZ178" i="4" s="1"/>
  <c r="DF178" i="4"/>
  <c r="DM178" i="4"/>
  <c r="DN178" i="4"/>
  <c r="DE178" i="4"/>
  <c r="DC178" i="4"/>
  <c r="AS178" i="4" s="1"/>
  <c r="DG178" i="4"/>
  <c r="AW178" i="4" s="1"/>
  <c r="CX178" i="4"/>
  <c r="CY178" i="4"/>
  <c r="DI178" i="4"/>
  <c r="DH178" i="4"/>
  <c r="AX178" i="4" s="1"/>
  <c r="CW178" i="4"/>
  <c r="CZ178" i="4"/>
  <c r="DL178" i="4"/>
  <c r="DB178" i="4"/>
  <c r="AR178" i="4" s="1"/>
  <c r="DD178" i="4"/>
  <c r="DK178" i="4"/>
  <c r="CX332" i="4"/>
  <c r="DI332" i="4"/>
  <c r="DA332" i="4"/>
  <c r="DF332" i="4"/>
  <c r="DL332" i="4"/>
  <c r="DD332" i="4"/>
  <c r="DG332" i="4"/>
  <c r="CY332" i="4"/>
  <c r="DE332" i="4"/>
  <c r="DM332" i="4"/>
  <c r="DC332" i="4"/>
  <c r="CZ332" i="4"/>
  <c r="DJ332" i="4"/>
  <c r="CW332" i="4"/>
  <c r="DB332" i="4"/>
  <c r="DH332" i="4"/>
  <c r="DN332" i="4"/>
  <c r="DK332" i="4"/>
  <c r="BA332" i="4" s="1"/>
  <c r="BW179" i="4"/>
  <c r="BQ179" i="4"/>
  <c r="BU179" i="4"/>
  <c r="CA179" i="4"/>
  <c r="CB179" i="4"/>
  <c r="BR179" i="4"/>
  <c r="BT179" i="4"/>
  <c r="AT179" i="4" s="1"/>
  <c r="BV179" i="4"/>
  <c r="AV179" i="4" s="1"/>
  <c r="BM179" i="4"/>
  <c r="BY179" i="4"/>
  <c r="BX179" i="4"/>
  <c r="CC179" i="4"/>
  <c r="BP179" i="4"/>
  <c r="BZ179" i="4"/>
  <c r="BN179" i="4"/>
  <c r="BS179" i="4"/>
  <c r="BO179" i="4"/>
  <c r="CD179" i="4"/>
  <c r="CP171" i="4"/>
  <c r="CH171" i="4"/>
  <c r="CJ171" i="4"/>
  <c r="CL171" i="4"/>
  <c r="CT171" i="4"/>
  <c r="CK171" i="4"/>
  <c r="CO171" i="4"/>
  <c r="CU171" i="4"/>
  <c r="CM171" i="4"/>
  <c r="CR171" i="4"/>
  <c r="CE171" i="4"/>
  <c r="CS171" i="4"/>
  <c r="CI171" i="4"/>
  <c r="CV171" i="4"/>
  <c r="CN171" i="4"/>
  <c r="CG171" i="4"/>
  <c r="CF171" i="4"/>
  <c r="CQ171" i="4"/>
  <c r="CU168" i="4"/>
  <c r="CH168" i="4"/>
  <c r="AP168" i="4" s="1"/>
  <c r="CT168" i="4"/>
  <c r="CI168" i="4"/>
  <c r="CL168" i="4"/>
  <c r="CS168" i="4"/>
  <c r="CJ168" i="4"/>
  <c r="CM168" i="4"/>
  <c r="CV168" i="4"/>
  <c r="CR168" i="4"/>
  <c r="CE168" i="4"/>
  <c r="CQ168" i="4"/>
  <c r="CO168" i="4"/>
  <c r="CG168" i="4"/>
  <c r="CK168" i="4"/>
  <c r="CF168" i="4"/>
  <c r="AN168" i="4" s="1"/>
  <c r="CN168" i="4"/>
  <c r="CP168" i="4"/>
  <c r="BT185" i="4"/>
  <c r="BS185" i="4"/>
  <c r="BN185" i="4"/>
  <c r="CD185" i="4"/>
  <c r="BV185" i="4"/>
  <c r="BY185" i="4"/>
  <c r="CB185" i="4"/>
  <c r="CA185" i="4"/>
  <c r="BZ185" i="4"/>
  <c r="BP185" i="4"/>
  <c r="BU185" i="4"/>
  <c r="BO185" i="4"/>
  <c r="BM185" i="4"/>
  <c r="BX185" i="4"/>
  <c r="CC185" i="4"/>
  <c r="BQ185" i="4"/>
  <c r="BW185" i="4"/>
  <c r="BR185" i="4"/>
  <c r="AR185" i="4" s="1"/>
  <c r="CG283" i="4"/>
  <c r="CK283" i="4"/>
  <c r="CT283" i="4"/>
  <c r="CH283" i="4"/>
  <c r="CL283" i="4"/>
  <c r="CS283" i="4"/>
  <c r="CP283" i="4"/>
  <c r="CN283" i="4"/>
  <c r="AV283" i="4" s="1"/>
  <c r="CU283" i="4"/>
  <c r="CV283" i="4"/>
  <c r="CE283" i="4"/>
  <c r="CI283" i="4"/>
  <c r="CJ283" i="4"/>
  <c r="CR283" i="4"/>
  <c r="CO283" i="4"/>
  <c r="CF283" i="4"/>
  <c r="AN283" i="4" s="1"/>
  <c r="CQ283" i="4"/>
  <c r="CM283" i="4"/>
  <c r="CE293" i="4"/>
  <c r="CV293" i="4"/>
  <c r="CS293" i="4"/>
  <c r="CO293" i="4"/>
  <c r="CI293" i="4"/>
  <c r="CQ293" i="4"/>
  <c r="CP293" i="4"/>
  <c r="CG293" i="4"/>
  <c r="CL293" i="4"/>
  <c r="CN293" i="4"/>
  <c r="CM293" i="4"/>
  <c r="CT293" i="4"/>
  <c r="CF293" i="4"/>
  <c r="CH293" i="4"/>
  <c r="CU293" i="4"/>
  <c r="CR293" i="4"/>
  <c r="CK293" i="4"/>
  <c r="CJ293" i="4"/>
  <c r="EN26" i="4"/>
  <c r="EM26" i="4"/>
  <c r="ET26" i="4"/>
  <c r="EK26" i="4"/>
  <c r="ES26" i="4"/>
  <c r="EW26" i="4"/>
  <c r="EI26" i="4"/>
  <c r="EP26" i="4"/>
  <c r="ER26" i="4"/>
  <c r="EH26" i="4"/>
  <c r="EJ26" i="4"/>
  <c r="EV26" i="4"/>
  <c r="EU26" i="4"/>
  <c r="EQ26" i="4"/>
  <c r="EO26" i="4"/>
  <c r="EG26" i="4"/>
  <c r="EX26" i="4"/>
  <c r="EL26" i="4"/>
  <c r="DG61" i="4"/>
  <c r="DM61" i="4"/>
  <c r="DI61" i="4"/>
  <c r="DA61" i="4"/>
  <c r="CW61" i="4"/>
  <c r="CX61" i="4"/>
  <c r="DF61" i="4"/>
  <c r="DB61" i="4"/>
  <c r="DN61" i="4"/>
  <c r="DL61" i="4"/>
  <c r="CY61" i="4"/>
  <c r="DJ61" i="4"/>
  <c r="DK61" i="4"/>
  <c r="CZ61" i="4"/>
  <c r="DC61" i="4"/>
  <c r="DD61" i="4"/>
  <c r="DH61" i="4"/>
  <c r="DE61" i="4"/>
  <c r="DU41" i="4"/>
  <c r="DR41" i="4"/>
  <c r="DQ41" i="4"/>
  <c r="ED41" i="4"/>
  <c r="DT41" i="4"/>
  <c r="DZ41" i="4"/>
  <c r="DP41" i="4"/>
  <c r="EF41" i="4"/>
  <c r="DW41" i="4"/>
  <c r="EA41" i="4"/>
  <c r="EE41" i="4"/>
  <c r="DS41" i="4"/>
  <c r="DY41" i="4"/>
  <c r="EC41" i="4"/>
  <c r="DO41" i="4"/>
  <c r="EB41" i="4"/>
  <c r="DV41" i="4"/>
  <c r="DX41" i="4"/>
  <c r="CB359" i="4"/>
  <c r="BV359" i="4"/>
  <c r="CD359" i="4"/>
  <c r="BN359" i="4"/>
  <c r="BX359" i="4"/>
  <c r="BM359" i="4"/>
  <c r="BP359" i="4"/>
  <c r="BY359" i="4"/>
  <c r="BQ359" i="4"/>
  <c r="BS359" i="4"/>
  <c r="CA359" i="4"/>
  <c r="BO359" i="4"/>
  <c r="BR359" i="4"/>
  <c r="BW359" i="4"/>
  <c r="BT359" i="4"/>
  <c r="BU359" i="4"/>
  <c r="BZ359" i="4"/>
  <c r="CC359" i="4"/>
  <c r="DK60" i="4"/>
  <c r="CX60" i="4"/>
  <c r="CW60" i="4"/>
  <c r="DL60" i="4"/>
  <c r="DF60" i="4"/>
  <c r="DG60" i="4"/>
  <c r="CY60" i="4"/>
  <c r="DA60" i="4"/>
  <c r="DE60" i="4"/>
  <c r="DC60" i="4"/>
  <c r="DD60" i="4"/>
  <c r="DB60" i="4"/>
  <c r="DN60" i="4"/>
  <c r="DJ60" i="4"/>
  <c r="CZ60" i="4"/>
  <c r="DM60" i="4"/>
  <c r="DI60" i="4"/>
  <c r="DH60" i="4"/>
  <c r="DL50" i="4"/>
  <c r="CW50" i="4"/>
  <c r="DE50" i="4"/>
  <c r="DC50" i="4"/>
  <c r="DK50" i="4"/>
  <c r="DG50" i="4"/>
  <c r="DJ50" i="4"/>
  <c r="DD50" i="4"/>
  <c r="DB50" i="4"/>
  <c r="DF50" i="4"/>
  <c r="DI50" i="4"/>
  <c r="CX50" i="4"/>
  <c r="DH50" i="4"/>
  <c r="CY50" i="4"/>
  <c r="CZ50" i="4"/>
  <c r="DN50" i="4"/>
  <c r="DM50" i="4"/>
  <c r="DA50" i="4"/>
  <c r="CL323" i="4"/>
  <c r="CG323" i="4"/>
  <c r="CH323" i="4"/>
  <c r="CU323" i="4"/>
  <c r="CJ323" i="4"/>
  <c r="CE323" i="4"/>
  <c r="CS323" i="4"/>
  <c r="BA323" i="4" s="1"/>
  <c r="CF323" i="4"/>
  <c r="AN323" i="4" s="1"/>
  <c r="CI323" i="4"/>
  <c r="CR323" i="4"/>
  <c r="AZ323" i="4" s="1"/>
  <c r="CP323" i="4"/>
  <c r="CN323" i="4"/>
  <c r="AV323" i="4" s="1"/>
  <c r="CK323" i="4"/>
  <c r="CQ323" i="4"/>
  <c r="CT323" i="4"/>
  <c r="CV323" i="4"/>
  <c r="BD323" i="4" s="1"/>
  <c r="CM323" i="4"/>
  <c r="CO323" i="4"/>
  <c r="DI14" i="4"/>
  <c r="DF14" i="4"/>
  <c r="DE14" i="4"/>
  <c r="DG14" i="4"/>
  <c r="DH14" i="4"/>
  <c r="DD14" i="4"/>
  <c r="DJ14" i="4"/>
  <c r="DM14" i="4"/>
  <c r="CW14" i="4"/>
  <c r="DN14" i="4"/>
  <c r="DL14" i="4"/>
  <c r="CY14" i="4"/>
  <c r="DA14" i="4"/>
  <c r="DB14" i="4"/>
  <c r="DC14" i="4"/>
  <c r="CZ14" i="4"/>
  <c r="DK14" i="4"/>
  <c r="CX14" i="4"/>
  <c r="EV330" i="4"/>
  <c r="EU330" i="4"/>
  <c r="EX330" i="4"/>
  <c r="ES330" i="4"/>
  <c r="EP330" i="4"/>
  <c r="EL330" i="4"/>
  <c r="ET330" i="4"/>
  <c r="EH330" i="4"/>
  <c r="EO330" i="4"/>
  <c r="EK330" i="4"/>
  <c r="ER330" i="4"/>
  <c r="EJ330" i="4"/>
  <c r="AP330" i="4" s="1"/>
  <c r="EG330" i="4"/>
  <c r="EQ330" i="4"/>
  <c r="EM330" i="4"/>
  <c r="EI330" i="4"/>
  <c r="AO330" i="4" s="1"/>
  <c r="EN330" i="4"/>
  <c r="EW330" i="4"/>
  <c r="EH353" i="4"/>
  <c r="EK353" i="4"/>
  <c r="EM353" i="4"/>
  <c r="EU353" i="4"/>
  <c r="EL353" i="4"/>
  <c r="ER353" i="4"/>
  <c r="AX353" i="4" s="1"/>
  <c r="EG353" i="4"/>
  <c r="ET353" i="4"/>
  <c r="ES353" i="4"/>
  <c r="EV353" i="4"/>
  <c r="EO353" i="4"/>
  <c r="EQ353" i="4"/>
  <c r="EJ353" i="4"/>
  <c r="EX353" i="4"/>
  <c r="BD353" i="4" s="1"/>
  <c r="EI353" i="4"/>
  <c r="EP353" i="4"/>
  <c r="EN353" i="4"/>
  <c r="EW353" i="4"/>
  <c r="EK298" i="4"/>
  <c r="ES298" i="4"/>
  <c r="EO298" i="4"/>
  <c r="EM298" i="4"/>
  <c r="EI298" i="4"/>
  <c r="ET298" i="4"/>
  <c r="EG298" i="4"/>
  <c r="EX298" i="4"/>
  <c r="EN298" i="4"/>
  <c r="EJ298" i="4"/>
  <c r="EV298" i="4"/>
  <c r="EU298" i="4"/>
  <c r="BA298" i="4" s="1"/>
  <c r="EQ298" i="4"/>
  <c r="EL298" i="4"/>
  <c r="EW298" i="4"/>
  <c r="ER298" i="4"/>
  <c r="EP298" i="4"/>
  <c r="EH298" i="4"/>
  <c r="CL198" i="4"/>
  <c r="CV198" i="4"/>
  <c r="CG198" i="4"/>
  <c r="CN198" i="4"/>
  <c r="CF198" i="4"/>
  <c r="CE198" i="4"/>
  <c r="CK198" i="4"/>
  <c r="CU198" i="4"/>
  <c r="CP198" i="4"/>
  <c r="CS198" i="4"/>
  <c r="CO198" i="4"/>
  <c r="CR198" i="4"/>
  <c r="CI198" i="4"/>
  <c r="CQ198" i="4"/>
  <c r="CT198" i="4"/>
  <c r="CH198" i="4"/>
  <c r="CJ198" i="4"/>
  <c r="CM198" i="4"/>
  <c r="DO129" i="4"/>
  <c r="DR129" i="4"/>
  <c r="DV129" i="4"/>
  <c r="DY129" i="4"/>
  <c r="DT129" i="4"/>
  <c r="ED129" i="4"/>
  <c r="EF129" i="4"/>
  <c r="EE129" i="4"/>
  <c r="DP129" i="4"/>
  <c r="EC129" i="4"/>
  <c r="DQ129" i="4"/>
  <c r="DX129" i="4"/>
  <c r="EA129" i="4"/>
  <c r="DS129" i="4"/>
  <c r="EB129" i="4"/>
  <c r="DZ129" i="4"/>
  <c r="DU129" i="4"/>
  <c r="DW129" i="4"/>
  <c r="BQ210" i="4"/>
  <c r="BU210" i="4"/>
  <c r="BS210" i="4"/>
  <c r="BW210" i="4"/>
  <c r="CD210" i="4"/>
  <c r="CC210" i="4"/>
  <c r="BR210" i="4"/>
  <c r="BP210" i="4"/>
  <c r="BO210" i="4"/>
  <c r="BM210" i="4"/>
  <c r="BY210" i="4"/>
  <c r="BT210" i="4"/>
  <c r="BN210" i="4"/>
  <c r="BZ210" i="4"/>
  <c r="CA210" i="4"/>
  <c r="BV210" i="4"/>
  <c r="CB210" i="4"/>
  <c r="BX210" i="4"/>
  <c r="DP183" i="4"/>
  <c r="EF183" i="4"/>
  <c r="EA183" i="4"/>
  <c r="DQ183" i="4"/>
  <c r="DZ183" i="4"/>
  <c r="DX183" i="4"/>
  <c r="DU183" i="4"/>
  <c r="DT183" i="4"/>
  <c r="ED183" i="4"/>
  <c r="EB183" i="4"/>
  <c r="DR183" i="4"/>
  <c r="EC183" i="4"/>
  <c r="DW183" i="4"/>
  <c r="EE183" i="4"/>
  <c r="DV183" i="4"/>
  <c r="DY183" i="4"/>
  <c r="DO183" i="4"/>
  <c r="DS183" i="4"/>
  <c r="DH91" i="4"/>
  <c r="DF91" i="4"/>
  <c r="DJ91" i="4"/>
  <c r="CX91" i="4"/>
  <c r="DK91" i="4"/>
  <c r="DA91" i="4"/>
  <c r="CW91" i="4"/>
  <c r="DN91" i="4"/>
  <c r="CY91" i="4"/>
  <c r="DI91" i="4"/>
  <c r="DD91" i="4"/>
  <c r="DE91" i="4"/>
  <c r="DG91" i="4"/>
  <c r="DL91" i="4"/>
  <c r="DM91" i="4"/>
  <c r="CZ91" i="4"/>
  <c r="DB91" i="4"/>
  <c r="DC91" i="4"/>
  <c r="DS325" i="4"/>
  <c r="DR325" i="4"/>
  <c r="DU325" i="4"/>
  <c r="DP325" i="4"/>
  <c r="EF325" i="4"/>
  <c r="ED325" i="4"/>
  <c r="DZ325" i="4"/>
  <c r="EE325" i="4"/>
  <c r="EB325" i="4"/>
  <c r="EA325" i="4"/>
  <c r="DX325" i="4"/>
  <c r="DO325" i="4"/>
  <c r="EC325" i="4"/>
  <c r="DQ325" i="4"/>
  <c r="DT325" i="4"/>
  <c r="DW325" i="4"/>
  <c r="DY325" i="4"/>
  <c r="DV325" i="4"/>
  <c r="DB211" i="4"/>
  <c r="AR211" i="4" s="1"/>
  <c r="DA211" i="4"/>
  <c r="DI211" i="4"/>
  <c r="CW211" i="4"/>
  <c r="DG211" i="4"/>
  <c r="DC211" i="4"/>
  <c r="DL211" i="4"/>
  <c r="DM211" i="4"/>
  <c r="BC211" i="4" s="1"/>
  <c r="DH211" i="4"/>
  <c r="DD211" i="4"/>
  <c r="CZ211" i="4"/>
  <c r="DF211" i="4"/>
  <c r="CY211" i="4"/>
  <c r="DE211" i="4"/>
  <c r="CX211" i="4"/>
  <c r="DN211" i="4"/>
  <c r="DK211" i="4"/>
  <c r="DJ211" i="4"/>
  <c r="AZ211" i="4" s="1"/>
  <c r="DL23" i="4"/>
  <c r="DJ23" i="4"/>
  <c r="DM23" i="4"/>
  <c r="DK23" i="4"/>
  <c r="DH23" i="4"/>
  <c r="DB23" i="4"/>
  <c r="DD23" i="4"/>
  <c r="DE23" i="4"/>
  <c r="CW23" i="4"/>
  <c r="DN23" i="4"/>
  <c r="DG23" i="4"/>
  <c r="CX23" i="4"/>
  <c r="DA23" i="4"/>
  <c r="DC23" i="4"/>
  <c r="CY23" i="4"/>
  <c r="CZ23" i="4"/>
  <c r="DI23" i="4"/>
  <c r="DF23" i="4"/>
  <c r="DU285" i="4"/>
  <c r="DX285" i="4"/>
  <c r="AV285" i="4" s="1"/>
  <c r="DP285" i="4"/>
  <c r="DV285" i="4"/>
  <c r="DR285" i="4"/>
  <c r="DQ285" i="4"/>
  <c r="AO285" i="4" s="1"/>
  <c r="ED285" i="4"/>
  <c r="BB285" i="4" s="1"/>
  <c r="DW285" i="4"/>
  <c r="EB285" i="4"/>
  <c r="EF285" i="4"/>
  <c r="DY285" i="4"/>
  <c r="DT285" i="4"/>
  <c r="EC285" i="4"/>
  <c r="DZ285" i="4"/>
  <c r="AX285" i="4" s="1"/>
  <c r="EE285" i="4"/>
  <c r="DS285" i="4"/>
  <c r="DO285" i="4"/>
  <c r="EA285" i="4"/>
  <c r="EV184" i="4"/>
  <c r="ER184" i="4"/>
  <c r="EM184" i="4"/>
  <c r="EG184" i="4"/>
  <c r="AM184" i="4" s="1"/>
  <c r="ET184" i="4"/>
  <c r="EO184" i="4"/>
  <c r="EU184" i="4"/>
  <c r="EH184" i="4"/>
  <c r="EL184" i="4"/>
  <c r="EW184" i="4"/>
  <c r="ES184" i="4"/>
  <c r="EX184" i="4"/>
  <c r="BD184" i="4" s="1"/>
  <c r="EI184" i="4"/>
  <c r="EN184" i="4"/>
  <c r="EK184" i="4"/>
  <c r="EQ184" i="4"/>
  <c r="EJ184" i="4"/>
  <c r="EP184" i="4"/>
  <c r="EE128" i="4"/>
  <c r="DZ128" i="4"/>
  <c r="EB128" i="4"/>
  <c r="EF128" i="4"/>
  <c r="DP128" i="4"/>
  <c r="DV128" i="4"/>
  <c r="AT128" i="4" s="1"/>
  <c r="DY128" i="4"/>
  <c r="DS128" i="4"/>
  <c r="DX128" i="4"/>
  <c r="ED128" i="4"/>
  <c r="DT128" i="4"/>
  <c r="DO128" i="4"/>
  <c r="EC128" i="4"/>
  <c r="DQ128" i="4"/>
  <c r="DR128" i="4"/>
  <c r="EA128" i="4"/>
  <c r="DW128" i="4"/>
  <c r="DU128" i="4"/>
  <c r="AS128" i="4" s="1"/>
  <c r="CV347" i="4"/>
  <c r="CT347" i="4"/>
  <c r="CJ347" i="4"/>
  <c r="CS347" i="4"/>
  <c r="BA347" i="4" s="1"/>
  <c r="CO347" i="4"/>
  <c r="CR347" i="4"/>
  <c r="CN347" i="4"/>
  <c r="AV347" i="4" s="1"/>
  <c r="CP347" i="4"/>
  <c r="AX347" i="4" s="1"/>
  <c r="CF347" i="4"/>
  <c r="CI347" i="4"/>
  <c r="AQ347" i="4" s="1"/>
  <c r="CL347" i="4"/>
  <c r="CQ347" i="4"/>
  <c r="CM347" i="4"/>
  <c r="CG347" i="4"/>
  <c r="CK347" i="4"/>
  <c r="CU347" i="4"/>
  <c r="BC347" i="4" s="1"/>
  <c r="CH347" i="4"/>
  <c r="CE347" i="4"/>
  <c r="CC99" i="4"/>
  <c r="BU99" i="4"/>
  <c r="BZ99" i="4"/>
  <c r="BM99" i="4"/>
  <c r="CD99" i="4"/>
  <c r="BS99" i="4"/>
  <c r="BP99" i="4"/>
  <c r="CB99" i="4"/>
  <c r="BB99" i="4" s="1"/>
  <c r="BX99" i="4"/>
  <c r="BW99" i="4"/>
  <c r="CA99" i="4"/>
  <c r="BR99" i="4"/>
  <c r="BQ99" i="4"/>
  <c r="BY99" i="4"/>
  <c r="BN99" i="4"/>
  <c r="BO99" i="4"/>
  <c r="BT99" i="4"/>
  <c r="BV99" i="4"/>
  <c r="DT280" i="4"/>
  <c r="DU280" i="4"/>
  <c r="DX280" i="4"/>
  <c r="EC280" i="4"/>
  <c r="ED280" i="4"/>
  <c r="DQ280" i="4"/>
  <c r="DP280" i="4"/>
  <c r="EA280" i="4"/>
  <c r="DZ280" i="4"/>
  <c r="DR280" i="4"/>
  <c r="EE280" i="4"/>
  <c r="DY280" i="4"/>
  <c r="AW280" i="4" s="1"/>
  <c r="DO280" i="4"/>
  <c r="EB280" i="4"/>
  <c r="DS280" i="4"/>
  <c r="EF280" i="4"/>
  <c r="DV280" i="4"/>
  <c r="DW280" i="4"/>
  <c r="DW56" i="4"/>
  <c r="DT56" i="4"/>
  <c r="DY56" i="4"/>
  <c r="EF56" i="4"/>
  <c r="DO56" i="4"/>
  <c r="EE56" i="4"/>
  <c r="DZ56" i="4"/>
  <c r="DQ56" i="4"/>
  <c r="ED56" i="4"/>
  <c r="DX56" i="4"/>
  <c r="EB56" i="4"/>
  <c r="DU56" i="4"/>
  <c r="EC56" i="4"/>
  <c r="DV56" i="4"/>
  <c r="DP56" i="4"/>
  <c r="DR56" i="4"/>
  <c r="DS56" i="4"/>
  <c r="EA56" i="4"/>
  <c r="CN15" i="4"/>
  <c r="CR15" i="4"/>
  <c r="CI15" i="4"/>
  <c r="CE15" i="4"/>
  <c r="CT15" i="4"/>
  <c r="CQ15" i="4"/>
  <c r="CH15" i="4"/>
  <c r="CP15" i="4"/>
  <c r="CO15" i="4"/>
  <c r="CK15" i="4"/>
  <c r="CM15" i="4"/>
  <c r="CL15" i="4"/>
  <c r="AT15" i="4" s="1"/>
  <c r="CJ15" i="4"/>
  <c r="CS15" i="4"/>
  <c r="CG15" i="4"/>
  <c r="CU15" i="4"/>
  <c r="BC15" i="4" s="1"/>
  <c r="CV15" i="4"/>
  <c r="CF15" i="4"/>
  <c r="DR64" i="4"/>
  <c r="DS64" i="4"/>
  <c r="EF64" i="4"/>
  <c r="DW64" i="4"/>
  <c r="DZ64" i="4"/>
  <c r="EC64" i="4"/>
  <c r="DT64" i="4"/>
  <c r="DV64" i="4"/>
  <c r="DQ64" i="4"/>
  <c r="DP64" i="4"/>
  <c r="EA64" i="4"/>
  <c r="EE64" i="4"/>
  <c r="DX64" i="4"/>
  <c r="EB64" i="4"/>
  <c r="ED64" i="4"/>
  <c r="DU64" i="4"/>
  <c r="DO64" i="4"/>
  <c r="DY64" i="4"/>
  <c r="EM318" i="4"/>
  <c r="EL318" i="4"/>
  <c r="ES318" i="4"/>
  <c r="EQ318" i="4"/>
  <c r="EU318" i="4"/>
  <c r="EX318" i="4"/>
  <c r="EN318" i="4"/>
  <c r="EW318" i="4"/>
  <c r="EI318" i="4"/>
  <c r="EK318" i="4"/>
  <c r="ER318" i="4"/>
  <c r="EG318" i="4"/>
  <c r="EP318" i="4"/>
  <c r="EH318" i="4"/>
  <c r="EO318" i="4"/>
  <c r="ET318" i="4"/>
  <c r="EJ318" i="4"/>
  <c r="EV318" i="4"/>
  <c r="DM22" i="4"/>
  <c r="DL22" i="4"/>
  <c r="DA22" i="4"/>
  <c r="DN22" i="4"/>
  <c r="DC22" i="4"/>
  <c r="CZ22" i="4"/>
  <c r="AP22" i="4" s="1"/>
  <c r="CY22" i="4"/>
  <c r="DE22" i="4"/>
  <c r="DF22" i="4"/>
  <c r="CX22" i="4"/>
  <c r="DI22" i="4"/>
  <c r="DH22" i="4"/>
  <c r="DK22" i="4"/>
  <c r="DG22" i="4"/>
  <c r="DD22" i="4"/>
  <c r="DJ22" i="4"/>
  <c r="DB22" i="4"/>
  <c r="CW22" i="4"/>
  <c r="AM22" i="4" s="1"/>
  <c r="CR301" i="4"/>
  <c r="CH301" i="4"/>
  <c r="CE301" i="4"/>
  <c r="CV301" i="4"/>
  <c r="BD301" i="4" s="1"/>
  <c r="CN301" i="4"/>
  <c r="CI301" i="4"/>
  <c r="CG301" i="4"/>
  <c r="AO301" i="4" s="1"/>
  <c r="CM301" i="4"/>
  <c r="CU301" i="4"/>
  <c r="CF301" i="4"/>
  <c r="CK301" i="4"/>
  <c r="CT301" i="4"/>
  <c r="BB301" i="4" s="1"/>
  <c r="CO301" i="4"/>
  <c r="CJ301" i="4"/>
  <c r="CS301" i="4"/>
  <c r="CP301" i="4"/>
  <c r="AX301" i="4" s="1"/>
  <c r="CQ301" i="4"/>
  <c r="CL301" i="4"/>
  <c r="CB245" i="4"/>
  <c r="CC245" i="4"/>
  <c r="BV245" i="4"/>
  <c r="CD245" i="4"/>
  <c r="BR245" i="4"/>
  <c r="BY245" i="4"/>
  <c r="BU245" i="4"/>
  <c r="BT245" i="4"/>
  <c r="BM245" i="4"/>
  <c r="BO245" i="4"/>
  <c r="BP245" i="4"/>
  <c r="BQ245" i="4"/>
  <c r="BN245" i="4"/>
  <c r="CA245" i="4"/>
  <c r="BW245" i="4"/>
  <c r="BZ245" i="4"/>
  <c r="BS245" i="4"/>
  <c r="BX245" i="4"/>
  <c r="CG185" i="4"/>
  <c r="CE185" i="4"/>
  <c r="CO185" i="4"/>
  <c r="CK185" i="4"/>
  <c r="CM185" i="4"/>
  <c r="CR185" i="4"/>
  <c r="CV185" i="4"/>
  <c r="CU185" i="4"/>
  <c r="CN185" i="4"/>
  <c r="CI185" i="4"/>
  <c r="CH185" i="4"/>
  <c r="CT185" i="4"/>
  <c r="CQ185" i="4"/>
  <c r="CL185" i="4"/>
  <c r="CF185" i="4"/>
  <c r="CS185" i="4"/>
  <c r="CJ185" i="4"/>
  <c r="CP185" i="4"/>
  <c r="CV215" i="4"/>
  <c r="CL215" i="4"/>
  <c r="AT215" i="4" s="1"/>
  <c r="CI215" i="4"/>
  <c r="CU215" i="4"/>
  <c r="CR215" i="4"/>
  <c r="CN215" i="4"/>
  <c r="CK215" i="4"/>
  <c r="CT215" i="4"/>
  <c r="BB215" i="4" s="1"/>
  <c r="CH215" i="4"/>
  <c r="CE215" i="4"/>
  <c r="CS215" i="4"/>
  <c r="CF215" i="4"/>
  <c r="CG215" i="4"/>
  <c r="CQ215" i="4"/>
  <c r="CM215" i="4"/>
  <c r="CP215" i="4"/>
  <c r="CJ215" i="4"/>
  <c r="CO215" i="4"/>
  <c r="AW215" i="4" s="1"/>
  <c r="DS25" i="4"/>
  <c r="DP25" i="4"/>
  <c r="DQ25" i="4"/>
  <c r="EC25" i="4"/>
  <c r="DO25" i="4"/>
  <c r="DU25" i="4"/>
  <c r="DT25" i="4"/>
  <c r="DW25" i="4"/>
  <c r="DR25" i="4"/>
  <c r="EF25" i="4"/>
  <c r="ED25" i="4"/>
  <c r="EE25" i="4"/>
  <c r="DZ25" i="4"/>
  <c r="DV25" i="4"/>
  <c r="EB25" i="4"/>
  <c r="DY25" i="4"/>
  <c r="DX25" i="4"/>
  <c r="EA25" i="4"/>
  <c r="EL15" i="4"/>
  <c r="EP15" i="4"/>
  <c r="EW15" i="4"/>
  <c r="EG15" i="4"/>
  <c r="ES15" i="4"/>
  <c r="EK15" i="4"/>
  <c r="AQ15" i="4" s="1"/>
  <c r="EU15" i="4"/>
  <c r="EO15" i="4"/>
  <c r="EN15" i="4"/>
  <c r="EV15" i="4"/>
  <c r="EI15" i="4"/>
  <c r="EH15" i="4"/>
  <c r="EX15" i="4"/>
  <c r="ER15" i="4"/>
  <c r="ET15" i="4"/>
  <c r="EQ15" i="4"/>
  <c r="EJ15" i="4"/>
  <c r="EM15" i="4"/>
  <c r="AS15" i="4" s="1"/>
  <c r="CY140" i="4"/>
  <c r="DA140" i="4"/>
  <c r="CW140" i="4"/>
  <c r="DB140" i="4"/>
  <c r="DI140" i="4"/>
  <c r="DL140" i="4"/>
  <c r="DH140" i="4"/>
  <c r="DN140" i="4"/>
  <c r="DG140" i="4"/>
  <c r="DD140" i="4"/>
  <c r="DE140" i="4"/>
  <c r="DM140" i="4"/>
  <c r="CZ140" i="4"/>
  <c r="DK140" i="4"/>
  <c r="DJ140" i="4"/>
  <c r="DF140" i="4"/>
  <c r="DC140" i="4"/>
  <c r="CX140" i="4"/>
  <c r="DS113" i="4"/>
  <c r="DO113" i="4"/>
  <c r="DY113" i="4"/>
  <c r="EF113" i="4"/>
  <c r="DR113" i="4"/>
  <c r="DU113" i="4"/>
  <c r="ED113" i="4"/>
  <c r="DW113" i="4"/>
  <c r="DZ113" i="4"/>
  <c r="DQ113" i="4"/>
  <c r="DT113" i="4"/>
  <c r="EB113" i="4"/>
  <c r="DV113" i="4"/>
  <c r="DP113" i="4"/>
  <c r="EE113" i="4"/>
  <c r="EC113" i="4"/>
  <c r="EA113" i="4"/>
  <c r="DX113" i="4"/>
  <c r="ER231" i="4"/>
  <c r="EU231" i="4"/>
  <c r="EK231" i="4"/>
  <c r="EN231" i="4"/>
  <c r="EO231" i="4"/>
  <c r="ET231" i="4"/>
  <c r="ES231" i="4"/>
  <c r="EH231" i="4"/>
  <c r="EM231" i="4"/>
  <c r="EG231" i="4"/>
  <c r="EV231" i="4"/>
  <c r="EI231" i="4"/>
  <c r="AO231" i="4" s="1"/>
  <c r="EL231" i="4"/>
  <c r="EW231" i="4"/>
  <c r="EP231" i="4"/>
  <c r="EJ231" i="4"/>
  <c r="EX231" i="4"/>
  <c r="EQ231" i="4"/>
  <c r="EJ123" i="4"/>
  <c r="EX123" i="4"/>
  <c r="EO123" i="4"/>
  <c r="EL123" i="4"/>
  <c r="EI123" i="4"/>
  <c r="EH123" i="4"/>
  <c r="ES123" i="4"/>
  <c r="EG123" i="4"/>
  <c r="ET123" i="4"/>
  <c r="EM123" i="4"/>
  <c r="EV123" i="4"/>
  <c r="EQ123" i="4"/>
  <c r="ER123" i="4"/>
  <c r="EK123" i="4"/>
  <c r="EP123" i="4"/>
  <c r="EN123" i="4"/>
  <c r="EW123" i="4"/>
  <c r="EU123" i="4"/>
  <c r="BA123" i="4" s="1"/>
  <c r="CC30" i="4"/>
  <c r="BZ30" i="4"/>
  <c r="BW30" i="4"/>
  <c r="BU30" i="4"/>
  <c r="CB30" i="4"/>
  <c r="BY30" i="4"/>
  <c r="BM30" i="4"/>
  <c r="CA30" i="4"/>
  <c r="BR30" i="4"/>
  <c r="BT30" i="4"/>
  <c r="BV30" i="4"/>
  <c r="BN30" i="4"/>
  <c r="AN30" i="4" s="1"/>
  <c r="BQ30" i="4"/>
  <c r="BP30" i="4"/>
  <c r="BS30" i="4"/>
  <c r="BX30" i="4"/>
  <c r="BO30" i="4"/>
  <c r="CD30" i="4"/>
  <c r="DC223" i="4"/>
  <c r="AS223" i="4" s="1"/>
  <c r="CY223" i="4"/>
  <c r="DM223" i="4"/>
  <c r="DG223" i="4"/>
  <c r="DE223" i="4"/>
  <c r="CX223" i="4"/>
  <c r="AN223" i="4" s="1"/>
  <c r="DD223" i="4"/>
  <c r="DF223" i="4"/>
  <c r="DL223" i="4"/>
  <c r="DB223" i="4"/>
  <c r="CZ223" i="4"/>
  <c r="DN223" i="4"/>
  <c r="DI223" i="4"/>
  <c r="CW223" i="4"/>
  <c r="DJ223" i="4"/>
  <c r="DK223" i="4"/>
  <c r="BA223" i="4" s="1"/>
  <c r="DA223" i="4"/>
  <c r="DH223" i="4"/>
  <c r="AX223" i="4" s="1"/>
  <c r="BU281" i="4"/>
  <c r="BO281" i="4"/>
  <c r="BZ281" i="4"/>
  <c r="BQ281" i="4"/>
  <c r="AQ281" i="4" s="1"/>
  <c r="CA281" i="4"/>
  <c r="BX281" i="4"/>
  <c r="BP281" i="4"/>
  <c r="BW281" i="4"/>
  <c r="CD281" i="4"/>
  <c r="BY281" i="4"/>
  <c r="BR281" i="4"/>
  <c r="BV281" i="4"/>
  <c r="BN281" i="4"/>
  <c r="BS281" i="4"/>
  <c r="BM281" i="4"/>
  <c r="BT281" i="4"/>
  <c r="AT281" i="4" s="1"/>
  <c r="CB281" i="4"/>
  <c r="CC281" i="4"/>
  <c r="DZ190" i="4"/>
  <c r="ED190" i="4"/>
  <c r="DT190" i="4"/>
  <c r="DR190" i="4"/>
  <c r="DV190" i="4"/>
  <c r="DO190" i="4"/>
  <c r="EF190" i="4"/>
  <c r="DU190" i="4"/>
  <c r="DY190" i="4"/>
  <c r="DP190" i="4"/>
  <c r="DS190" i="4"/>
  <c r="DX190" i="4"/>
  <c r="DW190" i="4"/>
  <c r="EC190" i="4"/>
  <c r="EB190" i="4"/>
  <c r="EA190" i="4"/>
  <c r="DQ190" i="4"/>
  <c r="EE190" i="4"/>
  <c r="BC190" i="4" s="1"/>
  <c r="CM330" i="4"/>
  <c r="CK330" i="4"/>
  <c r="CO330" i="4"/>
  <c r="CS330" i="4"/>
  <c r="CH330" i="4"/>
  <c r="CG330" i="4"/>
  <c r="CU330" i="4"/>
  <c r="CJ330" i="4"/>
  <c r="CI330" i="4"/>
  <c r="CN330" i="4"/>
  <c r="CE330" i="4"/>
  <c r="CQ330" i="4"/>
  <c r="CL330" i="4"/>
  <c r="CF330" i="4"/>
  <c r="CV330" i="4"/>
  <c r="CT330" i="4"/>
  <c r="CR330" i="4"/>
  <c r="CP330" i="4"/>
  <c r="CE75" i="4"/>
  <c r="CN75" i="4"/>
  <c r="CL75" i="4"/>
  <c r="CR75" i="4"/>
  <c r="CF75" i="4"/>
  <c r="CO75" i="4"/>
  <c r="CM75" i="4"/>
  <c r="CQ75" i="4"/>
  <c r="CJ75" i="4"/>
  <c r="CV75" i="4"/>
  <c r="CG75" i="4"/>
  <c r="CI75" i="4"/>
  <c r="CU75" i="4"/>
  <c r="CS75" i="4"/>
  <c r="CK75" i="4"/>
  <c r="CT75" i="4"/>
  <c r="CP75" i="4"/>
  <c r="CH75" i="4"/>
  <c r="BT21" i="4"/>
  <c r="BU21" i="4"/>
  <c r="CC21" i="4"/>
  <c r="BN21" i="4"/>
  <c r="AN21" i="4" s="1"/>
  <c r="BZ21" i="4"/>
  <c r="BY21" i="4"/>
  <c r="BM21" i="4"/>
  <c r="BO21" i="4"/>
  <c r="AO21" i="4" s="1"/>
  <c r="BS21" i="4"/>
  <c r="BR21" i="4"/>
  <c r="BW21" i="4"/>
  <c r="CA21" i="4"/>
  <c r="BA21" i="4" s="1"/>
  <c r="BX21" i="4"/>
  <c r="BQ21" i="4"/>
  <c r="AQ21" i="4" s="1"/>
  <c r="CB21" i="4"/>
  <c r="BP21" i="4"/>
  <c r="AP21" i="4" s="1"/>
  <c r="CD21" i="4"/>
  <c r="BV21" i="4"/>
  <c r="BN202" i="4"/>
  <c r="BX202" i="4"/>
  <c r="CD202" i="4"/>
  <c r="CC202" i="4"/>
  <c r="BY202" i="4"/>
  <c r="BR202" i="4"/>
  <c r="BQ202" i="4"/>
  <c r="BT202" i="4"/>
  <c r="CA202" i="4"/>
  <c r="BV202" i="4"/>
  <c r="BS202" i="4"/>
  <c r="BO202" i="4"/>
  <c r="BW202" i="4"/>
  <c r="CB202" i="4"/>
  <c r="BZ202" i="4"/>
  <c r="BU202" i="4"/>
  <c r="BP202" i="4"/>
  <c r="BM202" i="4"/>
  <c r="CH335" i="4"/>
  <c r="CI335" i="4"/>
  <c r="CP335" i="4"/>
  <c r="CO335" i="4"/>
  <c r="CU335" i="4"/>
  <c r="CL335" i="4"/>
  <c r="CG335" i="4"/>
  <c r="CE335" i="4"/>
  <c r="CT335" i="4"/>
  <c r="CK335" i="4"/>
  <c r="CR335" i="4"/>
  <c r="CQ335" i="4"/>
  <c r="CM335" i="4"/>
  <c r="CS335" i="4"/>
  <c r="CJ335" i="4"/>
  <c r="CF335" i="4"/>
  <c r="CN335" i="4"/>
  <c r="CV335" i="4"/>
  <c r="EO79" i="4"/>
  <c r="EG79" i="4"/>
  <c r="EN79" i="4"/>
  <c r="EJ79" i="4"/>
  <c r="ET79" i="4"/>
  <c r="EK79" i="4"/>
  <c r="AQ79" i="4" s="1"/>
  <c r="EV79" i="4"/>
  <c r="EP79" i="4"/>
  <c r="ER79" i="4"/>
  <c r="EW79" i="4"/>
  <c r="BC79" i="4" s="1"/>
  <c r="EI79" i="4"/>
  <c r="EH79" i="4"/>
  <c r="EU79" i="4"/>
  <c r="EX79" i="4"/>
  <c r="EL79" i="4"/>
  <c r="EM79" i="4"/>
  <c r="EQ79" i="4"/>
  <c r="ES79" i="4"/>
  <c r="AY79" i="4" s="1"/>
  <c r="EB282" i="4"/>
  <c r="ED282" i="4"/>
  <c r="DU282" i="4"/>
  <c r="DP282" i="4"/>
  <c r="DY282" i="4"/>
  <c r="EE282" i="4"/>
  <c r="EA282" i="4"/>
  <c r="DQ282" i="4"/>
  <c r="DO282" i="4"/>
  <c r="DS282" i="4"/>
  <c r="EF282" i="4"/>
  <c r="DW282" i="4"/>
  <c r="AU282" i="4" s="1"/>
  <c r="DZ282" i="4"/>
  <c r="DX282" i="4"/>
  <c r="DR282" i="4"/>
  <c r="DV282" i="4"/>
  <c r="EC282" i="4"/>
  <c r="DT282" i="4"/>
  <c r="CT188" i="4"/>
  <c r="CP188" i="4"/>
  <c r="CN188" i="4"/>
  <c r="CV188" i="4"/>
  <c r="CS188" i="4"/>
  <c r="CE188" i="4"/>
  <c r="CL188" i="4"/>
  <c r="CO188" i="4"/>
  <c r="CJ188" i="4"/>
  <c r="CR188" i="4"/>
  <c r="CI188" i="4"/>
  <c r="CK188" i="4"/>
  <c r="CQ188" i="4"/>
  <c r="CU188" i="4"/>
  <c r="CG188" i="4"/>
  <c r="CM188" i="4"/>
  <c r="CF188" i="4"/>
  <c r="CH188" i="4"/>
  <c r="DC210" i="4"/>
  <c r="CZ210" i="4"/>
  <c r="DG210" i="4"/>
  <c r="DM210" i="4"/>
  <c r="DE210" i="4"/>
  <c r="DK210" i="4"/>
  <c r="DB210" i="4"/>
  <c r="DF210" i="4"/>
  <c r="DJ210" i="4"/>
  <c r="DD210" i="4"/>
  <c r="CX210" i="4"/>
  <c r="CY210" i="4"/>
  <c r="DL210" i="4"/>
  <c r="DN210" i="4"/>
  <c r="DI210" i="4"/>
  <c r="DA210" i="4"/>
  <c r="CW210" i="4"/>
  <c r="DH210" i="4"/>
  <c r="DG212" i="4"/>
  <c r="DL212" i="4"/>
  <c r="DH212" i="4"/>
  <c r="DB212" i="4"/>
  <c r="CX212" i="4"/>
  <c r="CW212" i="4"/>
  <c r="DJ212" i="4"/>
  <c r="CY212" i="4"/>
  <c r="DD212" i="4"/>
  <c r="DM212" i="4"/>
  <c r="DE212" i="4"/>
  <c r="CZ212" i="4"/>
  <c r="DI212" i="4"/>
  <c r="DA212" i="4"/>
  <c r="DN212" i="4"/>
  <c r="DC212" i="4"/>
  <c r="DF212" i="4"/>
  <c r="DK212" i="4"/>
  <c r="DX263" i="4"/>
  <c r="EC263" i="4"/>
  <c r="DV263" i="4"/>
  <c r="DO263" i="4"/>
  <c r="DZ263" i="4"/>
  <c r="EE263" i="4"/>
  <c r="ED263" i="4"/>
  <c r="DT263" i="4"/>
  <c r="EB263" i="4"/>
  <c r="DP263" i="4"/>
  <c r="EA263" i="4"/>
  <c r="DU263" i="4"/>
  <c r="AS263" i="4" s="1"/>
  <c r="DW263" i="4"/>
  <c r="DS263" i="4"/>
  <c r="DR263" i="4"/>
  <c r="DY263" i="4"/>
  <c r="DQ263" i="4"/>
  <c r="EF263" i="4"/>
  <c r="BP165" i="4"/>
  <c r="BS165" i="4"/>
  <c r="BW165" i="4"/>
  <c r="BV165" i="4"/>
  <c r="BN165" i="4"/>
  <c r="BR165" i="4"/>
  <c r="BO165" i="4"/>
  <c r="CD165" i="4"/>
  <c r="BQ165" i="4"/>
  <c r="CB165" i="4"/>
  <c r="CA165" i="4"/>
  <c r="CC165" i="4"/>
  <c r="BM165" i="4"/>
  <c r="BU165" i="4"/>
  <c r="BY165" i="4"/>
  <c r="BZ165" i="4"/>
  <c r="BT165" i="4"/>
  <c r="BX165" i="4"/>
  <c r="CG49" i="4"/>
  <c r="CQ49" i="4"/>
  <c r="CI49" i="4"/>
  <c r="CR49" i="4"/>
  <c r="CK49" i="4"/>
  <c r="CP49" i="4"/>
  <c r="CS49" i="4"/>
  <c r="CL49" i="4"/>
  <c r="CH49" i="4"/>
  <c r="CM49" i="4"/>
  <c r="CO49" i="4"/>
  <c r="CJ49" i="4"/>
  <c r="CV49" i="4"/>
  <c r="CN49" i="4"/>
  <c r="CT49" i="4"/>
  <c r="CE49" i="4"/>
  <c r="CU49" i="4"/>
  <c r="CF49" i="4"/>
  <c r="CZ85" i="4"/>
  <c r="DL85" i="4"/>
  <c r="DA85" i="4"/>
  <c r="DE85" i="4"/>
  <c r="DJ85" i="4"/>
  <c r="DH85" i="4"/>
  <c r="AX85" i="4" s="1"/>
  <c r="CY85" i="4"/>
  <c r="DG85" i="4"/>
  <c r="DM85" i="4"/>
  <c r="DN85" i="4"/>
  <c r="DC85" i="4"/>
  <c r="DB85" i="4"/>
  <c r="DI85" i="4"/>
  <c r="CW85" i="4"/>
  <c r="CX85" i="4"/>
  <c r="DD85" i="4"/>
  <c r="DF85" i="4"/>
  <c r="DK85" i="4"/>
  <c r="CT278" i="4"/>
  <c r="CJ278" i="4"/>
  <c r="CP278" i="4"/>
  <c r="CQ278" i="4"/>
  <c r="CN278" i="4"/>
  <c r="CO278" i="4"/>
  <c r="CE278" i="4"/>
  <c r="CK278" i="4"/>
  <c r="CS278" i="4"/>
  <c r="CI278" i="4"/>
  <c r="CM278" i="4"/>
  <c r="CH278" i="4"/>
  <c r="AP278" i="4" s="1"/>
  <c r="CV278" i="4"/>
  <c r="CR278" i="4"/>
  <c r="CL278" i="4"/>
  <c r="CU278" i="4"/>
  <c r="CF278" i="4"/>
  <c r="CG278" i="4"/>
  <c r="CR4" i="8"/>
  <c r="CN4" i="8"/>
  <c r="CM4" i="8"/>
  <c r="CQ4" i="8"/>
  <c r="CL4" i="8"/>
  <c r="CK4" i="8"/>
  <c r="AO4" i="8" s="1"/>
  <c r="AI15" i="11" s="1"/>
  <c r="CI4" i="8"/>
  <c r="CP4" i="8"/>
  <c r="CO4" i="8"/>
  <c r="CJ4" i="8"/>
  <c r="BX268" i="4"/>
  <c r="BO268" i="4"/>
  <c r="BU268" i="4"/>
  <c r="CC268" i="4"/>
  <c r="BM268" i="4"/>
  <c r="BV268" i="4"/>
  <c r="BY268" i="4"/>
  <c r="BS268" i="4"/>
  <c r="CD268" i="4"/>
  <c r="CB268" i="4"/>
  <c r="BN268" i="4"/>
  <c r="BW268" i="4"/>
  <c r="BT268" i="4"/>
  <c r="BP268" i="4"/>
  <c r="CA268" i="4"/>
  <c r="BR268" i="4"/>
  <c r="BQ268" i="4"/>
  <c r="BZ268" i="4"/>
  <c r="EF103" i="4"/>
  <c r="DO103" i="4"/>
  <c r="DR103" i="4"/>
  <c r="DS103" i="4"/>
  <c r="EC103" i="4"/>
  <c r="ED103" i="4"/>
  <c r="DY103" i="4"/>
  <c r="DQ103" i="4"/>
  <c r="DV103" i="4"/>
  <c r="EA103" i="4"/>
  <c r="DX103" i="4"/>
  <c r="DP103" i="4"/>
  <c r="EB103" i="4"/>
  <c r="DZ103" i="4"/>
  <c r="DW103" i="4"/>
  <c r="DU103" i="4"/>
  <c r="EE103" i="4"/>
  <c r="DT103" i="4"/>
  <c r="DG163" i="4"/>
  <c r="DF163" i="4"/>
  <c r="DE163" i="4"/>
  <c r="AU163" i="4" s="1"/>
  <c r="DC163" i="4"/>
  <c r="CX163" i="4"/>
  <c r="CZ163" i="4"/>
  <c r="DK163" i="4"/>
  <c r="DH163" i="4"/>
  <c r="DA163" i="4"/>
  <c r="CY163" i="4"/>
  <c r="DM163" i="4"/>
  <c r="CW163" i="4"/>
  <c r="AM163" i="4" s="1"/>
  <c r="DD163" i="4"/>
  <c r="DI163" i="4"/>
  <c r="DB163" i="4"/>
  <c r="AR163" i="4" s="1"/>
  <c r="DL163" i="4"/>
  <c r="DN163" i="4"/>
  <c r="DJ163" i="4"/>
  <c r="AZ163" i="4" s="1"/>
  <c r="CL267" i="4"/>
  <c r="CQ267" i="4"/>
  <c r="AY267" i="4" s="1"/>
  <c r="CR267" i="4"/>
  <c r="CM267" i="4"/>
  <c r="CF267" i="4"/>
  <c r="CE267" i="4"/>
  <c r="CS267" i="4"/>
  <c r="CH267" i="4"/>
  <c r="CT267" i="4"/>
  <c r="CG267" i="4"/>
  <c r="CK267" i="4"/>
  <c r="CO267" i="4"/>
  <c r="CI267" i="4"/>
  <c r="CJ267" i="4"/>
  <c r="AR267" i="4" s="1"/>
  <c r="CN267" i="4"/>
  <c r="CU267" i="4"/>
  <c r="CP267" i="4"/>
  <c r="CV267" i="4"/>
  <c r="CB104" i="4"/>
  <c r="BV104" i="4"/>
  <c r="BY104" i="4"/>
  <c r="BX104" i="4"/>
  <c r="BT104" i="4"/>
  <c r="BN104" i="4"/>
  <c r="BP104" i="4"/>
  <c r="BM104" i="4"/>
  <c r="BW104" i="4"/>
  <c r="BQ104" i="4"/>
  <c r="CD104" i="4"/>
  <c r="BZ104" i="4"/>
  <c r="AZ104" i="4" s="1"/>
  <c r="CA104" i="4"/>
  <c r="CC104" i="4"/>
  <c r="BR104" i="4"/>
  <c r="BO104" i="4"/>
  <c r="AO104" i="4" s="1"/>
  <c r="BU104" i="4"/>
  <c r="BS104" i="4"/>
  <c r="DI202" i="4"/>
  <c r="DC202" i="4"/>
  <c r="AS202" i="4" s="1"/>
  <c r="DK202" i="4"/>
  <c r="DE202" i="4"/>
  <c r="CY202" i="4"/>
  <c r="DM202" i="4"/>
  <c r="BC202" i="4" s="1"/>
  <c r="DF202" i="4"/>
  <c r="DL202" i="4"/>
  <c r="CX202" i="4"/>
  <c r="DJ202" i="4"/>
  <c r="DG202" i="4"/>
  <c r="CZ202" i="4"/>
  <c r="DH202" i="4"/>
  <c r="DB202" i="4"/>
  <c r="DA202" i="4"/>
  <c r="CW202" i="4"/>
  <c r="DD202" i="4"/>
  <c r="DN202" i="4"/>
  <c r="ED212" i="4"/>
  <c r="DR212" i="4"/>
  <c r="DX212" i="4"/>
  <c r="DT212" i="4"/>
  <c r="EB212" i="4"/>
  <c r="DU212" i="4"/>
  <c r="DW212" i="4"/>
  <c r="DO212" i="4"/>
  <c r="DY212" i="4"/>
  <c r="DP212" i="4"/>
  <c r="EE212" i="4"/>
  <c r="EF212" i="4"/>
  <c r="DV212" i="4"/>
  <c r="DQ212" i="4"/>
  <c r="DS212" i="4"/>
  <c r="EA212" i="4"/>
  <c r="DZ212" i="4"/>
  <c r="EC212" i="4"/>
  <c r="EH33" i="4"/>
  <c r="EQ33" i="4"/>
  <c r="AW33" i="4" s="1"/>
  <c r="EL33" i="4"/>
  <c r="EO33" i="4"/>
  <c r="EP33" i="4"/>
  <c r="EK33" i="4"/>
  <c r="EM33" i="4"/>
  <c r="ES33" i="4"/>
  <c r="EX33" i="4"/>
  <c r="EI33" i="4"/>
  <c r="EG33" i="4"/>
  <c r="EV33" i="4"/>
  <c r="EU33" i="4"/>
  <c r="ET33" i="4"/>
  <c r="EN33" i="4"/>
  <c r="EW33" i="4"/>
  <c r="ER33" i="4"/>
  <c r="EJ33" i="4"/>
  <c r="EM254" i="4"/>
  <c r="EL254" i="4"/>
  <c r="EV254" i="4"/>
  <c r="EX254" i="4"/>
  <c r="EN254" i="4"/>
  <c r="EG254" i="4"/>
  <c r="EU254" i="4"/>
  <c r="EP254" i="4"/>
  <c r="ET254" i="4"/>
  <c r="ER254" i="4"/>
  <c r="EW254" i="4"/>
  <c r="EI254" i="4"/>
  <c r="EO254" i="4"/>
  <c r="EK254" i="4"/>
  <c r="EH254" i="4"/>
  <c r="ES254" i="4"/>
  <c r="EJ254" i="4"/>
  <c r="EQ254" i="4"/>
  <c r="DQ246" i="4"/>
  <c r="DS246" i="4"/>
  <c r="AQ246" i="4" s="1"/>
  <c r="DO246" i="4"/>
  <c r="EF246" i="4"/>
  <c r="DX246" i="4"/>
  <c r="DP246" i="4"/>
  <c r="DT246" i="4"/>
  <c r="ED246" i="4"/>
  <c r="DW246" i="4"/>
  <c r="DV246" i="4"/>
  <c r="EE246" i="4"/>
  <c r="DU246" i="4"/>
  <c r="AS246" i="4" s="1"/>
  <c r="DZ246" i="4"/>
  <c r="EC246" i="4"/>
  <c r="DR246" i="4"/>
  <c r="EA246" i="4"/>
  <c r="DY246" i="4"/>
  <c r="EB246" i="4"/>
  <c r="AZ246" i="4" s="1"/>
  <c r="EP161" i="4"/>
  <c r="EQ161" i="4"/>
  <c r="EN161" i="4"/>
  <c r="EJ161" i="4"/>
  <c r="EU161" i="4"/>
  <c r="EM161" i="4"/>
  <c r="EG161" i="4"/>
  <c r="EI161" i="4"/>
  <c r="ES161" i="4"/>
  <c r="EL161" i="4"/>
  <c r="EV161" i="4"/>
  <c r="ET161" i="4"/>
  <c r="EK161" i="4"/>
  <c r="ER161" i="4"/>
  <c r="EH161" i="4"/>
  <c r="EW161" i="4"/>
  <c r="EO161" i="4"/>
  <c r="EX161" i="4"/>
  <c r="BW66" i="4"/>
  <c r="CA66" i="4"/>
  <c r="BY66" i="4"/>
  <c r="CB66" i="4"/>
  <c r="BS66" i="4"/>
  <c r="BT66" i="4"/>
  <c r="BP66" i="4"/>
  <c r="BZ66" i="4"/>
  <c r="BQ66" i="4"/>
  <c r="BX66" i="4"/>
  <c r="CD66" i="4"/>
  <c r="BO66" i="4"/>
  <c r="BU66" i="4"/>
  <c r="BN66" i="4"/>
  <c r="BM66" i="4"/>
  <c r="CC66" i="4"/>
  <c r="BR66" i="4"/>
  <c r="BV66" i="4"/>
  <c r="EU208" i="4"/>
  <c r="EI208" i="4"/>
  <c r="EO208" i="4"/>
  <c r="EG208" i="4"/>
  <c r="EV208" i="4"/>
  <c r="EL208" i="4"/>
  <c r="EX208" i="4"/>
  <c r="EN208" i="4"/>
  <c r="ES208" i="4"/>
  <c r="EK208" i="4"/>
  <c r="ER208" i="4"/>
  <c r="EQ208" i="4"/>
  <c r="EW208" i="4"/>
  <c r="ET208" i="4"/>
  <c r="EJ208" i="4"/>
  <c r="EM208" i="4"/>
  <c r="EH208" i="4"/>
  <c r="EP208" i="4"/>
  <c r="CM86" i="4"/>
  <c r="CV86" i="4"/>
  <c r="CN86" i="4"/>
  <c r="CL86" i="4"/>
  <c r="AT86" i="4" s="1"/>
  <c r="CG86" i="4"/>
  <c r="CJ86" i="4"/>
  <c r="CU86" i="4"/>
  <c r="CH86" i="4"/>
  <c r="CP86" i="4"/>
  <c r="CO86" i="4"/>
  <c r="CF86" i="4"/>
  <c r="CI86" i="4"/>
  <c r="CT86" i="4"/>
  <c r="CQ86" i="4"/>
  <c r="AY86" i="4" s="1"/>
  <c r="CE86" i="4"/>
  <c r="CS86" i="4"/>
  <c r="CR86" i="4"/>
  <c r="CK86" i="4"/>
  <c r="CN73" i="4"/>
  <c r="CE73" i="4"/>
  <c r="CV73" i="4"/>
  <c r="CG73" i="4"/>
  <c r="CR73" i="4"/>
  <c r="CU73" i="4"/>
  <c r="CH73" i="4"/>
  <c r="CM73" i="4"/>
  <c r="CP73" i="4"/>
  <c r="CJ73" i="4"/>
  <c r="CK73" i="4"/>
  <c r="CF73" i="4"/>
  <c r="CS73" i="4"/>
  <c r="CL73" i="4"/>
  <c r="CI73" i="4"/>
  <c r="CO73" i="4"/>
  <c r="CT73" i="4"/>
  <c r="CQ73" i="4"/>
  <c r="DD329" i="4"/>
  <c r="DN329" i="4"/>
  <c r="DK329" i="4"/>
  <c r="CZ329" i="4"/>
  <c r="DE329" i="4"/>
  <c r="DF329" i="4"/>
  <c r="CX329" i="4"/>
  <c r="DI329" i="4"/>
  <c r="DG329" i="4"/>
  <c r="DL329" i="4"/>
  <c r="CW329" i="4"/>
  <c r="CY329" i="4"/>
  <c r="DJ329" i="4"/>
  <c r="DM329" i="4"/>
  <c r="BC329" i="4" s="1"/>
  <c r="DC329" i="4"/>
  <c r="DA329" i="4"/>
  <c r="DB329" i="4"/>
  <c r="DH329" i="4"/>
  <c r="BV305" i="4"/>
  <c r="BT305" i="4"/>
  <c r="BU305" i="4"/>
  <c r="BN305" i="4"/>
  <c r="BZ305" i="4"/>
  <c r="BS305" i="4"/>
  <c r="BM305" i="4"/>
  <c r="CA305" i="4"/>
  <c r="BY305" i="4"/>
  <c r="BX305" i="4"/>
  <c r="BO305" i="4"/>
  <c r="CB305" i="4"/>
  <c r="BQ305" i="4"/>
  <c r="CD305" i="4"/>
  <c r="BP305" i="4"/>
  <c r="BW305" i="4"/>
  <c r="BR305" i="4"/>
  <c r="CC305" i="4"/>
  <c r="BZ6" i="4"/>
  <c r="BR6" i="4"/>
  <c r="CA6" i="4"/>
  <c r="BQ6" i="4"/>
  <c r="BS6" i="4"/>
  <c r="BV6" i="4"/>
  <c r="BM6" i="4"/>
  <c r="BN6" i="4"/>
  <c r="BY6" i="4"/>
  <c r="BU6" i="4"/>
  <c r="BP6" i="4"/>
  <c r="BX6" i="4"/>
  <c r="BO6" i="4"/>
  <c r="CB6" i="4"/>
  <c r="CC6" i="4"/>
  <c r="CD6" i="4"/>
  <c r="BW6" i="4"/>
  <c r="BT6" i="4"/>
  <c r="CF291" i="4"/>
  <c r="CR291" i="4"/>
  <c r="CU291" i="4"/>
  <c r="CM291" i="4"/>
  <c r="CE291" i="4"/>
  <c r="CI291" i="4"/>
  <c r="CO291" i="4"/>
  <c r="CK291" i="4"/>
  <c r="AS291" i="4" s="1"/>
  <c r="CL291" i="4"/>
  <c r="CJ291" i="4"/>
  <c r="AR291" i="4" s="1"/>
  <c r="CH291" i="4"/>
  <c r="CQ291" i="4"/>
  <c r="AY291" i="4" s="1"/>
  <c r="CS291" i="4"/>
  <c r="CN291" i="4"/>
  <c r="CP291" i="4"/>
  <c r="CT291" i="4"/>
  <c r="CG291" i="4"/>
  <c r="CV291" i="4"/>
  <c r="BD291" i="4" s="1"/>
  <c r="BZ72" i="4"/>
  <c r="CC72" i="4"/>
  <c r="BC72" i="4" s="1"/>
  <c r="BU72" i="4"/>
  <c r="BR72" i="4"/>
  <c r="BP72" i="4"/>
  <c r="BT72" i="4"/>
  <c r="BQ72" i="4"/>
  <c r="BV72" i="4"/>
  <c r="BS72" i="4"/>
  <c r="BM72" i="4"/>
  <c r="AM72" i="4" s="1"/>
  <c r="CD72" i="4"/>
  <c r="BO72" i="4"/>
  <c r="BX72" i="4"/>
  <c r="CB72" i="4"/>
  <c r="BB72" i="4" s="1"/>
  <c r="BY72" i="4"/>
  <c r="BN72" i="4"/>
  <c r="AN72" i="4" s="1"/>
  <c r="CA72" i="4"/>
  <c r="BW72" i="4"/>
  <c r="AW72" i="4" s="1"/>
  <c r="DS34" i="4"/>
  <c r="DR34" i="4"/>
  <c r="EA34" i="4"/>
  <c r="DU34" i="4"/>
  <c r="AS34" i="4" s="1"/>
  <c r="EF34" i="4"/>
  <c r="DQ34" i="4"/>
  <c r="EE34" i="4"/>
  <c r="EB34" i="4"/>
  <c r="DY34" i="4"/>
  <c r="DO34" i="4"/>
  <c r="ED34" i="4"/>
  <c r="DW34" i="4"/>
  <c r="DZ34" i="4"/>
  <c r="EC34" i="4"/>
  <c r="DP34" i="4"/>
  <c r="DX34" i="4"/>
  <c r="DV34" i="4"/>
  <c r="DT34" i="4"/>
  <c r="DR130" i="4"/>
  <c r="DW130" i="4"/>
  <c r="ED130" i="4"/>
  <c r="DS130" i="4"/>
  <c r="DO130" i="4"/>
  <c r="DV130" i="4"/>
  <c r="EB130" i="4"/>
  <c r="DX130" i="4"/>
  <c r="EE130" i="4"/>
  <c r="DP130" i="4"/>
  <c r="EC130" i="4"/>
  <c r="DU130" i="4"/>
  <c r="EA130" i="4"/>
  <c r="DZ130" i="4"/>
  <c r="DT130" i="4"/>
  <c r="EF130" i="4"/>
  <c r="DY130" i="4"/>
  <c r="DQ130" i="4"/>
  <c r="CH193" i="4"/>
  <c r="CU193" i="4"/>
  <c r="CF193" i="4"/>
  <c r="AN193" i="4" s="1"/>
  <c r="CI193" i="4"/>
  <c r="CS193" i="4"/>
  <c r="CP193" i="4"/>
  <c r="AX193" i="4" s="1"/>
  <c r="CT193" i="4"/>
  <c r="CR193" i="4"/>
  <c r="AZ193" i="4" s="1"/>
  <c r="CL193" i="4"/>
  <c r="CV193" i="4"/>
  <c r="CN193" i="4"/>
  <c r="CQ193" i="4"/>
  <c r="CO193" i="4"/>
  <c r="CG193" i="4"/>
  <c r="CK193" i="4"/>
  <c r="AS193" i="4" s="1"/>
  <c r="CE193" i="4"/>
  <c r="CM193" i="4"/>
  <c r="CJ193" i="4"/>
  <c r="DI9" i="4"/>
  <c r="DK9" i="4"/>
  <c r="DE9" i="4"/>
  <c r="DB9" i="4"/>
  <c r="CZ9" i="4"/>
  <c r="DL9" i="4"/>
  <c r="CY9" i="4"/>
  <c r="DH9" i="4"/>
  <c r="DJ9" i="4"/>
  <c r="CW9" i="4"/>
  <c r="DD9" i="4"/>
  <c r="DG9" i="4"/>
  <c r="DM9" i="4"/>
  <c r="DA9" i="4"/>
  <c r="DN9" i="4"/>
  <c r="CX9" i="4"/>
  <c r="DC9" i="4"/>
  <c r="DF9" i="4"/>
  <c r="EU65" i="4"/>
  <c r="EM65" i="4"/>
  <c r="EL65" i="4"/>
  <c r="EQ65" i="4"/>
  <c r="EN65" i="4"/>
  <c r="EX65" i="4"/>
  <c r="EP65" i="4"/>
  <c r="ER65" i="4"/>
  <c r="EV65" i="4"/>
  <c r="ET65" i="4"/>
  <c r="EO65" i="4"/>
  <c r="ES65" i="4"/>
  <c r="EI65" i="4"/>
  <c r="EW65" i="4"/>
  <c r="EH65" i="4"/>
  <c r="EJ65" i="4"/>
  <c r="EK65" i="4"/>
  <c r="EG65" i="4"/>
  <c r="DY40" i="4"/>
  <c r="EA40" i="4"/>
  <c r="AY40" i="4" s="1"/>
  <c r="EC40" i="4"/>
  <c r="DX40" i="4"/>
  <c r="DT40" i="4"/>
  <c r="DS40" i="4"/>
  <c r="AQ40" i="4" s="1"/>
  <c r="DP40" i="4"/>
  <c r="DV40" i="4"/>
  <c r="DW40" i="4"/>
  <c r="AU40" i="4" s="1"/>
  <c r="DR40" i="4"/>
  <c r="EF40" i="4"/>
  <c r="DO40" i="4"/>
  <c r="EE40" i="4"/>
  <c r="ED40" i="4"/>
  <c r="DZ40" i="4"/>
  <c r="DQ40" i="4"/>
  <c r="DU40" i="4"/>
  <c r="EB40" i="4"/>
  <c r="CE208" i="4"/>
  <c r="CI208" i="4"/>
  <c r="CR208" i="4"/>
  <c r="CO208" i="4"/>
  <c r="CV208" i="4"/>
  <c r="CS208" i="4"/>
  <c r="CU208" i="4"/>
  <c r="CQ208" i="4"/>
  <c r="CF208" i="4"/>
  <c r="CL208" i="4"/>
  <c r="CG208" i="4"/>
  <c r="CK208" i="4"/>
  <c r="CT208" i="4"/>
  <c r="CM208" i="4"/>
  <c r="CH208" i="4"/>
  <c r="CJ208" i="4"/>
  <c r="CP208" i="4"/>
  <c r="CN208" i="4"/>
  <c r="DS244" i="4"/>
  <c r="EC244" i="4"/>
  <c r="DW244" i="4"/>
  <c r="ED244" i="4"/>
  <c r="DO244" i="4"/>
  <c r="DU244" i="4"/>
  <c r="DV244" i="4"/>
  <c r="EE244" i="4"/>
  <c r="EB244" i="4"/>
  <c r="EF244" i="4"/>
  <c r="BD244" i="4" s="1"/>
  <c r="DZ244" i="4"/>
  <c r="DT244" i="4"/>
  <c r="DP244" i="4"/>
  <c r="DX244" i="4"/>
  <c r="AV244" i="4" s="1"/>
  <c r="DY244" i="4"/>
  <c r="DR244" i="4"/>
  <c r="AP244" i="4" s="1"/>
  <c r="DQ244" i="4"/>
  <c r="EA244" i="4"/>
  <c r="ES303" i="4"/>
  <c r="EO303" i="4"/>
  <c r="ER303" i="4"/>
  <c r="EM303" i="4"/>
  <c r="EL303" i="4"/>
  <c r="EK303" i="4"/>
  <c r="EH303" i="4"/>
  <c r="EX303" i="4"/>
  <c r="EJ303" i="4"/>
  <c r="EV303" i="4"/>
  <c r="EG303" i="4"/>
  <c r="EW303" i="4"/>
  <c r="EI303" i="4"/>
  <c r="EQ303" i="4"/>
  <c r="EN303" i="4"/>
  <c r="EU303" i="4"/>
  <c r="ET303" i="4"/>
  <c r="EP303" i="4"/>
  <c r="DC297" i="4"/>
  <c r="DF297" i="4"/>
  <c r="AV297" i="4" s="1"/>
  <c r="CW297" i="4"/>
  <c r="DA297" i="4"/>
  <c r="DM297" i="4"/>
  <c r="DL297" i="4"/>
  <c r="DI297" i="4"/>
  <c r="DG297" i="4"/>
  <c r="DN297" i="4"/>
  <c r="DD297" i="4"/>
  <c r="DE297" i="4"/>
  <c r="CY297" i="4"/>
  <c r="DB297" i="4"/>
  <c r="DJ297" i="4"/>
  <c r="DK297" i="4"/>
  <c r="CZ297" i="4"/>
  <c r="CX297" i="4"/>
  <c r="DH297" i="4"/>
  <c r="AX297" i="4" s="1"/>
  <c r="DL41" i="4"/>
  <c r="DN41" i="4"/>
  <c r="DH41" i="4"/>
  <c r="CW41" i="4"/>
  <c r="CX41" i="4"/>
  <c r="DF41" i="4"/>
  <c r="DB41" i="4"/>
  <c r="DC41" i="4"/>
  <c r="DJ41" i="4"/>
  <c r="DD41" i="4"/>
  <c r="DM41" i="4"/>
  <c r="DE41" i="4"/>
  <c r="CY41" i="4"/>
  <c r="DA41" i="4"/>
  <c r="CZ41" i="4"/>
  <c r="DG41" i="4"/>
  <c r="DK41" i="4"/>
  <c r="DI41" i="4"/>
  <c r="CL257" i="4"/>
  <c r="CN257" i="4"/>
  <c r="CP257" i="4"/>
  <c r="CE257" i="4"/>
  <c r="CO257" i="4"/>
  <c r="CQ257" i="4"/>
  <c r="CV257" i="4"/>
  <c r="CR257" i="4"/>
  <c r="CI257" i="4"/>
  <c r="CS257" i="4"/>
  <c r="CG257" i="4"/>
  <c r="CT257" i="4"/>
  <c r="CK257" i="4"/>
  <c r="CM257" i="4"/>
  <c r="CU257" i="4"/>
  <c r="CH257" i="4"/>
  <c r="CF257" i="4"/>
  <c r="CJ257" i="4"/>
  <c r="CB230" i="4"/>
  <c r="BO230" i="4"/>
  <c r="CD230" i="4"/>
  <c r="BY230" i="4"/>
  <c r="BR230" i="4"/>
  <c r="BN230" i="4"/>
  <c r="BS230" i="4"/>
  <c r="BP230" i="4"/>
  <c r="AP230" i="4" s="1"/>
  <c r="BV230" i="4"/>
  <c r="BT230" i="4"/>
  <c r="BQ230" i="4"/>
  <c r="BU230" i="4"/>
  <c r="AU230" i="4" s="1"/>
  <c r="BX230" i="4"/>
  <c r="BW230" i="4"/>
  <c r="BZ230" i="4"/>
  <c r="AZ230" i="4" s="1"/>
  <c r="CA230" i="4"/>
  <c r="BA230" i="4" s="1"/>
  <c r="BM230" i="4"/>
  <c r="CC230" i="4"/>
  <c r="BC230" i="4" s="1"/>
  <c r="EM16" i="4"/>
  <c r="EV16" i="4"/>
  <c r="BB16" i="4" s="1"/>
  <c r="ET16" i="4"/>
  <c r="EP16" i="4"/>
  <c r="AV16" i="4" s="1"/>
  <c r="EU16" i="4"/>
  <c r="EK16" i="4"/>
  <c r="EN16" i="4"/>
  <c r="EH16" i="4"/>
  <c r="EW16" i="4"/>
  <c r="EG16" i="4"/>
  <c r="EJ16" i="4"/>
  <c r="EQ16" i="4"/>
  <c r="AW16" i="4" s="1"/>
  <c r="EL16" i="4"/>
  <c r="EO16" i="4"/>
  <c r="ES16" i="4"/>
  <c r="EI16" i="4"/>
  <c r="ER16" i="4"/>
  <c r="EX16" i="4"/>
  <c r="CI292" i="4"/>
  <c r="CO292" i="4"/>
  <c r="CL292" i="4"/>
  <c r="CP292" i="4"/>
  <c r="CQ292" i="4"/>
  <c r="CU292" i="4"/>
  <c r="CJ292" i="4"/>
  <c r="CK292" i="4"/>
  <c r="CG292" i="4"/>
  <c r="CM292" i="4"/>
  <c r="CV292" i="4"/>
  <c r="CF292" i="4"/>
  <c r="CS292" i="4"/>
  <c r="CT292" i="4"/>
  <c r="CE292" i="4"/>
  <c r="AM292" i="4" s="1"/>
  <c r="CH292" i="4"/>
  <c r="CN292" i="4"/>
  <c r="CR292" i="4"/>
  <c r="CO103" i="4"/>
  <c r="CK103" i="4"/>
  <c r="CL103" i="4"/>
  <c r="CF103" i="4"/>
  <c r="CG103" i="4"/>
  <c r="CJ103" i="4"/>
  <c r="CM103" i="4"/>
  <c r="CS103" i="4"/>
  <c r="CP103" i="4"/>
  <c r="CN103" i="4"/>
  <c r="CE103" i="4"/>
  <c r="CH103" i="4"/>
  <c r="CQ103" i="4"/>
  <c r="CV103" i="4"/>
  <c r="CU103" i="4"/>
  <c r="CI103" i="4"/>
  <c r="CR103" i="4"/>
  <c r="CT103" i="4"/>
  <c r="EM66" i="4"/>
  <c r="ES66" i="4"/>
  <c r="EP66" i="4"/>
  <c r="EO66" i="4"/>
  <c r="EI66" i="4"/>
  <c r="EQ66" i="4"/>
  <c r="ER66" i="4"/>
  <c r="EN66" i="4"/>
  <c r="EX66" i="4"/>
  <c r="ET66" i="4"/>
  <c r="EV66" i="4"/>
  <c r="EG66" i="4"/>
  <c r="EK66" i="4"/>
  <c r="EU66" i="4"/>
  <c r="EL66" i="4"/>
  <c r="EH66" i="4"/>
  <c r="EW66" i="4"/>
  <c r="EJ66" i="4"/>
  <c r="DB213" i="4"/>
  <c r="DA213" i="4"/>
  <c r="AQ213" i="4" s="1"/>
  <c r="DC213" i="4"/>
  <c r="DE213" i="4"/>
  <c r="DJ213" i="4"/>
  <c r="DN213" i="4"/>
  <c r="DD213" i="4"/>
  <c r="DF213" i="4"/>
  <c r="DK213" i="4"/>
  <c r="DH213" i="4"/>
  <c r="DG213" i="4"/>
  <c r="DM213" i="4"/>
  <c r="CW213" i="4"/>
  <c r="CZ213" i="4"/>
  <c r="DL213" i="4"/>
  <c r="DI213" i="4"/>
  <c r="CX213" i="4"/>
  <c r="CY213" i="4"/>
  <c r="CM232" i="4"/>
  <c r="CU232" i="4"/>
  <c r="CI232" i="4"/>
  <c r="CE232" i="4"/>
  <c r="CL232" i="4"/>
  <c r="CG232" i="4"/>
  <c r="CQ232" i="4"/>
  <c r="CJ232" i="4"/>
  <c r="CR232" i="4"/>
  <c r="CK232" i="4"/>
  <c r="CV232" i="4"/>
  <c r="CH232" i="4"/>
  <c r="CT232" i="4"/>
  <c r="CS232" i="4"/>
  <c r="CP232" i="4"/>
  <c r="CO232" i="4"/>
  <c r="CF232" i="4"/>
  <c r="CN232" i="4"/>
  <c r="CH305" i="4"/>
  <c r="CE305" i="4"/>
  <c r="AM305" i="4" s="1"/>
  <c r="CS305" i="4"/>
  <c r="CK305" i="4"/>
  <c r="CF305" i="4"/>
  <c r="CT305" i="4"/>
  <c r="CO305" i="4"/>
  <c r="CG305" i="4"/>
  <c r="CV305" i="4"/>
  <c r="BD305" i="4" s="1"/>
  <c r="CR305" i="4"/>
  <c r="CM305" i="4"/>
  <c r="CJ305" i="4"/>
  <c r="CN305" i="4"/>
  <c r="CQ305" i="4"/>
  <c r="CP305" i="4"/>
  <c r="CU305" i="4"/>
  <c r="CI305" i="4"/>
  <c r="CL305" i="4"/>
  <c r="EI93" i="4"/>
  <c r="EV93" i="4"/>
  <c r="EJ93" i="4"/>
  <c r="EO93" i="4"/>
  <c r="EU93" i="4"/>
  <c r="EG93" i="4"/>
  <c r="EQ93" i="4"/>
  <c r="EK93" i="4"/>
  <c r="EH93" i="4"/>
  <c r="EW93" i="4"/>
  <c r="EX93" i="4"/>
  <c r="ER93" i="4"/>
  <c r="EL93" i="4"/>
  <c r="EN93" i="4"/>
  <c r="EM93" i="4"/>
  <c r="ET93" i="4"/>
  <c r="ES93" i="4"/>
  <c r="EP93" i="4"/>
  <c r="CA316" i="4"/>
  <c r="BY316" i="4"/>
  <c r="AY316" i="4" s="1"/>
  <c r="BT316" i="4"/>
  <c r="CB316" i="4"/>
  <c r="BP316" i="4"/>
  <c r="BN316" i="4"/>
  <c r="BW316" i="4"/>
  <c r="CD316" i="4"/>
  <c r="BO316" i="4"/>
  <c r="BQ316" i="4"/>
  <c r="BX316" i="4"/>
  <c r="BS316" i="4"/>
  <c r="BV316" i="4"/>
  <c r="BU316" i="4"/>
  <c r="BR316" i="4"/>
  <c r="CC316" i="4"/>
  <c r="BM316" i="4"/>
  <c r="BZ316" i="4"/>
  <c r="BO267" i="4"/>
  <c r="BY267" i="4"/>
  <c r="BV267" i="4"/>
  <c r="BZ267" i="4"/>
  <c r="BU267" i="4"/>
  <c r="CA267" i="4"/>
  <c r="BT267" i="4"/>
  <c r="BM267" i="4"/>
  <c r="BX267" i="4"/>
  <c r="CC267" i="4"/>
  <c r="BQ267" i="4"/>
  <c r="CB267" i="4"/>
  <c r="BN267" i="4"/>
  <c r="BR267" i="4"/>
  <c r="BW267" i="4"/>
  <c r="BP267" i="4"/>
  <c r="BS267" i="4"/>
  <c r="CD267" i="4"/>
  <c r="CA45" i="4"/>
  <c r="BU45" i="4"/>
  <c r="AU45" i="4" s="1"/>
  <c r="BZ45" i="4"/>
  <c r="BN45" i="4"/>
  <c r="BQ45" i="4"/>
  <c r="BS45" i="4"/>
  <c r="AS45" i="4" s="1"/>
  <c r="BR45" i="4"/>
  <c r="BT45" i="4"/>
  <c r="BM45" i="4"/>
  <c r="CD45" i="4"/>
  <c r="BO45" i="4"/>
  <c r="CB45" i="4"/>
  <c r="BX45" i="4"/>
  <c r="BW45" i="4"/>
  <c r="BV45" i="4"/>
  <c r="CC45" i="4"/>
  <c r="BC45" i="4" s="1"/>
  <c r="BP45" i="4"/>
  <c r="BY45" i="4"/>
  <c r="CP50" i="4"/>
  <c r="CM50" i="4"/>
  <c r="CV50" i="4"/>
  <c r="CN50" i="4"/>
  <c r="CL50" i="4"/>
  <c r="CO50" i="4"/>
  <c r="CH50" i="4"/>
  <c r="CF50" i="4"/>
  <c r="AN50" i="4" s="1"/>
  <c r="CR50" i="4"/>
  <c r="CT50" i="4"/>
  <c r="CE50" i="4"/>
  <c r="CJ50" i="4"/>
  <c r="CU50" i="4"/>
  <c r="CQ50" i="4"/>
  <c r="CI50" i="4"/>
  <c r="CS50" i="4"/>
  <c r="CK50" i="4"/>
  <c r="CG50" i="4"/>
  <c r="DD132" i="4"/>
  <c r="DH132" i="4"/>
  <c r="DN132" i="4"/>
  <c r="DG132" i="4"/>
  <c r="CY132" i="4"/>
  <c r="DA132" i="4"/>
  <c r="CX132" i="4"/>
  <c r="DI132" i="4"/>
  <c r="CW132" i="4"/>
  <c r="CZ132" i="4"/>
  <c r="DM132" i="4"/>
  <c r="DJ132" i="4"/>
  <c r="DF132" i="4"/>
  <c r="DE132" i="4"/>
  <c r="DK132" i="4"/>
  <c r="DB132" i="4"/>
  <c r="DL132" i="4"/>
  <c r="DC132" i="4"/>
  <c r="DJ222" i="4"/>
  <c r="DM222" i="4"/>
  <c r="DL222" i="4"/>
  <c r="DC222" i="4"/>
  <c r="CX222" i="4"/>
  <c r="DB222" i="4"/>
  <c r="AR222" i="4" s="1"/>
  <c r="DH222" i="4"/>
  <c r="AX222" i="4" s="1"/>
  <c r="DK222" i="4"/>
  <c r="DI222" i="4"/>
  <c r="DA222" i="4"/>
  <c r="AQ222" i="4" s="1"/>
  <c r="DG222" i="4"/>
  <c r="DN222" i="4"/>
  <c r="CZ222" i="4"/>
  <c r="CW222" i="4"/>
  <c r="DE222" i="4"/>
  <c r="CY222" i="4"/>
  <c r="AO222" i="4" s="1"/>
  <c r="DF222" i="4"/>
  <c r="DD222" i="4"/>
  <c r="AT222" i="4" s="1"/>
  <c r="BT102" i="4"/>
  <c r="BV102" i="4"/>
  <c r="BM102" i="4"/>
  <c r="CA102" i="4"/>
  <c r="BS102" i="4"/>
  <c r="BX102" i="4"/>
  <c r="CB102" i="4"/>
  <c r="BQ102" i="4"/>
  <c r="CD102" i="4"/>
  <c r="CC102" i="4"/>
  <c r="BP102" i="4"/>
  <c r="BU102" i="4"/>
  <c r="BO102" i="4"/>
  <c r="BW102" i="4"/>
  <c r="BZ102" i="4"/>
  <c r="BN102" i="4"/>
  <c r="BY102" i="4"/>
  <c r="BR102" i="4"/>
  <c r="EF269" i="4"/>
  <c r="DO269" i="4"/>
  <c r="DU269" i="4"/>
  <c r="DQ269" i="4"/>
  <c r="ED269" i="4"/>
  <c r="DV269" i="4"/>
  <c r="DY269" i="4"/>
  <c r="EE269" i="4"/>
  <c r="BC269" i="4" s="1"/>
  <c r="DX269" i="4"/>
  <c r="DP269" i="4"/>
  <c r="EA269" i="4"/>
  <c r="EC269" i="4"/>
  <c r="DT269" i="4"/>
  <c r="DS269" i="4"/>
  <c r="EB269" i="4"/>
  <c r="DR269" i="4"/>
  <c r="DZ269" i="4"/>
  <c r="DW269" i="4"/>
  <c r="DG175" i="4"/>
  <c r="CW175" i="4"/>
  <c r="DM175" i="4"/>
  <c r="CY175" i="4"/>
  <c r="CZ175" i="4"/>
  <c r="DJ175" i="4"/>
  <c r="DD175" i="4"/>
  <c r="DI175" i="4"/>
  <c r="DA175" i="4"/>
  <c r="DL175" i="4"/>
  <c r="DF175" i="4"/>
  <c r="DH175" i="4"/>
  <c r="CX175" i="4"/>
  <c r="DE175" i="4"/>
  <c r="DN175" i="4"/>
  <c r="DC175" i="4"/>
  <c r="DB175" i="4"/>
  <c r="DK175" i="4"/>
  <c r="BA175" i="4" s="1"/>
  <c r="CN189" i="4"/>
  <c r="CQ189" i="4"/>
  <c r="CL189" i="4"/>
  <c r="CP189" i="4"/>
  <c r="CH189" i="4"/>
  <c r="CK189" i="4"/>
  <c r="CS189" i="4"/>
  <c r="CE189" i="4"/>
  <c r="AM189" i="4" s="1"/>
  <c r="CF189" i="4"/>
  <c r="CU189" i="4"/>
  <c r="CJ189" i="4"/>
  <c r="CO189" i="4"/>
  <c r="AW189" i="4" s="1"/>
  <c r="CT189" i="4"/>
  <c r="CR189" i="4"/>
  <c r="CI189" i="4"/>
  <c r="CG189" i="4"/>
  <c r="CM189" i="4"/>
  <c r="CV189" i="4"/>
  <c r="EU363" i="4"/>
  <c r="EG363" i="4"/>
  <c r="AM363" i="4" s="1"/>
  <c r="EO363" i="4"/>
  <c r="EK363" i="4"/>
  <c r="ES363" i="4"/>
  <c r="EI363" i="4"/>
  <c r="AO363" i="4" s="1"/>
  <c r="EX363" i="4"/>
  <c r="EJ363" i="4"/>
  <c r="EP363" i="4"/>
  <c r="EH363" i="4"/>
  <c r="AN363" i="4" s="1"/>
  <c r="EV363" i="4"/>
  <c r="EL363" i="4"/>
  <c r="EN363" i="4"/>
  <c r="ER363" i="4"/>
  <c r="EM363" i="4"/>
  <c r="EW363" i="4"/>
  <c r="EQ363" i="4"/>
  <c r="ET363" i="4"/>
  <c r="AZ363" i="4" s="1"/>
  <c r="DR311" i="4"/>
  <c r="DP311" i="4"/>
  <c r="DV311" i="4"/>
  <c r="DZ311" i="4"/>
  <c r="DT311" i="4"/>
  <c r="EB311" i="4"/>
  <c r="EC311" i="4"/>
  <c r="DQ311" i="4"/>
  <c r="DU311" i="4"/>
  <c r="EE311" i="4"/>
  <c r="DW311" i="4"/>
  <c r="EF311" i="4"/>
  <c r="DO311" i="4"/>
  <c r="DY311" i="4"/>
  <c r="EA311" i="4"/>
  <c r="ED311" i="4"/>
  <c r="DX311" i="4"/>
  <c r="DS311" i="4"/>
  <c r="CR194" i="4"/>
  <c r="CP194" i="4"/>
  <c r="AX194" i="4" s="1"/>
  <c r="CF194" i="4"/>
  <c r="CK194" i="4"/>
  <c r="CO194" i="4"/>
  <c r="CI194" i="4"/>
  <c r="CU194" i="4"/>
  <c r="CJ194" i="4"/>
  <c r="CG194" i="4"/>
  <c r="CT194" i="4"/>
  <c r="CS194" i="4"/>
  <c r="CM194" i="4"/>
  <c r="CE194" i="4"/>
  <c r="CH194" i="4"/>
  <c r="AP194" i="4" s="1"/>
  <c r="CL194" i="4"/>
  <c r="CV194" i="4"/>
  <c r="CQ194" i="4"/>
  <c r="CN194" i="4"/>
  <c r="AV194" i="4" s="1"/>
  <c r="BU196" i="4"/>
  <c r="BR196" i="4"/>
  <c r="BW196" i="4"/>
  <c r="CB196" i="4"/>
  <c r="BX196" i="4"/>
  <c r="BY196" i="4"/>
  <c r="BN196" i="4"/>
  <c r="BP196" i="4"/>
  <c r="AP196" i="4" s="1"/>
  <c r="CD196" i="4"/>
  <c r="CC196" i="4"/>
  <c r="BM196" i="4"/>
  <c r="BZ196" i="4"/>
  <c r="CA196" i="4"/>
  <c r="BQ196" i="4"/>
  <c r="BV196" i="4"/>
  <c r="BT196" i="4"/>
  <c r="BO196" i="4"/>
  <c r="BS196" i="4"/>
  <c r="EL358" i="4"/>
  <c r="EW358" i="4"/>
  <c r="EG358" i="4"/>
  <c r="EO358" i="4"/>
  <c r="EM358" i="4"/>
  <c r="EJ358" i="4"/>
  <c r="EI358" i="4"/>
  <c r="EN358" i="4"/>
  <c r="ER358" i="4"/>
  <c r="ET358" i="4"/>
  <c r="EV358" i="4"/>
  <c r="EX358" i="4"/>
  <c r="EH358" i="4"/>
  <c r="EU358" i="4"/>
  <c r="ES358" i="4"/>
  <c r="EK358" i="4"/>
  <c r="EQ358" i="4"/>
  <c r="EP358" i="4"/>
  <c r="CA87" i="4"/>
  <c r="BW87" i="4"/>
  <c r="BU87" i="4"/>
  <c r="AU87" i="4" s="1"/>
  <c r="BP87" i="4"/>
  <c r="BS87" i="4"/>
  <c r="BT87" i="4"/>
  <c r="AT87" i="4" s="1"/>
  <c r="BR87" i="4"/>
  <c r="BO87" i="4"/>
  <c r="AO87" i="4" s="1"/>
  <c r="BN87" i="4"/>
  <c r="CD87" i="4"/>
  <c r="BX87" i="4"/>
  <c r="CB87" i="4"/>
  <c r="BZ87" i="4"/>
  <c r="AZ87" i="4" s="1"/>
  <c r="BY87" i="4"/>
  <c r="CC87" i="4"/>
  <c r="BM87" i="4"/>
  <c r="AM87" i="4" s="1"/>
  <c r="BV87" i="4"/>
  <c r="BQ87" i="4"/>
  <c r="EP76" i="4"/>
  <c r="EI76" i="4"/>
  <c r="EN76" i="4"/>
  <c r="ET76" i="4"/>
  <c r="EO76" i="4"/>
  <c r="EQ76" i="4"/>
  <c r="EL76" i="4"/>
  <c r="EU76" i="4"/>
  <c r="EX76" i="4"/>
  <c r="ES76" i="4"/>
  <c r="EH76" i="4"/>
  <c r="EM76" i="4"/>
  <c r="EJ76" i="4"/>
  <c r="EG76" i="4"/>
  <c r="EK76" i="4"/>
  <c r="EW76" i="4"/>
  <c r="EV76" i="4"/>
  <c r="ER76" i="4"/>
  <c r="DW149" i="4"/>
  <c r="DY149" i="4"/>
  <c r="EA149" i="4"/>
  <c r="EB149" i="4"/>
  <c r="AZ149" i="4" s="1"/>
  <c r="EE149" i="4"/>
  <c r="DP149" i="4"/>
  <c r="DV149" i="4"/>
  <c r="DR149" i="4"/>
  <c r="AP149" i="4" s="1"/>
  <c r="DT149" i="4"/>
  <c r="ED149" i="4"/>
  <c r="BB149" i="4" s="1"/>
  <c r="EF149" i="4"/>
  <c r="DZ149" i="4"/>
  <c r="DU149" i="4"/>
  <c r="DS149" i="4"/>
  <c r="DX149" i="4"/>
  <c r="DQ149" i="4"/>
  <c r="AO149" i="4" s="1"/>
  <c r="EC149" i="4"/>
  <c r="DO149" i="4"/>
  <c r="DH262" i="4"/>
  <c r="DA262" i="4"/>
  <c r="DF262" i="4"/>
  <c r="DK262" i="4"/>
  <c r="DD262" i="4"/>
  <c r="DG262" i="4"/>
  <c r="DJ262" i="4"/>
  <c r="CZ262" i="4"/>
  <c r="CW262" i="4"/>
  <c r="DN262" i="4"/>
  <c r="DE262" i="4"/>
  <c r="DM262" i="4"/>
  <c r="CX262" i="4"/>
  <c r="CY262" i="4"/>
  <c r="DL262" i="4"/>
  <c r="DI262" i="4"/>
  <c r="DC262" i="4"/>
  <c r="DB262" i="4"/>
  <c r="EO192" i="4"/>
  <c r="ET192" i="4"/>
  <c r="EX192" i="4"/>
  <c r="EQ192" i="4"/>
  <c r="AW192" i="4" s="1"/>
  <c r="EH192" i="4"/>
  <c r="EL192" i="4"/>
  <c r="AR192" i="4" s="1"/>
  <c r="EM192" i="4"/>
  <c r="EW192" i="4"/>
  <c r="EJ192" i="4"/>
  <c r="EV192" i="4"/>
  <c r="EN192" i="4"/>
  <c r="ES192" i="4"/>
  <c r="AY192" i="4" s="1"/>
  <c r="EI192" i="4"/>
  <c r="ER192" i="4"/>
  <c r="EP192" i="4"/>
  <c r="AV192" i="4" s="1"/>
  <c r="EG192" i="4"/>
  <c r="EK192" i="4"/>
  <c r="EU192" i="4"/>
  <c r="DJ182" i="4"/>
  <c r="AZ182" i="4" s="1"/>
  <c r="CW182" i="4"/>
  <c r="DA182" i="4"/>
  <c r="DD182" i="4"/>
  <c r="DE182" i="4"/>
  <c r="DF182" i="4"/>
  <c r="DL182" i="4"/>
  <c r="DH182" i="4"/>
  <c r="DN182" i="4"/>
  <c r="CZ182" i="4"/>
  <c r="AP182" i="4" s="1"/>
  <c r="DB182" i="4"/>
  <c r="CY182" i="4"/>
  <c r="AO182" i="4" s="1"/>
  <c r="DI182" i="4"/>
  <c r="DG182" i="4"/>
  <c r="AW182" i="4" s="1"/>
  <c r="DK182" i="4"/>
  <c r="CX182" i="4"/>
  <c r="DC182" i="4"/>
  <c r="DM182" i="4"/>
  <c r="DH119" i="4"/>
  <c r="DE119" i="4"/>
  <c r="DM119" i="4"/>
  <c r="DJ119" i="4"/>
  <c r="DF119" i="4"/>
  <c r="DG119" i="4"/>
  <c r="DD119" i="4"/>
  <c r="DI119" i="4"/>
  <c r="AY119" i="4" s="1"/>
  <c r="DB119" i="4"/>
  <c r="DL119" i="4"/>
  <c r="BB119" i="4" s="1"/>
  <c r="DC119" i="4"/>
  <c r="CY119" i="4"/>
  <c r="CW119" i="4"/>
  <c r="DA119" i="4"/>
  <c r="CX119" i="4"/>
  <c r="DN119" i="4"/>
  <c r="CZ119" i="4"/>
  <c r="DK119" i="4"/>
  <c r="BY303" i="4"/>
  <c r="BT303" i="4"/>
  <c r="AT303" i="4" s="1"/>
  <c r="BS303" i="4"/>
  <c r="BP303" i="4"/>
  <c r="CB303" i="4"/>
  <c r="CD303" i="4"/>
  <c r="CC303" i="4"/>
  <c r="BW303" i="4"/>
  <c r="BR303" i="4"/>
  <c r="BX303" i="4"/>
  <c r="BV303" i="4"/>
  <c r="BQ303" i="4"/>
  <c r="BM303" i="4"/>
  <c r="BZ303" i="4"/>
  <c r="AZ303" i="4" s="1"/>
  <c r="CA303" i="4"/>
  <c r="BN303" i="4"/>
  <c r="BU303" i="4"/>
  <c r="BO303" i="4"/>
  <c r="AO303" i="4" s="1"/>
  <c r="DV100" i="4"/>
  <c r="DR100" i="4"/>
  <c r="DT100" i="4"/>
  <c r="DQ100" i="4"/>
  <c r="DS100" i="4"/>
  <c r="DO100" i="4"/>
  <c r="EB100" i="4"/>
  <c r="DP100" i="4"/>
  <c r="AN100" i="4" s="1"/>
  <c r="EC100" i="4"/>
  <c r="EE100" i="4"/>
  <c r="BC100" i="4" s="1"/>
  <c r="DW100" i="4"/>
  <c r="DY100" i="4"/>
  <c r="EF100" i="4"/>
  <c r="EA100" i="4"/>
  <c r="DZ100" i="4"/>
  <c r="ED100" i="4"/>
  <c r="BB100" i="4" s="1"/>
  <c r="DX100" i="4"/>
  <c r="DU100" i="4"/>
  <c r="AS100" i="4" s="1"/>
  <c r="BO22" i="4"/>
  <c r="BZ22" i="4"/>
  <c r="AZ22" i="4" s="1"/>
  <c r="BV22" i="4"/>
  <c r="CC22" i="4"/>
  <c r="BM22" i="4"/>
  <c r="CD22" i="4"/>
  <c r="BD22" i="4" s="1"/>
  <c r="BT22" i="4"/>
  <c r="BQ22" i="4"/>
  <c r="BU22" i="4"/>
  <c r="CB22" i="4"/>
  <c r="BB22" i="4" s="1"/>
  <c r="BY22" i="4"/>
  <c r="BS22" i="4"/>
  <c r="BW22" i="4"/>
  <c r="BX22" i="4"/>
  <c r="AX22" i="4" s="1"/>
  <c r="CA22" i="4"/>
  <c r="BR22" i="4"/>
  <c r="BP22" i="4"/>
  <c r="BN22" i="4"/>
  <c r="AN22" i="4" s="1"/>
  <c r="CE44" i="4"/>
  <c r="CU44" i="4"/>
  <c r="CT44" i="4"/>
  <c r="CQ44" i="4"/>
  <c r="CG44" i="4"/>
  <c r="CR44" i="4"/>
  <c r="CL44" i="4"/>
  <c r="CV44" i="4"/>
  <c r="BD44" i="4" s="1"/>
  <c r="CN44" i="4"/>
  <c r="CI44" i="4"/>
  <c r="CF44" i="4"/>
  <c r="CO44" i="4"/>
  <c r="CM44" i="4"/>
  <c r="CP44" i="4"/>
  <c r="CS44" i="4"/>
  <c r="CH44" i="4"/>
  <c r="CK44" i="4"/>
  <c r="CJ44" i="4"/>
  <c r="EB136" i="4"/>
  <c r="DR136" i="4"/>
  <c r="EC136" i="4"/>
  <c r="DU136" i="4"/>
  <c r="DT136" i="4"/>
  <c r="DV136" i="4"/>
  <c r="DO136" i="4"/>
  <c r="EA136" i="4"/>
  <c r="DW136" i="4"/>
  <c r="EF136" i="4"/>
  <c r="DS136" i="4"/>
  <c r="DZ136" i="4"/>
  <c r="ED136" i="4"/>
  <c r="DP136" i="4"/>
  <c r="AN136" i="4" s="1"/>
  <c r="EE136" i="4"/>
  <c r="DY136" i="4"/>
  <c r="DQ136" i="4"/>
  <c r="DX136" i="4"/>
  <c r="EW310" i="4"/>
  <c r="EV310" i="4"/>
  <c r="ET310" i="4"/>
  <c r="EJ310" i="4"/>
  <c r="EQ310" i="4"/>
  <c r="EU310" i="4"/>
  <c r="ER310" i="4"/>
  <c r="AX310" i="4" s="1"/>
  <c r="EK310" i="4"/>
  <c r="AQ310" i="4" s="1"/>
  <c r="EM310" i="4"/>
  <c r="EG310" i="4"/>
  <c r="ES310" i="4"/>
  <c r="EX310" i="4"/>
  <c r="EL310" i="4"/>
  <c r="EH310" i="4"/>
  <c r="EP310" i="4"/>
  <c r="EI310" i="4"/>
  <c r="EN310" i="4"/>
  <c r="EO310" i="4"/>
  <c r="BX11" i="4"/>
  <c r="CC11" i="4"/>
  <c r="CB11" i="4"/>
  <c r="BW11" i="4"/>
  <c r="BO11" i="4"/>
  <c r="BP11" i="4"/>
  <c r="BR11" i="4"/>
  <c r="CD11" i="4"/>
  <c r="BV11" i="4"/>
  <c r="BZ11" i="4"/>
  <c r="BN11" i="4"/>
  <c r="BT11" i="4"/>
  <c r="BM11" i="4"/>
  <c r="BQ11" i="4"/>
  <c r="BY11" i="4"/>
  <c r="BU11" i="4"/>
  <c r="BS11" i="4"/>
  <c r="CA11" i="4"/>
  <c r="CU63" i="4"/>
  <c r="CS63" i="4"/>
  <c r="CO63" i="4"/>
  <c r="CE63" i="4"/>
  <c r="CG63" i="4"/>
  <c r="CV63" i="4"/>
  <c r="CL63" i="4"/>
  <c r="CI63" i="4"/>
  <c r="CT63" i="4"/>
  <c r="CQ63" i="4"/>
  <c r="CF63" i="4"/>
  <c r="CR63" i="4"/>
  <c r="CK63" i="4"/>
  <c r="CH63" i="4"/>
  <c r="CN63" i="4"/>
  <c r="CJ63" i="4"/>
  <c r="CP63" i="4"/>
  <c r="CM63" i="4"/>
  <c r="CD31" i="4"/>
  <c r="BS31" i="4"/>
  <c r="BN31" i="4"/>
  <c r="BX31" i="4"/>
  <c r="AX31" i="4" s="1"/>
  <c r="CA31" i="4"/>
  <c r="BM31" i="4"/>
  <c r="BY31" i="4"/>
  <c r="BZ31" i="4"/>
  <c r="BU31" i="4"/>
  <c r="BP31" i="4"/>
  <c r="BO31" i="4"/>
  <c r="BQ31" i="4"/>
  <c r="CB31" i="4"/>
  <c r="BW31" i="4"/>
  <c r="AW31" i="4" s="1"/>
  <c r="BV31" i="4"/>
  <c r="BR31" i="4"/>
  <c r="AR31" i="4" s="1"/>
  <c r="CC31" i="4"/>
  <c r="BT31" i="4"/>
  <c r="AT31" i="4" s="1"/>
  <c r="CH58" i="4"/>
  <c r="CN58" i="4"/>
  <c r="CO58" i="4"/>
  <c r="CG58" i="4"/>
  <c r="CV58" i="4"/>
  <c r="CQ58" i="4"/>
  <c r="AY58" i="4" s="1"/>
  <c r="CE58" i="4"/>
  <c r="CU58" i="4"/>
  <c r="BC58" i="4" s="1"/>
  <c r="CL58" i="4"/>
  <c r="CI58" i="4"/>
  <c r="CM58" i="4"/>
  <c r="CK58" i="4"/>
  <c r="CJ58" i="4"/>
  <c r="CT58" i="4"/>
  <c r="CF58" i="4"/>
  <c r="CP58" i="4"/>
  <c r="CR58" i="4"/>
  <c r="CS58" i="4"/>
  <c r="BA58" i="4" s="1"/>
  <c r="CW76" i="4"/>
  <c r="DI76" i="4"/>
  <c r="DG76" i="4"/>
  <c r="DF76" i="4"/>
  <c r="CY76" i="4"/>
  <c r="CX76" i="4"/>
  <c r="DD76" i="4"/>
  <c r="DB76" i="4"/>
  <c r="DC76" i="4"/>
  <c r="DA76" i="4"/>
  <c r="DH76" i="4"/>
  <c r="DK76" i="4"/>
  <c r="DN76" i="4"/>
  <c r="DL76" i="4"/>
  <c r="BB76" i="4" s="1"/>
  <c r="CZ76" i="4"/>
  <c r="DJ76" i="4"/>
  <c r="DM76" i="4"/>
  <c r="DE76" i="4"/>
  <c r="BX44" i="4"/>
  <c r="CB44" i="4"/>
  <c r="CD44" i="4"/>
  <c r="BZ44" i="4"/>
  <c r="BU44" i="4"/>
  <c r="BO44" i="4"/>
  <c r="BV44" i="4"/>
  <c r="BW44" i="4"/>
  <c r="CC44" i="4"/>
  <c r="BP44" i="4"/>
  <c r="BR44" i="4"/>
  <c r="BY44" i="4"/>
  <c r="BQ44" i="4"/>
  <c r="BN44" i="4"/>
  <c r="BS44" i="4"/>
  <c r="BM44" i="4"/>
  <c r="CA44" i="4"/>
  <c r="BT44" i="4"/>
  <c r="CV241" i="4"/>
  <c r="CF241" i="4"/>
  <c r="CG241" i="4"/>
  <c r="CT241" i="4"/>
  <c r="CL241" i="4"/>
  <c r="CQ241" i="4"/>
  <c r="CS241" i="4"/>
  <c r="CM241" i="4"/>
  <c r="CH241" i="4"/>
  <c r="CJ241" i="4"/>
  <c r="CR241" i="4"/>
  <c r="CN241" i="4"/>
  <c r="CE241" i="4"/>
  <c r="CI241" i="4"/>
  <c r="AQ241" i="4" s="1"/>
  <c r="CK241" i="4"/>
  <c r="CO241" i="4"/>
  <c r="CP241" i="4"/>
  <c r="CU241" i="4"/>
  <c r="CR212" i="4"/>
  <c r="CT212" i="4"/>
  <c r="CL212" i="4"/>
  <c r="CJ212" i="4"/>
  <c r="CN212" i="4"/>
  <c r="CI212" i="4"/>
  <c r="CK212" i="4"/>
  <c r="CQ212" i="4"/>
  <c r="CM212" i="4"/>
  <c r="CH212" i="4"/>
  <c r="CE212" i="4"/>
  <c r="CF212" i="4"/>
  <c r="CP212" i="4"/>
  <c r="CU212" i="4"/>
  <c r="CO212" i="4"/>
  <c r="CS212" i="4"/>
  <c r="CG212" i="4"/>
  <c r="CV212" i="4"/>
  <c r="DK173" i="4"/>
  <c r="DC173" i="4"/>
  <c r="AS173" i="4" s="1"/>
  <c r="CZ173" i="4"/>
  <c r="CX173" i="4"/>
  <c r="AN173" i="4" s="1"/>
  <c r="DI173" i="4"/>
  <c r="DH173" i="4"/>
  <c r="AX173" i="4" s="1"/>
  <c r="DE173" i="4"/>
  <c r="DB173" i="4"/>
  <c r="DN173" i="4"/>
  <c r="BD173" i="4" s="1"/>
  <c r="DG173" i="4"/>
  <c r="AW173" i="4" s="1"/>
  <c r="DD173" i="4"/>
  <c r="CW173" i="4"/>
  <c r="AM173" i="4" s="1"/>
  <c r="DA173" i="4"/>
  <c r="CY173" i="4"/>
  <c r="DM173" i="4"/>
  <c r="DL173" i="4"/>
  <c r="DF173" i="4"/>
  <c r="DJ173" i="4"/>
  <c r="DN278" i="4"/>
  <c r="DJ278" i="4"/>
  <c r="DH278" i="4"/>
  <c r="CW278" i="4"/>
  <c r="DE278" i="4"/>
  <c r="DI278" i="4"/>
  <c r="DB278" i="4"/>
  <c r="DK278" i="4"/>
  <c r="BA278" i="4" s="1"/>
  <c r="CY278" i="4"/>
  <c r="AO278" i="4" s="1"/>
  <c r="DL278" i="4"/>
  <c r="DC278" i="4"/>
  <c r="CX278" i="4"/>
  <c r="AN278" i="4" s="1"/>
  <c r="DG278" i="4"/>
  <c r="CZ278" i="4"/>
  <c r="DM278" i="4"/>
  <c r="DA278" i="4"/>
  <c r="DF278" i="4"/>
  <c r="DD278" i="4"/>
  <c r="CJ85" i="4"/>
  <c r="CI85" i="4"/>
  <c r="AQ85" i="4" s="1"/>
  <c r="CV85" i="4"/>
  <c r="CL85" i="4"/>
  <c r="CQ85" i="4"/>
  <c r="CM85" i="4"/>
  <c r="CO85" i="4"/>
  <c r="CE85" i="4"/>
  <c r="CS85" i="4"/>
  <c r="CT85" i="4"/>
  <c r="BB85" i="4" s="1"/>
  <c r="CR85" i="4"/>
  <c r="CG85" i="4"/>
  <c r="CH85" i="4"/>
  <c r="CN85" i="4"/>
  <c r="AV85" i="4" s="1"/>
  <c r="CF85" i="4"/>
  <c r="CK85" i="4"/>
  <c r="AS85" i="4" s="1"/>
  <c r="CP85" i="4"/>
  <c r="CU85" i="4"/>
  <c r="CS214" i="4"/>
  <c r="CT214" i="4"/>
  <c r="CR214" i="4"/>
  <c r="CO214" i="4"/>
  <c r="CQ214" i="4"/>
  <c r="CE214" i="4"/>
  <c r="CK214" i="4"/>
  <c r="CV214" i="4"/>
  <c r="CP214" i="4"/>
  <c r="CJ214" i="4"/>
  <c r="CI214" i="4"/>
  <c r="CM214" i="4"/>
  <c r="CG214" i="4"/>
  <c r="CL214" i="4"/>
  <c r="CF214" i="4"/>
  <c r="CH214" i="4"/>
  <c r="CU214" i="4"/>
  <c r="CN214" i="4"/>
  <c r="EN121" i="4"/>
  <c r="EI121" i="4"/>
  <c r="EV121" i="4"/>
  <c r="EK121" i="4"/>
  <c r="EX121" i="4"/>
  <c r="EO121" i="4"/>
  <c r="EJ121" i="4"/>
  <c r="EG121" i="4"/>
  <c r="ET121" i="4"/>
  <c r="EW121" i="4"/>
  <c r="EH121" i="4"/>
  <c r="EP121" i="4"/>
  <c r="EL121" i="4"/>
  <c r="ER121" i="4"/>
  <c r="ES121" i="4"/>
  <c r="EU121" i="4"/>
  <c r="EQ121" i="4"/>
  <c r="EM121" i="4"/>
  <c r="AS121" i="4" s="1"/>
  <c r="DE272" i="4"/>
  <c r="DG272" i="4"/>
  <c r="DD272" i="4"/>
  <c r="DI272" i="4"/>
  <c r="DM272" i="4"/>
  <c r="DC272" i="4"/>
  <c r="DL272" i="4"/>
  <c r="DB272" i="4"/>
  <c r="AR272" i="4" s="1"/>
  <c r="DH272" i="4"/>
  <c r="CX272" i="4"/>
  <c r="DJ272" i="4"/>
  <c r="DA272" i="4"/>
  <c r="CW272" i="4"/>
  <c r="DK272" i="4"/>
  <c r="DN272" i="4"/>
  <c r="CZ272" i="4"/>
  <c r="CY272" i="4"/>
  <c r="DF272" i="4"/>
  <c r="DV187" i="4"/>
  <c r="EC187" i="4"/>
  <c r="BA187" i="4" s="1"/>
  <c r="DU187" i="4"/>
  <c r="AS187" i="4" s="1"/>
  <c r="EA187" i="4"/>
  <c r="AY187" i="4" s="1"/>
  <c r="DT187" i="4"/>
  <c r="EB187" i="4"/>
  <c r="EE187" i="4"/>
  <c r="DZ187" i="4"/>
  <c r="DW187" i="4"/>
  <c r="AU187" i="4" s="1"/>
  <c r="EF187" i="4"/>
  <c r="DX187" i="4"/>
  <c r="DR187" i="4"/>
  <c r="ED187" i="4"/>
  <c r="DY187" i="4"/>
  <c r="AW187" i="4" s="1"/>
  <c r="DP187" i="4"/>
  <c r="DQ187" i="4"/>
  <c r="DO187" i="4"/>
  <c r="DS187" i="4"/>
  <c r="AQ187" i="4" s="1"/>
  <c r="CZ30" i="4"/>
  <c r="DN30" i="4"/>
  <c r="DK30" i="4"/>
  <c r="DH30" i="4"/>
  <c r="DA30" i="4"/>
  <c r="DG30" i="4"/>
  <c r="DM30" i="4"/>
  <c r="DE30" i="4"/>
  <c r="DJ30" i="4"/>
  <c r="DF30" i="4"/>
  <c r="DC30" i="4"/>
  <c r="DD30" i="4"/>
  <c r="AT30" i="4" s="1"/>
  <c r="CW30" i="4"/>
  <c r="CX30" i="4"/>
  <c r="DL30" i="4"/>
  <c r="DI30" i="4"/>
  <c r="DB30" i="4"/>
  <c r="CY30" i="4"/>
  <c r="BY95" i="4"/>
  <c r="BX95" i="4"/>
  <c r="AX95" i="4" s="1"/>
  <c r="BP95" i="4"/>
  <c r="BU95" i="4"/>
  <c r="CB95" i="4"/>
  <c r="BO95" i="4"/>
  <c r="BN95" i="4"/>
  <c r="BZ95" i="4"/>
  <c r="BM95" i="4"/>
  <c r="BR95" i="4"/>
  <c r="CD95" i="4"/>
  <c r="BQ95" i="4"/>
  <c r="BT95" i="4"/>
  <c r="CA95" i="4"/>
  <c r="BW95" i="4"/>
  <c r="CC95" i="4"/>
  <c r="BV95" i="4"/>
  <c r="BS95" i="4"/>
  <c r="EH37" i="4"/>
  <c r="EN37" i="4"/>
  <c r="EO37" i="4"/>
  <c r="EP37" i="4"/>
  <c r="AV37" i="4" s="1"/>
  <c r="EQ37" i="4"/>
  <c r="EK37" i="4"/>
  <c r="AQ37" i="4" s="1"/>
  <c r="EL37" i="4"/>
  <c r="ES37" i="4"/>
  <c r="EU37" i="4"/>
  <c r="EI37" i="4"/>
  <c r="ET37" i="4"/>
  <c r="EJ37" i="4"/>
  <c r="EX37" i="4"/>
  <c r="EV37" i="4"/>
  <c r="EW37" i="4"/>
  <c r="EG37" i="4"/>
  <c r="EM37" i="4"/>
  <c r="ER37" i="4"/>
  <c r="AX37" i="4" s="1"/>
  <c r="DV48" i="4"/>
  <c r="DZ48" i="4"/>
  <c r="DU48" i="4"/>
  <c r="DR48" i="4"/>
  <c r="EE48" i="4"/>
  <c r="DP48" i="4"/>
  <c r="DT48" i="4"/>
  <c r="DS48" i="4"/>
  <c r="EC48" i="4"/>
  <c r="EA48" i="4"/>
  <c r="DY48" i="4"/>
  <c r="DO48" i="4"/>
  <c r="DW48" i="4"/>
  <c r="EB48" i="4"/>
  <c r="AZ48" i="4" s="1"/>
  <c r="DQ48" i="4"/>
  <c r="ED48" i="4"/>
  <c r="DX48" i="4"/>
  <c r="EF48" i="4"/>
  <c r="DB18" i="4"/>
  <c r="DM18" i="4"/>
  <c r="CX18" i="4"/>
  <c r="DG18" i="4"/>
  <c r="DH18" i="4"/>
  <c r="DC18" i="4"/>
  <c r="DL18" i="4"/>
  <c r="CY18" i="4"/>
  <c r="CW18" i="4"/>
  <c r="CZ18" i="4"/>
  <c r="DF18" i="4"/>
  <c r="DN18" i="4"/>
  <c r="DE18" i="4"/>
  <c r="DD18" i="4"/>
  <c r="DI18" i="4"/>
  <c r="DK18" i="4"/>
  <c r="DA18" i="4"/>
  <c r="DJ18" i="4"/>
  <c r="CF361" i="4"/>
  <c r="CT361" i="4"/>
  <c r="CJ361" i="4"/>
  <c r="CR361" i="4"/>
  <c r="AZ361" i="4" s="1"/>
  <c r="CP361" i="4"/>
  <c r="CE361" i="4"/>
  <c r="AM361" i="4" s="1"/>
  <c r="CM361" i="4"/>
  <c r="CI361" i="4"/>
  <c r="CU361" i="4"/>
  <c r="BC361" i="4" s="1"/>
  <c r="CG361" i="4"/>
  <c r="CH361" i="4"/>
  <c r="CO361" i="4"/>
  <c r="CL361" i="4"/>
  <c r="CQ361" i="4"/>
  <c r="AY361" i="4" s="1"/>
  <c r="CS361" i="4"/>
  <c r="CN361" i="4"/>
  <c r="AV361" i="4" s="1"/>
  <c r="CV361" i="4"/>
  <c r="CK361" i="4"/>
  <c r="ED300" i="4"/>
  <c r="DS300" i="4"/>
  <c r="DR300" i="4"/>
  <c r="DU300" i="4"/>
  <c r="AS300" i="4" s="1"/>
  <c r="DP300" i="4"/>
  <c r="DV300" i="4"/>
  <c r="AT300" i="4" s="1"/>
  <c r="DY300" i="4"/>
  <c r="DW300" i="4"/>
  <c r="EB300" i="4"/>
  <c r="EC300" i="4"/>
  <c r="EA300" i="4"/>
  <c r="DQ300" i="4"/>
  <c r="AO300" i="4" s="1"/>
  <c r="EF300" i="4"/>
  <c r="DO300" i="4"/>
  <c r="DX300" i="4"/>
  <c r="EE300" i="4"/>
  <c r="DT300" i="4"/>
  <c r="DZ300" i="4"/>
  <c r="CX218" i="4"/>
  <c r="DF218" i="4"/>
  <c r="AV218" i="4" s="1"/>
  <c r="DC218" i="4"/>
  <c r="CW218" i="4"/>
  <c r="CY218" i="4"/>
  <c r="DM218" i="4"/>
  <c r="DD218" i="4"/>
  <c r="DK218" i="4"/>
  <c r="DI218" i="4"/>
  <c r="DG218" i="4"/>
  <c r="DN218" i="4"/>
  <c r="DH218" i="4"/>
  <c r="DB218" i="4"/>
  <c r="DJ218" i="4"/>
  <c r="AZ218" i="4" s="1"/>
  <c r="DA218" i="4"/>
  <c r="DE218" i="4"/>
  <c r="CZ218" i="4"/>
  <c r="DL218" i="4"/>
  <c r="EE24" i="4"/>
  <c r="DR24" i="4"/>
  <c r="EB24" i="4"/>
  <c r="DP24" i="4"/>
  <c r="EC24" i="4"/>
  <c r="DV24" i="4"/>
  <c r="DQ24" i="4"/>
  <c r="ED24" i="4"/>
  <c r="DS24" i="4"/>
  <c r="DX24" i="4"/>
  <c r="DU24" i="4"/>
  <c r="DO24" i="4"/>
  <c r="DZ24" i="4"/>
  <c r="DT24" i="4"/>
  <c r="DY24" i="4"/>
  <c r="EA24" i="4"/>
  <c r="DW24" i="4"/>
  <c r="EF24" i="4"/>
  <c r="DG306" i="4"/>
  <c r="DN306" i="4"/>
  <c r="BD306" i="4" s="1"/>
  <c r="DJ306" i="4"/>
  <c r="CY306" i="4"/>
  <c r="CW306" i="4"/>
  <c r="DK306" i="4"/>
  <c r="DF306" i="4"/>
  <c r="DH306" i="4"/>
  <c r="DM306" i="4"/>
  <c r="CZ306" i="4"/>
  <c r="DC306" i="4"/>
  <c r="CX306" i="4"/>
  <c r="DI306" i="4"/>
  <c r="DB306" i="4"/>
  <c r="DA306" i="4"/>
  <c r="DL306" i="4"/>
  <c r="DD306" i="4"/>
  <c r="DE306" i="4"/>
  <c r="DZ132" i="4"/>
  <c r="DV132" i="4"/>
  <c r="DY132" i="4"/>
  <c r="EB132" i="4"/>
  <c r="EF132" i="4"/>
  <c r="DU132" i="4"/>
  <c r="ED132" i="4"/>
  <c r="EC132" i="4"/>
  <c r="BA132" i="4" s="1"/>
  <c r="DR132" i="4"/>
  <c r="DO132" i="4"/>
  <c r="DS132" i="4"/>
  <c r="DW132" i="4"/>
  <c r="EA132" i="4"/>
  <c r="DP132" i="4"/>
  <c r="EE132" i="4"/>
  <c r="DQ132" i="4"/>
  <c r="DT132" i="4"/>
  <c r="DX132" i="4"/>
  <c r="CA62" i="4"/>
  <c r="BW62" i="4"/>
  <c r="AW62" i="4" s="1"/>
  <c r="BR62" i="4"/>
  <c r="BN62" i="4"/>
  <c r="BS62" i="4"/>
  <c r="BO62" i="4"/>
  <c r="BY62" i="4"/>
  <c r="BU62" i="4"/>
  <c r="CD62" i="4"/>
  <c r="BZ62" i="4"/>
  <c r="BX62" i="4"/>
  <c r="BP62" i="4"/>
  <c r="BM62" i="4"/>
  <c r="BQ62" i="4"/>
  <c r="BV62" i="4"/>
  <c r="BT62" i="4"/>
  <c r="CB62" i="4"/>
  <c r="CC62" i="4"/>
  <c r="CN239" i="4"/>
  <c r="CL239" i="4"/>
  <c r="CP239" i="4"/>
  <c r="CS239" i="4"/>
  <c r="CE239" i="4"/>
  <c r="CI239" i="4"/>
  <c r="CG239" i="4"/>
  <c r="CK239" i="4"/>
  <c r="AS239" i="4" s="1"/>
  <c r="CV239" i="4"/>
  <c r="CF239" i="4"/>
  <c r="CH239" i="4"/>
  <c r="CJ239" i="4"/>
  <c r="CO239" i="4"/>
  <c r="CQ239" i="4"/>
  <c r="CT239" i="4"/>
  <c r="BB239" i="4" s="1"/>
  <c r="CU239" i="4"/>
  <c r="CM239" i="4"/>
  <c r="CR239" i="4"/>
  <c r="DK44" i="4"/>
  <c r="DC44" i="4"/>
  <c r="AS44" i="4" s="1"/>
  <c r="DI44" i="4"/>
  <c r="CZ44" i="4"/>
  <c r="DD44" i="4"/>
  <c r="CY44" i="4"/>
  <c r="AO44" i="4" s="1"/>
  <c r="DM44" i="4"/>
  <c r="DL44" i="4"/>
  <c r="DA44" i="4"/>
  <c r="DE44" i="4"/>
  <c r="DH44" i="4"/>
  <c r="CX44" i="4"/>
  <c r="DB44" i="4"/>
  <c r="DF44" i="4"/>
  <c r="CW44" i="4"/>
  <c r="DG44" i="4"/>
  <c r="DN44" i="4"/>
  <c r="DJ44" i="4"/>
  <c r="EN297" i="4"/>
  <c r="EQ297" i="4"/>
  <c r="EM297" i="4"/>
  <c r="EP297" i="4"/>
  <c r="EV297" i="4"/>
  <c r="EG297" i="4"/>
  <c r="ET297" i="4"/>
  <c r="EW297" i="4"/>
  <c r="BC297" i="4" s="1"/>
  <c r="EO297" i="4"/>
  <c r="ES297" i="4"/>
  <c r="EJ297" i="4"/>
  <c r="EX297" i="4"/>
  <c r="EL297" i="4"/>
  <c r="ER297" i="4"/>
  <c r="EU297" i="4"/>
  <c r="EK297" i="4"/>
  <c r="EI297" i="4"/>
  <c r="EH297" i="4"/>
  <c r="CC318" i="4"/>
  <c r="BV318" i="4"/>
  <c r="AV318" i="4" s="1"/>
  <c r="BU318" i="4"/>
  <c r="BP318" i="4"/>
  <c r="BR318" i="4"/>
  <c r="CB318" i="4"/>
  <c r="BO318" i="4"/>
  <c r="BY318" i="4"/>
  <c r="BT318" i="4"/>
  <c r="BQ318" i="4"/>
  <c r="BZ318" i="4"/>
  <c r="BX318" i="4"/>
  <c r="BN318" i="4"/>
  <c r="CD318" i="4"/>
  <c r="BW318" i="4"/>
  <c r="CA318" i="4"/>
  <c r="BS318" i="4"/>
  <c r="BM318" i="4"/>
  <c r="EM274" i="4"/>
  <c r="EU274" i="4"/>
  <c r="EI274" i="4"/>
  <c r="EH274" i="4"/>
  <c r="EG274" i="4"/>
  <c r="EL274" i="4"/>
  <c r="EP274" i="4"/>
  <c r="ET274" i="4"/>
  <c r="AZ274" i="4" s="1"/>
  <c r="EW274" i="4"/>
  <c r="BC274" i="4" s="1"/>
  <c r="EN274" i="4"/>
  <c r="AT274" i="4" s="1"/>
  <c r="ER274" i="4"/>
  <c r="EO274" i="4"/>
  <c r="EJ274" i="4"/>
  <c r="EQ274" i="4"/>
  <c r="EV274" i="4"/>
  <c r="BB274" i="4" s="1"/>
  <c r="ES274" i="4"/>
  <c r="EX274" i="4"/>
  <c r="EK274" i="4"/>
  <c r="EI186" i="4"/>
  <c r="ER186" i="4"/>
  <c r="AX186" i="4" s="1"/>
  <c r="EL186" i="4"/>
  <c r="EG186" i="4"/>
  <c r="EV186" i="4"/>
  <c r="EO186" i="4"/>
  <c r="EQ186" i="4"/>
  <c r="EP186" i="4"/>
  <c r="EW186" i="4"/>
  <c r="ET186" i="4"/>
  <c r="AZ186" i="4" s="1"/>
  <c r="EN186" i="4"/>
  <c r="EJ186" i="4"/>
  <c r="EM186" i="4"/>
  <c r="EH186" i="4"/>
  <c r="AN186" i="4" s="1"/>
  <c r="EU186" i="4"/>
  <c r="BA186" i="4" s="1"/>
  <c r="EX186" i="4"/>
  <c r="EK186" i="4"/>
  <c r="ES186" i="4"/>
  <c r="CM46" i="4"/>
  <c r="CV46" i="4"/>
  <c r="CI46" i="4"/>
  <c r="CF46" i="4"/>
  <c r="CE46" i="4"/>
  <c r="CU46" i="4"/>
  <c r="CO46" i="4"/>
  <c r="CT46" i="4"/>
  <c r="BB46" i="4" s="1"/>
  <c r="CL46" i="4"/>
  <c r="CK46" i="4"/>
  <c r="CS46" i="4"/>
  <c r="CP46" i="4"/>
  <c r="CH46" i="4"/>
  <c r="CG46" i="4"/>
  <c r="CQ46" i="4"/>
  <c r="CN46" i="4"/>
  <c r="CR46" i="4"/>
  <c r="CJ46" i="4"/>
  <c r="EK64" i="4"/>
  <c r="EL64" i="4"/>
  <c r="AR64" i="4" s="1"/>
  <c r="EV64" i="4"/>
  <c r="EM64" i="4"/>
  <c r="EI64" i="4"/>
  <c r="EN64" i="4"/>
  <c r="ES64" i="4"/>
  <c r="EU64" i="4"/>
  <c r="EQ64" i="4"/>
  <c r="EX64" i="4"/>
  <c r="EH64" i="4"/>
  <c r="EJ64" i="4"/>
  <c r="EP64" i="4"/>
  <c r="ER64" i="4"/>
  <c r="EG64" i="4"/>
  <c r="ET64" i="4"/>
  <c r="EW64" i="4"/>
  <c r="EO64" i="4"/>
  <c r="CO269" i="4"/>
  <c r="CM269" i="4"/>
  <c r="CI269" i="4"/>
  <c r="CK269" i="4"/>
  <c r="CV269" i="4"/>
  <c r="CQ269" i="4"/>
  <c r="CS269" i="4"/>
  <c r="CN269" i="4"/>
  <c r="AV269" i="4" s="1"/>
  <c r="CH269" i="4"/>
  <c r="CF269" i="4"/>
  <c r="CL269" i="4"/>
  <c r="CR269" i="4"/>
  <c r="CU269" i="4"/>
  <c r="CE269" i="4"/>
  <c r="CP269" i="4"/>
  <c r="AX269" i="4" s="1"/>
  <c r="CJ269" i="4"/>
  <c r="CG269" i="4"/>
  <c r="CT269" i="4"/>
  <c r="BZ70" i="4"/>
  <c r="BP70" i="4"/>
  <c r="AP70" i="4" s="1"/>
  <c r="BU70" i="4"/>
  <c r="BT70" i="4"/>
  <c r="BO70" i="4"/>
  <c r="CC70" i="4"/>
  <c r="BV70" i="4"/>
  <c r="BY70" i="4"/>
  <c r="CD70" i="4"/>
  <c r="BW70" i="4"/>
  <c r="BM70" i="4"/>
  <c r="BR70" i="4"/>
  <c r="CA70" i="4"/>
  <c r="BQ70" i="4"/>
  <c r="AQ70" i="4" s="1"/>
  <c r="BS70" i="4"/>
  <c r="BN70" i="4"/>
  <c r="AN70" i="4" s="1"/>
  <c r="BX70" i="4"/>
  <c r="CB70" i="4"/>
  <c r="BN212" i="4"/>
  <c r="BX212" i="4"/>
  <c r="CD212" i="4"/>
  <c r="BZ212" i="4"/>
  <c r="BV212" i="4"/>
  <c r="BW212" i="4"/>
  <c r="BP212" i="4"/>
  <c r="BY212" i="4"/>
  <c r="BT212" i="4"/>
  <c r="BO212" i="4"/>
  <c r="AO212" i="4" s="1"/>
  <c r="BU212" i="4"/>
  <c r="BR212" i="4"/>
  <c r="BS212" i="4"/>
  <c r="CC212" i="4"/>
  <c r="CB212" i="4"/>
  <c r="BQ212" i="4"/>
  <c r="BM212" i="4"/>
  <c r="CA212" i="4"/>
  <c r="DR57" i="4"/>
  <c r="EB57" i="4"/>
  <c r="EE57" i="4"/>
  <c r="DP57" i="4"/>
  <c r="AN57" i="4" s="1"/>
  <c r="DT57" i="4"/>
  <c r="DY57" i="4"/>
  <c r="DX57" i="4"/>
  <c r="DW57" i="4"/>
  <c r="DV57" i="4"/>
  <c r="DS57" i="4"/>
  <c r="DZ57" i="4"/>
  <c r="EA57" i="4"/>
  <c r="DQ57" i="4"/>
  <c r="EF57" i="4"/>
  <c r="ED57" i="4"/>
  <c r="DO57" i="4"/>
  <c r="EC57" i="4"/>
  <c r="DU57" i="4"/>
  <c r="DZ326" i="4"/>
  <c r="DV326" i="4"/>
  <c r="EB326" i="4"/>
  <c r="DP326" i="4"/>
  <c r="DU326" i="4"/>
  <c r="DW326" i="4"/>
  <c r="EA326" i="4"/>
  <c r="EC326" i="4"/>
  <c r="BA326" i="4" s="1"/>
  <c r="EF326" i="4"/>
  <c r="DX326" i="4"/>
  <c r="DQ326" i="4"/>
  <c r="DR326" i="4"/>
  <c r="DT326" i="4"/>
  <c r="DO326" i="4"/>
  <c r="DS326" i="4"/>
  <c r="DY326" i="4"/>
  <c r="ED326" i="4"/>
  <c r="EE326" i="4"/>
  <c r="DQ198" i="4"/>
  <c r="DX198" i="4"/>
  <c r="DZ198" i="4"/>
  <c r="DV198" i="4"/>
  <c r="DP198" i="4"/>
  <c r="EC198" i="4"/>
  <c r="EF198" i="4"/>
  <c r="ED198" i="4"/>
  <c r="DO198" i="4"/>
  <c r="DR198" i="4"/>
  <c r="DU198" i="4"/>
  <c r="EE198" i="4"/>
  <c r="DS198" i="4"/>
  <c r="DW198" i="4"/>
  <c r="EB198" i="4"/>
  <c r="DY198" i="4"/>
  <c r="DT198" i="4"/>
  <c r="EA198" i="4"/>
  <c r="CJ325" i="4"/>
  <c r="CQ325" i="4"/>
  <c r="CF325" i="4"/>
  <c r="CT325" i="4"/>
  <c r="CV325" i="4"/>
  <c r="CP325" i="4"/>
  <c r="CS325" i="4"/>
  <c r="CU325" i="4"/>
  <c r="BC325" i="4" s="1"/>
  <c r="CL325" i="4"/>
  <c r="AT325" i="4" s="1"/>
  <c r="CM325" i="4"/>
  <c r="CH325" i="4"/>
  <c r="CE325" i="4"/>
  <c r="CG325" i="4"/>
  <c r="CI325" i="4"/>
  <c r="CN325" i="4"/>
  <c r="CK325" i="4"/>
  <c r="CO325" i="4"/>
  <c r="CR325" i="4"/>
  <c r="BO89" i="4"/>
  <c r="BV89" i="4"/>
  <c r="BU89" i="4"/>
  <c r="BZ89" i="4"/>
  <c r="BQ89" i="4"/>
  <c r="BW89" i="4"/>
  <c r="BN89" i="4"/>
  <c r="BR89" i="4"/>
  <c r="BY89" i="4"/>
  <c r="BX89" i="4"/>
  <c r="BS89" i="4"/>
  <c r="CC89" i="4"/>
  <c r="CD89" i="4"/>
  <c r="CB89" i="4"/>
  <c r="BT89" i="4"/>
  <c r="CA89" i="4"/>
  <c r="BM89" i="4"/>
  <c r="BP89" i="4"/>
  <c r="DE83" i="4"/>
  <c r="DA83" i="4"/>
  <c r="DB83" i="4"/>
  <c r="DL83" i="4"/>
  <c r="DI83" i="4"/>
  <c r="CY83" i="4"/>
  <c r="DC83" i="4"/>
  <c r="DM83" i="4"/>
  <c r="CX83" i="4"/>
  <c r="DG83" i="4"/>
  <c r="DH83" i="4"/>
  <c r="CW83" i="4"/>
  <c r="DF83" i="4"/>
  <c r="DN83" i="4"/>
  <c r="DD83" i="4"/>
  <c r="CZ83" i="4"/>
  <c r="DK83" i="4"/>
  <c r="DJ83" i="4"/>
  <c r="DL62" i="4"/>
  <c r="DE62" i="4"/>
  <c r="AU62" i="4" s="1"/>
  <c r="DA62" i="4"/>
  <c r="DN62" i="4"/>
  <c r="DG62" i="4"/>
  <c r="DI62" i="4"/>
  <c r="DK62" i="4"/>
  <c r="DD62" i="4"/>
  <c r="CX62" i="4"/>
  <c r="DF62" i="4"/>
  <c r="CZ62" i="4"/>
  <c r="CY62" i="4"/>
  <c r="DH62" i="4"/>
  <c r="DB62" i="4"/>
  <c r="AR62" i="4" s="1"/>
  <c r="CW62" i="4"/>
  <c r="DM62" i="4"/>
  <c r="DC62" i="4"/>
  <c r="DJ62" i="4"/>
  <c r="DN309" i="4"/>
  <c r="DE309" i="4"/>
  <c r="DB309" i="4"/>
  <c r="DF309" i="4"/>
  <c r="DC309" i="4"/>
  <c r="DK309" i="4"/>
  <c r="DJ309" i="4"/>
  <c r="CW309" i="4"/>
  <c r="AM309" i="4" s="1"/>
  <c r="DA309" i="4"/>
  <c r="DD309" i="4"/>
  <c r="DL309" i="4"/>
  <c r="DG309" i="4"/>
  <c r="CZ309" i="4"/>
  <c r="CX309" i="4"/>
  <c r="DM309" i="4"/>
  <c r="CY309" i="4"/>
  <c r="DI309" i="4"/>
  <c r="DH309" i="4"/>
  <c r="CV105" i="4"/>
  <c r="CH105" i="4"/>
  <c r="CL105" i="4"/>
  <c r="CE105" i="4"/>
  <c r="CS105" i="4"/>
  <c r="CJ105" i="4"/>
  <c r="AR105" i="4" s="1"/>
  <c r="CF105" i="4"/>
  <c r="CG105" i="4"/>
  <c r="CM105" i="4"/>
  <c r="CN105" i="4"/>
  <c r="CT105" i="4"/>
  <c r="CQ105" i="4"/>
  <c r="CK105" i="4"/>
  <c r="CP105" i="4"/>
  <c r="CO105" i="4"/>
  <c r="CU105" i="4"/>
  <c r="CI105" i="4"/>
  <c r="CR105" i="4"/>
  <c r="EM166" i="4"/>
  <c r="EL166" i="4"/>
  <c r="EJ166" i="4"/>
  <c r="AP166" i="4" s="1"/>
  <c r="EO166" i="4"/>
  <c r="EQ166" i="4"/>
  <c r="EV166" i="4"/>
  <c r="BB166" i="4" s="1"/>
  <c r="EI166" i="4"/>
  <c r="ER166" i="4"/>
  <c r="EG166" i="4"/>
  <c r="ET166" i="4"/>
  <c r="EX166" i="4"/>
  <c r="EK166" i="4"/>
  <c r="ES166" i="4"/>
  <c r="EP166" i="4"/>
  <c r="EN166" i="4"/>
  <c r="EW166" i="4"/>
  <c r="EU166" i="4"/>
  <c r="EH166" i="4"/>
  <c r="AN166" i="4" s="1"/>
  <c r="EB175" i="4"/>
  <c r="ED175" i="4"/>
  <c r="DR175" i="4"/>
  <c r="DZ175" i="4"/>
  <c r="AX175" i="4" s="1"/>
  <c r="EE175" i="4"/>
  <c r="EA175" i="4"/>
  <c r="DQ175" i="4"/>
  <c r="DS175" i="4"/>
  <c r="DP175" i="4"/>
  <c r="AN175" i="4" s="1"/>
  <c r="DY175" i="4"/>
  <c r="EC175" i="4"/>
  <c r="DU175" i="4"/>
  <c r="DX175" i="4"/>
  <c r="DO175" i="4"/>
  <c r="EF175" i="4"/>
  <c r="DT175" i="4"/>
  <c r="AR175" i="4" s="1"/>
  <c r="DV175" i="4"/>
  <c r="DW175" i="4"/>
  <c r="DO139" i="4"/>
  <c r="DU139" i="4"/>
  <c r="EC139" i="4"/>
  <c r="DP139" i="4"/>
  <c r="AN139" i="4" s="1"/>
  <c r="DR139" i="4"/>
  <c r="EB139" i="4"/>
  <c r="DW139" i="4"/>
  <c r="DT139" i="4"/>
  <c r="AR139" i="4" s="1"/>
  <c r="DV139" i="4"/>
  <c r="DY139" i="4"/>
  <c r="AW139" i="4" s="1"/>
  <c r="EE139" i="4"/>
  <c r="DQ139" i="4"/>
  <c r="AO139" i="4" s="1"/>
  <c r="DS139" i="4"/>
  <c r="DZ139" i="4"/>
  <c r="ED139" i="4"/>
  <c r="EF139" i="4"/>
  <c r="BD139" i="4" s="1"/>
  <c r="DX139" i="4"/>
  <c r="EA139" i="4"/>
  <c r="DL217" i="4"/>
  <c r="DG217" i="4"/>
  <c r="CZ217" i="4"/>
  <c r="DD217" i="4"/>
  <c r="AT217" i="4" s="1"/>
  <c r="DN217" i="4"/>
  <c r="DF217" i="4"/>
  <c r="AV217" i="4" s="1"/>
  <c r="DC217" i="4"/>
  <c r="DA217" i="4"/>
  <c r="DK217" i="4"/>
  <c r="BA217" i="4" s="1"/>
  <c r="CY217" i="4"/>
  <c r="AO217" i="4" s="1"/>
  <c r="DJ217" i="4"/>
  <c r="DE217" i="4"/>
  <c r="DI217" i="4"/>
  <c r="CW217" i="4"/>
  <c r="AM217" i="4" s="1"/>
  <c r="DM217" i="4"/>
  <c r="DH217" i="4"/>
  <c r="AX217" i="4" s="1"/>
  <c r="CX217" i="4"/>
  <c r="DB217" i="4"/>
  <c r="AR217" i="4" s="1"/>
  <c r="BP362" i="4"/>
  <c r="BO362" i="4"/>
  <c r="BW362" i="4"/>
  <c r="AW362" i="4" s="1"/>
  <c r="BZ362" i="4"/>
  <c r="CA362" i="4"/>
  <c r="BS362" i="4"/>
  <c r="BT362" i="4"/>
  <c r="BX362" i="4"/>
  <c r="AX362" i="4" s="1"/>
  <c r="CD362" i="4"/>
  <c r="BR362" i="4"/>
  <c r="BV362" i="4"/>
  <c r="BM362" i="4"/>
  <c r="AM362" i="4" s="1"/>
  <c r="BN362" i="4"/>
  <c r="BU362" i="4"/>
  <c r="CC362" i="4"/>
  <c r="BC362" i="4" s="1"/>
  <c r="BY362" i="4"/>
  <c r="BQ362" i="4"/>
  <c r="CB362" i="4"/>
  <c r="BB362" i="4" s="1"/>
  <c r="CI70" i="4"/>
  <c r="CP70" i="4"/>
  <c r="CU70" i="4"/>
  <c r="CK70" i="4"/>
  <c r="CG70" i="4"/>
  <c r="CJ70" i="4"/>
  <c r="AR70" i="4" s="1"/>
  <c r="CF70" i="4"/>
  <c r="CL70" i="4"/>
  <c r="CH70" i="4"/>
  <c r="CE70" i="4"/>
  <c r="CV70" i="4"/>
  <c r="CN70" i="4"/>
  <c r="CR70" i="4"/>
  <c r="CO70" i="4"/>
  <c r="CS70" i="4"/>
  <c r="CT70" i="4"/>
  <c r="CM70" i="4"/>
  <c r="CQ70" i="4"/>
  <c r="AY70" i="4" s="1"/>
  <c r="CI180" i="4"/>
  <c r="CU180" i="4"/>
  <c r="CT180" i="4"/>
  <c r="CE180" i="4"/>
  <c r="CO180" i="4"/>
  <c r="CQ180" i="4"/>
  <c r="CK180" i="4"/>
  <c r="CF180" i="4"/>
  <c r="CN180" i="4"/>
  <c r="CP180" i="4"/>
  <c r="CS180" i="4"/>
  <c r="CG180" i="4"/>
  <c r="CV180" i="4"/>
  <c r="CL180" i="4"/>
  <c r="CH180" i="4"/>
  <c r="CM180" i="4"/>
  <c r="CJ180" i="4"/>
  <c r="CR180" i="4"/>
  <c r="EA220" i="4"/>
  <c r="DV220" i="4"/>
  <c r="AT220" i="4" s="1"/>
  <c r="DT220" i="4"/>
  <c r="DX220" i="4"/>
  <c r="AV220" i="4" s="1"/>
  <c r="DR220" i="4"/>
  <c r="DP220" i="4"/>
  <c r="EB220" i="4"/>
  <c r="EE220" i="4"/>
  <c r="ED220" i="4"/>
  <c r="DY220" i="4"/>
  <c r="DQ220" i="4"/>
  <c r="DW220" i="4"/>
  <c r="AU220" i="4" s="1"/>
  <c r="DO220" i="4"/>
  <c r="DZ220" i="4"/>
  <c r="AX220" i="4" s="1"/>
  <c r="EC220" i="4"/>
  <c r="DU220" i="4"/>
  <c r="DS220" i="4"/>
  <c r="EF220" i="4"/>
  <c r="BD220" i="4" s="1"/>
  <c r="DW199" i="4"/>
  <c r="DV199" i="4"/>
  <c r="DY199" i="4"/>
  <c r="EC199" i="4"/>
  <c r="EE199" i="4"/>
  <c r="DR199" i="4"/>
  <c r="DO199" i="4"/>
  <c r="EA199" i="4"/>
  <c r="AY199" i="4" s="1"/>
  <c r="EB199" i="4"/>
  <c r="DQ199" i="4"/>
  <c r="AO199" i="4" s="1"/>
  <c r="DX199" i="4"/>
  <c r="ED199" i="4"/>
  <c r="EF199" i="4"/>
  <c r="DS199" i="4"/>
  <c r="DT199" i="4"/>
  <c r="DU199" i="4"/>
  <c r="DP199" i="4"/>
  <c r="DZ199" i="4"/>
  <c r="DZ63" i="4"/>
  <c r="DQ63" i="4"/>
  <c r="AO63" i="4" s="1"/>
  <c r="EC63" i="4"/>
  <c r="DY63" i="4"/>
  <c r="ED63" i="4"/>
  <c r="EA63" i="4"/>
  <c r="EB63" i="4"/>
  <c r="EE63" i="4"/>
  <c r="DT63" i="4"/>
  <c r="DR63" i="4"/>
  <c r="AP63" i="4" s="1"/>
  <c r="EF63" i="4"/>
  <c r="DO63" i="4"/>
  <c r="DP63" i="4"/>
  <c r="DW63" i="4"/>
  <c r="AU63" i="4" s="1"/>
  <c r="DV63" i="4"/>
  <c r="DS63" i="4"/>
  <c r="DU63" i="4"/>
  <c r="DX63" i="4"/>
  <c r="BN10" i="4"/>
  <c r="CC10" i="4"/>
  <c r="BO10" i="4"/>
  <c r="BV10" i="4"/>
  <c r="BZ10" i="4"/>
  <c r="BM10" i="4"/>
  <c r="CA10" i="4"/>
  <c r="BS10" i="4"/>
  <c r="AS10" i="4" s="1"/>
  <c r="BW10" i="4"/>
  <c r="BR10" i="4"/>
  <c r="AR10" i="4" s="1"/>
  <c r="CB10" i="4"/>
  <c r="BX10" i="4"/>
  <c r="BT10" i="4"/>
  <c r="CD10" i="4"/>
  <c r="BP10" i="4"/>
  <c r="BQ10" i="4"/>
  <c r="BY10" i="4"/>
  <c r="BU10" i="4"/>
  <c r="BQ171" i="4"/>
  <c r="CA171" i="4"/>
  <c r="BA171" i="4" s="1"/>
  <c r="BR171" i="4"/>
  <c r="BV171" i="4"/>
  <c r="BZ171" i="4"/>
  <c r="BT171" i="4"/>
  <c r="BP171" i="4"/>
  <c r="BY171" i="4"/>
  <c r="BW171" i="4"/>
  <c r="CB171" i="4"/>
  <c r="CC171" i="4"/>
  <c r="BN171" i="4"/>
  <c r="BM171" i="4"/>
  <c r="BU171" i="4"/>
  <c r="AU171" i="4" s="1"/>
  <c r="BO171" i="4"/>
  <c r="CD171" i="4"/>
  <c r="BX171" i="4"/>
  <c r="BS171" i="4"/>
  <c r="EQ6" i="4"/>
  <c r="EO6" i="4"/>
  <c r="EK6" i="4"/>
  <c r="EP6" i="4"/>
  <c r="EL6" i="4"/>
  <c r="EX6" i="4"/>
  <c r="EH6" i="4"/>
  <c r="ES6" i="4"/>
  <c r="ER6" i="4"/>
  <c r="EV6" i="4"/>
  <c r="ET6" i="4"/>
  <c r="EM6" i="4"/>
  <c r="EI6" i="4"/>
  <c r="EN6" i="4"/>
  <c r="EJ6" i="4"/>
  <c r="EU6" i="4"/>
  <c r="EW6" i="4"/>
  <c r="EG6" i="4"/>
  <c r="EL190" i="4"/>
  <c r="EG190" i="4"/>
  <c r="EV190" i="4"/>
  <c r="EQ190" i="4"/>
  <c r="AW190" i="4" s="1"/>
  <c r="ER190" i="4"/>
  <c r="ET190" i="4"/>
  <c r="AZ190" i="4" s="1"/>
  <c r="EP190" i="4"/>
  <c r="EW190" i="4"/>
  <c r="EX190" i="4"/>
  <c r="EK190" i="4"/>
  <c r="ES190" i="4"/>
  <c r="EJ190" i="4"/>
  <c r="EU190" i="4"/>
  <c r="EH190" i="4"/>
  <c r="EN190" i="4"/>
  <c r="EO190" i="4"/>
  <c r="EM190" i="4"/>
  <c r="EI190" i="4"/>
  <c r="AO190" i="4" s="1"/>
  <c r="DW124" i="4"/>
  <c r="EB124" i="4"/>
  <c r="ED124" i="4"/>
  <c r="BB124" i="4" s="1"/>
  <c r="EA124" i="4"/>
  <c r="AY124" i="4" s="1"/>
  <c r="EE124" i="4"/>
  <c r="DR124" i="4"/>
  <c r="DQ124" i="4"/>
  <c r="AO124" i="4" s="1"/>
  <c r="DV124" i="4"/>
  <c r="EF124" i="4"/>
  <c r="DY124" i="4"/>
  <c r="AW124" i="4" s="1"/>
  <c r="DO124" i="4"/>
  <c r="DT124" i="4"/>
  <c r="AR124" i="4" s="1"/>
  <c r="EC124" i="4"/>
  <c r="DP124" i="4"/>
  <c r="DU124" i="4"/>
  <c r="DX124" i="4"/>
  <c r="DS124" i="4"/>
  <c r="DZ124" i="4"/>
  <c r="CI144" i="4"/>
  <c r="CE144" i="4"/>
  <c r="CR144" i="4"/>
  <c r="CO144" i="4"/>
  <c r="CF144" i="4"/>
  <c r="CT144" i="4"/>
  <c r="BB144" i="4" s="1"/>
  <c r="CK144" i="4"/>
  <c r="CH144" i="4"/>
  <c r="CG144" i="4"/>
  <c r="AO144" i="4" s="1"/>
  <c r="CL144" i="4"/>
  <c r="CJ144" i="4"/>
  <c r="CM144" i="4"/>
  <c r="AU144" i="4" s="1"/>
  <c r="CQ144" i="4"/>
  <c r="CN144" i="4"/>
  <c r="AV144" i="4" s="1"/>
  <c r="CS144" i="4"/>
  <c r="CP144" i="4"/>
  <c r="CU144" i="4"/>
  <c r="CV144" i="4"/>
  <c r="BD144" i="4" s="1"/>
  <c r="EV75" i="4"/>
  <c r="EI75" i="4"/>
  <c r="EW75" i="4"/>
  <c r="EL75" i="4"/>
  <c r="AR75" i="4" s="1"/>
  <c r="ET75" i="4"/>
  <c r="ES75" i="4"/>
  <c r="EU75" i="4"/>
  <c r="EQ75" i="4"/>
  <c r="EO75" i="4"/>
  <c r="EG75" i="4"/>
  <c r="EN75" i="4"/>
  <c r="EH75" i="4"/>
  <c r="EM75" i="4"/>
  <c r="EJ75" i="4"/>
  <c r="EK75" i="4"/>
  <c r="EP75" i="4"/>
  <c r="AV75" i="4" s="1"/>
  <c r="ER75" i="4"/>
  <c r="EX75" i="4"/>
  <c r="CS266" i="4"/>
  <c r="CT266" i="4"/>
  <c r="CG266" i="4"/>
  <c r="CL266" i="4"/>
  <c r="CM266" i="4"/>
  <c r="CU266" i="4"/>
  <c r="CN266" i="4"/>
  <c r="CE266" i="4"/>
  <c r="CO266" i="4"/>
  <c r="CR266" i="4"/>
  <c r="CI266" i="4"/>
  <c r="CV266" i="4"/>
  <c r="CF266" i="4"/>
  <c r="CK266" i="4"/>
  <c r="AS266" i="4" s="1"/>
  <c r="CH266" i="4"/>
  <c r="CJ266" i="4"/>
  <c r="CP266" i="4"/>
  <c r="CQ266" i="4"/>
  <c r="CO303" i="4"/>
  <c r="CP303" i="4"/>
  <c r="CT303" i="4"/>
  <c r="CH303" i="4"/>
  <c r="CK303" i="4"/>
  <c r="CV303" i="4"/>
  <c r="CU303" i="4"/>
  <c r="CS303" i="4"/>
  <c r="BA303" i="4" s="1"/>
  <c r="CE303" i="4"/>
  <c r="CQ303" i="4"/>
  <c r="AY303" i="4" s="1"/>
  <c r="CJ303" i="4"/>
  <c r="CN303" i="4"/>
  <c r="AV303" i="4" s="1"/>
  <c r="CM303" i="4"/>
  <c r="CG303" i="4"/>
  <c r="CL303" i="4"/>
  <c r="CF303" i="4"/>
  <c r="CR303" i="4"/>
  <c r="CI303" i="4"/>
  <c r="DF322" i="4"/>
  <c r="DI322" i="4"/>
  <c r="AY322" i="4" s="1"/>
  <c r="CZ322" i="4"/>
  <c r="DJ322" i="4"/>
  <c r="CW322" i="4"/>
  <c r="DN322" i="4"/>
  <c r="DH322" i="4"/>
  <c r="DB322" i="4"/>
  <c r="DD322" i="4"/>
  <c r="DE322" i="4"/>
  <c r="CY322" i="4"/>
  <c r="DG322" i="4"/>
  <c r="DL322" i="4"/>
  <c r="DC322" i="4"/>
  <c r="AS322" i="4" s="1"/>
  <c r="CX322" i="4"/>
  <c r="DK322" i="4"/>
  <c r="DM322" i="4"/>
  <c r="DA322" i="4"/>
  <c r="EA349" i="4"/>
  <c r="DS349" i="4"/>
  <c r="EB349" i="4"/>
  <c r="DV349" i="4"/>
  <c r="DU349" i="4"/>
  <c r="DW349" i="4"/>
  <c r="EE349" i="4"/>
  <c r="DZ349" i="4"/>
  <c r="EF349" i="4"/>
  <c r="EC349" i="4"/>
  <c r="DX349" i="4"/>
  <c r="DT349" i="4"/>
  <c r="DQ349" i="4"/>
  <c r="ED349" i="4"/>
  <c r="DR349" i="4"/>
  <c r="DP349" i="4"/>
  <c r="DO349" i="4"/>
  <c r="DY349" i="4"/>
  <c r="CI36" i="4"/>
  <c r="CG36" i="4"/>
  <c r="AO36" i="4" s="1"/>
  <c r="CR36" i="4"/>
  <c r="CN36" i="4"/>
  <c r="CJ36" i="4"/>
  <c r="CS36" i="4"/>
  <c r="CT36" i="4"/>
  <c r="CU36" i="4"/>
  <c r="CV36" i="4"/>
  <c r="CM36" i="4"/>
  <c r="CQ36" i="4"/>
  <c r="CK36" i="4"/>
  <c r="CF36" i="4"/>
  <c r="CP36" i="4"/>
  <c r="CO36" i="4"/>
  <c r="CH36" i="4"/>
  <c r="CE36" i="4"/>
  <c r="CL36" i="4"/>
  <c r="EE241" i="4"/>
  <c r="EF241" i="4"/>
  <c r="DW241" i="4"/>
  <c r="AU241" i="4" s="1"/>
  <c r="DZ241" i="4"/>
  <c r="DT241" i="4"/>
  <c r="DO241" i="4"/>
  <c r="DV241" i="4"/>
  <c r="DQ241" i="4"/>
  <c r="EA241" i="4"/>
  <c r="DX241" i="4"/>
  <c r="DY241" i="4"/>
  <c r="EC241" i="4"/>
  <c r="BA241" i="4" s="1"/>
  <c r="DP241" i="4"/>
  <c r="ED241" i="4"/>
  <c r="EB241" i="4"/>
  <c r="DU241" i="4"/>
  <c r="DR241" i="4"/>
  <c r="DS241" i="4"/>
  <c r="EH309" i="4"/>
  <c r="EU309" i="4"/>
  <c r="EJ309" i="4"/>
  <c r="EN309" i="4"/>
  <c r="EI309" i="4"/>
  <c r="EW309" i="4"/>
  <c r="ES309" i="4"/>
  <c r="EX309" i="4"/>
  <c r="EP309" i="4"/>
  <c r="ER309" i="4"/>
  <c r="EG309" i="4"/>
  <c r="EQ309" i="4"/>
  <c r="EM309" i="4"/>
  <c r="EV309" i="4"/>
  <c r="BB309" i="4" s="1"/>
  <c r="EO309" i="4"/>
  <c r="EK309" i="4"/>
  <c r="EL309" i="4"/>
  <c r="ET309" i="4"/>
  <c r="DE159" i="4"/>
  <c r="DI159" i="4"/>
  <c r="DB159" i="4"/>
  <c r="DN159" i="4"/>
  <c r="BD159" i="4" s="1"/>
  <c r="DJ159" i="4"/>
  <c r="DC159" i="4"/>
  <c r="CX159" i="4"/>
  <c r="DL159" i="4"/>
  <c r="BB159" i="4" s="1"/>
  <c r="DG159" i="4"/>
  <c r="CY159" i="4"/>
  <c r="DD159" i="4"/>
  <c r="DF159" i="4"/>
  <c r="DM159" i="4"/>
  <c r="CZ159" i="4"/>
  <c r="DA159" i="4"/>
  <c r="DH159" i="4"/>
  <c r="AX159" i="4" s="1"/>
  <c r="CW159" i="4"/>
  <c r="DK159" i="4"/>
  <c r="BA159" i="4" s="1"/>
  <c r="BX55" i="4"/>
  <c r="CA55" i="4"/>
  <c r="BA55" i="4" s="1"/>
  <c r="BO55" i="4"/>
  <c r="BW55" i="4"/>
  <c r="BU55" i="4"/>
  <c r="BT55" i="4"/>
  <c r="AT55" i="4" s="1"/>
  <c r="BY55" i="4"/>
  <c r="BP55" i="4"/>
  <c r="BM55" i="4"/>
  <c r="CB55" i="4"/>
  <c r="BS55" i="4"/>
  <c r="BR55" i="4"/>
  <c r="BN55" i="4"/>
  <c r="BQ55" i="4"/>
  <c r="AQ55" i="4" s="1"/>
  <c r="BZ55" i="4"/>
  <c r="CD55" i="4"/>
  <c r="BD55" i="4" s="1"/>
  <c r="CC55" i="4"/>
  <c r="BV55" i="4"/>
  <c r="AV55" i="4" s="1"/>
  <c r="CC354" i="4"/>
  <c r="BP354" i="4"/>
  <c r="CB354" i="4"/>
  <c r="BU354" i="4"/>
  <c r="BX354" i="4"/>
  <c r="CA354" i="4"/>
  <c r="BZ354" i="4"/>
  <c r="BW354" i="4"/>
  <c r="BM354" i="4"/>
  <c r="BN354" i="4"/>
  <c r="BO354" i="4"/>
  <c r="BS354" i="4"/>
  <c r="BT354" i="4"/>
  <c r="BV354" i="4"/>
  <c r="CD354" i="4"/>
  <c r="BR354" i="4"/>
  <c r="BQ354" i="4"/>
  <c r="BY354" i="4"/>
  <c r="CE39" i="4"/>
  <c r="CS39" i="4"/>
  <c r="BA39" i="4" s="1"/>
  <c r="CF39" i="4"/>
  <c r="CT39" i="4"/>
  <c r="CP39" i="4"/>
  <c r="CM39" i="4"/>
  <c r="CV39" i="4"/>
  <c r="CU39" i="4"/>
  <c r="CK39" i="4"/>
  <c r="CO39" i="4"/>
  <c r="CH39" i="4"/>
  <c r="CR39" i="4"/>
  <c r="CG39" i="4"/>
  <c r="CQ39" i="4"/>
  <c r="AY39" i="4" s="1"/>
  <c r="CN39" i="4"/>
  <c r="CI39" i="4"/>
  <c r="CJ39" i="4"/>
  <c r="CL39" i="4"/>
  <c r="BT103" i="4"/>
  <c r="BV103" i="4"/>
  <c r="BY103" i="4"/>
  <c r="BO103" i="4"/>
  <c r="BZ103" i="4"/>
  <c r="BM103" i="4"/>
  <c r="BN103" i="4"/>
  <c r="BR103" i="4"/>
  <c r="BW103" i="4"/>
  <c r="CB103" i="4"/>
  <c r="CD103" i="4"/>
  <c r="CA103" i="4"/>
  <c r="BP103" i="4"/>
  <c r="BQ103" i="4"/>
  <c r="BS103" i="4"/>
  <c r="BX103" i="4"/>
  <c r="BU103" i="4"/>
  <c r="CC103" i="4"/>
  <c r="CS61" i="4"/>
  <c r="CR61" i="4"/>
  <c r="CP61" i="4"/>
  <c r="CN61" i="4"/>
  <c r="CV61" i="4"/>
  <c r="CT61" i="4"/>
  <c r="CF61" i="4"/>
  <c r="CK61" i="4"/>
  <c r="CQ61" i="4"/>
  <c r="AY61" i="4" s="1"/>
  <c r="CI61" i="4"/>
  <c r="CM61" i="4"/>
  <c r="CO61" i="4"/>
  <c r="CU61" i="4"/>
  <c r="CG61" i="4"/>
  <c r="AO61" i="4" s="1"/>
  <c r="CL61" i="4"/>
  <c r="CH61" i="4"/>
  <c r="CJ61" i="4"/>
  <c r="CE61" i="4"/>
  <c r="CF218" i="4"/>
  <c r="CP218" i="4"/>
  <c r="CL218" i="4"/>
  <c r="CO218" i="4"/>
  <c r="CE218" i="4"/>
  <c r="CK218" i="4"/>
  <c r="CT218" i="4"/>
  <c r="CH218" i="4"/>
  <c r="AP218" i="4" s="1"/>
  <c r="CS218" i="4"/>
  <c r="CV218" i="4"/>
  <c r="CQ218" i="4"/>
  <c r="CU218" i="4"/>
  <c r="BC218" i="4" s="1"/>
  <c r="CR218" i="4"/>
  <c r="CJ218" i="4"/>
  <c r="CN218" i="4"/>
  <c r="CG218" i="4"/>
  <c r="CM218" i="4"/>
  <c r="CI218" i="4"/>
  <c r="CF6" i="4"/>
  <c r="CS6" i="4"/>
  <c r="BA6" i="4" s="1"/>
  <c r="CU6" i="4"/>
  <c r="CP6" i="4"/>
  <c r="CH6" i="4"/>
  <c r="CV6" i="4"/>
  <c r="CE6" i="4"/>
  <c r="CJ6" i="4"/>
  <c r="CL6" i="4"/>
  <c r="CQ6" i="4"/>
  <c r="CM6" i="4"/>
  <c r="CK6" i="4"/>
  <c r="CI6" i="4"/>
  <c r="CR6" i="4"/>
  <c r="AZ6" i="4" s="1"/>
  <c r="CN6" i="4"/>
  <c r="CG6" i="4"/>
  <c r="CT6" i="4"/>
  <c r="CO6" i="4"/>
  <c r="BW167" i="4"/>
  <c r="BU167" i="4"/>
  <c r="BS167" i="4"/>
  <c r="BM167" i="4"/>
  <c r="CC167" i="4"/>
  <c r="BO167" i="4"/>
  <c r="BX167" i="4"/>
  <c r="CD167" i="4"/>
  <c r="BD167" i="4" s="1"/>
  <c r="BV167" i="4"/>
  <c r="BQ167" i="4"/>
  <c r="BP167" i="4"/>
  <c r="BT167" i="4"/>
  <c r="BN167" i="4"/>
  <c r="BZ167" i="4"/>
  <c r="BY167" i="4"/>
  <c r="CA167" i="4"/>
  <c r="BR167" i="4"/>
  <c r="CB167" i="4"/>
  <c r="DB123" i="4"/>
  <c r="DJ123" i="4"/>
  <c r="AZ123" i="4" s="1"/>
  <c r="DI123" i="4"/>
  <c r="DA123" i="4"/>
  <c r="CZ123" i="4"/>
  <c r="DG123" i="4"/>
  <c r="AW123" i="4" s="1"/>
  <c r="DL123" i="4"/>
  <c r="CW123" i="4"/>
  <c r="DF123" i="4"/>
  <c r="AV123" i="4" s="1"/>
  <c r="DC123" i="4"/>
  <c r="DM123" i="4"/>
  <c r="DD123" i="4"/>
  <c r="AT123" i="4" s="1"/>
  <c r="DN123" i="4"/>
  <c r="CY123" i="4"/>
  <c r="CX123" i="4"/>
  <c r="DE123" i="4"/>
  <c r="DK123" i="4"/>
  <c r="DH123" i="4"/>
  <c r="BM243" i="4"/>
  <c r="BW243" i="4"/>
  <c r="BQ243" i="4"/>
  <c r="CC243" i="4"/>
  <c r="BP243" i="4"/>
  <c r="CD243" i="4"/>
  <c r="BZ243" i="4"/>
  <c r="AZ243" i="4" s="1"/>
  <c r="BX243" i="4"/>
  <c r="AX243" i="4" s="1"/>
  <c r="BN243" i="4"/>
  <c r="BT243" i="4"/>
  <c r="AT243" i="4" s="1"/>
  <c r="BO243" i="4"/>
  <c r="BR243" i="4"/>
  <c r="AR243" i="4" s="1"/>
  <c r="CB243" i="4"/>
  <c r="CA243" i="4"/>
  <c r="BS243" i="4"/>
  <c r="BU243" i="4"/>
  <c r="BV243" i="4"/>
  <c r="BY243" i="4"/>
  <c r="AY243" i="4" s="1"/>
  <c r="DX47" i="4"/>
  <c r="EB47" i="4"/>
  <c r="AZ47" i="4" s="1"/>
  <c r="DS47" i="4"/>
  <c r="DT47" i="4"/>
  <c r="DP47" i="4"/>
  <c r="DW47" i="4"/>
  <c r="EA47" i="4"/>
  <c r="DV47" i="4"/>
  <c r="ED47" i="4"/>
  <c r="EF47" i="4"/>
  <c r="BD47" i="4" s="1"/>
  <c r="DU47" i="4"/>
  <c r="DO47" i="4"/>
  <c r="DY47" i="4"/>
  <c r="EC47" i="4"/>
  <c r="BA47" i="4" s="1"/>
  <c r="DR47" i="4"/>
  <c r="DQ47" i="4"/>
  <c r="AO47" i="4" s="1"/>
  <c r="EE47" i="4"/>
  <c r="DZ47" i="4"/>
  <c r="AX47" i="4" s="1"/>
  <c r="EU49" i="4"/>
  <c r="EQ49" i="4"/>
  <c r="EV49" i="4"/>
  <c r="BB49" i="4" s="1"/>
  <c r="ER49" i="4"/>
  <c r="AX49" i="4" s="1"/>
  <c r="EG49" i="4"/>
  <c r="EW49" i="4"/>
  <c r="ET49" i="4"/>
  <c r="EX49" i="4"/>
  <c r="EO49" i="4"/>
  <c r="EM49" i="4"/>
  <c r="EJ49" i="4"/>
  <c r="EP49" i="4"/>
  <c r="EH49" i="4"/>
  <c r="EK49" i="4"/>
  <c r="EN49" i="4"/>
  <c r="EI49" i="4"/>
  <c r="ES49" i="4"/>
  <c r="EL49" i="4"/>
  <c r="BU147" i="4"/>
  <c r="CD147" i="4"/>
  <c r="BZ147" i="4"/>
  <c r="BN147" i="4"/>
  <c r="BY147" i="4"/>
  <c r="BV147" i="4"/>
  <c r="BS147" i="4"/>
  <c r="BM147" i="4"/>
  <c r="CC147" i="4"/>
  <c r="BX147" i="4"/>
  <c r="BQ147" i="4"/>
  <c r="BW147" i="4"/>
  <c r="BR147" i="4"/>
  <c r="BP147" i="4"/>
  <c r="BT147" i="4"/>
  <c r="BO147" i="4"/>
  <c r="CB147" i="4"/>
  <c r="CA147" i="4"/>
  <c r="BA147" i="4" s="1"/>
  <c r="ES155" i="4"/>
  <c r="EW155" i="4"/>
  <c r="EG155" i="4"/>
  <c r="AM155" i="4" s="1"/>
  <c r="EX155" i="4"/>
  <c r="EM155" i="4"/>
  <c r="EJ155" i="4"/>
  <c r="EQ155" i="4"/>
  <c r="EO155" i="4"/>
  <c r="EI155" i="4"/>
  <c r="EU155" i="4"/>
  <c r="ER155" i="4"/>
  <c r="EP155" i="4"/>
  <c r="ET155" i="4"/>
  <c r="EK155" i="4"/>
  <c r="EN155" i="4"/>
  <c r="EH155" i="4"/>
  <c r="EL155" i="4"/>
  <c r="EV155" i="4"/>
  <c r="DK136" i="4"/>
  <c r="DM136" i="4"/>
  <c r="BC136" i="4" s="1"/>
  <c r="CZ136" i="4"/>
  <c r="DE136" i="4"/>
  <c r="DH136" i="4"/>
  <c r="CW136" i="4"/>
  <c r="CX136" i="4"/>
  <c r="DL136" i="4"/>
  <c r="DF136" i="4"/>
  <c r="DA136" i="4"/>
  <c r="AQ136" i="4" s="1"/>
  <c r="DC136" i="4"/>
  <c r="DN136" i="4"/>
  <c r="DJ136" i="4"/>
  <c r="DB136" i="4"/>
  <c r="AR136" i="4" s="1"/>
  <c r="DD136" i="4"/>
  <c r="CY136" i="4"/>
  <c r="DI136" i="4"/>
  <c r="DG136" i="4"/>
  <c r="ES197" i="4"/>
  <c r="EO197" i="4"/>
  <c r="EV197" i="4"/>
  <c r="EU197" i="4"/>
  <c r="EL197" i="4"/>
  <c r="EP197" i="4"/>
  <c r="ER197" i="4"/>
  <c r="EJ197" i="4"/>
  <c r="EI197" i="4"/>
  <c r="ET197" i="4"/>
  <c r="EG197" i="4"/>
  <c r="EQ197" i="4"/>
  <c r="EW197" i="4"/>
  <c r="EH197" i="4"/>
  <c r="EN197" i="4"/>
  <c r="EM197" i="4"/>
  <c r="EX197" i="4"/>
  <c r="EK197" i="4"/>
  <c r="DG92" i="4"/>
  <c r="DN92" i="4"/>
  <c r="CW92" i="4"/>
  <c r="AM92" i="4" s="1"/>
  <c r="DF92" i="4"/>
  <c r="DL92" i="4"/>
  <c r="DE92" i="4"/>
  <c r="AU92" i="4" s="1"/>
  <c r="CZ92" i="4"/>
  <c r="DK92" i="4"/>
  <c r="DD92" i="4"/>
  <c r="DI92" i="4"/>
  <c r="CY92" i="4"/>
  <c r="DJ92" i="4"/>
  <c r="AZ92" i="4" s="1"/>
  <c r="DA92" i="4"/>
  <c r="AQ92" i="4" s="1"/>
  <c r="DM92" i="4"/>
  <c r="CX92" i="4"/>
  <c r="AN92" i="4" s="1"/>
  <c r="DC92" i="4"/>
  <c r="DB92" i="4"/>
  <c r="DH92" i="4"/>
  <c r="AX92" i="4" s="1"/>
  <c r="CA109" i="4"/>
  <c r="BM109" i="4"/>
  <c r="BN109" i="4"/>
  <c r="BX109" i="4"/>
  <c r="BZ109" i="4"/>
  <c r="BY109" i="4"/>
  <c r="CB109" i="4"/>
  <c r="BQ109" i="4"/>
  <c r="AQ109" i="4" s="1"/>
  <c r="BO109" i="4"/>
  <c r="CC109" i="4"/>
  <c r="BS109" i="4"/>
  <c r="BV109" i="4"/>
  <c r="CD109" i="4"/>
  <c r="BU109" i="4"/>
  <c r="BW109" i="4"/>
  <c r="BP109" i="4"/>
  <c r="BR109" i="4"/>
  <c r="BT109" i="4"/>
  <c r="EV8" i="4"/>
  <c r="EI8" i="4"/>
  <c r="EU8" i="4"/>
  <c r="EO8" i="4"/>
  <c r="EJ8" i="4"/>
  <c r="EN8" i="4"/>
  <c r="EG8" i="4"/>
  <c r="EP8" i="4"/>
  <c r="ET8" i="4"/>
  <c r="AZ8" i="4" s="1"/>
  <c r="EW8" i="4"/>
  <c r="EM8" i="4"/>
  <c r="EK8" i="4"/>
  <c r="ES8" i="4"/>
  <c r="EX8" i="4"/>
  <c r="ER8" i="4"/>
  <c r="EH8" i="4"/>
  <c r="EQ8" i="4"/>
  <c r="EL8" i="4"/>
  <c r="EJ57" i="4"/>
  <c r="EH57" i="4"/>
  <c r="ET57" i="4"/>
  <c r="EV57" i="4"/>
  <c r="EL57" i="4"/>
  <c r="EW57" i="4"/>
  <c r="EQ57" i="4"/>
  <c r="EX57" i="4"/>
  <c r="ER57" i="4"/>
  <c r="AX57" i="4" s="1"/>
  <c r="EK57" i="4"/>
  <c r="EU57" i="4"/>
  <c r="EP57" i="4"/>
  <c r="AV57" i="4" s="1"/>
  <c r="EO57" i="4"/>
  <c r="ES57" i="4"/>
  <c r="EI57" i="4"/>
  <c r="EG57" i="4"/>
  <c r="EN57" i="4"/>
  <c r="EM57" i="4"/>
  <c r="DR260" i="4"/>
  <c r="DT260" i="4"/>
  <c r="DP260" i="4"/>
  <c r="EB260" i="4"/>
  <c r="DW260" i="4"/>
  <c r="DQ260" i="4"/>
  <c r="AO260" i="4" s="1"/>
  <c r="DO260" i="4"/>
  <c r="DV260" i="4"/>
  <c r="DX260" i="4"/>
  <c r="DU260" i="4"/>
  <c r="AS260" i="4" s="1"/>
  <c r="DZ260" i="4"/>
  <c r="ED260" i="4"/>
  <c r="DS260" i="4"/>
  <c r="EA260" i="4"/>
  <c r="EF260" i="4"/>
  <c r="DY260" i="4"/>
  <c r="AW260" i="4" s="1"/>
  <c r="EE260" i="4"/>
  <c r="EC260" i="4"/>
  <c r="EU191" i="4"/>
  <c r="EO191" i="4"/>
  <c r="EJ191" i="4"/>
  <c r="AP191" i="4" s="1"/>
  <c r="EH191" i="4"/>
  <c r="EL191" i="4"/>
  <c r="ET191" i="4"/>
  <c r="EP191" i="4"/>
  <c r="EM191" i="4"/>
  <c r="AS191" i="4" s="1"/>
  <c r="EN191" i="4"/>
  <c r="EX191" i="4"/>
  <c r="BD191" i="4" s="1"/>
  <c r="EK191" i="4"/>
  <c r="ES191" i="4"/>
  <c r="AY191" i="4" s="1"/>
  <c r="EV191" i="4"/>
  <c r="ER191" i="4"/>
  <c r="EQ191" i="4"/>
  <c r="EW191" i="4"/>
  <c r="BC191" i="4" s="1"/>
  <c r="EI191" i="4"/>
  <c r="EG191" i="4"/>
  <c r="AM191" i="4" s="1"/>
  <c r="EK311" i="4"/>
  <c r="EQ311" i="4"/>
  <c r="EJ311" i="4"/>
  <c r="ER311" i="4"/>
  <c r="EL311" i="4"/>
  <c r="EU311" i="4"/>
  <c r="EX311" i="4"/>
  <c r="EO311" i="4"/>
  <c r="EP311" i="4"/>
  <c r="ET311" i="4"/>
  <c r="EI311" i="4"/>
  <c r="EM311" i="4"/>
  <c r="EN311" i="4"/>
  <c r="EG311" i="4"/>
  <c r="AM311" i="4" s="1"/>
  <c r="EH311" i="4"/>
  <c r="EW311" i="4"/>
  <c r="EV311" i="4"/>
  <c r="ES311" i="4"/>
  <c r="CG106" i="4"/>
  <c r="CO106" i="4"/>
  <c r="CI106" i="4"/>
  <c r="AQ106" i="4" s="1"/>
  <c r="CS106" i="4"/>
  <c r="CL106" i="4"/>
  <c r="CK106" i="4"/>
  <c r="CF106" i="4"/>
  <c r="CM106" i="4"/>
  <c r="AU106" i="4" s="1"/>
  <c r="CR106" i="4"/>
  <c r="CN106" i="4"/>
  <c r="CJ106" i="4"/>
  <c r="CP106" i="4"/>
  <c r="CH106" i="4"/>
  <c r="CV106" i="4"/>
  <c r="CQ106" i="4"/>
  <c r="CU106" i="4"/>
  <c r="CT106" i="4"/>
  <c r="CE106" i="4"/>
  <c r="DA52" i="4"/>
  <c r="DG52" i="4"/>
  <c r="AW52" i="4" s="1"/>
  <c r="CW52" i="4"/>
  <c r="DJ52" i="4"/>
  <c r="DB52" i="4"/>
  <c r="DK52" i="4"/>
  <c r="CX52" i="4"/>
  <c r="CZ52" i="4"/>
  <c r="DE52" i="4"/>
  <c r="AU52" i="4" s="1"/>
  <c r="DL52" i="4"/>
  <c r="BB52" i="4" s="1"/>
  <c r="CY52" i="4"/>
  <c r="DD52" i="4"/>
  <c r="DN52" i="4"/>
  <c r="BD52" i="4" s="1"/>
  <c r="DC52" i="4"/>
  <c r="AS52" i="4" s="1"/>
  <c r="DF52" i="4"/>
  <c r="DM52" i="4"/>
  <c r="BC52" i="4" s="1"/>
  <c r="DH52" i="4"/>
  <c r="DI52" i="4"/>
  <c r="ET18" i="4"/>
  <c r="EL18" i="4"/>
  <c r="EW18" i="4"/>
  <c r="BC18" i="4" s="1"/>
  <c r="EU18" i="4"/>
  <c r="EK18" i="4"/>
  <c r="EG18" i="4"/>
  <c r="EM18" i="4"/>
  <c r="EV18" i="4"/>
  <c r="EQ18" i="4"/>
  <c r="EJ18" i="4"/>
  <c r="EX18" i="4"/>
  <c r="EI18" i="4"/>
  <c r="EP18" i="4"/>
  <c r="ER18" i="4"/>
  <c r="ES18" i="4"/>
  <c r="EO18" i="4"/>
  <c r="EN18" i="4"/>
  <c r="EH18" i="4"/>
  <c r="DJ199" i="4"/>
  <c r="DL199" i="4"/>
  <c r="DN199" i="4"/>
  <c r="CW199" i="4"/>
  <c r="DB199" i="4"/>
  <c r="DG199" i="4"/>
  <c r="CY199" i="4"/>
  <c r="DM199" i="4"/>
  <c r="CZ199" i="4"/>
  <c r="DI199" i="4"/>
  <c r="DF199" i="4"/>
  <c r="DD199" i="4"/>
  <c r="DH199" i="4"/>
  <c r="DK199" i="4"/>
  <c r="DE199" i="4"/>
  <c r="DA199" i="4"/>
  <c r="CX199" i="4"/>
  <c r="DC199" i="4"/>
  <c r="CD113" i="4"/>
  <c r="BM113" i="4"/>
  <c r="BP113" i="4"/>
  <c r="BX113" i="4"/>
  <c r="AX113" i="4" s="1"/>
  <c r="BR113" i="4"/>
  <c r="BN113" i="4"/>
  <c r="CC113" i="4"/>
  <c r="CB113" i="4"/>
  <c r="BB113" i="4" s="1"/>
  <c r="BW113" i="4"/>
  <c r="BZ113" i="4"/>
  <c r="AZ113" i="4" s="1"/>
  <c r="BO113" i="4"/>
  <c r="CA113" i="4"/>
  <c r="BA113" i="4" s="1"/>
  <c r="BU113" i="4"/>
  <c r="BV113" i="4"/>
  <c r="BS113" i="4"/>
  <c r="BT113" i="4"/>
  <c r="BQ113" i="4"/>
  <c r="BY113" i="4"/>
  <c r="DE8" i="4"/>
  <c r="DC8" i="4"/>
  <c r="AS8" i="4" s="1"/>
  <c r="DA8" i="4"/>
  <c r="DD8" i="4"/>
  <c r="CW8" i="4"/>
  <c r="CX8" i="4"/>
  <c r="DH8" i="4"/>
  <c r="DJ8" i="4"/>
  <c r="DK8" i="4"/>
  <c r="DG8" i="4"/>
  <c r="CZ8" i="4"/>
  <c r="DM8" i="4"/>
  <c r="DB8" i="4"/>
  <c r="DN8" i="4"/>
  <c r="BD8" i="4" s="1"/>
  <c r="DL8" i="4"/>
  <c r="DF8" i="4"/>
  <c r="AV8" i="4" s="1"/>
  <c r="CY8" i="4"/>
  <c r="DI8" i="4"/>
  <c r="CF196" i="4"/>
  <c r="CQ196" i="4"/>
  <c r="CS196" i="4"/>
  <c r="CT196" i="4"/>
  <c r="CR196" i="4"/>
  <c r="CI196" i="4"/>
  <c r="CL196" i="4"/>
  <c r="CU196" i="4"/>
  <c r="CO196" i="4"/>
  <c r="CE196" i="4"/>
  <c r="AM196" i="4" s="1"/>
  <c r="CM196" i="4"/>
  <c r="CK196" i="4"/>
  <c r="CH196" i="4"/>
  <c r="CN196" i="4"/>
  <c r="CJ196" i="4"/>
  <c r="CV196" i="4"/>
  <c r="CG196" i="4"/>
  <c r="CP196" i="4"/>
  <c r="AX196" i="4" s="1"/>
  <c r="DT200" i="4"/>
  <c r="DO200" i="4"/>
  <c r="DQ200" i="4"/>
  <c r="DR200" i="4"/>
  <c r="EE200" i="4"/>
  <c r="DX200" i="4"/>
  <c r="AV200" i="4" s="1"/>
  <c r="DS200" i="4"/>
  <c r="DZ200" i="4"/>
  <c r="DV200" i="4"/>
  <c r="DP200" i="4"/>
  <c r="EA200" i="4"/>
  <c r="EB200" i="4"/>
  <c r="DW200" i="4"/>
  <c r="ED200" i="4"/>
  <c r="DU200" i="4"/>
  <c r="EF200" i="4"/>
  <c r="EC200" i="4"/>
  <c r="DY200" i="4"/>
  <c r="CO33" i="4"/>
  <c r="CL33" i="4"/>
  <c r="CE33" i="4"/>
  <c r="AM33" i="4" s="1"/>
  <c r="CH33" i="4"/>
  <c r="CR33" i="4"/>
  <c r="CJ33" i="4"/>
  <c r="CQ33" i="4"/>
  <c r="CS33" i="4"/>
  <c r="BA33" i="4" s="1"/>
  <c r="CG33" i="4"/>
  <c r="CP33" i="4"/>
  <c r="AX33" i="4" s="1"/>
  <c r="CN33" i="4"/>
  <c r="CT33" i="4"/>
  <c r="CV33" i="4"/>
  <c r="CU33" i="4"/>
  <c r="CK33" i="4"/>
  <c r="CF33" i="4"/>
  <c r="CM33" i="4"/>
  <c r="CI33" i="4"/>
  <c r="BR97" i="4"/>
  <c r="BY97" i="4"/>
  <c r="BN97" i="4"/>
  <c r="BP97" i="4"/>
  <c r="BZ97" i="4"/>
  <c r="BQ97" i="4"/>
  <c r="BO97" i="4"/>
  <c r="CC97" i="4"/>
  <c r="BM97" i="4"/>
  <c r="CB97" i="4"/>
  <c r="BT97" i="4"/>
  <c r="BU97" i="4"/>
  <c r="CA97" i="4"/>
  <c r="BX97" i="4"/>
  <c r="AX97" i="4" s="1"/>
  <c r="BS97" i="4"/>
  <c r="BV97" i="4"/>
  <c r="CD97" i="4"/>
  <c r="BW97" i="4"/>
  <c r="AW97" i="4" s="1"/>
  <c r="DA51" i="4"/>
  <c r="CZ51" i="4"/>
  <c r="CY51" i="4"/>
  <c r="DF51" i="4"/>
  <c r="AV51" i="4" s="1"/>
  <c r="DJ51" i="4"/>
  <c r="DG51" i="4"/>
  <c r="AW51" i="4" s="1"/>
  <c r="DN51" i="4"/>
  <c r="BD51" i="4" s="1"/>
  <c r="DI51" i="4"/>
  <c r="AY51" i="4" s="1"/>
  <c r="DL51" i="4"/>
  <c r="CW51" i="4"/>
  <c r="AM51" i="4" s="1"/>
  <c r="DC51" i="4"/>
  <c r="DH51" i="4"/>
  <c r="DM51" i="4"/>
  <c r="DE51" i="4"/>
  <c r="DB51" i="4"/>
  <c r="DK51" i="4"/>
  <c r="CX51" i="4"/>
  <c r="DD51" i="4"/>
  <c r="DT102" i="4"/>
  <c r="EF102" i="4"/>
  <c r="BD102" i="4" s="1"/>
  <c r="EA102" i="4"/>
  <c r="DP102" i="4"/>
  <c r="DR102" i="4"/>
  <c r="DU102" i="4"/>
  <c r="DZ102" i="4"/>
  <c r="DS102" i="4"/>
  <c r="DY102" i="4"/>
  <c r="EE102" i="4"/>
  <c r="EC102" i="4"/>
  <c r="ED102" i="4"/>
  <c r="DW102" i="4"/>
  <c r="DO102" i="4"/>
  <c r="DQ102" i="4"/>
  <c r="DX102" i="4"/>
  <c r="DV102" i="4"/>
  <c r="EB102" i="4"/>
  <c r="CQ344" i="4"/>
  <c r="CS344" i="4"/>
  <c r="CF344" i="4"/>
  <c r="CV344" i="4"/>
  <c r="CR344" i="4"/>
  <c r="CH344" i="4"/>
  <c r="CE344" i="4"/>
  <c r="CK344" i="4"/>
  <c r="CU344" i="4"/>
  <c r="CN344" i="4"/>
  <c r="CT344" i="4"/>
  <c r="CG344" i="4"/>
  <c r="CO344" i="4"/>
  <c r="CJ344" i="4"/>
  <c r="CI344" i="4"/>
  <c r="CM344" i="4"/>
  <c r="CP344" i="4"/>
  <c r="CL344" i="4"/>
  <c r="CN64" i="4"/>
  <c r="CO64" i="4"/>
  <c r="CK64" i="4"/>
  <c r="CH64" i="4"/>
  <c r="CI64" i="4"/>
  <c r="CT64" i="4"/>
  <c r="CU64" i="4"/>
  <c r="CM64" i="4"/>
  <c r="CV64" i="4"/>
  <c r="CG64" i="4"/>
  <c r="CR64" i="4"/>
  <c r="CF64" i="4"/>
  <c r="CJ64" i="4"/>
  <c r="CP64" i="4"/>
  <c r="CL64" i="4"/>
  <c r="CS64" i="4"/>
  <c r="CE64" i="4"/>
  <c r="CQ64" i="4"/>
  <c r="CV122" i="4"/>
  <c r="CJ122" i="4"/>
  <c r="CH122" i="4"/>
  <c r="CI122" i="4"/>
  <c r="CT122" i="4"/>
  <c r="CU122" i="4"/>
  <c r="CO122" i="4"/>
  <c r="AW122" i="4" s="1"/>
  <c r="CQ122" i="4"/>
  <c r="AY122" i="4" s="1"/>
  <c r="CS122" i="4"/>
  <c r="CF122" i="4"/>
  <c r="AN122" i="4" s="1"/>
  <c r="CL122" i="4"/>
  <c r="CK122" i="4"/>
  <c r="AS122" i="4" s="1"/>
  <c r="CM122" i="4"/>
  <c r="CE122" i="4"/>
  <c r="CG122" i="4"/>
  <c r="CR122" i="4"/>
  <c r="AZ122" i="4" s="1"/>
  <c r="CN122" i="4"/>
  <c r="CP122" i="4"/>
  <c r="ER171" i="4"/>
  <c r="ES171" i="4"/>
  <c r="EP171" i="4"/>
  <c r="EJ171" i="4"/>
  <c r="EG171" i="4"/>
  <c r="EI171" i="4"/>
  <c r="EL171" i="4"/>
  <c r="EW171" i="4"/>
  <c r="EH171" i="4"/>
  <c r="AN171" i="4" s="1"/>
  <c r="EM171" i="4"/>
  <c r="EO171" i="4"/>
  <c r="EQ171" i="4"/>
  <c r="EV171" i="4"/>
  <c r="EX171" i="4"/>
  <c r="ET171" i="4"/>
  <c r="EN171" i="4"/>
  <c r="EU171" i="4"/>
  <c r="EK171" i="4"/>
  <c r="DM311" i="4"/>
  <c r="DH311" i="4"/>
  <c r="DK311" i="4"/>
  <c r="DI311" i="4"/>
  <c r="CW311" i="4"/>
  <c r="DE311" i="4"/>
  <c r="DG311" i="4"/>
  <c r="CY311" i="4"/>
  <c r="AO311" i="4" s="1"/>
  <c r="DB311" i="4"/>
  <c r="DL311" i="4"/>
  <c r="DD311" i="4"/>
  <c r="CZ311" i="4"/>
  <c r="DA311" i="4"/>
  <c r="DC311" i="4"/>
  <c r="CX311" i="4"/>
  <c r="DN311" i="4"/>
  <c r="DJ311" i="4"/>
  <c r="DF311" i="4"/>
  <c r="EX81" i="4"/>
  <c r="ER81" i="4"/>
  <c r="AX81" i="4" s="1"/>
  <c r="EO81" i="4"/>
  <c r="EN81" i="4"/>
  <c r="EW81" i="4"/>
  <c r="EM81" i="4"/>
  <c r="EP81" i="4"/>
  <c r="EU81" i="4"/>
  <c r="EL81" i="4"/>
  <c r="ET81" i="4"/>
  <c r="ES81" i="4"/>
  <c r="EI81" i="4"/>
  <c r="EQ81" i="4"/>
  <c r="EV81" i="4"/>
  <c r="EH81" i="4"/>
  <c r="EJ81" i="4"/>
  <c r="EG81" i="4"/>
  <c r="EK81" i="4"/>
  <c r="BU54" i="4"/>
  <c r="BO54" i="4"/>
  <c r="BP54" i="4"/>
  <c r="AP54" i="4" s="1"/>
  <c r="CA54" i="4"/>
  <c r="BQ54" i="4"/>
  <c r="BW54" i="4"/>
  <c r="CD54" i="4"/>
  <c r="BS54" i="4"/>
  <c r="BY54" i="4"/>
  <c r="BV54" i="4"/>
  <c r="AV54" i="4" s="1"/>
  <c r="CB54" i="4"/>
  <c r="BM54" i="4"/>
  <c r="BT54" i="4"/>
  <c r="CC54" i="4"/>
  <c r="BR54" i="4"/>
  <c r="BZ54" i="4"/>
  <c r="BX54" i="4"/>
  <c r="BN54" i="4"/>
  <c r="AN54" i="4" s="1"/>
  <c r="DX229" i="4"/>
  <c r="EE229" i="4"/>
  <c r="DQ229" i="4"/>
  <c r="DP229" i="4"/>
  <c r="DT229" i="4"/>
  <c r="DU229" i="4"/>
  <c r="DV229" i="4"/>
  <c r="EA229" i="4"/>
  <c r="EB229" i="4"/>
  <c r="DZ229" i="4"/>
  <c r="DY229" i="4"/>
  <c r="EF229" i="4"/>
  <c r="DW229" i="4"/>
  <c r="EC229" i="4"/>
  <c r="DO229" i="4"/>
  <c r="DR229" i="4"/>
  <c r="ED229" i="4"/>
  <c r="DS229" i="4"/>
  <c r="CH80" i="4"/>
  <c r="CR80" i="4"/>
  <c r="CU80" i="4"/>
  <c r="CT80" i="4"/>
  <c r="CE80" i="4"/>
  <c r="CQ80" i="4"/>
  <c r="CN80" i="4"/>
  <c r="CM80" i="4"/>
  <c r="CI80" i="4"/>
  <c r="CS80" i="4"/>
  <c r="CV80" i="4"/>
  <c r="CJ80" i="4"/>
  <c r="CK80" i="4"/>
  <c r="CF80" i="4"/>
  <c r="CG80" i="4"/>
  <c r="CO80" i="4"/>
  <c r="CP80" i="4"/>
  <c r="CL80" i="4"/>
  <c r="DH153" i="4"/>
  <c r="DE153" i="4"/>
  <c r="AU153" i="4" s="1"/>
  <c r="CZ153" i="4"/>
  <c r="DL153" i="4"/>
  <c r="BB153" i="4" s="1"/>
  <c r="CW153" i="4"/>
  <c r="DB153" i="4"/>
  <c r="DM153" i="4"/>
  <c r="DF153" i="4"/>
  <c r="DG153" i="4"/>
  <c r="DD153" i="4"/>
  <c r="DK153" i="4"/>
  <c r="DJ153" i="4"/>
  <c r="DC153" i="4"/>
  <c r="DN153" i="4"/>
  <c r="CX153" i="4"/>
  <c r="CY153" i="4"/>
  <c r="DI153" i="4"/>
  <c r="DA153" i="4"/>
  <c r="AQ153" i="4" s="1"/>
  <c r="DX61" i="4"/>
  <c r="DZ61" i="4"/>
  <c r="DP61" i="4"/>
  <c r="DW61" i="4"/>
  <c r="EA61" i="4"/>
  <c r="EE61" i="4"/>
  <c r="DV61" i="4"/>
  <c r="DY61" i="4"/>
  <c r="DS61" i="4"/>
  <c r="EB61" i="4"/>
  <c r="DQ61" i="4"/>
  <c r="DR61" i="4"/>
  <c r="DU61" i="4"/>
  <c r="EF61" i="4"/>
  <c r="ED61" i="4"/>
  <c r="DT61" i="4"/>
  <c r="EC61" i="4"/>
  <c r="DO61" i="4"/>
  <c r="CA121" i="4"/>
  <c r="BY121" i="4"/>
  <c r="AY121" i="4" s="1"/>
  <c r="BZ121" i="4"/>
  <c r="BT121" i="4"/>
  <c r="BN121" i="4"/>
  <c r="BO121" i="4"/>
  <c r="BU121" i="4"/>
  <c r="CD121" i="4"/>
  <c r="BR121" i="4"/>
  <c r="BV121" i="4"/>
  <c r="BS121" i="4"/>
  <c r="BW121" i="4"/>
  <c r="CB121" i="4"/>
  <c r="BX121" i="4"/>
  <c r="AX121" i="4" s="1"/>
  <c r="BM121" i="4"/>
  <c r="CC121" i="4"/>
  <c r="BP121" i="4"/>
  <c r="BQ121" i="4"/>
  <c r="DC268" i="4"/>
  <c r="DN268" i="4"/>
  <c r="CY268" i="4"/>
  <c r="DF268" i="4"/>
  <c r="DH268" i="4"/>
  <c r="DA268" i="4"/>
  <c r="CZ268" i="4"/>
  <c r="DE268" i="4"/>
  <c r="AU268" i="4" s="1"/>
  <c r="DG268" i="4"/>
  <c r="DL268" i="4"/>
  <c r="CW268" i="4"/>
  <c r="CX268" i="4"/>
  <c r="DD268" i="4"/>
  <c r="DI268" i="4"/>
  <c r="DJ268" i="4"/>
  <c r="DK268" i="4"/>
  <c r="DM268" i="4"/>
  <c r="DB268" i="4"/>
  <c r="CX64" i="4"/>
  <c r="DG64" i="4"/>
  <c r="DJ64" i="4"/>
  <c r="DF64" i="4"/>
  <c r="CY64" i="4"/>
  <c r="DL64" i="4"/>
  <c r="DE64" i="4"/>
  <c r="DB64" i="4"/>
  <c r="DM64" i="4"/>
  <c r="DI64" i="4"/>
  <c r="DA64" i="4"/>
  <c r="DK64" i="4"/>
  <c r="CZ64" i="4"/>
  <c r="DN64" i="4"/>
  <c r="DH64" i="4"/>
  <c r="DC64" i="4"/>
  <c r="DD64" i="4"/>
  <c r="CW64" i="4"/>
  <c r="DR204" i="4"/>
  <c r="AP204" i="4" s="1"/>
  <c r="EA204" i="4"/>
  <c r="DS204" i="4"/>
  <c r="AQ204" i="4" s="1"/>
  <c r="EF204" i="4"/>
  <c r="BD204" i="4" s="1"/>
  <c r="DV204" i="4"/>
  <c r="EB204" i="4"/>
  <c r="AZ204" i="4" s="1"/>
  <c r="EC204" i="4"/>
  <c r="BA204" i="4" s="1"/>
  <c r="DZ204" i="4"/>
  <c r="AX204" i="4" s="1"/>
  <c r="DX204" i="4"/>
  <c r="DQ204" i="4"/>
  <c r="EE204" i="4"/>
  <c r="DY204" i="4"/>
  <c r="AW204" i="4" s="1"/>
  <c r="DU204" i="4"/>
  <c r="DW204" i="4"/>
  <c r="DP204" i="4"/>
  <c r="DT204" i="4"/>
  <c r="AR204" i="4" s="1"/>
  <c r="DO204" i="4"/>
  <c r="ED204" i="4"/>
  <c r="DU314" i="4"/>
  <c r="EC314" i="4"/>
  <c r="DR314" i="4"/>
  <c r="DQ314" i="4"/>
  <c r="DW314" i="4"/>
  <c r="DV314" i="4"/>
  <c r="DO314" i="4"/>
  <c r="DX314" i="4"/>
  <c r="ED314" i="4"/>
  <c r="EA314" i="4"/>
  <c r="EE314" i="4"/>
  <c r="DS314" i="4"/>
  <c r="DT314" i="4"/>
  <c r="DZ314" i="4"/>
  <c r="DP314" i="4"/>
  <c r="DY314" i="4"/>
  <c r="EB314" i="4"/>
  <c r="EF314" i="4"/>
  <c r="BD314" i="4" s="1"/>
  <c r="DC74" i="4"/>
  <c r="DH74" i="4"/>
  <c r="DL74" i="4"/>
  <c r="BB74" i="4" s="1"/>
  <c r="DF74" i="4"/>
  <c r="CW74" i="4"/>
  <c r="DJ74" i="4"/>
  <c r="DB74" i="4"/>
  <c r="DM74" i="4"/>
  <c r="BC74" i="4" s="1"/>
  <c r="DN74" i="4"/>
  <c r="DG74" i="4"/>
  <c r="CY74" i="4"/>
  <c r="DE74" i="4"/>
  <c r="AU74" i="4" s="1"/>
  <c r="DD74" i="4"/>
  <c r="DK74" i="4"/>
  <c r="CZ74" i="4"/>
  <c r="CX74" i="4"/>
  <c r="DA74" i="4"/>
  <c r="DI74" i="4"/>
  <c r="AY74" i="4" s="1"/>
  <c r="DV232" i="4"/>
  <c r="DY232" i="4"/>
  <c r="AW232" i="4" s="1"/>
  <c r="EF232" i="4"/>
  <c r="DP232" i="4"/>
  <c r="EE232" i="4"/>
  <c r="DW232" i="4"/>
  <c r="DZ232" i="4"/>
  <c r="DT232" i="4"/>
  <c r="DS232" i="4"/>
  <c r="DQ232" i="4"/>
  <c r="DO232" i="4"/>
  <c r="ED232" i="4"/>
  <c r="EA232" i="4"/>
  <c r="DX232" i="4"/>
  <c r="EC232" i="4"/>
  <c r="EB232" i="4"/>
  <c r="DR232" i="4"/>
  <c r="DU232" i="4"/>
  <c r="EH268" i="4"/>
  <c r="EI268" i="4"/>
  <c r="EQ268" i="4"/>
  <c r="ET268" i="4"/>
  <c r="EN268" i="4"/>
  <c r="EW268" i="4"/>
  <c r="ER268" i="4"/>
  <c r="EM268" i="4"/>
  <c r="EU268" i="4"/>
  <c r="EJ268" i="4"/>
  <c r="AP268" i="4" s="1"/>
  <c r="ES268" i="4"/>
  <c r="EV268" i="4"/>
  <c r="EL268" i="4"/>
  <c r="EX268" i="4"/>
  <c r="EO268" i="4"/>
  <c r="EG268" i="4"/>
  <c r="EP268" i="4"/>
  <c r="EK268" i="4"/>
  <c r="CO306" i="4"/>
  <c r="CN306" i="4"/>
  <c r="AV306" i="4" s="1"/>
  <c r="CJ306" i="4"/>
  <c r="CT306" i="4"/>
  <c r="CV306" i="4"/>
  <c r="CE306" i="4"/>
  <c r="CI306" i="4"/>
  <c r="CR306" i="4"/>
  <c r="CK306" i="4"/>
  <c r="CP306" i="4"/>
  <c r="CS306" i="4"/>
  <c r="CQ306" i="4"/>
  <c r="CH306" i="4"/>
  <c r="CL306" i="4"/>
  <c r="AT306" i="4" s="1"/>
  <c r="CM306" i="4"/>
  <c r="CF306" i="4"/>
  <c r="CU306" i="4"/>
  <c r="CG306" i="4"/>
  <c r="EQ293" i="4"/>
  <c r="EV293" i="4"/>
  <c r="ES293" i="4"/>
  <c r="EL293" i="4"/>
  <c r="EU293" i="4"/>
  <c r="EO293" i="4"/>
  <c r="EP293" i="4"/>
  <c r="EI293" i="4"/>
  <c r="EH293" i="4"/>
  <c r="EJ293" i="4"/>
  <c r="ET293" i="4"/>
  <c r="EM293" i="4"/>
  <c r="EK293" i="4"/>
  <c r="ER293" i="4"/>
  <c r="EG293" i="4"/>
  <c r="EN293" i="4"/>
  <c r="EW293" i="4"/>
  <c r="EX293" i="4"/>
  <c r="DJ77" i="4"/>
  <c r="AZ77" i="4" s="1"/>
  <c r="CX77" i="4"/>
  <c r="CZ77" i="4"/>
  <c r="CW77" i="4"/>
  <c r="AM77" i="4" s="1"/>
  <c r="DD77" i="4"/>
  <c r="DF77" i="4"/>
  <c r="DG77" i="4"/>
  <c r="DH77" i="4"/>
  <c r="DL77" i="4"/>
  <c r="DM77" i="4"/>
  <c r="BC77" i="4" s="1"/>
  <c r="DB77" i="4"/>
  <c r="DK77" i="4"/>
  <c r="DN77" i="4"/>
  <c r="DE77" i="4"/>
  <c r="AU77" i="4" s="1"/>
  <c r="DC77" i="4"/>
  <c r="AS77" i="4" s="1"/>
  <c r="DA77" i="4"/>
  <c r="CY77" i="4"/>
  <c r="DI77" i="4"/>
  <c r="DO36" i="4"/>
  <c r="DX36" i="4"/>
  <c r="DS36" i="4"/>
  <c r="EE36" i="4"/>
  <c r="EF36" i="4"/>
  <c r="DU36" i="4"/>
  <c r="AS36" i="4" s="1"/>
  <c r="DZ36" i="4"/>
  <c r="DY36" i="4"/>
  <c r="DT36" i="4"/>
  <c r="DP36" i="4"/>
  <c r="AN36" i="4" s="1"/>
  <c r="DV36" i="4"/>
  <c r="EC36" i="4"/>
  <c r="ED36" i="4"/>
  <c r="DW36" i="4"/>
  <c r="DR36" i="4"/>
  <c r="EB36" i="4"/>
  <c r="DQ36" i="4"/>
  <c r="EA36" i="4"/>
  <c r="CL12" i="4"/>
  <c r="CH12" i="4"/>
  <c r="AP12" i="4" s="1"/>
  <c r="CT12" i="4"/>
  <c r="CI12" i="4"/>
  <c r="AQ12" i="4" s="1"/>
  <c r="CG12" i="4"/>
  <c r="CO12" i="4"/>
  <c r="AW12" i="4" s="1"/>
  <c r="CM12" i="4"/>
  <c r="CF12" i="4"/>
  <c r="CE12" i="4"/>
  <c r="CN12" i="4"/>
  <c r="CQ12" i="4"/>
  <c r="CS12" i="4"/>
  <c r="BA12" i="4" s="1"/>
  <c r="CV12" i="4"/>
  <c r="BD12" i="4" s="1"/>
  <c r="CJ12" i="4"/>
  <c r="AR12" i="4" s="1"/>
  <c r="CK12" i="4"/>
  <c r="CP12" i="4"/>
  <c r="CU12" i="4"/>
  <c r="CR12" i="4"/>
  <c r="AZ12" i="4" s="1"/>
  <c r="DH102" i="4"/>
  <c r="DD102" i="4"/>
  <c r="CZ102" i="4"/>
  <c r="DN102" i="4"/>
  <c r="DI102" i="4"/>
  <c r="DE102" i="4"/>
  <c r="DC102" i="4"/>
  <c r="CY102" i="4"/>
  <c r="AO102" i="4" s="1"/>
  <c r="DJ102" i="4"/>
  <c r="DF102" i="4"/>
  <c r="DL102" i="4"/>
  <c r="CX102" i="4"/>
  <c r="DM102" i="4"/>
  <c r="DA102" i="4"/>
  <c r="DK102" i="4"/>
  <c r="CW102" i="4"/>
  <c r="DB102" i="4"/>
  <c r="DG102" i="4"/>
  <c r="DU322" i="4"/>
  <c r="DX322" i="4"/>
  <c r="AV322" i="4" s="1"/>
  <c r="DS322" i="4"/>
  <c r="EF322" i="4"/>
  <c r="DQ322" i="4"/>
  <c r="ED322" i="4"/>
  <c r="BB322" i="4" s="1"/>
  <c r="DT322" i="4"/>
  <c r="DZ322" i="4"/>
  <c r="DW322" i="4"/>
  <c r="DP322" i="4"/>
  <c r="AN322" i="4" s="1"/>
  <c r="EA322" i="4"/>
  <c r="DY322" i="4"/>
  <c r="DO322" i="4"/>
  <c r="DR322" i="4"/>
  <c r="AP322" i="4" s="1"/>
  <c r="EE322" i="4"/>
  <c r="BC322" i="4" s="1"/>
  <c r="EC322" i="4"/>
  <c r="DV322" i="4"/>
  <c r="EB322" i="4"/>
  <c r="DS157" i="4"/>
  <c r="DV157" i="4"/>
  <c r="DO157" i="4"/>
  <c r="EE157" i="4"/>
  <c r="EA157" i="4"/>
  <c r="DX157" i="4"/>
  <c r="DZ157" i="4"/>
  <c r="DT157" i="4"/>
  <c r="DP157" i="4"/>
  <c r="DW157" i="4"/>
  <c r="DR157" i="4"/>
  <c r="EC157" i="4"/>
  <c r="DQ157" i="4"/>
  <c r="DU157" i="4"/>
  <c r="EB157" i="4"/>
  <c r="DY157" i="4"/>
  <c r="ED157" i="4"/>
  <c r="EF157" i="4"/>
  <c r="EK359" i="4"/>
  <c r="EQ359" i="4"/>
  <c r="AW359" i="4" s="1"/>
  <c r="EI359" i="4"/>
  <c r="EU359" i="4"/>
  <c r="ES359" i="4"/>
  <c r="EV359" i="4"/>
  <c r="ET359" i="4"/>
  <c r="EW359" i="4"/>
  <c r="EH359" i="4"/>
  <c r="EJ359" i="4"/>
  <c r="EN359" i="4"/>
  <c r="EG359" i="4"/>
  <c r="EO359" i="4"/>
  <c r="AU359" i="4" s="1"/>
  <c r="EX359" i="4"/>
  <c r="ER359" i="4"/>
  <c r="AX359" i="4" s="1"/>
  <c r="EM359" i="4"/>
  <c r="EP359" i="4"/>
  <c r="EL359" i="4"/>
  <c r="BR198" i="4"/>
  <c r="BS198" i="4"/>
  <c r="BP198" i="4"/>
  <c r="BQ198" i="4"/>
  <c r="BX198" i="4"/>
  <c r="BY198" i="4"/>
  <c r="CA198" i="4"/>
  <c r="BZ198" i="4"/>
  <c r="AZ198" i="4" s="1"/>
  <c r="BV198" i="4"/>
  <c r="CB198" i="4"/>
  <c r="BT198" i="4"/>
  <c r="BW198" i="4"/>
  <c r="CC198" i="4"/>
  <c r="CD198" i="4"/>
  <c r="BO198" i="4"/>
  <c r="AO198" i="4" s="1"/>
  <c r="BN198" i="4"/>
  <c r="BM198" i="4"/>
  <c r="BU198" i="4"/>
  <c r="EW257" i="4"/>
  <c r="EP257" i="4"/>
  <c r="EL257" i="4"/>
  <c r="EN257" i="4"/>
  <c r="ET257" i="4"/>
  <c r="EO257" i="4"/>
  <c r="EI257" i="4"/>
  <c r="EG257" i="4"/>
  <c r="EQ257" i="4"/>
  <c r="EV257" i="4"/>
  <c r="EJ257" i="4"/>
  <c r="ES257" i="4"/>
  <c r="EM257" i="4"/>
  <c r="EH257" i="4"/>
  <c r="EX257" i="4"/>
  <c r="EU257" i="4"/>
  <c r="EK257" i="4"/>
  <c r="ER257" i="4"/>
  <c r="CI65" i="4"/>
  <c r="CG65" i="4"/>
  <c r="CS65" i="4"/>
  <c r="CU65" i="4"/>
  <c r="CV65" i="4"/>
  <c r="CM65" i="4"/>
  <c r="AU65" i="4" s="1"/>
  <c r="CT65" i="4"/>
  <c r="CO65" i="4"/>
  <c r="AW65" i="4" s="1"/>
  <c r="CF65" i="4"/>
  <c r="CJ65" i="4"/>
  <c r="CK65" i="4"/>
  <c r="CE65" i="4"/>
  <c r="AM65" i="4" s="1"/>
  <c r="CP65" i="4"/>
  <c r="CN65" i="4"/>
  <c r="CH65" i="4"/>
  <c r="CQ65" i="4"/>
  <c r="CR65" i="4"/>
  <c r="CL65" i="4"/>
  <c r="DF161" i="4"/>
  <c r="DA161" i="4"/>
  <c r="AQ161" i="4" s="1"/>
  <c r="DK161" i="4"/>
  <c r="DM161" i="4"/>
  <c r="DI161" i="4"/>
  <c r="DD161" i="4"/>
  <c r="DH161" i="4"/>
  <c r="DB161" i="4"/>
  <c r="DJ161" i="4"/>
  <c r="CZ161" i="4"/>
  <c r="DL161" i="4"/>
  <c r="CX161" i="4"/>
  <c r="DC161" i="4"/>
  <c r="DN161" i="4"/>
  <c r="CY161" i="4"/>
  <c r="DE161" i="4"/>
  <c r="DG161" i="4"/>
  <c r="CW161" i="4"/>
  <c r="CS18" i="4"/>
  <c r="CI18" i="4"/>
  <c r="CN18" i="4"/>
  <c r="AV18" i="4" s="1"/>
  <c r="CM18" i="4"/>
  <c r="CO18" i="4"/>
  <c r="CT18" i="4"/>
  <c r="CP18" i="4"/>
  <c r="CF18" i="4"/>
  <c r="AN18" i="4" s="1"/>
  <c r="CJ18" i="4"/>
  <c r="CK18" i="4"/>
  <c r="CQ18" i="4"/>
  <c r="CR18" i="4"/>
  <c r="AZ18" i="4" s="1"/>
  <c r="CV18" i="4"/>
  <c r="CU18" i="4"/>
  <c r="CH18" i="4"/>
  <c r="CL18" i="4"/>
  <c r="AT18" i="4" s="1"/>
  <c r="CG18" i="4"/>
  <c r="CE18" i="4"/>
  <c r="CQ78" i="4"/>
  <c r="CU78" i="4"/>
  <c r="BC78" i="4" s="1"/>
  <c r="CO78" i="4"/>
  <c r="CV78" i="4"/>
  <c r="CP78" i="4"/>
  <c r="CR78" i="4"/>
  <c r="AZ78" i="4" s="1"/>
  <c r="CN78" i="4"/>
  <c r="CG78" i="4"/>
  <c r="CF78" i="4"/>
  <c r="CM78" i="4"/>
  <c r="AU78" i="4" s="1"/>
  <c r="CJ78" i="4"/>
  <c r="CS78" i="4"/>
  <c r="CL78" i="4"/>
  <c r="CT78" i="4"/>
  <c r="BB78" i="4" s="1"/>
  <c r="CI78" i="4"/>
  <c r="CH78" i="4"/>
  <c r="CE78" i="4"/>
  <c r="CK78" i="4"/>
  <c r="BS148" i="4"/>
  <c r="BT148" i="4"/>
  <c r="BV148" i="4"/>
  <c r="BZ148" i="4"/>
  <c r="CD148" i="4"/>
  <c r="CC148" i="4"/>
  <c r="BY148" i="4"/>
  <c r="BN148" i="4"/>
  <c r="AN148" i="4" s="1"/>
  <c r="BM148" i="4"/>
  <c r="BW148" i="4"/>
  <c r="BO148" i="4"/>
  <c r="CA148" i="4"/>
  <c r="BX148" i="4"/>
  <c r="CB148" i="4"/>
  <c r="BQ148" i="4"/>
  <c r="BU148" i="4"/>
  <c r="BP148" i="4"/>
  <c r="BR148" i="4"/>
  <c r="EQ135" i="4"/>
  <c r="EU135" i="4"/>
  <c r="EI135" i="4"/>
  <c r="EN135" i="4"/>
  <c r="EH135" i="4"/>
  <c r="ES135" i="4"/>
  <c r="AY135" i="4" s="1"/>
  <c r="ET135" i="4"/>
  <c r="EJ135" i="4"/>
  <c r="EK135" i="4"/>
  <c r="EM135" i="4"/>
  <c r="EX135" i="4"/>
  <c r="EP135" i="4"/>
  <c r="AV135" i="4" s="1"/>
  <c r="EG135" i="4"/>
  <c r="EO135" i="4"/>
  <c r="AU135" i="4" s="1"/>
  <c r="EL135" i="4"/>
  <c r="AR135" i="4" s="1"/>
  <c r="EW135" i="4"/>
  <c r="BC135" i="4" s="1"/>
  <c r="EV135" i="4"/>
  <c r="ER135" i="4"/>
  <c r="CQ150" i="4"/>
  <c r="CH150" i="4"/>
  <c r="CS150" i="4"/>
  <c r="CN150" i="4"/>
  <c r="CU150" i="4"/>
  <c r="CJ150" i="4"/>
  <c r="CK150" i="4"/>
  <c r="CE150" i="4"/>
  <c r="AM150" i="4" s="1"/>
  <c r="CM150" i="4"/>
  <c r="CL150" i="4"/>
  <c r="CV150" i="4"/>
  <c r="CO150" i="4"/>
  <c r="AW150" i="4" s="1"/>
  <c r="CT150" i="4"/>
  <c r="CI150" i="4"/>
  <c r="CG150" i="4"/>
  <c r="CP150" i="4"/>
  <c r="CR150" i="4"/>
  <c r="CF150" i="4"/>
  <c r="CH129" i="4"/>
  <c r="CV129" i="4"/>
  <c r="CL129" i="4"/>
  <c r="CK129" i="4"/>
  <c r="AS129" i="4" s="1"/>
  <c r="CN129" i="4"/>
  <c r="CJ129" i="4"/>
  <c r="AR129" i="4" s="1"/>
  <c r="CF129" i="4"/>
  <c r="CP129" i="4"/>
  <c r="CM129" i="4"/>
  <c r="CI129" i="4"/>
  <c r="CS129" i="4"/>
  <c r="CR129" i="4"/>
  <c r="CE129" i="4"/>
  <c r="CO129" i="4"/>
  <c r="CQ129" i="4"/>
  <c r="CT129" i="4"/>
  <c r="BB129" i="4" s="1"/>
  <c r="CG129" i="4"/>
  <c r="CU129" i="4"/>
  <c r="BC129" i="4" s="1"/>
  <c r="EW180" i="4"/>
  <c r="EH180" i="4"/>
  <c r="EG180" i="4"/>
  <c r="EN180" i="4"/>
  <c r="EQ180" i="4"/>
  <c r="EI180" i="4"/>
  <c r="EX180" i="4"/>
  <c r="EK180" i="4"/>
  <c r="AQ180" i="4" s="1"/>
  <c r="EP180" i="4"/>
  <c r="EM180" i="4"/>
  <c r="EO180" i="4"/>
  <c r="EJ180" i="4"/>
  <c r="EU180" i="4"/>
  <c r="ES180" i="4"/>
  <c r="ET180" i="4"/>
  <c r="EV180" i="4"/>
  <c r="EL180" i="4"/>
  <c r="ER180" i="4"/>
  <c r="DL249" i="4"/>
  <c r="CX249" i="4"/>
  <c r="AN249" i="4" s="1"/>
  <c r="DD249" i="4"/>
  <c r="AT249" i="4" s="1"/>
  <c r="DA249" i="4"/>
  <c r="DC249" i="4"/>
  <c r="DN249" i="4"/>
  <c r="DG249" i="4"/>
  <c r="CW249" i="4"/>
  <c r="DM249" i="4"/>
  <c r="BC249" i="4" s="1"/>
  <c r="CZ249" i="4"/>
  <c r="AP249" i="4" s="1"/>
  <c r="DE249" i="4"/>
  <c r="DH249" i="4"/>
  <c r="AX249" i="4" s="1"/>
  <c r="DJ249" i="4"/>
  <c r="DB249" i="4"/>
  <c r="AR249" i="4" s="1"/>
  <c r="DK249" i="4"/>
  <c r="BA249" i="4" s="1"/>
  <c r="DF249" i="4"/>
  <c r="AV249" i="4" s="1"/>
  <c r="DI249" i="4"/>
  <c r="CY249" i="4"/>
  <c r="AO249" i="4" s="1"/>
  <c r="CA234" i="4"/>
  <c r="BR234" i="4"/>
  <c r="BV234" i="4"/>
  <c r="BW234" i="4"/>
  <c r="BS234" i="4"/>
  <c r="CD234" i="4"/>
  <c r="BZ234" i="4"/>
  <c r="BQ234" i="4"/>
  <c r="AQ234" i="4" s="1"/>
  <c r="BN234" i="4"/>
  <c r="BY234" i="4"/>
  <c r="AY234" i="4" s="1"/>
  <c r="CC234" i="4"/>
  <c r="BP234" i="4"/>
  <c r="AP234" i="4" s="1"/>
  <c r="BU234" i="4"/>
  <c r="BM234" i="4"/>
  <c r="BX234" i="4"/>
  <c r="BO234" i="4"/>
  <c r="CB234" i="4"/>
  <c r="BT234" i="4"/>
  <c r="EN207" i="4"/>
  <c r="EH207" i="4"/>
  <c r="AN207" i="4" s="1"/>
  <c r="EP207" i="4"/>
  <c r="EU207" i="4"/>
  <c r="BA207" i="4" s="1"/>
  <c r="EX207" i="4"/>
  <c r="EG207" i="4"/>
  <c r="AM207" i="4" s="1"/>
  <c r="EL207" i="4"/>
  <c r="EI207" i="4"/>
  <c r="ET207" i="4"/>
  <c r="EK207" i="4"/>
  <c r="EQ207" i="4"/>
  <c r="EW207" i="4"/>
  <c r="BC207" i="4" s="1"/>
  <c r="EO207" i="4"/>
  <c r="EV207" i="4"/>
  <c r="BB207" i="4" s="1"/>
  <c r="EM207" i="4"/>
  <c r="ER207" i="4"/>
  <c r="EJ207" i="4"/>
  <c r="ES207" i="4"/>
  <c r="AY207" i="4" s="1"/>
  <c r="CY96" i="4"/>
  <c r="DN96" i="4"/>
  <c r="CZ96" i="4"/>
  <c r="DB96" i="4"/>
  <c r="DL96" i="4"/>
  <c r="CW96" i="4"/>
  <c r="DM96" i="4"/>
  <c r="DF96" i="4"/>
  <c r="AV96" i="4" s="1"/>
  <c r="DI96" i="4"/>
  <c r="DD96" i="4"/>
  <c r="CX96" i="4"/>
  <c r="DH96" i="4"/>
  <c r="AX96" i="4" s="1"/>
  <c r="DK96" i="4"/>
  <c r="DJ96" i="4"/>
  <c r="DG96" i="4"/>
  <c r="DC96" i="4"/>
  <c r="AS96" i="4" s="1"/>
  <c r="DE96" i="4"/>
  <c r="DA96" i="4"/>
  <c r="BO69" i="4"/>
  <c r="BT69" i="4"/>
  <c r="AT69" i="4" s="1"/>
  <c r="BZ69" i="4"/>
  <c r="AZ69" i="4" s="1"/>
  <c r="BW69" i="4"/>
  <c r="BY69" i="4"/>
  <c r="BN69" i="4"/>
  <c r="BV69" i="4"/>
  <c r="CD69" i="4"/>
  <c r="BX69" i="4"/>
  <c r="AX69" i="4" s="1"/>
  <c r="CB69" i="4"/>
  <c r="CC69" i="4"/>
  <c r="BQ69" i="4"/>
  <c r="AQ69" i="4" s="1"/>
  <c r="BS69" i="4"/>
  <c r="BU69" i="4"/>
  <c r="AU69" i="4" s="1"/>
  <c r="CA69" i="4"/>
  <c r="BR69" i="4"/>
  <c r="BP69" i="4"/>
  <c r="BM69" i="4"/>
  <c r="AM69" i="4" s="1"/>
  <c r="EV127" i="4"/>
  <c r="EN127" i="4"/>
  <c r="EG127" i="4"/>
  <c r="AM127" i="4" s="1"/>
  <c r="EU127" i="4"/>
  <c r="BA127" i="4" s="1"/>
  <c r="EI127" i="4"/>
  <c r="ER127" i="4"/>
  <c r="EP127" i="4"/>
  <c r="EK127" i="4"/>
  <c r="AQ127" i="4" s="1"/>
  <c r="ET127" i="4"/>
  <c r="EM127" i="4"/>
  <c r="EO127" i="4"/>
  <c r="EW127" i="4"/>
  <c r="EX127" i="4"/>
  <c r="EH127" i="4"/>
  <c r="EQ127" i="4"/>
  <c r="AW127" i="4" s="1"/>
  <c r="EJ127" i="4"/>
  <c r="ES127" i="4"/>
  <c r="EL127" i="4"/>
  <c r="EP83" i="4"/>
  <c r="ES83" i="4"/>
  <c r="AY83" i="4" s="1"/>
  <c r="EL83" i="4"/>
  <c r="EQ83" i="4"/>
  <c r="EW83" i="4"/>
  <c r="EU83" i="4"/>
  <c r="EX83" i="4"/>
  <c r="EK83" i="4"/>
  <c r="EN83" i="4"/>
  <c r="EV83" i="4"/>
  <c r="EJ83" i="4"/>
  <c r="EH83" i="4"/>
  <c r="ET83" i="4"/>
  <c r="EG83" i="4"/>
  <c r="ER83" i="4"/>
  <c r="EO83" i="4"/>
  <c r="EI83" i="4"/>
  <c r="EM83" i="4"/>
  <c r="DQ339" i="4"/>
  <c r="DR339" i="4"/>
  <c r="DO339" i="4"/>
  <c r="ED339" i="4"/>
  <c r="EC339" i="4"/>
  <c r="DP339" i="4"/>
  <c r="AN339" i="4" s="1"/>
  <c r="EA339" i="4"/>
  <c r="AY339" i="4" s="1"/>
  <c r="EB339" i="4"/>
  <c r="AZ339" i="4" s="1"/>
  <c r="DX339" i="4"/>
  <c r="DU339" i="4"/>
  <c r="DZ339" i="4"/>
  <c r="EF339" i="4"/>
  <c r="BD339" i="4" s="1"/>
  <c r="DT339" i="4"/>
  <c r="DY339" i="4"/>
  <c r="DS339" i="4"/>
  <c r="DW339" i="4"/>
  <c r="AU339" i="4" s="1"/>
  <c r="EE339" i="4"/>
  <c r="DV339" i="4"/>
  <c r="AT339" i="4" s="1"/>
  <c r="EK14" i="4"/>
  <c r="EN14" i="4"/>
  <c r="ER14" i="4"/>
  <c r="EX14" i="4"/>
  <c r="EH14" i="4"/>
  <c r="EP14" i="4"/>
  <c r="EJ14" i="4"/>
  <c r="EG14" i="4"/>
  <c r="ES14" i="4"/>
  <c r="EU14" i="4"/>
  <c r="EI14" i="4"/>
  <c r="EL14" i="4"/>
  <c r="EQ14" i="4"/>
  <c r="ET14" i="4"/>
  <c r="AZ14" i="4" s="1"/>
  <c r="EM14" i="4"/>
  <c r="AS14" i="4" s="1"/>
  <c r="EO14" i="4"/>
  <c r="AU14" i="4" s="1"/>
  <c r="EW14" i="4"/>
  <c r="EV14" i="4"/>
  <c r="BB14" i="4" s="1"/>
  <c r="EU266" i="4"/>
  <c r="EL266" i="4"/>
  <c r="EG266" i="4"/>
  <c r="EO266" i="4"/>
  <c r="ER266" i="4"/>
  <c r="EH266" i="4"/>
  <c r="EM266" i="4"/>
  <c r="ES266" i="4"/>
  <c r="EV266" i="4"/>
  <c r="EJ266" i="4"/>
  <c r="EX266" i="4"/>
  <c r="ET266" i="4"/>
  <c r="EK266" i="4"/>
  <c r="EW266" i="4"/>
  <c r="EI266" i="4"/>
  <c r="EN266" i="4"/>
  <c r="EP266" i="4"/>
  <c r="EQ266" i="4"/>
  <c r="DI226" i="4"/>
  <c r="AY226" i="4" s="1"/>
  <c r="DF226" i="4"/>
  <c r="AV226" i="4" s="1"/>
  <c r="DN226" i="4"/>
  <c r="DJ226" i="4"/>
  <c r="AZ226" i="4" s="1"/>
  <c r="CW226" i="4"/>
  <c r="DL226" i="4"/>
  <c r="BB226" i="4" s="1"/>
  <c r="DD226" i="4"/>
  <c r="DB226" i="4"/>
  <c r="CY226" i="4"/>
  <c r="CZ226" i="4"/>
  <c r="DM226" i="4"/>
  <c r="DG226" i="4"/>
  <c r="AW226" i="4" s="1"/>
  <c r="CX226" i="4"/>
  <c r="DA226" i="4"/>
  <c r="AQ226" i="4" s="1"/>
  <c r="DK226" i="4"/>
  <c r="DE226" i="4"/>
  <c r="AU226" i="4" s="1"/>
  <c r="DC226" i="4"/>
  <c r="DH226" i="4"/>
  <c r="DA295" i="4"/>
  <c r="AQ295" i="4" s="1"/>
  <c r="DB295" i="4"/>
  <c r="DG295" i="4"/>
  <c r="CZ295" i="4"/>
  <c r="DL295" i="4"/>
  <c r="DE295" i="4"/>
  <c r="DI295" i="4"/>
  <c r="DD295" i="4"/>
  <c r="DK295" i="4"/>
  <c r="CX295" i="4"/>
  <c r="DF295" i="4"/>
  <c r="DH295" i="4"/>
  <c r="AX295" i="4" s="1"/>
  <c r="DM295" i="4"/>
  <c r="DJ295" i="4"/>
  <c r="CY295" i="4"/>
  <c r="DC295" i="4"/>
  <c r="AS295" i="4" s="1"/>
  <c r="CW295" i="4"/>
  <c r="DN295" i="4"/>
  <c r="EQ106" i="4"/>
  <c r="ER106" i="4"/>
  <c r="EV106" i="4"/>
  <c r="EG106" i="4"/>
  <c r="EI106" i="4"/>
  <c r="EW106" i="4"/>
  <c r="EN106" i="4"/>
  <c r="ET106" i="4"/>
  <c r="EO106" i="4"/>
  <c r="EL106" i="4"/>
  <c r="AR106" i="4" s="1"/>
  <c r="EK106" i="4"/>
  <c r="ES106" i="4"/>
  <c r="EP106" i="4"/>
  <c r="EJ106" i="4"/>
  <c r="AP106" i="4" s="1"/>
  <c r="EX106" i="4"/>
  <c r="BD106" i="4" s="1"/>
  <c r="EU106" i="4"/>
  <c r="EM106" i="4"/>
  <c r="EH106" i="4"/>
  <c r="CK132" i="4"/>
  <c r="CH132" i="4"/>
  <c r="CU132" i="4"/>
  <c r="CS132" i="4"/>
  <c r="CV132" i="4"/>
  <c r="CM132" i="4"/>
  <c r="CG132" i="4"/>
  <c r="CI132" i="4"/>
  <c r="CP132" i="4"/>
  <c r="CF132" i="4"/>
  <c r="AN132" i="4" s="1"/>
  <c r="CE132" i="4"/>
  <c r="CQ132" i="4"/>
  <c r="AY132" i="4" s="1"/>
  <c r="CN132" i="4"/>
  <c r="CO132" i="4"/>
  <c r="CJ132" i="4"/>
  <c r="CR132" i="4"/>
  <c r="CT132" i="4"/>
  <c r="CL132" i="4"/>
  <c r="CZ255" i="4"/>
  <c r="DK255" i="4"/>
  <c r="DM255" i="4"/>
  <c r="DF255" i="4"/>
  <c r="DH255" i="4"/>
  <c r="CX255" i="4"/>
  <c r="DL255" i="4"/>
  <c r="DB255" i="4"/>
  <c r="DC255" i="4"/>
  <c r="DJ255" i="4"/>
  <c r="AZ255" i="4" s="1"/>
  <c r="DI255" i="4"/>
  <c r="CY255" i="4"/>
  <c r="DA255" i="4"/>
  <c r="DE255" i="4"/>
  <c r="AU255" i="4" s="1"/>
  <c r="DG255" i="4"/>
  <c r="DD255" i="4"/>
  <c r="AT255" i="4" s="1"/>
  <c r="DN255" i="4"/>
  <c r="CW255" i="4"/>
  <c r="AM255" i="4" s="1"/>
  <c r="ET195" i="4"/>
  <c r="EI195" i="4"/>
  <c r="EQ195" i="4"/>
  <c r="EL195" i="4"/>
  <c r="EX195" i="4"/>
  <c r="EM195" i="4"/>
  <c r="EV195" i="4"/>
  <c r="EG195" i="4"/>
  <c r="AM195" i="4" s="1"/>
  <c r="EO195" i="4"/>
  <c r="EN195" i="4"/>
  <c r="EP195" i="4"/>
  <c r="ER195" i="4"/>
  <c r="ES195" i="4"/>
  <c r="EU195" i="4"/>
  <c r="EH195" i="4"/>
  <c r="EW195" i="4"/>
  <c r="EJ195" i="4"/>
  <c r="EK195" i="4"/>
  <c r="EQ263" i="4"/>
  <c r="EO263" i="4"/>
  <c r="EN263" i="4"/>
  <c r="AT263" i="4" s="1"/>
  <c r="EL263" i="4"/>
  <c r="EI263" i="4"/>
  <c r="ER263" i="4"/>
  <c r="EV263" i="4"/>
  <c r="EG263" i="4"/>
  <c r="EH263" i="4"/>
  <c r="EJ263" i="4"/>
  <c r="AP263" i="4" s="1"/>
  <c r="EP263" i="4"/>
  <c r="EK263" i="4"/>
  <c r="EU263" i="4"/>
  <c r="ES263" i="4"/>
  <c r="ET263" i="4"/>
  <c r="AZ263" i="4" s="1"/>
  <c r="EX263" i="4"/>
  <c r="BD263" i="4" s="1"/>
  <c r="EM263" i="4"/>
  <c r="EW263" i="4"/>
  <c r="BC263" i="4" s="1"/>
  <c r="CH53" i="4"/>
  <c r="CJ53" i="4"/>
  <c r="CE53" i="4"/>
  <c r="CV53" i="4"/>
  <c r="CT53" i="4"/>
  <c r="CL53" i="4"/>
  <c r="CR53" i="4"/>
  <c r="CU53" i="4"/>
  <c r="CQ53" i="4"/>
  <c r="CK53" i="4"/>
  <c r="CF53" i="4"/>
  <c r="CI53" i="4"/>
  <c r="CM53" i="4"/>
  <c r="CN53" i="4"/>
  <c r="CO53" i="4"/>
  <c r="CS53" i="4"/>
  <c r="CP53" i="4"/>
  <c r="CG53" i="4"/>
  <c r="CX81" i="4"/>
  <c r="CW81" i="4"/>
  <c r="DD81" i="4"/>
  <c r="DK81" i="4"/>
  <c r="CY81" i="4"/>
  <c r="CZ81" i="4"/>
  <c r="DB81" i="4"/>
  <c r="DC81" i="4"/>
  <c r="DH81" i="4"/>
  <c r="DM81" i="4"/>
  <c r="DI81" i="4"/>
  <c r="DG81" i="4"/>
  <c r="DA81" i="4"/>
  <c r="DL81" i="4"/>
  <c r="DE81" i="4"/>
  <c r="DF81" i="4"/>
  <c r="DJ81" i="4"/>
  <c r="DN81" i="4"/>
  <c r="BD81" i="4" s="1"/>
  <c r="DK155" i="4"/>
  <c r="DC155" i="4"/>
  <c r="DL155" i="4"/>
  <c r="DH155" i="4"/>
  <c r="DJ155" i="4"/>
  <c r="CZ155" i="4"/>
  <c r="DG155" i="4"/>
  <c r="DE155" i="4"/>
  <c r="DN155" i="4"/>
  <c r="DB155" i="4"/>
  <c r="AR155" i="4" s="1"/>
  <c r="CY155" i="4"/>
  <c r="DI155" i="4"/>
  <c r="CX155" i="4"/>
  <c r="CW155" i="4"/>
  <c r="DF155" i="4"/>
  <c r="DM155" i="4"/>
  <c r="DD155" i="4"/>
  <c r="DA155" i="4"/>
  <c r="EI23" i="4"/>
  <c r="EJ23" i="4"/>
  <c r="ET23" i="4"/>
  <c r="EU23" i="4"/>
  <c r="EL23" i="4"/>
  <c r="EM23" i="4"/>
  <c r="EH23" i="4"/>
  <c r="ER23" i="4"/>
  <c r="EX23" i="4"/>
  <c r="ES23" i="4"/>
  <c r="AY23" i="4" s="1"/>
  <c r="EW23" i="4"/>
  <c r="EK23" i="4"/>
  <c r="AQ23" i="4" s="1"/>
  <c r="EO23" i="4"/>
  <c r="EV23" i="4"/>
  <c r="EG23" i="4"/>
  <c r="AM23" i="4" s="1"/>
  <c r="EQ23" i="4"/>
  <c r="EN23" i="4"/>
  <c r="EP23" i="4"/>
  <c r="AV23" i="4" s="1"/>
  <c r="EF17" i="4"/>
  <c r="EA17" i="4"/>
  <c r="DX17" i="4"/>
  <c r="EC17" i="4"/>
  <c r="BA17" i="4" s="1"/>
  <c r="DS17" i="4"/>
  <c r="DO17" i="4"/>
  <c r="DV17" i="4"/>
  <c r="EB17" i="4"/>
  <c r="AZ17" i="4" s="1"/>
  <c r="EE17" i="4"/>
  <c r="DY17" i="4"/>
  <c r="AW17" i="4" s="1"/>
  <c r="DQ17" i="4"/>
  <c r="ED17" i="4"/>
  <c r="BB17" i="4" s="1"/>
  <c r="DZ17" i="4"/>
  <c r="DP17" i="4"/>
  <c r="DU17" i="4"/>
  <c r="AS17" i="4" s="1"/>
  <c r="DT17" i="4"/>
  <c r="DR17" i="4"/>
  <c r="DW17" i="4"/>
  <c r="EX200" i="4"/>
  <c r="EQ200" i="4"/>
  <c r="EH200" i="4"/>
  <c r="EN200" i="4"/>
  <c r="EP200" i="4"/>
  <c r="EK200" i="4"/>
  <c r="ES200" i="4"/>
  <c r="EL200" i="4"/>
  <c r="EU200" i="4"/>
  <c r="EJ200" i="4"/>
  <c r="EO200" i="4"/>
  <c r="EW200" i="4"/>
  <c r="EG200" i="4"/>
  <c r="EI200" i="4"/>
  <c r="AO200" i="4" s="1"/>
  <c r="ER200" i="4"/>
  <c r="ET200" i="4"/>
  <c r="EM200" i="4"/>
  <c r="EV200" i="4"/>
  <c r="EI117" i="4"/>
  <c r="EQ117" i="4"/>
  <c r="ET117" i="4"/>
  <c r="EJ117" i="4"/>
  <c r="EK117" i="4"/>
  <c r="EP117" i="4"/>
  <c r="EV117" i="4"/>
  <c r="EH117" i="4"/>
  <c r="AN117" i="4" s="1"/>
  <c r="EX117" i="4"/>
  <c r="EW117" i="4"/>
  <c r="BC117" i="4" s="1"/>
  <c r="ES117" i="4"/>
  <c r="ER117" i="4"/>
  <c r="EO117" i="4"/>
  <c r="EU117" i="4"/>
  <c r="EM117" i="4"/>
  <c r="EG117" i="4"/>
  <c r="EN117" i="4"/>
  <c r="EL117" i="4"/>
  <c r="CS316" i="4"/>
  <c r="CV316" i="4"/>
  <c r="BD316" i="4" s="1"/>
  <c r="CR316" i="4"/>
  <c r="CG316" i="4"/>
  <c r="CU316" i="4"/>
  <c r="CL316" i="4"/>
  <c r="AT316" i="4" s="1"/>
  <c r="CO316" i="4"/>
  <c r="CI316" i="4"/>
  <c r="CN316" i="4"/>
  <c r="AV316" i="4" s="1"/>
  <c r="CJ316" i="4"/>
  <c r="CH316" i="4"/>
  <c r="CM316" i="4"/>
  <c r="CT316" i="4"/>
  <c r="CF316" i="4"/>
  <c r="CP316" i="4"/>
  <c r="AX316" i="4" s="1"/>
  <c r="CK316" i="4"/>
  <c r="CQ316" i="4"/>
  <c r="CE316" i="4"/>
  <c r="AM316" i="4" s="1"/>
  <c r="CR294" i="4"/>
  <c r="CS294" i="4"/>
  <c r="CM294" i="4"/>
  <c r="CJ294" i="4"/>
  <c r="CO294" i="4"/>
  <c r="CL294" i="4"/>
  <c r="CH294" i="4"/>
  <c r="CG294" i="4"/>
  <c r="AO294" i="4" s="1"/>
  <c r="CE294" i="4"/>
  <c r="CN294" i="4"/>
  <c r="CV294" i="4"/>
  <c r="CQ294" i="4"/>
  <c r="CU294" i="4"/>
  <c r="CK294" i="4"/>
  <c r="CP294" i="4"/>
  <c r="CT294" i="4"/>
  <c r="CI294" i="4"/>
  <c r="CF294" i="4"/>
  <c r="AN294" i="4" s="1"/>
  <c r="CS84" i="4"/>
  <c r="CO84" i="4"/>
  <c r="AW84" i="4" s="1"/>
  <c r="CJ84" i="4"/>
  <c r="CU84" i="4"/>
  <c r="CN84" i="4"/>
  <c r="CT84" i="4"/>
  <c r="BB84" i="4" s="1"/>
  <c r="CH84" i="4"/>
  <c r="CE84" i="4"/>
  <c r="CF84" i="4"/>
  <c r="CP84" i="4"/>
  <c r="CK84" i="4"/>
  <c r="CQ84" i="4"/>
  <c r="CV84" i="4"/>
  <c r="CI84" i="4"/>
  <c r="AQ84" i="4" s="1"/>
  <c r="CL84" i="4"/>
  <c r="CM84" i="4"/>
  <c r="CR84" i="4"/>
  <c r="CG84" i="4"/>
  <c r="AO84" i="4" s="1"/>
  <c r="CC273" i="4"/>
  <c r="BM273" i="4"/>
  <c r="BY273" i="4"/>
  <c r="BS273" i="4"/>
  <c r="BQ273" i="4"/>
  <c r="BR273" i="4"/>
  <c r="BT273" i="4"/>
  <c r="CD273" i="4"/>
  <c r="BD273" i="4" s="1"/>
  <c r="BN273" i="4"/>
  <c r="CB273" i="4"/>
  <c r="BB273" i="4" s="1"/>
  <c r="BZ273" i="4"/>
  <c r="BP273" i="4"/>
  <c r="AP273" i="4" s="1"/>
  <c r="CA273" i="4"/>
  <c r="BW273" i="4"/>
  <c r="BU273" i="4"/>
  <c r="BO273" i="4"/>
  <c r="BV273" i="4"/>
  <c r="BX273" i="4"/>
  <c r="DN354" i="4"/>
  <c r="DI354" i="4"/>
  <c r="DG354" i="4"/>
  <c r="DA354" i="4"/>
  <c r="AQ354" i="4" s="1"/>
  <c r="DK354" i="4"/>
  <c r="CW354" i="4"/>
  <c r="DL354" i="4"/>
  <c r="DJ354" i="4"/>
  <c r="DE354" i="4"/>
  <c r="DM354" i="4"/>
  <c r="CX354" i="4"/>
  <c r="CZ354" i="4"/>
  <c r="DC354" i="4"/>
  <c r="DH354" i="4"/>
  <c r="DD354" i="4"/>
  <c r="CY354" i="4"/>
  <c r="DF354" i="4"/>
  <c r="DB354" i="4"/>
  <c r="BO257" i="4"/>
  <c r="CA257" i="4"/>
  <c r="BU257" i="4"/>
  <c r="BQ257" i="4"/>
  <c r="CD257" i="4"/>
  <c r="BN257" i="4"/>
  <c r="BS257" i="4"/>
  <c r="BX257" i="4"/>
  <c r="BT257" i="4"/>
  <c r="CB257" i="4"/>
  <c r="BZ257" i="4"/>
  <c r="BR257" i="4"/>
  <c r="AR257" i="4" s="1"/>
  <c r="BP257" i="4"/>
  <c r="CC257" i="4"/>
  <c r="BW257" i="4"/>
  <c r="AW257" i="4" s="1"/>
  <c r="BV257" i="4"/>
  <c r="BY257" i="4"/>
  <c r="BM257" i="4"/>
  <c r="EU324" i="4"/>
  <c r="EK324" i="4"/>
  <c r="EP324" i="4"/>
  <c r="EH324" i="4"/>
  <c r="ET324" i="4"/>
  <c r="EL324" i="4"/>
  <c r="EI324" i="4"/>
  <c r="EX324" i="4"/>
  <c r="EN324" i="4"/>
  <c r="EJ324" i="4"/>
  <c r="ER324" i="4"/>
  <c r="EQ324" i="4"/>
  <c r="EM324" i="4"/>
  <c r="EO324" i="4"/>
  <c r="EG324" i="4"/>
  <c r="EV324" i="4"/>
  <c r="EW324" i="4"/>
  <c r="ES324" i="4"/>
  <c r="DC147" i="4"/>
  <c r="DM147" i="4"/>
  <c r="CZ147" i="4"/>
  <c r="DH147" i="4"/>
  <c r="AX147" i="4" s="1"/>
  <c r="CX147" i="4"/>
  <c r="DG147" i="4"/>
  <c r="DL147" i="4"/>
  <c r="DA147" i="4"/>
  <c r="AQ147" i="4" s="1"/>
  <c r="CW147" i="4"/>
  <c r="DI147" i="4"/>
  <c r="DF147" i="4"/>
  <c r="DN147" i="4"/>
  <c r="DJ147" i="4"/>
  <c r="DK147" i="4"/>
  <c r="DD147" i="4"/>
  <c r="DB147" i="4"/>
  <c r="AR147" i="4" s="1"/>
  <c r="CY147" i="4"/>
  <c r="DE147" i="4"/>
  <c r="CZ236" i="4"/>
  <c r="AP236" i="4" s="1"/>
  <c r="DN236" i="4"/>
  <c r="CX236" i="4"/>
  <c r="AN236" i="4" s="1"/>
  <c r="DC236" i="4"/>
  <c r="DL236" i="4"/>
  <c r="DJ236" i="4"/>
  <c r="AZ236" i="4" s="1"/>
  <c r="DF236" i="4"/>
  <c r="DI236" i="4"/>
  <c r="DM236" i="4"/>
  <c r="CW236" i="4"/>
  <c r="DD236" i="4"/>
  <c r="DH236" i="4"/>
  <c r="AX236" i="4" s="1"/>
  <c r="DK236" i="4"/>
  <c r="DE236" i="4"/>
  <c r="AU236" i="4" s="1"/>
  <c r="DG236" i="4"/>
  <c r="DA236" i="4"/>
  <c r="CY236" i="4"/>
  <c r="DB236" i="4"/>
  <c r="AR236" i="4" s="1"/>
  <c r="EX125" i="4"/>
  <c r="EP125" i="4"/>
  <c r="EJ125" i="4"/>
  <c r="EN125" i="4"/>
  <c r="EI125" i="4"/>
  <c r="EQ125" i="4"/>
  <c r="EH125" i="4"/>
  <c r="ER125" i="4"/>
  <c r="AX125" i="4" s="1"/>
  <c r="EL125" i="4"/>
  <c r="EO125" i="4"/>
  <c r="EV125" i="4"/>
  <c r="EK125" i="4"/>
  <c r="ET125" i="4"/>
  <c r="EG125" i="4"/>
  <c r="EM125" i="4"/>
  <c r="ES125" i="4"/>
  <c r="EW125" i="4"/>
  <c r="EU125" i="4"/>
  <c r="DR97" i="4"/>
  <c r="EC97" i="4"/>
  <c r="EB97" i="4"/>
  <c r="EA97" i="4"/>
  <c r="DU97" i="4"/>
  <c r="DS97" i="4"/>
  <c r="DQ97" i="4"/>
  <c r="DT97" i="4"/>
  <c r="ED97" i="4"/>
  <c r="DO97" i="4"/>
  <c r="DZ97" i="4"/>
  <c r="DX97" i="4"/>
  <c r="DW97" i="4"/>
  <c r="DP97" i="4"/>
  <c r="AN97" i="4" s="1"/>
  <c r="DV97" i="4"/>
  <c r="EE97" i="4"/>
  <c r="BC97" i="4" s="1"/>
  <c r="DY97" i="4"/>
  <c r="EF97" i="4"/>
  <c r="BD97" i="4" s="1"/>
  <c r="DP293" i="4"/>
  <c r="EF293" i="4"/>
  <c r="DQ293" i="4"/>
  <c r="DZ293" i="4"/>
  <c r="DT293" i="4"/>
  <c r="DX293" i="4"/>
  <c r="EE293" i="4"/>
  <c r="EB293" i="4"/>
  <c r="DV293" i="4"/>
  <c r="DR293" i="4"/>
  <c r="AP293" i="4" s="1"/>
  <c r="DW293" i="4"/>
  <c r="DS293" i="4"/>
  <c r="AQ293" i="4" s="1"/>
  <c r="EA293" i="4"/>
  <c r="EC293" i="4"/>
  <c r="DU293" i="4"/>
  <c r="ED293" i="4"/>
  <c r="DY293" i="4"/>
  <c r="DO293" i="4"/>
  <c r="DO197" i="4"/>
  <c r="DT197" i="4"/>
  <c r="AR197" i="4" s="1"/>
  <c r="DQ197" i="4"/>
  <c r="AO197" i="4" s="1"/>
  <c r="ED197" i="4"/>
  <c r="DV197" i="4"/>
  <c r="EB197" i="4"/>
  <c r="DR197" i="4"/>
  <c r="DS197" i="4"/>
  <c r="EE197" i="4"/>
  <c r="DZ197" i="4"/>
  <c r="DW197" i="4"/>
  <c r="DP197" i="4"/>
  <c r="EF197" i="4"/>
  <c r="DU197" i="4"/>
  <c r="AS197" i="4" s="1"/>
  <c r="DX197" i="4"/>
  <c r="EC197" i="4"/>
  <c r="DY197" i="4"/>
  <c r="EA197" i="4"/>
  <c r="AY197" i="4" s="1"/>
  <c r="EQ350" i="4"/>
  <c r="EG350" i="4"/>
  <c r="EJ350" i="4"/>
  <c r="EP350" i="4"/>
  <c r="EU350" i="4"/>
  <c r="EM350" i="4"/>
  <c r="ES350" i="4"/>
  <c r="EH350" i="4"/>
  <c r="EI350" i="4"/>
  <c r="EL350" i="4"/>
  <c r="AR350" i="4" s="1"/>
  <c r="EW350" i="4"/>
  <c r="ET350" i="4"/>
  <c r="EX350" i="4"/>
  <c r="EO350" i="4"/>
  <c r="EN350" i="4"/>
  <c r="EV350" i="4"/>
  <c r="BB350" i="4" s="1"/>
  <c r="ER350" i="4"/>
  <c r="EK350" i="4"/>
  <c r="DJ53" i="4"/>
  <c r="DL53" i="4"/>
  <c r="BB53" i="4" s="1"/>
  <c r="DE53" i="4"/>
  <c r="DM53" i="4"/>
  <c r="CY53" i="4"/>
  <c r="DC53" i="4"/>
  <c r="DF53" i="4"/>
  <c r="DG53" i="4"/>
  <c r="CW53" i="4"/>
  <c r="CZ53" i="4"/>
  <c r="DB53" i="4"/>
  <c r="DK53" i="4"/>
  <c r="DA53" i="4"/>
  <c r="DD53" i="4"/>
  <c r="CX53" i="4"/>
  <c r="AN53" i="4" s="1"/>
  <c r="DN53" i="4"/>
  <c r="DH53" i="4"/>
  <c r="DI53" i="4"/>
  <c r="CG90" i="4"/>
  <c r="CV90" i="4"/>
  <c r="CS90" i="4"/>
  <c r="CH90" i="4"/>
  <c r="CF90" i="4"/>
  <c r="CN90" i="4"/>
  <c r="CT90" i="4"/>
  <c r="CM90" i="4"/>
  <c r="CE90" i="4"/>
  <c r="CL90" i="4"/>
  <c r="CU90" i="4"/>
  <c r="CP90" i="4"/>
  <c r="AX90" i="4" s="1"/>
  <c r="CR90" i="4"/>
  <c r="CK90" i="4"/>
  <c r="CO90" i="4"/>
  <c r="CJ90" i="4"/>
  <c r="AR90" i="4" s="1"/>
  <c r="CI90" i="4"/>
  <c r="CQ90" i="4"/>
  <c r="CZ358" i="4"/>
  <c r="CY358" i="4"/>
  <c r="AO358" i="4" s="1"/>
  <c r="DN358" i="4"/>
  <c r="DG358" i="4"/>
  <c r="AW358" i="4" s="1"/>
  <c r="CX358" i="4"/>
  <c r="DJ358" i="4"/>
  <c r="DC358" i="4"/>
  <c r="DF358" i="4"/>
  <c r="CW358" i="4"/>
  <c r="DH358" i="4"/>
  <c r="DA358" i="4"/>
  <c r="DK358" i="4"/>
  <c r="DE358" i="4"/>
  <c r="DD358" i="4"/>
  <c r="AT358" i="4" s="1"/>
  <c r="DM358" i="4"/>
  <c r="DI358" i="4"/>
  <c r="AY358" i="4" s="1"/>
  <c r="DL358" i="4"/>
  <c r="BB358" i="4" s="1"/>
  <c r="DB358" i="4"/>
  <c r="DH232" i="4"/>
  <c r="DL232" i="4"/>
  <c r="CY232" i="4"/>
  <c r="CX232" i="4"/>
  <c r="DG232" i="4"/>
  <c r="DE232" i="4"/>
  <c r="DK232" i="4"/>
  <c r="DJ232" i="4"/>
  <c r="DD232" i="4"/>
  <c r="CZ232" i="4"/>
  <c r="DN232" i="4"/>
  <c r="DB232" i="4"/>
  <c r="DC232" i="4"/>
  <c r="DF232" i="4"/>
  <c r="CW232" i="4"/>
  <c r="DM232" i="4"/>
  <c r="BC232" i="4" s="1"/>
  <c r="DI232" i="4"/>
  <c r="DA232" i="4"/>
  <c r="CW6" i="4"/>
  <c r="DN6" i="4"/>
  <c r="CY6" i="4"/>
  <c r="DD6" i="4"/>
  <c r="DA6" i="4"/>
  <c r="DI6" i="4"/>
  <c r="DC6" i="4"/>
  <c r="DJ6" i="4"/>
  <c r="DM6" i="4"/>
  <c r="DF6" i="4"/>
  <c r="DL6" i="4"/>
  <c r="DK6" i="4"/>
  <c r="CX6" i="4"/>
  <c r="AN6" i="4" s="1"/>
  <c r="DG6" i="4"/>
  <c r="DE6" i="4"/>
  <c r="DH6" i="4"/>
  <c r="DB6" i="4"/>
  <c r="CZ6" i="4"/>
  <c r="EF338" i="4"/>
  <c r="EB338" i="4"/>
  <c r="EC338" i="4"/>
  <c r="BA338" i="4" s="1"/>
  <c r="ED338" i="4"/>
  <c r="DT338" i="4"/>
  <c r="DP338" i="4"/>
  <c r="AN338" i="4" s="1"/>
  <c r="DU338" i="4"/>
  <c r="DS338" i="4"/>
  <c r="DZ338" i="4"/>
  <c r="AX338" i="4" s="1"/>
  <c r="DY338" i="4"/>
  <c r="DX338" i="4"/>
  <c r="DW338" i="4"/>
  <c r="DO338" i="4"/>
  <c r="DR338" i="4"/>
  <c r="DQ338" i="4"/>
  <c r="EA338" i="4"/>
  <c r="EE338" i="4"/>
  <c r="DV338" i="4"/>
  <c r="AT338" i="4" s="1"/>
  <c r="EO210" i="4"/>
  <c r="EU210" i="4"/>
  <c r="BA210" i="4" s="1"/>
  <c r="EL210" i="4"/>
  <c r="ET210" i="4"/>
  <c r="AZ210" i="4" s="1"/>
  <c r="EV210" i="4"/>
  <c r="EG210" i="4"/>
  <c r="EN210" i="4"/>
  <c r="EQ210" i="4"/>
  <c r="EK210" i="4"/>
  <c r="ER210" i="4"/>
  <c r="EM210" i="4"/>
  <c r="EI210" i="4"/>
  <c r="EW210" i="4"/>
  <c r="ES210" i="4"/>
  <c r="AY210" i="4" s="1"/>
  <c r="EJ210" i="4"/>
  <c r="EX210" i="4"/>
  <c r="EH210" i="4"/>
  <c r="EP210" i="4"/>
  <c r="DY165" i="4"/>
  <c r="EF165" i="4"/>
  <c r="DR165" i="4"/>
  <c r="AP165" i="4" s="1"/>
  <c r="EC165" i="4"/>
  <c r="DV165" i="4"/>
  <c r="DU165" i="4"/>
  <c r="DO165" i="4"/>
  <c r="EE165" i="4"/>
  <c r="BC165" i="4" s="1"/>
  <c r="ED165" i="4"/>
  <c r="DX165" i="4"/>
  <c r="EA165" i="4"/>
  <c r="DW165" i="4"/>
  <c r="DT165" i="4"/>
  <c r="EB165" i="4"/>
  <c r="DQ165" i="4"/>
  <c r="DZ165" i="4"/>
  <c r="DS165" i="4"/>
  <c r="DP165" i="4"/>
  <c r="AN165" i="4" s="1"/>
  <c r="EB155" i="4"/>
  <c r="DS155" i="4"/>
  <c r="DQ155" i="4"/>
  <c r="AO155" i="4" s="1"/>
  <c r="DU155" i="4"/>
  <c r="AS155" i="4" s="1"/>
  <c r="EF155" i="4"/>
  <c r="DZ155" i="4"/>
  <c r="EC155" i="4"/>
  <c r="DO155" i="4"/>
  <c r="DP155" i="4"/>
  <c r="EE155" i="4"/>
  <c r="DT155" i="4"/>
  <c r="DX155" i="4"/>
  <c r="DV155" i="4"/>
  <c r="DY155" i="4"/>
  <c r="AW155" i="4" s="1"/>
  <c r="ED155" i="4"/>
  <c r="DR155" i="4"/>
  <c r="DW155" i="4"/>
  <c r="EA155" i="4"/>
  <c r="DB32" i="4"/>
  <c r="DM32" i="4"/>
  <c r="DK32" i="4"/>
  <c r="DI32" i="4"/>
  <c r="DH32" i="4"/>
  <c r="CW32" i="4"/>
  <c r="AM32" i="4" s="1"/>
  <c r="DD32" i="4"/>
  <c r="AT32" i="4" s="1"/>
  <c r="DL32" i="4"/>
  <c r="BB32" i="4" s="1"/>
  <c r="CX32" i="4"/>
  <c r="DE32" i="4"/>
  <c r="AU32" i="4" s="1"/>
  <c r="DJ32" i="4"/>
  <c r="DA32" i="4"/>
  <c r="DN32" i="4"/>
  <c r="DG32" i="4"/>
  <c r="DC32" i="4"/>
  <c r="AS32" i="4" s="1"/>
  <c r="CZ32" i="4"/>
  <c r="AP32" i="4" s="1"/>
  <c r="CY32" i="4"/>
  <c r="DF32" i="4"/>
  <c r="AV32" i="4" s="1"/>
  <c r="CR248" i="4"/>
  <c r="AZ248" i="4" s="1"/>
  <c r="CM248" i="4"/>
  <c r="AU248" i="4" s="1"/>
  <c r="CQ248" i="4"/>
  <c r="CT248" i="4"/>
  <c r="CV248" i="4"/>
  <c r="CO248" i="4"/>
  <c r="AW248" i="4" s="1"/>
  <c r="CI248" i="4"/>
  <c r="AQ248" i="4" s="1"/>
  <c r="CF248" i="4"/>
  <c r="CE248" i="4"/>
  <c r="CJ248" i="4"/>
  <c r="CS248" i="4"/>
  <c r="CU248" i="4"/>
  <c r="CL248" i="4"/>
  <c r="CH248" i="4"/>
  <c r="AP248" i="4" s="1"/>
  <c r="CN248" i="4"/>
  <c r="AV248" i="4" s="1"/>
  <c r="CG248" i="4"/>
  <c r="CK248" i="4"/>
  <c r="CP248" i="4"/>
  <c r="AX248" i="4" s="1"/>
  <c r="EB346" i="4"/>
  <c r="EA346" i="4"/>
  <c r="DO346" i="4"/>
  <c r="DZ346" i="4"/>
  <c r="DU346" i="4"/>
  <c r="DP346" i="4"/>
  <c r="AN346" i="4" s="1"/>
  <c r="DR346" i="4"/>
  <c r="AP346" i="4" s="1"/>
  <c r="DV346" i="4"/>
  <c r="AT346" i="4" s="1"/>
  <c r="EF346" i="4"/>
  <c r="BD346" i="4" s="1"/>
  <c r="DY346" i="4"/>
  <c r="AW346" i="4" s="1"/>
  <c r="DX346" i="4"/>
  <c r="DQ346" i="4"/>
  <c r="ED346" i="4"/>
  <c r="DW346" i="4"/>
  <c r="DS346" i="4"/>
  <c r="AQ346" i="4" s="1"/>
  <c r="EE346" i="4"/>
  <c r="EC346" i="4"/>
  <c r="DT346" i="4"/>
  <c r="BU317" i="4"/>
  <c r="AU317" i="4" s="1"/>
  <c r="BY317" i="4"/>
  <c r="AY317" i="4" s="1"/>
  <c r="BP317" i="4"/>
  <c r="BR317" i="4"/>
  <c r="AR317" i="4" s="1"/>
  <c r="CA317" i="4"/>
  <c r="BS317" i="4"/>
  <c r="CD317" i="4"/>
  <c r="BX317" i="4"/>
  <c r="BM317" i="4"/>
  <c r="AM317" i="4" s="1"/>
  <c r="BV317" i="4"/>
  <c r="BQ317" i="4"/>
  <c r="CC317" i="4"/>
  <c r="BC317" i="4" s="1"/>
  <c r="BW317" i="4"/>
  <c r="BN317" i="4"/>
  <c r="AN317" i="4" s="1"/>
  <c r="BO317" i="4"/>
  <c r="BZ317" i="4"/>
  <c r="BT317" i="4"/>
  <c r="CB317" i="4"/>
  <c r="BB317" i="4" s="1"/>
  <c r="BW164" i="4"/>
  <c r="CC164" i="4"/>
  <c r="BR164" i="4"/>
  <c r="BX164" i="4"/>
  <c r="CA164" i="4"/>
  <c r="BY164" i="4"/>
  <c r="AY164" i="4" s="1"/>
  <c r="CB164" i="4"/>
  <c r="BV164" i="4"/>
  <c r="AV164" i="4" s="1"/>
  <c r="BS164" i="4"/>
  <c r="BT164" i="4"/>
  <c r="BQ164" i="4"/>
  <c r="BZ164" i="4"/>
  <c r="AZ164" i="4" s="1"/>
  <c r="BN164" i="4"/>
  <c r="BU164" i="4"/>
  <c r="CD164" i="4"/>
  <c r="BP164" i="4"/>
  <c r="BO164" i="4"/>
  <c r="BM164" i="4"/>
  <c r="AM164" i="4" s="1"/>
  <c r="DM284" i="4"/>
  <c r="DF284" i="4"/>
  <c r="DG284" i="4"/>
  <c r="AW284" i="4" s="1"/>
  <c r="DJ284" i="4"/>
  <c r="AZ284" i="4" s="1"/>
  <c r="DN284" i="4"/>
  <c r="CY284" i="4"/>
  <c r="AO284" i="4" s="1"/>
  <c r="CZ284" i="4"/>
  <c r="AP284" i="4" s="1"/>
  <c r="DH284" i="4"/>
  <c r="DL284" i="4"/>
  <c r="CW284" i="4"/>
  <c r="AM284" i="4" s="1"/>
  <c r="DC284" i="4"/>
  <c r="DK284" i="4"/>
  <c r="DB284" i="4"/>
  <c r="AR284" i="4" s="1"/>
  <c r="DI284" i="4"/>
  <c r="AY284" i="4" s="1"/>
  <c r="DE284" i="4"/>
  <c r="AU284" i="4" s="1"/>
  <c r="DA284" i="4"/>
  <c r="DD284" i="4"/>
  <c r="CX284" i="4"/>
  <c r="DA116" i="4"/>
  <c r="AQ116" i="4" s="1"/>
  <c r="DK116" i="4"/>
  <c r="CZ116" i="4"/>
  <c r="DI116" i="4"/>
  <c r="AY116" i="4" s="1"/>
  <c r="CY116" i="4"/>
  <c r="DF116" i="4"/>
  <c r="DD116" i="4"/>
  <c r="DC116" i="4"/>
  <c r="AS116" i="4" s="1"/>
  <c r="CW116" i="4"/>
  <c r="DH116" i="4"/>
  <c r="DJ116" i="4"/>
  <c r="DE116" i="4"/>
  <c r="AU116" i="4" s="1"/>
  <c r="DL116" i="4"/>
  <c r="DB116" i="4"/>
  <c r="CX116" i="4"/>
  <c r="DG116" i="4"/>
  <c r="DM116" i="4"/>
  <c r="DN116" i="4"/>
  <c r="BY158" i="4"/>
  <c r="BW158" i="4"/>
  <c r="AW158" i="4" s="1"/>
  <c r="BT158" i="4"/>
  <c r="AT158" i="4" s="1"/>
  <c r="BZ158" i="4"/>
  <c r="BS158" i="4"/>
  <c r="BQ158" i="4"/>
  <c r="AQ158" i="4" s="1"/>
  <c r="BM158" i="4"/>
  <c r="CB158" i="4"/>
  <c r="BN158" i="4"/>
  <c r="CD158" i="4"/>
  <c r="BD158" i="4" s="1"/>
  <c r="BU158" i="4"/>
  <c r="BR158" i="4"/>
  <c r="BV158" i="4"/>
  <c r="AV158" i="4" s="1"/>
  <c r="BO158" i="4"/>
  <c r="AO158" i="4" s="1"/>
  <c r="BX158" i="4"/>
  <c r="CC158" i="4"/>
  <c r="BC158" i="4" s="1"/>
  <c r="BP158" i="4"/>
  <c r="CA158" i="4"/>
  <c r="BA158" i="4" s="1"/>
  <c r="CQ345" i="4"/>
  <c r="CR345" i="4"/>
  <c r="CH345" i="4"/>
  <c r="AP345" i="4" s="1"/>
  <c r="CP345" i="4"/>
  <c r="CE345" i="4"/>
  <c r="CG345" i="4"/>
  <c r="CU345" i="4"/>
  <c r="CI345" i="4"/>
  <c r="CK345" i="4"/>
  <c r="CV345" i="4"/>
  <c r="CJ345" i="4"/>
  <c r="CL345" i="4"/>
  <c r="CM345" i="4"/>
  <c r="CT345" i="4"/>
  <c r="CN345" i="4"/>
  <c r="CO345" i="4"/>
  <c r="CS345" i="4"/>
  <c r="CF345" i="4"/>
  <c r="BZ60" i="4"/>
  <c r="BS60" i="4"/>
  <c r="CB60" i="4"/>
  <c r="CA60" i="4"/>
  <c r="BT60" i="4"/>
  <c r="BV60" i="4"/>
  <c r="BN60" i="4"/>
  <c r="BU60" i="4"/>
  <c r="BO60" i="4"/>
  <c r="BX60" i="4"/>
  <c r="BY60" i="4"/>
  <c r="CC60" i="4"/>
  <c r="BQ60" i="4"/>
  <c r="BW60" i="4"/>
  <c r="AW60" i="4" s="1"/>
  <c r="BR60" i="4"/>
  <c r="BP60" i="4"/>
  <c r="CD60" i="4"/>
  <c r="BM60" i="4"/>
  <c r="CR27" i="4"/>
  <c r="CI27" i="4"/>
  <c r="CH27" i="4"/>
  <c r="CG27" i="4"/>
  <c r="AO27" i="4" s="1"/>
  <c r="CL27" i="4"/>
  <c r="CJ27" i="4"/>
  <c r="CQ27" i="4"/>
  <c r="CK27" i="4"/>
  <c r="AS27" i="4" s="1"/>
  <c r="CU27" i="4"/>
  <c r="CF27" i="4"/>
  <c r="CO27" i="4"/>
  <c r="CV27" i="4"/>
  <c r="BD27" i="4" s="1"/>
  <c r="CS27" i="4"/>
  <c r="CT27" i="4"/>
  <c r="CN27" i="4"/>
  <c r="CP27" i="4"/>
  <c r="AX27" i="4" s="1"/>
  <c r="CM27" i="4"/>
  <c r="CE27" i="4"/>
  <c r="AM27" i="4" s="1"/>
  <c r="EE221" i="4"/>
  <c r="BC221" i="4" s="1"/>
  <c r="DU221" i="4"/>
  <c r="AS221" i="4" s="1"/>
  <c r="DS221" i="4"/>
  <c r="DV221" i="4"/>
  <c r="ED221" i="4"/>
  <c r="DR221" i="4"/>
  <c r="AP221" i="4" s="1"/>
  <c r="DW221" i="4"/>
  <c r="DT221" i="4"/>
  <c r="EB221" i="4"/>
  <c r="AZ221" i="4" s="1"/>
  <c r="EA221" i="4"/>
  <c r="AY221" i="4" s="1"/>
  <c r="EC221" i="4"/>
  <c r="DZ221" i="4"/>
  <c r="EF221" i="4"/>
  <c r="BD221" i="4" s="1"/>
  <c r="DY221" i="4"/>
  <c r="AW221" i="4" s="1"/>
  <c r="DQ221" i="4"/>
  <c r="DO221" i="4"/>
  <c r="AM221" i="4" s="1"/>
  <c r="DX221" i="4"/>
  <c r="DP221" i="4"/>
  <c r="AN221" i="4" s="1"/>
  <c r="DB326" i="4"/>
  <c r="DH326" i="4"/>
  <c r="DN326" i="4"/>
  <c r="DE326" i="4"/>
  <c r="DC326" i="4"/>
  <c r="CX326" i="4"/>
  <c r="DI326" i="4"/>
  <c r="DJ326" i="4"/>
  <c r="AZ326" i="4" s="1"/>
  <c r="DA326" i="4"/>
  <c r="DM326" i="4"/>
  <c r="BC326" i="4" s="1"/>
  <c r="CW326" i="4"/>
  <c r="DD326" i="4"/>
  <c r="AT326" i="4" s="1"/>
  <c r="DK326" i="4"/>
  <c r="CY326" i="4"/>
  <c r="DG326" i="4"/>
  <c r="DL326" i="4"/>
  <c r="CZ326" i="4"/>
  <c r="DF326" i="4"/>
  <c r="EI320" i="4"/>
  <c r="AO320" i="4" s="1"/>
  <c r="EK320" i="4"/>
  <c r="EG320" i="4"/>
  <c r="EH320" i="4"/>
  <c r="EJ320" i="4"/>
  <c r="EX320" i="4"/>
  <c r="BD320" i="4" s="1"/>
  <c r="EU320" i="4"/>
  <c r="EN320" i="4"/>
  <c r="EL320" i="4"/>
  <c r="AR320" i="4" s="1"/>
  <c r="EW320" i="4"/>
  <c r="BC320" i="4" s="1"/>
  <c r="EP320" i="4"/>
  <c r="EO320" i="4"/>
  <c r="AU320" i="4" s="1"/>
  <c r="EQ320" i="4"/>
  <c r="ES320" i="4"/>
  <c r="EV320" i="4"/>
  <c r="EM320" i="4"/>
  <c r="ER320" i="4"/>
  <c r="ET320" i="4"/>
  <c r="EX73" i="4"/>
  <c r="EN73" i="4"/>
  <c r="EK73" i="4"/>
  <c r="ET73" i="4"/>
  <c r="ES73" i="4"/>
  <c r="EW73" i="4"/>
  <c r="EO73" i="4"/>
  <c r="EL73" i="4"/>
  <c r="ER73" i="4"/>
  <c r="EG73" i="4"/>
  <c r="AM73" i="4" s="1"/>
  <c r="EH73" i="4"/>
  <c r="EM73" i="4"/>
  <c r="AS73" i="4" s="1"/>
  <c r="EQ73" i="4"/>
  <c r="EU73" i="4"/>
  <c r="EJ73" i="4"/>
  <c r="EP73" i="4"/>
  <c r="AV73" i="4" s="1"/>
  <c r="EV73" i="4"/>
  <c r="EI73" i="4"/>
  <c r="EF344" i="4"/>
  <c r="DU344" i="4"/>
  <c r="DT344" i="4"/>
  <c r="EE344" i="4"/>
  <c r="ED344" i="4"/>
  <c r="EC344" i="4"/>
  <c r="DW344" i="4"/>
  <c r="DR344" i="4"/>
  <c r="DX344" i="4"/>
  <c r="DY344" i="4"/>
  <c r="DO344" i="4"/>
  <c r="DQ344" i="4"/>
  <c r="DZ344" i="4"/>
  <c r="EB344" i="4"/>
  <c r="EA344" i="4"/>
  <c r="DP344" i="4"/>
  <c r="DV344" i="4"/>
  <c r="DS344" i="4"/>
  <c r="DC125" i="4"/>
  <c r="CY125" i="4"/>
  <c r="DM125" i="4"/>
  <c r="BC125" i="4" s="1"/>
  <c r="DH125" i="4"/>
  <c r="DE125" i="4"/>
  <c r="DI125" i="4"/>
  <c r="CZ125" i="4"/>
  <c r="DL125" i="4"/>
  <c r="BB125" i="4" s="1"/>
  <c r="DA125" i="4"/>
  <c r="DF125" i="4"/>
  <c r="AV125" i="4" s="1"/>
  <c r="CW125" i="4"/>
  <c r="DB125" i="4"/>
  <c r="AR125" i="4" s="1"/>
  <c r="DD125" i="4"/>
  <c r="DN125" i="4"/>
  <c r="DK125" i="4"/>
  <c r="DG125" i="4"/>
  <c r="CX125" i="4"/>
  <c r="DJ125" i="4"/>
  <c r="DN270" i="4"/>
  <c r="DB270" i="4"/>
  <c r="DF270" i="4"/>
  <c r="DH270" i="4"/>
  <c r="AX270" i="4" s="1"/>
  <c r="DC270" i="4"/>
  <c r="DD270" i="4"/>
  <c r="AT270" i="4" s="1"/>
  <c r="DL270" i="4"/>
  <c r="DI270" i="4"/>
  <c r="CX270" i="4"/>
  <c r="AN270" i="4" s="1"/>
  <c r="DM270" i="4"/>
  <c r="CW270" i="4"/>
  <c r="DE270" i="4"/>
  <c r="CZ270" i="4"/>
  <c r="DJ270" i="4"/>
  <c r="DG270" i="4"/>
  <c r="DA270" i="4"/>
  <c r="CY270" i="4"/>
  <c r="DK270" i="4"/>
  <c r="BA270" i="4" s="1"/>
  <c r="EL102" i="4"/>
  <c r="EJ102" i="4"/>
  <c r="EQ102" i="4"/>
  <c r="ES102" i="4"/>
  <c r="ET102" i="4"/>
  <c r="EK102" i="4"/>
  <c r="AQ102" i="4" s="1"/>
  <c r="EO102" i="4"/>
  <c r="EP102" i="4"/>
  <c r="EG102" i="4"/>
  <c r="EW102" i="4"/>
  <c r="EX102" i="4"/>
  <c r="EH102" i="4"/>
  <c r="EV102" i="4"/>
  <c r="EI102" i="4"/>
  <c r="EU102" i="4"/>
  <c r="EM102" i="4"/>
  <c r="ER102" i="4"/>
  <c r="EN102" i="4"/>
  <c r="AT102" i="4" s="1"/>
  <c r="CQ286" i="4"/>
  <c r="CO286" i="4"/>
  <c r="AW286" i="4" s="1"/>
  <c r="CM286" i="4"/>
  <c r="CP286" i="4"/>
  <c r="CF286" i="4"/>
  <c r="CS286" i="4"/>
  <c r="BA286" i="4" s="1"/>
  <c r="CR286" i="4"/>
  <c r="CN286" i="4"/>
  <c r="CI286" i="4"/>
  <c r="AQ286" i="4" s="1"/>
  <c r="CL286" i="4"/>
  <c r="AT286" i="4" s="1"/>
  <c r="CE286" i="4"/>
  <c r="CT286" i="4"/>
  <c r="BB286" i="4" s="1"/>
  <c r="CJ286" i="4"/>
  <c r="CK286" i="4"/>
  <c r="AS286" i="4" s="1"/>
  <c r="CU286" i="4"/>
  <c r="CH286" i="4"/>
  <c r="CV286" i="4"/>
  <c r="CG286" i="4"/>
  <c r="AO286" i="4" s="1"/>
  <c r="CJ258" i="4"/>
  <c r="CT258" i="4"/>
  <c r="CP258" i="4"/>
  <c r="CQ258" i="4"/>
  <c r="CI258" i="4"/>
  <c r="CN258" i="4"/>
  <c r="AV258" i="4" s="1"/>
  <c r="CG258" i="4"/>
  <c r="CK258" i="4"/>
  <c r="AS258" i="4" s="1"/>
  <c r="CM258" i="4"/>
  <c r="CR258" i="4"/>
  <c r="AZ258" i="4" s="1"/>
  <c r="CL258" i="4"/>
  <c r="CU258" i="4"/>
  <c r="CH258" i="4"/>
  <c r="CO258" i="4"/>
  <c r="CV258" i="4"/>
  <c r="CS258" i="4"/>
  <c r="BA258" i="4" s="1"/>
  <c r="CE258" i="4"/>
  <c r="CF258" i="4"/>
  <c r="CY156" i="4"/>
  <c r="AO156" i="4" s="1"/>
  <c r="CW156" i="4"/>
  <c r="AM156" i="4" s="1"/>
  <c r="DJ156" i="4"/>
  <c r="CX156" i="4"/>
  <c r="AN156" i="4" s="1"/>
  <c r="DE156" i="4"/>
  <c r="DB156" i="4"/>
  <c r="DN156" i="4"/>
  <c r="DI156" i="4"/>
  <c r="DG156" i="4"/>
  <c r="AW156" i="4" s="1"/>
  <c r="DA156" i="4"/>
  <c r="CZ156" i="4"/>
  <c r="DF156" i="4"/>
  <c r="DK156" i="4"/>
  <c r="DL156" i="4"/>
  <c r="DH156" i="4"/>
  <c r="DD156" i="4"/>
  <c r="DM156" i="4"/>
  <c r="DC156" i="4"/>
  <c r="AS156" i="4" s="1"/>
  <c r="DF208" i="4"/>
  <c r="DK208" i="4"/>
  <c r="DL208" i="4"/>
  <c r="BB208" i="4" s="1"/>
  <c r="CX208" i="4"/>
  <c r="CW208" i="4"/>
  <c r="DE208" i="4"/>
  <c r="DH208" i="4"/>
  <c r="DJ208" i="4"/>
  <c r="AZ208" i="4" s="1"/>
  <c r="DM208" i="4"/>
  <c r="DD208" i="4"/>
  <c r="DG208" i="4"/>
  <c r="DI208" i="4"/>
  <c r="DA208" i="4"/>
  <c r="DC208" i="4"/>
  <c r="DB208" i="4"/>
  <c r="CZ208" i="4"/>
  <c r="DN208" i="4"/>
  <c r="CY208" i="4"/>
  <c r="AO208" i="4" s="1"/>
  <c r="BP195" i="4"/>
  <c r="CA195" i="4"/>
  <c r="BM195" i="4"/>
  <c r="BZ195" i="4"/>
  <c r="AZ195" i="4" s="1"/>
  <c r="BR195" i="4"/>
  <c r="BQ195" i="4"/>
  <c r="CC195" i="4"/>
  <c r="CB195" i="4"/>
  <c r="BT195" i="4"/>
  <c r="BS195" i="4"/>
  <c r="BN195" i="4"/>
  <c r="BU195" i="4"/>
  <c r="BY195" i="4"/>
  <c r="CD195" i="4"/>
  <c r="BD195" i="4" s="1"/>
  <c r="BW195" i="4"/>
  <c r="BV195" i="4"/>
  <c r="BO195" i="4"/>
  <c r="BX195" i="4"/>
  <c r="AX195" i="4" s="1"/>
  <c r="DG200" i="4"/>
  <c r="CZ200" i="4"/>
  <c r="DI200" i="4"/>
  <c r="AY200" i="4" s="1"/>
  <c r="DE200" i="4"/>
  <c r="DC200" i="4"/>
  <c r="DK200" i="4"/>
  <c r="DH200" i="4"/>
  <c r="DM200" i="4"/>
  <c r="DB200" i="4"/>
  <c r="CX200" i="4"/>
  <c r="DD200" i="4"/>
  <c r="CW200" i="4"/>
  <c r="CY200" i="4"/>
  <c r="DL200" i="4"/>
  <c r="DN200" i="4"/>
  <c r="DA200" i="4"/>
  <c r="DF200" i="4"/>
  <c r="DJ200" i="4"/>
  <c r="CT318" i="4"/>
  <c r="CF318" i="4"/>
  <c r="CU318" i="4"/>
  <c r="CE318" i="4"/>
  <c r="CQ318" i="4"/>
  <c r="CM318" i="4"/>
  <c r="AU318" i="4" s="1"/>
  <c r="CO318" i="4"/>
  <c r="CR318" i="4"/>
  <c r="CI318" i="4"/>
  <c r="CV318" i="4"/>
  <c r="CN318" i="4"/>
  <c r="CG318" i="4"/>
  <c r="CL318" i="4"/>
  <c r="CH318" i="4"/>
  <c r="CK318" i="4"/>
  <c r="AS318" i="4" s="1"/>
  <c r="CJ318" i="4"/>
  <c r="CS318" i="4"/>
  <c r="CP318" i="4"/>
  <c r="AX318" i="4" s="1"/>
  <c r="ES60" i="4"/>
  <c r="EJ60" i="4"/>
  <c r="EI60" i="4"/>
  <c r="EM60" i="4"/>
  <c r="EV60" i="4"/>
  <c r="EP60" i="4"/>
  <c r="EL60" i="4"/>
  <c r="EN60" i="4"/>
  <c r="AT60" i="4" s="1"/>
  <c r="ET60" i="4"/>
  <c r="ER60" i="4"/>
  <c r="EK60" i="4"/>
  <c r="EU60" i="4"/>
  <c r="EW60" i="4"/>
  <c r="EX60" i="4"/>
  <c r="EG60" i="4"/>
  <c r="EO60" i="4"/>
  <c r="EQ60" i="4"/>
  <c r="EH60" i="4"/>
  <c r="EL228" i="4"/>
  <c r="EU228" i="4"/>
  <c r="BA228" i="4" s="1"/>
  <c r="EX228" i="4"/>
  <c r="ET228" i="4"/>
  <c r="EK228" i="4"/>
  <c r="ES228" i="4"/>
  <c r="EP228" i="4"/>
  <c r="EQ228" i="4"/>
  <c r="EJ228" i="4"/>
  <c r="AP228" i="4" s="1"/>
  <c r="EV228" i="4"/>
  <c r="EO228" i="4"/>
  <c r="EW228" i="4"/>
  <c r="EH228" i="4"/>
  <c r="ER228" i="4"/>
  <c r="AX228" i="4" s="1"/>
  <c r="EM228" i="4"/>
  <c r="AS228" i="4" s="1"/>
  <c r="EG228" i="4"/>
  <c r="EI228" i="4"/>
  <c r="EN228" i="4"/>
  <c r="DM266" i="4"/>
  <c r="CY266" i="4"/>
  <c r="DC266" i="4"/>
  <c r="DB266" i="4"/>
  <c r="DI266" i="4"/>
  <c r="CW266" i="4"/>
  <c r="DA266" i="4"/>
  <c r="CX266" i="4"/>
  <c r="AN266" i="4" s="1"/>
  <c r="DD266" i="4"/>
  <c r="CZ266" i="4"/>
  <c r="AP266" i="4" s="1"/>
  <c r="DH266" i="4"/>
  <c r="DN266" i="4"/>
  <c r="BD266" i="4" s="1"/>
  <c r="DF266" i="4"/>
  <c r="DJ266" i="4"/>
  <c r="DE266" i="4"/>
  <c r="DK266" i="4"/>
  <c r="DG266" i="4"/>
  <c r="DL266" i="4"/>
  <c r="EE131" i="4"/>
  <c r="DX131" i="4"/>
  <c r="DY131" i="4"/>
  <c r="EA131" i="4"/>
  <c r="DO131" i="4"/>
  <c r="ED131" i="4"/>
  <c r="DP131" i="4"/>
  <c r="EB131" i="4"/>
  <c r="DQ131" i="4"/>
  <c r="EC131" i="4"/>
  <c r="DZ131" i="4"/>
  <c r="DS131" i="4"/>
  <c r="DR131" i="4"/>
  <c r="DV131" i="4"/>
  <c r="AT131" i="4" s="1"/>
  <c r="DU131" i="4"/>
  <c r="DW131" i="4"/>
  <c r="AU131" i="4" s="1"/>
  <c r="EF131" i="4"/>
  <c r="DT131" i="4"/>
  <c r="CB214" i="4"/>
  <c r="BN214" i="4"/>
  <c r="BX214" i="4"/>
  <c r="CD214" i="4"/>
  <c r="BZ214" i="4"/>
  <c r="BY214" i="4"/>
  <c r="AY214" i="4" s="1"/>
  <c r="BS214" i="4"/>
  <c r="BQ214" i="4"/>
  <c r="AQ214" i="4" s="1"/>
  <c r="CA214" i="4"/>
  <c r="BV214" i="4"/>
  <c r="BR214" i="4"/>
  <c r="BT214" i="4"/>
  <c r="AT214" i="4" s="1"/>
  <c r="BM214" i="4"/>
  <c r="BP214" i="4"/>
  <c r="BW214" i="4"/>
  <c r="BO214" i="4"/>
  <c r="AO214" i="4" s="1"/>
  <c r="CC214" i="4"/>
  <c r="BU214" i="4"/>
  <c r="EE262" i="4"/>
  <c r="EF262" i="4"/>
  <c r="DP262" i="4"/>
  <c r="AN262" i="4" s="1"/>
  <c r="DQ262" i="4"/>
  <c r="DY262" i="4"/>
  <c r="DU262" i="4"/>
  <c r="DV262" i="4"/>
  <c r="AT262" i="4" s="1"/>
  <c r="EC262" i="4"/>
  <c r="EB262" i="4"/>
  <c r="AZ262" i="4" s="1"/>
  <c r="EA262" i="4"/>
  <c r="DO262" i="4"/>
  <c r="DZ262" i="4"/>
  <c r="AX262" i="4" s="1"/>
  <c r="ED262" i="4"/>
  <c r="DS262" i="4"/>
  <c r="DR262" i="4"/>
  <c r="AP262" i="4" s="1"/>
  <c r="DX262" i="4"/>
  <c r="DW262" i="4"/>
  <c r="DT262" i="4"/>
  <c r="EL272" i="4"/>
  <c r="EG272" i="4"/>
  <c r="ET272" i="4"/>
  <c r="AZ272" i="4" s="1"/>
  <c r="EP272" i="4"/>
  <c r="ES272" i="4"/>
  <c r="EH272" i="4"/>
  <c r="EQ272" i="4"/>
  <c r="EM272" i="4"/>
  <c r="AS272" i="4" s="1"/>
  <c r="EK272" i="4"/>
  <c r="EN272" i="4"/>
  <c r="EV272" i="4"/>
  <c r="EO272" i="4"/>
  <c r="AU272" i="4" s="1"/>
  <c r="EI272" i="4"/>
  <c r="EX272" i="4"/>
  <c r="ER272" i="4"/>
  <c r="EJ272" i="4"/>
  <c r="EW272" i="4"/>
  <c r="EU272" i="4"/>
  <c r="BA272" i="4" s="1"/>
  <c r="DG321" i="4"/>
  <c r="DE321" i="4"/>
  <c r="DD321" i="4"/>
  <c r="CW321" i="4"/>
  <c r="CY321" i="4"/>
  <c r="DM321" i="4"/>
  <c r="CX321" i="4"/>
  <c r="CZ321" i="4"/>
  <c r="DJ321" i="4"/>
  <c r="DB321" i="4"/>
  <c r="DF321" i="4"/>
  <c r="DN321" i="4"/>
  <c r="DH321" i="4"/>
  <c r="DC321" i="4"/>
  <c r="AS321" i="4" s="1"/>
  <c r="DA321" i="4"/>
  <c r="DI321" i="4"/>
  <c r="DL321" i="4"/>
  <c r="DK321" i="4"/>
  <c r="DH93" i="4"/>
  <c r="DM93" i="4"/>
  <c r="DE93" i="4"/>
  <c r="CZ93" i="4"/>
  <c r="DK93" i="4"/>
  <c r="DF93" i="4"/>
  <c r="DC93" i="4"/>
  <c r="DG93" i="4"/>
  <c r="AW93" i="4" s="1"/>
  <c r="DN93" i="4"/>
  <c r="DA93" i="4"/>
  <c r="CX93" i="4"/>
  <c r="DL93" i="4"/>
  <c r="DJ93" i="4"/>
  <c r="CW93" i="4"/>
  <c r="DI93" i="4"/>
  <c r="AY93" i="4" s="1"/>
  <c r="DD93" i="4"/>
  <c r="AT93" i="4" s="1"/>
  <c r="CY93" i="4"/>
  <c r="DB93" i="4"/>
  <c r="AR93" i="4" s="1"/>
  <c r="CG334" i="4"/>
  <c r="AO334" i="4" s="1"/>
  <c r="CQ334" i="4"/>
  <c r="AY334" i="4" s="1"/>
  <c r="CL334" i="4"/>
  <c r="AT334" i="4" s="1"/>
  <c r="CI334" i="4"/>
  <c r="CE334" i="4"/>
  <c r="CS334" i="4"/>
  <c r="BA334" i="4" s="1"/>
  <c r="CP334" i="4"/>
  <c r="AX334" i="4" s="1"/>
  <c r="CJ334" i="4"/>
  <c r="CU334" i="4"/>
  <c r="CK334" i="4"/>
  <c r="CR334" i="4"/>
  <c r="CT334" i="4"/>
  <c r="CH334" i="4"/>
  <c r="AP334" i="4" s="1"/>
  <c r="CO334" i="4"/>
  <c r="AW334" i="4" s="1"/>
  <c r="CV334" i="4"/>
  <c r="BD334" i="4" s="1"/>
  <c r="CF334" i="4"/>
  <c r="AN334" i="4" s="1"/>
  <c r="CN334" i="4"/>
  <c r="CM334" i="4"/>
  <c r="AU334" i="4" s="1"/>
  <c r="EG118" i="4"/>
  <c r="EU118" i="4"/>
  <c r="ER118" i="4"/>
  <c r="ET118" i="4"/>
  <c r="AZ118" i="4" s="1"/>
  <c r="EO118" i="4"/>
  <c r="EH118" i="4"/>
  <c r="EW118" i="4"/>
  <c r="EQ118" i="4"/>
  <c r="EI118" i="4"/>
  <c r="ES118" i="4"/>
  <c r="EN118" i="4"/>
  <c r="EX118" i="4"/>
  <c r="EL118" i="4"/>
  <c r="EV118" i="4"/>
  <c r="EM118" i="4"/>
  <c r="EJ118" i="4"/>
  <c r="EK118" i="4"/>
  <c r="EP118" i="4"/>
  <c r="EJ109" i="4"/>
  <c r="EV109" i="4"/>
  <c r="BB109" i="4" s="1"/>
  <c r="EP109" i="4"/>
  <c r="EG109" i="4"/>
  <c r="AM109" i="4" s="1"/>
  <c r="ES109" i="4"/>
  <c r="EX109" i="4"/>
  <c r="BD109" i="4" s="1"/>
  <c r="EK109" i="4"/>
  <c r="EO109" i="4"/>
  <c r="EH109" i="4"/>
  <c r="ER109" i="4"/>
  <c r="EI109" i="4"/>
  <c r="EU109" i="4"/>
  <c r="BA109" i="4" s="1"/>
  <c r="EL109" i="4"/>
  <c r="EW109" i="4"/>
  <c r="EN109" i="4"/>
  <c r="EM109" i="4"/>
  <c r="EQ109" i="4"/>
  <c r="ET109" i="4"/>
  <c r="AZ109" i="4" s="1"/>
  <c r="DM344" i="4"/>
  <c r="DH344" i="4"/>
  <c r="DN344" i="4"/>
  <c r="DC344" i="4"/>
  <c r="CW344" i="4"/>
  <c r="DG344" i="4"/>
  <c r="DK344" i="4"/>
  <c r="CZ344" i="4"/>
  <c r="AP344" i="4" s="1"/>
  <c r="DA344" i="4"/>
  <c r="DJ344" i="4"/>
  <c r="CY344" i="4"/>
  <c r="DD344" i="4"/>
  <c r="AT344" i="4" s="1"/>
  <c r="DE344" i="4"/>
  <c r="CX344" i="4"/>
  <c r="DI344" i="4"/>
  <c r="DB344" i="4"/>
  <c r="DL344" i="4"/>
  <c r="DF344" i="4"/>
  <c r="EN227" i="4"/>
  <c r="EW227" i="4"/>
  <c r="BC227" i="4" s="1"/>
  <c r="ER227" i="4"/>
  <c r="EP227" i="4"/>
  <c r="EJ227" i="4"/>
  <c r="EU227" i="4"/>
  <c r="EI227" i="4"/>
  <c r="AO227" i="4" s="1"/>
  <c r="EV227" i="4"/>
  <c r="EO227" i="4"/>
  <c r="AU227" i="4" s="1"/>
  <c r="EG227" i="4"/>
  <c r="AM227" i="4" s="1"/>
  <c r="EX227" i="4"/>
  <c r="ES227" i="4"/>
  <c r="AY227" i="4" s="1"/>
  <c r="EQ227" i="4"/>
  <c r="AW227" i="4" s="1"/>
  <c r="EH227" i="4"/>
  <c r="AN227" i="4" s="1"/>
  <c r="ET227" i="4"/>
  <c r="AZ227" i="4" s="1"/>
  <c r="EM227" i="4"/>
  <c r="AS227" i="4" s="1"/>
  <c r="EK227" i="4"/>
  <c r="EL227" i="4"/>
  <c r="AR227" i="4" s="1"/>
  <c r="CV341" i="4"/>
  <c r="CP341" i="4"/>
  <c r="CT341" i="4"/>
  <c r="CK341" i="4"/>
  <c r="AS341" i="4" s="1"/>
  <c r="CR341" i="4"/>
  <c r="CM341" i="4"/>
  <c r="CE341" i="4"/>
  <c r="CN341" i="4"/>
  <c r="AV341" i="4" s="1"/>
  <c r="CQ341" i="4"/>
  <c r="CG341" i="4"/>
  <c r="AO341" i="4" s="1"/>
  <c r="CF341" i="4"/>
  <c r="CI341" i="4"/>
  <c r="AQ341" i="4" s="1"/>
  <c r="CH341" i="4"/>
  <c r="CS341" i="4"/>
  <c r="CU341" i="4"/>
  <c r="CO341" i="4"/>
  <c r="AW341" i="4" s="1"/>
  <c r="CJ341" i="4"/>
  <c r="CL341" i="4"/>
  <c r="AT341" i="4" s="1"/>
  <c r="DR277" i="4"/>
  <c r="DV277" i="4"/>
  <c r="DY277" i="4"/>
  <c r="AW277" i="4" s="1"/>
  <c r="DW277" i="4"/>
  <c r="AU277" i="4" s="1"/>
  <c r="DX277" i="4"/>
  <c r="DT277" i="4"/>
  <c r="DO277" i="4"/>
  <c r="DP277" i="4"/>
  <c r="EF277" i="4"/>
  <c r="BD277" i="4" s="1"/>
  <c r="DZ277" i="4"/>
  <c r="AX277" i="4" s="1"/>
  <c r="EB277" i="4"/>
  <c r="DQ277" i="4"/>
  <c r="EC277" i="4"/>
  <c r="DU277" i="4"/>
  <c r="AS277" i="4" s="1"/>
  <c r="EA277" i="4"/>
  <c r="EE277" i="4"/>
  <c r="BC277" i="4" s="1"/>
  <c r="ED277" i="4"/>
  <c r="DS277" i="4"/>
  <c r="CM56" i="4"/>
  <c r="CJ56" i="4"/>
  <c r="CP56" i="4"/>
  <c r="AX56" i="4" s="1"/>
  <c r="CO56" i="4"/>
  <c r="CT56" i="4"/>
  <c r="CI56" i="4"/>
  <c r="CQ56" i="4"/>
  <c r="CV56" i="4"/>
  <c r="BD56" i="4" s="1"/>
  <c r="CR56" i="4"/>
  <c r="AZ56" i="4" s="1"/>
  <c r="CF56" i="4"/>
  <c r="AN56" i="4" s="1"/>
  <c r="CS56" i="4"/>
  <c r="CG56" i="4"/>
  <c r="CN56" i="4"/>
  <c r="CH56" i="4"/>
  <c r="CE56" i="4"/>
  <c r="CL56" i="4"/>
  <c r="CK56" i="4"/>
  <c r="CU56" i="4"/>
  <c r="ES229" i="4"/>
  <c r="AY229" i="4" s="1"/>
  <c r="EW229" i="4"/>
  <c r="EK229" i="4"/>
  <c r="EL229" i="4"/>
  <c r="AR229" i="4" s="1"/>
  <c r="EJ229" i="4"/>
  <c r="EH229" i="4"/>
  <c r="ER229" i="4"/>
  <c r="EU229" i="4"/>
  <c r="EV229" i="4"/>
  <c r="EN229" i="4"/>
  <c r="AT229" i="4" s="1"/>
  <c r="EG229" i="4"/>
  <c r="EX229" i="4"/>
  <c r="EI229" i="4"/>
  <c r="EQ229" i="4"/>
  <c r="AW229" i="4" s="1"/>
  <c r="ET229" i="4"/>
  <c r="EM229" i="4"/>
  <c r="EP229" i="4"/>
  <c r="EO229" i="4"/>
  <c r="EJ148" i="4"/>
  <c r="EI148" i="4"/>
  <c r="EM148" i="4"/>
  <c r="AS148" i="4" s="1"/>
  <c r="EO148" i="4"/>
  <c r="AU148" i="4" s="1"/>
  <c r="EQ148" i="4"/>
  <c r="EL148" i="4"/>
  <c r="EP148" i="4"/>
  <c r="EX148" i="4"/>
  <c r="BD148" i="4" s="1"/>
  <c r="EW148" i="4"/>
  <c r="EU148" i="4"/>
  <c r="EK148" i="4"/>
  <c r="ET148" i="4"/>
  <c r="EH148" i="4"/>
  <c r="EG148" i="4"/>
  <c r="ES148" i="4"/>
  <c r="EV148" i="4"/>
  <c r="BB148" i="4" s="1"/>
  <c r="EN148" i="4"/>
  <c r="ER148" i="4"/>
  <c r="AX148" i="4" s="1"/>
  <c r="DL25" i="4"/>
  <c r="CW25" i="4"/>
  <c r="AM25" i="4" s="1"/>
  <c r="DN25" i="4"/>
  <c r="CZ25" i="4"/>
  <c r="DD25" i="4"/>
  <c r="DA25" i="4"/>
  <c r="DE25" i="4"/>
  <c r="DG25" i="4"/>
  <c r="DH25" i="4"/>
  <c r="CY25" i="4"/>
  <c r="CX25" i="4"/>
  <c r="DK25" i="4"/>
  <c r="DF25" i="4"/>
  <c r="DJ25" i="4"/>
  <c r="DI25" i="4"/>
  <c r="DC25" i="4"/>
  <c r="AS25" i="4" s="1"/>
  <c r="DB25" i="4"/>
  <c r="DM25" i="4"/>
  <c r="BO81" i="4"/>
  <c r="BX81" i="4"/>
  <c r="CA81" i="4"/>
  <c r="BM81" i="4"/>
  <c r="CD81" i="4"/>
  <c r="CB81" i="4"/>
  <c r="BS81" i="4"/>
  <c r="BV81" i="4"/>
  <c r="BZ81" i="4"/>
  <c r="BY81" i="4"/>
  <c r="BW81" i="4"/>
  <c r="BP81" i="4"/>
  <c r="BU81" i="4"/>
  <c r="CC81" i="4"/>
  <c r="BQ81" i="4"/>
  <c r="BN81" i="4"/>
  <c r="BR81" i="4"/>
  <c r="BT81" i="4"/>
  <c r="ET234" i="4"/>
  <c r="EG234" i="4"/>
  <c r="EK234" i="4"/>
  <c r="ER234" i="4"/>
  <c r="EP234" i="4"/>
  <c r="EQ234" i="4"/>
  <c r="EO234" i="4"/>
  <c r="EL234" i="4"/>
  <c r="EU234" i="4"/>
  <c r="EX234" i="4"/>
  <c r="ES234" i="4"/>
  <c r="EH234" i="4"/>
  <c r="EJ234" i="4"/>
  <c r="EV234" i="4"/>
  <c r="BB234" i="4" s="1"/>
  <c r="EI234" i="4"/>
  <c r="EM234" i="4"/>
  <c r="AS234" i="4" s="1"/>
  <c r="EN234" i="4"/>
  <c r="EW234" i="4"/>
  <c r="BC234" i="4" s="1"/>
  <c r="CH41" i="4"/>
  <c r="CQ41" i="4"/>
  <c r="CF41" i="4"/>
  <c r="CS41" i="4"/>
  <c r="CM41" i="4"/>
  <c r="CR41" i="4"/>
  <c r="CT41" i="4"/>
  <c r="CV41" i="4"/>
  <c r="BD41" i="4" s="1"/>
  <c r="CK41" i="4"/>
  <c r="CO41" i="4"/>
  <c r="CP41" i="4"/>
  <c r="CE41" i="4"/>
  <c r="AM41" i="4" s="1"/>
  <c r="CG41" i="4"/>
  <c r="AO41" i="4" s="1"/>
  <c r="CL41" i="4"/>
  <c r="CU41" i="4"/>
  <c r="BC41" i="4" s="1"/>
  <c r="CI41" i="4"/>
  <c r="CJ41" i="4"/>
  <c r="CN41" i="4"/>
  <c r="AV41" i="4" s="1"/>
  <c r="EC328" i="4"/>
  <c r="DV328" i="4"/>
  <c r="EA328" i="4"/>
  <c r="DR328" i="4"/>
  <c r="DS328" i="4"/>
  <c r="DO328" i="4"/>
  <c r="DP328" i="4"/>
  <c r="DU328" i="4"/>
  <c r="DY328" i="4"/>
  <c r="DX328" i="4"/>
  <c r="EE328" i="4"/>
  <c r="EF328" i="4"/>
  <c r="DT328" i="4"/>
  <c r="DZ328" i="4"/>
  <c r="EB328" i="4"/>
  <c r="DQ328" i="4"/>
  <c r="ED328" i="4"/>
  <c r="DW328" i="4"/>
  <c r="CB91" i="4"/>
  <c r="BR91" i="4"/>
  <c r="BX91" i="4"/>
  <c r="AX91" i="4" s="1"/>
  <c r="BU91" i="4"/>
  <c r="AU91" i="4" s="1"/>
  <c r="BN91" i="4"/>
  <c r="BM91" i="4"/>
  <c r="BQ91" i="4"/>
  <c r="BW91" i="4"/>
  <c r="AW91" i="4" s="1"/>
  <c r="BT91" i="4"/>
  <c r="AT91" i="4" s="1"/>
  <c r="BP91" i="4"/>
  <c r="CC91" i="4"/>
  <c r="CD91" i="4"/>
  <c r="BD91" i="4" s="1"/>
  <c r="BY91" i="4"/>
  <c r="CA91" i="4"/>
  <c r="BV91" i="4"/>
  <c r="BO91" i="4"/>
  <c r="AO91" i="4" s="1"/>
  <c r="BZ91" i="4"/>
  <c r="BS91" i="4"/>
  <c r="CL68" i="4"/>
  <c r="AT68" i="4" s="1"/>
  <c r="CE68" i="4"/>
  <c r="AM68" i="4" s="1"/>
  <c r="CK68" i="4"/>
  <c r="CI68" i="4"/>
  <c r="CN68" i="4"/>
  <c r="CJ68" i="4"/>
  <c r="AR68" i="4" s="1"/>
  <c r="CG68" i="4"/>
  <c r="CU68" i="4"/>
  <c r="CO68" i="4"/>
  <c r="CH68" i="4"/>
  <c r="AP68" i="4" s="1"/>
  <c r="CQ68" i="4"/>
  <c r="CT68" i="4"/>
  <c r="CS68" i="4"/>
  <c r="BA68" i="4" s="1"/>
  <c r="CM68" i="4"/>
  <c r="AU68" i="4" s="1"/>
  <c r="CR68" i="4"/>
  <c r="CV68" i="4"/>
  <c r="CP68" i="4"/>
  <c r="CF68" i="4"/>
  <c r="AN68" i="4" s="1"/>
  <c r="DQ177" i="4"/>
  <c r="DO177" i="4"/>
  <c r="DU177" i="4"/>
  <c r="ED177" i="4"/>
  <c r="DV177" i="4"/>
  <c r="DW177" i="4"/>
  <c r="DZ177" i="4"/>
  <c r="EF177" i="4"/>
  <c r="EA177" i="4"/>
  <c r="EC177" i="4"/>
  <c r="BA177" i="4" s="1"/>
  <c r="DS177" i="4"/>
  <c r="EB177" i="4"/>
  <c r="EE177" i="4"/>
  <c r="DX177" i="4"/>
  <c r="DY177" i="4"/>
  <c r="DT177" i="4"/>
  <c r="DP177" i="4"/>
  <c r="DR177" i="4"/>
  <c r="ER46" i="4"/>
  <c r="EL46" i="4"/>
  <c r="EX46" i="4"/>
  <c r="BD46" i="4" s="1"/>
  <c r="EM46" i="4"/>
  <c r="AS46" i="4" s="1"/>
  <c r="ET46" i="4"/>
  <c r="EK46" i="4"/>
  <c r="EJ46" i="4"/>
  <c r="EV46" i="4"/>
  <c r="EO46" i="4"/>
  <c r="AU46" i="4" s="1"/>
  <c r="ES46" i="4"/>
  <c r="EU46" i="4"/>
  <c r="EN46" i="4"/>
  <c r="EQ46" i="4"/>
  <c r="AW46" i="4" s="1"/>
  <c r="EP46" i="4"/>
  <c r="AV46" i="4" s="1"/>
  <c r="EW46" i="4"/>
  <c r="EI46" i="4"/>
  <c r="EH46" i="4"/>
  <c r="EG46" i="4"/>
  <c r="AM46" i="4" s="1"/>
  <c r="CJ177" i="4"/>
  <c r="CT177" i="4"/>
  <c r="CQ177" i="4"/>
  <c r="CL177" i="4"/>
  <c r="AT177" i="4" s="1"/>
  <c r="CH177" i="4"/>
  <c r="CI177" i="4"/>
  <c r="CR177" i="4"/>
  <c r="CE177" i="4"/>
  <c r="AM177" i="4" s="1"/>
  <c r="CO177" i="4"/>
  <c r="CN177" i="4"/>
  <c r="AV177" i="4" s="1"/>
  <c r="CU177" i="4"/>
  <c r="CV177" i="4"/>
  <c r="CG177" i="4"/>
  <c r="AO177" i="4" s="1"/>
  <c r="CF177" i="4"/>
  <c r="CK177" i="4"/>
  <c r="CP177" i="4"/>
  <c r="CS177" i="4"/>
  <c r="CM177" i="4"/>
  <c r="AU177" i="4" s="1"/>
  <c r="DO118" i="4"/>
  <c r="DV118" i="4"/>
  <c r="AT118" i="4" s="1"/>
  <c r="DX118" i="4"/>
  <c r="EC118" i="4"/>
  <c r="DS118" i="4"/>
  <c r="DY118" i="4"/>
  <c r="DU118" i="4"/>
  <c r="DQ118" i="4"/>
  <c r="DR118" i="4"/>
  <c r="DT118" i="4"/>
  <c r="EF118" i="4"/>
  <c r="DP118" i="4"/>
  <c r="AN118" i="4" s="1"/>
  <c r="DZ118" i="4"/>
  <c r="EA118" i="4"/>
  <c r="EE118" i="4"/>
  <c r="ED118" i="4"/>
  <c r="EB118" i="4"/>
  <c r="DW118" i="4"/>
  <c r="EG132" i="4"/>
  <c r="ES132" i="4"/>
  <c r="EI132" i="4"/>
  <c r="EM132" i="4"/>
  <c r="EX132" i="4"/>
  <c r="EK132" i="4"/>
  <c r="EO132" i="4"/>
  <c r="EP132" i="4"/>
  <c r="EN132" i="4"/>
  <c r="EW132" i="4"/>
  <c r="EU132" i="4"/>
  <c r="EV132" i="4"/>
  <c r="BB132" i="4" s="1"/>
  <c r="EJ132" i="4"/>
  <c r="ER132" i="4"/>
  <c r="EL132" i="4"/>
  <c r="ET132" i="4"/>
  <c r="EH132" i="4"/>
  <c r="EQ132" i="4"/>
  <c r="ES4" i="4"/>
  <c r="EL4" i="4"/>
  <c r="EP4" i="4"/>
  <c r="AV4" i="4" s="1"/>
  <c r="EW4" i="4"/>
  <c r="EU4" i="4"/>
  <c r="EO4" i="4"/>
  <c r="EK4" i="4"/>
  <c r="AQ4" i="4" s="1"/>
  <c r="EH4" i="4"/>
  <c r="EQ4" i="4"/>
  <c r="AW4" i="4" s="1"/>
  <c r="EN4" i="4"/>
  <c r="AT4" i="4" s="1"/>
  <c r="EI4" i="4"/>
  <c r="EV4" i="4"/>
  <c r="ER4" i="4"/>
  <c r="AX4" i="4" s="1"/>
  <c r="EX4" i="4"/>
  <c r="BD4" i="4" s="1"/>
  <c r="EJ4" i="4"/>
  <c r="AP4" i="4" s="1"/>
  <c r="EM4" i="4"/>
  <c r="AS4" i="4" s="1"/>
  <c r="EG4" i="4"/>
  <c r="ET4" i="4"/>
  <c r="AZ4" i="4" s="1"/>
  <c r="DG195" i="4"/>
  <c r="DA195" i="4"/>
  <c r="DD195" i="4"/>
  <c r="DI195" i="4"/>
  <c r="DN195" i="4"/>
  <c r="DL195" i="4"/>
  <c r="DH195" i="4"/>
  <c r="DM195" i="4"/>
  <c r="CZ195" i="4"/>
  <c r="DC195" i="4"/>
  <c r="CY195" i="4"/>
  <c r="DF195" i="4"/>
  <c r="AV195" i="4" s="1"/>
  <c r="DB195" i="4"/>
  <c r="DK195" i="4"/>
  <c r="CW195" i="4"/>
  <c r="CX195" i="4"/>
  <c r="DJ195" i="4"/>
  <c r="DE195" i="4"/>
  <c r="BM71" i="4"/>
  <c r="BY71" i="4"/>
  <c r="AY71" i="4" s="1"/>
  <c r="BW71" i="4"/>
  <c r="AW71" i="4" s="1"/>
  <c r="CA71" i="4"/>
  <c r="CB71" i="4"/>
  <c r="BZ71" i="4"/>
  <c r="BS71" i="4"/>
  <c r="BO71" i="4"/>
  <c r="BP71" i="4"/>
  <c r="BV71" i="4"/>
  <c r="AV71" i="4" s="1"/>
  <c r="BQ71" i="4"/>
  <c r="BX71" i="4"/>
  <c r="BU71" i="4"/>
  <c r="CD71" i="4"/>
  <c r="BD71" i="4" s="1"/>
  <c r="BT71" i="4"/>
  <c r="AT71" i="4" s="1"/>
  <c r="BN71" i="4"/>
  <c r="AN71" i="4" s="1"/>
  <c r="CC71" i="4"/>
  <c r="BR71" i="4"/>
  <c r="AR71" i="4" s="1"/>
  <c r="EA115" i="4"/>
  <c r="DY115" i="4"/>
  <c r="AW115" i="4" s="1"/>
  <c r="DZ115" i="4"/>
  <c r="DR115" i="4"/>
  <c r="DW115" i="4"/>
  <c r="DT115" i="4"/>
  <c r="AR115" i="4" s="1"/>
  <c r="EC115" i="4"/>
  <c r="DQ115" i="4"/>
  <c r="AO115" i="4" s="1"/>
  <c r="EF115" i="4"/>
  <c r="BD115" i="4" s="1"/>
  <c r="EB115" i="4"/>
  <c r="DO115" i="4"/>
  <c r="EE115" i="4"/>
  <c r="BC115" i="4" s="1"/>
  <c r="DP115" i="4"/>
  <c r="ED115" i="4"/>
  <c r="DX115" i="4"/>
  <c r="DU115" i="4"/>
  <c r="AS115" i="4" s="1"/>
  <c r="DV115" i="4"/>
  <c r="DS115" i="4"/>
  <c r="DZ140" i="4"/>
  <c r="ED140" i="4"/>
  <c r="BB140" i="4" s="1"/>
  <c r="DT140" i="4"/>
  <c r="DV140" i="4"/>
  <c r="EE140" i="4"/>
  <c r="EC140" i="4"/>
  <c r="BA140" i="4" s="1"/>
  <c r="DP140" i="4"/>
  <c r="DY140" i="4"/>
  <c r="DQ140" i="4"/>
  <c r="DS140" i="4"/>
  <c r="DX140" i="4"/>
  <c r="DW140" i="4"/>
  <c r="AU140" i="4" s="1"/>
  <c r="DR140" i="4"/>
  <c r="EF140" i="4"/>
  <c r="BD140" i="4" s="1"/>
  <c r="DO140" i="4"/>
  <c r="AM140" i="4" s="1"/>
  <c r="EB140" i="4"/>
  <c r="AZ140" i="4" s="1"/>
  <c r="EA140" i="4"/>
  <c r="DU140" i="4"/>
  <c r="DQ26" i="4"/>
  <c r="DS26" i="4"/>
  <c r="DY26" i="4"/>
  <c r="DU26" i="4"/>
  <c r="DP26" i="4"/>
  <c r="EA26" i="4"/>
  <c r="EB26" i="4"/>
  <c r="EE26" i="4"/>
  <c r="BC26" i="4" s="1"/>
  <c r="DT26" i="4"/>
  <c r="EF26" i="4"/>
  <c r="BD26" i="4" s="1"/>
  <c r="DR26" i="4"/>
  <c r="ED26" i="4"/>
  <c r="DO26" i="4"/>
  <c r="DZ26" i="4"/>
  <c r="DV26" i="4"/>
  <c r="EC26" i="4"/>
  <c r="DW26" i="4"/>
  <c r="DX26" i="4"/>
  <c r="AV26" i="4" s="1"/>
  <c r="CS66" i="4"/>
  <c r="CI66" i="4"/>
  <c r="AQ66" i="4" s="1"/>
  <c r="CK66" i="4"/>
  <c r="CU66" i="4"/>
  <c r="CL66" i="4"/>
  <c r="CF66" i="4"/>
  <c r="CT66" i="4"/>
  <c r="CQ66" i="4"/>
  <c r="CM66" i="4"/>
  <c r="CV66" i="4"/>
  <c r="BD66" i="4" s="1"/>
  <c r="CH66" i="4"/>
  <c r="CR66" i="4"/>
  <c r="CE66" i="4"/>
  <c r="CG66" i="4"/>
  <c r="CP66" i="4"/>
  <c r="CN66" i="4"/>
  <c r="CJ66" i="4"/>
  <c r="CO66" i="4"/>
  <c r="AW66" i="4" s="1"/>
  <c r="DM5" i="4"/>
  <c r="DG5" i="4"/>
  <c r="CY5" i="4"/>
  <c r="AO5" i="4" s="1"/>
  <c r="DL5" i="4"/>
  <c r="DF5" i="4"/>
  <c r="AV5" i="4" s="1"/>
  <c r="DD5" i="4"/>
  <c r="AT5" i="4" s="1"/>
  <c r="DI5" i="4"/>
  <c r="CZ5" i="4"/>
  <c r="AP5" i="4" s="1"/>
  <c r="DB5" i="4"/>
  <c r="AR5" i="4" s="1"/>
  <c r="DA5" i="4"/>
  <c r="AQ5" i="4" s="1"/>
  <c r="DC5" i="4"/>
  <c r="DK5" i="4"/>
  <c r="BA5" i="4" s="1"/>
  <c r="DN5" i="4"/>
  <c r="BD5" i="4" s="1"/>
  <c r="DH5" i="4"/>
  <c r="DE5" i="4"/>
  <c r="AU5" i="4" s="1"/>
  <c r="CX5" i="4"/>
  <c r="CW5" i="4"/>
  <c r="DJ5" i="4"/>
  <c r="AZ5" i="4" s="1"/>
  <c r="BV50" i="4"/>
  <c r="BM50" i="4"/>
  <c r="BZ50" i="4"/>
  <c r="BX50" i="4"/>
  <c r="BN50" i="4"/>
  <c r="CA50" i="4"/>
  <c r="BA50" i="4" s="1"/>
  <c r="BP50" i="4"/>
  <c r="AP50" i="4" s="1"/>
  <c r="BU50" i="4"/>
  <c r="BO50" i="4"/>
  <c r="CB50" i="4"/>
  <c r="BY50" i="4"/>
  <c r="CC50" i="4"/>
  <c r="BC50" i="4" s="1"/>
  <c r="CD50" i="4"/>
  <c r="BT50" i="4"/>
  <c r="AT50" i="4" s="1"/>
  <c r="BR50" i="4"/>
  <c r="BQ50" i="4"/>
  <c r="BS50" i="4"/>
  <c r="BW50" i="4"/>
  <c r="BO117" i="4"/>
  <c r="BP117" i="4"/>
  <c r="BU117" i="4"/>
  <c r="AU117" i="4" s="1"/>
  <c r="BV117" i="4"/>
  <c r="BN117" i="4"/>
  <c r="BS117" i="4"/>
  <c r="BW117" i="4"/>
  <c r="CB117" i="4"/>
  <c r="BB117" i="4" s="1"/>
  <c r="BR117" i="4"/>
  <c r="BX117" i="4"/>
  <c r="BZ117" i="4"/>
  <c r="CA117" i="4"/>
  <c r="BA117" i="4" s="1"/>
  <c r="CC117" i="4"/>
  <c r="BQ117" i="4"/>
  <c r="BT117" i="4"/>
  <c r="AT117" i="4" s="1"/>
  <c r="BY117" i="4"/>
  <c r="AY117" i="4" s="1"/>
  <c r="CD117" i="4"/>
  <c r="BM117" i="4"/>
  <c r="CK95" i="4"/>
  <c r="CT95" i="4"/>
  <c r="BB95" i="4" s="1"/>
  <c r="CL95" i="4"/>
  <c r="CN95" i="4"/>
  <c r="AV95" i="4" s="1"/>
  <c r="CO95" i="4"/>
  <c r="CS95" i="4"/>
  <c r="CG95" i="4"/>
  <c r="CR95" i="4"/>
  <c r="AZ95" i="4" s="1"/>
  <c r="CE95" i="4"/>
  <c r="AM95" i="4" s="1"/>
  <c r="CQ95" i="4"/>
  <c r="CU95" i="4"/>
  <c r="CV95" i="4"/>
  <c r="BD95" i="4" s="1"/>
  <c r="CJ95" i="4"/>
  <c r="CH95" i="4"/>
  <c r="AP95" i="4" s="1"/>
  <c r="CI95" i="4"/>
  <c r="CF95" i="4"/>
  <c r="AN95" i="4" s="1"/>
  <c r="CP95" i="4"/>
  <c r="CM95" i="4"/>
  <c r="DZ324" i="4"/>
  <c r="DX324" i="4"/>
  <c r="DY324" i="4"/>
  <c r="EE324" i="4"/>
  <c r="DO324" i="4"/>
  <c r="DW324" i="4"/>
  <c r="DP324" i="4"/>
  <c r="EF324" i="4"/>
  <c r="DT324" i="4"/>
  <c r="DV324" i="4"/>
  <c r="ED324" i="4"/>
  <c r="DQ324" i="4"/>
  <c r="AO324" i="4" s="1"/>
  <c r="EC324" i="4"/>
  <c r="DS324" i="4"/>
  <c r="EA324" i="4"/>
  <c r="DU324" i="4"/>
  <c r="EB324" i="4"/>
  <c r="DR324" i="4"/>
  <c r="BT39" i="4"/>
  <c r="BQ39" i="4"/>
  <c r="BR39" i="4"/>
  <c r="AR39" i="4" s="1"/>
  <c r="BW39" i="4"/>
  <c r="CB39" i="4"/>
  <c r="BM39" i="4"/>
  <c r="AM39" i="4" s="1"/>
  <c r="CD39" i="4"/>
  <c r="BD39" i="4" s="1"/>
  <c r="CA39" i="4"/>
  <c r="BO39" i="4"/>
  <c r="CC39" i="4"/>
  <c r="BY39" i="4"/>
  <c r="BU39" i="4"/>
  <c r="BN39" i="4"/>
  <c r="BZ39" i="4"/>
  <c r="AZ39" i="4" s="1"/>
  <c r="BV39" i="4"/>
  <c r="BS39" i="4"/>
  <c r="BP39" i="4"/>
  <c r="BX39" i="4"/>
  <c r="AX39" i="4" s="1"/>
  <c r="CP28" i="4"/>
  <c r="CF28" i="4"/>
  <c r="CS28" i="4"/>
  <c r="CH28" i="4"/>
  <c r="CK28" i="4"/>
  <c r="CN28" i="4"/>
  <c r="CG28" i="4"/>
  <c r="CL28" i="4"/>
  <c r="AT28" i="4" s="1"/>
  <c r="CE28" i="4"/>
  <c r="AM28" i="4" s="1"/>
  <c r="CV28" i="4"/>
  <c r="BD28" i="4" s="1"/>
  <c r="CU28" i="4"/>
  <c r="BC28" i="4" s="1"/>
  <c r="CR28" i="4"/>
  <c r="AZ28" i="4" s="1"/>
  <c r="CI28" i="4"/>
  <c r="AQ28" i="4" s="1"/>
  <c r="CM28" i="4"/>
  <c r="CT28" i="4"/>
  <c r="BB28" i="4" s="1"/>
  <c r="CJ28" i="4"/>
  <c r="AR28" i="4" s="1"/>
  <c r="CO28" i="4"/>
  <c r="AW28" i="4" s="1"/>
  <c r="CQ28" i="4"/>
  <c r="EW245" i="4"/>
  <c r="EI245" i="4"/>
  <c r="EQ245" i="4"/>
  <c r="EL245" i="4"/>
  <c r="AR245" i="4" s="1"/>
  <c r="EH245" i="4"/>
  <c r="EO245" i="4"/>
  <c r="AU245" i="4" s="1"/>
  <c r="EM245" i="4"/>
  <c r="EJ245" i="4"/>
  <c r="EP245" i="4"/>
  <c r="ER245" i="4"/>
  <c r="EV245" i="4"/>
  <c r="EU245" i="4"/>
  <c r="EK245" i="4"/>
  <c r="EN245" i="4"/>
  <c r="AT245" i="4" s="1"/>
  <c r="EX245" i="4"/>
  <c r="ET245" i="4"/>
  <c r="ES245" i="4"/>
  <c r="EG245" i="4"/>
  <c r="AM245" i="4" s="1"/>
  <c r="EM9" i="4"/>
  <c r="EU9" i="4"/>
  <c r="EX9" i="4"/>
  <c r="ER9" i="4"/>
  <c r="EH9" i="4"/>
  <c r="EK9" i="4"/>
  <c r="ET9" i="4"/>
  <c r="EG9" i="4"/>
  <c r="AM9" i="4" s="1"/>
  <c r="EO9" i="4"/>
  <c r="AU9" i="4" s="1"/>
  <c r="EI9" i="4"/>
  <c r="EJ9" i="4"/>
  <c r="EL9" i="4"/>
  <c r="AR9" i="4" s="1"/>
  <c r="EN9" i="4"/>
  <c r="AT9" i="4" s="1"/>
  <c r="EW9" i="4"/>
  <c r="EQ9" i="4"/>
  <c r="ES9" i="4"/>
  <c r="AY9" i="4" s="1"/>
  <c r="EV9" i="4"/>
  <c r="EP9" i="4"/>
  <c r="CH24" i="4"/>
  <c r="AP24" i="4" s="1"/>
  <c r="CI24" i="4"/>
  <c r="AQ24" i="4" s="1"/>
  <c r="CR24" i="4"/>
  <c r="CT24" i="4"/>
  <c r="CS24" i="4"/>
  <c r="CV24" i="4"/>
  <c r="BD24" i="4" s="1"/>
  <c r="CE24" i="4"/>
  <c r="CN24" i="4"/>
  <c r="CL24" i="4"/>
  <c r="AT24" i="4" s="1"/>
  <c r="CP24" i="4"/>
  <c r="AX24" i="4" s="1"/>
  <c r="CF24" i="4"/>
  <c r="CU24" i="4"/>
  <c r="BC24" i="4" s="1"/>
  <c r="CQ24" i="4"/>
  <c r="CG24" i="4"/>
  <c r="AO24" i="4" s="1"/>
  <c r="CK24" i="4"/>
  <c r="AS24" i="4" s="1"/>
  <c r="CO24" i="4"/>
  <c r="CJ24" i="4"/>
  <c r="CM24" i="4"/>
  <c r="AU24" i="4" s="1"/>
  <c r="ES256" i="4"/>
  <c r="ET256" i="4"/>
  <c r="EJ256" i="4"/>
  <c r="AP256" i="4" s="1"/>
  <c r="ER256" i="4"/>
  <c r="EG256" i="4"/>
  <c r="EM256" i="4"/>
  <c r="EV256" i="4"/>
  <c r="EN256" i="4"/>
  <c r="AT256" i="4" s="1"/>
  <c r="EI256" i="4"/>
  <c r="EX256" i="4"/>
  <c r="EK256" i="4"/>
  <c r="EP256" i="4"/>
  <c r="EO256" i="4"/>
  <c r="EW256" i="4"/>
  <c r="EU256" i="4"/>
  <c r="BA256" i="4" s="1"/>
  <c r="EL256" i="4"/>
  <c r="AR256" i="4" s="1"/>
  <c r="EH256" i="4"/>
  <c r="EQ256" i="4"/>
  <c r="AW256" i="4" s="1"/>
  <c r="BX48" i="4"/>
  <c r="BT48" i="4"/>
  <c r="CC48" i="4"/>
  <c r="BY48" i="4"/>
  <c r="CB48" i="4"/>
  <c r="CD48" i="4"/>
  <c r="BW48" i="4"/>
  <c r="AW48" i="4" s="1"/>
  <c r="BZ48" i="4"/>
  <c r="BQ48" i="4"/>
  <c r="AQ48" i="4" s="1"/>
  <c r="BU48" i="4"/>
  <c r="BO48" i="4"/>
  <c r="BS48" i="4"/>
  <c r="AS48" i="4" s="1"/>
  <c r="BR48" i="4"/>
  <c r="BN48" i="4"/>
  <c r="BP48" i="4"/>
  <c r="BM48" i="4"/>
  <c r="CA48" i="4"/>
  <c r="BV48" i="4"/>
  <c r="AV48" i="4" s="1"/>
  <c r="DP240" i="4"/>
  <c r="EC240" i="4"/>
  <c r="DO240" i="4"/>
  <c r="DW240" i="4"/>
  <c r="AU240" i="4" s="1"/>
  <c r="DU240" i="4"/>
  <c r="DQ240" i="4"/>
  <c r="AO240" i="4" s="1"/>
  <c r="DY240" i="4"/>
  <c r="DT240" i="4"/>
  <c r="EF240" i="4"/>
  <c r="ED240" i="4"/>
  <c r="BB240" i="4" s="1"/>
  <c r="DX240" i="4"/>
  <c r="EE240" i="4"/>
  <c r="BC240" i="4" s="1"/>
  <c r="EA240" i="4"/>
  <c r="AY240" i="4" s="1"/>
  <c r="DZ240" i="4"/>
  <c r="DS240" i="4"/>
  <c r="AQ240" i="4" s="1"/>
  <c r="EB240" i="4"/>
  <c r="AZ240" i="4" s="1"/>
  <c r="DV240" i="4"/>
  <c r="DR240" i="4"/>
  <c r="AP240" i="4" s="1"/>
  <c r="DN90" i="4"/>
  <c r="BD90" i="4" s="1"/>
  <c r="DE90" i="4"/>
  <c r="DJ90" i="4"/>
  <c r="AZ90" i="4" s="1"/>
  <c r="DD90" i="4"/>
  <c r="DA90" i="4"/>
  <c r="DC90" i="4"/>
  <c r="CZ90" i="4"/>
  <c r="DG90" i="4"/>
  <c r="DL90" i="4"/>
  <c r="BB90" i="4" s="1"/>
  <c r="DM90" i="4"/>
  <c r="BC90" i="4" s="1"/>
  <c r="DB90" i="4"/>
  <c r="DF90" i="4"/>
  <c r="DH90" i="4"/>
  <c r="CY90" i="4"/>
  <c r="AO90" i="4" s="1"/>
  <c r="CX90" i="4"/>
  <c r="AN90" i="4" s="1"/>
  <c r="CW90" i="4"/>
  <c r="DI90" i="4"/>
  <c r="DK90" i="4"/>
  <c r="BQ150" i="4"/>
  <c r="AQ150" i="4" s="1"/>
  <c r="BM150" i="4"/>
  <c r="CA150" i="4"/>
  <c r="BA150" i="4" s="1"/>
  <c r="BS150" i="4"/>
  <c r="BP150" i="4"/>
  <c r="BU150" i="4"/>
  <c r="BT150" i="4"/>
  <c r="BN150" i="4"/>
  <c r="AN150" i="4" s="1"/>
  <c r="BZ150" i="4"/>
  <c r="BY150" i="4"/>
  <c r="AY150" i="4" s="1"/>
  <c r="BX150" i="4"/>
  <c r="CC150" i="4"/>
  <c r="BO150" i="4"/>
  <c r="CD150" i="4"/>
  <c r="CB150" i="4"/>
  <c r="BR150" i="4"/>
  <c r="BW150" i="4"/>
  <c r="BV150" i="4"/>
  <c r="DV107" i="4"/>
  <c r="AT107" i="4" s="1"/>
  <c r="DZ107" i="4"/>
  <c r="AX107" i="4" s="1"/>
  <c r="DO107" i="4"/>
  <c r="AM107" i="4" s="1"/>
  <c r="EE107" i="4"/>
  <c r="DY107" i="4"/>
  <c r="EB107" i="4"/>
  <c r="AZ107" i="4" s="1"/>
  <c r="DX107" i="4"/>
  <c r="DU107" i="4"/>
  <c r="DW107" i="4"/>
  <c r="EC107" i="4"/>
  <c r="DR107" i="4"/>
  <c r="DP107" i="4"/>
  <c r="DT107" i="4"/>
  <c r="DS107" i="4"/>
  <c r="AQ107" i="4" s="1"/>
  <c r="DQ107" i="4"/>
  <c r="EA107" i="4"/>
  <c r="EF107" i="4"/>
  <c r="ED107" i="4"/>
  <c r="BB107" i="4" s="1"/>
  <c r="CD224" i="4"/>
  <c r="BD224" i="4" s="1"/>
  <c r="BP224" i="4"/>
  <c r="CA224" i="4"/>
  <c r="BS224" i="4"/>
  <c r="AS224" i="4" s="1"/>
  <c r="BM224" i="4"/>
  <c r="CB224" i="4"/>
  <c r="BB224" i="4" s="1"/>
  <c r="BY224" i="4"/>
  <c r="AY224" i="4" s="1"/>
  <c r="BW224" i="4"/>
  <c r="AW224" i="4" s="1"/>
  <c r="BN224" i="4"/>
  <c r="AN224" i="4" s="1"/>
  <c r="CC224" i="4"/>
  <c r="BV224" i="4"/>
  <c r="BR224" i="4"/>
  <c r="BU224" i="4"/>
  <c r="BQ224" i="4"/>
  <c r="BT224" i="4"/>
  <c r="BO224" i="4"/>
  <c r="BZ224" i="4"/>
  <c r="BX224" i="4"/>
  <c r="CQ141" i="4"/>
  <c r="CT141" i="4"/>
  <c r="BB141" i="4" s="1"/>
  <c r="CH141" i="4"/>
  <c r="AP141" i="4" s="1"/>
  <c r="CS141" i="4"/>
  <c r="CI141" i="4"/>
  <c r="CN141" i="4"/>
  <c r="CJ141" i="4"/>
  <c r="CE141" i="4"/>
  <c r="CK141" i="4"/>
  <c r="CP141" i="4"/>
  <c r="CL141" i="4"/>
  <c r="CR141" i="4"/>
  <c r="CG141" i="4"/>
  <c r="CF141" i="4"/>
  <c r="CO141" i="4"/>
  <c r="CV141" i="4"/>
  <c r="CM141" i="4"/>
  <c r="CU141" i="4"/>
  <c r="ER328" i="4"/>
  <c r="EG328" i="4"/>
  <c r="EJ328" i="4"/>
  <c r="EI328" i="4"/>
  <c r="EX328" i="4"/>
  <c r="EU328" i="4"/>
  <c r="EM328" i="4"/>
  <c r="EL328" i="4"/>
  <c r="EO328" i="4"/>
  <c r="EN328" i="4"/>
  <c r="EK328" i="4"/>
  <c r="EQ328" i="4"/>
  <c r="EW328" i="4"/>
  <c r="EV328" i="4"/>
  <c r="ES328" i="4"/>
  <c r="EP328" i="4"/>
  <c r="EH328" i="4"/>
  <c r="ET328" i="4"/>
  <c r="DK273" i="4"/>
  <c r="CY273" i="4"/>
  <c r="AO273" i="4" s="1"/>
  <c r="DA273" i="4"/>
  <c r="DE273" i="4"/>
  <c r="CZ273" i="4"/>
  <c r="DD273" i="4"/>
  <c r="AT273" i="4" s="1"/>
  <c r="DH273" i="4"/>
  <c r="DB273" i="4"/>
  <c r="DI273" i="4"/>
  <c r="AY273" i="4" s="1"/>
  <c r="DN273" i="4"/>
  <c r="DL273" i="4"/>
  <c r="DM273" i="4"/>
  <c r="BC273" i="4" s="1"/>
  <c r="DG273" i="4"/>
  <c r="CW273" i="4"/>
  <c r="DC273" i="4"/>
  <c r="DJ273" i="4"/>
  <c r="AZ273" i="4" s="1"/>
  <c r="CX273" i="4"/>
  <c r="DF273" i="4"/>
  <c r="AV273" i="4" s="1"/>
  <c r="BR131" i="4"/>
  <c r="BT131" i="4"/>
  <c r="BQ131" i="4"/>
  <c r="BX131" i="4"/>
  <c r="AX131" i="4" s="1"/>
  <c r="BS131" i="4"/>
  <c r="BZ131" i="4"/>
  <c r="AZ131" i="4" s="1"/>
  <c r="CC131" i="4"/>
  <c r="CA131" i="4"/>
  <c r="BV131" i="4"/>
  <c r="BN131" i="4"/>
  <c r="BW131" i="4"/>
  <c r="CB131" i="4"/>
  <c r="BB131" i="4" s="1"/>
  <c r="BM131" i="4"/>
  <c r="BU131" i="4"/>
  <c r="BY131" i="4"/>
  <c r="BO131" i="4"/>
  <c r="BP131" i="4"/>
  <c r="CD131" i="4"/>
  <c r="DJ11" i="4"/>
  <c r="DF11" i="4"/>
  <c r="CY11" i="4"/>
  <c r="DB11" i="4"/>
  <c r="DA11" i="4"/>
  <c r="DN11" i="4"/>
  <c r="CZ11" i="4"/>
  <c r="DK11" i="4"/>
  <c r="DM11" i="4"/>
  <c r="DC11" i="4"/>
  <c r="DE11" i="4"/>
  <c r="CX11" i="4"/>
  <c r="DH11" i="4"/>
  <c r="DD11" i="4"/>
  <c r="DG11" i="4"/>
  <c r="CW11" i="4"/>
  <c r="DI11" i="4"/>
  <c r="DL11" i="4"/>
  <c r="CD225" i="4"/>
  <c r="BD225" i="4" s="1"/>
  <c r="BQ225" i="4"/>
  <c r="BU225" i="4"/>
  <c r="AU225" i="4" s="1"/>
  <c r="BS225" i="4"/>
  <c r="AS225" i="4" s="1"/>
  <c r="BO225" i="4"/>
  <c r="BM225" i="4"/>
  <c r="BW225" i="4"/>
  <c r="AW225" i="4" s="1"/>
  <c r="BR225" i="4"/>
  <c r="AR225" i="4" s="1"/>
  <c r="BV225" i="4"/>
  <c r="AV225" i="4" s="1"/>
  <c r="BZ225" i="4"/>
  <c r="AZ225" i="4" s="1"/>
  <c r="CC225" i="4"/>
  <c r="CA225" i="4"/>
  <c r="BN225" i="4"/>
  <c r="AN225" i="4" s="1"/>
  <c r="BP225" i="4"/>
  <c r="CB225" i="4"/>
  <c r="BT225" i="4"/>
  <c r="BY225" i="4"/>
  <c r="BX225" i="4"/>
  <c r="DI335" i="4"/>
  <c r="CZ335" i="4"/>
  <c r="CY335" i="4"/>
  <c r="DE335" i="4"/>
  <c r="AU335" i="4" s="1"/>
  <c r="DN335" i="4"/>
  <c r="DA335" i="4"/>
  <c r="AQ335" i="4" s="1"/>
  <c r="DC335" i="4"/>
  <c r="DG335" i="4"/>
  <c r="DM335" i="4"/>
  <c r="DK335" i="4"/>
  <c r="DD335" i="4"/>
  <c r="DF335" i="4"/>
  <c r="DH335" i="4"/>
  <c r="CX335" i="4"/>
  <c r="DB335" i="4"/>
  <c r="DJ335" i="4"/>
  <c r="CW335" i="4"/>
  <c r="DL335" i="4"/>
  <c r="BB335" i="4" s="1"/>
  <c r="DI327" i="4"/>
  <c r="CW327" i="4"/>
  <c r="DM327" i="4"/>
  <c r="BC327" i="4" s="1"/>
  <c r="DD327" i="4"/>
  <c r="DL327" i="4"/>
  <c r="DK327" i="4"/>
  <c r="DH327" i="4"/>
  <c r="DF327" i="4"/>
  <c r="AV327" i="4" s="1"/>
  <c r="CZ327" i="4"/>
  <c r="DE327" i="4"/>
  <c r="DB327" i="4"/>
  <c r="DG327" i="4"/>
  <c r="DN327" i="4"/>
  <c r="CY327" i="4"/>
  <c r="DC327" i="4"/>
  <c r="AS327" i="4" s="1"/>
  <c r="DJ327" i="4"/>
  <c r="DA327" i="4"/>
  <c r="CX327" i="4"/>
  <c r="EW188" i="4"/>
  <c r="EH188" i="4"/>
  <c r="EM188" i="4"/>
  <c r="AS188" i="4" s="1"/>
  <c r="EO188" i="4"/>
  <c r="EN188" i="4"/>
  <c r="EG188" i="4"/>
  <c r="ET188" i="4"/>
  <c r="EL188" i="4"/>
  <c r="EU188" i="4"/>
  <c r="EP188" i="4"/>
  <c r="AV188" i="4" s="1"/>
  <c r="EK188" i="4"/>
  <c r="EJ188" i="4"/>
  <c r="ER188" i="4"/>
  <c r="EQ188" i="4"/>
  <c r="EV188" i="4"/>
  <c r="ES188" i="4"/>
  <c r="EI188" i="4"/>
  <c r="AO188" i="4" s="1"/>
  <c r="EX188" i="4"/>
  <c r="CQ313" i="4"/>
  <c r="CF313" i="4"/>
  <c r="CI313" i="4"/>
  <c r="AQ313" i="4" s="1"/>
  <c r="CP313" i="4"/>
  <c r="CV313" i="4"/>
  <c r="CU313" i="4"/>
  <c r="CT313" i="4"/>
  <c r="CK313" i="4"/>
  <c r="AS313" i="4" s="1"/>
  <c r="CJ313" i="4"/>
  <c r="AR313" i="4" s="1"/>
  <c r="CM313" i="4"/>
  <c r="CN313" i="4"/>
  <c r="CS313" i="4"/>
  <c r="BA313" i="4" s="1"/>
  <c r="CG313" i="4"/>
  <c r="AO313" i="4" s="1"/>
  <c r="CE313" i="4"/>
  <c r="CH313" i="4"/>
  <c r="CO313" i="4"/>
  <c r="CL313" i="4"/>
  <c r="CR313" i="4"/>
  <c r="AZ313" i="4" s="1"/>
  <c r="BO76" i="4"/>
  <c r="BX76" i="4"/>
  <c r="CC76" i="4"/>
  <c r="BQ76" i="4"/>
  <c r="BS76" i="4"/>
  <c r="BM76" i="4"/>
  <c r="CB76" i="4"/>
  <c r="BT76" i="4"/>
  <c r="BV76" i="4"/>
  <c r="BZ76" i="4"/>
  <c r="BN76" i="4"/>
  <c r="CD76" i="4"/>
  <c r="BP76" i="4"/>
  <c r="BY76" i="4"/>
  <c r="AY76" i="4" s="1"/>
  <c r="CA76" i="4"/>
  <c r="BR76" i="4"/>
  <c r="AR76" i="4" s="1"/>
  <c r="BU76" i="4"/>
  <c r="BW76" i="4"/>
  <c r="AW76" i="4" s="1"/>
  <c r="DR152" i="4"/>
  <c r="DY152" i="4"/>
  <c r="DV152" i="4"/>
  <c r="EA152" i="4"/>
  <c r="ED152" i="4"/>
  <c r="DS152" i="4"/>
  <c r="AQ152" i="4" s="1"/>
  <c r="DX152" i="4"/>
  <c r="DZ152" i="4"/>
  <c r="AX152" i="4" s="1"/>
  <c r="EF152" i="4"/>
  <c r="DT152" i="4"/>
  <c r="EB152" i="4"/>
  <c r="DO152" i="4"/>
  <c r="DU152" i="4"/>
  <c r="EC152" i="4"/>
  <c r="EE152" i="4"/>
  <c r="BC152" i="4" s="1"/>
  <c r="DQ152" i="4"/>
  <c r="DW152" i="4"/>
  <c r="DP152" i="4"/>
  <c r="CO13" i="4"/>
  <c r="CP13" i="4"/>
  <c r="AX13" i="4" s="1"/>
  <c r="CS13" i="4"/>
  <c r="CR13" i="4"/>
  <c r="CH13" i="4"/>
  <c r="CF13" i="4"/>
  <c r="CE13" i="4"/>
  <c r="AM13" i="4" s="1"/>
  <c r="CG13" i="4"/>
  <c r="AO13" i="4" s="1"/>
  <c r="CL13" i="4"/>
  <c r="AT13" i="4" s="1"/>
  <c r="CK13" i="4"/>
  <c r="CM13" i="4"/>
  <c r="CI13" i="4"/>
  <c r="CV13" i="4"/>
  <c r="CU13" i="4"/>
  <c r="BC13" i="4" s="1"/>
  <c r="CQ13" i="4"/>
  <c r="AY13" i="4" s="1"/>
  <c r="CN13" i="4"/>
  <c r="CJ13" i="4"/>
  <c r="CT13" i="4"/>
  <c r="CW345" i="4"/>
  <c r="DC345" i="4"/>
  <c r="DI345" i="4"/>
  <c r="DA345" i="4"/>
  <c r="DL345" i="4"/>
  <c r="DK345" i="4"/>
  <c r="BA345" i="4" s="1"/>
  <c r="DN345" i="4"/>
  <c r="DE345" i="4"/>
  <c r="AU345" i="4" s="1"/>
  <c r="DM345" i="4"/>
  <c r="CY345" i="4"/>
  <c r="DH345" i="4"/>
  <c r="DF345" i="4"/>
  <c r="DJ345" i="4"/>
  <c r="CX345" i="4"/>
  <c r="DD345" i="4"/>
  <c r="DB345" i="4"/>
  <c r="CZ345" i="4"/>
  <c r="DG345" i="4"/>
  <c r="ET11" i="4"/>
  <c r="EW11" i="4"/>
  <c r="ER11" i="4"/>
  <c r="EP11" i="4"/>
  <c r="EO11" i="4"/>
  <c r="EX11" i="4"/>
  <c r="EN11" i="4"/>
  <c r="EJ11" i="4"/>
  <c r="EV11" i="4"/>
  <c r="EI11" i="4"/>
  <c r="EQ11" i="4"/>
  <c r="EL11" i="4"/>
  <c r="EU11" i="4"/>
  <c r="EG11" i="4"/>
  <c r="EH11" i="4"/>
  <c r="EM11" i="4"/>
  <c r="ES11" i="4"/>
  <c r="EK11" i="4"/>
  <c r="CD306" i="4"/>
  <c r="BN306" i="4"/>
  <c r="BO306" i="4"/>
  <c r="BY306" i="4"/>
  <c r="BT306" i="4"/>
  <c r="CA306" i="4"/>
  <c r="CB306" i="4"/>
  <c r="BU306" i="4"/>
  <c r="BW306" i="4"/>
  <c r="BM306" i="4"/>
  <c r="BV306" i="4"/>
  <c r="BR306" i="4"/>
  <c r="BX306" i="4"/>
  <c r="BP306" i="4"/>
  <c r="BS306" i="4"/>
  <c r="BZ306" i="4"/>
  <c r="BQ306" i="4"/>
  <c r="CC306" i="4"/>
  <c r="DN180" i="4"/>
  <c r="DK180" i="4"/>
  <c r="BA180" i="4" s="1"/>
  <c r="DG180" i="4"/>
  <c r="DJ180" i="4"/>
  <c r="DE180" i="4"/>
  <c r="CZ180" i="4"/>
  <c r="DL180" i="4"/>
  <c r="CY180" i="4"/>
  <c r="DA180" i="4"/>
  <c r="DM180" i="4"/>
  <c r="DF180" i="4"/>
  <c r="CX180" i="4"/>
  <c r="DB180" i="4"/>
  <c r="AR180" i="4" s="1"/>
  <c r="DI180" i="4"/>
  <c r="AY180" i="4" s="1"/>
  <c r="DD180" i="4"/>
  <c r="DH180" i="4"/>
  <c r="DC180" i="4"/>
  <c r="CW180" i="4"/>
  <c r="EC254" i="4"/>
  <c r="DV254" i="4"/>
  <c r="DY254" i="4"/>
  <c r="DX254" i="4"/>
  <c r="ED254" i="4"/>
  <c r="DT254" i="4"/>
  <c r="EB254" i="4"/>
  <c r="DW254" i="4"/>
  <c r="DZ254" i="4"/>
  <c r="DR254" i="4"/>
  <c r="AP254" i="4" s="1"/>
  <c r="DO254" i="4"/>
  <c r="EA254" i="4"/>
  <c r="AY254" i="4" s="1"/>
  <c r="EE254" i="4"/>
  <c r="EF254" i="4"/>
  <c r="DP254" i="4"/>
  <c r="DQ254" i="4"/>
  <c r="DS254" i="4"/>
  <c r="DU254" i="4"/>
  <c r="DL349" i="4"/>
  <c r="DH349" i="4"/>
  <c r="AX349" i="4" s="1"/>
  <c r="DJ349" i="4"/>
  <c r="DB349" i="4"/>
  <c r="DF349" i="4"/>
  <c r="DI349" i="4"/>
  <c r="DE349" i="4"/>
  <c r="CX349" i="4"/>
  <c r="DM349" i="4"/>
  <c r="BC349" i="4" s="1"/>
  <c r="DA349" i="4"/>
  <c r="AQ349" i="4" s="1"/>
  <c r="DK349" i="4"/>
  <c r="CY349" i="4"/>
  <c r="AO349" i="4" s="1"/>
  <c r="DD349" i="4"/>
  <c r="CW349" i="4"/>
  <c r="DN349" i="4"/>
  <c r="BD349" i="4" s="1"/>
  <c r="CZ349" i="4"/>
  <c r="DG349" i="4"/>
  <c r="DC349" i="4"/>
  <c r="AS349" i="4" s="1"/>
  <c r="EG162" i="4"/>
  <c r="AM162" i="4" s="1"/>
  <c r="ES162" i="4"/>
  <c r="EI162" i="4"/>
  <c r="AO162" i="4" s="1"/>
  <c r="EU162" i="4"/>
  <c r="EW162" i="4"/>
  <c r="EO162" i="4"/>
  <c r="EM162" i="4"/>
  <c r="EQ162" i="4"/>
  <c r="AW162" i="4" s="1"/>
  <c r="ER162" i="4"/>
  <c r="EK162" i="4"/>
  <c r="AQ162" i="4" s="1"/>
  <c r="EL162" i="4"/>
  <c r="EX162" i="4"/>
  <c r="EH162" i="4"/>
  <c r="EN162" i="4"/>
  <c r="EV162" i="4"/>
  <c r="BB162" i="4" s="1"/>
  <c r="EJ162" i="4"/>
  <c r="AP162" i="4" s="1"/>
  <c r="ET162" i="4"/>
  <c r="EP162" i="4"/>
  <c r="CI357" i="4"/>
  <c r="CQ357" i="4"/>
  <c r="AY357" i="4" s="1"/>
  <c r="CM357" i="4"/>
  <c r="CU357" i="4"/>
  <c r="CK357" i="4"/>
  <c r="CL357" i="4"/>
  <c r="AT357" i="4" s="1"/>
  <c r="CG357" i="4"/>
  <c r="CO357" i="4"/>
  <c r="CP357" i="4"/>
  <c r="CR357" i="4"/>
  <c r="CJ357" i="4"/>
  <c r="CT357" i="4"/>
  <c r="BB357" i="4" s="1"/>
  <c r="CE357" i="4"/>
  <c r="CF357" i="4"/>
  <c r="AN357" i="4" s="1"/>
  <c r="CS357" i="4"/>
  <c r="CH357" i="4"/>
  <c r="AP357" i="4" s="1"/>
  <c r="CV357" i="4"/>
  <c r="CN357" i="4"/>
  <c r="AV357" i="4" s="1"/>
  <c r="DD157" i="4"/>
  <c r="DM157" i="4"/>
  <c r="DE157" i="4"/>
  <c r="DH157" i="4"/>
  <c r="DN157" i="4"/>
  <c r="DA157" i="4"/>
  <c r="AQ157" i="4" s="1"/>
  <c r="DF157" i="4"/>
  <c r="CY157" i="4"/>
  <c r="CX157" i="4"/>
  <c r="AN157" i="4" s="1"/>
  <c r="CZ157" i="4"/>
  <c r="AP157" i="4" s="1"/>
  <c r="DJ157" i="4"/>
  <c r="DB157" i="4"/>
  <c r="DL157" i="4"/>
  <c r="DG157" i="4"/>
  <c r="DC157" i="4"/>
  <c r="CW157" i="4"/>
  <c r="DK157" i="4"/>
  <c r="DI157" i="4"/>
  <c r="AY157" i="4" s="1"/>
  <c r="DD137" i="4"/>
  <c r="DF137" i="4"/>
  <c r="DH137" i="4"/>
  <c r="DN137" i="4"/>
  <c r="BD137" i="4" s="1"/>
  <c r="DK137" i="4"/>
  <c r="DE137" i="4"/>
  <c r="DB137" i="4"/>
  <c r="CZ137" i="4"/>
  <c r="DL137" i="4"/>
  <c r="BB137" i="4" s="1"/>
  <c r="CX137" i="4"/>
  <c r="DC137" i="4"/>
  <c r="DJ137" i="4"/>
  <c r="DG137" i="4"/>
  <c r="CY137" i="4"/>
  <c r="DM137" i="4"/>
  <c r="DI137" i="4"/>
  <c r="CW137" i="4"/>
  <c r="DA137" i="4"/>
  <c r="AQ137" i="4" s="1"/>
  <c r="DW172" i="4"/>
  <c r="AU172" i="4" s="1"/>
  <c r="DT172" i="4"/>
  <c r="EE172" i="4"/>
  <c r="DV172" i="4"/>
  <c r="AT172" i="4" s="1"/>
  <c r="DR172" i="4"/>
  <c r="DP172" i="4"/>
  <c r="AN172" i="4" s="1"/>
  <c r="DQ172" i="4"/>
  <c r="EC172" i="4"/>
  <c r="BA172" i="4" s="1"/>
  <c r="EB172" i="4"/>
  <c r="AZ172" i="4" s="1"/>
  <c r="EF172" i="4"/>
  <c r="EA172" i="4"/>
  <c r="DZ172" i="4"/>
  <c r="AX172" i="4" s="1"/>
  <c r="DX172" i="4"/>
  <c r="DY172" i="4"/>
  <c r="AW172" i="4" s="1"/>
  <c r="DS172" i="4"/>
  <c r="AQ172" i="4" s="1"/>
  <c r="DU172" i="4"/>
  <c r="ED172" i="4"/>
  <c r="DO172" i="4"/>
  <c r="AM172" i="4" s="1"/>
  <c r="EQ25" i="4"/>
  <c r="EL25" i="4"/>
  <c r="EW25" i="4"/>
  <c r="EI25" i="4"/>
  <c r="EG25" i="4"/>
  <c r="ES25" i="4"/>
  <c r="EJ25" i="4"/>
  <c r="EV25" i="4"/>
  <c r="EO25" i="4"/>
  <c r="EX25" i="4"/>
  <c r="EM25" i="4"/>
  <c r="EN25" i="4"/>
  <c r="EK25" i="4"/>
  <c r="EU25" i="4"/>
  <c r="ET25" i="4"/>
  <c r="EH25" i="4"/>
  <c r="EP25" i="4"/>
  <c r="ER25" i="4"/>
  <c r="EN103" i="4"/>
  <c r="ES103" i="4"/>
  <c r="ER103" i="4"/>
  <c r="EX103" i="4"/>
  <c r="EK103" i="4"/>
  <c r="EO103" i="4"/>
  <c r="EV103" i="4"/>
  <c r="EJ103" i="4"/>
  <c r="EQ103" i="4"/>
  <c r="EM103" i="4"/>
  <c r="EL103" i="4"/>
  <c r="ET103" i="4"/>
  <c r="AZ103" i="4" s="1"/>
  <c r="EU103" i="4"/>
  <c r="EH103" i="4"/>
  <c r="EP103" i="4"/>
  <c r="EI103" i="4"/>
  <c r="EG103" i="4"/>
  <c r="EW103" i="4"/>
  <c r="EN130" i="4"/>
  <c r="EX130" i="4"/>
  <c r="EL130" i="4"/>
  <c r="ES130" i="4"/>
  <c r="ET130" i="4"/>
  <c r="EP130" i="4"/>
  <c r="EH130" i="4"/>
  <c r="EW130" i="4"/>
  <c r="EO130" i="4"/>
  <c r="EJ130" i="4"/>
  <c r="AP130" i="4" s="1"/>
  <c r="EK130" i="4"/>
  <c r="EI130" i="4"/>
  <c r="EV130" i="4"/>
  <c r="BB130" i="4" s="1"/>
  <c r="EQ130" i="4"/>
  <c r="AW130" i="4" s="1"/>
  <c r="EU130" i="4"/>
  <c r="BA130" i="4" s="1"/>
  <c r="EM130" i="4"/>
  <c r="AS130" i="4" s="1"/>
  <c r="ER130" i="4"/>
  <c r="EG130" i="4"/>
  <c r="AM130" i="4" s="1"/>
  <c r="ES288" i="4"/>
  <c r="AY288" i="4" s="1"/>
  <c r="EJ288" i="4"/>
  <c r="EG288" i="4"/>
  <c r="EU288" i="4"/>
  <c r="EQ288" i="4"/>
  <c r="ER288" i="4"/>
  <c r="EP288" i="4"/>
  <c r="AV288" i="4" s="1"/>
  <c r="EI288" i="4"/>
  <c r="AO288" i="4" s="1"/>
  <c r="EH288" i="4"/>
  <c r="EL288" i="4"/>
  <c r="EW288" i="4"/>
  <c r="EN288" i="4"/>
  <c r="AT288" i="4" s="1"/>
  <c r="EO288" i="4"/>
  <c r="ET288" i="4"/>
  <c r="AZ288" i="4" s="1"/>
  <c r="EV288" i="4"/>
  <c r="EK288" i="4"/>
  <c r="AQ288" i="4" s="1"/>
  <c r="EM288" i="4"/>
  <c r="EX288" i="4"/>
  <c r="BN83" i="4"/>
  <c r="BT83" i="4"/>
  <c r="AT83" i="4" s="1"/>
  <c r="BS83" i="4"/>
  <c r="BV83" i="4"/>
  <c r="AV83" i="4" s="1"/>
  <c r="BY83" i="4"/>
  <c r="BX83" i="4"/>
  <c r="AX83" i="4" s="1"/>
  <c r="BO83" i="4"/>
  <c r="CA83" i="4"/>
  <c r="CB83" i="4"/>
  <c r="BM83" i="4"/>
  <c r="BW83" i="4"/>
  <c r="BP83" i="4"/>
  <c r="CC83" i="4"/>
  <c r="BR83" i="4"/>
  <c r="AR83" i="4" s="1"/>
  <c r="BZ83" i="4"/>
  <c r="BU83" i="4"/>
  <c r="CD83" i="4"/>
  <c r="BQ83" i="4"/>
  <c r="AQ83" i="4" s="1"/>
  <c r="EB264" i="4"/>
  <c r="DR264" i="4"/>
  <c r="DU264" i="4"/>
  <c r="AS264" i="4" s="1"/>
  <c r="ED264" i="4"/>
  <c r="DQ264" i="4"/>
  <c r="DV264" i="4"/>
  <c r="AT264" i="4" s="1"/>
  <c r="DP264" i="4"/>
  <c r="DY264" i="4"/>
  <c r="AW264" i="4" s="1"/>
  <c r="EC264" i="4"/>
  <c r="BA264" i="4" s="1"/>
  <c r="EF264" i="4"/>
  <c r="DT264" i="4"/>
  <c r="DZ264" i="4"/>
  <c r="AX264" i="4" s="1"/>
  <c r="DW264" i="4"/>
  <c r="DS264" i="4"/>
  <c r="AQ264" i="4" s="1"/>
  <c r="DO264" i="4"/>
  <c r="AM264" i="4" s="1"/>
  <c r="EA264" i="4"/>
  <c r="EE264" i="4"/>
  <c r="BC264" i="4" s="1"/>
  <c r="DX264" i="4"/>
  <c r="AV264" i="4" s="1"/>
  <c r="DQ321" i="4"/>
  <c r="DZ321" i="4"/>
  <c r="AX321" i="4" s="1"/>
  <c r="DR321" i="4"/>
  <c r="AP321" i="4" s="1"/>
  <c r="EE321" i="4"/>
  <c r="ED321" i="4"/>
  <c r="EB321" i="4"/>
  <c r="EA321" i="4"/>
  <c r="DS321" i="4"/>
  <c r="DX321" i="4"/>
  <c r="AV321" i="4" s="1"/>
  <c r="DU321" i="4"/>
  <c r="DP321" i="4"/>
  <c r="EF321" i="4"/>
  <c r="DO321" i="4"/>
  <c r="DY321" i="4"/>
  <c r="EC321" i="4"/>
  <c r="DV321" i="4"/>
  <c r="DT321" i="4"/>
  <c r="DW321" i="4"/>
  <c r="CN251" i="4"/>
  <c r="AV251" i="4" s="1"/>
  <c r="CF251" i="4"/>
  <c r="CT251" i="4"/>
  <c r="BB251" i="4" s="1"/>
  <c r="CK251" i="4"/>
  <c r="AS251" i="4" s="1"/>
  <c r="CH251" i="4"/>
  <c r="CV251" i="4"/>
  <c r="BD251" i="4" s="1"/>
  <c r="CO251" i="4"/>
  <c r="AW251" i="4" s="1"/>
  <c r="CM251" i="4"/>
  <c r="AU251" i="4" s="1"/>
  <c r="CI251" i="4"/>
  <c r="CP251" i="4"/>
  <c r="AX251" i="4" s="1"/>
  <c r="CQ251" i="4"/>
  <c r="CS251" i="4"/>
  <c r="BA251" i="4" s="1"/>
  <c r="CE251" i="4"/>
  <c r="CJ251" i="4"/>
  <c r="CR251" i="4"/>
  <c r="CG251" i="4"/>
  <c r="CU251" i="4"/>
  <c r="CL251" i="4"/>
  <c r="AT251" i="4" s="1"/>
  <c r="EJ80" i="4"/>
  <c r="AP80" i="4" s="1"/>
  <c r="EI80" i="4"/>
  <c r="AO80" i="4" s="1"/>
  <c r="EK80" i="4"/>
  <c r="EP80" i="4"/>
  <c r="EW80" i="4"/>
  <c r="EN80" i="4"/>
  <c r="ER80" i="4"/>
  <c r="EV80" i="4"/>
  <c r="EX80" i="4"/>
  <c r="BD80" i="4" s="1"/>
  <c r="ET80" i="4"/>
  <c r="AZ80" i="4" s="1"/>
  <c r="EQ80" i="4"/>
  <c r="EU80" i="4"/>
  <c r="EG80" i="4"/>
  <c r="EM80" i="4"/>
  <c r="EO80" i="4"/>
  <c r="EH80" i="4"/>
  <c r="EL80" i="4"/>
  <c r="ES80" i="4"/>
  <c r="DF312" i="4"/>
  <c r="AV312" i="4" s="1"/>
  <c r="DN312" i="4"/>
  <c r="CW312" i="4"/>
  <c r="AM312" i="4" s="1"/>
  <c r="CZ312" i="4"/>
  <c r="CX312" i="4"/>
  <c r="DI312" i="4"/>
  <c r="AY312" i="4" s="1"/>
  <c r="CY312" i="4"/>
  <c r="AO312" i="4" s="1"/>
  <c r="DJ312" i="4"/>
  <c r="AZ312" i="4" s="1"/>
  <c r="DB312" i="4"/>
  <c r="AR312" i="4" s="1"/>
  <c r="DD312" i="4"/>
  <c r="DE312" i="4"/>
  <c r="DH312" i="4"/>
  <c r="AX312" i="4" s="1"/>
  <c r="DG312" i="4"/>
  <c r="DK312" i="4"/>
  <c r="DL312" i="4"/>
  <c r="BB312" i="4" s="1"/>
  <c r="DA312" i="4"/>
  <c r="DC312" i="4"/>
  <c r="DM312" i="4"/>
  <c r="BC312" i="4" s="1"/>
  <c r="CI137" i="4"/>
  <c r="CN137" i="4"/>
  <c r="AV137" i="4" s="1"/>
  <c r="CM137" i="4"/>
  <c r="CR137" i="4"/>
  <c r="CU137" i="4"/>
  <c r="CH137" i="4"/>
  <c r="AP137" i="4" s="1"/>
  <c r="CE137" i="4"/>
  <c r="CV137" i="4"/>
  <c r="CK137" i="4"/>
  <c r="AS137" i="4" s="1"/>
  <c r="CQ137" i="4"/>
  <c r="CL137" i="4"/>
  <c r="CJ137" i="4"/>
  <c r="AR137" i="4" s="1"/>
  <c r="CP137" i="4"/>
  <c r="CG137" i="4"/>
  <c r="AO137" i="4" s="1"/>
  <c r="CO137" i="4"/>
  <c r="CS137" i="4"/>
  <c r="BA137" i="4" s="1"/>
  <c r="CT137" i="4"/>
  <c r="CF137" i="4"/>
  <c r="CC360" i="4"/>
  <c r="BP360" i="4"/>
  <c r="BQ360" i="4"/>
  <c r="BS360" i="4"/>
  <c r="AS360" i="4" s="1"/>
  <c r="BR360" i="4"/>
  <c r="BY360" i="4"/>
  <c r="AY360" i="4" s="1"/>
  <c r="CD360" i="4"/>
  <c r="BM360" i="4"/>
  <c r="AM360" i="4" s="1"/>
  <c r="BW360" i="4"/>
  <c r="BX360" i="4"/>
  <c r="AX360" i="4" s="1"/>
  <c r="BT360" i="4"/>
  <c r="BZ360" i="4"/>
  <c r="AZ360" i="4" s="1"/>
  <c r="BU360" i="4"/>
  <c r="CB360" i="4"/>
  <c r="BN360" i="4"/>
  <c r="AN360" i="4" s="1"/>
  <c r="CA360" i="4"/>
  <c r="BA360" i="4" s="1"/>
  <c r="BO360" i="4"/>
  <c r="BV360" i="4"/>
  <c r="AV360" i="4" s="1"/>
  <c r="EB327" i="4"/>
  <c r="DS327" i="4"/>
  <c r="AQ327" i="4" s="1"/>
  <c r="DW327" i="4"/>
  <c r="DP327" i="4"/>
  <c r="DU327" i="4"/>
  <c r="DV327" i="4"/>
  <c r="DX327" i="4"/>
  <c r="EA327" i="4"/>
  <c r="DT327" i="4"/>
  <c r="ED327" i="4"/>
  <c r="EC327" i="4"/>
  <c r="DQ327" i="4"/>
  <c r="AO327" i="4" s="1"/>
  <c r="DY327" i="4"/>
  <c r="DR327" i="4"/>
  <c r="DZ327" i="4"/>
  <c r="DO327" i="4"/>
  <c r="EE327" i="4"/>
  <c r="EF327" i="4"/>
  <c r="BD327" i="4" s="1"/>
  <c r="DJ89" i="4"/>
  <c r="DD89" i="4"/>
  <c r="CW89" i="4"/>
  <c r="CZ89" i="4"/>
  <c r="DM89" i="4"/>
  <c r="DC89" i="4"/>
  <c r="AS89" i="4" s="1"/>
  <c r="DH89" i="4"/>
  <c r="DF89" i="4"/>
  <c r="DI89" i="4"/>
  <c r="DL89" i="4"/>
  <c r="DE89" i="4"/>
  <c r="DA89" i="4"/>
  <c r="AQ89" i="4" s="1"/>
  <c r="DK89" i="4"/>
  <c r="CY89" i="4"/>
  <c r="DG89" i="4"/>
  <c r="DB89" i="4"/>
  <c r="AR89" i="4" s="1"/>
  <c r="DN89" i="4"/>
  <c r="CX89" i="4"/>
  <c r="CZ328" i="4"/>
  <c r="DG328" i="4"/>
  <c r="DC328" i="4"/>
  <c r="DM328" i="4"/>
  <c r="DI328" i="4"/>
  <c r="DN328" i="4"/>
  <c r="DJ328" i="4"/>
  <c r="DE328" i="4"/>
  <c r="CY328" i="4"/>
  <c r="DF328" i="4"/>
  <c r="CX328" i="4"/>
  <c r="DA328" i="4"/>
  <c r="AQ328" i="4" s="1"/>
  <c r="DD328" i="4"/>
  <c r="DK328" i="4"/>
  <c r="BA328" i="4" s="1"/>
  <c r="DB328" i="4"/>
  <c r="DH328" i="4"/>
  <c r="CW328" i="4"/>
  <c r="DL328" i="4"/>
  <c r="ET141" i="4"/>
  <c r="ER141" i="4"/>
  <c r="EQ141" i="4"/>
  <c r="EK141" i="4"/>
  <c r="AQ141" i="4" s="1"/>
  <c r="EO141" i="4"/>
  <c r="ES141" i="4"/>
  <c r="EG141" i="4"/>
  <c r="EL141" i="4"/>
  <c r="AR141" i="4" s="1"/>
  <c r="EH141" i="4"/>
  <c r="EX141" i="4"/>
  <c r="EV141" i="4"/>
  <c r="EI141" i="4"/>
  <c r="EP141" i="4"/>
  <c r="EU141" i="4"/>
  <c r="EN141" i="4"/>
  <c r="AT141" i="4" s="1"/>
  <c r="EM141" i="4"/>
  <c r="EJ141" i="4"/>
  <c r="EW141" i="4"/>
  <c r="BT252" i="4"/>
  <c r="BR252" i="4"/>
  <c r="CC252" i="4"/>
  <c r="BC252" i="4" s="1"/>
  <c r="BZ252" i="4"/>
  <c r="AZ252" i="4" s="1"/>
  <c r="BO252" i="4"/>
  <c r="CA252" i="4"/>
  <c r="BX252" i="4"/>
  <c r="AX252" i="4" s="1"/>
  <c r="CB252" i="4"/>
  <c r="BP252" i="4"/>
  <c r="AP252" i="4" s="1"/>
  <c r="BN252" i="4"/>
  <c r="BY252" i="4"/>
  <c r="BM252" i="4"/>
  <c r="AM252" i="4" s="1"/>
  <c r="CD252" i="4"/>
  <c r="BW252" i="4"/>
  <c r="AW252" i="4" s="1"/>
  <c r="BV252" i="4"/>
  <c r="AV252" i="4" s="1"/>
  <c r="BU252" i="4"/>
  <c r="BS252" i="4"/>
  <c r="BQ252" i="4"/>
  <c r="AO340" i="4"/>
  <c r="AX32" i="4"/>
  <c r="AS65" i="4"/>
  <c r="AO203" i="4"/>
  <c r="AO247" i="4"/>
  <c r="AS235" i="4"/>
  <c r="BB79" i="4"/>
  <c r="AO191" i="4"/>
  <c r="AS340" i="4"/>
  <c r="AR176" i="4"/>
  <c r="AM203" i="4"/>
  <c r="AW170" i="4"/>
  <c r="BA291" i="4"/>
  <c r="AQ170" i="4"/>
  <c r="AV143" i="4"/>
  <c r="AN7" i="4"/>
  <c r="AN302" i="4"/>
  <c r="AR43" i="4"/>
  <c r="AQ101" i="4"/>
  <c r="AZ334" i="4"/>
  <c r="BB340" i="4"/>
  <c r="AR87" i="4"/>
  <c r="AT226" i="4"/>
  <c r="BC42" i="4"/>
  <c r="AX259" i="4"/>
  <c r="AZ143" i="4"/>
  <c r="BD143" i="4"/>
  <c r="AU319" i="4"/>
  <c r="AM351" i="4"/>
  <c r="AM326" i="4"/>
  <c r="AX283" i="4"/>
  <c r="AP219" i="4"/>
  <c r="BA93" i="4"/>
  <c r="AQ72" i="4"/>
  <c r="AN213" i="4"/>
  <c r="AV122" i="4"/>
  <c r="AO92" i="4"/>
  <c r="AV222" i="4"/>
  <c r="AT317" i="4"/>
  <c r="BD363" i="4"/>
  <c r="AV235" i="4"/>
  <c r="AR247" i="4"/>
  <c r="BD268" i="4"/>
  <c r="AZ238" i="4"/>
  <c r="AN309" i="4"/>
  <c r="AR30" i="4"/>
  <c r="BD146" i="4"/>
  <c r="AU323" i="4"/>
  <c r="AS30" i="4"/>
  <c r="AR91" i="4"/>
  <c r="BD67" i="4"/>
  <c r="AP167" i="4"/>
  <c r="AR52" i="4"/>
  <c r="AV43" i="4"/>
  <c r="BD309" i="4"/>
  <c r="AS154" i="4"/>
  <c r="AO143" i="4"/>
  <c r="AP282" i="4"/>
  <c r="AV47" i="4"/>
  <c r="AV126" i="4"/>
  <c r="AW49" i="4"/>
  <c r="BB315" i="4"/>
  <c r="AQ35" i="4"/>
  <c r="AY88" i="4"/>
  <c r="AO246" i="4"/>
  <c r="AZ351" i="4"/>
  <c r="AV72" i="4"/>
  <c r="AT67" i="4"/>
  <c r="AT122" i="4"/>
  <c r="AO88" i="4"/>
  <c r="AQ351" i="4"/>
  <c r="AZ338" i="4"/>
  <c r="BB122" i="4"/>
  <c r="AU235" i="4"/>
  <c r="BA42" i="4"/>
  <c r="AQ305" i="4"/>
  <c r="AS203" i="4"/>
  <c r="AT42" i="4"/>
  <c r="AR347" i="4"/>
  <c r="AT186" i="4"/>
  <c r="AM222" i="4"/>
  <c r="AX16" i="4"/>
  <c r="AZ216" i="4"/>
  <c r="AS37" i="4"/>
  <c r="BB205" i="4"/>
  <c r="AT165" i="4"/>
  <c r="BD325" i="4"/>
  <c r="AV308" i="4"/>
  <c r="BD20" i="4"/>
  <c r="AN187" i="4"/>
  <c r="AT244" i="4"/>
  <c r="AS20" i="4"/>
  <c r="AN124" i="4"/>
  <c r="AU209" i="4"/>
  <c r="AR82" i="4"/>
  <c r="AM187" i="4"/>
  <c r="BA248" i="4"/>
  <c r="AU336" i="4"/>
  <c r="AR285" i="4"/>
  <c r="AW298" i="4"/>
  <c r="AY250" i="4"/>
  <c r="BD100" i="4"/>
  <c r="AX99" i="4"/>
  <c r="AZ295" i="4"/>
  <c r="AN151" i="4"/>
  <c r="AQ189" i="4"/>
  <c r="BA342" i="4"/>
  <c r="AU244" i="4"/>
  <c r="AQ300" i="4"/>
  <c r="AM219" i="4"/>
  <c r="AM108" i="4"/>
  <c r="AS332" i="4"/>
  <c r="AY127" i="4"/>
  <c r="BC282" i="4"/>
  <c r="AN128" i="4"/>
  <c r="AZ170" i="4"/>
  <c r="AS280" i="4"/>
  <c r="AQ22" i="4"/>
  <c r="AW203" i="4"/>
  <c r="AS336" i="4"/>
  <c r="AT160" i="4"/>
  <c r="AY261" i="4"/>
  <c r="AX348" i="4"/>
  <c r="AS119" i="4"/>
  <c r="BC94" i="4"/>
  <c r="AU361" i="4"/>
  <c r="AZ70" i="4"/>
  <c r="AV100" i="4"/>
  <c r="BD43" i="4"/>
  <c r="AW216" i="4"/>
  <c r="BB160" i="4"/>
  <c r="AR174" i="4"/>
  <c r="AU189" i="4"/>
  <c r="AM205" i="4"/>
  <c r="BA110" i="4"/>
  <c r="AQ182" i="4"/>
  <c r="AT335" i="4"/>
  <c r="AW319" i="4"/>
  <c r="AV319" i="4"/>
  <c r="AX44" i="4"/>
  <c r="AP20" i="4"/>
  <c r="AU158" i="4"/>
  <c r="AS67" i="4"/>
  <c r="BA339" i="4"/>
  <c r="AU275" i="4"/>
  <c r="AY353" i="4"/>
  <c r="BB7" i="4"/>
  <c r="AR58" i="4"/>
  <c r="AY134" i="4"/>
  <c r="AT127" i="4"/>
  <c r="AM333" i="4"/>
  <c r="AM105" i="4"/>
  <c r="AR113" i="4"/>
  <c r="AO304" i="4"/>
  <c r="AP243" i="4"/>
  <c r="BA169" i="4"/>
  <c r="BC116" i="4"/>
  <c r="AV237" i="4"/>
  <c r="AY270" i="4"/>
  <c r="AS237" i="4"/>
  <c r="AZ250" i="4"/>
  <c r="BC225" i="4"/>
  <c r="AV108" i="4"/>
  <c r="AP104" i="4"/>
  <c r="AT176" i="4"/>
  <c r="AO136" i="4"/>
  <c r="AP253" i="4"/>
  <c r="AT163" i="4"/>
  <c r="AZ231" i="4"/>
  <c r="AY329" i="4"/>
  <c r="AQ34" i="4"/>
  <c r="AY363" i="4"/>
  <c r="BA292" i="4"/>
  <c r="AU356" i="4"/>
  <c r="AR53" i="4"/>
  <c r="BA301" i="4"/>
  <c r="AN296" i="4"/>
  <c r="BC144" i="4"/>
  <c r="AY203" i="4"/>
  <c r="AV199" i="4"/>
  <c r="BC145" i="4"/>
  <c r="AV35" i="4"/>
  <c r="AS176" i="4"/>
  <c r="AP348" i="4"/>
  <c r="BB73" i="4"/>
  <c r="BD122" i="4"/>
  <c r="AQ203" i="4"/>
  <c r="AY194" i="4"/>
  <c r="BC338" i="4"/>
  <c r="AN163" i="4"/>
  <c r="AM355" i="4"/>
  <c r="AR24" i="4"/>
  <c r="AQ183" i="4"/>
  <c r="AW356" i="4"/>
  <c r="AQ145" i="4"/>
  <c r="AR319" i="4"/>
  <c r="AU168" i="4"/>
  <c r="AP19" i="4"/>
  <c r="AU215" i="4"/>
  <c r="AT237" i="4"/>
  <c r="BA275" i="4"/>
  <c r="AR191" i="4"/>
  <c r="AW211" i="4"/>
  <c r="AW67" i="4"/>
  <c r="AO52" i="4"/>
  <c r="AU156" i="4"/>
  <c r="AV185" i="4"/>
  <c r="AV352" i="4"/>
  <c r="AY169" i="4"/>
  <c r="AU114" i="4"/>
  <c r="AU337" i="4"/>
  <c r="AN169" i="4"/>
  <c r="AM261" i="4"/>
  <c r="AX111" i="4"/>
  <c r="AU262" i="4"/>
  <c r="AN289" i="4"/>
  <c r="BC21" i="4"/>
  <c r="BD107" i="4"/>
  <c r="AZ289" i="4"/>
  <c r="AS261" i="4"/>
  <c r="AT206" i="4"/>
  <c r="AM246" i="4"/>
  <c r="AX114" i="4"/>
  <c r="BC339" i="4"/>
  <c r="AW174" i="4"/>
  <c r="BC223" i="4"/>
  <c r="AX77" i="4"/>
  <c r="BD120" i="4"/>
  <c r="AP242" i="4"/>
  <c r="BC110" i="4"/>
  <c r="AW246" i="4"/>
  <c r="AY231" i="4"/>
  <c r="AQ173" i="4"/>
  <c r="AU312" i="4"/>
  <c r="AQ224" i="4"/>
  <c r="AM5" i="4"/>
  <c r="AO243" i="4"/>
  <c r="AO279" i="4"/>
  <c r="AP362" i="4"/>
  <c r="AQ19" i="4"/>
  <c r="BA355" i="4"/>
  <c r="AV128" i="4"/>
  <c r="BC43" i="4"/>
  <c r="AP227" i="4"/>
  <c r="AV146" i="4"/>
  <c r="AZ285" i="4"/>
  <c r="AQ325" i="4"/>
  <c r="AW275" i="4"/>
  <c r="AQ323" i="4"/>
  <c r="AS111" i="4"/>
  <c r="AS75" i="4"/>
  <c r="AO283" i="4"/>
  <c r="AP124" i="4"/>
  <c r="BB302" i="4"/>
  <c r="AR110" i="4"/>
  <c r="BD248" i="4"/>
  <c r="AN178" i="4"/>
  <c r="AN209" i="4"/>
  <c r="AS38" i="4"/>
  <c r="BB222" i="4"/>
  <c r="AX134" i="4"/>
  <c r="BD114" i="4"/>
  <c r="AY7" i="4"/>
  <c r="AM235" i="4"/>
  <c r="AX247" i="4"/>
  <c r="AM238" i="4"/>
  <c r="AX265" i="4"/>
  <c r="BD60" i="4"/>
  <c r="AX331" i="4"/>
  <c r="AZ145" i="4"/>
  <c r="AY319" i="4"/>
  <c r="AT216" i="4"/>
  <c r="AP337" i="4"/>
  <c r="BA160" i="4"/>
  <c r="AT291" i="4"/>
  <c r="AN34" i="4"/>
  <c r="AM319" i="4"/>
  <c r="AN348" i="4"/>
  <c r="AY59" i="4"/>
  <c r="AS326" i="4"/>
  <c r="AS114" i="4"/>
  <c r="AQ186" i="4"/>
  <c r="AV338" i="4"/>
  <c r="AP271" i="4"/>
  <c r="AV88" i="4"/>
  <c r="BB279" i="4"/>
  <c r="AZ279" i="4"/>
  <c r="BC67" i="4"/>
  <c r="AV298" i="4"/>
  <c r="AR173" i="4"/>
  <c r="AR255" i="4"/>
  <c r="AT22" i="4"/>
  <c r="AS153" i="4"/>
  <c r="AP150" i="4"/>
  <c r="AN285" i="4"/>
  <c r="AS174" i="4"/>
  <c r="AV65" i="4"/>
  <c r="AQ14" i="4"/>
  <c r="BA238" i="4"/>
  <c r="AM159" i="4"/>
  <c r="AZ201" i="4"/>
  <c r="AU164" i="4"/>
  <c r="AT337" i="4"/>
  <c r="AM237" i="4"/>
  <c r="BC314" i="4"/>
  <c r="BD181" i="4"/>
  <c r="AV261" i="4"/>
  <c r="BC142" i="4"/>
  <c r="AY307" i="4"/>
  <c r="AM209" i="4"/>
  <c r="AO133" i="4"/>
  <c r="AY332" i="4"/>
  <c r="AU256" i="4"/>
  <c r="AZ65" i="4"/>
  <c r="AZ167" i="4"/>
  <c r="AZ298" i="4"/>
  <c r="BD151" i="4"/>
  <c r="AX23" i="4"/>
  <c r="AQ90" i="4"/>
  <c r="AO78" i="4"/>
  <c r="AY315" i="4"/>
  <c r="AO168" i="4"/>
  <c r="AV331" i="4"/>
  <c r="AT58" i="4"/>
  <c r="AN162" i="4"/>
  <c r="BD34" i="4"/>
  <c r="AM353" i="4"/>
  <c r="AY112" i="4"/>
  <c r="BB44" i="4"/>
  <c r="AN49" i="4"/>
  <c r="AR100" i="4"/>
  <c r="AN121" i="4"/>
  <c r="AM151" i="4"/>
  <c r="AQ361" i="4"/>
  <c r="AS198" i="4"/>
  <c r="AV168" i="4"/>
  <c r="AM344" i="4"/>
  <c r="AR119" i="4"/>
  <c r="AY213" i="4"/>
  <c r="AR241" i="4"/>
  <c r="AN300" i="4"/>
  <c r="AX267" i="4"/>
  <c r="AQ247" i="4"/>
  <c r="AR92" i="4"/>
  <c r="AZ333" i="4"/>
  <c r="AP279" i="4"/>
  <c r="AS353" i="4"/>
  <c r="BA351" i="4"/>
  <c r="AY233" i="4"/>
  <c r="BB82" i="4"/>
  <c r="AP363" i="4"/>
  <c r="BD304" i="4"/>
  <c r="AV275" i="4"/>
  <c r="AW154" i="4"/>
  <c r="AV67" i="4"/>
  <c r="AN88" i="4"/>
  <c r="AO129" i="4"/>
  <c r="AN79" i="4"/>
  <c r="AX340" i="4"/>
  <c r="AX184" i="4"/>
  <c r="AN52" i="4"/>
  <c r="AZ101" i="4"/>
  <c r="AV346" i="4"/>
  <c r="AW209" i="4"/>
  <c r="AN160" i="4"/>
  <c r="AP250" i="4"/>
  <c r="BD21" i="4"/>
  <c r="AX320" i="4"/>
  <c r="AZ247" i="4"/>
  <c r="BB112" i="4"/>
  <c r="AV101" i="4"/>
  <c r="AW95" i="4"/>
  <c r="AN250" i="4"/>
  <c r="BB308" i="4"/>
  <c r="AQ227" i="4"/>
  <c r="AV287" i="4"/>
  <c r="BD40" i="4"/>
  <c r="BC299" i="4"/>
  <c r="AM7" i="4"/>
  <c r="AV253" i="4"/>
  <c r="BD88" i="4"/>
  <c r="AV175" i="4"/>
  <c r="AN267" i="4"/>
  <c r="AX239" i="4"/>
  <c r="AY111" i="4"/>
  <c r="AX190" i="4"/>
  <c r="AN239" i="4"/>
  <c r="AT182" i="4"/>
  <c r="AX276" i="4"/>
  <c r="AQ188" i="4"/>
  <c r="AW296" i="4"/>
  <c r="BA145" i="4"/>
  <c r="AW247" i="4"/>
  <c r="AW352" i="4"/>
  <c r="AY352" i="4"/>
  <c r="BB21" i="4"/>
  <c r="AR221" i="4"/>
  <c r="AR215" i="4"/>
  <c r="AQ178" i="4"/>
  <c r="AS233" i="4"/>
  <c r="BA161" i="4"/>
  <c r="AX79" i="4"/>
  <c r="AV190" i="4"/>
  <c r="AV278" i="4"/>
  <c r="AP276" i="4"/>
  <c r="AM120" i="4"/>
  <c r="AZ162" i="4"/>
  <c r="BC114" i="4"/>
  <c r="AQ223" i="4"/>
  <c r="BC101" i="4"/>
  <c r="AW142" i="4"/>
  <c r="AN140" i="4"/>
  <c r="AM274" i="4"/>
  <c r="BB88" i="4"/>
  <c r="AZ217" i="4"/>
  <c r="AP239" i="4"/>
  <c r="AX284" i="4"/>
  <c r="AR169" i="4"/>
  <c r="AQ242" i="4"/>
  <c r="BA62" i="4"/>
  <c r="AV172" i="4"/>
  <c r="AP35" i="4"/>
  <c r="BD58" i="4"/>
  <c r="BB332" i="4"/>
  <c r="AW355" i="4"/>
  <c r="AN343" i="4"/>
  <c r="AR38" i="4"/>
  <c r="AU26" i="4"/>
  <c r="AQ112" i="4"/>
  <c r="AP107" i="4"/>
  <c r="AU149" i="4"/>
  <c r="BD299" i="4"/>
  <c r="AM204" i="4"/>
  <c r="AW87" i="4"/>
  <c r="BA87" i="4"/>
  <c r="AW165" i="4"/>
  <c r="AO164" i="4"/>
  <c r="AX212" i="4"/>
  <c r="AZ139" i="4"/>
  <c r="AW166" i="4"/>
  <c r="AY145" i="4"/>
  <c r="AY108" i="4"/>
  <c r="AW269" i="4"/>
  <c r="BA170" i="4"/>
  <c r="AX230" i="4"/>
  <c r="AO292" i="4"/>
  <c r="AY101" i="4"/>
  <c r="AM256" i="4"/>
  <c r="BB245" i="4"/>
  <c r="AN222" i="4"/>
  <c r="AR121" i="4"/>
  <c r="BB219" i="4"/>
  <c r="AP340" i="4"/>
  <c r="AO287" i="4"/>
  <c r="AN10" i="4"/>
  <c r="AX145" i="4"/>
  <c r="AR187" i="4"/>
  <c r="AQ235" i="4"/>
  <c r="BA99" i="4"/>
  <c r="AS190" i="4"/>
  <c r="AY29" i="4"/>
  <c r="AO362" i="4"/>
  <c r="AO71" i="4"/>
  <c r="BC295" i="4"/>
  <c r="BA261" i="4"/>
  <c r="AZ343" i="4"/>
  <c r="AQ275" i="4"/>
  <c r="AY189" i="4"/>
  <c r="AU246" i="4"/>
  <c r="AQ124" i="4"/>
  <c r="AQ118" i="4"/>
  <c r="BA163" i="4"/>
  <c r="AV289" i="4"/>
  <c r="BB319" i="4"/>
  <c r="AV84" i="4"/>
  <c r="AT157" i="4"/>
  <c r="BA211" i="4"/>
  <c r="BD307" i="4"/>
  <c r="BD74" i="4"/>
  <c r="AQ294" i="4"/>
  <c r="AS40" i="4"/>
  <c r="AP16" i="4"/>
  <c r="AZ43" i="4"/>
  <c r="AQ43" i="4"/>
  <c r="AO19" i="4"/>
  <c r="BC123" i="4"/>
  <c r="AO352" i="4"/>
  <c r="AQ74" i="4"/>
  <c r="AO111" i="4"/>
  <c r="AT162" i="4"/>
  <c r="AM269" i="4"/>
  <c r="AM14" i="4"/>
  <c r="AX78" i="4"/>
  <c r="AY153" i="4"/>
  <c r="AQ31" i="4"/>
  <c r="AU173" i="4"/>
  <c r="BD231" i="4"/>
  <c r="AO178" i="4"/>
  <c r="AU247" i="4"/>
  <c r="AR339" i="4"/>
  <c r="AU122" i="4"/>
  <c r="BB143" i="4"/>
  <c r="AQ111" i="4"/>
  <c r="AQ184" i="4"/>
  <c r="AU204" i="4"/>
  <c r="BD175" i="4"/>
  <c r="AN355" i="4"/>
  <c r="AP123" i="4"/>
  <c r="AZ281" i="4"/>
  <c r="BC256" i="4"/>
  <c r="AM78" i="4"/>
  <c r="AU94" i="4"/>
  <c r="AQ298" i="4"/>
  <c r="BB298" i="4"/>
  <c r="AT43" i="4"/>
  <c r="AZ189" i="4"/>
  <c r="AP304" i="4"/>
  <c r="AP173" i="4"/>
  <c r="AP217" i="4"/>
  <c r="AN211" i="4"/>
  <c r="AX174" i="4"/>
  <c r="AM244" i="4"/>
  <c r="AV315" i="4"/>
  <c r="AX322" i="4"/>
  <c r="AO275" i="4"/>
  <c r="AS5" i="4"/>
  <c r="AU12" i="4"/>
  <c r="BD206" i="4"/>
  <c r="BC201" i="4"/>
  <c r="AS151" i="4"/>
  <c r="BA98" i="4"/>
  <c r="BD7" i="4"/>
  <c r="AM125" i="4"/>
  <c r="AV314" i="4"/>
  <c r="AM258" i="4"/>
  <c r="AU58" i="4"/>
  <c r="AW291" i="4"/>
  <c r="BC147" i="4"/>
  <c r="AW314" i="4"/>
  <c r="AM276" i="4"/>
  <c r="AV86" i="4"/>
  <c r="AW149" i="4"/>
  <c r="AW310" i="4"/>
  <c r="AZ234" i="4"/>
  <c r="AT104" i="4"/>
  <c r="AO305" i="4"/>
  <c r="AX361" i="4"/>
  <c r="AR120" i="4"/>
  <c r="AR336" i="4"/>
  <c r="AN135" i="4"/>
  <c r="AM36" i="4"/>
  <c r="AY17" i="4"/>
  <c r="BB271" i="4"/>
  <c r="AX74" i="4"/>
  <c r="BA271" i="4"/>
  <c r="AS186" i="4"/>
  <c r="AM138" i="4"/>
  <c r="BC23" i="4"/>
  <c r="BB134" i="4"/>
  <c r="AT119" i="4"/>
  <c r="AM40" i="4"/>
  <c r="BD279" i="4"/>
  <c r="BA213" i="4"/>
  <c r="AY301" i="4"/>
  <c r="AS283" i="4"/>
  <c r="AQ249" i="4"/>
  <c r="AU50" i="4"/>
  <c r="BC203" i="4"/>
  <c r="AY318" i="4"/>
  <c r="AS93" i="4"/>
  <c r="AW133" i="4"/>
  <c r="AM342" i="4"/>
  <c r="AY178" i="4"/>
  <c r="AM302" i="4"/>
  <c r="AV69" i="4"/>
  <c r="AV286" i="4"/>
  <c r="BA149" i="4"/>
  <c r="AV19" i="4"/>
  <c r="AR112" i="4"/>
  <c r="AZ72" i="4"/>
  <c r="BD193" i="4"/>
  <c r="AT260" i="4"/>
  <c r="AO326" i="4"/>
  <c r="BA34" i="4"/>
  <c r="AX216" i="4"/>
  <c r="AX67" i="4"/>
  <c r="AS88" i="4"/>
  <c r="AT340" i="4"/>
  <c r="AQ230" i="4"/>
  <c r="AP128" i="4"/>
  <c r="AM290" i="4"/>
  <c r="BD281" i="4"/>
  <c r="AM128" i="4"/>
  <c r="AQ29" i="4"/>
  <c r="BC281" i="4"/>
  <c r="AM133" i="4"/>
  <c r="BC19" i="4"/>
  <c r="AP352" i="4"/>
  <c r="AP119" i="4"/>
  <c r="AM242" i="4"/>
  <c r="AT313" i="4"/>
  <c r="AR145" i="4"/>
  <c r="AY21" i="4"/>
  <c r="AR325" i="4"/>
  <c r="AR205" i="4"/>
  <c r="AT336" i="4"/>
  <c r="AQ49" i="4"/>
  <c r="AV183" i="4"/>
  <c r="AZ15" i="4"/>
  <c r="AN298" i="4"/>
  <c r="AU59" i="4"/>
  <c r="AN358" i="4"/>
  <c r="AQ175" i="4"/>
  <c r="AR181" i="4"/>
  <c r="BB38" i="4"/>
  <c r="AO207" i="4"/>
  <c r="AU234" i="4"/>
  <c r="BC153" i="4"/>
  <c r="AU109" i="4"/>
  <c r="AZ45" i="4"/>
  <c r="AO233" i="4"/>
  <c r="BD10" i="4"/>
  <c r="BB111" i="4"/>
  <c r="AY41" i="4"/>
  <c r="AQ363" i="4"/>
  <c r="BB54" i="4"/>
  <c r="AZ244" i="4"/>
  <c r="AO331" i="4"/>
  <c r="BB37" i="4"/>
  <c r="AV120" i="4"/>
  <c r="AR29" i="4"/>
  <c r="AQ71" i="4"/>
  <c r="AU184" i="4"/>
  <c r="BA236" i="4"/>
  <c r="AQ165" i="4"/>
  <c r="BC205" i="4"/>
  <c r="AT173" i="4"/>
  <c r="AT329" i="4"/>
  <c r="AV354" i="4"/>
  <c r="AS355" i="4"/>
  <c r="AS308" i="4"/>
  <c r="AY100" i="4"/>
  <c r="BA203" i="4"/>
  <c r="AO319" i="4"/>
  <c r="AZ330" i="4"/>
  <c r="AQ128" i="4"/>
  <c r="AX18" i="4"/>
  <c r="AM181" i="4"/>
  <c r="AO148" i="4"/>
  <c r="AV351" i="4"/>
  <c r="AT192" i="4"/>
  <c r="AN55" i="4"/>
  <c r="AV229" i="4"/>
  <c r="AN314" i="4"/>
  <c r="AP320" i="4"/>
  <c r="AT267" i="4"/>
  <c r="AP280" i="4"/>
  <c r="AN293" i="4"/>
  <c r="AX108" i="4"/>
  <c r="BD35" i="4"/>
  <c r="AW283" i="4"/>
  <c r="AR303" i="4"/>
  <c r="AO348" i="4"/>
  <c r="AM126" i="4"/>
  <c r="AY287" i="4"/>
  <c r="AS101" i="4"/>
  <c r="AU281" i="4"/>
  <c r="BC199" i="4"/>
  <c r="AR146" i="4"/>
  <c r="BB261" i="4"/>
  <c r="AT236" i="4"/>
  <c r="AN308" i="4"/>
  <c r="AZ120" i="4"/>
  <c r="BA308" i="4"/>
  <c r="AY10" i="4"/>
  <c r="AP308" i="4"/>
  <c r="AQ287" i="4"/>
  <c r="AU239" i="4"/>
  <c r="BB62" i="4"/>
  <c r="BC30" i="4"/>
  <c r="AU129" i="4"/>
  <c r="AX192" i="4"/>
  <c r="AX317" i="4"/>
  <c r="AU181" i="4"/>
  <c r="BA189" i="4"/>
  <c r="AW353" i="4"/>
  <c r="AO263" i="4"/>
  <c r="AU308" i="4"/>
  <c r="AO74" i="4"/>
  <c r="AY289" i="4"/>
  <c r="AY19" i="4"/>
  <c r="BC80" i="4"/>
  <c r="AM220" i="4"/>
  <c r="AV239" i="4"/>
  <c r="BC267" i="4"/>
  <c r="AS347" i="4"/>
  <c r="AP350" i="4"/>
  <c r="BD89" i="4"/>
  <c r="AQ231" i="4"/>
  <c r="BD145" i="4"/>
  <c r="AO181" i="4"/>
  <c r="AX244" i="4"/>
  <c r="BC183" i="4"/>
  <c r="AZ174" i="4"/>
  <c r="BB210" i="4"/>
  <c r="BB277" i="4"/>
  <c r="AS220" i="4"/>
  <c r="AQ220" i="4"/>
  <c r="AS325" i="4"/>
  <c r="AX282" i="4"/>
  <c r="AZ237" i="4"/>
  <c r="AN290" i="4"/>
  <c r="AS275" i="4"/>
  <c r="AY323" i="4"/>
  <c r="AU298" i="4"/>
  <c r="AN347" i="4"/>
  <c r="AX26" i="4"/>
  <c r="AP294" i="4"/>
  <c r="AZ224" i="4"/>
  <c r="AT204" i="4"/>
  <c r="BB193" i="4"/>
  <c r="AO185" i="4"/>
  <c r="AV302" i="4"/>
  <c r="AP192" i="4"/>
  <c r="BC96" i="4"/>
  <c r="BA61" i="4"/>
  <c r="AT253" i="4"/>
  <c r="AV299" i="4"/>
  <c r="BD98" i="4"/>
  <c r="AX98" i="4"/>
  <c r="BA243" i="4"/>
  <c r="AM197" i="4"/>
  <c r="BB255" i="4"/>
  <c r="AN183" i="4"/>
  <c r="BD292" i="4"/>
  <c r="BB19" i="4"/>
  <c r="BA146" i="4"/>
  <c r="AT355" i="4"/>
  <c r="AV228" i="4"/>
  <c r="AW350" i="4"/>
  <c r="BD278" i="4"/>
  <c r="BB236" i="4"/>
  <c r="AR231" i="4"/>
  <c r="AR37" i="4"/>
  <c r="AR357" i="4"/>
  <c r="BB59" i="4"/>
  <c r="BC187" i="4"/>
  <c r="AM94" i="4"/>
  <c r="AX330" i="4"/>
  <c r="AV295" i="4"/>
  <c r="AY295" i="4"/>
  <c r="AZ277" i="4"/>
  <c r="BB10" i="4"/>
  <c r="BB252" i="4"/>
  <c r="AZ220" i="4"/>
  <c r="AN271" i="4"/>
  <c r="AP233" i="4"/>
  <c r="AY94" i="4"/>
  <c r="AU183" i="4"/>
  <c r="BD174" i="4"/>
  <c r="AP110" i="4"/>
  <c r="AT315" i="4"/>
  <c r="BB347" i="4"/>
  <c r="AQ331" i="4"/>
  <c r="AR172" i="4"/>
  <c r="AY22" i="4"/>
  <c r="AY73" i="4"/>
  <c r="BA82" i="4"/>
  <c r="AU100" i="4"/>
  <c r="BB336" i="4"/>
  <c r="AO179" i="4"/>
  <c r="BA297" i="4"/>
  <c r="AM153" i="4"/>
  <c r="BD178" i="4"/>
  <c r="AW301" i="4"/>
  <c r="AV221" i="4"/>
  <c r="BC38" i="4"/>
  <c r="AN310" i="4"/>
  <c r="AT320" i="4"/>
  <c r="AP215" i="4"/>
  <c r="AV152" i="4"/>
  <c r="AZ341" i="4"/>
  <c r="AS84" i="4"/>
  <c r="AO290" i="4"/>
  <c r="BA67" i="4"/>
  <c r="AR67" i="4"/>
  <c r="AV31" i="4"/>
  <c r="AY31" i="4"/>
  <c r="AU342" i="4"/>
  <c r="AZ347" i="4"/>
  <c r="AZ346" i="4"/>
  <c r="AP66" i="4"/>
  <c r="BA192" i="4"/>
  <c r="BC217" i="4"/>
  <c r="AS357" i="4"/>
  <c r="AR323" i="4"/>
  <c r="AP336" i="4"/>
  <c r="AS314" i="4"/>
  <c r="AM224" i="4"/>
  <c r="AU134" i="4"/>
  <c r="BA341" i="4"/>
  <c r="AQ271" i="4"/>
  <c r="AN51" i="4"/>
  <c r="AO343" i="4"/>
  <c r="AQ238" i="4"/>
  <c r="AV138" i="4"/>
  <c r="AT138" i="4"/>
  <c r="AV134" i="4"/>
  <c r="AR296" i="4"/>
  <c r="AU196" i="4"/>
  <c r="BC352" i="4"/>
  <c r="AV279" i="4"/>
  <c r="BB213" i="4"/>
  <c r="BC283" i="4"/>
  <c r="BB321" i="4"/>
  <c r="AX211" i="4"/>
  <c r="AR186" i="4"/>
  <c r="AP18" i="4"/>
  <c r="BC220" i="4"/>
  <c r="AR179" i="4"/>
  <c r="BA35" i="4"/>
  <c r="AY219" i="4"/>
  <c r="AU219" i="4"/>
  <c r="AM21" i="4"/>
  <c r="AW228" i="4"/>
  <c r="AQ103" i="4"/>
  <c r="BA126" i="4"/>
  <c r="AU287" i="4"/>
  <c r="AW94" i="4"/>
  <c r="AN16" i="4"/>
  <c r="AP55" i="4"/>
  <c r="AR282" i="4"/>
  <c r="AP238" i="4"/>
  <c r="BC214" i="4"/>
  <c r="AT133" i="4"/>
  <c r="BB98" i="4"/>
  <c r="AM178" i="4"/>
  <c r="AR41" i="4"/>
  <c r="AV333" i="4"/>
  <c r="AT279" i="4"/>
  <c r="AT258" i="4"/>
  <c r="AW303" i="4"/>
  <c r="AZ265" i="4"/>
  <c r="AZ286" i="4"/>
  <c r="BC139" i="4"/>
  <c r="BD223" i="4"/>
  <c r="AO223" i="4"/>
  <c r="AO82" i="4"/>
  <c r="AX126" i="4"/>
  <c r="AS98" i="4"/>
  <c r="BB123" i="4"/>
  <c r="AS16" i="4"/>
  <c r="AV213" i="4"/>
  <c r="AT310" i="4"/>
  <c r="BA273" i="4"/>
  <c r="AZ159" i="4"/>
  <c r="AM4" i="8"/>
  <c r="Z15" i="11" s="1"/>
  <c r="AO134" i="4"/>
  <c r="AV153" i="4"/>
  <c r="AN101" i="4"/>
  <c r="AY55" i="4"/>
  <c r="AS238" i="4"/>
  <c r="AV238" i="4"/>
  <c r="AZ127" i="4"/>
  <c r="AY20" i="4"/>
  <c r="AR15" i="4"/>
  <c r="AS289" i="4"/>
  <c r="BD83" i="4"/>
  <c r="BB181" i="4"/>
  <c r="AQ38" i="4"/>
  <c r="AY156" i="4"/>
  <c r="AX120" i="4"/>
  <c r="BA74" i="4"/>
  <c r="BB343" i="4"/>
  <c r="BB189" i="4"/>
  <c r="BD255" i="4"/>
  <c r="AM262" i="4"/>
  <c r="AN63" i="4"/>
  <c r="BB223" i="4"/>
  <c r="AY310" i="4"/>
  <c r="BC162" i="4"/>
  <c r="AO298" i="4"/>
  <c r="BA350" i="4"/>
  <c r="AT126" i="4"/>
  <c r="BD29" i="4"/>
  <c r="AM129" i="4"/>
  <c r="AP108" i="4"/>
  <c r="AR353" i="4"/>
  <c r="AY182" i="4"/>
  <c r="BC175" i="4"/>
  <c r="BB363" i="4"/>
  <c r="AS210" i="4"/>
  <c r="AV10" i="4"/>
  <c r="AW288" i="4"/>
  <c r="BC342" i="4"/>
  <c r="AQ258" i="4"/>
  <c r="AU228" i="4"/>
  <c r="AW285" i="4"/>
  <c r="AZ119" i="4"/>
  <c r="AS346" i="4"/>
  <c r="AQ340" i="4"/>
  <c r="AR311" i="4"/>
  <c r="AZ55" i="4"/>
  <c r="AN93" i="4"/>
  <c r="AM260" i="4"/>
  <c r="AW134" i="4"/>
  <c r="AY87" i="4"/>
  <c r="BC250" i="4"/>
  <c r="AP47" i="4"/>
  <c r="AS160" i="4"/>
  <c r="AX53" i="4"/>
  <c r="AX279" i="4"/>
  <c r="BC7" i="4"/>
  <c r="AO360" i="4"/>
  <c r="BB253" i="4"/>
  <c r="AP52" i="4"/>
  <c r="AT322" i="4"/>
  <c r="AZ146" i="4"/>
  <c r="AV151" i="4"/>
  <c r="BA43" i="4"/>
  <c r="AO30" i="4"/>
  <c r="AM145" i="4"/>
  <c r="AV231" i="4"/>
  <c r="AV205" i="4"/>
  <c r="AN336" i="4"/>
  <c r="AX324" i="4"/>
  <c r="AV313" i="4"/>
  <c r="AQ228" i="4"/>
  <c r="BA202" i="4"/>
  <c r="BB34" i="4"/>
  <c r="AW53" i="4"/>
  <c r="AW220" i="4"/>
  <c r="AS257" i="4"/>
  <c r="BA208" i="4"/>
  <c r="AP59" i="4"/>
  <c r="AM313" i="4"/>
  <c r="AU205" i="4"/>
  <c r="AP291" i="4"/>
  <c r="AQ82" i="4"/>
  <c r="AV111" i="4"/>
  <c r="AZ46" i="4"/>
  <c r="AP163" i="4"/>
  <c r="AN143" i="4"/>
  <c r="AN138" i="4"/>
  <c r="AN37" i="4"/>
  <c r="BA359" i="4"/>
  <c r="BA216" i="4"/>
  <c r="AO110" i="4"/>
  <c r="AU51" i="4"/>
  <c r="AO252" i="4"/>
  <c r="AX182" i="4"/>
  <c r="AZ325" i="4"/>
  <c r="AY282" i="4"/>
  <c r="AV359" i="4"/>
  <c r="BB157" i="4"/>
  <c r="BC308" i="4"/>
  <c r="AU112" i="4"/>
  <c r="AZ26" i="4"/>
  <c r="AN24" i="4"/>
  <c r="AS337" i="4"/>
  <c r="BD69" i="4"/>
  <c r="AY202" i="4"/>
  <c r="AU331" i="4"/>
  <c r="BA331" i="4"/>
  <c r="AQ205" i="4"/>
  <c r="AN328" i="4"/>
  <c r="AM58" i="4"/>
  <c r="AN315" i="4"/>
  <c r="AV291" i="4"/>
  <c r="AM314" i="4"/>
  <c r="AU160" i="4"/>
  <c r="AP82" i="4"/>
  <c r="BB71" i="4"/>
  <c r="AN276" i="4"/>
  <c r="BD179" i="4"/>
  <c r="BA4" i="4"/>
  <c r="BA293" i="4"/>
  <c r="AS274" i="4"/>
  <c r="AM84" i="4"/>
  <c r="BA84" i="4"/>
  <c r="AV265" i="4"/>
  <c r="AO236" i="4"/>
  <c r="AS302" i="4"/>
  <c r="BD96" i="4"/>
  <c r="AO151" i="4"/>
  <c r="AQ167" i="4"/>
  <c r="AN353" i="4"/>
  <c r="AU96" i="4"/>
  <c r="AW135" i="4"/>
  <c r="AW196" i="4"/>
  <c r="AN361" i="4"/>
  <c r="AY343" i="4"/>
  <c r="AS323" i="4"/>
  <c r="AS209" i="4"/>
  <c r="BD209" i="4"/>
  <c r="BC189" i="4"/>
  <c r="AP134" i="4"/>
  <c r="BC238" i="4"/>
  <c r="AQ45" i="4"/>
  <c r="AO55" i="4"/>
  <c r="AN243" i="4"/>
  <c r="AT169" i="4"/>
  <c r="BD132" i="4"/>
  <c r="AR190" i="4"/>
  <c r="AT59" i="4"/>
  <c r="AP99" i="4"/>
  <c r="AO229" i="4"/>
  <c r="BD70" i="4"/>
  <c r="BC86" i="4"/>
  <c r="AX110" i="4"/>
  <c r="AM34" i="4"/>
  <c r="AS108" i="4"/>
  <c r="AW194" i="4"/>
  <c r="AY120" i="4"/>
  <c r="AZ142" i="4"/>
  <c r="AR198" i="4"/>
  <c r="AX281" i="4"/>
  <c r="AW168" i="4"/>
  <c r="BD315" i="4"/>
  <c r="BB56" i="4"/>
  <c r="AN189" i="4"/>
  <c r="BB314" i="4"/>
  <c r="AQ105" i="4"/>
  <c r="AS105" i="4"/>
  <c r="AU141" i="4"/>
  <c r="AR74" i="4"/>
  <c r="BB186" i="4"/>
  <c r="BD149" i="4"/>
  <c r="BA31" i="4"/>
  <c r="AX38" i="4"/>
  <c r="AM4" i="4"/>
  <c r="BB296" i="4"/>
  <c r="BA142" i="4"/>
  <c r="BD294" i="4"/>
  <c r="AN181" i="4"/>
  <c r="AQ181" i="4"/>
  <c r="AU119" i="4"/>
  <c r="AQ342" i="4"/>
  <c r="AP170" i="4"/>
  <c r="AY279" i="4"/>
  <c r="AN301" i="4"/>
  <c r="AM283" i="4"/>
  <c r="AU21" i="4"/>
  <c r="BB172" i="4"/>
  <c r="AO272" i="4"/>
  <c r="AW320" i="4"/>
  <c r="AM174" i="4"/>
  <c r="AT241" i="4"/>
  <c r="AP146" i="4"/>
  <c r="AW274" i="4"/>
  <c r="AR35" i="4"/>
  <c r="BB300" i="4"/>
  <c r="AN214" i="4"/>
  <c r="BB214" i="4"/>
  <c r="AM300" i="4"/>
  <c r="BC131" i="4"/>
  <c r="AW106" i="4"/>
  <c r="AR213" i="4"/>
  <c r="AT298" i="4"/>
  <c r="AN31" i="4"/>
  <c r="AX335" i="4"/>
  <c r="AN235" i="4"/>
  <c r="AP143" i="4"/>
  <c r="AQ348" i="4"/>
  <c r="BB127" i="4"/>
  <c r="AP247" i="4"/>
  <c r="AP190" i="4"/>
  <c r="AN167" i="4"/>
  <c r="AQ94" i="4"/>
  <c r="AX203" i="4"/>
  <c r="AR304" i="4"/>
  <c r="BC304" i="4"/>
  <c r="AW167" i="4"/>
  <c r="AQ333" i="4"/>
  <c r="AT205" i="4"/>
  <c r="AU178" i="4"/>
  <c r="AV208" i="4"/>
  <c r="AW92" i="4"/>
  <c r="AP40" i="4"/>
  <c r="AM114" i="4"/>
  <c r="BD133" i="4"/>
  <c r="AZ64" i="4"/>
  <c r="AY160" i="4"/>
  <c r="AQ149" i="4"/>
  <c r="BC149" i="4"/>
  <c r="AO97" i="4"/>
  <c r="AM239" i="4"/>
  <c r="AS61" i="4"/>
  <c r="AU19" i="4"/>
  <c r="AY350" i="4"/>
  <c r="AM112" i="4"/>
  <c r="AU49" i="4"/>
  <c r="AR40" i="4"/>
  <c r="BD259" i="4"/>
  <c r="AP113" i="4"/>
  <c r="AU72" i="4"/>
  <c r="BD233" i="4"/>
  <c r="AP356" i="4"/>
  <c r="BA315" i="4"/>
  <c r="AR332" i="4"/>
  <c r="AP9" i="4"/>
  <c r="BA274" i="4"/>
  <c r="BD226" i="4"/>
  <c r="AO98" i="4"/>
  <c r="AP275" i="4"/>
  <c r="AY16" i="4"/>
  <c r="AY126" i="4"/>
  <c r="AT213" i="4"/>
  <c r="AS167" i="4"/>
  <c r="AM154" i="4"/>
  <c r="BB354" i="4"/>
  <c r="AX6" i="4"/>
  <c r="BC6" i="4"/>
  <c r="AQ169" i="4"/>
  <c r="AZ111" i="4"/>
  <c r="AO138" i="4"/>
  <c r="AY138" i="4"/>
  <c r="AP67" i="4"/>
  <c r="AW218" i="4"/>
  <c r="AN47" i="4"/>
  <c r="AZ37" i="4"/>
  <c r="AT100" i="4"/>
  <c r="AW105" i="4"/>
  <c r="AX214" i="4"/>
  <c r="AM230" i="4"/>
  <c r="BA329" i="4"/>
  <c r="AR128" i="4"/>
  <c r="BC285" i="4"/>
  <c r="AU307" i="4"/>
  <c r="AS245" i="4"/>
  <c r="AT54" i="4"/>
  <c r="AQ202" i="4"/>
  <c r="AZ215" i="4"/>
  <c r="AS51" i="4"/>
  <c r="BB289" i="4"/>
  <c r="AM131" i="4"/>
  <c r="BA232" i="4"/>
  <c r="AO105" i="4"/>
  <c r="AQ304" i="4"/>
  <c r="BD335" i="4"/>
  <c r="AO169" i="4"/>
  <c r="AQ329" i="4"/>
  <c r="AS242" i="4"/>
  <c r="AU115" i="4"/>
  <c r="BA114" i="4"/>
  <c r="AU13" i="4"/>
  <c r="BC247" i="4"/>
  <c r="AZ27" i="4"/>
  <c r="AU294" i="4"/>
  <c r="AP159" i="4"/>
  <c r="AQ290" i="4"/>
  <c r="AN199" i="4"/>
  <c r="AS134" i="4"/>
  <c r="AS309" i="4"/>
  <c r="AS184" i="4"/>
  <c r="AM280" i="4"/>
  <c r="AP88" i="4"/>
  <c r="AP245" i="4"/>
  <c r="AV38" i="4"/>
  <c r="AP153" i="4"/>
  <c r="AU346" i="4"/>
  <c r="AX161" i="4"/>
  <c r="BC284" i="4"/>
  <c r="AW20" i="4"/>
  <c r="AU288" i="4"/>
  <c r="BC290" i="4"/>
  <c r="AX55" i="4"/>
  <c r="AQ237" i="4"/>
  <c r="AQ185" i="4"/>
  <c r="AM206" i="4"/>
  <c r="AO302" i="4"/>
  <c r="AT302" i="4"/>
  <c r="AQ17" i="4"/>
  <c r="AN98" i="4"/>
  <c r="BB51" i="4"/>
  <c r="AP148" i="4"/>
  <c r="AX63" i="4"/>
  <c r="AR194" i="4"/>
  <c r="BD124" i="4"/>
  <c r="BA265" i="4"/>
  <c r="AY42" i="4"/>
  <c r="AW219" i="4"/>
  <c r="AX160" i="4"/>
  <c r="BB333" i="4"/>
  <c r="AO250" i="4"/>
  <c r="AS250" i="4"/>
  <c r="AP211" i="4"/>
  <c r="AW110" i="4"/>
  <c r="AM289" i="4"/>
  <c r="AP43" i="4"/>
  <c r="AU43" i="4"/>
  <c r="AM118" i="4"/>
  <c r="AS218" i="4"/>
  <c r="BB247" i="4"/>
  <c r="AQ191" i="4"/>
  <c r="AP260" i="4"/>
  <c r="AY247" i="4"/>
  <c r="BC272" i="4"/>
  <c r="AM294" i="4"/>
  <c r="AV139" i="4"/>
  <c r="AM295" i="4"/>
  <c r="BB295" i="4"/>
  <c r="AR338" i="4"/>
  <c r="AR351" i="4"/>
  <c r="AV340" i="4"/>
  <c r="AN286" i="4"/>
  <c r="AV33" i="4"/>
  <c r="BC12" i="4"/>
  <c r="BD340" i="4"/>
  <c r="AM67" i="4"/>
  <c r="BC40" i="4"/>
  <c r="AT283" i="4"/>
  <c r="BD243" i="4"/>
  <c r="AU299" i="4"/>
  <c r="AS299" i="4"/>
  <c r="AN87" i="4"/>
  <c r="AN159" i="4"/>
  <c r="AO238" i="4"/>
  <c r="AQ65" i="4"/>
  <c r="AR253" i="4"/>
  <c r="AP209" i="4"/>
  <c r="AM8" i="4"/>
  <c r="AX45" i="4"/>
  <c r="BB8" i="4"/>
  <c r="AM357" i="4"/>
  <c r="AX332" i="4"/>
  <c r="BA320" i="4"/>
  <c r="AQ280" i="4"/>
  <c r="BA287" i="4"/>
  <c r="AT319" i="4"/>
  <c r="AQ139" i="4"/>
  <c r="AQ42" i="4"/>
  <c r="BB182" i="4"/>
  <c r="AT16" i="4"/>
  <c r="AY166" i="4"/>
  <c r="BD104" i="4"/>
  <c r="AO15" i="4"/>
  <c r="BA190" i="4"/>
  <c r="AT103" i="4"/>
  <c r="AY114" i="4"/>
  <c r="AR85" i="4"/>
  <c r="AP223" i="4"/>
  <c r="BD163" i="4"/>
  <c r="AQ308" i="4"/>
  <c r="AS201" i="4"/>
  <c r="BD330" i="4"/>
  <c r="AO225" i="4"/>
  <c r="AT143" i="4"/>
  <c r="BD241" i="4"/>
  <c r="AZ256" i="4"/>
  <c r="AS226" i="4"/>
  <c r="AS42" i="4"/>
  <c r="BB355" i="4"/>
  <c r="AR122" i="4"/>
  <c r="AU279" i="4"/>
  <c r="BC261" i="4"/>
  <c r="AS145" i="4"/>
  <c r="AT330" i="4"/>
  <c r="AN94" i="4"/>
  <c r="AQ20" i="4"/>
  <c r="BD227" i="4"/>
  <c r="AM338" i="4"/>
  <c r="BA166" i="4"/>
  <c r="BB92" i="4"/>
  <c r="BD108" i="4"/>
  <c r="AZ32" i="4"/>
  <c r="AW299" i="4"/>
  <c r="AS47" i="4"/>
  <c r="AQ289" i="4"/>
  <c r="AW145" i="4"/>
  <c r="BD73" i="4"/>
  <c r="AV163" i="4"/>
  <c r="BD197" i="4"/>
  <c r="BB323" i="4"/>
  <c r="AV263" i="4"/>
  <c r="BB174" i="4"/>
  <c r="AU176" i="4"/>
  <c r="AY286" i="4"/>
  <c r="AS270" i="4"/>
  <c r="AN85" i="4"/>
  <c r="AQ199" i="4"/>
  <c r="BD336" i="4"/>
  <c r="AT259" i="4"/>
  <c r="AM86" i="4"/>
  <c r="AQ285" i="4"/>
  <c r="AM329" i="4"/>
  <c r="AU353" i="4"/>
  <c r="AP116" i="4"/>
  <c r="AN164" i="4"/>
  <c r="AY69" i="4"/>
  <c r="AY11" i="4"/>
  <c r="AR21" i="4"/>
  <c r="AY123" i="4"/>
  <c r="AO194" i="4"/>
  <c r="AY159" i="4"/>
  <c r="BA250" i="4"/>
  <c r="AU199" i="4"/>
  <c r="AZ7" i="4"/>
  <c r="AQ51" i="4"/>
  <c r="AT35" i="4"/>
  <c r="AY173" i="4"/>
  <c r="AR142" i="4"/>
  <c r="AS319" i="4"/>
  <c r="BC181" i="4"/>
  <c r="AO7" i="4"/>
  <c r="AS112" i="4"/>
  <c r="BA57" i="4"/>
  <c r="AW317" i="4"/>
  <c r="AO14" i="4"/>
  <c r="AR57" i="4"/>
  <c r="AS152" i="4"/>
  <c r="AX219" i="4"/>
  <c r="AW289" i="4"/>
  <c r="AP121" i="4"/>
  <c r="AT97" i="4"/>
  <c r="AM231" i="4"/>
  <c r="AR126" i="4"/>
  <c r="AU82" i="4"/>
  <c r="AQ78" i="4"/>
  <c r="AY268" i="4"/>
  <c r="BC315" i="4"/>
  <c r="AN192" i="4"/>
  <c r="AW292" i="4"/>
  <c r="AV154" i="4"/>
  <c r="AR79" i="4"/>
  <c r="AN206" i="4"/>
  <c r="AN110" i="4"/>
  <c r="BC348" i="4"/>
  <c r="AP56" i="4"/>
  <c r="AR77" i="4"/>
  <c r="AW240" i="4"/>
  <c r="AR348" i="4"/>
  <c r="BB356" i="4"/>
  <c r="AO89" i="4"/>
  <c r="AN176" i="4"/>
  <c r="BB178" i="4"/>
  <c r="AV176" i="4"/>
  <c r="AY161" i="4"/>
  <c r="AN104" i="4"/>
  <c r="AY146" i="4"/>
  <c r="BD332" i="4"/>
  <c r="AV211" i="4"/>
  <c r="BA193" i="4"/>
  <c r="AY248" i="4"/>
  <c r="AY33" i="4"/>
  <c r="AS4" i="8"/>
  <c r="AM15" i="11" s="1"/>
  <c r="AW340" i="4"/>
  <c r="BA215" i="4"/>
  <c r="AO70" i="4"/>
  <c r="BC138" i="4"/>
  <c r="BA151" i="4"/>
  <c r="AN219" i="4"/>
  <c r="BA209" i="4"/>
  <c r="AX261" i="4"/>
  <c r="AX28" i="4"/>
  <c r="AU276" i="4"/>
  <c r="BD232" i="4"/>
  <c r="AP288" i="4"/>
  <c r="AP316" i="4"/>
  <c r="BA299" i="4"/>
  <c r="AR246" i="4"/>
  <c r="AT159" i="4"/>
  <c r="AN248" i="4"/>
  <c r="BC355" i="4"/>
  <c r="AR44" i="4"/>
  <c r="AN44" i="4"/>
  <c r="AS76" i="4"/>
  <c r="BA295" i="4"/>
  <c r="AY136" i="4"/>
  <c r="AQ250" i="4"/>
  <c r="AM194" i="4"/>
  <c r="AO316" i="4"/>
  <c r="BC262" i="4"/>
  <c r="BB262" i="4"/>
  <c r="BC310" i="4"/>
  <c r="AT299" i="4"/>
  <c r="BA38" i="4"/>
  <c r="AS138" i="4"/>
  <c r="BC35" i="4"/>
  <c r="AN145" i="4"/>
  <c r="AV330" i="4"/>
  <c r="AO216" i="4"/>
  <c r="AP7" i="4"/>
  <c r="AY333" i="4"/>
  <c r="AN218" i="4"/>
  <c r="BB209" i="4"/>
  <c r="AX15" i="4"/>
  <c r="AS63" i="4"/>
  <c r="AY96" i="4"/>
  <c r="BB299" i="4"/>
  <c r="AO54" i="4"/>
  <c r="AN35" i="4"/>
  <c r="BD135" i="4"/>
  <c r="AW143" i="4"/>
  <c r="AT353" i="4"/>
  <c r="AT106" i="4"/>
  <c r="BA221" i="4"/>
  <c r="AS312" i="4"/>
  <c r="AS110" i="4"/>
  <c r="AV337" i="4"/>
  <c r="AQ190" i="4"/>
  <c r="AO357" i="4"/>
  <c r="BC54" i="4"/>
  <c r="AO186" i="4"/>
  <c r="BA254" i="4"/>
  <c r="BC167" i="4"/>
  <c r="AM330" i="4"/>
  <c r="AZ130" i="4"/>
  <c r="AO146" i="4"/>
  <c r="BA325" i="4"/>
  <c r="AN244" i="4"/>
  <c r="AP135" i="4"/>
  <c r="BC51" i="4"/>
  <c r="BD235" i="4"/>
  <c r="BD72" i="4"/>
  <c r="BA116" i="4"/>
  <c r="AY57" i="4"/>
  <c r="BD357" i="4"/>
  <c r="AW201" i="4"/>
  <c r="AO204" i="4"/>
  <c r="AT149" i="4"/>
  <c r="BD343" i="4"/>
  <c r="AY235" i="4"/>
  <c r="AU203" i="4"/>
  <c r="BD61" i="4"/>
  <c r="AW276" i="4"/>
  <c r="AV29" i="4"/>
  <c r="BB258" i="4"/>
  <c r="AS50" i="4"/>
  <c r="AZ82" i="4"/>
  <c r="BD217" i="4"/>
  <c r="BC164" i="4"/>
  <c r="AR199" i="4"/>
  <c r="AR276" i="4"/>
  <c r="AO125" i="4"/>
  <c r="AO174" i="4"/>
  <c r="BC208" i="4"/>
  <c r="AM243" i="4"/>
  <c r="AT20" i="4"/>
  <c r="BB345" i="4"/>
  <c r="AZ294" i="4"/>
  <c r="AW82" i="4"/>
  <c r="AN179" i="4"/>
  <c r="AM298" i="4"/>
  <c r="AW348" i="4"/>
  <c r="AU260" i="4"/>
  <c r="BA27" i="4"/>
  <c r="AX43" i="4"/>
  <c r="AT218" i="4"/>
  <c r="AR104" i="4"/>
  <c r="AM352" i="4"/>
  <c r="AU152" i="4"/>
  <c r="AX188" i="4" l="1"/>
  <c r="AP83" i="4"/>
  <c r="AR14" i="4"/>
  <c r="AU354" i="4"/>
  <c r="AR354" i="4"/>
  <c r="AM215" i="4"/>
  <c r="BC102" i="4"/>
  <c r="AX311" i="4"/>
  <c r="AT62" i="4"/>
  <c r="AT4" i="8"/>
  <c r="AN15" i="11" s="1"/>
  <c r="BC318" i="4"/>
  <c r="AU8" i="4"/>
  <c r="AZ296" i="4"/>
  <c r="BC133" i="4"/>
  <c r="BD318" i="4"/>
  <c r="BC296" i="4"/>
  <c r="AT137" i="4"/>
  <c r="AR81" i="4"/>
  <c r="AT57" i="4"/>
  <c r="AU305" i="4"/>
  <c r="AW333" i="4"/>
  <c r="AP326" i="4"/>
  <c r="AO147" i="4"/>
  <c r="AN354" i="4"/>
  <c r="AU81" i="4"/>
  <c r="BA44" i="4"/>
  <c r="AP15" i="4"/>
  <c r="AN324" i="4"/>
  <c r="AV106" i="4"/>
  <c r="AP212" i="4"/>
  <c r="BB147" i="4"/>
  <c r="AY90" i="4"/>
  <c r="AO53" i="4"/>
  <c r="AT234" i="4"/>
  <c r="AS106" i="4"/>
  <c r="AN297" i="4"/>
  <c r="AR321" i="4"/>
  <c r="AM268" i="4"/>
  <c r="AO64" i="4"/>
  <c r="AW8" i="4"/>
  <c r="AO266" i="4"/>
  <c r="AQ148" i="4"/>
  <c r="AW109" i="4"/>
  <c r="AY218" i="4"/>
  <c r="AT212" i="4"/>
  <c r="AV267" i="4"/>
  <c r="AV4" i="8"/>
  <c r="AQ99" i="4"/>
  <c r="AN19" i="4"/>
  <c r="AM64" i="4"/>
  <c r="AW197" i="4"/>
  <c r="AV147" i="4"/>
  <c r="BA333" i="4"/>
  <c r="BB324" i="4"/>
  <c r="AV171" i="4"/>
  <c r="AW241" i="4"/>
  <c r="AT230" i="4"/>
  <c r="AT202" i="4"/>
  <c r="AM296" i="4"/>
  <c r="AP297" i="4"/>
  <c r="AY85" i="4"/>
  <c r="BA219" i="4"/>
  <c r="AU340" i="4"/>
  <c r="AN109" i="4"/>
  <c r="AY18" i="4"/>
  <c r="BD272" i="4"/>
  <c r="AX232" i="4"/>
  <c r="AR66" i="4"/>
  <c r="AN65" i="4"/>
  <c r="BB254" i="4"/>
  <c r="BA49" i="4"/>
  <c r="AR210" i="4"/>
  <c r="AM30" i="4"/>
  <c r="AX140" i="4"/>
  <c r="AN245" i="4"/>
  <c r="AV64" i="4"/>
  <c r="BA56" i="4"/>
  <c r="AT23" i="4"/>
  <c r="AR45" i="4"/>
  <c r="AZ249" i="4"/>
  <c r="AM135" i="4"/>
  <c r="BC307" i="4"/>
  <c r="BD274" i="4"/>
  <c r="AY68" i="4"/>
  <c r="AV79" i="4"/>
  <c r="AY60" i="4"/>
  <c r="AV36" i="4"/>
  <c r="AS144" i="4"/>
  <c r="AQ332" i="4"/>
  <c r="BC10" i="4"/>
  <c r="AZ85" i="4"/>
  <c r="BA96" i="4"/>
  <c r="AM119" i="4"/>
  <c r="BC159" i="4"/>
  <c r="AU197" i="4"/>
  <c r="AS183" i="4"/>
  <c r="AR297" i="4"/>
  <c r="AV276" i="4"/>
  <c r="AW13" i="4"/>
  <c r="AY27" i="4"/>
  <c r="AO23" i="4"/>
  <c r="AP255" i="4"/>
  <c r="BC306" i="4"/>
  <c r="AN152" i="4"/>
  <c r="BA245" i="4"/>
  <c r="AU208" i="4"/>
  <c r="AO73" i="4"/>
  <c r="AR27" i="4"/>
  <c r="AV116" i="4"/>
  <c r="AS165" i="4"/>
  <c r="AN161" i="4"/>
  <c r="AY105" i="4"/>
  <c r="BC292" i="4"/>
  <c r="AS104" i="4"/>
  <c r="BD351" i="4"/>
  <c r="AP93" i="4"/>
  <c r="AP208" i="4"/>
  <c r="BC270" i="4"/>
  <c r="AZ73" i="4"/>
  <c r="AX358" i="4"/>
  <c r="BB69" i="4"/>
  <c r="AU180" i="4"/>
  <c r="AO309" i="4"/>
  <c r="AP214" i="4"/>
  <c r="AV34" i="4"/>
  <c r="BB329" i="4"/>
  <c r="AX253" i="4"/>
  <c r="AN277" i="4"/>
  <c r="AU56" i="4"/>
  <c r="AM158" i="4"/>
  <c r="AS358" i="4"/>
  <c r="AX25" i="4"/>
  <c r="BB11" i="4"/>
  <c r="AQ46" i="4"/>
  <c r="AP6" i="4"/>
  <c r="AZ350" i="4"/>
  <c r="AM161" i="4"/>
  <c r="AS293" i="4"/>
  <c r="AW199" i="4"/>
  <c r="AX123" i="4"/>
  <c r="AV63" i="4"/>
  <c r="AY175" i="4"/>
  <c r="AZ269" i="4"/>
  <c r="AV182" i="4"/>
  <c r="AT305" i="4"/>
  <c r="AX329" i="4"/>
  <c r="AN246" i="4"/>
  <c r="AT282" i="4"/>
  <c r="BA280" i="4"/>
  <c r="AP283" i="4"/>
  <c r="AS179" i="4"/>
  <c r="AV307" i="4"/>
  <c r="AS259" i="4"/>
  <c r="AT38" i="4"/>
  <c r="AZ321" i="4"/>
  <c r="AP180" i="4"/>
  <c r="BA90" i="4"/>
  <c r="AM60" i="4"/>
  <c r="AT345" i="4"/>
  <c r="AP349" i="4"/>
  <c r="AY188" i="4"/>
  <c r="AS39" i="4"/>
  <c r="AX50" i="4"/>
  <c r="AN344" i="4"/>
  <c r="AN27" i="4"/>
  <c r="AV294" i="4"/>
  <c r="AS316" i="4"/>
  <c r="AT200" i="4"/>
  <c r="BA81" i="4"/>
  <c r="BC161" i="4"/>
  <c r="AR65" i="4"/>
  <c r="BB198" i="4"/>
  <c r="AQ77" i="4"/>
  <c r="AO314" i="4"/>
  <c r="AP64" i="4"/>
  <c r="AP36" i="4"/>
  <c r="AM75" i="4"/>
  <c r="AU190" i="4"/>
  <c r="BC105" i="4"/>
  <c r="BD62" i="4"/>
  <c r="AN269" i="4"/>
  <c r="AN62" i="4"/>
  <c r="AV30" i="4"/>
  <c r="AQ44" i="4"/>
  <c r="BC22" i="4"/>
  <c r="AO16" i="4"/>
  <c r="AO40" i="4"/>
  <c r="AY246" i="4"/>
  <c r="AU202" i="4"/>
  <c r="AZ278" i="4"/>
  <c r="AV223" i="4"/>
  <c r="AM185" i="4"/>
  <c r="AZ283" i="4"/>
  <c r="AU333" i="4"/>
  <c r="BB170" i="4"/>
  <c r="AY89" i="4"/>
  <c r="BD152" i="4"/>
  <c r="BB188" i="4"/>
  <c r="AZ68" i="4"/>
  <c r="AV270" i="4"/>
  <c r="AX158" i="4"/>
  <c r="AW113" i="4"/>
  <c r="AV150" i="4"/>
  <c r="AP324" i="4"/>
  <c r="AM117" i="4"/>
  <c r="AN99" i="4"/>
  <c r="AX88" i="4"/>
  <c r="BD141" i="4"/>
  <c r="BA349" i="4"/>
  <c r="AT309" i="4"/>
  <c r="AW83" i="4"/>
  <c r="BA318" i="4"/>
  <c r="AM132" i="4"/>
  <c r="BC95" i="4"/>
  <c r="AU11" i="4"/>
  <c r="BA262" i="4"/>
  <c r="BA102" i="4"/>
  <c r="AP257" i="4"/>
  <c r="AT41" i="4"/>
  <c r="AQ6" i="4"/>
  <c r="AR161" i="4"/>
  <c r="BC33" i="4"/>
  <c r="AU33" i="4"/>
  <c r="BD210" i="4"/>
  <c r="AN330" i="4"/>
  <c r="AS281" i="4"/>
  <c r="AP30" i="4"/>
  <c r="AM123" i="4"/>
  <c r="AU113" i="4"/>
  <c r="AN25" i="4"/>
  <c r="AZ23" i="4"/>
  <c r="AP129" i="4"/>
  <c r="AW330" i="4"/>
  <c r="BC14" i="4"/>
  <c r="AY359" i="4"/>
  <c r="AP41" i="4"/>
  <c r="BC171" i="4"/>
  <c r="AY251" i="4"/>
  <c r="AN260" i="4"/>
  <c r="AV68" i="4"/>
  <c r="AS62" i="4"/>
  <c r="BD166" i="4"/>
  <c r="BB310" i="4"/>
  <c r="AW161" i="4"/>
  <c r="AY128" i="4"/>
  <c r="BD218" i="4"/>
  <c r="AN280" i="4"/>
  <c r="BB105" i="4"/>
  <c r="AO244" i="4"/>
  <c r="AX356" i="4"/>
  <c r="AS158" i="4"/>
  <c r="AO230" i="4"/>
  <c r="AM281" i="4"/>
  <c r="AQ362" i="4"/>
  <c r="AT10" i="4"/>
  <c r="BB6" i="4"/>
  <c r="AM202" i="4"/>
  <c r="AS99" i="4"/>
  <c r="AQ233" i="4"/>
  <c r="BC216" i="4"/>
  <c r="BC109" i="4"/>
  <c r="AX64" i="4"/>
  <c r="AR260" i="4"/>
  <c r="AQ63" i="4"/>
  <c r="AM321" i="4"/>
  <c r="BB306" i="4"/>
  <c r="BD345" i="4"/>
  <c r="AT150" i="4"/>
  <c r="BA263" i="4"/>
  <c r="AY144" i="4"/>
  <c r="AV11" i="4"/>
  <c r="AQ39" i="4"/>
  <c r="AX314" i="4"/>
  <c r="BB24" i="4"/>
  <c r="AQ93" i="4"/>
  <c r="AT25" i="4"/>
  <c r="AZ137" i="4"/>
  <c r="AR11" i="4"/>
  <c r="AN327" i="4"/>
  <c r="AW132" i="4"/>
  <c r="AN272" i="4"/>
  <c r="AZ200" i="4"/>
  <c r="AV326" i="4"/>
  <c r="AO345" i="4"/>
  <c r="AV97" i="4"/>
  <c r="AM257" i="4"/>
  <c r="AP155" i="4"/>
  <c r="AX180" i="4"/>
  <c r="BA78" i="4"/>
  <c r="AO167" i="4"/>
  <c r="AY75" i="4"/>
  <c r="AS175" i="4"/>
  <c r="AT278" i="4"/>
  <c r="AQ282" i="4"/>
  <c r="BC53" i="4"/>
  <c r="BD171" i="4"/>
  <c r="BB89" i="4"/>
  <c r="AO262" i="4"/>
  <c r="AW45" i="4"/>
  <c r="AX328" i="4"/>
  <c r="AP318" i="4"/>
  <c r="AY137" i="4"/>
  <c r="BB50" i="4"/>
  <c r="AS26" i="4"/>
  <c r="AP115" i="4"/>
  <c r="BA41" i="4"/>
  <c r="AY262" i="4"/>
  <c r="AX60" i="4"/>
  <c r="AN232" i="4"/>
  <c r="BD53" i="4"/>
  <c r="AQ129" i="4"/>
  <c r="BA106" i="4"/>
  <c r="AM57" i="4"/>
  <c r="AO218" i="4"/>
  <c r="AZ362" i="4"/>
  <c r="AQ57" i="4"/>
  <c r="AY274" i="4"/>
  <c r="AM11" i="4"/>
  <c r="AY118" i="4"/>
  <c r="AV81" i="4"/>
  <c r="AU157" i="4"/>
  <c r="AV76" i="4"/>
  <c r="AY131" i="4"/>
  <c r="AW26" i="4"/>
  <c r="AR132" i="4"/>
  <c r="BD164" i="4"/>
  <c r="AN78" i="4"/>
  <c r="AW152" i="4"/>
  <c r="BC93" i="4"/>
  <c r="AT328" i="4"/>
  <c r="AN318" i="4"/>
  <c r="AZ344" i="4"/>
  <c r="AZ232" i="4"/>
  <c r="AY97" i="4"/>
  <c r="BC196" i="4"/>
  <c r="AZ61" i="4"/>
  <c r="BA89" i="4"/>
  <c r="AY321" i="4"/>
  <c r="BB66" i="4"/>
  <c r="AN115" i="4"/>
  <c r="AQ208" i="4"/>
  <c r="AZ135" i="4"/>
  <c r="BC311" i="4"/>
  <c r="AT314" i="4"/>
  <c r="AN8" i="4"/>
  <c r="AX10" i="4"/>
  <c r="BB70" i="4"/>
  <c r="BA185" i="4"/>
  <c r="AS307" i="4"/>
  <c r="AR307" i="4"/>
  <c r="AT174" i="4"/>
  <c r="BC321" i="4"/>
  <c r="AS53" i="4"/>
  <c r="AX117" i="4"/>
  <c r="AS23" i="4"/>
  <c r="AX135" i="4"/>
  <c r="BA148" i="4"/>
  <c r="AZ322" i="4"/>
  <c r="AM306" i="4"/>
  <c r="BB268" i="4"/>
  <c r="AS232" i="4"/>
  <c r="AP61" i="4"/>
  <c r="AS229" i="4"/>
  <c r="AT8" i="4"/>
  <c r="AW136" i="4"/>
  <c r="BD322" i="4"/>
  <c r="AT171" i="4"/>
  <c r="BC62" i="4"/>
  <c r="BD310" i="4"/>
  <c r="AU327" i="4"/>
  <c r="AX254" i="4"/>
  <c r="BC76" i="4"/>
  <c r="AW11" i="4"/>
  <c r="AP48" i="4"/>
  <c r="AV39" i="4"/>
  <c r="AT321" i="4"/>
  <c r="AP210" i="4"/>
  <c r="BC255" i="4"/>
  <c r="AT191" i="4"/>
  <c r="AZ144" i="4"/>
  <c r="AT105" i="4"/>
  <c r="AZ30" i="4"/>
  <c r="BD257" i="4"/>
  <c r="AX8" i="4"/>
  <c r="AM166" i="4"/>
  <c r="BA212" i="4"/>
  <c r="AX309" i="4"/>
  <c r="AW309" i="4"/>
  <c r="AO62" i="4"/>
  <c r="BD267" i="4"/>
  <c r="BD219" i="4"/>
  <c r="AN311" i="4"/>
  <c r="AP109" i="4"/>
  <c r="AW300" i="4"/>
  <c r="BA53" i="4"/>
  <c r="BC268" i="4"/>
  <c r="AN113" i="4"/>
  <c r="AO132" i="4"/>
  <c r="AN137" i="4"/>
  <c r="AR36" i="4"/>
  <c r="AX130" i="4"/>
  <c r="BC170" i="4"/>
  <c r="AM229" i="4"/>
  <c r="AZ147" i="4"/>
  <c r="AU89" i="4"/>
  <c r="BC44" i="4"/>
  <c r="AT76" i="4"/>
  <c r="BB278" i="4"/>
  <c r="AW354" i="4"/>
  <c r="AQ62" i="4"/>
  <c r="AP136" i="4"/>
  <c r="AX132" i="4"/>
  <c r="AY305" i="4"/>
  <c r="BA305" i="4"/>
  <c r="BB185" i="4"/>
  <c r="AY185" i="4"/>
  <c r="AP307" i="4"/>
  <c r="BB280" i="4"/>
  <c r="BB287" i="4"/>
  <c r="AX355" i="4"/>
  <c r="AP76" i="4"/>
  <c r="AP140" i="4"/>
  <c r="AT207" i="4"/>
  <c r="BB121" i="4"/>
  <c r="AU150" i="4"/>
  <c r="AN234" i="4"/>
  <c r="AT81" i="4"/>
  <c r="BA253" i="4"/>
  <c r="AN208" i="4"/>
  <c r="AY102" i="4"/>
  <c r="AP359" i="4"/>
  <c r="AM193" i="4"/>
  <c r="AM358" i="4"/>
  <c r="AQ135" i="4"/>
  <c r="AP311" i="4"/>
  <c r="AO171" i="4"/>
  <c r="AV109" i="4"/>
  <c r="BC70" i="4"/>
  <c r="AY241" i="4"/>
  <c r="AY45" i="4"/>
  <c r="BD142" i="4"/>
  <c r="AP290" i="4"/>
  <c r="BD287" i="4"/>
  <c r="AV216" i="4"/>
  <c r="AP261" i="4"/>
  <c r="AZ271" i="4"/>
  <c r="AQ344" i="4"/>
  <c r="AS103" i="4"/>
  <c r="BA307" i="4"/>
  <c r="AN332" i="4"/>
  <c r="BA235" i="4"/>
  <c r="AR271" i="4"/>
  <c r="BC126" i="4"/>
  <c r="BC88" i="4"/>
  <c r="AM308" i="4"/>
  <c r="AZ151" i="4"/>
  <c r="AS79" i="4"/>
  <c r="BD352" i="4"/>
  <c r="BC237" i="4"/>
  <c r="AP328" i="4"/>
  <c r="AW90" i="4"/>
  <c r="BC132" i="4"/>
  <c r="AV344" i="4"/>
  <c r="AM293" i="4"/>
  <c r="AY106" i="4"/>
  <c r="AW266" i="4"/>
  <c r="AX325" i="4"/>
  <c r="BB61" i="4"/>
  <c r="BB267" i="4"/>
  <c r="AV280" i="4"/>
  <c r="BA133" i="4"/>
  <c r="AP315" i="4"/>
  <c r="BD237" i="4"/>
  <c r="AZ202" i="4"/>
  <c r="BC185" i="4"/>
  <c r="AO296" i="4"/>
  <c r="AM49" i="4"/>
  <c r="AZ235" i="4"/>
  <c r="AW308" i="4"/>
  <c r="AY327" i="4"/>
  <c r="AY309" i="4"/>
  <c r="BD111" i="4"/>
  <c r="BD246" i="4"/>
  <c r="AN319" i="4"/>
  <c r="AR42" i="4"/>
  <c r="AM74" i="4"/>
  <c r="AM42" i="4"/>
  <c r="AQ192" i="4"/>
  <c r="AS7" i="4"/>
  <c r="AU75" i="4"/>
  <c r="AV87" i="4"/>
  <c r="AZ99" i="4"/>
  <c r="BB225" i="4"/>
  <c r="AQ100" i="4"/>
  <c r="AN247" i="4"/>
  <c r="AQ360" i="4"/>
  <c r="AP45" i="4"/>
  <c r="BD63" i="4"/>
  <c r="AT268" i="4"/>
  <c r="AZ155" i="4"/>
  <c r="AZ328" i="4"/>
  <c r="AZ141" i="4"/>
  <c r="AN60" i="4"/>
  <c r="AZ125" i="4"/>
  <c r="AX273" i="4"/>
  <c r="BD157" i="4"/>
  <c r="AR268" i="4"/>
  <c r="AR177" i="4"/>
  <c r="BA103" i="4"/>
  <c r="BC266" i="4"/>
  <c r="AS6" i="4"/>
  <c r="AU64" i="4"/>
  <c r="BD18" i="4"/>
  <c r="AU121" i="4"/>
  <c r="AN212" i="4"/>
  <c r="BC241" i="4"/>
  <c r="AZ63" i="4"/>
  <c r="AX102" i="4"/>
  <c r="AV202" i="4"/>
  <c r="BB15" i="4"/>
  <c r="AW99" i="4"/>
  <c r="BD296" i="4"/>
  <c r="BA356" i="4"/>
  <c r="AY170" i="4"/>
  <c r="AM216" i="4"/>
  <c r="AO6" i="4"/>
  <c r="AT354" i="4"/>
  <c r="AR18" i="4"/>
  <c r="AM327" i="4"/>
  <c r="AP172" i="4"/>
  <c r="AT240" i="4"/>
  <c r="AO248" i="4"/>
  <c r="AZ97" i="4"/>
  <c r="AY104" i="4"/>
  <c r="AY179" i="4"/>
  <c r="AY50" i="4"/>
  <c r="AO211" i="4"/>
  <c r="AU139" i="4"/>
  <c r="AX296" i="4"/>
  <c r="AR166" i="4"/>
  <c r="BA48" i="4"/>
  <c r="AW163" i="4"/>
  <c r="AM43" i="4"/>
  <c r="BD65" i="4"/>
  <c r="AM348" i="4"/>
  <c r="AT26" i="4"/>
  <c r="AM347" i="4"/>
  <c r="AZ260" i="4"/>
  <c r="AT73" i="4"/>
  <c r="AP85" i="4"/>
  <c r="AN226" i="4"/>
  <c r="AN299" i="4"/>
  <c r="AU4" i="8"/>
  <c r="AO15" i="11" s="1"/>
  <c r="AP310" i="4"/>
  <c r="AO306" i="4"/>
  <c r="AY304" i="4"/>
  <c r="AS82" i="4"/>
  <c r="AQ243" i="4"/>
  <c r="AT351" i="4"/>
  <c r="AS92" i="4"/>
  <c r="AT360" i="4"/>
  <c r="AS204" i="4"/>
  <c r="AN253" i="4"/>
  <c r="AR264" i="4"/>
  <c r="AU238" i="4"/>
  <c r="AT247" i="4"/>
  <c r="AO32" i="4"/>
  <c r="AV145" i="4"/>
  <c r="AU352" i="4"/>
  <c r="AQ122" i="4"/>
  <c r="AY147" i="4"/>
  <c r="AQ88" i="4"/>
  <c r="BD93" i="4"/>
  <c r="AP96" i="4"/>
  <c r="AZ276" i="4"/>
  <c r="AN217" i="4"/>
  <c r="AS127" i="4"/>
  <c r="AP8" i="4"/>
  <c r="BA71" i="4"/>
  <c r="AW336" i="4"/>
  <c r="AP338" i="4"/>
  <c r="AR283" i="4"/>
  <c r="AR151" i="4"/>
  <c r="AQ151" i="4"/>
  <c r="BC291" i="4"/>
  <c r="BD348" i="4"/>
  <c r="AP265" i="4"/>
  <c r="AM89" i="4"/>
  <c r="BC104" i="4"/>
  <c r="AU104" i="4"/>
  <c r="AO163" i="4"/>
  <c r="AQ163" i="4"/>
  <c r="AX339" i="4"/>
  <c r="AZ108" i="4"/>
  <c r="BA277" i="4"/>
  <c r="BA178" i="4"/>
  <c r="BD134" i="4"/>
  <c r="BD30" i="4"/>
  <c r="AX87" i="4"/>
  <c r="AM201" i="4"/>
  <c r="AN261" i="4"/>
  <c r="AO235" i="4"/>
  <c r="AR159" i="4"/>
  <c r="AZ136" i="4"/>
  <c r="BC204" i="4"/>
  <c r="AM62" i="4"/>
  <c r="AP27" i="4"/>
  <c r="AW27" i="4"/>
  <c r="BD216" i="4"/>
  <c r="AT178" i="4"/>
  <c r="AS217" i="4"/>
  <c r="BB230" i="4"/>
  <c r="BB58" i="4"/>
  <c r="AX266" i="4"/>
  <c r="AO192" i="4"/>
  <c r="BD203" i="4"/>
  <c r="BB282" i="4"/>
  <c r="AO221" i="4"/>
  <c r="AN312" i="4"/>
  <c r="AY302" i="4"/>
  <c r="AU302" i="4"/>
  <c r="AP251" i="4"/>
  <c r="BA173" i="4"/>
  <c r="BD38" i="4"/>
  <c r="AR189" i="4"/>
  <c r="AO57" i="4"/>
  <c r="BA88" i="4"/>
  <c r="BD247" i="4"/>
  <c r="BB39" i="4"/>
  <c r="AN295" i="4"/>
  <c r="AT203" i="4"/>
  <c r="AR196" i="4"/>
  <c r="AN279" i="4"/>
  <c r="AP193" i="4"/>
  <c r="AW213" i="4"/>
  <c r="AV262" i="4"/>
  <c r="AN321" i="4"/>
  <c r="AT272" i="4"/>
  <c r="BD168" i="4"/>
  <c r="AM53" i="4"/>
  <c r="AT145" i="4"/>
  <c r="AQ113" i="4"/>
  <c r="AX319" i="4"/>
  <c r="AQ357" i="4"/>
  <c r="AN89" i="4"/>
  <c r="AM225" i="4"/>
  <c r="AY28" i="4"/>
  <c r="AU270" i="4"/>
  <c r="BD116" i="4"/>
  <c r="BA125" i="4"/>
  <c r="AV311" i="4"/>
  <c r="AX122" i="4"/>
  <c r="AT52" i="4"/>
  <c r="AN195" i="4"/>
  <c r="AR266" i="4"/>
  <c r="AM251" i="4"/>
  <c r="AY25" i="4"/>
  <c r="BA225" i="4"/>
  <c r="AR224" i="4"/>
  <c r="AU95" i="4"/>
  <c r="AP81" i="4"/>
  <c r="AR277" i="4"/>
  <c r="AS262" i="4"/>
  <c r="AT228" i="4"/>
  <c r="AV210" i="4"/>
  <c r="AY53" i="4"/>
  <c r="AM354" i="4"/>
  <c r="AX263" i="4"/>
  <c r="AN255" i="4"/>
  <c r="AN106" i="4"/>
  <c r="AX226" i="4"/>
  <c r="AV77" i="4"/>
  <c r="AM54" i="4"/>
  <c r="AX51" i="4"/>
  <c r="BB33" i="4"/>
  <c r="AY8" i="4"/>
  <c r="AR8" i="4"/>
  <c r="AQ322" i="4"/>
  <c r="AU85" i="4"/>
  <c r="BB87" i="4"/>
  <c r="AZ196" i="4"/>
  <c r="AP232" i="4"/>
  <c r="AT72" i="4"/>
  <c r="BC278" i="4"/>
  <c r="AY80" i="4"/>
  <c r="AN13" i="4"/>
  <c r="AS317" i="4"/>
  <c r="AU338" i="4"/>
  <c r="AY294" i="4"/>
  <c r="AQ252" i="4"/>
  <c r="AW327" i="4"/>
  <c r="AZ358" i="4"/>
  <c r="AV345" i="4"/>
  <c r="AQ221" i="4"/>
  <c r="AN228" i="4"/>
  <c r="AN125" i="4"/>
  <c r="AW324" i="4"/>
  <c r="BB260" i="4"/>
  <c r="AS159" i="4"/>
  <c r="AU217" i="4"/>
  <c r="AQ87" i="4"/>
  <c r="AS189" i="4"/>
  <c r="BC59" i="4"/>
  <c r="AN252" i="4"/>
  <c r="AN191" i="4"/>
  <c r="AY30" i="4"/>
  <c r="AP169" i="4"/>
  <c r="BD33" i="4"/>
  <c r="BB330" i="4"/>
  <c r="BA330" i="4"/>
  <c r="AR223" i="4"/>
  <c r="AT356" i="4"/>
  <c r="AM6" i="4"/>
  <c r="AR230" i="4"/>
  <c r="AM88" i="4"/>
  <c r="BA302" i="4"/>
  <c r="BC257" i="4"/>
  <c r="AS18" i="4"/>
  <c r="AT311" i="4"/>
  <c r="AS180" i="4"/>
  <c r="AR218" i="4"/>
  <c r="AU41" i="4"/>
  <c r="AW233" i="4"/>
  <c r="AU174" i="4"/>
  <c r="AO76" i="4"/>
  <c r="AZ297" i="4"/>
  <c r="BA9" i="4"/>
  <c r="AU73" i="4"/>
  <c r="BC359" i="4"/>
  <c r="BB241" i="4"/>
  <c r="AP333" i="4"/>
  <c r="AU128" i="4"/>
  <c r="BC244" i="4"/>
  <c r="BA233" i="4"/>
  <c r="AZ331" i="4"/>
  <c r="AM19" i="4"/>
  <c r="AX209" i="4"/>
  <c r="BB195" i="4"/>
  <c r="AN345" i="4"/>
  <c r="AU147" i="4"/>
  <c r="AU102" i="4"/>
  <c r="BD293" i="4"/>
  <c r="BB232" i="4"/>
  <c r="BC61" i="4"/>
  <c r="AU311" i="4"/>
  <c r="AY113" i="4"/>
  <c r="AS311" i="4"/>
  <c r="AY109" i="4"/>
  <c r="AM241" i="4"/>
  <c r="AZ239" i="4"/>
  <c r="AT44" i="4"/>
  <c r="AS22" i="4"/>
  <c r="AR305" i="4"/>
  <c r="AO329" i="4"/>
  <c r="AV332" i="4"/>
  <c r="AU200" i="4"/>
  <c r="BB293" i="4"/>
  <c r="AX293" i="4"/>
  <c r="AX150" i="4"/>
  <c r="AQ198" i="4"/>
  <c r="BC36" i="4"/>
  <c r="AY314" i="4"/>
  <c r="AN33" i="4"/>
  <c r="AN303" i="4"/>
  <c r="BC121" i="4"/>
  <c r="AP267" i="4"/>
  <c r="AY230" i="4"/>
  <c r="AR330" i="4"/>
  <c r="BA188" i="4"/>
  <c r="AM56" i="4"/>
  <c r="AT39" i="4"/>
  <c r="AS354" i="4"/>
  <c r="AW57" i="4"/>
  <c r="BB318" i="4"/>
  <c r="BB218" i="4"/>
  <c r="AS95" i="4"/>
  <c r="AT136" i="4"/>
  <c r="AV358" i="4"/>
  <c r="AP358" i="4"/>
  <c r="AZ175" i="4"/>
  <c r="BA269" i="4"/>
  <c r="BC303" i="4"/>
  <c r="AT6" i="4"/>
  <c r="AN73" i="4"/>
  <c r="AM263" i="4"/>
  <c r="BC212" i="4"/>
  <c r="BD280" i="4"/>
  <c r="AU325" i="4"/>
  <c r="AS298" i="4"/>
  <c r="AP185" i="4"/>
  <c r="BD290" i="4"/>
  <c r="AU133" i="4"/>
  <c r="BC118" i="4"/>
  <c r="AV25" i="4"/>
  <c r="AW267" i="4"/>
  <c r="AW349" i="4"/>
  <c r="AV66" i="4"/>
  <c r="AP302" i="4"/>
  <c r="BB266" i="4"/>
  <c r="AU316" i="4"/>
  <c r="AU130" i="4"/>
  <c r="AY245" i="4"/>
  <c r="AQ50" i="4"/>
  <c r="AM167" i="4"/>
  <c r="AU249" i="4"/>
  <c r="BD230" i="4"/>
  <c r="AS278" i="4"/>
  <c r="AR298" i="4"/>
  <c r="AN131" i="4"/>
  <c r="AQ210" i="4"/>
  <c r="AX19" i="4"/>
  <c r="AT88" i="4"/>
  <c r="AS195" i="4"/>
  <c r="BB180" i="4"/>
  <c r="BA23" i="4"/>
  <c r="AS359" i="4"/>
  <c r="AT166" i="4"/>
  <c r="AX11" i="4"/>
  <c r="AT232" i="4"/>
  <c r="AT293" i="4"/>
  <c r="AV324" i="4"/>
  <c r="AR171" i="4"/>
  <c r="AV131" i="4"/>
  <c r="AU80" i="4"/>
  <c r="AN180" i="4"/>
  <c r="BC358" i="4"/>
  <c r="BD103" i="4"/>
  <c r="AS41" i="4"/>
  <c r="BA66" i="4"/>
  <c r="AO161" i="4"/>
  <c r="AX165" i="4"/>
  <c r="AR165" i="4"/>
  <c r="AY335" i="4"/>
  <c r="AX245" i="4"/>
  <c r="AY56" i="4"/>
  <c r="AN23" i="4"/>
  <c r="AQ91" i="4"/>
  <c r="AX210" i="4"/>
  <c r="AR60" i="4"/>
  <c r="AQ41" i="4"/>
  <c r="AP152" i="4"/>
  <c r="AX200" i="4"/>
  <c r="AW316" i="4"/>
  <c r="AR316" i="4"/>
  <c r="AX62" i="4"/>
  <c r="AP274" i="4"/>
  <c r="AQ245" i="4"/>
  <c r="BB161" i="4"/>
  <c r="BD105" i="4"/>
  <c r="AW244" i="4"/>
  <c r="AT63" i="4"/>
  <c r="AS255" i="4"/>
  <c r="AQ36" i="4"/>
  <c r="AQ144" i="4"/>
  <c r="AZ254" i="4"/>
  <c r="BB281" i="4"/>
  <c r="AV240" i="4"/>
  <c r="AU362" i="4"/>
  <c r="AT148" i="4"/>
  <c r="AU278" i="4"/>
  <c r="AV78" i="4"/>
  <c r="BA164" i="4"/>
  <c r="AP78" i="4"/>
  <c r="AV191" i="4"/>
  <c r="AX116" i="4"/>
  <c r="AZ116" i="4"/>
  <c r="AZ84" i="4"/>
  <c r="BD286" i="4"/>
  <c r="BB96" i="4"/>
  <c r="AN96" i="4"/>
  <c r="AX207" i="4"/>
  <c r="AN305" i="4"/>
  <c r="AO12" i="4"/>
  <c r="AP325" i="4"/>
  <c r="AU159" i="4"/>
  <c r="BC239" i="4"/>
  <c r="AV201" i="4"/>
  <c r="AR201" i="4"/>
  <c r="BC235" i="4"/>
  <c r="AV187" i="4"/>
  <c r="AZ223" i="4"/>
  <c r="AY223" i="4"/>
  <c r="BC163" i="4"/>
  <c r="BC128" i="4"/>
  <c r="AO271" i="4"/>
  <c r="AN329" i="4"/>
  <c r="AW181" i="4"/>
  <c r="AY298" i="4"/>
  <c r="BB276" i="4"/>
  <c r="BB259" i="4"/>
  <c r="AS352" i="4"/>
  <c r="AZ19" i="4"/>
  <c r="AT271" i="4"/>
  <c r="BD271" i="4"/>
  <c r="AZ308" i="4"/>
  <c r="BB114" i="4"/>
  <c r="AS315" i="4"/>
  <c r="AW279" i="4"/>
  <c r="AR328" i="4"/>
  <c r="AV117" i="4"/>
  <c r="AO81" i="4"/>
  <c r="BB102" i="4"/>
  <c r="AU97" i="4"/>
  <c r="AQ8" i="4"/>
  <c r="AN306" i="4"/>
  <c r="AQ95" i="4"/>
  <c r="AM214" i="4"/>
  <c r="AO85" i="4"/>
  <c r="BD358" i="4"/>
  <c r="AQ311" i="4"/>
  <c r="AZ132" i="4"/>
  <c r="BB257" i="4"/>
  <c r="AP202" i="4"/>
  <c r="AP79" i="4"/>
  <c r="AY281" i="4"/>
  <c r="BD113" i="4"/>
  <c r="AZ245" i="4"/>
  <c r="AM99" i="4"/>
  <c r="AY325" i="4"/>
  <c r="AN91" i="4"/>
  <c r="AW293" i="4"/>
  <c r="BC260" i="4"/>
  <c r="BB36" i="4"/>
  <c r="BC254" i="4"/>
  <c r="AQ133" i="4"/>
  <c r="AR344" i="4"/>
  <c r="AP53" i="4"/>
  <c r="AT266" i="4"/>
  <c r="AX306" i="4"/>
  <c r="BA268" i="4"/>
  <c r="AX229" i="4"/>
  <c r="AZ81" i="4"/>
  <c r="AU344" i="4"/>
  <c r="AN200" i="4"/>
  <c r="BB57" i="4"/>
  <c r="BD155" i="4"/>
  <c r="AN349" i="4"/>
  <c r="AP303" i="4"/>
  <c r="BB171" i="4"/>
  <c r="AW175" i="4"/>
  <c r="AV62" i="4"/>
  <c r="AZ212" i="4"/>
  <c r="AW18" i="4"/>
  <c r="AM44" i="4"/>
  <c r="AP269" i="4"/>
  <c r="AO269" i="4"/>
  <c r="AT297" i="4"/>
  <c r="AS303" i="4"/>
  <c r="AX185" i="4"/>
  <c r="AY345" i="4"/>
  <c r="BB150" i="4"/>
  <c r="AY344" i="4"/>
  <c r="BA65" i="4"/>
  <c r="AP102" i="4"/>
  <c r="BC64" i="4"/>
  <c r="AS33" i="4"/>
  <c r="AT197" i="4"/>
  <c r="BB197" i="4"/>
  <c r="BD354" i="4"/>
  <c r="AU137" i="4"/>
  <c r="BA321" i="4"/>
  <c r="AO95" i="4"/>
  <c r="AQ272" i="4"/>
  <c r="BA11" i="4"/>
  <c r="AP11" i="4"/>
  <c r="AZ316" i="4"/>
  <c r="AX93" i="4"/>
  <c r="BB103" i="4"/>
  <c r="AW268" i="4"/>
  <c r="BD85" i="4"/>
  <c r="AZ49" i="4"/>
  <c r="BB165" i="4"/>
  <c r="AZ188" i="4"/>
  <c r="AW335" i="4"/>
  <c r="BD75" i="4"/>
  <c r="AR140" i="4"/>
  <c r="AZ318" i="4"/>
  <c r="AY91" i="4"/>
  <c r="AQ26" i="4"/>
  <c r="AZ171" i="4"/>
  <c r="AP314" i="4"/>
  <c r="AU314" i="4"/>
  <c r="AQ260" i="4"/>
  <c r="BD260" i="4"/>
  <c r="AW249" i="4"/>
  <c r="AT239" i="4"/>
  <c r="AV274" i="4"/>
  <c r="AS310" i="4"/>
  <c r="BA218" i="4"/>
  <c r="AM218" i="4"/>
  <c r="AW79" i="4"/>
  <c r="AT280" i="4"/>
  <c r="AW63" i="4"/>
  <c r="BC356" i="4"/>
  <c r="AY356" i="4"/>
  <c r="AR144" i="4"/>
  <c r="AW282" i="4"/>
  <c r="BD282" i="4"/>
  <c r="AM307" i="4"/>
  <c r="BC280" i="4"/>
  <c r="AY331" i="4"/>
  <c r="AW315" i="4"/>
  <c r="AY209" i="4"/>
  <c r="AS271" i="4"/>
  <c r="AU315" i="4"/>
  <c r="AX308" i="4"/>
  <c r="AP120" i="4"/>
  <c r="AU328" i="4"/>
  <c r="AP188" i="4"/>
  <c r="AM359" i="4"/>
  <c r="AP62" i="4"/>
  <c r="AR274" i="4"/>
  <c r="AQ218" i="4"/>
  <c r="AO39" i="4"/>
  <c r="AU60" i="4"/>
  <c r="AY36" i="4"/>
  <c r="AV115" i="4"/>
  <c r="AN158" i="4"/>
  <c r="AW295" i="4"/>
  <c r="AM10" i="4"/>
  <c r="AT350" i="4"/>
  <c r="AZ307" i="4"/>
  <c r="AR280" i="4"/>
  <c r="AU105" i="4"/>
  <c r="AR133" i="4"/>
  <c r="BD189" i="4"/>
  <c r="BC215" i="4"/>
  <c r="AY276" i="4"/>
  <c r="AM301" i="4"/>
  <c r="BD207" i="4"/>
  <c r="AN9" i="4"/>
  <c r="AQ9" i="4"/>
  <c r="AS268" i="4"/>
  <c r="AO210" i="4"/>
  <c r="BD180" i="4"/>
  <c r="AX167" i="4"/>
  <c r="AP200" i="4"/>
  <c r="BC155" i="4"/>
  <c r="AU266" i="4"/>
  <c r="AM102" i="4"/>
  <c r="AZ268" i="4"/>
  <c r="AO232" i="4"/>
  <c r="AV121" i="4"/>
  <c r="AZ311" i="4"/>
  <c r="AN155" i="4"/>
  <c r="AT349" i="4"/>
  <c r="AT144" i="4"/>
  <c r="AV309" i="4"/>
  <c r="BB83" i="4"/>
  <c r="AW326" i="4"/>
  <c r="AQ212" i="4"/>
  <c r="AS269" i="4"/>
  <c r="AQ318" i="4"/>
  <c r="AP306" i="4"/>
  <c r="BA18" i="4"/>
  <c r="AP272" i="4"/>
  <c r="AY272" i="4"/>
  <c r="AW214" i="4"/>
  <c r="AQ278" i="4"/>
  <c r="AQ76" i="4"/>
  <c r="AR63" i="4"/>
  <c r="AM63" i="4"/>
  <c r="AP132" i="4"/>
  <c r="BD45" i="4"/>
  <c r="AQ316" i="4"/>
  <c r="AZ93" i="4"/>
  <c r="AU66" i="4"/>
  <c r="AV103" i="4"/>
  <c r="AR208" i="4"/>
  <c r="AP65" i="4"/>
  <c r="AN130" i="4"/>
  <c r="AU6" i="4"/>
  <c r="BD254" i="4"/>
  <c r="AY103" i="4"/>
  <c r="AT49" i="4"/>
  <c r="BB212" i="4"/>
  <c r="AM335" i="4"/>
  <c r="BA75" i="4"/>
  <c r="AM113" i="4"/>
  <c r="AU25" i="4"/>
  <c r="AW22" i="4"/>
  <c r="AQ64" i="4"/>
  <c r="AX128" i="4"/>
  <c r="BB91" i="4"/>
  <c r="BD198" i="4"/>
  <c r="AS200" i="4"/>
  <c r="BA45" i="4"/>
  <c r="BB316" i="4"/>
  <c r="AX241" i="4"/>
  <c r="AV241" i="4"/>
  <c r="AO335" i="4"/>
  <c r="AT135" i="4"/>
  <c r="AW307" i="4"/>
  <c r="AN333" i="4"/>
  <c r="AO166" i="4"/>
  <c r="AS64" i="4"/>
  <c r="AS356" i="4"/>
  <c r="AY48" i="4"/>
  <c r="BB167" i="4"/>
  <c r="AN230" i="4"/>
  <c r="AN170" i="4"/>
  <c r="AW180" i="4"/>
  <c r="AW177" i="4"/>
  <c r="AY328" i="4"/>
  <c r="AZ229" i="4"/>
  <c r="AQ321" i="4"/>
  <c r="AS131" i="4"/>
  <c r="AZ121" i="4"/>
  <c r="BC188" i="4"/>
  <c r="BC245" i="4"/>
  <c r="AQ60" i="4"/>
  <c r="AU210" i="4"/>
  <c r="BD234" i="4"/>
  <c r="BC141" i="4"/>
  <c r="AO344" i="4"/>
  <c r="AS199" i="4"/>
  <c r="AO180" i="4"/>
  <c r="AZ62" i="4"/>
  <c r="AY62" i="4"/>
  <c r="AP89" i="4"/>
  <c r="AY198" i="4"/>
  <c r="AR212" i="4"/>
  <c r="AU274" i="4"/>
  <c r="AZ44" i="4"/>
  <c r="AY44" i="4"/>
  <c r="BD311" i="4"/>
  <c r="AY257" i="4"/>
  <c r="AS208" i="4"/>
  <c r="AY65" i="4"/>
  <c r="AV6" i="4"/>
  <c r="AW208" i="4"/>
  <c r="AQ33" i="4"/>
  <c r="AX30" i="4"/>
  <c r="AW25" i="4"/>
  <c r="AS185" i="4"/>
  <c r="AV56" i="4"/>
  <c r="BC323" i="4"/>
  <c r="AV50" i="4"/>
  <c r="AM26" i="4"/>
  <c r="AZ152" i="4"/>
  <c r="AZ251" i="4"/>
  <c r="BC251" i="4"/>
  <c r="BD253" i="4"/>
  <c r="AZ36" i="4"/>
  <c r="AU99" i="4"/>
  <c r="AS135" i="4"/>
  <c r="AO135" i="4"/>
  <c r="AY311" i="4"/>
  <c r="AT36" i="4"/>
  <c r="BD328" i="4"/>
  <c r="AQ195" i="4"/>
  <c r="AU232" i="4"/>
  <c r="AS102" i="4"/>
  <c r="AR49" i="4"/>
  <c r="AV60" i="4"/>
  <c r="AU357" i="4"/>
  <c r="AX66" i="4"/>
  <c r="AO234" i="4"/>
  <c r="AW195" i="4"/>
  <c r="AS345" i="4"/>
  <c r="AM90" i="4"/>
  <c r="AM147" i="4"/>
  <c r="AN273" i="4"/>
  <c r="AT196" i="4"/>
  <c r="AZ100" i="4"/>
  <c r="BD99" i="4"/>
  <c r="BC198" i="4"/>
  <c r="BD128" i="4"/>
  <c r="AQ254" i="4"/>
  <c r="AO333" i="4"/>
  <c r="BA239" i="4"/>
  <c r="AR152" i="4"/>
  <c r="BB152" i="4"/>
  <c r="AU48" i="4"/>
  <c r="AO128" i="4"/>
  <c r="AP39" i="4"/>
  <c r="BA73" i="4"/>
  <c r="AY280" i="4"/>
  <c r="AQ244" i="4"/>
  <c r="AX255" i="4"/>
  <c r="BD36" i="4"/>
  <c r="AT115" i="4"/>
  <c r="AZ115" i="4"/>
  <c r="AY348" i="4"/>
  <c r="AW160" i="4"/>
  <c r="AM332" i="4"/>
  <c r="AY158" i="4"/>
  <c r="AX213" i="4"/>
  <c r="AN240" i="4"/>
  <c r="AS240" i="4"/>
  <c r="BA92" i="4"/>
  <c r="AV234" i="4"/>
  <c r="AT362" i="4"/>
  <c r="AY362" i="4"/>
  <c r="AW148" i="4"/>
  <c r="AX350" i="4"/>
  <c r="AU350" i="4"/>
  <c r="AR278" i="4"/>
  <c r="AP10" i="4"/>
  <c r="BA10" i="4"/>
  <c r="AP164" i="4"/>
  <c r="AV212" i="4"/>
  <c r="AY165" i="4"/>
  <c r="BB331" i="4"/>
  <c r="AT85" i="4"/>
  <c r="BB116" i="4"/>
  <c r="AU84" i="4"/>
  <c r="BB86" i="4"/>
  <c r="AR96" i="4"/>
  <c r="AZ38" i="4"/>
  <c r="AP207" i="4"/>
  <c r="AV170" i="4"/>
  <c r="AW59" i="4"/>
  <c r="AP305" i="4"/>
  <c r="AW235" i="4"/>
  <c r="AW185" i="4"/>
  <c r="AU185" i="4"/>
  <c r="AV325" i="4"/>
  <c r="AY216" i="4"/>
  <c r="BD79" i="4"/>
  <c r="AV189" i="4"/>
  <c r="AO201" i="4"/>
  <c r="AU55" i="4"/>
  <c r="AO187" i="4"/>
  <c r="AS163" i="4"/>
  <c r="BB163" i="4"/>
  <c r="AZ183" i="4"/>
  <c r="AM183" i="4"/>
  <c r="AQ215" i="4"/>
  <c r="AV305" i="4"/>
  <c r="AU271" i="4"/>
  <c r="AY174" i="4"/>
  <c r="AU201" i="4"/>
  <c r="BC298" i="4"/>
  <c r="BA276" i="4"/>
  <c r="AX307" i="4"/>
  <c r="AM253" i="4"/>
  <c r="AU142" i="4"/>
  <c r="AZ352" i="4"/>
  <c r="AR315" i="4"/>
  <c r="BC259" i="4"/>
  <c r="AX290" i="4"/>
  <c r="AW271" i="4"/>
  <c r="BB237" i="4"/>
  <c r="AY337" i="4"/>
  <c r="AZ209" i="4"/>
  <c r="AT114" i="4"/>
  <c r="AZ126" i="4"/>
  <c r="AY98" i="4"/>
  <c r="AR98" i="4"/>
  <c r="AQ146" i="4"/>
  <c r="BA242" i="4"/>
  <c r="BB242" i="4"/>
  <c r="AV180" i="4"/>
  <c r="AS97" i="4"/>
  <c r="AU212" i="4"/>
  <c r="BC48" i="4"/>
  <c r="BA327" i="4"/>
  <c r="AW245" i="4"/>
  <c r="BA80" i="4"/>
  <c r="AX73" i="4"/>
  <c r="AQ350" i="4"/>
  <c r="AZ282" i="4"/>
  <c r="BD321" i="4"/>
  <c r="AZ96" i="4"/>
  <c r="AQ309" i="4"/>
  <c r="AU309" i="4"/>
  <c r="AX198" i="4"/>
  <c r="BA152" i="4"/>
  <c r="BA234" i="4"/>
  <c r="AM170" i="4"/>
  <c r="AU349" i="4"/>
  <c r="AX305" i="4"/>
  <c r="AT210" i="4"/>
  <c r="AQ27" i="4"/>
  <c r="BC27" i="4"/>
  <c r="AR69" i="4"/>
  <c r="AT61" i="4"/>
  <c r="AZ16" i="4"/>
  <c r="AQ130" i="4"/>
  <c r="AZ129" i="4"/>
  <c r="AT129" i="4"/>
  <c r="BB115" i="4"/>
  <c r="AO239" i="4"/>
  <c r="BB270" i="4"/>
  <c r="AM55" i="4"/>
  <c r="AO4" i="4"/>
  <c r="BC197" i="4"/>
  <c r="BA197" i="4"/>
  <c r="AM288" i="4"/>
  <c r="AY54" i="4"/>
  <c r="AM115" i="4"/>
  <c r="AW164" i="4"/>
  <c r="BB235" i="4"/>
  <c r="AU23" i="4"/>
  <c r="AV300" i="4"/>
  <c r="AZ305" i="4"/>
  <c r="BB63" i="4"/>
  <c r="AR269" i="4"/>
  <c r="AQ269" i="4"/>
  <c r="AO77" i="4"/>
  <c r="AT77" i="4"/>
  <c r="AT139" i="4"/>
  <c r="AY139" i="4"/>
  <c r="BB256" i="4"/>
  <c r="AW217" i="4"/>
  <c r="AS329" i="4"/>
  <c r="AW125" i="4"/>
  <c r="AV245" i="4"/>
  <c r="BB5" i="4"/>
  <c r="AR220" i="4"/>
  <c r="AO220" i="4"/>
  <c r="AW193" i="4"/>
  <c r="AW236" i="4"/>
  <c r="AY236" i="4"/>
  <c r="AO310" i="4"/>
  <c r="BA182" i="4"/>
  <c r="BA201" i="4"/>
  <c r="AQ312" i="4"/>
  <c r="AP60" i="4"/>
  <c r="BB346" i="4"/>
  <c r="BC346" i="4"/>
  <c r="AY258" i="4"/>
  <c r="AU293" i="4"/>
  <c r="AP298" i="4"/>
  <c r="BC5" i="4"/>
  <c r="AQ307" i="4"/>
  <c r="AN45" i="4"/>
  <c r="AS124" i="4"/>
  <c r="AM192" i="4"/>
  <c r="AS192" i="4"/>
  <c r="BA105" i="4"/>
  <c r="AW171" i="4"/>
  <c r="BB190" i="4"/>
  <c r="BB104" i="4"/>
  <c r="AQ253" i="4"/>
  <c r="AV271" i="4"/>
  <c r="AR286" i="4"/>
  <c r="BB118" i="4"/>
  <c r="AN84" i="4"/>
  <c r="AN129" i="4"/>
  <c r="AM47" i="4"/>
  <c r="AT188" i="4"/>
  <c r="AR55" i="4"/>
  <c r="BB55" i="4"/>
  <c r="AO353" i="4"/>
  <c r="BC113" i="4"/>
  <c r="AR226" i="4"/>
  <c r="AP226" i="4"/>
  <c r="AO338" i="4"/>
  <c r="AV92" i="4"/>
  <c r="AO259" i="4"/>
  <c r="AN147" i="4"/>
  <c r="AR290" i="4"/>
  <c r="AN153" i="4"/>
  <c r="AO257" i="4"/>
  <c r="AZ257" i="4"/>
  <c r="AS351" i="4"/>
  <c r="BD17" i="4"/>
  <c r="AT17" i="4"/>
  <c r="AQ358" i="4"/>
  <c r="BD182" i="4"/>
  <c r="AW114" i="4"/>
  <c r="AS146" i="4"/>
  <c r="AU15" i="4"/>
  <c r="BA15" i="4"/>
  <c r="AP122" i="4"/>
  <c r="AM122" i="4"/>
  <c r="AR200" i="4"/>
  <c r="BD308" i="4"/>
  <c r="AW58" i="4"/>
  <c r="AU297" i="4"/>
  <c r="AY297" i="4"/>
  <c r="AU170" i="4"/>
  <c r="BB283" i="4"/>
  <c r="AT292" i="4"/>
  <c r="AU44" i="4"/>
  <c r="AX142" i="4"/>
  <c r="AW332" i="4"/>
  <c r="AT140" i="4"/>
  <c r="AT74" i="4"/>
  <c r="AO103" i="4"/>
  <c r="AO339" i="4"/>
  <c r="AW339" i="4"/>
  <c r="BB292" i="4"/>
  <c r="AR292" i="4"/>
  <c r="AQ239" i="4"/>
  <c r="BA288" i="4"/>
  <c r="AV59" i="4"/>
  <c r="BA59" i="4"/>
  <c r="AQ306" i="4"/>
  <c r="AU330" i="4"/>
  <c r="AS9" i="4"/>
  <c r="M16" i="11" s="1"/>
  <c r="AM277" i="4"/>
  <c r="AX337" i="4"/>
  <c r="BA337" i="4"/>
  <c r="AM223" i="4"/>
  <c r="AO291" i="4"/>
  <c r="AW140" i="4"/>
  <c r="AW179" i="4"/>
  <c r="AY252" i="4"/>
  <c r="AW157" i="4"/>
  <c r="BD302" i="4"/>
  <c r="AV149" i="4"/>
  <c r="AQ266" i="4"/>
  <c r="AY195" i="4"/>
  <c r="AT187" i="4"/>
  <c r="AN11" i="4"/>
  <c r="AV118" i="4"/>
  <c r="AM18" i="4"/>
  <c r="BC57" i="4"/>
  <c r="AQ197" i="4"/>
  <c r="AZ180" i="4"/>
  <c r="AO83" i="4"/>
  <c r="BC89" i="4"/>
  <c r="AW212" i="4"/>
  <c r="AX218" i="4"/>
  <c r="AV214" i="4"/>
  <c r="AU194" i="4"/>
  <c r="AU269" i="4"/>
  <c r="AQ330" i="4"/>
  <c r="AR99" i="4"/>
  <c r="AP235" i="4"/>
  <c r="BB177" i="4"/>
  <c r="BD326" i="4"/>
  <c r="AO268" i="4"/>
  <c r="BD245" i="4"/>
  <c r="AN39" i="4"/>
  <c r="BA63" i="4"/>
  <c r="AW255" i="4"/>
  <c r="AR164" i="4"/>
  <c r="AZ76" i="4"/>
  <c r="AX286" i="4"/>
  <c r="AS11" i="4"/>
  <c r="AN210" i="4"/>
  <c r="AT27" i="4"/>
  <c r="AV12" i="4"/>
  <c r="AR216" i="4"/>
  <c r="AM270" i="4"/>
  <c r="AX187" i="4"/>
  <c r="AX139" i="4"/>
  <c r="AO175" i="4"/>
  <c r="AY217" i="4"/>
  <c r="BB217" i="4"/>
  <c r="AX181" i="4"/>
  <c r="AU182" i="4"/>
  <c r="G15" i="11"/>
  <c r="AQ80" i="4"/>
  <c r="AO34" i="4"/>
  <c r="AX34" i="4"/>
  <c r="AP281" i="4"/>
  <c r="AT209" i="4"/>
  <c r="BA141" i="4"/>
  <c r="AM186" i="4"/>
  <c r="AW186" i="4"/>
  <c r="AX246" i="4"/>
  <c r="AW294" i="4"/>
  <c r="AQ301" i="4"/>
  <c r="AP287" i="4"/>
  <c r="AW287" i="4"/>
  <c r="BB30" i="4"/>
  <c r="AW21" i="4"/>
  <c r="AN126" i="4"/>
  <c r="AW207" i="4"/>
  <c r="AT265" i="4"/>
  <c r="AM350" i="4"/>
  <c r="AR72" i="4"/>
  <c r="AZ332" i="4"/>
  <c r="AV98" i="4"/>
  <c r="AQ216" i="4"/>
  <c r="BB325" i="4"/>
  <c r="AW325" i="4"/>
  <c r="AV268" i="4"/>
  <c r="AO106" i="4"/>
  <c r="AV184" i="4"/>
  <c r="BA237" i="4"/>
  <c r="AU231" i="4"/>
  <c r="BB231" i="4"/>
  <c r="AX291" i="4"/>
  <c r="AT75" i="4"/>
  <c r="AV292" i="4"/>
  <c r="AP100" i="4"/>
  <c r="AT168" i="4"/>
  <c r="BA168" i="4"/>
  <c r="AV21" i="4"/>
  <c r="AR355" i="4"/>
  <c r="AT40" i="4"/>
  <c r="BB146" i="4"/>
  <c r="AN146" i="4"/>
  <c r="AZ10" i="4"/>
  <c r="BD265" i="4"/>
  <c r="AR265" i="4"/>
  <c r="AT361" i="4"/>
  <c r="AU166" i="4"/>
  <c r="AW304" i="4"/>
  <c r="BD15" i="4"/>
  <c r="AW15" i="4"/>
  <c r="AQ302" i="4"/>
  <c r="AW347" i="4"/>
  <c r="AQ319" i="4"/>
  <c r="BB192" i="4"/>
  <c r="BD242" i="4"/>
  <c r="BC301" i="4"/>
  <c r="AV353" i="4"/>
  <c r="AN215" i="4"/>
  <c r="BC271" i="4"/>
  <c r="AY283" i="4"/>
  <c r="AY35" i="4"/>
  <c r="AO202" i="4"/>
  <c r="AP126" i="4"/>
  <c r="AO126" i="4"/>
  <c r="AR219" i="4"/>
  <c r="AO219" i="4"/>
  <c r="AX275" i="4"/>
  <c r="AT261" i="4"/>
  <c r="BC111" i="4"/>
  <c r="AN242" i="4"/>
  <c r="AN337" i="4"/>
  <c r="AN120" i="4"/>
  <c r="AM82" i="4"/>
  <c r="BC219" i="4"/>
  <c r="AZ205" i="4"/>
  <c r="AV112" i="4"/>
  <c r="AU120" i="4"/>
  <c r="AU242" i="4"/>
  <c r="AZ319" i="4"/>
  <c r="AX112" i="4"/>
  <c r="AO205" i="4"/>
  <c r="AX94" i="4"/>
  <c r="AZ94" i="4"/>
  <c r="AR94" i="4"/>
  <c r="AZ138" i="4"/>
  <c r="AQ176" i="4"/>
  <c r="BD205" i="4"/>
  <c r="BC229" i="4"/>
  <c r="AQ320" i="4"/>
  <c r="AZ79" i="4"/>
  <c r="AU162" i="4"/>
  <c r="BD288" i="4"/>
  <c r="AW118" i="4"/>
  <c r="AS90" i="4"/>
  <c r="AX221" i="4"/>
  <c r="AZ156" i="4"/>
  <c r="BC46" i="4"/>
  <c r="BB288" i="4"/>
  <c r="AW306" i="4"/>
  <c r="BA226" i="4"/>
  <c r="AY177" i="4"/>
  <c r="AM346" i="4"/>
  <c r="BD50" i="4"/>
  <c r="AT132" i="4"/>
  <c r="AQ207" i="4"/>
  <c r="AV93" i="4"/>
  <c r="AR360" i="4"/>
  <c r="AO49" i="4"/>
  <c r="AO56" i="4"/>
  <c r="AX240" i="4"/>
  <c r="BD240" i="4"/>
  <c r="AO184" i="4"/>
  <c r="AV17" i="4"/>
  <c r="AX14" i="4"/>
  <c r="AT84" i="4"/>
  <c r="AR84" i="4"/>
  <c r="AR56" i="4"/>
  <c r="BC75" i="4"/>
  <c r="BA22" i="4"/>
  <c r="AU22" i="4"/>
  <c r="AS13" i="4"/>
  <c r="AT190" i="4"/>
  <c r="AM100" i="4"/>
  <c r="AP229" i="4"/>
  <c r="AN119" i="4"/>
  <c r="AO317" i="4"/>
  <c r="AT78" i="4"/>
  <c r="AP91" i="4"/>
  <c r="AV207" i="4"/>
  <c r="AW5" i="4"/>
  <c r="AN313" i="4"/>
  <c r="BA119" i="4"/>
  <c r="AW344" i="4"/>
  <c r="AN251" i="4"/>
  <c r="AO251" i="4"/>
  <c r="AP69" i="4"/>
  <c r="AQ314" i="4"/>
  <c r="BC341" i="4"/>
  <c r="AW144" i="4"/>
  <c r="BB349" i="4"/>
  <c r="AO350" i="4"/>
  <c r="AV350" i="4"/>
  <c r="AS215" i="4"/>
  <c r="AR362" i="4"/>
  <c r="BD362" i="4"/>
  <c r="BA107" i="4"/>
  <c r="AU107" i="4"/>
  <c r="BA40" i="4"/>
  <c r="AT363" i="4"/>
  <c r="AS363" i="4"/>
  <c r="AR167" i="4"/>
  <c r="BD312" i="4"/>
  <c r="AT312" i="4"/>
  <c r="AP220" i="4"/>
  <c r="AZ213" i="4"/>
  <c r="BD37" i="4"/>
  <c r="AU253" i="4"/>
  <c r="AO65" i="4"/>
  <c r="AX137" i="4"/>
  <c r="AX327" i="4"/>
  <c r="AX118" i="4"/>
  <c r="AP195" i="4"/>
  <c r="AT155" i="4"/>
  <c r="BA324" i="4"/>
  <c r="BD200" i="4"/>
  <c r="AY148" i="4"/>
  <c r="AR97" i="4"/>
  <c r="AZ354" i="4"/>
  <c r="AN196" i="4"/>
  <c r="AT257" i="4"/>
  <c r="AU86" i="4"/>
  <c r="AX61" i="4"/>
  <c r="AR117" i="4"/>
  <c r="BC148" i="4"/>
  <c r="AT109" i="4"/>
  <c r="AV197" i="4"/>
  <c r="BB155" i="4"/>
  <c r="AZ83" i="4"/>
  <c r="AM297" i="4"/>
  <c r="AM48" i="4"/>
  <c r="BA76" i="4"/>
  <c r="BC213" i="4"/>
  <c r="AM254" i="4"/>
  <c r="AS335" i="4"/>
  <c r="BB75" i="4"/>
  <c r="BA129" i="4"/>
  <c r="AN359" i="4"/>
  <c r="AQ61" i="4"/>
  <c r="AN26" i="4"/>
  <c r="AP241" i="4"/>
  <c r="AW259" i="4"/>
  <c r="AR259" i="4"/>
  <c r="AS68" i="4"/>
  <c r="AR327" i="4"/>
  <c r="AU218" i="4"/>
  <c r="BA194" i="4"/>
  <c r="AN254" i="4"/>
  <c r="BD117" i="4"/>
  <c r="AT198" i="4"/>
  <c r="AV349" i="4"/>
  <c r="AN12" i="4"/>
  <c r="AU198" i="4"/>
  <c r="AR254" i="4"/>
  <c r="AY260" i="4"/>
  <c r="AR73" i="4"/>
  <c r="AZ306" i="4"/>
  <c r="AS273" i="4"/>
  <c r="BC81" i="4"/>
  <c r="AP161" i="4"/>
  <c r="AM356" i="4"/>
  <c r="AN307" i="4"/>
  <c r="BB60" i="4"/>
  <c r="AW254" i="4"/>
  <c r="AZ191" i="4"/>
  <c r="AO321" i="4"/>
  <c r="AT324" i="4"/>
  <c r="AW96" i="4"/>
  <c r="AX357" i="4"/>
  <c r="BA357" i="4"/>
  <c r="AT152" i="4"/>
  <c r="AX234" i="4"/>
  <c r="AX40" i="4"/>
  <c r="BC324" i="4"/>
  <c r="AZ324" i="4"/>
  <c r="AY115" i="4"/>
  <c r="BC4" i="4"/>
  <c r="BC288" i="4"/>
  <c r="AR288" i="4"/>
  <c r="BA115" i="4"/>
  <c r="AT164" i="4"/>
  <c r="AS297" i="4"/>
  <c r="AQ270" i="4"/>
  <c r="AY269" i="4"/>
  <c r="BB77" i="4"/>
  <c r="AT125" i="4"/>
  <c r="BD125" i="4"/>
  <c r="AX5" i="4"/>
  <c r="BA220" i="4"/>
  <c r="AR193" i="4"/>
  <c r="AS236" i="4"/>
  <c r="AZ310" i="4"/>
  <c r="BA153" i="4"/>
  <c r="AW312" i="4"/>
  <c r="AZ60" i="4"/>
  <c r="AY346" i="4"/>
  <c r="AX258" i="4"/>
  <c r="AP198" i="4"/>
  <c r="AN198" i="4"/>
  <c r="AN5" i="4"/>
  <c r="AP13" i="4"/>
  <c r="AV13" i="4"/>
  <c r="BC124" i="4"/>
  <c r="AV105" i="4"/>
  <c r="AM171" i="4"/>
  <c r="AX171" i="4"/>
  <c r="AO297" i="4"/>
  <c r="AY190" i="4"/>
  <c r="AR310" i="4"/>
  <c r="BD32" i="4"/>
  <c r="BC32" i="4"/>
  <c r="BB27" i="4"/>
  <c r="BC224" i="4"/>
  <c r="AP84" i="4"/>
  <c r="AW55" i="4"/>
  <c r="AR318" i="4"/>
  <c r="BD333" i="4"/>
  <c r="BA353" i="4"/>
  <c r="AY326" i="4"/>
  <c r="AX326" i="4"/>
  <c r="AP225" i="4"/>
  <c r="BB338" i="4"/>
  <c r="AS324" i="4"/>
  <c r="AM324" i="4"/>
  <c r="AY92" i="4"/>
  <c r="AX303" i="4"/>
  <c r="AM303" i="4"/>
  <c r="AT153" i="4"/>
  <c r="AO153" i="4"/>
  <c r="BA257" i="4"/>
  <c r="AR4" i="8"/>
  <c r="AE15" i="11" s="1"/>
  <c r="BD185" i="4"/>
  <c r="AP17" i="4"/>
  <c r="AS182" i="4"/>
  <c r="AP329" i="4"/>
  <c r="AN41" i="4"/>
  <c r="AR329" i="4"/>
  <c r="AZ329" i="4"/>
  <c r="AY15" i="4"/>
  <c r="BB229" i="4"/>
  <c r="BA122" i="4"/>
  <c r="AY277" i="4"/>
  <c r="AQ58" i="4"/>
  <c r="AQ297" i="4"/>
  <c r="AV142" i="4"/>
  <c r="AY142" i="4"/>
  <c r="AY338" i="4"/>
  <c r="AU237" i="4"/>
  <c r="AQ140" i="4"/>
  <c r="AY46" i="4"/>
  <c r="BA46" i="4"/>
  <c r="AS74" i="4"/>
  <c r="AQ339" i="4"/>
  <c r="AW239" i="4"/>
  <c r="AN288" i="4"/>
  <c r="AP158" i="4"/>
  <c r="AO59" i="4"/>
  <c r="AT246" i="4"/>
  <c r="BC330" i="4"/>
  <c r="AX9" i="4"/>
  <c r="AM168" i="4"/>
  <c r="AW202" i="4"/>
  <c r="AY107" i="4"/>
  <c r="AV196" i="4"/>
  <c r="AU291" i="4"/>
  <c r="AO140" i="4"/>
  <c r="AQ179" i="4"/>
  <c r="BC226" i="4"/>
  <c r="BA346" i="4"/>
  <c r="AX346" i="4"/>
  <c r="BC157" i="4"/>
  <c r="AN177" i="4"/>
  <c r="AT121" i="4"/>
  <c r="AM320" i="4"/>
  <c r="AT65" i="4"/>
  <c r="AP4" i="8"/>
  <c r="AJ15" i="11" s="1"/>
  <c r="AZ280" i="4"/>
  <c r="AW153" i="4"/>
  <c r="AW74" i="4"/>
  <c r="BA20" i="4"/>
  <c r="AR20" i="4"/>
  <c r="AR206" i="4"/>
  <c r="AU296" i="4"/>
  <c r="AZ194" i="4"/>
  <c r="BB348" i="4"/>
  <c r="AR111" i="4"/>
  <c r="AO354" i="4"/>
  <c r="AO51" i="4"/>
  <c r="AR51" i="4"/>
  <c r="BB249" i="4"/>
  <c r="AS169" i="4"/>
  <c r="AV301" i="4"/>
  <c r="AS19" i="4"/>
  <c r="AN362" i="4"/>
  <c r="BD258" i="4"/>
  <c r="AU188" i="4"/>
  <c r="AT285" i="4"/>
  <c r="AV104" i="4"/>
  <c r="BB12" i="4"/>
  <c r="AU18" i="4"/>
  <c r="AU310" i="4"/>
  <c r="AV343" i="4"/>
  <c r="AX58" i="4"/>
  <c r="AP181" i="4"/>
  <c r="BA184" i="4"/>
  <c r="BA26" i="4"/>
  <c r="BB206" i="4"/>
  <c r="AS231" i="4"/>
  <c r="BC17" i="4"/>
  <c r="BB233" i="4"/>
  <c r="BC233" i="4"/>
  <c r="BB272" i="4"/>
  <c r="AP295" i="4"/>
  <c r="BA361" i="4"/>
  <c r="AN237" i="4"/>
  <c r="AW131" i="4"/>
  <c r="AU124" i="4"/>
  <c r="AM275" i="4"/>
  <c r="BC275" i="4"/>
  <c r="AM315" i="4"/>
  <c r="BB97" i="4"/>
  <c r="BB264" i="4"/>
  <c r="AT154" i="4"/>
  <c r="BC49" i="4"/>
  <c r="AY201" i="4"/>
  <c r="BB201" i="4"/>
  <c r="AS66" i="4"/>
  <c r="BA72" i="4"/>
  <c r="AT70" i="4"/>
  <c r="BB154" i="4"/>
  <c r="AS168" i="4"/>
  <c r="AY292" i="4"/>
  <c r="AX292" i="4"/>
  <c r="AY149" i="4"/>
  <c r="AQ7" i="4"/>
  <c r="AR207" i="4"/>
  <c r="BD211" i="4"/>
  <c r="AN197" i="4"/>
  <c r="AT146" i="4"/>
  <c r="AX146" i="4"/>
  <c r="AU167" i="4"/>
  <c r="BB311" i="4"/>
  <c r="AO114" i="4"/>
  <c r="AM79" i="4"/>
  <c r="AU169" i="4"/>
  <c r="AR363" i="4"/>
  <c r="AX29" i="4"/>
  <c r="BB47" i="4"/>
  <c r="AS339" i="4"/>
  <c r="AV193" i="4"/>
  <c r="AO193" i="4"/>
  <c r="AR88" i="4"/>
  <c r="AM272" i="4"/>
  <c r="AX136" i="4"/>
  <c r="AU136" i="4"/>
  <c r="AY264" i="4"/>
  <c r="AU264" i="4"/>
  <c r="AM59" i="4"/>
  <c r="AY239" i="4"/>
  <c r="BD228" i="4"/>
  <c r="AV363" i="4"/>
  <c r="AT156" i="4"/>
  <c r="BA156" i="4"/>
  <c r="BB227" i="4"/>
  <c r="AQ232" i="4"/>
  <c r="BC173" i="4"/>
  <c r="AX352" i="4"/>
  <c r="AZ13" i="4"/>
  <c r="AT221" i="4"/>
  <c r="AV277" i="4"/>
  <c r="AQ273" i="4"/>
  <c r="AP179" i="4"/>
  <c r="AT181" i="4"/>
  <c r="AW290" i="4"/>
  <c r="AO256" i="4"/>
  <c r="AZ9" i="4"/>
  <c r="T16" i="11" s="1"/>
  <c r="AX333" i="4"/>
  <c r="AW120" i="4"/>
  <c r="BC112" i="4"/>
  <c r="BC222" i="4"/>
  <c r="AO31" i="4"/>
  <c r="AU258" i="4"/>
  <c r="AN149" i="4"/>
  <c r="AP174" i="4"/>
  <c r="BC137" i="4"/>
  <c r="AP189" i="4"/>
  <c r="AX189" i="4"/>
  <c r="BB360" i="4"/>
  <c r="AP360" i="4"/>
  <c r="AX345" i="4"/>
  <c r="AP299" i="4"/>
  <c r="AR299" i="4"/>
  <c r="AO150" i="4"/>
  <c r="BC108" i="4"/>
  <c r="BC16" i="4"/>
  <c r="AQ123" i="4"/>
  <c r="AY336" i="4"/>
  <c r="BD110" i="4"/>
  <c r="AM278" i="4"/>
  <c r="AX278" i="4"/>
  <c r="AZ59" i="4"/>
  <c r="BA86" i="4"/>
  <c r="AZ110" i="4"/>
  <c r="AO29" i="4"/>
  <c r="AT184" i="4"/>
  <c r="BD78" i="4"/>
  <c r="BD31" i="4"/>
  <c r="AZ185" i="4"/>
  <c r="AM98" i="4"/>
  <c r="BB183" i="4"/>
  <c r="AR322" i="4"/>
  <c r="AQ274" i="4"/>
  <c r="AR143" i="4"/>
  <c r="AN127" i="4"/>
  <c r="AM121" i="4"/>
  <c r="AY237" i="4"/>
  <c r="BA259" i="4"/>
  <c r="AX304" i="4"/>
  <c r="AT304" i="4"/>
  <c r="BA354" i="4"/>
  <c r="BC55" i="4"/>
  <c r="AP224" i="4"/>
  <c r="AU191" i="4"/>
  <c r="AV52" i="4"/>
  <c r="BC107" i="4"/>
  <c r="AO107" i="4"/>
  <c r="BB204" i="4"/>
  <c r="AO195" i="4"/>
  <c r="AV148" i="4"/>
  <c r="BB342" i="4"/>
  <c r="AT342" i="4"/>
  <c r="AW313" i="4"/>
  <c r="AM236" i="4"/>
  <c r="AT175" i="4"/>
  <c r="BA24" i="4"/>
  <c r="BC154" i="4"/>
  <c r="AP216" i="4"/>
  <c r="AW265" i="4"/>
  <c r="AV266" i="4"/>
  <c r="AX68" i="4"/>
  <c r="AY34" i="4"/>
  <c r="AW343" i="4"/>
  <c r="AO281" i="4"/>
  <c r="AP246" i="4"/>
  <c r="BD342" i="4"/>
  <c r="AZ52" i="4"/>
  <c r="BA30" i="4"/>
  <c r="BB126" i="4"/>
  <c r="AO93" i="4"/>
  <c r="BC302" i="4"/>
  <c r="AY265" i="4"/>
  <c r="BC350" i="4"/>
  <c r="AU332" i="4"/>
  <c r="AU216" i="4"/>
  <c r="AS56" i="4"/>
  <c r="AT254" i="4"/>
  <c r="AZ106" i="4"/>
  <c r="AN184" i="4"/>
  <c r="AW38" i="4"/>
  <c r="AY38" i="4"/>
  <c r="AP237" i="4"/>
  <c r="AN194" i="4"/>
  <c r="BC351" i="4"/>
  <c r="AM291" i="4"/>
  <c r="AT331" i="4"/>
  <c r="AP331" i="4"/>
  <c r="AP292" i="4"/>
  <c r="AV22" i="4"/>
  <c r="AR13" i="4"/>
  <c r="AU123" i="4"/>
  <c r="AX100" i="4"/>
  <c r="BB106" i="4"/>
  <c r="AU57" i="4"/>
  <c r="BB168" i="4"/>
  <c r="BC47" i="4"/>
  <c r="AZ355" i="4"/>
  <c r="AO355" i="4"/>
  <c r="AV40" i="4"/>
  <c r="AQ10" i="4"/>
  <c r="AX119" i="4"/>
  <c r="AO265" i="4"/>
  <c r="AQ317" i="4"/>
  <c r="AR361" i="4"/>
  <c r="BA322" i="4"/>
  <c r="BA304" i="4"/>
  <c r="AQ119" i="4"/>
  <c r="AV119" i="4"/>
  <c r="AT219" i="4"/>
  <c r="BA144" i="4"/>
  <c r="AQ206" i="4"/>
  <c r="AW159" i="4"/>
  <c r="AU192" i="4"/>
  <c r="AZ192" i="4"/>
  <c r="AN291" i="4"/>
  <c r="AR301" i="4"/>
  <c r="AP353" i="4"/>
  <c r="AZ353" i="4"/>
  <c r="AY215" i="4"/>
  <c r="AQ296" i="4"/>
  <c r="BA181" i="4"/>
  <c r="AS279" i="4"/>
  <c r="AU283" i="4"/>
  <c r="AU363" i="4"/>
  <c r="AS35" i="4"/>
  <c r="AM282" i="4"/>
  <c r="AV282" i="4"/>
  <c r="BD275" i="4"/>
  <c r="BD261" i="4"/>
  <c r="AW253" i="4"/>
  <c r="AW128" i="4"/>
  <c r="BB20" i="4"/>
  <c r="BC20" i="4"/>
  <c r="AP206" i="4"/>
  <c r="AS296" i="4"/>
  <c r="AU348" i="4"/>
  <c r="AP111" i="4"/>
  <c r="AM169" i="4"/>
  <c r="AP114" i="4"/>
  <c r="AY43" i="4"/>
  <c r="AO43" i="4"/>
  <c r="AX7" i="4"/>
  <c r="BC120" i="4"/>
  <c r="AY242" i="4"/>
  <c r="AO215" i="4"/>
  <c r="AT37" i="4"/>
  <c r="BC37" i="4"/>
  <c r="AX242" i="4"/>
  <c r="BC242" i="4"/>
  <c r="AU36" i="4"/>
  <c r="AS284" i="4"/>
  <c r="AP34" i="4"/>
  <c r="BA312" i="4"/>
  <c r="AT99" i="4"/>
  <c r="AY99" i="4"/>
  <c r="AS126" i="4"/>
  <c r="AQ255" i="4"/>
  <c r="AS70" i="4"/>
  <c r="BD101" i="4"/>
  <c r="AW10" i="4"/>
  <c r="BC119" i="4"/>
  <c r="AM38" i="4"/>
  <c r="AR279" i="4"/>
  <c r="AM279" i="4"/>
  <c r="BD84" i="4"/>
  <c r="AR308" i="4"/>
  <c r="AY130" i="4"/>
  <c r="BA196" i="4"/>
  <c r="AO261" i="4"/>
  <c r="AR352" i="4"/>
  <c r="AO342" i="4"/>
  <c r="AZ24" i="4"/>
  <c r="AY24" i="4"/>
  <c r="AS285" i="4"/>
  <c r="BA162" i="4"/>
  <c r="AP300" i="4"/>
  <c r="AT290" i="4"/>
  <c r="AV236" i="4"/>
  <c r="BB67" i="4"/>
  <c r="AM337" i="4"/>
  <c r="AQ353" i="4"/>
  <c r="AT96" i="4"/>
  <c r="BD112" i="4"/>
  <c r="AP317" i="4"/>
  <c r="AU265" i="4"/>
  <c r="BC265" i="4"/>
  <c r="AQ52" i="4"/>
  <c r="BB248" i="4"/>
  <c r="AS248" i="4"/>
  <c r="AS157" i="4"/>
  <c r="BA136" i="4"/>
  <c r="BB136" i="4"/>
  <c r="AX231" i="4"/>
  <c r="AW331" i="4"/>
  <c r="AT323" i="4"/>
  <c r="AP28" i="4"/>
  <c r="AT134" i="4"/>
  <c r="AZ134" i="4"/>
  <c r="AX54" i="4"/>
  <c r="AW23" i="4"/>
  <c r="AW141" i="4"/>
  <c r="BD331" i="4"/>
  <c r="AS213" i="4"/>
  <c r="BD186" i="4"/>
  <c r="AV186" i="4"/>
  <c r="BA174" i="4"/>
  <c r="AX35" i="4"/>
  <c r="AM35" i="4"/>
  <c r="AZ300" i="4"/>
  <c r="BA267" i="4"/>
  <c r="AU267" i="4"/>
  <c r="AZ222" i="4"/>
  <c r="BD238" i="4"/>
  <c r="AT98" i="4"/>
  <c r="BD160" i="4"/>
  <c r="BB139" i="4"/>
  <c r="BD355" i="4"/>
  <c r="AV355" i="4"/>
  <c r="AW126" i="4"/>
  <c r="AP58" i="4"/>
  <c r="AP176" i="4"/>
  <c r="AW37" i="4"/>
  <c r="BA214" i="4"/>
  <c r="AV230" i="4"/>
  <c r="AP285" i="4"/>
  <c r="AV27" i="4"/>
  <c r="AN356" i="4"/>
  <c r="AN154" i="4"/>
  <c r="AU101" i="4"/>
  <c r="AR101" i="4"/>
  <c r="AO45" i="4"/>
  <c r="BB45" i="4"/>
  <c r="BB263" i="4"/>
  <c r="AQ263" i="4"/>
  <c r="AW337" i="4"/>
  <c r="AX133" i="4"/>
  <c r="AV133" i="4"/>
  <c r="AS194" i="4"/>
  <c r="AX20" i="4"/>
  <c r="AS252" i="4"/>
  <c r="AS241" i="4"/>
  <c r="AS320" i="4"/>
  <c r="AP51" i="4"/>
  <c r="AN46" i="4"/>
  <c r="BB228" i="4"/>
  <c r="AW69" i="4"/>
  <c r="BA32" i="4"/>
  <c r="BB169" i="4"/>
  <c r="AS247" i="4"/>
  <c r="AQ86" i="4"/>
  <c r="AO10" i="4"/>
  <c r="AN111" i="4"/>
  <c r="AW111" i="4"/>
  <c r="AX183" i="4"/>
  <c r="AZ29" i="4"/>
  <c r="AP25" i="4"/>
  <c r="AV173" i="4"/>
  <c r="BA362" i="4"/>
  <c r="AQ117" i="4"/>
  <c r="AO117" i="4"/>
  <c r="BA240" i="4"/>
  <c r="BD338" i="4"/>
  <c r="BB110" i="4"/>
  <c r="AM341" i="4"/>
  <c r="BB341" i="4"/>
  <c r="BC340" i="4"/>
  <c r="AZ340" i="4"/>
  <c r="AT51" i="4"/>
  <c r="AN304" i="4"/>
  <c r="BB304" i="4"/>
  <c r="AS334" i="4"/>
  <c r="AV334" i="4"/>
  <c r="AQ110" i="4"/>
  <c r="AS107" i="4"/>
  <c r="AT33" i="4"/>
  <c r="AV61" i="4"/>
  <c r="AY184" i="4"/>
  <c r="AP142" i="4"/>
  <c r="BC344" i="4"/>
  <c r="BB344" i="4"/>
  <c r="AM248" i="4"/>
  <c r="AY81" i="4"/>
  <c r="AO109" i="4"/>
  <c r="AZ199" i="4"/>
  <c r="AR234" i="4"/>
  <c r="AO270" i="4"/>
  <c r="AP289" i="4"/>
  <c r="BD289" i="4"/>
  <c r="AZ21" i="4"/>
  <c r="AR287" i="4"/>
  <c r="AM139" i="4"/>
  <c r="AZ42" i="4"/>
  <c r="AW243" i="4"/>
  <c r="BB187" i="4"/>
  <c r="AX250" i="4"/>
  <c r="AV127" i="4"/>
  <c r="AR32" i="4"/>
  <c r="AO69" i="4"/>
  <c r="BA300" i="4"/>
  <c r="AP347" i="4"/>
  <c r="BB25" i="4"/>
  <c r="AW101" i="4"/>
  <c r="BD208" i="4"/>
  <c r="AN142" i="4"/>
  <c r="BA319" i="4"/>
  <c r="AO42" i="4"/>
  <c r="AQ104" i="4"/>
  <c r="AT318" i="4"/>
  <c r="BA282" i="4"/>
  <c r="AS12" i="4"/>
  <c r="AM93" i="4"/>
  <c r="AS294" i="4"/>
  <c r="AW151" i="4"/>
  <c r="AZ89" i="4"/>
  <c r="AO112" i="4"/>
  <c r="AV94" i="4"/>
  <c r="AP94" i="4"/>
  <c r="AQ138" i="4"/>
  <c r="BB138" i="4"/>
  <c r="AN43" i="4"/>
  <c r="BB320" i="4"/>
  <c r="BC276" i="4"/>
  <c r="AX206" i="4"/>
  <c r="BC206" i="4"/>
  <c r="AT47" i="4"/>
  <c r="BD42" i="4"/>
  <c r="AM250" i="4"/>
  <c r="AR335" i="4"/>
  <c r="AZ335" i="4"/>
  <c r="AY82" i="4"/>
  <c r="BB211" i="4"/>
  <c r="AQ326" i="4"/>
  <c r="BA139" i="4"/>
  <c r="BB191" i="4"/>
  <c r="AX72" i="4"/>
  <c r="BC166" i="4"/>
  <c r="BB176" i="4"/>
  <c r="BA176" i="4"/>
  <c r="AR48" i="4"/>
  <c r="AM148" i="4"/>
  <c r="AY222" i="4"/>
  <c r="BA317" i="4"/>
  <c r="AO116" i="4"/>
  <c r="AP57" i="4"/>
  <c r="BA118" i="4"/>
  <c r="AV91" i="4"/>
  <c r="BA91" i="4"/>
  <c r="AQ67" i="4"/>
  <c r="AM85" i="4"/>
  <c r="AM226" i="4"/>
  <c r="AU7" i="4"/>
  <c r="O16" i="11" s="1"/>
  <c r="AO48" i="4"/>
  <c r="AY204" i="4"/>
  <c r="AZ290" i="4"/>
  <c r="AU290" i="4"/>
  <c r="AO336" i="4"/>
  <c r="AV160" i="4"/>
  <c r="AQ261" i="4"/>
  <c r="BB94" i="4"/>
  <c r="AY129" i="4"/>
  <c r="BD276" i="4"/>
  <c r="AO100" i="4"/>
  <c r="AU347" i="4"/>
  <c r="AP332" i="4"/>
  <c r="BA283" i="4"/>
  <c r="AP72" i="4"/>
  <c r="BB291" i="4"/>
  <c r="AT348" i="4"/>
  <c r="AX323" i="4"/>
  <c r="AN274" i="4"/>
  <c r="BD269" i="4"/>
  <c r="AU28" i="4"/>
  <c r="AP145" i="4"/>
  <c r="AO75" i="4"/>
  <c r="AQ30" i="4"/>
  <c r="AM286" i="4"/>
  <c r="AP178" i="4"/>
  <c r="AP201" i="4"/>
  <c r="AQ355" i="4"/>
  <c r="AS166" i="4"/>
  <c r="AR244" i="4"/>
  <c r="AS288" i="4"/>
  <c r="BA79" i="4"/>
  <c r="AO170" i="4"/>
  <c r="AV53" i="4"/>
  <c r="AV209" i="4"/>
  <c r="AR209" i="4"/>
  <c r="AO67" i="4"/>
  <c r="AX75" i="4"/>
  <c r="BC319" i="4"/>
  <c r="AN256" i="4"/>
  <c r="AV227" i="4"/>
  <c r="AR334" i="4"/>
  <c r="AW35" i="4"/>
  <c r="AZ91" i="4"/>
  <c r="AU303" i="4"/>
  <c r="AY253" i="4"/>
  <c r="BC209" i="4"/>
  <c r="AR242" i="4"/>
  <c r="AQ359" i="4"/>
  <c r="AO20" i="4"/>
  <c r="BD215" i="4"/>
  <c r="AR168" i="4"/>
  <c r="AR214" i="4"/>
  <c r="AN350" i="4"/>
  <c r="AV129" i="4"/>
  <c r="BC353" i="4"/>
  <c r="AO332" i="4"/>
  <c r="AZ57" i="4"/>
  <c r="BB40" i="4"/>
  <c r="AR293" i="4"/>
  <c r="AN188" i="4"/>
  <c r="AX12" i="4"/>
  <c r="BD123" i="4"/>
  <c r="AM233" i="4"/>
  <c r="BC335" i="4"/>
  <c r="AX151" i="4"/>
  <c r="AO108" i="4"/>
  <c r="AP144" i="4"/>
  <c r="AU313" i="4"/>
  <c r="AS216" i="4"/>
  <c r="AU10" i="4"/>
  <c r="AY285" i="4"/>
  <c r="BC328" i="4"/>
  <c r="AZ287" i="4"/>
  <c r="BB173" i="4"/>
  <c r="AZ33" i="4"/>
  <c r="AM124" i="4"/>
  <c r="BD199" i="4"/>
  <c r="AQ160" i="4"/>
  <c r="AP139" i="4"/>
  <c r="AR127" i="4"/>
  <c r="AX109" i="4"/>
  <c r="AZ270" i="4"/>
  <c r="AV246" i="4"/>
  <c r="AO8" i="4"/>
  <c r="BB135" i="4"/>
  <c r="BC294" i="4"/>
  <c r="AQ115" i="4"/>
  <c r="AX143" i="4"/>
  <c r="AQ174" i="4"/>
  <c r="AO255" i="4"/>
  <c r="AY300" i="4"/>
  <c r="BC140" i="4"/>
  <c r="AN281" i="4"/>
  <c r="AT287" i="4"/>
  <c r="AU155" i="4"/>
  <c r="AZ67" i="4"/>
  <c r="AP105" i="4"/>
  <c r="AY320" i="4"/>
  <c r="AP46" i="4"/>
  <c r="AO145" i="4"/>
  <c r="AO86" i="4"/>
  <c r="AT120" i="4"/>
  <c r="AY171" i="4"/>
  <c r="AN241" i="4"/>
  <c r="AY293" i="4"/>
  <c r="AN342" i="4"/>
  <c r="AM273" i="4"/>
  <c r="AX153" i="4"/>
  <c r="AW242" i="4"/>
  <c r="BB352" i="4"/>
  <c r="AP92" i="4"/>
  <c r="AU324" i="4"/>
  <c r="BB68" i="4"/>
  <c r="AU195" i="4"/>
  <c r="AQ155" i="4"/>
  <c r="BC122" i="4"/>
  <c r="AS344" i="4"/>
  <c r="AX163" i="4"/>
  <c r="BD250" i="4"/>
  <c r="BD359" i="4"/>
  <c r="AT208" i="4"/>
  <c r="AO165" i="4"/>
  <c r="AO237" i="4"/>
  <c r="AX154" i="4"/>
  <c r="BA309" i="4"/>
  <c r="AQ177" i="4"/>
  <c r="AR158" i="4"/>
  <c r="AU90" i="4"/>
  <c r="AO17" i="4"/>
  <c r="AU301" i="4"/>
  <c r="BA284" i="4"/>
  <c r="AM212" i="4"/>
  <c r="AR202" i="4"/>
  <c r="AQ324" i="4"/>
  <c r="AM349" i="4"/>
  <c r="AM213" i="4"/>
  <c r="AN123" i="4"/>
  <c r="AM271" i="4"/>
  <c r="AM144" i="4"/>
  <c r="AM91" i="4"/>
  <c r="BB81" i="4"/>
  <c r="AN257" i="4"/>
  <c r="AT53" i="4"/>
  <c r="AV157" i="4"/>
  <c r="AZ74" i="4"/>
  <c r="AW75" i="4"/>
  <c r="BD236" i="4"/>
  <c r="AX363" i="4"/>
  <c r="AV232" i="4"/>
  <c r="AX86" i="4"/>
  <c r="AN259" i="4"/>
  <c r="AN77" i="4"/>
  <c r="AZ31" i="4"/>
  <c r="AX225" i="4"/>
  <c r="AS91" i="4"/>
  <c r="BC56" i="4"/>
  <c r="AO318" i="4"/>
  <c r="AV156" i="4"/>
  <c r="AR148" i="4"/>
  <c r="BA77" i="4"/>
  <c r="AT80" i="4"/>
  <c r="AW64" i="4"/>
  <c r="AV89" i="4"/>
  <c r="AM175" i="4"/>
  <c r="BD68" i="4"/>
  <c r="AR4" i="4"/>
  <c r="L15" i="11" s="1"/>
  <c r="AO141" i="4"/>
  <c r="AR157" i="4"/>
  <c r="BD162" i="4"/>
  <c r="AR306" i="4"/>
  <c r="AM76" i="4"/>
  <c r="AW50" i="4"/>
  <c r="BB26" i="4"/>
  <c r="AZ71" i="4"/>
  <c r="AU4" i="4"/>
  <c r="O15" i="11" s="1"/>
  <c r="BD177" i="4"/>
  <c r="AW234" i="4"/>
  <c r="AN229" i="4"/>
  <c r="BA60" i="4"/>
  <c r="AY208" i="4"/>
  <c r="AR156" i="4"/>
  <c r="AU165" i="4"/>
  <c r="AY324" i="4"/>
  <c r="BB200" i="4"/>
  <c r="BA83" i="4"/>
  <c r="AN69" i="4"/>
  <c r="AR359" i="4"/>
  <c r="AN268" i="4"/>
  <c r="AW200" i="4"/>
  <c r="AS196" i="4"/>
  <c r="AO18" i="4"/>
  <c r="AT167" i="4"/>
  <c r="BD6" i="4"/>
  <c r="AU39" i="4"/>
  <c r="AU175" i="4"/>
  <c r="AM83" i="4"/>
  <c r="AX46" i="4"/>
  <c r="AM318" i="4"/>
  <c r="BD297" i="4"/>
  <c r="AR239" i="4"/>
  <c r="AU132" i="4"/>
  <c r="BA306" i="4"/>
  <c r="AS361" i="4"/>
  <c r="AU214" i="4"/>
  <c r="AN76" i="4"/>
  <c r="AW44" i="4"/>
  <c r="BD303" i="4"/>
  <c r="BC182" i="4"/>
  <c r="AR262" i="4"/>
  <c r="AX76" i="4"/>
  <c r="AR102" i="4"/>
  <c r="BD222" i="4"/>
  <c r="AQ132" i="4"/>
  <c r="AN316" i="4"/>
  <c r="AO213" i="4"/>
  <c r="AR103" i="4"/>
  <c r="BB297" i="4"/>
  <c r="AV9" i="4"/>
  <c r="BB9" i="4"/>
  <c r="V16" i="11" s="1"/>
  <c r="AO130" i="4"/>
  <c r="AU34" i="4"/>
  <c r="BB305" i="4"/>
  <c r="AV329" i="4"/>
  <c r="AS86" i="4"/>
  <c r="AR86" i="4"/>
  <c r="AT66" i="4"/>
  <c r="BD212" i="4"/>
  <c r="BD202" i="4"/>
  <c r="AM267" i="4"/>
  <c r="AY278" i="4"/>
  <c r="BC210" i="4"/>
  <c r="AN335" i="4"/>
  <c r="BD57" i="4"/>
  <c r="BA183" i="4"/>
  <c r="AR343" i="4"/>
  <c r="AY168" i="4"/>
  <c r="BA252" i="4"/>
  <c r="AV130" i="4"/>
  <c r="BB13" i="4"/>
  <c r="AM152" i="4"/>
  <c r="AS140" i="4"/>
  <c r="AZ148" i="4"/>
  <c r="AQ277" i="4"/>
  <c r="BD118" i="4"/>
  <c r="BC258" i="4"/>
  <c r="AY6" i="4"/>
  <c r="S16" i="11" s="1"/>
  <c r="AQ125" i="4"/>
  <c r="BD147" i="4"/>
  <c r="AR324" i="4"/>
  <c r="AY155" i="4"/>
  <c r="AS78" i="4"/>
  <c r="AX257" i="4"/>
  <c r="AQ121" i="4"/>
  <c r="AO121" i="4"/>
  <c r="AR80" i="4"/>
  <c r="BB64" i="4"/>
  <c r="AY52" i="4"/>
  <c r="AX106" i="4"/>
  <c r="AV49" i="4"/>
  <c r="AV159" i="4"/>
  <c r="BC309" i="4"/>
  <c r="AY266" i="4"/>
  <c r="AS171" i="4"/>
  <c r="AS57" i="4"/>
  <c r="AN48" i="4"/>
  <c r="AZ187" i="4"/>
  <c r="AU76" i="4"/>
  <c r="AS58" i="4"/>
  <c r="AW262" i="4"/>
  <c r="AQ194" i="4"/>
  <c r="AS244" i="4"/>
  <c r="AQ262" i="4"/>
  <c r="AV102" i="4"/>
  <c r="AM234" i="4"/>
  <c r="AW297" i="4"/>
  <c r="AQ338" i="4"/>
  <c r="AU321" i="4"/>
  <c r="AM180" i="4"/>
  <c r="AN66" i="4"/>
  <c r="AZ177" i="4"/>
  <c r="BB93" i="4"/>
  <c r="AX36" i="4"/>
  <c r="AR356" i="4"/>
  <c r="AM182" i="4"/>
  <c r="AT14" i="4"/>
  <c r="AM188" i="4"/>
  <c r="BD11" i="4"/>
  <c r="AW328" i="4"/>
  <c r="BC150" i="4"/>
  <c r="BD48" i="4"/>
  <c r="BA95" i="4"/>
  <c r="BC25" i="4"/>
  <c r="AR131" i="4"/>
  <c r="AM200" i="4"/>
  <c r="AQ53" i="4"/>
  <c r="BC127" i="4"/>
  <c r="AT161" i="4"/>
  <c r="AW198" i="4"/>
  <c r="BA157" i="4"/>
  <c r="AN102" i="4"/>
  <c r="AQ171" i="4"/>
  <c r="AY64" i="4"/>
  <c r="AQ97" i="4"/>
  <c r="AW6" i="4"/>
  <c r="BB199" i="4"/>
  <c r="AU306" i="4"/>
  <c r="BC85" i="4"/>
  <c r="AM31" i="4"/>
  <c r="AO119" i="4"/>
  <c r="AR50" i="4"/>
  <c r="AN83" i="4"/>
  <c r="AU71" i="4"/>
  <c r="BB18" i="4"/>
  <c r="AW210" i="4"/>
  <c r="BA358" i="4"/>
  <c r="AV155" i="4"/>
  <c r="AW147" i="4"/>
  <c r="AP103" i="4"/>
  <c r="AT11" i="4"/>
  <c r="BD295" i="4"/>
  <c r="BC103" i="4"/>
  <c r="AV90" i="4"/>
  <c r="BA64" i="4"/>
  <c r="AW54" i="4"/>
  <c r="AW61" i="4"/>
  <c r="AQ303" i="4"/>
  <c r="AT231" i="4"/>
  <c r="AP23" i="4"/>
  <c r="AT211" i="4"/>
  <c r="AW129" i="4"/>
  <c r="AY330" i="4"/>
  <c r="BC60" i="4"/>
  <c r="BA200" i="4"/>
  <c r="AT296" i="4"/>
  <c r="AY249" i="4"/>
  <c r="AU254" i="4"/>
  <c r="AQ68" i="4"/>
  <c r="BD92" i="4"/>
  <c r="AT295" i="4"/>
  <c r="AS350" i="4"/>
  <c r="AP29" i="4"/>
  <c r="AO351" i="4"/>
  <c r="AR78" i="4"/>
  <c r="BD76" i="4"/>
  <c r="AS342" i="4"/>
  <c r="BC331" i="4"/>
  <c r="BA85" i="4"/>
  <c r="AW321" i="4"/>
  <c r="BD324" i="4"/>
  <c r="AZ309" i="4"/>
  <c r="AM198" i="4"/>
  <c r="AN105" i="4"/>
  <c r="AN4" i="4"/>
  <c r="AX59" i="4"/>
  <c r="AS305" i="4"/>
  <c r="AQ4" i="8"/>
  <c r="AD15" i="11" s="1"/>
  <c r="AR235" i="4"/>
  <c r="AM165" i="4"/>
  <c r="BB133" i="4"/>
  <c r="BC180" i="4"/>
  <c r="AO159" i="4"/>
  <c r="AU16" i="4"/>
  <c r="AU79" i="4"/>
  <c r="AT189" i="4"/>
  <c r="BD161" i="4"/>
  <c r="AT250" i="4"/>
  <c r="AZ158" i="4"/>
  <c r="AP197" i="4"/>
  <c r="AS54" i="4"/>
  <c r="AR270" i="4"/>
  <c r="AV215" i="4"/>
  <c r="AO315" i="4"/>
  <c r="BC63" i="4"/>
  <c r="AZ128" i="4"/>
  <c r="AP175" i="4"/>
  <c r="AP355" i="4"/>
  <c r="AY256" i="4"/>
  <c r="BD256" i="4"/>
  <c r="AW329" i="4"/>
  <c r="AU30" i="4"/>
  <c r="BA25" i="4"/>
  <c r="AO245" i="4"/>
  <c r="BB128" i="4"/>
  <c r="BD285" i="4"/>
  <c r="AX298" i="4"/>
  <c r="AV293" i="4"/>
  <c r="BA179" i="4"/>
  <c r="AT180" i="4"/>
  <c r="AT64" i="4"/>
  <c r="AO356" i="4"/>
  <c r="AP327" i="4"/>
  <c r="AR6" i="4"/>
  <c r="BC336" i="4"/>
  <c r="AU161" i="4"/>
  <c r="AO160" i="4"/>
  <c r="AV281" i="4"/>
  <c r="AN190" i="4"/>
  <c r="AW184" i="4"/>
  <c r="AW183" i="4"/>
  <c r="BB41" i="4"/>
  <c r="BC178" i="4"/>
  <c r="AX343" i="4"/>
  <c r="AO241" i="4"/>
  <c r="BB80" i="4"/>
  <c r="AS117" i="4"/>
  <c r="AP231" i="4"/>
  <c r="AO113" i="4"/>
  <c r="AO183" i="4"/>
  <c r="AQ168" i="4"/>
  <c r="BC332" i="4"/>
  <c r="AV310" i="4"/>
  <c r="AX105" i="4"/>
  <c r="BC194" i="4"/>
  <c r="BB158" i="4"/>
  <c r="AR281" i="4"/>
  <c r="AO94" i="4"/>
  <c r="AP205" i="4"/>
  <c r="AW261" i="4"/>
  <c r="AO276" i="4"/>
  <c r="BB23" i="4"/>
  <c r="AQ217" i="4"/>
  <c r="AO282" i="4"/>
  <c r="BB334" i="4"/>
  <c r="AX299" i="4"/>
  <c r="AT199" i="4"/>
  <c r="BD252" i="4"/>
  <c r="BC83" i="4"/>
  <c r="BD13" i="4"/>
  <c r="AZ11" i="4"/>
  <c r="AM71" i="4"/>
  <c r="AX208" i="4"/>
  <c r="AP270" i="4"/>
  <c r="AS69" i="4"/>
  <c r="AS161" i="4"/>
  <c r="BB65" i="4"/>
  <c r="AX199" i="4"/>
  <c r="AN103" i="4"/>
  <c r="AS212" i="4"/>
  <c r="BA316" i="4"/>
  <c r="AM103" i="4"/>
  <c r="AW361" i="4"/>
  <c r="AY196" i="4"/>
  <c r="AO66" i="4"/>
  <c r="AV165" i="4"/>
  <c r="AV198" i="4"/>
  <c r="AT45" i="4"/>
  <c r="AX166" i="4"/>
  <c r="AX80" i="4"/>
  <c r="AV161" i="4"/>
  <c r="AN275" i="4"/>
  <c r="AO96" i="4"/>
  <c r="AN40" i="4"/>
  <c r="BD130" i="4"/>
  <c r="AN258" i="4"/>
  <c r="AX288" i="4"/>
  <c r="AY5" i="4"/>
  <c r="AY193" i="4"/>
  <c r="AM310" i="4"/>
  <c r="AZ153" i="4"/>
  <c r="AR258" i="4"/>
  <c r="AZ293" i="4"/>
  <c r="AV45" i="4"/>
  <c r="BA124" i="4"/>
  <c r="BC192" i="4"/>
  <c r="AZ259" i="4"/>
  <c r="BD190" i="4"/>
  <c r="AM104" i="4"/>
  <c r="AO157" i="4"/>
  <c r="AO253" i="4"/>
  <c r="AR59" i="4"/>
  <c r="BC98" i="4"/>
  <c r="AU118" i="4"/>
  <c r="AY84" i="4"/>
  <c r="BD129" i="4"/>
  <c r="AS113" i="4"/>
  <c r="AQ47" i="4"/>
  <c r="AU47" i="4"/>
  <c r="AQ13" i="4"/>
  <c r="AT333" i="4"/>
  <c r="AT19" i="4"/>
  <c r="BD19" i="4"/>
  <c r="AV113" i="4"/>
  <c r="AQ126" i="4"/>
  <c r="AW43" i="4"/>
  <c r="AU351" i="4"/>
  <c r="AY351" i="4"/>
  <c r="AT185" i="4"/>
  <c r="AR358" i="4"/>
  <c r="AU358" i="4"/>
  <c r="BD329" i="4"/>
  <c r="AN114" i="4"/>
  <c r="AW102" i="4"/>
  <c r="BC200" i="4"/>
  <c r="AO308" i="4"/>
  <c r="BC313" i="4"/>
  <c r="AU221" i="4"/>
  <c r="BB221" i="4"/>
  <c r="AT170" i="4"/>
  <c r="AQ283" i="4"/>
  <c r="AS292" i="4"/>
  <c r="AV44" i="4"/>
  <c r="AT332" i="4"/>
  <c r="AS338" i="4"/>
  <c r="BD25" i="4"/>
  <c r="AS172" i="4"/>
  <c r="AM157" i="4"/>
  <c r="AZ357" i="4"/>
  <c r="AV254" i="4"/>
  <c r="AY306" i="4"/>
  <c r="AO11" i="4"/>
  <c r="AQ345" i="4"/>
  <c r="AO152" i="4"/>
  <c r="AZ327" i="4"/>
  <c r="AT225" i="4"/>
  <c r="AX141" i="4"/>
  <c r="BC39" i="4"/>
  <c r="AX177" i="4"/>
  <c r="AN81" i="4"/>
  <c r="BD214" i="4"/>
  <c r="BA266" i="4"/>
  <c r="AU326" i="4"/>
  <c r="AW116" i="4"/>
  <c r="AX164" i="4"/>
  <c r="AX197" i="4"/>
  <c r="AM97" i="4"/>
  <c r="BC354" i="4"/>
  <c r="AP117" i="4"/>
  <c r="BA14" i="4"/>
  <c r="AU61" i="4"/>
  <c r="BA54" i="4"/>
  <c r="AT113" i="4"/>
  <c r="BC243" i="4"/>
  <c r="AO58" i="4"/>
  <c r="AP87" i="4"/>
  <c r="AM16" i="4"/>
  <c r="AQ193" i="4"/>
  <c r="AW305" i="4"/>
  <c r="AO328" i="4"/>
  <c r="BC172" i="4"/>
  <c r="AT224" i="4"/>
  <c r="BA224" i="4"/>
  <c r="AW9" i="4"/>
  <c r="BA28" i="4"/>
  <c r="AO50" i="4"/>
  <c r="AP118" i="4"/>
  <c r="AN116" i="4"/>
  <c r="AT147" i="4"/>
  <c r="AP147" i="4"/>
  <c r="AU273" i="4"/>
  <c r="AX294" i="4"/>
  <c r="AN61" i="4"/>
  <c r="AP199" i="4"/>
  <c r="AT92" i="4"/>
  <c r="AY167" i="4"/>
  <c r="BB303" i="4"/>
  <c r="BB220" i="4"/>
  <c r="AU88" i="4"/>
  <c r="AU103" i="4"/>
  <c r="AM343" i="4"/>
  <c r="AQ164" i="4"/>
  <c r="AS330" i="4"/>
  <c r="AT277" i="4"/>
  <c r="AS162" i="4"/>
  <c r="AY162" i="4"/>
  <c r="BB202" i="4"/>
  <c r="AN107" i="4"/>
  <c r="AW223" i="4"/>
  <c r="AR160" i="4"/>
  <c r="BC179" i="4"/>
  <c r="AT252" i="4"/>
  <c r="AX157" i="4"/>
  <c r="AZ302" i="4"/>
  <c r="AW121" i="4"/>
  <c r="BC68" i="4"/>
  <c r="AQ343" i="4"/>
  <c r="AQ209" i="4"/>
  <c r="AM141" i="4"/>
  <c r="AR346" i="4"/>
  <c r="AO346" i="4"/>
  <c r="BA246" i="4"/>
  <c r="AR46" i="4"/>
  <c r="BA294" i="4"/>
  <c r="AT294" i="4"/>
  <c r="AT301" i="4"/>
  <c r="AQ114" i="4"/>
  <c r="BC287" i="4"/>
  <c r="AW30" i="4"/>
  <c r="AV132" i="4"/>
  <c r="AY143" i="4"/>
  <c r="BA143" i="4"/>
  <c r="AR118" i="4"/>
  <c r="BD360" i="4"/>
  <c r="AP286" i="4"/>
  <c r="BC286" i="4"/>
  <c r="AO72" i="4"/>
  <c r="BD49" i="4"/>
  <c r="AT56" i="4"/>
  <c r="AV162" i="4"/>
  <c r="AX268" i="4"/>
  <c r="AS254" i="4"/>
  <c r="AM240" i="4"/>
  <c r="AM106" i="4"/>
  <c r="AN17" i="4"/>
  <c r="AV99" i="4"/>
  <c r="BB351" i="4"/>
  <c r="AW14" i="4"/>
  <c r="BA231" i="4"/>
  <c r="AQ291" i="4"/>
  <c r="BD54" i="4"/>
  <c r="BC84" i="4"/>
  <c r="AQ56" i="4"/>
  <c r="AP75" i="4"/>
  <c r="AZ292" i="4"/>
  <c r="AM190" i="4"/>
  <c r="AR150" i="4"/>
  <c r="BD150" i="4"/>
  <c r="AY47" i="4"/>
  <c r="AX21" i="4"/>
  <c r="BD229" i="4"/>
  <c r="BA229" i="4"/>
  <c r="BC293" i="4"/>
  <c r="BD341" i="4"/>
  <c r="AR341" i="4"/>
  <c r="AU83" i="4"/>
  <c r="AY78" i="4"/>
  <c r="AW322" i="4"/>
  <c r="AU207" i="4"/>
  <c r="AZ207" i="4"/>
  <c r="AU252" i="4"/>
  <c r="AZ166" i="4"/>
  <c r="AX89" i="4"/>
  <c r="AT89" i="4"/>
  <c r="AZ304" i="4"/>
  <c r="AY313" i="4"/>
  <c r="AR251" i="4"/>
  <c r="AP125" i="4"/>
  <c r="BA314" i="4"/>
  <c r="AR314" i="4"/>
  <c r="BC151" i="4"/>
  <c r="AP341" i="4"/>
  <c r="AU341" i="4"/>
  <c r="AO347" i="4"/>
  <c r="AT347" i="4"/>
  <c r="AS147" i="4"/>
  <c r="AU206" i="4"/>
  <c r="AY349" i="4"/>
  <c r="AP73" i="4"/>
  <c r="AQ73" i="4"/>
  <c r="BD350" i="4"/>
  <c r="AT95" i="4"/>
  <c r="AN80" i="4"/>
  <c r="AY141" i="4"/>
  <c r="BC305" i="4"/>
  <c r="AS362" i="4"/>
  <c r="AX315" i="4"/>
  <c r="AW107" i="4"/>
  <c r="AR17" i="4"/>
  <c r="AU17" i="4"/>
  <c r="AY271" i="4"/>
  <c r="AP296" i="4"/>
  <c r="AU186" i="4"/>
  <c r="AW40" i="4"/>
  <c r="AS164" i="4"/>
  <c r="AZ342" i="4"/>
  <c r="AR342" i="4"/>
  <c r="AV243" i="4"/>
  <c r="BB243" i="4"/>
  <c r="AY220" i="4"/>
  <c r="AN220" i="4"/>
  <c r="AT269" i="4"/>
  <c r="BB269" i="4"/>
  <c r="AV219" i="4"/>
  <c r="AT275" i="4"/>
  <c r="AM37" i="4"/>
  <c r="AP37" i="4"/>
  <c r="AV328" i="4"/>
  <c r="BC193" i="4"/>
  <c r="AS253" i="4"/>
  <c r="BC345" i="4"/>
  <c r="AR26" i="4"/>
  <c r="AU286" i="4"/>
  <c r="AW281" i="4"/>
  <c r="AS206" i="4"/>
  <c r="AN233" i="4"/>
  <c r="BA128" i="4"/>
  <c r="AX65" i="4"/>
  <c r="AO280" i="4"/>
  <c r="BD153" i="4"/>
  <c r="AP74" i="4"/>
  <c r="BA206" i="4"/>
  <c r="AZ98" i="4"/>
  <c r="AV296" i="4"/>
  <c r="AS348" i="4"/>
  <c r="BB194" i="4"/>
  <c r="AU229" i="4"/>
  <c r="AX205" i="4"/>
  <c r="AU111" i="4"/>
  <c r="AP354" i="4"/>
  <c r="AX354" i="4"/>
  <c r="AY163" i="4"/>
  <c r="BA51" i="4"/>
  <c r="AM249" i="4"/>
  <c r="AZ169" i="4"/>
  <c r="AZ314" i="4"/>
  <c r="AZ301" i="4"/>
  <c r="BA255" i="4"/>
  <c r="BA19" i="4"/>
  <c r="AR19" i="4"/>
  <c r="AV362" i="4"/>
  <c r="AW258" i="4"/>
  <c r="BB203" i="4"/>
  <c r="AW188" i="4"/>
  <c r="AU285" i="4"/>
  <c r="AZ242" i="4"/>
  <c r="AY12" i="4"/>
  <c r="AM12" i="4"/>
  <c r="AQ18" i="4"/>
  <c r="AR337" i="4"/>
  <c r="BD337" i="4"/>
  <c r="BA310" i="4"/>
  <c r="BA343" i="4"/>
  <c r="AX71" i="4"/>
  <c r="AZ58" i="4"/>
  <c r="AN58" i="4"/>
  <c r="AY181" i="4"/>
  <c r="AR184" i="4"/>
  <c r="BB184" i="4"/>
  <c r="AO120" i="4"/>
  <c r="AO123" i="4"/>
  <c r="AR123" i="4"/>
  <c r="AP71" i="4"/>
  <c r="AY26" i="4"/>
  <c r="AO26" i="4"/>
  <c r="AO189" i="4"/>
  <c r="AQ267" i="4"/>
  <c r="AY206" i="4"/>
  <c r="BC231" i="4"/>
  <c r="AW231" i="4"/>
  <c r="AM17" i="4"/>
  <c r="AX17" i="4"/>
  <c r="AM334" i="4"/>
  <c r="AV233" i="4"/>
  <c r="AU233" i="4"/>
  <c r="AV272" i="4"/>
  <c r="AO295" i="4"/>
  <c r="BB179" i="4"/>
  <c r="AS109" i="4"/>
  <c r="BD361" i="4"/>
  <c r="BB361" i="4"/>
  <c r="AX237" i="4"/>
  <c r="AO131" i="4"/>
  <c r="AT124" i="4"/>
  <c r="BB275" i="4"/>
  <c r="AZ315" i="4"/>
  <c r="BA97" i="4"/>
  <c r="AZ264" i="4"/>
  <c r="AQ156" i="4"/>
  <c r="BD156" i="4"/>
  <c r="AV82" i="4"/>
  <c r="AO154" i="4"/>
  <c r="AP154" i="4"/>
  <c r="AS49" i="4"/>
  <c r="AN201" i="4"/>
  <c r="AQ201" i="4"/>
  <c r="AX274" i="4"/>
  <c r="AS256" i="4"/>
  <c r="AX256" i="4"/>
  <c r="AR289" i="4"/>
  <c r="AZ66" i="4"/>
  <c r="AY66" i="4"/>
  <c r="AY72" i="4"/>
  <c r="AT183" i="4"/>
  <c r="AR183" i="4"/>
  <c r="AR349" i="4"/>
  <c r="AX70" i="4"/>
  <c r="AV70" i="4"/>
  <c r="AR154" i="4"/>
  <c r="AV250" i="4"/>
  <c r="AW250" i="4"/>
  <c r="AZ168" i="4"/>
  <c r="AX168" i="4"/>
  <c r="AQ292" i="4"/>
  <c r="AX271" i="4"/>
  <c r="AX149" i="4"/>
  <c r="AR263" i="4"/>
  <c r="AU138" i="4"/>
  <c r="AT7" i="4"/>
  <c r="AS207" i="4"/>
  <c r="AS21" i="4"/>
  <c r="AS211" i="4"/>
  <c r="AU211" i="4"/>
  <c r="AW146" i="4"/>
  <c r="AS219" i="4"/>
  <c r="AZ53" i="4"/>
  <c r="BC66" i="4"/>
  <c r="BD313" i="4"/>
  <c r="AX313" i="4"/>
  <c r="AW311" i="4"/>
  <c r="AS205" i="4"/>
  <c r="AT79" i="4"/>
  <c r="BD169" i="4"/>
  <c r="AO359" i="4"/>
  <c r="AZ359" i="4"/>
  <c r="AR116" i="4"/>
  <c r="AZ233" i="4"/>
  <c r="AW363" i="4"/>
  <c r="AU329" i="4"/>
  <c r="AN29" i="4"/>
  <c r="BC29" i="4"/>
  <c r="AR47" i="4"/>
  <c r="AW47" i="4"/>
  <c r="BA121" i="4"/>
  <c r="AM339" i="4"/>
  <c r="AV339" i="4"/>
  <c r="AU193" i="4"/>
  <c r="AT193" i="4"/>
  <c r="BA247" i="4"/>
  <c r="BA199" i="4"/>
  <c r="AZ88" i="4"/>
  <c r="BB4" i="4"/>
  <c r="AV259" i="4"/>
  <c r="AX272" i="4"/>
  <c r="AW272" i="4"/>
  <c r="AT112" i="4"/>
  <c r="AS136" i="4"/>
  <c r="AU224" i="4"/>
  <c r="AN264" i="4"/>
  <c r="BD264" i="4"/>
  <c r="AN59" i="4"/>
  <c r="BD239" i="4"/>
  <c r="AN287" i="4"/>
  <c r="AY228" i="4"/>
  <c r="BA363" i="4"/>
  <c r="BC363" i="4"/>
  <c r="BC156" i="4"/>
  <c r="AX227" i="4"/>
  <c r="AY232" i="4"/>
  <c r="AZ173" i="4"/>
  <c r="AS177" i="4"/>
  <c r="BC177" i="4"/>
  <c r="BD262" i="4"/>
  <c r="AT242" i="4"/>
  <c r="AP77" i="4"/>
  <c r="AN352" i="4"/>
  <c r="AQ352" i="4"/>
  <c r="BD319" i="4"/>
  <c r="BA13" i="4"/>
  <c r="AR130" i="4"/>
  <c r="AT359" i="4"/>
  <c r="AP339" i="4"/>
  <c r="BD127" i="4"/>
  <c r="AX127" i="4"/>
  <c r="BC316" i="4"/>
  <c r="AP277" i="4"/>
  <c r="AR273" i="4"/>
  <c r="AW273" i="4"/>
  <c r="BC334" i="4"/>
  <c r="AU179" i="4"/>
  <c r="AM179" i="4"/>
  <c r="AZ181" i="4"/>
  <c r="AN15" i="4"/>
  <c r="AV15" i="4"/>
  <c r="AS290" i="4"/>
  <c r="AQ256" i="4"/>
  <c r="AO9" i="4"/>
  <c r="AM80" i="4"/>
  <c r="AV80" i="4"/>
  <c r="AS333" i="4"/>
  <c r="AT90" i="4"/>
  <c r="AP90" i="4"/>
  <c r="BB120" i="4"/>
  <c r="AZ112" i="4"/>
  <c r="BA205" i="4"/>
  <c r="AP31" i="4"/>
  <c r="AO258" i="4"/>
  <c r="AS149" i="4"/>
  <c r="AP323" i="4"/>
  <c r="AW68" i="4"/>
  <c r="AO68" i="4"/>
  <c r="AN174" i="4"/>
  <c r="AM137" i="4"/>
  <c r="AV335" i="4"/>
  <c r="AZ345" i="4"/>
  <c r="AM345" i="4"/>
  <c r="AW205" i="4"/>
  <c r="AY299" i="4"/>
  <c r="AQ299" i="4"/>
  <c r="AZ150" i="4"/>
  <c r="AN108" i="4"/>
  <c r="AV224" i="4"/>
  <c r="BA16" i="4"/>
  <c r="AS123" i="4"/>
  <c r="AM340" i="4"/>
  <c r="AY340" i="4"/>
  <c r="BD249" i="4"/>
  <c r="AT151" i="4"/>
  <c r="AY151" i="4"/>
  <c r="AM208" i="4"/>
  <c r="AV110" i="4"/>
  <c r="AP151" i="4"/>
  <c r="BD59" i="4"/>
  <c r="AS59" i="4"/>
  <c r="AW117" i="4"/>
  <c r="AW86" i="4"/>
  <c r="AM110" i="4"/>
  <c r="AU108" i="4"/>
  <c r="AW29" i="4"/>
  <c r="AP184" i="4"/>
  <c r="BC184" i="4"/>
  <c r="AZ336" i="4"/>
  <c r="AY49" i="4"/>
  <c r="AP49" i="4"/>
  <c r="AW78" i="4"/>
  <c r="BB31" i="4"/>
  <c r="AN185" i="4"/>
  <c r="AT308" i="4"/>
  <c r="AU98" i="4"/>
  <c r="AW98" i="4"/>
  <c r="AQ268" i="4"/>
  <c r="BD183" i="4"/>
  <c r="AP183" i="4"/>
  <c r="AO322" i="4"/>
  <c r="BD86" i="4"/>
  <c r="AZ86" i="4"/>
  <c r="AZ165" i="4"/>
  <c r="BD165" i="4"/>
  <c r="AS31" i="4"/>
  <c r="AS143" i="4"/>
  <c r="BC143" i="4"/>
  <c r="AP127" i="4"/>
  <c r="BD94" i="4"/>
  <c r="AR34" i="4"/>
  <c r="AX144" i="4"/>
  <c r="AN144" i="4"/>
  <c r="BD121" i="4"/>
  <c r="AW237" i="4"/>
  <c r="AR252" i="4"/>
  <c r="AP259" i="4"/>
  <c r="AR149" i="4"/>
  <c r="AR22" i="4"/>
  <c r="AO22" i="4"/>
  <c r="AW278" i="4"/>
  <c r="AS304" i="4"/>
  <c r="AV304" i="4"/>
  <c r="AP258" i="4"/>
  <c r="AW137" i="4"/>
  <c r="AY354" i="4"/>
  <c r="AO122" i="4"/>
  <c r="BA244" i="4"/>
  <c r="AX224" i="4"/>
  <c r="BC92" i="4"/>
  <c r="AU70" i="4"/>
  <c r="AW191" i="4"/>
  <c r="AP361" i="4"/>
  <c r="AO361" i="4"/>
  <c r="AM52" i="4"/>
  <c r="AR107" i="4"/>
  <c r="AV107" i="4"/>
  <c r="AN204" i="4"/>
  <c r="AU125" i="4"/>
  <c r="AS125" i="4"/>
  <c r="AX302" i="4"/>
  <c r="BA195" i="4"/>
  <c r="AR195" i="4"/>
  <c r="AP342" i="4"/>
  <c r="AX342" i="4"/>
  <c r="BB313" i="4"/>
  <c r="AQ236" i="4"/>
  <c r="BC34" i="4"/>
  <c r="AT34" i="4"/>
  <c r="BB175" i="4"/>
  <c r="AS301" i="4"/>
  <c r="AM24" i="4"/>
  <c r="AQ154" i="4"/>
  <c r="BA138" i="4"/>
  <c r="BB216" i="4"/>
  <c r="AX215" i="4"/>
  <c r="BA37" i="4"/>
  <c r="AY37" i="4"/>
  <c r="AY77" i="4"/>
  <c r="AV242" i="4"/>
  <c r="AW36" i="4"/>
  <c r="BB284" i="4"/>
  <c r="BD284" i="4"/>
  <c r="AT111" i="4"/>
  <c r="AZ34" i="4"/>
  <c r="AW34" i="4"/>
  <c r="AO99" i="4"/>
  <c r="BD126" i="4"/>
  <c r="AR114" i="4"/>
  <c r="AV255" i="4"/>
  <c r="AY255" i="4"/>
  <c r="AX341" i="4"/>
  <c r="BA70" i="4"/>
  <c r="AM70" i="4"/>
  <c r="AM101" i="4"/>
  <c r="BB327" i="4"/>
  <c r="AP171" i="4"/>
  <c r="BD119" i="4"/>
  <c r="AO172" i="4"/>
  <c r="AO38" i="4"/>
  <c r="BA279" i="4"/>
  <c r="AQ279" i="4"/>
  <c r="AY308" i="4"/>
  <c r="BC130" i="4"/>
  <c r="AO196" i="4"/>
  <c r="AQ196" i="4"/>
  <c r="AU261" i="4"/>
  <c r="AT352" i="4"/>
  <c r="AQ284" i="4"/>
  <c r="AT284" i="4"/>
  <c r="BC246" i="4"/>
  <c r="AV342" i="4"/>
  <c r="AW342" i="4"/>
  <c r="AU29" i="4"/>
  <c r="AW24" i="4"/>
  <c r="AV24" i="4"/>
  <c r="BA285" i="4"/>
  <c r="AM285" i="4"/>
  <c r="AU31" i="4"/>
  <c r="AP309" i="4"/>
  <c r="AR309" i="4"/>
  <c r="AR162" i="4"/>
  <c r="BC300" i="4"/>
  <c r="AO325" i="4"/>
  <c r="AX176" i="4"/>
  <c r="AV124" i="4"/>
  <c r="AX124" i="4"/>
  <c r="AY290" i="4"/>
  <c r="BC236" i="4"/>
  <c r="BB244" i="4"/>
  <c r="AM328" i="4"/>
  <c r="AO337" i="4"/>
  <c r="AQ337" i="4"/>
  <c r="BB353" i="4"/>
  <c r="AQ96" i="4"/>
  <c r="AN112" i="4"/>
  <c r="AS71" i="4"/>
  <c r="BD317" i="4"/>
  <c r="AW100" i="4"/>
  <c r="AS265" i="4"/>
  <c r="BB265" i="4"/>
  <c r="AX52" i="4"/>
  <c r="AY140" i="4"/>
  <c r="AT248" i="4"/>
  <c r="AR248" i="4"/>
  <c r="AZ157" i="4"/>
  <c r="AQ257" i="4"/>
  <c r="BD136" i="4"/>
  <c r="AR331" i="4"/>
  <c r="AS331" i="4"/>
  <c r="AW323" i="4"/>
  <c r="AV28" i="4"/>
  <c r="AS28" i="4"/>
  <c r="BC134" i="4"/>
  <c r="AQ134" i="4"/>
  <c r="BA281" i="4"/>
  <c r="AQ54" i="4"/>
  <c r="AR23" i="4"/>
  <c r="AN141" i="4"/>
  <c r="AN331" i="4"/>
  <c r="AU213" i="4"/>
  <c r="AP213" i="4"/>
  <c r="BD172" i="4"/>
  <c r="AP186" i="4"/>
  <c r="BC174" i="4"/>
  <c r="AO35" i="4"/>
  <c r="AU300" i="4"/>
  <c r="AS267" i="4"/>
  <c r="AS287" i="4"/>
  <c r="AM287" i="4"/>
  <c r="AR203" i="4"/>
  <c r="BA222" i="4"/>
  <c r="AP222" i="4"/>
  <c r="AX238" i="4"/>
  <c r="AZ133" i="4"/>
  <c r="AX351" i="4"/>
  <c r="AZ160" i="4"/>
  <c r="AT223" i="4"/>
  <c r="AY355" i="4"/>
  <c r="AV58" i="4"/>
  <c r="AX155" i="4"/>
  <c r="AW176" i="4"/>
  <c r="AU67" i="4"/>
  <c r="AU37" i="4"/>
  <c r="AZ214" i="4"/>
  <c r="AW230" i="4"/>
  <c r="AU27" i="4"/>
  <c r="AQ356" i="4"/>
  <c r="AV356" i="4"/>
  <c r="AZ154" i="4"/>
  <c r="AY263" i="4"/>
  <c r="AU263" i="4"/>
  <c r="AY133" i="4"/>
  <c r="AT194" i="4"/>
  <c r="BC9" i="4"/>
  <c r="AN20" i="4"/>
  <c r="AZ241" i="4"/>
  <c r="AU54" i="4"/>
  <c r="AR54" i="4"/>
  <c r="AO46" i="4"/>
  <c r="AT46" i="4"/>
  <c r="BC228" i="4"/>
  <c r="AM228" i="4"/>
  <c r="AN32" i="4"/>
  <c r="BD131" i="4"/>
  <c r="AR240" i="4"/>
  <c r="AP86" i="4"/>
  <c r="AN86" i="4"/>
  <c r="AQ211" i="4"/>
  <c r="AY183" i="4"/>
  <c r="AM29" i="4"/>
  <c r="AZ25" i="4"/>
  <c r="AM211" i="4"/>
  <c r="AO173" i="4"/>
  <c r="AZ117" i="4"/>
  <c r="AW338" i="4"/>
  <c r="AO228" i="4"/>
  <c r="AS120" i="4"/>
  <c r="AQ120" i="4"/>
  <c r="AX82" i="4"/>
  <c r="AN182" i="4"/>
  <c r="AY341" i="4"/>
  <c r="AN341" i="4"/>
  <c r="AR95" i="4"/>
  <c r="AR340" i="4"/>
  <c r="AM304" i="4"/>
  <c r="AN203" i="4"/>
  <c r="AQ334" i="4"/>
  <c r="AU280" i="4"/>
  <c r="AZ124" i="4"/>
  <c r="AM322" i="4"/>
  <c r="AZ184" i="4"/>
  <c r="AM142" i="4"/>
  <c r="AX344" i="4"/>
  <c r="AW81" i="4"/>
  <c r="AM81" i="4"/>
  <c r="AR109" i="4"/>
  <c r="BD270" i="4"/>
  <c r="AS243" i="4"/>
  <c r="BC160" i="4"/>
  <c r="AP160" i="4"/>
  <c r="AT21" i="4"/>
  <c r="AU243" i="4"/>
  <c r="AP187" i="4"/>
  <c r="AR250" i="4"/>
  <c r="AO127" i="4"/>
  <c r="AU127" i="4"/>
  <c r="BA69" i="4"/>
  <c r="AR300" i="4"/>
  <c r="AX300" i="4"/>
  <c r="AP97" i="4"/>
  <c r="BD347" i="4"/>
  <c r="AY347" i="4"/>
  <c r="AR25" i="4"/>
  <c r="AX101" i="4"/>
  <c r="BB101" i="4"/>
  <c r="BB142" i="4"/>
  <c r="AX42" i="4"/>
  <c r="BA104" i="4"/>
  <c r="AW270" i="4"/>
  <c r="BB246" i="4"/>
  <c r="AY238" i="4"/>
  <c r="AR228" i="4"/>
  <c r="AZ228" i="4"/>
  <c r="AT12" i="4"/>
  <c r="BA135" i="4"/>
  <c r="AZ179" i="4"/>
  <c r="AX179" i="4"/>
  <c r="AS43" i="4"/>
  <c r="AV320" i="4"/>
  <c r="AR294" i="4"/>
  <c r="AT276" i="4"/>
  <c r="AU295" i="4"/>
  <c r="AR33" i="4"/>
  <c r="AP131" i="4"/>
  <c r="AW42" i="4"/>
  <c r="AN42" i="4"/>
  <c r="AV284" i="4"/>
  <c r="AN263" i="4"/>
  <c r="AT227" i="4"/>
  <c r="AW357" i="4"/>
  <c r="AP335" i="4"/>
  <c r="AN82" i="4"/>
  <c r="AM134" i="4"/>
  <c r="BB238" i="4"/>
  <c r="AW238" i="4"/>
  <c r="AZ50" i="4"/>
  <c r="AY211" i="4"/>
  <c r="AR326" i="4"/>
  <c r="AS139" i="4"/>
  <c r="BA191" i="4"/>
  <c r="BA108" i="4"/>
  <c r="AR108" i="4"/>
  <c r="AR182" i="4"/>
  <c r="AV166" i="4"/>
  <c r="AZ114" i="4"/>
  <c r="BC176" i="4"/>
  <c r="AT48" i="4"/>
  <c r="AP44" i="4"/>
  <c r="AU222" i="4"/>
  <c r="AY225" i="4"/>
  <c r="AT116" i="4"/>
  <c r="AP38" i="4"/>
  <c r="AU38" i="4"/>
  <c r="BC357" i="4"/>
  <c r="AP14" i="4"/>
  <c r="J17" i="11" s="1"/>
  <c r="AN14" i="4"/>
  <c r="AO118" i="4"/>
  <c r="AX260" i="4"/>
  <c r="AS222" i="4"/>
  <c r="AW222" i="4"/>
  <c r="AY95" i="4"/>
  <c r="BC73" i="4"/>
  <c r="BC91" i="4"/>
  <c r="AW85" i="4"/>
  <c r="AT233" i="4"/>
  <c r="AQ225" i="4"/>
  <c r="BD192" i="4"/>
  <c r="AR7" i="4"/>
  <c r="AZ299" i="4"/>
  <c r="AX48" i="4"/>
  <c r="AM146" i="4"/>
  <c r="AW351" i="4"/>
  <c r="BD77" i="4"/>
  <c r="AW77" i="4"/>
  <c r="AW360" i="4"/>
  <c r="BC360" i="4"/>
  <c r="BA94" i="4"/>
  <c r="BA155" i="4"/>
  <c r="AW138" i="4"/>
  <c r="AO264" i="4"/>
  <c r="AV247" i="4"/>
  <c r="AW32" i="4"/>
  <c r="AY205" i="4"/>
  <c r="AZ317" i="4"/>
  <c r="BC87" i="4"/>
  <c r="BD138" i="4"/>
  <c r="AM96" i="4"/>
  <c r="AV174" i="4"/>
  <c r="BA100" i="4"/>
  <c r="BC71" i="4"/>
  <c r="AX336" i="4"/>
  <c r="BD283" i="4"/>
  <c r="AM323" i="4"/>
  <c r="AS72" i="4"/>
  <c r="AQ276" i="4"/>
  <c r="AU143" i="4"/>
  <c r="AZ291" i="4"/>
  <c r="AS87" i="4"/>
  <c r="AU250" i="4"/>
  <c r="BB250" i="4"/>
  <c r="AO323" i="4"/>
  <c r="AQ219" i="4"/>
  <c r="AO28" i="4"/>
  <c r="AN28" i="4"/>
  <c r="AQ108" i="4"/>
  <c r="AQ75" i="4"/>
  <c r="AV178" i="4"/>
  <c r="BA134" i="4"/>
  <c r="BD87" i="4"/>
  <c r="AU355" i="4"/>
  <c r="AP26" i="4"/>
  <c r="BC99" i="4"/>
  <c r="AM116" i="4"/>
  <c r="AR170" i="4"/>
  <c r="AP264" i="4"/>
  <c r="BC248" i="4"/>
  <c r="AS282" i="4"/>
  <c r="AZ75" i="4"/>
  <c r="AW302" i="4"/>
  <c r="AO226" i="4"/>
  <c r="AW88" i="4"/>
  <c r="AX191" i="4"/>
  <c r="AP203" i="4"/>
  <c r="AO176" i="4"/>
  <c r="AZ176" i="4"/>
  <c r="BD356" i="4"/>
  <c r="BC168" i="4"/>
  <c r="AS214" i="4"/>
  <c r="AU53" i="4"/>
  <c r="AT130" i="4"/>
  <c r="AX129" i="4"/>
  <c r="BD213" i="4"/>
  <c r="AS170" i="4"/>
  <c r="AN205" i="4"/>
  <c r="AM259" i="4"/>
  <c r="AO142" i="4"/>
  <c r="AM15" i="4"/>
  <c r="BD194" i="4"/>
  <c r="AR188" i="4"/>
  <c r="BD188" i="4"/>
  <c r="AM66" i="4"/>
  <c r="AX233" i="4"/>
  <c r="BB108" i="4"/>
  <c r="BC31" i="4"/>
  <c r="AN64" i="4"/>
  <c r="AZ102" i="4"/>
  <c r="AU223" i="4"/>
  <c r="BB164" i="4"/>
  <c r="AM111" i="4"/>
  <c r="AZ197" i="4"/>
  <c r="AR232" i="4"/>
  <c r="AQ200" i="4"/>
  <c r="AZ40" i="4"/>
  <c r="AN292" i="4"/>
  <c r="AV140" i="4"/>
  <c r="AS83" i="4"/>
  <c r="AN202" i="4"/>
  <c r="AR153" i="4"/>
  <c r="AR295" i="4"/>
  <c r="AR237" i="4"/>
  <c r="AS55" i="4"/>
  <c r="AZ161" i="4"/>
  <c r="AQ11" i="4"/>
  <c r="AQ229" i="4"/>
  <c r="AT327" i="4"/>
  <c r="AO277" i="4"/>
  <c r="BA311" i="4"/>
  <c r="AX162" i="4"/>
  <c r="BC106" i="4"/>
  <c r="BA198" i="4"/>
  <c r="AQ16" i="4"/>
  <c r="AW119" i="4"/>
  <c r="AQ166" i="4"/>
  <c r="BB359" i="4"/>
  <c r="AS81" i="4"/>
  <c r="AY244" i="4"/>
  <c r="AP301" i="4"/>
  <c r="BD300" i="4"/>
  <c r="BB328" i="4"/>
  <c r="AY67" i="4"/>
  <c r="AS306" i="4"/>
  <c r="BA52" i="4"/>
  <c r="AV136" i="4"/>
  <c r="AN231" i="4"/>
  <c r="AZ54" i="4"/>
  <c r="BC186" i="4"/>
  <c r="AM176" i="4"/>
  <c r="AO37" i="4"/>
  <c r="AZ105" i="4"/>
  <c r="AP101" i="4"/>
  <c r="AN284" i="4"/>
  <c r="AM45" i="4"/>
  <c r="AZ320" i="4"/>
  <c r="BC69" i="4"/>
  <c r="AQ32" i="4"/>
  <c r="AU145" i="4"/>
  <c r="BD298" i="4"/>
  <c r="AZ51" i="4"/>
  <c r="AY63" i="4"/>
  <c r="AQ25" i="4"/>
  <c r="AW104" i="4"/>
  <c r="BD16" i="4"/>
  <c r="BC82" i="4"/>
  <c r="BA296" i="4"/>
  <c r="AY186" i="4"/>
  <c r="AS94" i="4"/>
  <c r="BA36" i="4"/>
  <c r="AM210" i="4"/>
  <c r="AM325" i="4"/>
  <c r="AS132" i="4"/>
  <c r="BA344" i="4"/>
  <c r="AU35" i="4"/>
  <c r="AY275" i="4"/>
  <c r="AU292" i="4"/>
  <c r="AM136" i="4"/>
  <c r="AP156" i="4"/>
  <c r="AV256" i="4"/>
  <c r="AR16" i="4"/>
  <c r="AP313" i="4"/>
  <c r="AN216" i="4"/>
  <c r="AN325" i="4"/>
  <c r="AN4" i="8"/>
  <c r="AA15" i="11" s="1"/>
  <c r="BC343" i="4"/>
  <c r="AM149" i="4"/>
  <c r="AM61" i="4"/>
  <c r="AN320" i="4"/>
  <c r="AY172" i="4"/>
  <c r="BB156" i="4"/>
  <c r="AZ41" i="4"/>
  <c r="AM199" i="4"/>
  <c r="AT289" i="4"/>
  <c r="AN282" i="4"/>
  <c r="AW263" i="4"/>
  <c r="BD14" i="4"/>
  <c r="AX104" i="4"/>
  <c r="AV7" i="4"/>
  <c r="AX235" i="4"/>
  <c r="BA227" i="4"/>
  <c r="BB151" i="4"/>
  <c r="AP177" i="4"/>
  <c r="AP312" i="4"/>
  <c r="AO254" i="4"/>
  <c r="AR345" i="4"/>
  <c r="AY152" i="4"/>
  <c r="BA335" i="4"/>
  <c r="AO224" i="4"/>
  <c r="AS150" i="4"/>
  <c r="AO25" i="4"/>
  <c r="AW56" i="4"/>
  <c r="BA131" i="4"/>
  <c r="AS60" i="4"/>
  <c r="BB326" i="4"/>
  <c r="AW345" i="4"/>
  <c r="AV317" i="4"/>
  <c r="AY32" i="4"/>
  <c r="AY125" i="4"/>
  <c r="AV257" i="4"/>
  <c r="AX84" i="4"/>
  <c r="BB294" i="4"/>
  <c r="BC195" i="4"/>
  <c r="BB339" i="4"/>
  <c r="BC65" i="4"/>
  <c r="AN74" i="4"/>
  <c r="AV74" i="4"/>
  <c r="AR61" i="4"/>
  <c r="AW80" i="4"/>
  <c r="BD344" i="4"/>
  <c r="AP33" i="4"/>
  <c r="BD196" i="4"/>
  <c r="BC8" i="4"/>
  <c r="BA167" i="4"/>
  <c r="AX103" i="4"/>
  <c r="AW39" i="4"/>
  <c r="AU322" i="4"/>
  <c r="AZ266" i="4"/>
  <c r="AN326" i="4"/>
  <c r="AW70" i="4"/>
  <c r="BD187" i="4"/>
  <c r="BB196" i="4"/>
  <c r="AZ267" i="4"/>
  <c r="AM232" i="4"/>
  <c r="AW41" i="4"/>
  <c r="AW73" i="4"/>
  <c r="AO33" i="4"/>
  <c r="AY212" i="4"/>
  <c r="AO267" i="4"/>
  <c r="AX202" i="4"/>
  <c r="AV14" i="4"/>
  <c r="AM50" i="4"/>
  <c r="AV167" i="4"/>
  <c r="BB307" i="4"/>
  <c r="AQ251" i="4"/>
  <c r="BA260" i="4"/>
  <c r="AS249" i="4"/>
  <c r="AO274" i="4"/>
  <c r="AS80" i="4"/>
  <c r="AX280" i="4"/>
  <c r="AS230" i="4"/>
  <c r="BA165" i="4"/>
  <c r="AP133" i="4"/>
  <c r="AY4" i="4"/>
  <c r="AW89" i="4"/>
  <c r="BC11" i="4"/>
  <c r="AQ131" i="4"/>
  <c r="AS141" i="4"/>
  <c r="BD9" i="4"/>
  <c r="AX115" i="4"/>
  <c r="AQ81" i="4"/>
  <c r="AS118" i="4"/>
  <c r="AU93" i="4"/>
  <c r="AT195" i="4"/>
  <c r="AO60" i="4"/>
  <c r="AO293" i="4"/>
  <c r="AU257" i="4"/>
  <c r="BD23" i="4"/>
  <c r="AM266" i="4"/>
  <c r="AY14" i="4"/>
  <c r="BD64" i="4"/>
  <c r="BA8" i="4"/>
  <c r="AV260" i="4"/>
  <c r="AX41" i="4"/>
  <c r="AV141" i="4"/>
  <c r="AU360" i="4"/>
  <c r="AW318" i="4"/>
  <c r="AS328" i="4"/>
  <c r="AW103" i="4"/>
  <c r="AZ349" i="4"/>
  <c r="AX156" i="4"/>
  <c r="AQ159" i="4"/>
  <c r="BB145" i="4"/>
  <c r="AN75" i="4"/>
  <c r="AV204" i="4"/>
  <c r="BB48" i="4"/>
  <c r="AO101" i="4"/>
  <c r="AB15" i="11"/>
  <c r="W15" i="11"/>
  <c r="P15" i="11"/>
  <c r="J15" i="11"/>
  <c r="X15" i="11"/>
  <c r="Q15" i="11"/>
  <c r="M15" i="11"/>
  <c r="I15" i="11"/>
  <c r="R15" i="11"/>
  <c r="N15" i="11"/>
  <c r="T15" i="11"/>
  <c r="U15" i="11"/>
  <c r="H16" i="11"/>
  <c r="H15" i="11"/>
  <c r="K15" i="11"/>
  <c r="AG15" i="11"/>
  <c r="G16" i="11"/>
  <c r="AL15" i="11"/>
  <c r="BF62" i="4"/>
  <c r="J16" i="11" l="1"/>
  <c r="I17" i="11"/>
  <c r="V15" i="11"/>
  <c r="BF5" i="4"/>
  <c r="L16" i="11"/>
  <c r="AK15" i="11"/>
  <c r="BF99" i="4"/>
  <c r="R17" i="11"/>
  <c r="BF178" i="4"/>
  <c r="BF245" i="4"/>
  <c r="BF204" i="4"/>
  <c r="BF319" i="4"/>
  <c r="BF333" i="4"/>
  <c r="AC15" i="11"/>
  <c r="M17" i="11"/>
  <c r="R16" i="11"/>
  <c r="BF223" i="4"/>
  <c r="BF91" i="4"/>
  <c r="BF139" i="4"/>
  <c r="BF315" i="4"/>
  <c r="O17" i="11"/>
  <c r="Q17" i="11"/>
  <c r="BF134" i="4"/>
  <c r="H17" i="11"/>
  <c r="N18" i="11"/>
  <c r="BF82" i="4"/>
  <c r="BF181" i="4"/>
  <c r="G17" i="11"/>
  <c r="BF128" i="4"/>
  <c r="BF217" i="4"/>
  <c r="BF166" i="4"/>
  <c r="BF252" i="4"/>
  <c r="BF312" i="4"/>
  <c r="BF262" i="4"/>
  <c r="BF10" i="4"/>
  <c r="BF226" i="4"/>
  <c r="BF122" i="4"/>
  <c r="BF151" i="4"/>
  <c r="BF285" i="4"/>
  <c r="BF173" i="4"/>
  <c r="BF90" i="4"/>
  <c r="BF148" i="4"/>
  <c r="BF46" i="4"/>
  <c r="BF348" i="4"/>
  <c r="K16" i="11"/>
  <c r="V17" i="11"/>
  <c r="BF55" i="4"/>
  <c r="BF271" i="4"/>
  <c r="BF135" i="4"/>
  <c r="BF215" i="4"/>
  <c r="BF79" i="4"/>
  <c r="R18" i="11"/>
  <c r="BF227" i="4"/>
  <c r="BF152" i="4"/>
  <c r="BF206" i="4"/>
  <c r="BF212" i="4"/>
  <c r="BF339" i="4"/>
  <c r="BF56" i="4"/>
  <c r="T18" i="11"/>
  <c r="W19" i="11"/>
  <c r="T17" i="11"/>
  <c r="BF51" i="4"/>
  <c r="BF163" i="4"/>
  <c r="BF349" i="4"/>
  <c r="BF36" i="4"/>
  <c r="BF307" i="4"/>
  <c r="BF88" i="4"/>
  <c r="I16" i="11"/>
  <c r="BF362" i="4"/>
  <c r="BF240" i="4"/>
  <c r="N20" i="11"/>
  <c r="BF253" i="4"/>
  <c r="BF298" i="4"/>
  <c r="BF321" i="4"/>
  <c r="BF76" i="4"/>
  <c r="BF208" i="4"/>
  <c r="BF109" i="4"/>
  <c r="BF291" i="4"/>
  <c r="BF175" i="4"/>
  <c r="BF110" i="4"/>
  <c r="BF353" i="4"/>
  <c r="BF297" i="4"/>
  <c r="BF218" i="4"/>
  <c r="BF137" i="4"/>
  <c r="BF126" i="4"/>
  <c r="BF15" i="4"/>
  <c r="BF234" i="4"/>
  <c r="P19" i="11"/>
  <c r="BF269" i="4"/>
  <c r="BF311" i="4"/>
  <c r="M18" i="11"/>
  <c r="BF30" i="4"/>
  <c r="BF296" i="4"/>
  <c r="BF97" i="4"/>
  <c r="W17" i="11"/>
  <c r="BF318" i="4"/>
  <c r="BF162" i="4"/>
  <c r="BF209" i="4"/>
  <c r="BF202" i="4"/>
  <c r="BF235" i="4"/>
  <c r="BF275" i="4"/>
  <c r="BF247" i="4"/>
  <c r="BF290" i="4"/>
  <c r="BF18" i="4"/>
  <c r="BF286" i="4"/>
  <c r="BF244" i="4"/>
  <c r="BF192" i="4"/>
  <c r="BF268" i="4"/>
  <c r="BF63" i="4"/>
  <c r="X16" i="11"/>
  <c r="BF197" i="4"/>
  <c r="BF325" i="4"/>
  <c r="BF111" i="4"/>
  <c r="BF100" i="4"/>
  <c r="BF115" i="4"/>
  <c r="BF251" i="4"/>
  <c r="BF216" i="4"/>
  <c r="BF221" i="4"/>
  <c r="BF180" i="4"/>
  <c r="BF159" i="4"/>
  <c r="BF295" i="4"/>
  <c r="BF52" i="4"/>
  <c r="BF198" i="4"/>
  <c r="BF171" i="4"/>
  <c r="BF239" i="4"/>
  <c r="BF172" i="4"/>
  <c r="BF22" i="4"/>
  <c r="BF58" i="4"/>
  <c r="BF207" i="4"/>
  <c r="BF299" i="4"/>
  <c r="BF350" i="4"/>
  <c r="BF6" i="4"/>
  <c r="V20" i="11"/>
  <c r="BF288" i="4"/>
  <c r="BF338" i="4"/>
  <c r="BF27" i="4"/>
  <c r="BF57" i="4"/>
  <c r="BF33" i="4"/>
  <c r="BF35" i="4"/>
  <c r="BF200" i="4"/>
  <c r="W16" i="11"/>
  <c r="BF194" i="4"/>
  <c r="BF43" i="4"/>
  <c r="BF20" i="4"/>
  <c r="BF23" i="4"/>
  <c r="J18" i="11"/>
  <c r="BF153" i="4"/>
  <c r="BF77" i="4"/>
  <c r="BF189" i="4"/>
  <c r="Q16" i="11"/>
  <c r="BF4" i="4"/>
  <c r="BF177" i="4"/>
  <c r="BF67" i="4"/>
  <c r="W18" i="11"/>
  <c r="BF261" i="4"/>
  <c r="BF129" i="4"/>
  <c r="BF130" i="4"/>
  <c r="BF246" i="4"/>
  <c r="V19" i="11"/>
  <c r="BF118" i="4"/>
  <c r="BF105" i="4"/>
  <c r="BF323" i="4"/>
  <c r="U20" i="11"/>
  <c r="BF265" i="4"/>
  <c r="BF351" i="4"/>
  <c r="BF112" i="4"/>
  <c r="BF277" i="4"/>
  <c r="BF74" i="4"/>
  <c r="BF276" i="4"/>
  <c r="BF144" i="4"/>
  <c r="BF155" i="4"/>
  <c r="BF236" i="4"/>
  <c r="BF358" i="4"/>
  <c r="BF341" i="4"/>
  <c r="BF220" i="4"/>
  <c r="BF213" i="4"/>
  <c r="BF136" i="4"/>
  <c r="P18" i="11"/>
  <c r="BF21" i="4"/>
  <c r="BF334" i="4"/>
  <c r="BF123" i="4"/>
  <c r="BF273" i="4"/>
  <c r="BF117" i="4"/>
  <c r="U18" i="11"/>
  <c r="BF281" i="4"/>
  <c r="BF193" i="4"/>
  <c r="BF116" i="4"/>
  <c r="BF340" i="4"/>
  <c r="BF50" i="4"/>
  <c r="BF203" i="4"/>
  <c r="BF140" i="4"/>
  <c r="BF256" i="4"/>
  <c r="BF146" i="4"/>
  <c r="BF289" i="4"/>
  <c r="BF272" i="4"/>
  <c r="BF26" i="4"/>
  <c r="L18" i="11"/>
  <c r="O20" i="11"/>
  <c r="BF199" i="4"/>
  <c r="BF270" i="4"/>
  <c r="BF301" i="4"/>
  <c r="H18" i="11"/>
  <c r="BF260" i="4"/>
  <c r="K20" i="11"/>
  <c r="BF25" i="4"/>
  <c r="BF149" i="4"/>
  <c r="K18" i="11"/>
  <c r="BF274" i="4"/>
  <c r="BF150" i="4"/>
  <c r="BF168" i="4"/>
  <c r="BF336" i="4"/>
  <c r="BF183" i="4"/>
  <c r="S19" i="11"/>
  <c r="BF13" i="4"/>
  <c r="BF132" i="4"/>
  <c r="BF359" i="4"/>
  <c r="BF219" i="4"/>
  <c r="BF24" i="4"/>
  <c r="BF19" i="4"/>
  <c r="BF119" i="4"/>
  <c r="BF237" i="4"/>
  <c r="S18" i="11"/>
  <c r="BF254" i="4"/>
  <c r="BF69" i="4"/>
  <c r="BF355" i="4"/>
  <c r="V18" i="11"/>
  <c r="BF328" i="4"/>
  <c r="S15" i="11"/>
  <c r="T20" i="11"/>
  <c r="BF196" i="4"/>
  <c r="BF103" i="4"/>
  <c r="BF257" i="4"/>
  <c r="BF87" i="4"/>
  <c r="BF337" i="4"/>
  <c r="BF309" i="4"/>
  <c r="I19" i="11"/>
  <c r="BF141" i="4"/>
  <c r="BF233" i="4"/>
  <c r="K17" i="11"/>
  <c r="BF232" i="4"/>
  <c r="BF188" i="4"/>
  <c r="BF264" i="4"/>
  <c r="BF28" i="4"/>
  <c r="O19" i="11"/>
  <c r="BF238" i="4"/>
  <c r="O18" i="11"/>
  <c r="BF255" i="4"/>
  <c r="BF313" i="4"/>
  <c r="BF361" i="4"/>
  <c r="BF304" i="4"/>
  <c r="BF47" i="4"/>
  <c r="BF7" i="4"/>
  <c r="BF70" i="4"/>
  <c r="BF201" i="4"/>
  <c r="G18" i="11"/>
  <c r="S17" i="11"/>
  <c r="BF169" i="4"/>
  <c r="BF98" i="4"/>
  <c r="BF229" i="4"/>
  <c r="BF72" i="4"/>
  <c r="BF294" i="4"/>
  <c r="BF343" i="4"/>
  <c r="BF147" i="4"/>
  <c r="BF345" i="4"/>
  <c r="BF283" i="4"/>
  <c r="BF185" i="4"/>
  <c r="BF96" i="4"/>
  <c r="BF316" i="4"/>
  <c r="BF327" i="4"/>
  <c r="BF329" i="4"/>
  <c r="BF158" i="4"/>
  <c r="BF305" i="4"/>
  <c r="BF78" i="4"/>
  <c r="BF330" i="4"/>
  <c r="BF85" i="4"/>
  <c r="BF49" i="4"/>
  <c r="BF186" i="4"/>
  <c r="BF170" i="4"/>
  <c r="BF342" i="4"/>
  <c r="BF249" i="4"/>
  <c r="R20" i="11"/>
  <c r="BF356" i="4"/>
  <c r="BF108" i="4"/>
  <c r="BF250" i="4"/>
  <c r="BF182" i="4"/>
  <c r="BF211" i="4"/>
  <c r="BF241" i="4"/>
  <c r="BF214" i="4"/>
  <c r="BF222" i="4"/>
  <c r="BF331" i="4"/>
  <c r="BF176" i="4"/>
  <c r="BF279" i="4"/>
  <c r="BF114" i="4"/>
  <c r="BF127" i="4"/>
  <c r="N16" i="11"/>
  <c r="L20" i="11"/>
  <c r="BF29" i="4"/>
  <c r="I20" i="11"/>
  <c r="U17" i="11"/>
  <c r="BF266" i="4"/>
  <c r="BF231" i="4"/>
  <c r="BF164" i="4"/>
  <c r="BF11" i="4"/>
  <c r="BF344" i="4"/>
  <c r="BF167" i="4"/>
  <c r="BF94" i="4"/>
  <c r="BF205" i="4"/>
  <c r="BF138" i="4"/>
  <c r="BF42" i="4"/>
  <c r="N17" i="11"/>
  <c r="BF347" i="4"/>
  <c r="BF89" i="4"/>
  <c r="BF17" i="4"/>
  <c r="BF83" i="4"/>
  <c r="BF230" i="4"/>
  <c r="BF320" i="4"/>
  <c r="Q18" i="11"/>
  <c r="BF14" i="4"/>
  <c r="P20" i="11"/>
  <c r="P17" i="11"/>
  <c r="BF60" i="4"/>
  <c r="BF357" i="4"/>
  <c r="BF32" i="4"/>
  <c r="J19" i="11"/>
  <c r="BF145" i="4"/>
  <c r="BF174" i="4"/>
  <c r="BF38" i="4"/>
  <c r="BF263" i="4"/>
  <c r="BF243" i="4"/>
  <c r="BF120" i="4"/>
  <c r="J20" i="11"/>
  <c r="BF142" i="4"/>
  <c r="BF317" i="4"/>
  <c r="BF16" i="4"/>
  <c r="BF160" i="4"/>
  <c r="BF190" i="4"/>
  <c r="M19" i="11"/>
  <c r="X18" i="11"/>
  <c r="I18" i="11"/>
  <c r="BF86" i="4"/>
  <c r="BF84" i="4"/>
  <c r="BF360" i="4"/>
  <c r="BF195" i="4"/>
  <c r="BF322" i="4"/>
  <c r="W20" i="11"/>
  <c r="U21" i="11"/>
  <c r="X17" i="11"/>
  <c r="BF300" i="4"/>
  <c r="BF292" i="4"/>
  <c r="BF101" i="4"/>
  <c r="BF41" i="4"/>
  <c r="O21" i="11"/>
  <c r="AH15" i="11"/>
  <c r="W21" i="11"/>
  <c r="BF8" i="4"/>
  <c r="AX4" i="8"/>
  <c r="T21" i="11"/>
  <c r="BF191" i="4"/>
  <c r="BF73" i="4"/>
  <c r="BF225" i="4"/>
  <c r="BF326" i="4"/>
  <c r="BF228" i="4"/>
  <c r="X21" i="11"/>
  <c r="BF133" i="4"/>
  <c r="R21" i="11"/>
  <c r="BF287" i="4"/>
  <c r="BF54" i="4"/>
  <c r="BF248" i="4"/>
  <c r="BF284" i="4"/>
  <c r="BF34" i="4"/>
  <c r="BF154" i="4"/>
  <c r="BF302" i="4"/>
  <c r="BF259" i="4"/>
  <c r="BF224" i="4"/>
  <c r="BF68" i="4"/>
  <c r="BF80" i="4"/>
  <c r="BF242" i="4"/>
  <c r="BF363" i="4"/>
  <c r="BF53" i="4"/>
  <c r="BF179" i="4"/>
  <c r="BF71" i="4"/>
  <c r="BF258" i="4"/>
  <c r="BF354" i="4"/>
  <c r="BF65" i="4"/>
  <c r="BF37" i="4"/>
  <c r="BF95" i="4"/>
  <c r="BF314" i="4"/>
  <c r="G21" i="11"/>
  <c r="BF346" i="4"/>
  <c r="H21" i="11"/>
  <c r="BF81" i="4"/>
  <c r="BF157" i="4"/>
  <c r="BF308" i="4"/>
  <c r="BF113" i="4"/>
  <c r="BF59" i="4"/>
  <c r="BF310" i="4"/>
  <c r="N19" i="11"/>
  <c r="BF161" i="4"/>
  <c r="BF282" i="4"/>
  <c r="BF332" i="4"/>
  <c r="BF184" i="4"/>
  <c r="BF293" i="4"/>
  <c r="BF92" i="4"/>
  <c r="BF303" i="4"/>
  <c r="BF210" i="4"/>
  <c r="S20" i="11"/>
  <c r="X19" i="11"/>
  <c r="BF187" i="4"/>
  <c r="BF121" i="4"/>
  <c r="BF278" i="4"/>
  <c r="P16" i="11"/>
  <c r="BF44" i="4"/>
  <c r="BF306" i="4"/>
  <c r="BF75" i="4"/>
  <c r="BF324" i="4"/>
  <c r="BF352" i="4"/>
  <c r="BF143" i="4"/>
  <c r="BF124" i="4"/>
  <c r="BF335" i="4"/>
  <c r="G20" i="11"/>
  <c r="K21" i="11"/>
  <c r="X20" i="11"/>
  <c r="BF107" i="4"/>
  <c r="BF45" i="4"/>
  <c r="U16" i="11"/>
  <c r="H20" i="11"/>
  <c r="P21" i="11"/>
  <c r="BF93" i="4"/>
  <c r="K19" i="11"/>
  <c r="L17" i="11"/>
  <c r="BF165" i="4"/>
  <c r="J21" i="11"/>
  <c r="L19" i="11"/>
  <c r="BF9" i="4"/>
  <c r="BF280" i="4"/>
  <c r="Q19" i="11"/>
  <c r="BF61" i="4"/>
  <c r="BF104" i="4"/>
  <c r="BF40" i="4"/>
  <c r="BF66" i="4"/>
  <c r="N21" i="11"/>
  <c r="BF64" i="4"/>
  <c r="BF31" i="4"/>
  <c r="M20" i="11"/>
  <c r="BF102" i="4"/>
  <c r="BF106" i="4"/>
  <c r="BF12" i="4"/>
  <c r="U19" i="11"/>
  <c r="L21" i="11"/>
  <c r="V21" i="11"/>
  <c r="Q20" i="11"/>
  <c r="I21" i="11"/>
  <c r="H19" i="11"/>
  <c r="BF156" i="4"/>
  <c r="BF131" i="4"/>
  <c r="BF267" i="4"/>
  <c r="S21" i="11"/>
  <c r="M21" i="11"/>
  <c r="BF125" i="4"/>
  <c r="Q21" i="11"/>
  <c r="BF48" i="4"/>
  <c r="G19" i="11"/>
  <c r="R19" i="11"/>
  <c r="T19" i="11"/>
  <c r="BF39" i="4"/>
  <c r="E8" i="1"/>
  <c r="F9" i="1"/>
  <c r="F10" i="1"/>
  <c r="D7" i="1"/>
  <c r="E10" i="1"/>
  <c r="F8" i="1"/>
  <c r="G10" i="1"/>
  <c r="E7" i="1"/>
  <c r="E9" i="1"/>
  <c r="D8" i="1"/>
  <c r="H10" i="1"/>
  <c r="D6" i="1"/>
  <c r="G9" i="1"/>
  <c r="F7" i="1"/>
  <c r="I10" i="1"/>
  <c r="E6" i="1"/>
  <c r="G8" i="1" l="1"/>
  <c r="F11" i="1"/>
  <c r="G11" i="1"/>
  <c r="E11" i="1"/>
  <c r="H11" i="1"/>
  <c r="D5" i="1"/>
  <c r="I11" i="1"/>
  <c r="H9" i="1"/>
  <c r="J11" i="1" l="1"/>
  <c r="V36" i="11" l="1"/>
  <c r="W33" i="11"/>
  <c r="V33" i="11"/>
  <c r="X35" i="11" l="1"/>
  <c r="W35" i="11"/>
  <c r="W36" i="11"/>
  <c r="X36" i="11"/>
  <c r="V34" i="11"/>
  <c r="W34" i="11"/>
  <c r="X34" i="11"/>
  <c r="X33" i="11"/>
  <c r="V32" i="11"/>
  <c r="X32" i="11"/>
  <c r="W32" i="11"/>
  <c r="W31" i="11"/>
  <c r="X31" i="11"/>
  <c r="V31" i="11"/>
  <c r="V37" i="11" l="1"/>
  <c r="X37" i="11"/>
  <c r="W37" i="11"/>
  <c r="I33" i="11" l="1"/>
  <c r="O33" i="11"/>
  <c r="J33" i="11"/>
  <c r="T31" i="11"/>
  <c r="J34" i="11"/>
  <c r="T34" i="11"/>
  <c r="P33" i="11"/>
  <c r="Z34" i="11"/>
  <c r="Q33" i="11"/>
  <c r="S33" i="11"/>
  <c r="K33" i="11"/>
  <c r="T33" i="11"/>
  <c r="U33" i="11"/>
  <c r="G33" i="11"/>
  <c r="M33" i="11"/>
  <c r="S34" i="11"/>
  <c r="U34" i="11"/>
  <c r="AD33" i="11"/>
  <c r="L33" i="11"/>
  <c r="H33" i="11"/>
  <c r="N33" i="11"/>
  <c r="T36" i="11"/>
  <c r="U35" i="11"/>
  <c r="U36" i="11"/>
  <c r="T35" i="11"/>
  <c r="S35" i="11"/>
  <c r="AO35" i="11" l="1"/>
  <c r="AM35" i="11"/>
  <c r="AN35" i="11"/>
  <c r="AL35" i="11"/>
  <c r="AJ35" i="11"/>
  <c r="AI35" i="11"/>
  <c r="AH35" i="11"/>
  <c r="AK35" i="11"/>
  <c r="AG35" i="11"/>
  <c r="AC35" i="11"/>
  <c r="Z35" i="11"/>
  <c r="AE35" i="11"/>
  <c r="AA35" i="11"/>
  <c r="AD35" i="11"/>
  <c r="AB35" i="11"/>
  <c r="Q34" i="11"/>
  <c r="M34" i="11"/>
  <c r="K34" i="11"/>
  <c r="G34" i="11"/>
  <c r="O34" i="11"/>
  <c r="K31" i="11"/>
  <c r="O31" i="11"/>
  <c r="J31" i="11"/>
  <c r="AA34" i="11"/>
  <c r="AA36" i="11"/>
  <c r="P34" i="11"/>
  <c r="AD31" i="11"/>
  <c r="H31" i="11"/>
  <c r="P36" i="11"/>
  <c r="I34" i="11"/>
  <c r="U31" i="11"/>
  <c r="I31" i="11"/>
  <c r="H34" i="11"/>
  <c r="L34" i="11"/>
  <c r="L31" i="11"/>
  <c r="Z31" i="11"/>
  <c r="J32" i="11"/>
  <c r="N32" i="11"/>
  <c r="R31" i="11"/>
  <c r="J36" i="11"/>
  <c r="AD36" i="11"/>
  <c r="Q36" i="11"/>
  <c r="G32" i="11"/>
  <c r="U32" i="11"/>
  <c r="H36" i="11"/>
  <c r="M35" i="11"/>
  <c r="AC33" i="11"/>
  <c r="AB31" i="11"/>
  <c r="J35" i="11"/>
  <c r="K36" i="11"/>
  <c r="N31" i="11"/>
  <c r="N34" i="11"/>
  <c r="R33" i="11"/>
  <c r="I32" i="11"/>
  <c r="L32" i="11"/>
  <c r="AE31" i="11"/>
  <c r="Z33" i="11"/>
  <c r="S32" i="11"/>
  <c r="AB33" i="11"/>
  <c r="AC31" i="11"/>
  <c r="P32" i="11"/>
  <c r="R34" i="11"/>
  <c r="L36" i="11"/>
  <c r="H35" i="11"/>
  <c r="I35" i="11"/>
  <c r="AE34" i="11"/>
  <c r="I36" i="11"/>
  <c r="O32" i="11"/>
  <c r="Q32" i="11"/>
  <c r="AC34" i="11"/>
  <c r="P35" i="11"/>
  <c r="S36" i="11"/>
  <c r="Q35" i="11"/>
  <c r="O35" i="11"/>
  <c r="K32" i="11"/>
  <c r="T32" i="11"/>
  <c r="O36" i="11"/>
  <c r="AE33" i="11"/>
  <c r="AA33" i="11"/>
  <c r="R35" i="11"/>
  <c r="N36" i="11"/>
  <c r="AD32" i="11"/>
  <c r="H32" i="11"/>
  <c r="M32" i="11"/>
  <c r="AB34" i="11"/>
  <c r="K35" i="11"/>
  <c r="M36" i="11"/>
  <c r="C48" i="11" l="1"/>
  <c r="D48" i="11" s="1"/>
  <c r="AB32" i="11"/>
  <c r="P31" i="11"/>
  <c r="S31" i="11"/>
  <c r="R36" i="11"/>
  <c r="AC32" i="11"/>
  <c r="AB36" i="11"/>
  <c r="G36" i="11"/>
  <c r="N35" i="11"/>
  <c r="AD34" i="11"/>
  <c r="C49" i="11" s="1"/>
  <c r="D49" i="11" s="1"/>
  <c r="G31" i="11"/>
  <c r="M31" i="11"/>
  <c r="Z36" i="11"/>
  <c r="AE32" i="11"/>
  <c r="L35" i="11"/>
  <c r="R32" i="11"/>
  <c r="Q31" i="11"/>
  <c r="AA31" i="11"/>
  <c r="AE36" i="11"/>
  <c r="Z32" i="11"/>
  <c r="AA32" i="11"/>
  <c r="AC36" i="11"/>
  <c r="G35" i="11"/>
  <c r="AO49" i="11" l="1"/>
  <c r="AM49" i="11"/>
  <c r="AN49" i="11"/>
  <c r="AM48" i="11"/>
  <c r="AO48" i="11"/>
  <c r="AN48" i="11"/>
  <c r="C50" i="11"/>
  <c r="D50" i="11" s="1"/>
  <c r="AB48" i="11"/>
  <c r="AJ48" i="11"/>
  <c r="AG48" i="11"/>
  <c r="AH48" i="11"/>
  <c r="AL48" i="11"/>
  <c r="AI48" i="11"/>
  <c r="AK48" i="11"/>
  <c r="AL49" i="11"/>
  <c r="AI49" i="11"/>
  <c r="AH49" i="11"/>
  <c r="AK49" i="11"/>
  <c r="AG49" i="11"/>
  <c r="AJ49" i="11"/>
  <c r="AC48" i="11"/>
  <c r="AD49" i="11"/>
  <c r="V49" i="11"/>
  <c r="W49" i="11"/>
  <c r="X49" i="11"/>
  <c r="J49" i="11"/>
  <c r="U49" i="11"/>
  <c r="S49" i="11"/>
  <c r="Z49" i="11"/>
  <c r="T49" i="11"/>
  <c r="AA49" i="11"/>
  <c r="R49" i="11"/>
  <c r="M49" i="11"/>
  <c r="P49" i="11"/>
  <c r="Q49" i="11"/>
  <c r="AB49" i="11"/>
  <c r="L49" i="11"/>
  <c r="O49" i="11"/>
  <c r="AC49" i="11"/>
  <c r="N49" i="11"/>
  <c r="G49" i="11"/>
  <c r="K49" i="11"/>
  <c r="AE49" i="11"/>
  <c r="I49" i="11"/>
  <c r="H49" i="11"/>
  <c r="AE48" i="11"/>
  <c r="W48" i="11"/>
  <c r="V48" i="11"/>
  <c r="X48" i="11"/>
  <c r="K48" i="11"/>
  <c r="I48" i="11"/>
  <c r="L48" i="11"/>
  <c r="N48" i="11"/>
  <c r="AD48" i="11"/>
  <c r="U48" i="11"/>
  <c r="M48" i="11"/>
  <c r="P48" i="11"/>
  <c r="Q48" i="11"/>
  <c r="H48" i="11"/>
  <c r="O48" i="11"/>
  <c r="T48" i="11"/>
  <c r="J48" i="11"/>
  <c r="G48" i="11"/>
  <c r="S48" i="11"/>
  <c r="C46" i="11"/>
  <c r="D46" i="11" s="1"/>
  <c r="AA48" i="11"/>
  <c r="R48" i="11"/>
  <c r="Z48" i="11"/>
  <c r="C47" i="11"/>
  <c r="D47" i="11" s="1"/>
  <c r="C51" i="11"/>
  <c r="D51" i="11" s="1"/>
  <c r="I50" i="11" l="1"/>
  <c r="AN50" i="11"/>
  <c r="AM50" i="11"/>
  <c r="AO50" i="11"/>
  <c r="AO51" i="11"/>
  <c r="AM51" i="11"/>
  <c r="AN51" i="11"/>
  <c r="AO47" i="11"/>
  <c r="AN47" i="11"/>
  <c r="AM47" i="11"/>
  <c r="AO46" i="11"/>
  <c r="AM46" i="11"/>
  <c r="AN46" i="11"/>
  <c r="O50" i="11"/>
  <c r="R50" i="11"/>
  <c r="K50" i="11"/>
  <c r="AJ50" i="11"/>
  <c r="M50" i="11"/>
  <c r="Z50" i="11"/>
  <c r="U50" i="11"/>
  <c r="AA50" i="11"/>
  <c r="L50" i="11"/>
  <c r="T50" i="11"/>
  <c r="AC50" i="11"/>
  <c r="H50" i="11"/>
  <c r="X50" i="11"/>
  <c r="AI50" i="11"/>
  <c r="G50" i="11"/>
  <c r="P50" i="11"/>
  <c r="AE50" i="11"/>
  <c r="J50" i="11"/>
  <c r="AL50" i="11"/>
  <c r="Q50" i="11"/>
  <c r="AG50" i="11"/>
  <c r="AK50" i="11"/>
  <c r="S50" i="11"/>
  <c r="AH50" i="11"/>
  <c r="N50" i="11"/>
  <c r="V50" i="11"/>
  <c r="AB50" i="11"/>
  <c r="W50" i="11"/>
  <c r="AD50" i="11"/>
  <c r="M46" i="11"/>
  <c r="AJ46" i="11"/>
  <c r="AG46" i="11"/>
  <c r="AL46" i="11"/>
  <c r="AI46" i="11"/>
  <c r="AH46" i="11"/>
  <c r="AK46" i="11"/>
  <c r="AC51" i="11"/>
  <c r="AL51" i="11"/>
  <c r="AI51" i="11"/>
  <c r="AH51" i="11"/>
  <c r="AK51" i="11"/>
  <c r="AG51" i="11"/>
  <c r="AJ51" i="11"/>
  <c r="R47" i="11"/>
  <c r="AL47" i="11"/>
  <c r="AI47" i="11"/>
  <c r="AH47" i="11"/>
  <c r="AK47" i="11"/>
  <c r="AG47" i="11"/>
  <c r="AJ47" i="11"/>
  <c r="Z51" i="11"/>
  <c r="P46" i="11"/>
  <c r="AA47" i="11"/>
  <c r="AC47" i="11"/>
  <c r="K47" i="11"/>
  <c r="V47" i="11"/>
  <c r="X47" i="11"/>
  <c r="W47" i="11"/>
  <c r="AD47" i="11"/>
  <c r="M47" i="11"/>
  <c r="S47" i="11"/>
  <c r="Q47" i="11"/>
  <c r="L47" i="11"/>
  <c r="G47" i="11"/>
  <c r="H47" i="11"/>
  <c r="U47" i="11"/>
  <c r="T47" i="11"/>
  <c r="N47" i="11"/>
  <c r="J47" i="11"/>
  <c r="P47" i="11"/>
  <c r="I47" i="11"/>
  <c r="O47" i="11"/>
  <c r="G46" i="11"/>
  <c r="AE47" i="11"/>
  <c r="S46" i="11"/>
  <c r="G51" i="11"/>
  <c r="X51" i="11"/>
  <c r="W51" i="11"/>
  <c r="V51" i="11"/>
  <c r="T51" i="11"/>
  <c r="U51" i="11"/>
  <c r="O51" i="11"/>
  <c r="M51" i="11"/>
  <c r="S51" i="11"/>
  <c r="I51" i="11"/>
  <c r="AD51" i="11"/>
  <c r="J51" i="11"/>
  <c r="AA51" i="11"/>
  <c r="Q51" i="11"/>
  <c r="P51" i="11"/>
  <c r="N51" i="11"/>
  <c r="L51" i="11"/>
  <c r="K51" i="11"/>
  <c r="H51" i="11"/>
  <c r="AE51" i="11"/>
  <c r="Z47" i="11"/>
  <c r="AB51" i="11"/>
  <c r="R51" i="11"/>
  <c r="AA46" i="11"/>
  <c r="V46" i="11"/>
  <c r="W46" i="11"/>
  <c r="X46" i="11"/>
  <c r="T46" i="11"/>
  <c r="AC46" i="11"/>
  <c r="O46" i="11"/>
  <c r="N46" i="11"/>
  <c r="R46" i="11"/>
  <c r="J46" i="11"/>
  <c r="Z46" i="11"/>
  <c r="AD46" i="11"/>
  <c r="I46" i="11"/>
  <c r="H46" i="11"/>
  <c r="AB46" i="11"/>
  <c r="AE46" i="11"/>
  <c r="U46" i="11"/>
  <c r="L46" i="11"/>
  <c r="K46" i="11"/>
  <c r="Q46" i="11"/>
  <c r="AB47" i="11"/>
  <c r="R37" i="11" l="1"/>
  <c r="G37" i="11"/>
  <c r="S37" i="11" l="1"/>
  <c r="Q37" i="11"/>
  <c r="L37" i="11"/>
  <c r="AD37" i="11"/>
  <c r="O37" i="11"/>
  <c r="AE37" i="11"/>
  <c r="Z37" i="11"/>
  <c r="AB37" i="11"/>
  <c r="AC37" i="11"/>
  <c r="H37" i="11"/>
  <c r="T37" i="11"/>
  <c r="I37" i="11"/>
  <c r="M37" i="11"/>
  <c r="N37" i="11"/>
  <c r="AA37" i="11"/>
  <c r="P37" i="11"/>
  <c r="K37" i="11"/>
  <c r="J37" i="11"/>
  <c r="U37" i="11"/>
  <c r="C52" i="11" l="1"/>
  <c r="D52" i="11" s="1"/>
  <c r="AM52" i="11" l="1"/>
  <c r="AO52" i="11"/>
  <c r="AN52" i="11"/>
  <c r="O52" i="11"/>
  <c r="AJ52" i="11"/>
  <c r="AG52" i="11"/>
  <c r="AK52" i="11"/>
  <c r="AH52" i="11"/>
  <c r="AI52" i="11"/>
  <c r="AL52" i="11"/>
  <c r="U52" i="11"/>
  <c r="W52" i="11"/>
  <c r="V52" i="11"/>
  <c r="X52" i="11"/>
  <c r="G52" i="11"/>
  <c r="R52" i="11"/>
  <c r="J52" i="11"/>
  <c r="I52" i="11"/>
  <c r="K52" i="11"/>
  <c r="N52" i="11"/>
  <c r="L52" i="11"/>
  <c r="T52" i="11"/>
  <c r="AD52" i="11"/>
  <c r="S52" i="11"/>
  <c r="AE52" i="11"/>
  <c r="AA52" i="11"/>
  <c r="P52" i="11"/>
  <c r="Q52" i="11"/>
  <c r="AB52" i="11"/>
  <c r="Z52" i="11"/>
  <c r="AC52" i="11"/>
  <c r="H52" i="11"/>
  <c r="M52" i="1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G22" authorId="0" shapeId="0" xr:uid="{00000000-0006-0000-0000-000001000000}">
      <text>
        <r>
          <rPr>
            <b/>
            <sz val="9"/>
            <color indexed="81"/>
            <rFont val="宋体"/>
            <family val="3"/>
            <charset val="134"/>
          </rPr>
          <t>7个首都</t>
        </r>
      </text>
    </comment>
    <comment ref="AA22" authorId="0" shapeId="0" xr:uid="{00000000-0006-0000-0000-000001000000}">
      <text>
        <r>
          <rPr>
            <b/>
            <sz val="9"/>
            <color indexed="81"/>
            <rFont val="宋体"/>
            <family val="3"/>
            <charset val="134"/>
          </rPr>
          <t>7个首都</t>
        </r>
      </text>
    </comment>
    <comment ref="G24" authorId="0" shapeId="0" xr:uid="{99953B41-E593-4B7E-833A-DEF69068D502}">
      <text>
        <r>
          <rPr>
            <b/>
            <sz val="9"/>
            <color indexed="81"/>
            <rFont val="宋体"/>
            <family val="3"/>
            <charset val="134"/>
          </rPr>
          <t>首都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D3" authorId="0" shapeId="0" xr:uid="{00000000-0006-0000-0500-000001000000}">
      <text>
        <r>
          <rPr>
            <b/>
            <sz val="9"/>
            <color indexed="81"/>
            <rFont val="宋体"/>
            <family val="3"/>
            <charset val="134"/>
          </rPr>
          <t xml:space="preserve">打死复活，玩家可以重复打相同点
</t>
        </r>
      </text>
    </comment>
    <comment ref="D7" authorId="0" shapeId="0" xr:uid="{00000000-0006-0000-0500-000002000000}">
      <text>
        <r>
          <rPr>
            <b/>
            <sz val="9"/>
            <color indexed="81"/>
            <rFont val="宋体"/>
            <family val="3"/>
            <charset val="134"/>
          </rPr>
          <t>2.5小时为大概每日玩家打野的时差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D3" authorId="0" shapeId="0" xr:uid="{00000000-0006-0000-0600-000001000000}">
      <text>
        <r>
          <rPr>
            <b/>
            <sz val="9"/>
            <color indexed="81"/>
            <rFont val="宋体"/>
            <family val="3"/>
            <charset val="134"/>
          </rPr>
          <t xml:space="preserve">打死复活，玩家可以重复打相同点
</t>
        </r>
      </text>
    </comment>
    <comment ref="D7" authorId="0" shapeId="0" xr:uid="{00000000-0006-0000-0600-000002000000}">
      <text>
        <r>
          <rPr>
            <b/>
            <sz val="9"/>
            <color indexed="81"/>
            <rFont val="宋体"/>
            <family val="3"/>
            <charset val="134"/>
          </rPr>
          <t>2.5小时为大概每日玩家打野的时差</t>
        </r>
      </text>
    </comment>
    <comment ref="C10" authorId="0" shapeId="0" xr:uid="{DB1AF093-880C-42AD-98BA-F080DEA612E7}">
      <text>
        <r>
          <rPr>
            <b/>
            <sz val="9"/>
            <color indexed="81"/>
            <rFont val="宋体"/>
            <family val="3"/>
            <charset val="134"/>
          </rPr>
          <t>盗宝贼扩等级需要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M9" authorId="0" shapeId="0" xr:uid="{00000000-0006-0000-0800-000001000000}">
      <text>
        <r>
          <rPr>
            <b/>
            <sz val="9"/>
            <color indexed="81"/>
            <rFont val="宋体"/>
            <family val="3"/>
            <charset val="134"/>
          </rPr>
          <t>通过控制据点技能施放时机可以降低我方负面影响，提升敌方负面影响</t>
        </r>
      </text>
    </comment>
    <comment ref="AQ9" authorId="0" shapeId="0" xr:uid="{00000000-0006-0000-0800-000002000000}">
      <text>
        <r>
          <rPr>
            <b/>
            <sz val="9"/>
            <color indexed="81"/>
            <rFont val="宋体"/>
            <family val="3"/>
            <charset val="134"/>
          </rPr>
          <t>部队中士兵占一半实力，士兵中输出生存各占一半实力，生存中士气占一半实力，战斗中有效士气为200，开场的降士气的效果约为战斗中平均效果的二倍</t>
        </r>
      </text>
    </comment>
    <comment ref="AX9" authorId="0" shapeId="0" xr:uid="{00000000-0006-0000-0800-000003000000}">
      <text>
        <r>
          <rPr>
            <b/>
            <sz val="9"/>
            <color indexed="81"/>
            <rFont val="宋体"/>
            <family val="3"/>
            <charset val="134"/>
          </rPr>
          <t>战斗中输出占一半实力</t>
        </r>
      </text>
    </comment>
  </commentList>
</comments>
</file>

<file path=xl/sharedStrings.xml><?xml version="1.0" encoding="utf-8"?>
<sst xmlns="http://schemas.openxmlformats.org/spreadsheetml/2006/main" count="625" uniqueCount="342">
  <si>
    <t>城池等级</t>
    <phoneticPr fontId="1" type="noConversion"/>
  </si>
  <si>
    <t>带兵上限</t>
  </si>
  <si>
    <t>三维</t>
  </si>
  <si>
    <t>核心军团城池实际占用情况</t>
    <phoneticPr fontId="1" type="noConversion"/>
  </si>
  <si>
    <t>天数</t>
    <phoneticPr fontId="1" type="noConversion"/>
  </si>
  <si>
    <t>打野武将经验加成</t>
  </si>
  <si>
    <t>相邻城池攻城时间</t>
  </si>
  <si>
    <t>军团占领城池数量增加</t>
  </si>
  <si>
    <t>伤兵治疗速度</t>
  </si>
  <si>
    <t>建筑建造速度</t>
  </si>
  <si>
    <t>特产城池</t>
    <phoneticPr fontId="1" type="noConversion"/>
  </si>
  <si>
    <t>总计</t>
    <phoneticPr fontId="1" type="noConversion"/>
  </si>
  <si>
    <t>特殊</t>
    <phoneticPr fontId="1" type="noConversion"/>
  </si>
  <si>
    <t>属性</t>
    <phoneticPr fontId="1" type="noConversion"/>
  </si>
  <si>
    <t>资源城建</t>
    <phoneticPr fontId="1" type="noConversion"/>
  </si>
  <si>
    <t>兵营招募速度</t>
    <phoneticPr fontId="1" type="noConversion"/>
  </si>
  <si>
    <t>铁产量</t>
    <phoneticPr fontId="1" type="noConversion"/>
  </si>
  <si>
    <t>木石铜粮产量</t>
    <phoneticPr fontId="1" type="noConversion"/>
  </si>
  <si>
    <t>城池效果</t>
    <phoneticPr fontId="1" type="noConversion"/>
  </si>
  <si>
    <t>配置注释</t>
    <phoneticPr fontId="1" type="noConversion"/>
  </si>
  <si>
    <t>武将&amp;步兵攻&amp;血加成</t>
  </si>
  <si>
    <t>伤兵治疗速度</t>
    <phoneticPr fontId="1" type="noConversion"/>
  </si>
  <si>
    <t>三维</t>
    <phoneticPr fontId="1" type="noConversion"/>
  </si>
  <si>
    <t>7个国家各1个</t>
    <phoneticPr fontId="1" type="noConversion"/>
  </si>
  <si>
    <t>均匀分布</t>
    <phoneticPr fontId="1" type="noConversion"/>
  </si>
  <si>
    <t>兵营招募速度</t>
  </si>
  <si>
    <t>建筑建造速度</t>
    <phoneticPr fontId="1" type="noConversion"/>
  </si>
  <si>
    <t>洛阳</t>
    <phoneticPr fontId="1" type="noConversion"/>
  </si>
  <si>
    <t>大地图均匀分布</t>
    <phoneticPr fontId="1" type="noConversion"/>
  </si>
  <si>
    <t>保底</t>
    <phoneticPr fontId="1" type="noConversion"/>
  </si>
  <si>
    <t>竞争加剧</t>
    <phoneticPr fontId="1" type="noConversion"/>
  </si>
  <si>
    <t>最终目标</t>
    <phoneticPr fontId="1" type="noConversion"/>
  </si>
  <si>
    <t>预估国家数</t>
  </si>
  <si>
    <t>开服天数</t>
  </si>
  <si>
    <t>竞争</t>
    <phoneticPr fontId="1" type="noConversion"/>
  </si>
  <si>
    <t>相邻城池攻城时间（关隘）</t>
    <phoneticPr fontId="1" type="noConversion"/>
  </si>
  <si>
    <t>相邻城池城防值（关隘）</t>
    <phoneticPr fontId="1" type="noConversion"/>
  </si>
  <si>
    <t>武将&amp;步兵攻&amp;血加成（首都）</t>
    <phoneticPr fontId="1" type="noConversion"/>
  </si>
  <si>
    <t>关隘</t>
    <phoneticPr fontId="1" type="noConversion"/>
  </si>
  <si>
    <t>水城</t>
    <phoneticPr fontId="1" type="noConversion"/>
  </si>
  <si>
    <t>军团数</t>
  </si>
  <si>
    <t>核心军团数</t>
  </si>
  <si>
    <t>合服2</t>
  </si>
  <si>
    <t>合服3</t>
  </si>
  <si>
    <t>合服4</t>
  </si>
  <si>
    <t>合服5</t>
  </si>
  <si>
    <t>天数</t>
  </si>
  <si>
    <t>非r</t>
  </si>
  <si>
    <t>小r</t>
  </si>
  <si>
    <t>中r</t>
  </si>
  <si>
    <t>大r</t>
  </si>
  <si>
    <t>超r</t>
  </si>
  <si>
    <t>LTV</t>
  </si>
  <si>
    <t>注册平均留存</t>
    <phoneticPr fontId="1" type="noConversion"/>
  </si>
  <si>
    <t>注册非r留存</t>
    <phoneticPr fontId="1" type="noConversion"/>
  </si>
  <si>
    <t>天数</t>
    <phoneticPr fontId="1" type="noConversion"/>
  </si>
  <si>
    <t>活跃留存率</t>
    <phoneticPr fontId="1" type="noConversion"/>
  </si>
  <si>
    <t>预估活跃人数/单服</t>
    <phoneticPr fontId="1" type="noConversion"/>
  </si>
  <si>
    <t>非r留存率</t>
    <phoneticPr fontId="1" type="noConversion"/>
  </si>
  <si>
    <t>预估非r人数/单服</t>
    <phoneticPr fontId="1" type="noConversion"/>
  </si>
  <si>
    <t>预估平均军团人数上限</t>
    <phoneticPr fontId="1" type="noConversion"/>
  </si>
  <si>
    <t>调整系数</t>
    <phoneticPr fontId="1" type="noConversion"/>
  </si>
  <si>
    <t>预估军团数/单服</t>
    <phoneticPr fontId="1" type="noConversion"/>
  </si>
  <si>
    <t>主流国家数</t>
    <phoneticPr fontId="1" type="noConversion"/>
  </si>
  <si>
    <t>预估军团数/单国家</t>
    <phoneticPr fontId="1" type="noConversion"/>
  </si>
  <si>
    <t>备注</t>
    <phoneticPr fontId="1" type="noConversion"/>
  </si>
  <si>
    <t>城池</t>
    <phoneticPr fontId="1" type="noConversion"/>
  </si>
  <si>
    <t>预估城池数</t>
    <phoneticPr fontId="1" type="noConversion"/>
  </si>
  <si>
    <t>开启间隔天数</t>
    <phoneticPr fontId="1" type="noConversion"/>
  </si>
  <si>
    <t>开启天数</t>
    <phoneticPr fontId="1" type="noConversion"/>
  </si>
  <si>
    <t>核心军团挑战核心城池次数/天</t>
    <phoneticPr fontId="1" type="noConversion"/>
  </si>
  <si>
    <t>核心军团占用核心城池数</t>
    <phoneticPr fontId="1" type="noConversion"/>
  </si>
  <si>
    <t>竞争率</t>
    <phoneticPr fontId="1" type="noConversion"/>
  </si>
  <si>
    <t>预估人数</t>
    <phoneticPr fontId="1" type="noConversion"/>
  </si>
  <si>
    <t>预估人数分布</t>
    <phoneticPr fontId="1" type="noConversion"/>
  </si>
  <si>
    <t>第1赛季</t>
    <phoneticPr fontId="1" type="noConversion"/>
  </si>
  <si>
    <t>木石铜粮、驻防部队攻防</t>
    <phoneticPr fontId="1" type="noConversion"/>
  </si>
  <si>
    <t>参考注册ltv</t>
    <phoneticPr fontId="1" type="noConversion"/>
  </si>
  <si>
    <t>注册ltv</t>
    <phoneticPr fontId="1" type="noConversion"/>
  </si>
  <si>
    <t>非r</t>
    <phoneticPr fontId="1" type="noConversion"/>
  </si>
  <si>
    <t>小r</t>
    <phoneticPr fontId="1" type="noConversion"/>
  </si>
  <si>
    <t>中r</t>
    <phoneticPr fontId="1" type="noConversion"/>
  </si>
  <si>
    <t>大r</t>
    <phoneticPr fontId="1" type="noConversion"/>
  </si>
  <si>
    <t>超r</t>
    <phoneticPr fontId="1" type="noConversion"/>
  </si>
  <si>
    <t>木石铜粮铁刀</t>
    <phoneticPr fontId="1" type="noConversion"/>
  </si>
  <si>
    <t>低级特产2</t>
    <phoneticPr fontId="1" type="noConversion"/>
  </si>
  <si>
    <t>高级特产+各国首都</t>
    <phoneticPr fontId="1" type="noConversion"/>
  </si>
  <si>
    <t>周朝都城</t>
    <phoneticPr fontId="1" type="noConversion"/>
  </si>
  <si>
    <t>总计城池数</t>
    <phoneticPr fontId="1" type="noConversion"/>
  </si>
  <si>
    <t>第2赛季??</t>
    <phoneticPr fontId="1" type="noConversion"/>
  </si>
  <si>
    <t>低级特产1</t>
    <phoneticPr fontId="1" type="noConversion"/>
  </si>
  <si>
    <t>预估人数分布/单服</t>
    <phoneticPr fontId="1" type="noConversion"/>
  </si>
  <si>
    <t>分布比例</t>
    <phoneticPr fontId="1" type="noConversion"/>
  </si>
  <si>
    <t>核心军团城池极限占用情况（排除上限情况）</t>
    <phoneticPr fontId="1" type="noConversion"/>
  </si>
  <si>
    <t>序号</t>
    <phoneticPr fontId="1" type="noConversion"/>
  </si>
  <si>
    <t>满量</t>
    <phoneticPr fontId="1" type="noConversion"/>
  </si>
  <si>
    <t>核心军团城池实际占用情况</t>
    <phoneticPr fontId="1" type="noConversion"/>
  </si>
  <si>
    <t>效率</t>
    <phoneticPr fontId="1" type="noConversion"/>
  </si>
  <si>
    <t>参考上限</t>
    <phoneticPr fontId="1" type="noConversion"/>
  </si>
  <si>
    <t>预估状态</t>
    <phoneticPr fontId="1" type="noConversion"/>
  </si>
  <si>
    <t>预估天数</t>
    <phoneticPr fontId="1" type="noConversion"/>
  </si>
  <si>
    <t>预估合服数</t>
    <phoneticPr fontId="1" type="noConversion"/>
  </si>
  <si>
    <t>累积合服数</t>
    <phoneticPr fontId="1" type="noConversion"/>
  </si>
  <si>
    <t>饱和率</t>
    <phoneticPr fontId="1" type="noConversion"/>
  </si>
  <si>
    <t>开服</t>
    <phoneticPr fontId="1" type="noConversion"/>
  </si>
  <si>
    <t>合服1</t>
    <phoneticPr fontId="1" type="noConversion"/>
  </si>
  <si>
    <t xml:space="preserve"> </t>
    <phoneticPr fontId="1" type="noConversion"/>
  </si>
  <si>
    <t>国家实际占用城池情况</t>
    <phoneticPr fontId="1" type="noConversion"/>
  </si>
  <si>
    <t>国家数</t>
    <phoneticPr fontId="1" type="noConversion"/>
  </si>
  <si>
    <t>总计</t>
    <phoneticPr fontId="1" type="noConversion"/>
  </si>
  <si>
    <t>大殿等级</t>
  </si>
  <si>
    <t>大殿等级累积停留时间(天）</t>
  </si>
  <si>
    <t>大殿等级阶段停留时间（天）</t>
  </si>
  <si>
    <t>非r累积时长大殿等级标准</t>
  </si>
  <si>
    <t>累积停留天数(标准）</t>
    <phoneticPr fontId="1" type="noConversion"/>
  </si>
  <si>
    <t>调整系数</t>
    <phoneticPr fontId="1" type="noConversion"/>
  </si>
  <si>
    <t>,</t>
    <phoneticPr fontId="1" type="noConversion"/>
  </si>
  <si>
    <t>天数对应大殿等级</t>
    <phoneticPr fontId="1" type="noConversion"/>
  </si>
  <si>
    <t>预估养成队伍数量</t>
    <phoneticPr fontId="1" type="noConversion"/>
  </si>
  <si>
    <t>非r</t>
    <phoneticPr fontId="1" type="noConversion"/>
  </si>
  <si>
    <t>小r</t>
    <phoneticPr fontId="1" type="noConversion"/>
  </si>
  <si>
    <t>中r</t>
    <phoneticPr fontId="1" type="noConversion"/>
  </si>
  <si>
    <t>大r</t>
    <phoneticPr fontId="1" type="noConversion"/>
  </si>
  <si>
    <t>超r</t>
    <phoneticPr fontId="1" type="noConversion"/>
  </si>
  <si>
    <t>天数</t>
    <phoneticPr fontId="1" type="noConversion"/>
  </si>
  <si>
    <t>大殿等级</t>
    <phoneticPr fontId="1" type="noConversion"/>
  </si>
  <si>
    <t>最小大殿等级</t>
    <phoneticPr fontId="1" type="noConversion"/>
  </si>
  <si>
    <t>对应大殿等级</t>
    <phoneticPr fontId="1" type="noConversion"/>
  </si>
  <si>
    <t>累积天数</t>
    <phoneticPr fontId="1" type="noConversion"/>
  </si>
  <si>
    <t>调整值</t>
    <phoneticPr fontId="1" type="noConversion"/>
  </si>
  <si>
    <t>野怪等级</t>
    <phoneticPr fontId="1" type="noConversion"/>
  </si>
  <si>
    <t>每个点重复利用数</t>
    <phoneticPr fontId="1" type="noConversion"/>
  </si>
  <si>
    <t>竞争系数</t>
    <phoneticPr fontId="1" type="noConversion"/>
  </si>
  <si>
    <t>复活间隔</t>
    <phoneticPr fontId="1" type="noConversion"/>
  </si>
  <si>
    <t>小时</t>
    <phoneticPr fontId="1" type="noConversion"/>
  </si>
  <si>
    <t>非r</t>
    <phoneticPr fontId="1" type="noConversion"/>
  </si>
  <si>
    <t>小r</t>
    <phoneticPr fontId="1" type="noConversion"/>
  </si>
  <si>
    <t>大r</t>
    <phoneticPr fontId="1" type="noConversion"/>
  </si>
  <si>
    <t>中r</t>
    <phoneticPr fontId="1" type="noConversion"/>
  </si>
  <si>
    <t>超r</t>
    <phoneticPr fontId="1" type="noConversion"/>
  </si>
  <si>
    <t>天数</t>
    <phoneticPr fontId="1" type="noConversion"/>
  </si>
  <si>
    <t>天数间隔</t>
    <phoneticPr fontId="1" type="noConversion"/>
  </si>
  <si>
    <t>非r</t>
    <phoneticPr fontId="1" type="noConversion"/>
  </si>
  <si>
    <t>天数对应野怪点位需求</t>
    <phoneticPr fontId="1" type="noConversion"/>
  </si>
  <si>
    <t>天数</t>
    <phoneticPr fontId="1" type="noConversion"/>
  </si>
  <si>
    <t>天数对应玩家数量</t>
    <phoneticPr fontId="1" type="noConversion"/>
  </si>
  <si>
    <t>每日玩家攻打野怪次数</t>
    <phoneticPr fontId="1" type="noConversion"/>
  </si>
  <si>
    <t>等级合适</t>
    <phoneticPr fontId="1" type="noConversion"/>
  </si>
  <si>
    <t>低1级</t>
    <phoneticPr fontId="1" type="noConversion"/>
  </si>
  <si>
    <t>低2级</t>
    <phoneticPr fontId="1" type="noConversion"/>
  </si>
  <si>
    <t>低3级</t>
  </si>
  <si>
    <t>天数对应玩家最需要的野怪等级</t>
    <phoneticPr fontId="1" type="noConversion"/>
  </si>
  <si>
    <t>非r对于野怪的点位需求</t>
    <phoneticPr fontId="1" type="noConversion"/>
  </si>
  <si>
    <t>低4级</t>
  </si>
  <si>
    <t>低5级</t>
  </si>
  <si>
    <t>低6级</t>
  </si>
  <si>
    <t>小r对于野怪的点位需求</t>
    <phoneticPr fontId="1" type="noConversion"/>
  </si>
  <si>
    <t>中r对于野怪的点位需求</t>
    <phoneticPr fontId="1" type="noConversion"/>
  </si>
  <si>
    <t>大r对于野怪的点位需求</t>
    <phoneticPr fontId="1" type="noConversion"/>
  </si>
  <si>
    <t>超r对于野怪的点位需求</t>
    <phoneticPr fontId="1" type="noConversion"/>
  </si>
  <si>
    <t>天数对应点位需求汇总</t>
    <phoneticPr fontId="1" type="noConversion"/>
  </si>
  <si>
    <t>辅助列</t>
    <phoneticPr fontId="1" type="noConversion"/>
  </si>
  <si>
    <t>各个r对应点位需求</t>
    <phoneticPr fontId="1" type="noConversion"/>
  </si>
  <si>
    <t>低7级</t>
  </si>
  <si>
    <t>低8级</t>
  </si>
  <si>
    <t>低9级</t>
  </si>
  <si>
    <t>玩家对于等级适合的怪物攻打的概率</t>
    <phoneticPr fontId="1" type="noConversion"/>
  </si>
  <si>
    <t>（PS：当天的活跃玩家等于第二天的玩家分布）</t>
    <phoneticPr fontId="1" type="noConversion"/>
  </si>
  <si>
    <t>复活间隔</t>
    <phoneticPr fontId="1" type="noConversion"/>
  </si>
  <si>
    <t>汇总</t>
    <phoneticPr fontId="1" type="noConversion"/>
  </si>
  <si>
    <t>行军令消耗</t>
    <phoneticPr fontId="1" type="noConversion"/>
  </si>
  <si>
    <t>累计获取行军令</t>
    <phoneticPr fontId="1" type="noConversion"/>
  </si>
  <si>
    <t>开放天数</t>
    <phoneticPr fontId="1" type="noConversion"/>
  </si>
  <si>
    <t>阶段ID</t>
    <phoneticPr fontId="1" type="noConversion"/>
  </si>
  <si>
    <t>普通野怪</t>
    <phoneticPr fontId="1" type="noConversion"/>
  </si>
  <si>
    <t>精英野怪</t>
    <phoneticPr fontId="1" type="noConversion"/>
  </si>
  <si>
    <t>军团等级</t>
    <phoneticPr fontId="1" type="noConversion"/>
  </si>
  <si>
    <t>完成天数</t>
    <phoneticPr fontId="1" type="noConversion"/>
  </si>
  <si>
    <t>军团人数</t>
    <phoneticPr fontId="1" type="noConversion"/>
  </si>
  <si>
    <t>银币产量</t>
  </si>
  <si>
    <t>银币产量</t>
    <phoneticPr fontId="1" type="noConversion"/>
  </si>
  <si>
    <t>现在将特产城池单独摘出来</t>
    <phoneticPr fontId="1" type="noConversion"/>
  </si>
  <si>
    <t>海港</t>
    <phoneticPr fontId="1" type="noConversion"/>
  </si>
  <si>
    <t>7个国家各1个铁，均匀分布</t>
    <phoneticPr fontId="1" type="noConversion"/>
  </si>
  <si>
    <t>相邻城池城防值</t>
    <phoneticPr fontId="1" type="noConversion"/>
  </si>
  <si>
    <t>无高级特产关联（初版资源类buff上）</t>
    <phoneticPr fontId="1" type="noConversion"/>
  </si>
  <si>
    <t>高级特产（初版在铁上）</t>
    <phoneticPr fontId="1" type="noConversion"/>
  </si>
  <si>
    <t>高级特产多兵种（初版在铁上）</t>
    <phoneticPr fontId="1" type="noConversion"/>
  </si>
  <si>
    <t>7个首都，武将加成</t>
    <phoneticPr fontId="1" type="noConversion"/>
  </si>
  <si>
    <t>各士兵种类攻血，均匀分布</t>
    <phoneticPr fontId="1" type="noConversion"/>
  </si>
  <si>
    <t>每种资源，均匀分布在地图上</t>
    <phoneticPr fontId="1" type="noConversion"/>
  </si>
  <si>
    <t>有高级特产关联（初版资源类buff上）</t>
    <phoneticPr fontId="1" type="noConversion"/>
  </si>
  <si>
    <t>驻防部队攻血加成</t>
    <phoneticPr fontId="1" type="noConversion"/>
  </si>
  <si>
    <t>治疗</t>
    <phoneticPr fontId="1" type="noConversion"/>
  </si>
  <si>
    <t>打野武将经验（海港）</t>
    <phoneticPr fontId="1" type="noConversion"/>
  </si>
  <si>
    <t>水坝</t>
  </si>
  <si>
    <t>烽火台</t>
  </si>
  <si>
    <t>近卫营</t>
  </si>
  <si>
    <t>工兵营</t>
  </si>
  <si>
    <t>书院</t>
  </si>
  <si>
    <t>粮仓</t>
  </si>
  <si>
    <t>细作营</t>
  </si>
  <si>
    <t>据点设计</t>
    <phoneticPr fontId="1" type="noConversion"/>
  </si>
  <si>
    <t>据点编号</t>
    <phoneticPr fontId="1" type="noConversion"/>
  </si>
  <si>
    <t>据点名字</t>
    <phoneticPr fontId="1" type="noConversion"/>
  </si>
  <si>
    <t>据点技能</t>
    <phoneticPr fontId="1" type="noConversion"/>
  </si>
  <si>
    <t>开启后，对所在郡城池禁免战范围内的所有玩家城池（不分敌我，只打玩家），造成5%~15%城防值伤害。</t>
  </si>
  <si>
    <t>所在郡城池处于攻城时间内时，近卫营会派兵攻打郡城破免范围内“近卫营占领方军团及其盟友”之外玩家的城池</t>
  </si>
  <si>
    <t>守方占领粮仓时，所在郡城池NPC守军攻击上升，持续一定时间。\n攻方占领粮仓时，所在郡城池NPC守军攻击下降，持续一定时间。</t>
  </si>
  <si>
    <t>开启后一定时间内，任何人无法侦察在这个郡内的，占领了细作营的军团玩家城池。</t>
  </si>
  <si>
    <t>水坝</t>
    <phoneticPr fontId="1" type="noConversion"/>
  </si>
  <si>
    <t>技能影响属性</t>
    <phoneticPr fontId="1" type="noConversion"/>
  </si>
  <si>
    <t>城防值</t>
    <phoneticPr fontId="1" type="noConversion"/>
  </si>
  <si>
    <t>一次攻城中，打守军和打城防的攻打次数需求占比</t>
    <phoneticPr fontId="1" type="noConversion"/>
  </si>
  <si>
    <t>据点等级</t>
    <phoneticPr fontId="1" type="noConversion"/>
  </si>
  <si>
    <t>对应攻打队伍数</t>
    <phoneticPr fontId="1" type="noConversion"/>
  </si>
  <si>
    <t>单队伍攻击次数</t>
    <phoneticPr fontId="1" type="noConversion"/>
  </si>
  <si>
    <t>攻打玩家次数</t>
    <phoneticPr fontId="1" type="noConversion"/>
  </si>
  <si>
    <t>预估攻打守军次数</t>
    <phoneticPr fontId="1" type="noConversion"/>
  </si>
  <si>
    <t>技能数值</t>
    <phoneticPr fontId="1" type="noConversion"/>
  </si>
  <si>
    <t>对攻城影响：</t>
    <phoneticPr fontId="1" type="noConversion"/>
  </si>
  <si>
    <t>对我方强化比例</t>
    <phoneticPr fontId="1" type="noConversion"/>
  </si>
  <si>
    <t>对敌方削弱比例</t>
    <phoneticPr fontId="1" type="noConversion"/>
  </si>
  <si>
    <t>战术修正</t>
    <phoneticPr fontId="1" type="noConversion"/>
  </si>
  <si>
    <t>使用技能实际攻城影响</t>
    <phoneticPr fontId="1" type="noConversion"/>
  </si>
  <si>
    <t>烽火台</t>
    <phoneticPr fontId="1" type="noConversion"/>
  </si>
  <si>
    <t>技能数值</t>
    <phoneticPr fontId="1" type="noConversion"/>
  </si>
  <si>
    <t>秒</t>
    <phoneticPr fontId="1" type="noConversion"/>
  </si>
  <si>
    <t>近卫营</t>
    <phoneticPr fontId="1" type="noConversion"/>
  </si>
  <si>
    <t>假定一次PVP攻城战斗中，攻打城池和攻打玩家需要的兵力相等</t>
    <phoneticPr fontId="1" type="noConversion"/>
  </si>
  <si>
    <t>部队数</t>
    <phoneticPr fontId="1" type="noConversion"/>
  </si>
  <si>
    <t>次</t>
    <phoneticPr fontId="1" type="noConversion"/>
  </si>
  <si>
    <t>预估攻打玩家数（中r为标准）</t>
    <phoneticPr fontId="1" type="noConversion"/>
  </si>
  <si>
    <t>预估玩家出兵次数</t>
    <phoneticPr fontId="1" type="noConversion"/>
  </si>
  <si>
    <t>据点出兵次数</t>
    <phoneticPr fontId="1" type="noConversion"/>
  </si>
  <si>
    <t>仅作用玩家修正</t>
    <phoneticPr fontId="1" type="noConversion"/>
  </si>
  <si>
    <t>仅作用城池修正</t>
    <phoneticPr fontId="1" type="noConversion"/>
  </si>
  <si>
    <t>工兵营</t>
    <phoneticPr fontId="1" type="noConversion"/>
  </si>
  <si>
    <t>技能影响属性</t>
    <phoneticPr fontId="1" type="noConversion"/>
  </si>
  <si>
    <t>城防值</t>
    <phoneticPr fontId="1" type="noConversion"/>
  </si>
  <si>
    <t>城防值影响比例</t>
    <phoneticPr fontId="1" type="noConversion"/>
  </si>
  <si>
    <t>书院</t>
    <phoneticPr fontId="1" type="noConversion"/>
  </si>
  <si>
    <t>粮仓</t>
    <phoneticPr fontId="1" type="noConversion"/>
  </si>
  <si>
    <t>细作营</t>
    <phoneticPr fontId="1" type="noConversion"/>
  </si>
  <si>
    <t>士气</t>
    <phoneticPr fontId="1" type="noConversion"/>
  </si>
  <si>
    <t>对部队削弱百分比</t>
    <phoneticPr fontId="1" type="noConversion"/>
  </si>
  <si>
    <t>攻击</t>
    <phoneticPr fontId="1" type="noConversion"/>
  </si>
  <si>
    <t>玩家信息</t>
    <phoneticPr fontId="1" type="noConversion"/>
  </si>
  <si>
    <t>仅作用NPC修正</t>
    <phoneticPr fontId="1" type="noConversion"/>
  </si>
  <si>
    <t>开启后一定时间内 所在郡发生的战斗，与书院占领方敌对的部队士气-xx</t>
    <phoneticPr fontId="1" type="noConversion"/>
  </si>
  <si>
    <t>低10级</t>
  </si>
  <si>
    <t>低11级</t>
  </si>
  <si>
    <t>低12级</t>
  </si>
  <si>
    <t>低13级</t>
  </si>
  <si>
    <t>低14级</t>
  </si>
  <si>
    <t>城池等级对应定义等级</t>
  </si>
  <si>
    <t>定义等级</t>
  </si>
  <si>
    <t>定义等级累积停留天数（天）</t>
  </si>
  <si>
    <t>定义等级阶段停留天数（天）</t>
  </si>
  <si>
    <t>天数对应定义等级</t>
  </si>
  <si>
    <t>大殿等级对应定义等级</t>
  </si>
  <si>
    <t>定义等级对应大殿等级</t>
  </si>
  <si>
    <t>非r累积时长定义等级标准</t>
  </si>
  <si>
    <t>对应定义等级</t>
  </si>
  <si>
    <t>定义等级</t>
    <phoneticPr fontId="1" type="noConversion"/>
  </si>
  <si>
    <t>大地图完整时可用点位</t>
    <phoneticPr fontId="1" type="noConversion"/>
  </si>
  <si>
    <t>验证导出野怪</t>
    <phoneticPr fontId="1" type="noConversion"/>
  </si>
  <si>
    <t>野怪保底</t>
    <phoneticPr fontId="1" type="noConversion"/>
  </si>
  <si>
    <t>怪物间隔</t>
    <phoneticPr fontId="1" type="noConversion"/>
  </si>
  <si>
    <t>单屏内怪物数量</t>
    <phoneticPr fontId="1" type="noConversion"/>
  </si>
  <si>
    <t>单屏内怪物数量</t>
    <phoneticPr fontId="1" type="noConversion"/>
  </si>
  <si>
    <t>大地图完整时全部点位</t>
    <phoneticPr fontId="1" type="noConversion"/>
  </si>
  <si>
    <t>最远镜头</t>
    <phoneticPr fontId="1" type="noConversion"/>
  </si>
  <si>
    <t>由于摄像机定点位不同，从前台取出数据，标准镜头一个屏幕约为6*36格</t>
    <phoneticPr fontId="1" type="noConversion"/>
  </si>
  <si>
    <t>精英野怪保底</t>
    <phoneticPr fontId="1" type="noConversion"/>
  </si>
  <si>
    <t>军团占领城池数量增加</t>
    <phoneticPr fontId="1" type="noConversion"/>
  </si>
  <si>
    <t>打野武将经验</t>
    <phoneticPr fontId="1" type="noConversion"/>
  </si>
  <si>
    <t>占比</t>
    <phoneticPr fontId="1" type="noConversion"/>
  </si>
  <si>
    <t>资源</t>
    <phoneticPr fontId="1" type="noConversion"/>
  </si>
  <si>
    <t>银币</t>
    <phoneticPr fontId="1" type="noConversion"/>
  </si>
  <si>
    <t>招募</t>
    <phoneticPr fontId="1" type="noConversion"/>
  </si>
  <si>
    <t>其它</t>
    <phoneticPr fontId="1" type="noConversion"/>
  </si>
  <si>
    <t>固定数量的城池</t>
    <phoneticPr fontId="1" type="noConversion"/>
  </si>
  <si>
    <t>数量</t>
    <phoneticPr fontId="1" type="noConversion"/>
  </si>
  <si>
    <t>参考城池数</t>
    <phoneticPr fontId="1" type="noConversion"/>
  </si>
  <si>
    <t>当前版本城池等级分布</t>
    <phoneticPr fontId="1" type="noConversion"/>
  </si>
  <si>
    <t>城池统计</t>
    <phoneticPr fontId="1" type="noConversion"/>
  </si>
  <si>
    <t>数量占比</t>
    <phoneticPr fontId="1" type="noConversion"/>
  </si>
  <si>
    <t>参考城池数</t>
  </si>
  <si>
    <t>国家buff</t>
    <phoneticPr fontId="1" type="noConversion"/>
  </si>
  <si>
    <t>保留</t>
    <phoneticPr fontId="1" type="noConversion"/>
  </si>
  <si>
    <t>变为木石铜粮</t>
    <phoneticPr fontId="1" type="noConversion"/>
  </si>
  <si>
    <t>变为银币</t>
    <phoneticPr fontId="1" type="noConversion"/>
  </si>
  <si>
    <t>木石铜粮</t>
    <phoneticPr fontId="1" type="noConversion"/>
  </si>
  <si>
    <t>银币</t>
    <phoneticPr fontId="1" type="noConversion"/>
  </si>
  <si>
    <t>使郡所在的城池的守军立即恢复最大队伍数的xx%</t>
    <phoneticPr fontId="1" type="noConversion"/>
  </si>
  <si>
    <t>守军强化</t>
    <phoneticPr fontId="1" type="noConversion"/>
  </si>
  <si>
    <t>低15级</t>
  </si>
  <si>
    <t>低16级</t>
  </si>
  <si>
    <t>低17级</t>
  </si>
  <si>
    <t>盗宝贼</t>
    <phoneticPr fontId="1" type="noConversion"/>
  </si>
  <si>
    <t>守方军团及其盟友占领工兵营时，开启后所在郡的系统城池城防值恢复效率提升100%。\n非守方军团及其盟友占领工兵营时，开启后所在郡的系统城池受到的攻城伤害提升50%。</t>
    <phoneticPr fontId="1" type="noConversion"/>
  </si>
  <si>
    <t>技能数值1</t>
    <phoneticPr fontId="1" type="noConversion"/>
  </si>
  <si>
    <t>技能数值2</t>
    <phoneticPr fontId="1" type="noConversion"/>
  </si>
  <si>
    <t>设计思路</t>
    <phoneticPr fontId="1" type="noConversion"/>
  </si>
  <si>
    <t>1、地图上存在战国七雄遗族，拥有传国军旗的军团可以号令遗族为之战斗，获得巨额加成</t>
    <phoneticPr fontId="1" type="noConversion"/>
  </si>
  <si>
    <t>3、军旗类似据点，拥有城防值和守军，不可驻守，占领后可以使用军旗技能，对军旗所处郡内军团成员生效，被抢夺后有免战时间</t>
    <phoneticPr fontId="1" type="noConversion"/>
  </si>
  <si>
    <t>5、军旗初始位置为战国七雄首都附近</t>
    <phoneticPr fontId="1" type="noConversion"/>
  </si>
  <si>
    <t>军旗</t>
    <phoneticPr fontId="1" type="noConversion"/>
  </si>
  <si>
    <t>buff类型</t>
    <phoneticPr fontId="1" type="noConversion"/>
  </si>
  <si>
    <t>2、攻打军旗需要军团等级达到10级</t>
    <phoneticPr fontId="1" type="noConversion"/>
  </si>
  <si>
    <t>匹配赛季1级城池</t>
    <phoneticPr fontId="1" type="noConversion"/>
  </si>
  <si>
    <t>军旗城防值、守军、城防回复</t>
    <phoneticPr fontId="1" type="noConversion"/>
  </si>
  <si>
    <t>所属国家</t>
    <phoneticPr fontId="1" type="noConversion"/>
  </si>
  <si>
    <t>齐</t>
    <phoneticPr fontId="1" type="noConversion"/>
  </si>
  <si>
    <t>楚</t>
    <phoneticPr fontId="1" type="noConversion"/>
  </si>
  <si>
    <t>燕</t>
    <phoneticPr fontId="1" type="noConversion"/>
  </si>
  <si>
    <t>韩</t>
    <phoneticPr fontId="1" type="noConversion"/>
  </si>
  <si>
    <t>赵</t>
    <phoneticPr fontId="1" type="noConversion"/>
  </si>
  <si>
    <t>魏</t>
    <phoneticPr fontId="1" type="noConversion"/>
  </si>
  <si>
    <t>秦</t>
    <phoneticPr fontId="1" type="noConversion"/>
  </si>
  <si>
    <t>技击之士</t>
  </si>
  <si>
    <t>申息师</t>
  </si>
  <si>
    <t>燕死士</t>
  </si>
  <si>
    <t>击刹</t>
  </si>
  <si>
    <t>胡服骑兵</t>
  </si>
  <si>
    <t>重甲武卒</t>
  </si>
  <si>
    <t>黑衣铁骑</t>
  </si>
  <si>
    <t>特产兵参考</t>
    <phoneticPr fontId="1" type="noConversion"/>
  </si>
  <si>
    <t>buff数值</t>
    <phoneticPr fontId="1" type="noConversion"/>
  </si>
  <si>
    <t>伤害提升</t>
    <phoneticPr fontId="1" type="noConversion"/>
  </si>
  <si>
    <t>策略免伤</t>
    <phoneticPr fontId="1" type="noConversion"/>
  </si>
  <si>
    <t>初始士气</t>
    <phoneticPr fontId="1" type="noConversion"/>
  </si>
  <si>
    <t>攻城伤害</t>
    <phoneticPr fontId="1" type="noConversion"/>
  </si>
  <si>
    <t>行军速度</t>
    <phoneticPr fontId="1" type="noConversion"/>
  </si>
  <si>
    <t>武力免伤</t>
    <phoneticPr fontId="1" type="noConversion"/>
  </si>
  <si>
    <t>攻速</t>
    <phoneticPr fontId="1" type="noConversion"/>
  </si>
  <si>
    <t>buff持续时间</t>
    <phoneticPr fontId="1" type="noConversion"/>
  </si>
  <si>
    <t>buff价值</t>
    <phoneticPr fontId="1" type="noConversion"/>
  </si>
  <si>
    <t>buffcd</t>
    <phoneticPr fontId="1" type="noConversion"/>
  </si>
  <si>
    <t>折算一次GVG持续时间</t>
    <phoneticPr fontId="1" type="noConversion"/>
  </si>
  <si>
    <t>4、军旗可以迁城，迁城有cd（3600s），cd不可花费黄金清除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</si>
</sst>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00%"/>
    <numFmt numFmtId="177" formatCode="0.0%"/>
    <numFmt numFmtId="178" formatCode="0.00_);[Red]\(0.00\)"/>
  </numFmts>
  <fonts count="14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9"/>
      <color theme="1"/>
      <name val="宋体"/>
      <family val="2"/>
      <scheme val="minor"/>
    </font>
    <font>
      <sz val="9"/>
      <color theme="1"/>
      <name val="宋体"/>
      <family val="3"/>
      <charset val="134"/>
      <scheme val="minor"/>
    </font>
    <font>
      <strike/>
      <sz val="9"/>
      <color theme="0" tint="-0.249977111117893"/>
      <name val="宋体"/>
      <family val="2"/>
      <scheme val="minor"/>
    </font>
    <font>
      <strike/>
      <sz val="9"/>
      <color theme="0" tint="-0.249977111117893"/>
      <name val="宋体"/>
      <family val="3"/>
      <charset val="134"/>
      <scheme val="minor"/>
    </font>
    <font>
      <b/>
      <sz val="9"/>
      <color indexed="81"/>
      <name val="宋体"/>
      <family val="3"/>
      <charset val="134"/>
    </font>
    <font>
      <sz val="11"/>
      <color theme="1"/>
      <name val="宋体"/>
      <family val="2"/>
      <scheme val="minor"/>
    </font>
    <font>
      <sz val="9"/>
      <color theme="0" tint="-0.249977111117893"/>
      <name val="宋体"/>
      <family val="2"/>
      <scheme val="minor"/>
    </font>
    <font>
      <sz val="9"/>
      <color theme="0" tint="-0.249977111117893"/>
      <name val="宋体"/>
      <family val="3"/>
      <charset val="134"/>
      <scheme val="minor"/>
    </font>
    <font>
      <sz val="9"/>
      <color rgb="FFFF0000"/>
      <name val="宋体"/>
      <family val="3"/>
      <charset val="134"/>
      <scheme val="minor"/>
    </font>
    <font>
      <sz val="9"/>
      <color theme="1"/>
      <name val="等线"/>
      <family val="3"/>
      <charset val="134"/>
    </font>
    <font>
      <sz val="9"/>
      <name val="宋体"/>
      <family val="2"/>
      <scheme val="minor"/>
    </font>
    <font>
      <strike/>
      <sz val="9"/>
      <color theme="1"/>
      <name val="宋体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>
      <alignment vertical="center"/>
    </xf>
  </cellStyleXfs>
  <cellXfs count="95">
    <xf numFmtId="0" fontId="0" fillId="0" borderId="0" xfId="0"/>
    <xf numFmtId="0" fontId="3" fillId="0" borderId="0" xfId="0" applyFont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/>
    </xf>
    <xf numFmtId="0" fontId="2" fillId="6" borderId="0" xfId="0" applyFont="1" applyFill="1" applyAlignment="1">
      <alignment horizontal="center"/>
    </xf>
    <xf numFmtId="0" fontId="2" fillId="6" borderId="0" xfId="0" applyFont="1" applyFill="1" applyAlignment="1">
      <alignment horizontal="center" vertical="center" wrapText="1"/>
    </xf>
    <xf numFmtId="9" fontId="2" fillId="0" borderId="0" xfId="0" applyNumberFormat="1" applyFont="1" applyAlignment="1">
      <alignment horizontal="center"/>
    </xf>
    <xf numFmtId="9" fontId="2" fillId="0" borderId="0" xfId="0" applyNumberFormat="1" applyFont="1" applyAlignment="1">
      <alignment horizontal="center" vertical="center"/>
    </xf>
    <xf numFmtId="0" fontId="2" fillId="0" borderId="0" xfId="0" applyFont="1"/>
    <xf numFmtId="10" fontId="2" fillId="0" borderId="0" xfId="1" applyNumberFormat="1" applyFont="1" applyAlignment="1">
      <alignment horizontal="center"/>
    </xf>
    <xf numFmtId="176" fontId="2" fillId="0" borderId="0" xfId="0" applyNumberFormat="1" applyFont="1" applyAlignment="1">
      <alignment horizontal="center"/>
    </xf>
    <xf numFmtId="0" fontId="2" fillId="0" borderId="0" xfId="0" applyFont="1" applyAlignment="1"/>
    <xf numFmtId="0" fontId="2" fillId="6" borderId="0" xfId="0" applyFont="1" applyFill="1" applyAlignment="1"/>
    <xf numFmtId="0" fontId="2" fillId="0" borderId="0" xfId="0" applyFont="1" applyAlignment="1">
      <alignment vertical="center"/>
    </xf>
    <xf numFmtId="177" fontId="2" fillId="0" borderId="0" xfId="0" applyNumberFormat="1" applyFont="1" applyAlignment="1">
      <alignment vertical="center"/>
    </xf>
    <xf numFmtId="9" fontId="2" fillId="6" borderId="0" xfId="0" applyNumberFormat="1" applyFont="1" applyFill="1" applyAlignment="1">
      <alignment horizontal="center"/>
    </xf>
    <xf numFmtId="0" fontId="8" fillId="0" borderId="0" xfId="0" applyFont="1" applyAlignment="1">
      <alignment horizontal="center"/>
    </xf>
    <xf numFmtId="0" fontId="9" fillId="0" borderId="0" xfId="0" applyFont="1" applyAlignment="1">
      <alignment horizontal="center" vertical="center"/>
    </xf>
    <xf numFmtId="10" fontId="2" fillId="4" borderId="0" xfId="1" applyNumberFormat="1" applyFont="1" applyFill="1" applyAlignment="1">
      <alignment horizontal="center"/>
    </xf>
    <xf numFmtId="2" fontId="2" fillId="0" borderId="0" xfId="0" applyNumberFormat="1" applyFont="1" applyAlignment="1">
      <alignment horizontal="center"/>
    </xf>
    <xf numFmtId="0" fontId="9" fillId="0" borderId="0" xfId="0" applyFont="1" applyAlignment="1">
      <alignment horizontal="center"/>
    </xf>
    <xf numFmtId="9" fontId="2" fillId="0" borderId="0" xfId="1" applyFont="1" applyAlignment="1">
      <alignment horizontal="center"/>
    </xf>
    <xf numFmtId="0" fontId="2" fillId="0" borderId="0" xfId="0" applyFont="1" applyAlignment="1">
      <alignment horizontal="right"/>
    </xf>
    <xf numFmtId="0" fontId="2" fillId="0" borderId="0" xfId="0" applyFont="1" applyAlignment="1">
      <alignment vertical="center" wrapText="1"/>
    </xf>
    <xf numFmtId="0" fontId="3" fillId="0" borderId="0" xfId="0" applyFont="1" applyAlignment="1">
      <alignment horizontal="center"/>
    </xf>
    <xf numFmtId="0" fontId="3" fillId="0" borderId="0" xfId="0" applyFont="1" applyAlignment="1">
      <alignment vertical="center"/>
    </xf>
    <xf numFmtId="0" fontId="3" fillId="0" borderId="0" xfId="0" applyNumberFormat="1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2" fillId="0" borderId="0" xfId="0" applyFont="1" applyAlignment="1">
      <alignment horizontal="left"/>
    </xf>
    <xf numFmtId="0" fontId="2" fillId="0" borderId="0" xfId="0" applyFont="1" applyAlignment="1">
      <alignment horizontal="left" vertical="center"/>
    </xf>
    <xf numFmtId="0" fontId="3" fillId="6" borderId="0" xfId="0" applyFont="1" applyFill="1" applyAlignment="1">
      <alignment horizontal="center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2" fillId="4" borderId="0" xfId="0" applyFont="1" applyFill="1" applyAlignment="1">
      <alignment horizontal="center"/>
    </xf>
    <xf numFmtId="0" fontId="2" fillId="0" borderId="0" xfId="0" applyFont="1" applyAlignment="1">
      <alignment horizontal="left" vertical="top"/>
    </xf>
    <xf numFmtId="0" fontId="2" fillId="0" borderId="0" xfId="0" applyFont="1" applyAlignment="1">
      <alignment horizontal="center"/>
    </xf>
    <xf numFmtId="0" fontId="2" fillId="7" borderId="0" xfId="0" applyFont="1" applyFill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center" vertical="center"/>
    </xf>
    <xf numFmtId="2" fontId="2" fillId="0" borderId="0" xfId="0" applyNumberFormat="1" applyFont="1" applyAlignment="1">
      <alignment horizontal="center" vertical="center"/>
    </xf>
    <xf numFmtId="0" fontId="3" fillId="0" borderId="1" xfId="0" applyFont="1" applyBorder="1" applyAlignment="1">
      <alignment horizontal="center" vertical="center" shrinkToFit="1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11" fillId="0" borderId="0" xfId="0" applyFont="1" applyAlignment="1">
      <alignment horizontal="center" vertical="center" shrinkToFit="1"/>
    </xf>
    <xf numFmtId="0" fontId="11" fillId="0" borderId="0" xfId="0" applyFont="1" applyAlignment="1">
      <alignment vertical="center"/>
    </xf>
    <xf numFmtId="178" fontId="11" fillId="0" borderId="0" xfId="0" applyNumberFormat="1" applyFont="1" applyAlignment="1">
      <alignment horizontal="center" vertical="center" shrinkToFit="1"/>
    </xf>
    <xf numFmtId="0" fontId="11" fillId="6" borderId="0" xfId="0" applyFont="1" applyFill="1" applyAlignment="1">
      <alignment horizontal="center" vertical="center" shrinkToFit="1"/>
    </xf>
    <xf numFmtId="0" fontId="11" fillId="0" borderId="0" xfId="0" applyFont="1" applyAlignment="1">
      <alignment vertical="center" shrinkToFit="1"/>
    </xf>
    <xf numFmtId="9" fontId="11" fillId="0" borderId="0" xfId="0" applyNumberFormat="1" applyFont="1" applyAlignment="1">
      <alignment horizontal="center" vertical="center" shrinkToFit="1"/>
    </xf>
    <xf numFmtId="10" fontId="11" fillId="0" borderId="0" xfId="0" applyNumberFormat="1" applyFont="1" applyAlignment="1">
      <alignment horizontal="center" vertical="center" shrinkToFit="1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2" fillId="5" borderId="0" xfId="0" applyFont="1" applyFill="1" applyAlignment="1">
      <alignment horizontal="center"/>
    </xf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3" fillId="8" borderId="0" xfId="0" applyFont="1" applyFill="1" applyAlignment="1">
      <alignment horizontal="center" vertical="center"/>
    </xf>
    <xf numFmtId="0" fontId="3" fillId="0" borderId="0" xfId="0" quotePrefix="1" applyFont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5" fillId="0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9" fontId="3" fillId="0" borderId="0" xfId="1" applyFont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1" fillId="9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10" fontId="2" fillId="0" borderId="0" xfId="0" applyNumberFormat="1" applyFont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12" fillId="8" borderId="0" xfId="0" applyFont="1" applyFill="1" applyAlignment="1">
      <alignment horizontal="center" vertical="center"/>
    </xf>
    <xf numFmtId="0" fontId="12" fillId="2" borderId="0" xfId="0" applyFont="1" applyFill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horizontal="center"/>
    </xf>
    <xf numFmtId="0" fontId="2" fillId="3" borderId="0" xfId="0" applyFont="1" applyFill="1" applyAlignment="1">
      <alignment horizontal="center"/>
    </xf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horizontal="center"/>
    </xf>
    <xf numFmtId="0" fontId="2" fillId="2" borderId="0" xfId="0" applyFont="1" applyFill="1" applyAlignment="1">
      <alignment horizont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2" fillId="0" borderId="0" xfId="0" applyNumberFormat="1" applyFont="1" applyAlignment="1">
      <alignment horizontal="center" vertical="center"/>
    </xf>
  </cellXfs>
  <cellStyles count="2">
    <cellStyle name="百分比" xfId="1" builtinId="5"/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5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4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8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3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7.xml"/><Relationship Id="rId10" Type="http://schemas.openxmlformats.org/officeDocument/2006/relationships/externalLink" Target="externalLinks/externalLink2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externalLink" Target="externalLinks/externalLink6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447675</xdr:colOff>
      <xdr:row>22</xdr:row>
      <xdr:rowOff>85725</xdr:rowOff>
    </xdr:from>
    <xdr:to>
      <xdr:col>20</xdr:col>
      <xdr:colOff>294663</xdr:colOff>
      <xdr:row>33</xdr:row>
      <xdr:rowOff>142671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2630CDA8-1486-409F-A16A-1153C99D40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010775" y="3228975"/>
          <a:ext cx="4895238" cy="162857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2</xdr:row>
      <xdr:rowOff>0</xdr:rowOff>
    </xdr:from>
    <xdr:to>
      <xdr:col>8</xdr:col>
      <xdr:colOff>304800</xdr:colOff>
      <xdr:row>4</xdr:row>
      <xdr:rowOff>19050</xdr:rowOff>
    </xdr:to>
    <xdr:sp macro="" textlink="">
      <xdr:nvSpPr>
        <xdr:cNvPr id="30725" name="AutoShape 5" descr="http://loc.dingtalk.com/QzpcVXNlcnNcYWRtaW5cQXBwRGF0YVxSb2FtaW5nXERpbmdUYWxrXDI1MjE1MDA2NV92MlxJbWFnZUZpbGVzXDAxOUE4MTY3LUNFOTgtNDI0MS05OUIwLTk0Q0FBMTA2RjNGQi4zNjBfdGh1bWI=">
          <a:extLst>
            <a:ext uri="{FF2B5EF4-FFF2-40B4-BE49-F238E27FC236}">
              <a16:creationId xmlns:a16="http://schemas.microsoft.com/office/drawing/2014/main" id="{9A600165-17BF-4D5E-AE6F-5CE8F1CCA0C3}"/>
            </a:ext>
          </a:extLst>
        </xdr:cNvPr>
        <xdr:cNvSpPr>
          <a:spLocks noChangeAspect="1" noChangeArrowheads="1"/>
        </xdr:cNvSpPr>
      </xdr:nvSpPr>
      <xdr:spPr bwMode="auto">
        <a:xfrm>
          <a:off x="4648200" y="285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10</xdr:col>
      <xdr:colOff>0</xdr:colOff>
      <xdr:row>4</xdr:row>
      <xdr:rowOff>0</xdr:rowOff>
    </xdr:from>
    <xdr:to>
      <xdr:col>10</xdr:col>
      <xdr:colOff>304800</xdr:colOff>
      <xdr:row>6</xdr:row>
      <xdr:rowOff>19050</xdr:rowOff>
    </xdr:to>
    <xdr:sp macro="" textlink="">
      <xdr:nvSpPr>
        <xdr:cNvPr id="30726" name="AutoShape 6" descr="http://loc.dingtalk.com/QzpcVXNlcnNcYWRtaW5cQXBwRGF0YVxSb2FtaW5nXERpbmdUYWxrXDI1MjE1MDA2NV92MlxJbWFnZUZpbGVzXDAxOUE4MTY3LUNFOTgtNDI0MS05OUIwLTk0Q0FBMTA2RjNGQi4zNjBfdGh1bWI=">
          <a:extLst>
            <a:ext uri="{FF2B5EF4-FFF2-40B4-BE49-F238E27FC236}">
              <a16:creationId xmlns:a16="http://schemas.microsoft.com/office/drawing/2014/main" id="{2EAF946E-A64E-4E78-B359-D853420CFDA5}"/>
            </a:ext>
          </a:extLst>
        </xdr:cNvPr>
        <xdr:cNvSpPr>
          <a:spLocks noChangeAspect="1" noChangeArrowheads="1"/>
        </xdr:cNvSpPr>
      </xdr:nvSpPr>
      <xdr:spPr bwMode="auto">
        <a:xfrm>
          <a:off x="5810250" y="571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0</xdr:colOff>
      <xdr:row>0</xdr:row>
      <xdr:rowOff>104775</xdr:rowOff>
    </xdr:from>
    <xdr:to>
      <xdr:col>11</xdr:col>
      <xdr:colOff>57619</xdr:colOff>
      <xdr:row>10</xdr:row>
      <xdr:rowOff>19050</xdr:rowOff>
    </xdr:to>
    <xdr:pic>
      <xdr:nvPicPr>
        <xdr:cNvPr id="6" name="图片 5">
          <a:extLst>
            <a:ext uri="{FF2B5EF4-FFF2-40B4-BE49-F238E27FC236}">
              <a16:creationId xmlns:a16="http://schemas.microsoft.com/office/drawing/2014/main" id="{66C49A8E-FB99-47E9-8DEC-60006C7CDF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67175" y="104775"/>
          <a:ext cx="2381719" cy="1343025"/>
        </a:xfrm>
        <a:prstGeom prst="rect">
          <a:avLst/>
        </a:prstGeom>
      </xdr:spPr>
    </xdr:pic>
    <xdr:clientData/>
  </xdr:twoCellAnchor>
  <xdr:twoCellAnchor editAs="oneCell">
    <xdr:from>
      <xdr:col>14</xdr:col>
      <xdr:colOff>0</xdr:colOff>
      <xdr:row>4</xdr:row>
      <xdr:rowOff>0</xdr:rowOff>
    </xdr:from>
    <xdr:to>
      <xdr:col>14</xdr:col>
      <xdr:colOff>304800</xdr:colOff>
      <xdr:row>6</xdr:row>
      <xdr:rowOff>19050</xdr:rowOff>
    </xdr:to>
    <xdr:sp macro="" textlink="">
      <xdr:nvSpPr>
        <xdr:cNvPr id="30727" name="AutoShape 7" descr="http://loc.dingtalk.com/QzpcVXNlcnNcYWRtaW5cQXBwRGF0YVxSb2FtaW5nXERpbmdUYWxrXDI1MjE1MDA2NV92MlxJbWFnZUZpbGVzXDkzMDYzQzM0LTgyMjMtNDNiYS1BOTIxLTBERTM2NTQ2NERGNy4zNjBfdGh1bWI=">
          <a:extLst>
            <a:ext uri="{FF2B5EF4-FFF2-40B4-BE49-F238E27FC236}">
              <a16:creationId xmlns:a16="http://schemas.microsoft.com/office/drawing/2014/main" id="{B5061C93-C94F-4FC9-BB41-3923FB854831}"/>
            </a:ext>
          </a:extLst>
        </xdr:cNvPr>
        <xdr:cNvSpPr>
          <a:spLocks noChangeAspect="1" noChangeArrowheads="1"/>
        </xdr:cNvSpPr>
      </xdr:nvSpPr>
      <xdr:spPr bwMode="auto">
        <a:xfrm>
          <a:off x="8134350" y="571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11</xdr:col>
      <xdr:colOff>457200</xdr:colOff>
      <xdr:row>0</xdr:row>
      <xdr:rowOff>114300</xdr:rowOff>
    </xdr:from>
    <xdr:to>
      <xdr:col>16</xdr:col>
      <xdr:colOff>19050</xdr:colOff>
      <xdr:row>10</xdr:row>
      <xdr:rowOff>83503</xdr:rowOff>
    </xdr:to>
    <xdr:pic>
      <xdr:nvPicPr>
        <xdr:cNvPr id="7" name="图片 6">
          <a:extLst>
            <a:ext uri="{FF2B5EF4-FFF2-40B4-BE49-F238E27FC236}">
              <a16:creationId xmlns:a16="http://schemas.microsoft.com/office/drawing/2014/main" id="{7041D270-B05E-46BA-BC9A-0D41D2834F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848475" y="114300"/>
          <a:ext cx="2466975" cy="1397953"/>
        </a:xfrm>
        <a:prstGeom prst="rect">
          <a:avLst/>
        </a:prstGeom>
      </xdr:spPr>
    </xdr:pic>
    <xdr:clientData/>
  </xdr:twoCellAnchor>
  <xdr:twoCellAnchor editAs="oneCell">
    <xdr:from>
      <xdr:col>19</xdr:col>
      <xdr:colOff>228601</xdr:colOff>
      <xdr:row>0</xdr:row>
      <xdr:rowOff>123826</xdr:rowOff>
    </xdr:from>
    <xdr:to>
      <xdr:col>23</xdr:col>
      <xdr:colOff>495301</xdr:colOff>
      <xdr:row>11</xdr:row>
      <xdr:rowOff>20321</xdr:rowOff>
    </xdr:to>
    <xdr:pic>
      <xdr:nvPicPr>
        <xdr:cNvPr id="8" name="图片 7">
          <a:extLst>
            <a:ext uri="{FF2B5EF4-FFF2-40B4-BE49-F238E27FC236}">
              <a16:creationId xmlns:a16="http://schemas.microsoft.com/office/drawing/2014/main" id="{9543DD4C-3594-46B9-A728-CBF513CA89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268076" y="123826"/>
          <a:ext cx="2590800" cy="146812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lg_cehua/trunk/&#25968;&#20540;&#25991;&#26723;/&#25112;&#22269;&#23548;&#34920;/&#25112;&#22269;-&#22823;&#22320;&#22270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&#32463;&#27982;&#34920;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&#20859;&#25104;&#34920;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&#22823;&#22320;&#22270;&#35774;&#35745;1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&#20891;&#22242;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&#33410;&#22863;&#32479;&#35745;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slg_cehua/trunk/&#25968;&#20540;&#25991;&#26723;/&#25112;&#22269;&#23548;&#34920;/&#25112;&#22269;-&#22320;&#22270;&#37326;&#24618;&#20986;&#29983;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&#25928;&#29992;&#27719;&#24635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导表"/>
      <sheetName val="缩略图"/>
      <sheetName val="NPC城池信息"/>
      <sheetName val="攻打解锁时间"/>
      <sheetName val="部分赛季差异设计"/>
      <sheetName val="城池方案版本"/>
      <sheetName val="郡城信息"/>
      <sheetName val="军团城池收益总览"/>
      <sheetName val="据点"/>
      <sheetName val="禁免区域数据"/>
      <sheetName val="城池buff信息"/>
      <sheetName val="据点点位信息"/>
      <sheetName val="城池模板"/>
      <sheetName val="城池攻打资料"/>
      <sheetName val="语言包"/>
      <sheetName val="城建"/>
      <sheetName val="名胜"/>
      <sheetName val="NPC武将击杀积分"/>
      <sheetName val="首占奖励"/>
      <sheetName val="皮肤模型"/>
      <sheetName val="城池单格描述"/>
      <sheetName val="地图点杂项信息"/>
      <sheetName val="地图点位信息"/>
      <sheetName val="通用地图信息"/>
      <sheetName val="行军"/>
      <sheetName val="战斗杂项"/>
      <sheetName val="客户端生成数据"/>
      <sheetName val="客户端数据处理1"/>
      <sheetName val="客户端数据处理2"/>
      <sheetName val="Sheet1"/>
      <sheetName val="Sheet2"/>
    </sheetNames>
    <sheetDataSet>
      <sheetData sheetId="0"/>
      <sheetData sheetId="1"/>
      <sheetData sheetId="2">
        <row r="12">
          <cell r="D12">
            <v>1</v>
          </cell>
        </row>
      </sheetData>
      <sheetData sheetId="3"/>
      <sheetData sheetId="4">
        <row r="15">
          <cell r="P15" t="str">
            <v>吴</v>
          </cell>
        </row>
      </sheetData>
      <sheetData sheetId="5">
        <row r="7">
          <cell r="G7" t="str">
            <v>城池等级3</v>
          </cell>
        </row>
      </sheetData>
      <sheetData sheetId="6">
        <row r="9">
          <cell r="CL9" t="str">
            <v>总可用点数</v>
          </cell>
        </row>
      </sheetData>
      <sheetData sheetId="7"/>
      <sheetData sheetId="8"/>
      <sheetData sheetId="9"/>
      <sheetData sheetId="10"/>
      <sheetData sheetId="11"/>
      <sheetData sheetId="12">
        <row r="4">
          <cell r="D4" t="str">
            <v>城池定位</v>
          </cell>
        </row>
        <row r="5">
          <cell r="D5" t="str">
            <v>25格1级城池</v>
          </cell>
        </row>
        <row r="6">
          <cell r="D6" t="str">
            <v>25格2级城池</v>
          </cell>
        </row>
        <row r="7">
          <cell r="D7" t="str">
            <v>25格3级城池</v>
          </cell>
        </row>
        <row r="8">
          <cell r="D8" t="str">
            <v>25格4级城池</v>
          </cell>
        </row>
        <row r="9">
          <cell r="D9" t="str">
            <v>25格5级城池</v>
          </cell>
        </row>
        <row r="10">
          <cell r="D10" t="str">
            <v>25格6级城池</v>
          </cell>
        </row>
        <row r="11">
          <cell r="D11" t="str">
            <v>25格7级城池</v>
          </cell>
        </row>
        <row r="12">
          <cell r="D12" t="str">
            <v>16格1级城池</v>
          </cell>
        </row>
        <row r="13">
          <cell r="D13" t="str">
            <v>16格2级城池</v>
          </cell>
        </row>
        <row r="14">
          <cell r="D14" t="str">
            <v>16格3级城池</v>
          </cell>
        </row>
        <row r="15">
          <cell r="D15" t="str">
            <v>16格4级城池</v>
          </cell>
        </row>
        <row r="16">
          <cell r="D16" t="str">
            <v>16格5级城池</v>
          </cell>
        </row>
        <row r="17">
          <cell r="D17" t="str">
            <v>16格6级城池</v>
          </cell>
        </row>
        <row r="18">
          <cell r="D18" t="str">
            <v>16格7级城池</v>
          </cell>
        </row>
        <row r="19">
          <cell r="D19" t="str">
            <v>9格1级城池</v>
          </cell>
        </row>
        <row r="20">
          <cell r="D20" t="str">
            <v>9格2级城池</v>
          </cell>
        </row>
        <row r="21">
          <cell r="D21" t="str">
            <v>9格3级城池</v>
          </cell>
        </row>
        <row r="22">
          <cell r="D22" t="str">
            <v>9格4级城池</v>
          </cell>
        </row>
        <row r="23">
          <cell r="D23" t="str">
            <v>9格5级城池</v>
          </cell>
        </row>
        <row r="24">
          <cell r="D24" t="str">
            <v>9格6级城池</v>
          </cell>
        </row>
        <row r="25">
          <cell r="D25" t="str">
            <v>9格7级城池</v>
          </cell>
        </row>
        <row r="26">
          <cell r="D26" t="str">
            <v>4格1级城池</v>
          </cell>
        </row>
        <row r="27">
          <cell r="D27" t="str">
            <v>4格2级城池</v>
          </cell>
        </row>
        <row r="28">
          <cell r="D28" t="str">
            <v>4格3级城池</v>
          </cell>
        </row>
        <row r="29">
          <cell r="D29" t="str">
            <v>4格4级城池</v>
          </cell>
        </row>
        <row r="30">
          <cell r="D30" t="str">
            <v>4格5级城池</v>
          </cell>
        </row>
        <row r="31">
          <cell r="D31" t="str">
            <v>4格6级城池</v>
          </cell>
        </row>
        <row r="32">
          <cell r="D32" t="str">
            <v>4格7级城池</v>
          </cell>
        </row>
        <row r="33">
          <cell r="D33" t="str">
            <v>3格1级城池</v>
          </cell>
        </row>
      </sheetData>
      <sheetData sheetId="13">
        <row r="17">
          <cell r="D17">
            <v>1.5</v>
          </cell>
        </row>
      </sheetData>
      <sheetData sheetId="14"/>
      <sheetData sheetId="15"/>
      <sheetData sheetId="16"/>
      <sheetData sheetId="17"/>
      <sheetData sheetId="18"/>
      <sheetData sheetId="19">
        <row r="254">
          <cell r="C254">
            <v>1230000001</v>
          </cell>
        </row>
      </sheetData>
      <sheetData sheetId="20"/>
      <sheetData sheetId="21"/>
      <sheetData sheetId="22"/>
      <sheetData sheetId="23"/>
      <sheetData sheetId="24">
        <row r="18">
          <cell r="H18">
            <v>10</v>
          </cell>
        </row>
      </sheetData>
      <sheetData sheetId="25"/>
      <sheetData sheetId="26"/>
      <sheetData sheetId="27"/>
      <sheetData sheetId="28"/>
      <sheetData sheetId="29"/>
      <sheetData sheetId="3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进度"/>
      <sheetName val="节奏总纲"/>
      <sheetName val="纲要"/>
      <sheetName val="问题"/>
      <sheetName val="资源-玩家经验"/>
      <sheetName val="资源-武将经验"/>
      <sheetName val="资源-装备经验"/>
      <sheetName val="功能-行军令"/>
      <sheetName val="功能-付费相关"/>
      <sheetName val="功能-采集"/>
      <sheetName val="功能-城建"/>
      <sheetName val="功能-实力"/>
      <sheetName val="资源-银币"/>
      <sheetName val="资源-铁"/>
      <sheetName val="资源-木石铜粮"/>
      <sheetName val="资源-战法经验"/>
      <sheetName val="功能-活动"/>
      <sheetName val="功能-士兵训练"/>
      <sheetName val="资源-士兵训练时间"/>
      <sheetName val="资源-玩家城池建筑时间"/>
      <sheetName val="资源-士兵招募时间"/>
      <sheetName val="资源-圣人研究时间"/>
      <sheetName val="养成buff汇总"/>
      <sheetName val="非养成buff汇总"/>
      <sheetName val="资源-钻石"/>
      <sheetName val="功能-分享问卷社区"/>
      <sheetName val="功能-战损相关"/>
      <sheetName val="服务器生态"/>
      <sheetName val="功能-仓库"/>
      <sheetName val="功能-士兵负重"/>
      <sheetName val="功能-竞技场"/>
      <sheetName val="功能-推荐任务"/>
      <sheetName val="功能-登录奖励"/>
      <sheetName val="功能-子任务"/>
      <sheetName val="功能-日常任务"/>
      <sheetName val="功能-九鼎之争"/>
      <sheetName val="调研"/>
      <sheetName val="资源-贡品"/>
      <sheetName val="资源-圣人好感度（废弃）"/>
      <sheetName val="资源-装备"/>
      <sheetName val="把控"/>
      <sheetName val="资源-时间分配"/>
      <sheetName val="功能-VIP"/>
      <sheetName val="草稿"/>
      <sheetName val="Sheet1"/>
      <sheetName val="Sheet4"/>
      <sheetName val="Sheet5"/>
      <sheetName val="付费汇总"/>
      <sheetName val="资源-圣人好感度"/>
      <sheetName val="资源-城池"/>
      <sheetName val="资源-普通点将牌"/>
      <sheetName val="功能-主线副本"/>
      <sheetName val="功能-主线任务"/>
      <sheetName val="功能-成就"/>
      <sheetName val="功能-大地图"/>
      <sheetName val="功能-采集效率"/>
      <sheetName val="功能-付费占比汇总"/>
      <sheetName val="资源-国家币"/>
      <sheetName val="Sheet3"/>
      <sheetName val="功能-军团"/>
      <sheetName val="资源-士兵招募"/>
      <sheetName val="资源-抽奖卷"/>
      <sheetName val="功能-全局事件"/>
      <sheetName val="评分"/>
      <sheetName val="Sheet2"/>
      <sheetName val="资源-玩家城池建筑时间（备份）"/>
      <sheetName val="资源-战法"/>
      <sheetName val="资源-采集效率"/>
      <sheetName val="功能-圣人"/>
      <sheetName val="功能-国家城池"/>
      <sheetName val="功能-挑战副本"/>
      <sheetName val="资源-非养成buff价值"/>
      <sheetName val="资源-铁（备份）"/>
      <sheetName val="资源-木石铜（备份）"/>
      <sheetName val="功能-大地图城池"/>
      <sheetName val="功能-分享和问卷"/>
    </sheetNames>
    <sheetDataSet>
      <sheetData sheetId="0" refreshError="1"/>
      <sheetData sheetId="1">
        <row r="3">
          <cell r="F3">
            <v>1</v>
          </cell>
          <cell r="G3">
            <v>7.1773462536293131E-2</v>
          </cell>
          <cell r="I3">
            <v>1</v>
          </cell>
          <cell r="J3">
            <v>7.4349177498517554E-3</v>
          </cell>
          <cell r="K3">
            <v>0.1</v>
          </cell>
          <cell r="N3" t="str">
            <v>对应玩家等级</v>
          </cell>
        </row>
        <row r="4">
          <cell r="F4">
            <v>2</v>
          </cell>
          <cell r="G4">
            <v>0.1486983549970351</v>
          </cell>
          <cell r="I4">
            <v>2</v>
          </cell>
          <cell r="J4">
            <v>2.3963093307967063E-2</v>
          </cell>
          <cell r="K4">
            <v>0.15</v>
          </cell>
          <cell r="N4">
            <v>2</v>
          </cell>
          <cell r="O4">
            <v>1</v>
          </cell>
          <cell r="P4">
            <v>7.1773462536293131E-2</v>
          </cell>
          <cell r="Q4">
            <v>5.9787294292732177E-2</v>
          </cell>
          <cell r="R4">
            <v>4.677476553490223E-2</v>
          </cell>
          <cell r="S4">
            <v>3.2585151991477081E-2</v>
          </cell>
          <cell r="T4">
            <v>1.7039020006115988E-2</v>
          </cell>
          <cell r="W4">
            <v>7.1773462536293131E-2</v>
          </cell>
          <cell r="X4">
            <v>5.9787294292732177E-2</v>
          </cell>
          <cell r="Y4">
            <v>4.677476553490223E-2</v>
          </cell>
          <cell r="Z4">
            <v>3.2585151991477081E-2</v>
          </cell>
          <cell r="AA4">
            <v>1.7039020006115988E-2</v>
          </cell>
          <cell r="AD4">
            <v>10</v>
          </cell>
          <cell r="AE4">
            <v>11.148446722089302</v>
          </cell>
          <cell r="AF4">
            <v>12.761737853656415</v>
          </cell>
          <cell r="AG4">
            <v>15.452231935206081</v>
          </cell>
          <cell r="AH4">
            <v>21.291911942729964</v>
          </cell>
          <cell r="AM4">
            <v>7.4349177498517554E-3</v>
          </cell>
          <cell r="AN4">
            <v>5.947934199881405E-3</v>
          </cell>
          <cell r="AO4">
            <v>4.4609506499110529E-3</v>
          </cell>
          <cell r="AP4">
            <v>2.9739670999407025E-3</v>
          </cell>
          <cell r="AQ4">
            <v>1.4869835499703513E-3</v>
          </cell>
          <cell r="AT4">
            <v>7.4349177498517554E-3</v>
          </cell>
          <cell r="AU4">
            <v>5.947934199881405E-3</v>
          </cell>
          <cell r="AV4">
            <v>4.4609506499110529E-3</v>
          </cell>
          <cell r="AW4">
            <v>2.9739670999407025E-3</v>
          </cell>
          <cell r="AX4">
            <v>1.4869835499703513E-3</v>
          </cell>
          <cell r="BA4">
            <v>11.296493250964016</v>
          </cell>
          <cell r="BB4">
            <v>12.361596792946616</v>
          </cell>
          <cell r="BC4">
            <v>13.798091195443488</v>
          </cell>
          <cell r="BD4">
            <v>15.911635365458322</v>
          </cell>
          <cell r="BE4">
            <v>19.707330185578734</v>
          </cell>
          <cell r="BJ4">
            <v>0.3</v>
          </cell>
          <cell r="BK4">
            <v>0.30599999999999999</v>
          </cell>
          <cell r="BL4">
            <v>0.318</v>
          </cell>
          <cell r="BM4">
            <v>0.34199999999999997</v>
          </cell>
          <cell r="BN4">
            <v>0.42</v>
          </cell>
          <cell r="BQ4">
            <v>0.10358867312681475</v>
          </cell>
          <cell r="BR4">
            <v>9.9484920169810143E-2</v>
          </cell>
          <cell r="BS4">
            <v>9.5370882117675193E-2</v>
          </cell>
          <cell r="BT4">
            <v>9.1267553415695812E-2</v>
          </cell>
          <cell r="BU4">
            <v>8.7269311817030126E-2</v>
          </cell>
          <cell r="BX4">
            <v>3.4919352669146524</v>
          </cell>
          <cell r="BY4">
            <v>3.5640303448543476</v>
          </cell>
          <cell r="BZ4">
            <v>3.6425338741664604</v>
          </cell>
          <cell r="CA4">
            <v>3.7278827947172908</v>
          </cell>
          <cell r="CB4">
            <v>3.8187662869079366</v>
          </cell>
          <cell r="CC4">
            <v>3.8187662869079366</v>
          </cell>
          <cell r="CE4">
            <v>3</v>
          </cell>
          <cell r="CF4">
            <v>7</v>
          </cell>
        </row>
        <row r="5">
          <cell r="F5">
            <v>3</v>
          </cell>
          <cell r="G5">
            <v>0.23114441334491631</v>
          </cell>
          <cell r="I5">
            <v>3</v>
          </cell>
          <cell r="J5">
            <v>5.1571656651039799E-2</v>
          </cell>
          <cell r="K5">
            <v>0.2</v>
          </cell>
          <cell r="N5">
            <v>4</v>
          </cell>
          <cell r="O5">
            <v>2</v>
          </cell>
          <cell r="P5">
            <v>0.1486983549970351</v>
          </cell>
          <cell r="Q5">
            <v>0.12505531655250651</v>
          </cell>
          <cell r="R5">
            <v>9.883979656652922E-2</v>
          </cell>
          <cell r="S5">
            <v>6.9828747506607683E-2</v>
          </cell>
          <cell r="T5">
            <v>3.7085369736260552E-2</v>
          </cell>
          <cell r="W5">
            <v>7.6924892460741967E-2</v>
          </cell>
          <cell r="X5">
            <v>6.5268022259774336E-2</v>
          </cell>
          <cell r="Y5">
            <v>5.206503103162699E-2</v>
          </cell>
          <cell r="Z5">
            <v>3.7243595515130602E-2</v>
          </cell>
          <cell r="AA5">
            <v>2.0046349730144564E-2</v>
          </cell>
          <cell r="AD5">
            <v>15.845161563010114</v>
          </cell>
          <cell r="AE5">
            <v>17.271997130667014</v>
          </cell>
          <cell r="AF5">
            <v>19.263096801323076</v>
          </cell>
          <cell r="AG5">
            <v>22.536681597650272</v>
          </cell>
          <cell r="AH5">
            <v>29.386000042029625</v>
          </cell>
          <cell r="AM5">
            <v>2.3963093307967063E-2</v>
          </cell>
          <cell r="AN5">
            <v>1.9170474646373652E-2</v>
          </cell>
          <cell r="AO5">
            <v>1.4377855984780237E-2</v>
          </cell>
          <cell r="AP5">
            <v>9.5852373231868262E-3</v>
          </cell>
          <cell r="AQ5">
            <v>4.7926186615934131E-3</v>
          </cell>
          <cell r="AT5">
            <v>1.6528175558115307E-2</v>
          </cell>
          <cell r="AU5">
            <v>1.3222540446492247E-2</v>
          </cell>
          <cell r="AV5">
            <v>9.9169053348691846E-3</v>
          </cell>
          <cell r="AW5">
            <v>6.6112702232461237E-3</v>
          </cell>
          <cell r="AX5">
            <v>3.3056351116230618E-3</v>
          </cell>
          <cell r="BA5">
            <v>14.729965238833779</v>
          </cell>
          <cell r="BB5">
            <v>15.911635365458322</v>
          </cell>
          <cell r="BC5">
            <v>17.448850811924295</v>
          </cell>
          <cell r="BD5">
            <v>19.707330185578734</v>
          </cell>
          <cell r="BE5">
            <v>23.710496742673982</v>
          </cell>
          <cell r="BJ5">
            <v>0.47499999999999998</v>
          </cell>
          <cell r="BK5">
            <v>0.48449999999999999</v>
          </cell>
          <cell r="BL5">
            <v>0.50349999999999995</v>
          </cell>
          <cell r="BM5">
            <v>0.54149999999999998</v>
          </cell>
          <cell r="BN5">
            <v>0.66499999999999992</v>
          </cell>
          <cell r="BQ5">
            <v>0.33387121731586833</v>
          </cell>
          <cell r="BR5">
            <v>0.3206446264738233</v>
          </cell>
          <cell r="BS5">
            <v>0.30738488628129679</v>
          </cell>
          <cell r="BT5">
            <v>0.29415966283336437</v>
          </cell>
          <cell r="BU5">
            <v>0.2812731401144638</v>
          </cell>
          <cell r="BX5">
            <v>4.977308377450588</v>
          </cell>
          <cell r="BY5">
            <v>5.0895603019048199</v>
          </cell>
          <cell r="BZ5">
            <v>5.2088085130582007</v>
          </cell>
          <cell r="CA5">
            <v>5.348253402094703</v>
          </cell>
          <cell r="CB5">
            <v>5.5020994005782997</v>
          </cell>
          <cell r="CC5">
            <v>5.5020994005782997</v>
          </cell>
          <cell r="CE5">
            <v>8</v>
          </cell>
          <cell r="CF5">
            <v>12</v>
          </cell>
        </row>
        <row r="6">
          <cell r="F6">
            <v>4</v>
          </cell>
          <cell r="G6">
            <v>0.3195079107728942</v>
          </cell>
          <cell r="I6">
            <v>4</v>
          </cell>
          <cell r="J6">
            <v>9.2637640824031031E-2</v>
          </cell>
          <cell r="K6">
            <v>0.25</v>
          </cell>
          <cell r="N6">
            <v>6</v>
          </cell>
          <cell r="O6">
            <v>3</v>
          </cell>
          <cell r="P6">
            <v>0.23114441334491631</v>
          </cell>
          <cell r="Q6">
            <v>0.19582554698581309</v>
          </cell>
          <cell r="R6">
            <v>0.15616116565582547</v>
          </cell>
          <cell r="S6">
            <v>0.11120357726023924</v>
          </cell>
          <cell r="T6">
            <v>5.9380999788309005E-2</v>
          </cell>
          <cell r="W6">
            <v>8.2446058347881213E-2</v>
          </cell>
          <cell r="X6">
            <v>7.0770230433306575E-2</v>
          </cell>
          <cell r="Y6">
            <v>5.7321369089296248E-2</v>
          </cell>
          <cell r="Z6">
            <v>4.1374829753631562E-2</v>
          </cell>
          <cell r="AA6">
            <v>2.2295630052048453E-2</v>
          </cell>
          <cell r="AD6">
            <v>20</v>
          </cell>
          <cell r="AE6">
            <v>21.543844702365945</v>
          </cell>
          <cell r="AF6">
            <v>23.734615677065324</v>
          </cell>
          <cell r="AG6">
            <v>27.324610510337703</v>
          </cell>
          <cell r="AH6">
            <v>34.517938607173015</v>
          </cell>
          <cell r="AM6">
            <v>5.1571656651039799E-2</v>
          </cell>
          <cell r="AN6">
            <v>4.1257325320831845E-2</v>
          </cell>
          <cell r="AO6">
            <v>3.0942993990623877E-2</v>
          </cell>
          <cell r="AP6">
            <v>2.0628662660415922E-2</v>
          </cell>
          <cell r="AQ6">
            <v>1.0314331330207961E-2</v>
          </cell>
          <cell r="AT6">
            <v>2.7608563343072736E-2</v>
          </cell>
          <cell r="AU6">
            <v>2.2086850674458192E-2</v>
          </cell>
          <cell r="AV6">
            <v>1.6565138005843638E-2</v>
          </cell>
          <cell r="AW6">
            <v>1.1043425337229096E-2</v>
          </cell>
          <cell r="AX6">
            <v>5.5217126686145481E-3</v>
          </cell>
          <cell r="BA6">
            <v>16.888397947066121</v>
          </cell>
          <cell r="BB6">
            <v>18.108391417375849</v>
          </cell>
          <cell r="BC6">
            <v>19.707330185578734</v>
          </cell>
          <cell r="BD6">
            <v>22.041972908628715</v>
          </cell>
          <cell r="BE6">
            <v>26.127796402772656</v>
          </cell>
          <cell r="BJ6">
            <v>0.65</v>
          </cell>
          <cell r="BK6">
            <v>0.66300000000000003</v>
          </cell>
          <cell r="BL6">
            <v>0.68900000000000006</v>
          </cell>
          <cell r="BM6">
            <v>0.74099999999999999</v>
          </cell>
          <cell r="BN6">
            <v>0.90999999999999992</v>
          </cell>
          <cell r="BQ6">
            <v>0.71853377040242361</v>
          </cell>
          <cell r="BR6">
            <v>0.69006844696511282</v>
          </cell>
          <cell r="BS6">
            <v>0.66153178186505168</v>
          </cell>
          <cell r="BT6">
            <v>0.63306940123561561</v>
          </cell>
          <cell r="BU6">
            <v>0.60533594810650693</v>
          </cell>
          <cell r="BX6">
            <v>6.1165253069520942</v>
          </cell>
          <cell r="BY6">
            <v>6.2666264078379221</v>
          </cell>
          <cell r="BZ6">
            <v>6.4370802003692873</v>
          </cell>
          <cell r="CA6">
            <v>6.6323388358436492</v>
          </cell>
          <cell r="CB6">
            <v>6.8403179035964721</v>
          </cell>
          <cell r="CC6">
            <v>6.8403179035964721</v>
          </cell>
          <cell r="CE6">
            <v>13</v>
          </cell>
          <cell r="CF6">
            <v>15</v>
          </cell>
        </row>
        <row r="7">
          <cell r="F7">
            <v>5</v>
          </cell>
          <cell r="G7">
            <v>0.41421356237309515</v>
          </cell>
          <cell r="I7">
            <v>5</v>
          </cell>
          <cell r="J7">
            <v>0.15</v>
          </cell>
          <cell r="K7">
            <v>0.3</v>
          </cell>
          <cell r="N7">
            <v>8</v>
          </cell>
          <cell r="O7">
            <v>4</v>
          </cell>
          <cell r="P7">
            <v>0.3195079107728942</v>
          </cell>
          <cell r="Q7">
            <v>0.2719651336498875</v>
          </cell>
          <cell r="R7">
            <v>0.21816000147573214</v>
          </cell>
          <cell r="S7">
            <v>0.15607961441255883</v>
          </cell>
          <cell r="T7">
            <v>8.4062531324348461E-2</v>
          </cell>
          <cell r="W7">
            <v>8.8363497427977888E-2</v>
          </cell>
          <cell r="X7">
            <v>7.6139586664074416E-2</v>
          </cell>
          <cell r="Y7">
            <v>6.1998835819906672E-2</v>
          </cell>
          <cell r="Z7">
            <v>4.4876037152319581E-2</v>
          </cell>
          <cell r="AA7">
            <v>2.4681531536039455E-2</v>
          </cell>
          <cell r="AD7">
            <v>23.213386604241784</v>
          </cell>
          <cell r="AE7">
            <v>24.836966034810484</v>
          </cell>
          <cell r="AF7">
            <v>27.155717181399513</v>
          </cell>
          <cell r="AG7">
            <v>30.831257561377125</v>
          </cell>
          <cell r="AH7">
            <v>38.431365705145346</v>
          </cell>
          <cell r="AM7">
            <v>9.2637640824031031E-2</v>
          </cell>
          <cell r="AN7">
            <v>7.4110112659224833E-2</v>
          </cell>
          <cell r="AO7">
            <v>5.5582584494418615E-2</v>
          </cell>
          <cell r="AP7">
            <v>3.7055056329612417E-2</v>
          </cell>
          <cell r="AQ7">
            <v>1.8527528164806208E-2</v>
          </cell>
          <cell r="AT7">
            <v>4.1065984172991232E-2</v>
          </cell>
          <cell r="AU7">
            <v>3.2852787338392989E-2</v>
          </cell>
          <cell r="AV7">
            <v>2.4639590503794738E-2</v>
          </cell>
          <cell r="AW7">
            <v>1.6426393669196494E-2</v>
          </cell>
          <cell r="AX7">
            <v>8.2131968345982471E-3</v>
          </cell>
          <cell r="BA7">
            <v>18.453550676044042</v>
          </cell>
          <cell r="BB7">
            <v>19.707330185578734</v>
          </cell>
          <cell r="BC7">
            <v>21.34613466141565</v>
          </cell>
          <cell r="BD7">
            <v>23.710496742673982</v>
          </cell>
          <cell r="BE7">
            <v>27.863030247590562</v>
          </cell>
          <cell r="BJ7">
            <v>0.82499999999999996</v>
          </cell>
          <cell r="BK7">
            <v>0.84149999999999991</v>
          </cell>
          <cell r="BL7">
            <v>0.87449999999999994</v>
          </cell>
          <cell r="BM7">
            <v>0.94049999999999989</v>
          </cell>
          <cell r="BN7">
            <v>1.1549999999999998</v>
          </cell>
          <cell r="BQ7">
            <v>1.2712279162221225</v>
          </cell>
          <cell r="BR7">
            <v>1.2194461831474863</v>
          </cell>
          <cell r="BS7">
            <v>1.1691695709192234</v>
          </cell>
          <cell r="BT7">
            <v>1.1200180669001034</v>
          </cell>
          <cell r="BU7">
            <v>1.0742533268514161</v>
          </cell>
          <cell r="BX7">
            <v>7.0702756195404151</v>
          </cell>
          <cell r="BY7">
            <v>7.2477985806027867</v>
          </cell>
          <cell r="BZ7">
            <v>7.4530595043311552</v>
          </cell>
          <cell r="CA7">
            <v>7.6839780435255705</v>
          </cell>
          <cell r="CB7">
            <v>7.9454083416525796</v>
          </cell>
          <cell r="CC7">
            <v>7.9454083416525796</v>
          </cell>
          <cell r="CE7">
            <v>18</v>
          </cell>
          <cell r="CF7">
            <v>18</v>
          </cell>
        </row>
        <row r="8">
          <cell r="B8">
            <v>10</v>
          </cell>
          <cell r="C8">
            <v>1</v>
          </cell>
          <cell r="D8">
            <v>1</v>
          </cell>
          <cell r="F8">
            <v>6</v>
          </cell>
          <cell r="G8">
            <v>0.51571656651039799</v>
          </cell>
          <cell r="I8">
            <v>6</v>
          </cell>
          <cell r="J8">
            <v>0.22055744069899194</v>
          </cell>
          <cell r="K8">
            <v>0.34</v>
          </cell>
          <cell r="N8">
            <v>10</v>
          </cell>
          <cell r="O8">
            <v>5</v>
          </cell>
          <cell r="P8">
            <v>0.41421356237309515</v>
          </cell>
          <cell r="Q8">
            <v>0.35241289886702937</v>
          </cell>
          <cell r="R8">
            <v>0.28315639123824782</v>
          </cell>
          <cell r="S8">
            <v>0.20296464556281663</v>
          </cell>
          <cell r="T8">
            <v>0.10951806589144637</v>
          </cell>
          <cell r="W8">
            <v>9.4705651600200946E-2</v>
          </cell>
          <cell r="X8">
            <v>8.0447765217141864E-2</v>
          </cell>
          <cell r="Y8">
            <v>6.4996389762515677E-2</v>
          </cell>
          <cell r="Z8">
            <v>4.68850311502578E-2</v>
          </cell>
          <cell r="AA8">
            <v>2.5455534567097912E-2</v>
          </cell>
          <cell r="AD8">
            <v>25.845161563010112</v>
          </cell>
          <cell r="AE8">
            <v>27.525245270311611</v>
          </cell>
          <cell r="AF8">
            <v>29.892344464157688</v>
          </cell>
          <cell r="AG8">
            <v>33.672145166817529</v>
          </cell>
          <cell r="AH8">
            <v>41.359260538726978</v>
          </cell>
          <cell r="AM8">
            <v>0.15</v>
          </cell>
          <cell r="AN8">
            <v>0.12</v>
          </cell>
          <cell r="AO8">
            <v>0.09</v>
          </cell>
          <cell r="AP8">
            <v>0.06</v>
          </cell>
          <cell r="AQ8">
            <v>0.03</v>
          </cell>
          <cell r="AT8">
            <v>5.7362359175968963E-2</v>
          </cell>
          <cell r="AU8">
            <v>4.5889887340775162E-2</v>
          </cell>
          <cell r="AV8">
            <v>3.4417415505581382E-2</v>
          </cell>
          <cell r="AW8">
            <v>2.2944943670387581E-2</v>
          </cell>
          <cell r="AX8">
            <v>1.1472471835193791E-2</v>
          </cell>
          <cell r="BA8">
            <v>19.707330185578734</v>
          </cell>
          <cell r="BB8">
            <v>20.993539484876777</v>
          </cell>
          <cell r="BC8">
            <v>22.639743033177162</v>
          </cell>
          <cell r="BD8">
            <v>25.044229735272328</v>
          </cell>
          <cell r="BE8">
            <v>29.216428548527322</v>
          </cell>
          <cell r="BJ8">
            <v>1</v>
          </cell>
          <cell r="BK8">
            <v>1.02</v>
          </cell>
          <cell r="BL8">
            <v>1.06</v>
          </cell>
          <cell r="BM8">
            <v>1.1399999999999999</v>
          </cell>
          <cell r="BN8">
            <v>1.4</v>
          </cell>
          <cell r="BQ8">
            <v>2.0157878378790723</v>
          </cell>
          <cell r="BR8">
            <v>1.9225452774961409</v>
          </cell>
          <cell r="BS8">
            <v>1.830216243198636</v>
          </cell>
          <cell r="BT8">
            <v>1.7360956328017618</v>
          </cell>
          <cell r="BU8">
            <v>1.6465506273391022</v>
          </cell>
          <cell r="BX8">
            <v>7.8924592775257718</v>
          </cell>
          <cell r="BY8">
            <v>8.0964284787133458</v>
          </cell>
          <cell r="BZ8">
            <v>8.3140998912475936</v>
          </cell>
          <cell r="CA8">
            <v>8.5599968276049641</v>
          </cell>
          <cell r="CB8">
            <v>8.8384248761652557</v>
          </cell>
          <cell r="CC8">
            <v>8.8384248761652557</v>
          </cell>
          <cell r="CE8">
            <v>23</v>
          </cell>
          <cell r="CF8">
            <v>21</v>
          </cell>
        </row>
        <row r="9">
          <cell r="B9">
            <v>20</v>
          </cell>
          <cell r="C9">
            <v>3</v>
          </cell>
          <cell r="D9">
            <v>2</v>
          </cell>
          <cell r="F9">
            <v>7</v>
          </cell>
          <cell r="G9">
            <v>0.62450479271247095</v>
          </cell>
          <cell r="I9">
            <v>7</v>
          </cell>
          <cell r="J9">
            <v>0.31141300609369982</v>
          </cell>
          <cell r="K9">
            <v>0.38</v>
          </cell>
          <cell r="N9">
            <v>12</v>
          </cell>
          <cell r="O9">
            <v>6</v>
          </cell>
          <cell r="P9">
            <v>0.51571656651039799</v>
          </cell>
          <cell r="Q9">
            <v>0.43939051466685908</v>
          </cell>
          <cell r="R9">
            <v>0.35336899137292471</v>
          </cell>
          <cell r="S9">
            <v>0.25440298225957936</v>
          </cell>
          <cell r="T9">
            <v>0.13836675479473978</v>
          </cell>
          <cell r="W9">
            <v>0.10150300413730284</v>
          </cell>
          <cell r="X9">
            <v>8.6977615799829711E-2</v>
          </cell>
          <cell r="Y9">
            <v>7.0212600134676895E-2</v>
          </cell>
          <cell r="Z9">
            <v>5.1438336696762732E-2</v>
          </cell>
          <cell r="AA9">
            <v>2.884868890329341E-2</v>
          </cell>
          <cell r="AD9">
            <v>28.071211008105138</v>
          </cell>
          <cell r="AE9">
            <v>29.78183527117605</v>
          </cell>
          <cell r="AF9">
            <v>32.202183458664891</v>
          </cell>
          <cell r="AG9">
            <v>36.067019846099676</v>
          </cell>
          <cell r="AH9">
            <v>43.870275262019007</v>
          </cell>
          <cell r="AM9">
            <v>0.22055744069899194</v>
          </cell>
          <cell r="AN9">
            <v>0.17644595255919357</v>
          </cell>
          <cell r="AO9">
            <v>0.13233446441939517</v>
          </cell>
          <cell r="AP9">
            <v>8.8222976279596785E-2</v>
          </cell>
          <cell r="AQ9">
            <v>4.4111488139798392E-2</v>
          </cell>
          <cell r="AT9">
            <v>7.0557440698991947E-2</v>
          </cell>
          <cell r="AU9">
            <v>5.6445952559193574E-2</v>
          </cell>
          <cell r="AV9">
            <v>4.2334464419395174E-2</v>
          </cell>
          <cell r="AW9">
            <v>2.8222976279596787E-2</v>
          </cell>
          <cell r="AX9">
            <v>1.4111488139798394E-2</v>
          </cell>
          <cell r="BA9">
            <v>20.745154613657583</v>
          </cell>
          <cell r="BB9">
            <v>22.041972908628715</v>
          </cell>
          <cell r="BC9">
            <v>23.710496742673982</v>
          </cell>
          <cell r="BD9">
            <v>26.127796402772656</v>
          </cell>
          <cell r="BE9">
            <v>30.329493925593439</v>
          </cell>
          <cell r="BJ9">
            <v>1.0333333333333334</v>
          </cell>
          <cell r="BK9">
            <v>1.054</v>
          </cell>
          <cell r="BL9">
            <v>1.0953333333333335</v>
          </cell>
          <cell r="BM9">
            <v>1.1779999999999999</v>
          </cell>
          <cell r="BN9">
            <v>1.4466666666666668</v>
          </cell>
          <cell r="BQ9">
            <v>2.871589098883871</v>
          </cell>
          <cell r="BR9">
            <v>2.7261617729946108</v>
          </cell>
          <cell r="BS9">
            <v>2.5843312604883417</v>
          </cell>
          <cell r="BT9">
            <v>2.4445753343885266</v>
          </cell>
          <cell r="BU9">
            <v>2.3151343284372583</v>
          </cell>
          <cell r="BX9">
            <v>8.6175479890862157</v>
          </cell>
          <cell r="BY9">
            <v>8.849843797743457</v>
          </cell>
          <cell r="BZ9">
            <v>9.1007395721182949</v>
          </cell>
          <cell r="CA9">
            <v>9.3635025505897787</v>
          </cell>
          <cell r="CB9">
            <v>9.6752186318997833</v>
          </cell>
          <cell r="CC9">
            <v>9.6752186318997833</v>
          </cell>
          <cell r="CE9">
            <v>28</v>
          </cell>
          <cell r="CF9">
            <v>24</v>
          </cell>
        </row>
        <row r="10">
          <cell r="B10">
            <v>30</v>
          </cell>
          <cell r="C10">
            <v>7</v>
          </cell>
          <cell r="D10">
            <v>4</v>
          </cell>
          <cell r="F10">
            <v>8</v>
          </cell>
          <cell r="G10">
            <v>0.74110112659224825</v>
          </cell>
          <cell r="I10">
            <v>8</v>
          </cell>
          <cell r="J10">
            <v>0.42660095793436714</v>
          </cell>
          <cell r="K10">
            <v>0.42</v>
          </cell>
          <cell r="N10">
            <v>14</v>
          </cell>
          <cell r="O10">
            <v>7</v>
          </cell>
          <cell r="P10">
            <v>0.62450479271247095</v>
          </cell>
          <cell r="Q10">
            <v>0.53413894920697635</v>
          </cell>
          <cell r="R10">
            <v>0.43072095553379119</v>
          </cell>
          <cell r="S10">
            <v>0.30950457526830061</v>
          </cell>
          <cell r="T10">
            <v>0.16699258157131475</v>
          </cell>
          <cell r="W10">
            <v>0.10878822620207296</v>
          </cell>
          <cell r="X10">
            <v>9.4748434540117277E-2</v>
          </cell>
          <cell r="Y10">
            <v>7.7351964160866482E-2</v>
          </cell>
          <cell r="Z10">
            <v>5.510159300872125E-2</v>
          </cell>
          <cell r="AA10">
            <v>2.8625826776574964E-2</v>
          </cell>
          <cell r="AD10">
            <v>30</v>
          </cell>
          <cell r="AE10">
            <v>31.718819483847451</v>
          </cell>
          <cell r="AF10">
            <v>34.192155176139416</v>
          </cell>
          <cell r="AG10">
            <v>38.19822972207853</v>
          </cell>
          <cell r="AH10">
            <v>46.093186357957826</v>
          </cell>
          <cell r="AM10">
            <v>0.31141300609369982</v>
          </cell>
          <cell r="AN10">
            <v>0.24913040487495985</v>
          </cell>
          <cell r="AO10">
            <v>0.18684780365621989</v>
          </cell>
          <cell r="AP10">
            <v>0.12456520243747993</v>
          </cell>
          <cell r="AQ10">
            <v>6.2282601218739964E-2</v>
          </cell>
          <cell r="AT10">
            <v>9.0855565394707877E-2</v>
          </cell>
          <cell r="AU10">
            <v>7.2684452315766285E-2</v>
          </cell>
          <cell r="AV10">
            <v>5.451333923682472E-2</v>
          </cell>
          <cell r="AW10">
            <v>3.6342226157883142E-2</v>
          </cell>
          <cell r="AX10">
            <v>1.8171113078941571E-2</v>
          </cell>
          <cell r="BA10">
            <v>21.627432338833255</v>
          </cell>
          <cell r="BB10">
            <v>22.938628095451385</v>
          </cell>
          <cell r="BC10">
            <v>24.619152272059132</v>
          </cell>
          <cell r="BD10">
            <v>27.059707353051884</v>
          </cell>
          <cell r="BE10">
            <v>31.280110398778046</v>
          </cell>
          <cell r="BJ10">
            <v>1.0666666666666669</v>
          </cell>
          <cell r="BK10">
            <v>1.0880000000000003</v>
          </cell>
          <cell r="BL10">
            <v>1.1306666666666669</v>
          </cell>
          <cell r="BM10">
            <v>1.2160000000000002</v>
          </cell>
          <cell r="BN10">
            <v>1.4933333333333336</v>
          </cell>
          <cell r="BQ10">
            <v>3.9083908523902386</v>
          </cell>
          <cell r="BR10">
            <v>3.7000938700170019</v>
          </cell>
          <cell r="BS10">
            <v>3.4949550680198662</v>
          </cell>
          <cell r="BT10">
            <v>3.2977452115900578</v>
          </cell>
          <cell r="BU10">
            <v>3.1175616442680676</v>
          </cell>
          <cell r="BX10">
            <v>9.2992754060675331</v>
          </cell>
          <cell r="BY10">
            <v>9.5403165281128111</v>
          </cell>
          <cell r="BZ10">
            <v>9.8205867658616608</v>
          </cell>
          <cell r="CA10">
            <v>10.128686248037246</v>
          </cell>
          <cell r="CB10">
            <v>10.460138723751793</v>
          </cell>
          <cell r="CC10">
            <v>10.460138723751793</v>
          </cell>
          <cell r="CE10">
            <v>33</v>
          </cell>
          <cell r="CF10">
            <v>26</v>
          </cell>
        </row>
        <row r="11">
          <cell r="B11">
            <v>40</v>
          </cell>
          <cell r="C11">
            <v>15</v>
          </cell>
          <cell r="D11">
            <v>8</v>
          </cell>
          <cell r="F11">
            <v>9</v>
          </cell>
          <cell r="G11">
            <v>0.86606598307361482</v>
          </cell>
          <cell r="I11">
            <v>9</v>
          </cell>
          <cell r="J11">
            <v>0.57090651823243421</v>
          </cell>
          <cell r="K11">
            <v>0.46</v>
          </cell>
          <cell r="N11">
            <v>16</v>
          </cell>
          <cell r="O11">
            <v>8</v>
          </cell>
          <cell r="P11">
            <v>0.74110112659224825</v>
          </cell>
          <cell r="Q11">
            <v>0.63089938906798093</v>
          </cell>
          <cell r="R11">
            <v>0.50550507844857251</v>
          </cell>
          <cell r="S11">
            <v>0.36195379022765406</v>
          </cell>
          <cell r="T11">
            <v>0.19579891764567198</v>
          </cell>
          <cell r="W11">
            <v>0.1165963338797773</v>
          </cell>
          <cell r="X11">
            <v>9.6760439861004577E-2</v>
          </cell>
          <cell r="Y11">
            <v>7.4784122914781315E-2</v>
          </cell>
          <cell r="Z11">
            <v>5.2449214959353452E-2</v>
          </cell>
          <cell r="AA11">
            <v>2.8806336074357231E-2</v>
          </cell>
          <cell r="AD11">
            <v>31.691928656135214</v>
          </cell>
          <cell r="AE11">
            <v>33.465251056098396</v>
          </cell>
          <cell r="AF11">
            <v>35.930751746472978</v>
          </cell>
          <cell r="AG11">
            <v>39.998279638578282</v>
          </cell>
          <cell r="AH11">
            <v>48.067140183443534</v>
          </cell>
          <cell r="AM11">
            <v>0.42660095793436714</v>
          </cell>
          <cell r="AN11">
            <v>0.34128076634749371</v>
          </cell>
          <cell r="AO11">
            <v>0.25596057476062029</v>
          </cell>
          <cell r="AP11">
            <v>0.17064038317374686</v>
          </cell>
          <cell r="AQ11">
            <v>8.5320191586873428E-2</v>
          </cell>
          <cell r="AT11">
            <v>0.11518795184066732</v>
          </cell>
          <cell r="AU11">
            <v>9.2150361472533859E-2</v>
          </cell>
          <cell r="AV11">
            <v>6.9112771104400395E-2</v>
          </cell>
          <cell r="AW11">
            <v>4.607518073626693E-2</v>
          </cell>
          <cell r="AX11">
            <v>2.3037590368133465E-2</v>
          </cell>
          <cell r="BA11">
            <v>22.400634983357783</v>
          </cell>
          <cell r="BB11">
            <v>23.710496742673982</v>
          </cell>
          <cell r="BC11">
            <v>25.412810862541733</v>
          </cell>
          <cell r="BD11">
            <v>27.863030247590562</v>
          </cell>
          <cell r="BE11">
            <v>32.113552950216736</v>
          </cell>
          <cell r="BJ11">
            <v>1.1000000000000003</v>
          </cell>
          <cell r="BK11">
            <v>1.1220000000000003</v>
          </cell>
          <cell r="BL11">
            <v>1.1660000000000004</v>
          </cell>
          <cell r="BM11">
            <v>1.2540000000000002</v>
          </cell>
          <cell r="BN11">
            <v>1.5400000000000003</v>
          </cell>
          <cell r="BQ11">
            <v>5.1220396939633002</v>
          </cell>
          <cell r="BR11">
            <v>4.8616228494416447</v>
          </cell>
          <cell r="BS11">
            <v>4.5815795834661612</v>
          </cell>
          <cell r="BT11">
            <v>4.3105632736922681</v>
          </cell>
          <cell r="BU11">
            <v>4.0494061619177515</v>
          </cell>
          <cell r="BX11">
            <v>9.9503115729287064</v>
          </cell>
          <cell r="BY11">
            <v>10.209179596854964</v>
          </cell>
          <cell r="BZ11">
            <v>10.501003645853389</v>
          </cell>
          <cell r="CA11">
            <v>10.838817158161019</v>
          </cell>
          <cell r="CB11">
            <v>11.201197012273351</v>
          </cell>
          <cell r="CC11">
            <v>11.201197012273351</v>
          </cell>
          <cell r="CE11">
            <v>38</v>
          </cell>
          <cell r="CF11">
            <v>28</v>
          </cell>
        </row>
        <row r="12">
          <cell r="B12">
            <v>50</v>
          </cell>
          <cell r="C12">
            <v>31</v>
          </cell>
          <cell r="D12">
            <v>16</v>
          </cell>
          <cell r="F12">
            <v>10</v>
          </cell>
          <cell r="G12">
            <v>1</v>
          </cell>
          <cell r="I12">
            <v>10</v>
          </cell>
          <cell r="J12">
            <v>0.75</v>
          </cell>
          <cell r="K12">
            <v>0.5</v>
          </cell>
          <cell r="N12">
            <v>18</v>
          </cell>
          <cell r="O12">
            <v>9</v>
          </cell>
          <cell r="P12">
            <v>0.86606598307361482</v>
          </cell>
          <cell r="Q12">
            <v>0.73702215159564621</v>
          </cell>
          <cell r="R12">
            <v>0.59282216541388932</v>
          </cell>
          <cell r="S12">
            <v>0.42766338244175101</v>
          </cell>
          <cell r="T12">
            <v>0.23193247026711403</v>
          </cell>
          <cell r="W12">
            <v>0.12496485648136657</v>
          </cell>
          <cell r="X12">
            <v>0.10612276252766528</v>
          </cell>
          <cell r="Y12">
            <v>8.7317086965316815E-2</v>
          </cell>
          <cell r="Z12">
            <v>6.5709592214096946E-2</v>
          </cell>
          <cell r="AA12">
            <v>3.613355262144205E-2</v>
          </cell>
          <cell r="AD12">
            <v>33.213386604241784</v>
          </cell>
          <cell r="AE12">
            <v>34.992730785174565</v>
          </cell>
          <cell r="AF12">
            <v>37.510565846691456</v>
          </cell>
          <cell r="AG12">
            <v>41.534743419557365</v>
          </cell>
          <cell r="AH12">
            <v>49.706056771838036</v>
          </cell>
          <cell r="AM12">
            <v>0.57090651823243421</v>
          </cell>
          <cell r="AN12">
            <v>0.45672521458594739</v>
          </cell>
          <cell r="AO12">
            <v>0.34254391093946052</v>
          </cell>
          <cell r="AP12">
            <v>0.2283626072929737</v>
          </cell>
          <cell r="AQ12">
            <v>0.11418130364648685</v>
          </cell>
          <cell r="AT12">
            <v>0.14430556029806707</v>
          </cell>
          <cell r="AU12">
            <v>0.11544444823845368</v>
          </cell>
          <cell r="AV12">
            <v>8.6583336178840231E-2</v>
          </cell>
          <cell r="AW12">
            <v>5.7722224119226839E-2</v>
          </cell>
          <cell r="AX12">
            <v>2.886111205961342E-2</v>
          </cell>
          <cell r="BA12">
            <v>23.100336713798686</v>
          </cell>
          <cell r="BB12">
            <v>24.402761517547276</v>
          </cell>
          <cell r="BC12">
            <v>26.127796402772656</v>
          </cell>
          <cell r="BD12">
            <v>28.568390277483555</v>
          </cell>
          <cell r="BE12">
            <v>32.842201900114915</v>
          </cell>
          <cell r="BJ12">
            <v>1.1333333333333337</v>
          </cell>
          <cell r="BK12">
            <v>1.1560000000000004</v>
          </cell>
          <cell r="BL12">
            <v>1.2013333333333338</v>
          </cell>
          <cell r="BM12">
            <v>1.2920000000000003</v>
          </cell>
          <cell r="BN12">
            <v>1.5866666666666671</v>
          </cell>
          <cell r="BQ12">
            <v>6.5073154848533106</v>
          </cell>
          <cell r="BR12">
            <v>6.182955000821134</v>
          </cell>
          <cell r="BS12">
            <v>5.8458242478885518</v>
          </cell>
          <cell r="BT12">
            <v>5.4937555014634736</v>
          </cell>
          <cell r="BU12">
            <v>5.1616447031846953</v>
          </cell>
          <cell r="BX12">
            <v>10.62858551654854</v>
          </cell>
          <cell r="BY12">
            <v>10.92759887154785</v>
          </cell>
          <cell r="BZ12">
            <v>11.242219885173299</v>
          </cell>
          <cell r="CA12">
            <v>11.610247668732617</v>
          </cell>
          <cell r="CB12">
            <v>12.017497952687538</v>
          </cell>
          <cell r="CC12">
            <v>12.017497952687538</v>
          </cell>
          <cell r="CE12">
            <v>43</v>
          </cell>
          <cell r="CF12">
            <v>30</v>
          </cell>
        </row>
        <row r="13">
          <cell r="B13">
            <v>60</v>
          </cell>
          <cell r="C13">
            <v>63</v>
          </cell>
          <cell r="D13">
            <v>32</v>
          </cell>
          <cell r="F13">
            <v>11</v>
          </cell>
          <cell r="G13">
            <v>1.1435469250725863</v>
          </cell>
          <cell r="I13">
            <v>11</v>
          </cell>
          <cell r="J13">
            <v>0.93464628919691628</v>
          </cell>
          <cell r="K13">
            <v>0.52</v>
          </cell>
          <cell r="N13">
            <v>20</v>
          </cell>
          <cell r="O13">
            <v>10</v>
          </cell>
          <cell r="P13">
            <v>1</v>
          </cell>
          <cell r="Q13">
            <v>0.8548</v>
          </cell>
          <cell r="R13">
            <v>0.6895</v>
          </cell>
          <cell r="S13">
            <v>0.49980000000000002</v>
          </cell>
          <cell r="T13">
            <v>0.2732</v>
          </cell>
          <cell r="W13">
            <v>0.13393401692638518</v>
          </cell>
          <cell r="X13">
            <v>0.11777784840435379</v>
          </cell>
          <cell r="Y13">
            <v>9.6677834586110678E-2</v>
          </cell>
          <cell r="Z13">
            <v>7.2136617558249017E-2</v>
          </cell>
          <cell r="AA13">
            <v>4.1267529732885971E-2</v>
          </cell>
          <cell r="AD13">
            <v>34.585942742481357</v>
          </cell>
          <cell r="AE13">
            <v>36.36169634498642</v>
          </cell>
          <cell r="AF13">
            <v>38.977035507933373</v>
          </cell>
          <cell r="AG13">
            <v>42.970748198558951</v>
          </cell>
          <cell r="AH13">
            <v>51.212821897464167</v>
          </cell>
          <cell r="AM13">
            <v>0.75</v>
          </cell>
          <cell r="AN13">
            <v>0.60000000000000009</v>
          </cell>
          <cell r="AO13">
            <v>0.44999999999999996</v>
          </cell>
          <cell r="AP13">
            <v>0.30000000000000004</v>
          </cell>
          <cell r="AQ13">
            <v>0.15000000000000002</v>
          </cell>
          <cell r="AT13">
            <v>0.17909348176756579</v>
          </cell>
          <cell r="AU13">
            <v>0.1432747854140527</v>
          </cell>
          <cell r="AV13">
            <v>0.10745608906053944</v>
          </cell>
          <cell r="AW13">
            <v>7.1637392707026348E-2</v>
          </cell>
          <cell r="AX13">
            <v>3.5818696353513174E-2</v>
          </cell>
          <cell r="BA13">
            <v>23.710496742673982</v>
          </cell>
          <cell r="BB13">
            <v>25.044229735272328</v>
          </cell>
          <cell r="BC13">
            <v>26.755953543357073</v>
          </cell>
          <cell r="BD13">
            <v>29.216428548527322</v>
          </cell>
          <cell r="BE13">
            <v>33.487933395889513</v>
          </cell>
          <cell r="BJ13">
            <v>1.1666666666666672</v>
          </cell>
          <cell r="BK13">
            <v>1.1900000000000006</v>
          </cell>
          <cell r="BL13">
            <v>1.2366666666666672</v>
          </cell>
          <cell r="BM13">
            <v>1.3300000000000005</v>
          </cell>
          <cell r="BN13">
            <v>1.633333333333334</v>
          </cell>
          <cell r="BQ13">
            <v>8.071211008105136</v>
          </cell>
          <cell r="BR13">
            <v>7.6806609280366285</v>
          </cell>
          <cell r="BS13">
            <v>7.2577959560771719</v>
          </cell>
          <cell r="BT13">
            <v>6.8275081581253696</v>
          </cell>
          <cell r="BU13">
            <v>6.4063898414553373</v>
          </cell>
          <cell r="BX13">
            <v>11.296493250964016</v>
          </cell>
          <cell r="BY13">
            <v>11.607260419981094</v>
          </cell>
          <cell r="BZ13">
            <v>11.973224677412396</v>
          </cell>
          <cell r="CA13">
            <v>12.359692277800681</v>
          </cell>
          <cell r="CB13">
            <v>12.803444306803474</v>
          </cell>
          <cell r="CC13">
            <v>12.803444306803474</v>
          </cell>
          <cell r="CE13">
            <v>48</v>
          </cell>
          <cell r="CF13">
            <v>33</v>
          </cell>
        </row>
        <row r="14">
          <cell r="B14">
            <v>70</v>
          </cell>
          <cell r="C14">
            <v>127</v>
          </cell>
          <cell r="D14">
            <v>64</v>
          </cell>
          <cell r="F14">
            <v>12</v>
          </cell>
          <cell r="G14">
            <v>1.2973967099940702</v>
          </cell>
          <cell r="I14">
            <v>12</v>
          </cell>
          <cell r="J14">
            <v>1.1550685436347259</v>
          </cell>
          <cell r="K14">
            <v>0.54</v>
          </cell>
          <cell r="N14">
            <v>21</v>
          </cell>
          <cell r="O14">
            <v>11</v>
          </cell>
          <cell r="P14">
            <v>1.1435469250725863</v>
          </cell>
          <cell r="Q14">
            <v>0.98036277886472811</v>
          </cell>
          <cell r="R14">
            <v>0.79453640354043287</v>
          </cell>
          <cell r="S14">
            <v>0.57577587677404707</v>
          </cell>
          <cell r="T14">
            <v>0.31767733578516444</v>
          </cell>
          <cell r="W14">
            <v>0.14354692507258626</v>
          </cell>
          <cell r="X14">
            <v>0.12556277886472811</v>
          </cell>
          <cell r="Y14">
            <v>0.10503640354043287</v>
          </cell>
          <cell r="Z14">
            <v>7.5975876774047046E-2</v>
          </cell>
          <cell r="AA14">
            <v>4.447733578516444E-2</v>
          </cell>
          <cell r="AD14">
            <v>35.845161563010116</v>
          </cell>
          <cell r="AE14">
            <v>37.6388925299823</v>
          </cell>
          <cell r="AF14">
            <v>40.259528204263837</v>
          </cell>
          <cell r="AG14">
            <v>44.288230531994081</v>
          </cell>
          <cell r="AH14">
            <v>52.559419343629337</v>
          </cell>
          <cell r="AM14">
            <v>0.93464628919691628</v>
          </cell>
          <cell r="AN14">
            <v>0.74771703135753309</v>
          </cell>
          <cell r="AO14">
            <v>0.56078777351814979</v>
          </cell>
          <cell r="AP14">
            <v>0.37385851567876655</v>
          </cell>
          <cell r="AQ14">
            <v>0.18692925783938327</v>
          </cell>
          <cell r="AT14">
            <v>0.18464628919691628</v>
          </cell>
          <cell r="AU14">
            <v>0.147717031357533</v>
          </cell>
          <cell r="AV14">
            <v>0.11078777351814983</v>
          </cell>
          <cell r="AW14">
            <v>7.3858515678766501E-2</v>
          </cell>
          <cell r="AX14">
            <v>3.692925783938325E-2</v>
          </cell>
          <cell r="BA14">
            <v>24.272927064840161</v>
          </cell>
          <cell r="BB14">
            <v>25.597101426176433</v>
          </cell>
          <cell r="BC14">
            <v>27.327481651231444</v>
          </cell>
          <cell r="BD14">
            <v>29.80118336305917</v>
          </cell>
          <cell r="BE14">
            <v>34.09469189131628</v>
          </cell>
          <cell r="BJ14">
            <v>1.2000000000000006</v>
          </cell>
          <cell r="BK14">
            <v>1.2240000000000006</v>
          </cell>
          <cell r="BL14">
            <v>1.2720000000000007</v>
          </cell>
          <cell r="BM14">
            <v>1.3680000000000005</v>
          </cell>
          <cell r="BN14">
            <v>1.6800000000000008</v>
          </cell>
          <cell r="BQ14">
            <v>9.5120454660969038</v>
          </cell>
          <cell r="BR14">
            <v>9.0908055284315381</v>
          </cell>
          <cell r="BS14">
            <v>8.6331257373661145</v>
          </cell>
          <cell r="BT14">
            <v>8.1811718053632738</v>
          </cell>
          <cell r="BU14">
            <v>7.6920934414083888</v>
          </cell>
          <cell r="BX14">
            <v>11.947729331634296</v>
          </cell>
          <cell r="BY14">
            <v>12.268098330256127</v>
          </cell>
          <cell r="BZ14">
            <v>12.644330976574002</v>
          </cell>
          <cell r="CA14">
            <v>13.069974059992543</v>
          </cell>
          <cell r="CB14">
            <v>13.547253897167892</v>
          </cell>
          <cell r="CC14">
            <v>13.547253897167892</v>
          </cell>
          <cell r="CE14">
            <v>53</v>
          </cell>
          <cell r="CF14">
            <v>35</v>
          </cell>
        </row>
        <row r="15">
          <cell r="B15">
            <v>80</v>
          </cell>
          <cell r="C15">
            <v>255</v>
          </cell>
          <cell r="D15">
            <v>128</v>
          </cell>
          <cell r="F15">
            <v>13</v>
          </cell>
          <cell r="G15">
            <v>1.4622888266898326</v>
          </cell>
          <cell r="I15">
            <v>13</v>
          </cell>
          <cell r="J15">
            <v>1.417602554491646</v>
          </cell>
          <cell r="K15">
            <v>0.56000000000000005</v>
          </cell>
          <cell r="N15">
            <v>22</v>
          </cell>
          <cell r="O15">
            <v>12</v>
          </cell>
          <cell r="P15">
            <v>1.2973967099940702</v>
          </cell>
          <cell r="Q15">
            <v>1.1126474184909145</v>
          </cell>
          <cell r="R15">
            <v>0.9058423829178599</v>
          </cell>
          <cell r="S15">
            <v>0.66219128078097333</v>
          </cell>
          <cell r="T15">
            <v>0.36560639287632896</v>
          </cell>
          <cell r="W15">
            <v>0.15384978492148393</v>
          </cell>
          <cell r="X15">
            <v>0.13228463962618642</v>
          </cell>
          <cell r="Y15">
            <v>0.11130597937742703</v>
          </cell>
          <cell r="Z15">
            <v>8.6415404006926266E-2</v>
          </cell>
          <cell r="AA15">
            <v>4.7929057091164518E-2</v>
          </cell>
          <cell r="AD15">
            <v>37.004247194324648</v>
          </cell>
          <cell r="AE15">
            <v>38.827998824669805</v>
          </cell>
          <cell r="AF15">
            <v>41.408320762540754</v>
          </cell>
          <cell r="AG15">
            <v>45.500930067545958</v>
          </cell>
          <cell r="AH15">
            <v>53.855547243088772</v>
          </cell>
          <cell r="AM15">
            <v>1.1550685436347259</v>
          </cell>
          <cell r="AN15">
            <v>0.92405483490778073</v>
          </cell>
          <cell r="AO15">
            <v>0.69304112618083547</v>
          </cell>
          <cell r="AP15">
            <v>0.46202741745389037</v>
          </cell>
          <cell r="AQ15">
            <v>0.23101370872694518</v>
          </cell>
          <cell r="AT15">
            <v>0.22042225443780961</v>
          </cell>
          <cell r="AU15">
            <v>0.17633780355024764</v>
          </cell>
          <cell r="AV15">
            <v>0.13225335266268567</v>
          </cell>
          <cell r="AW15">
            <v>8.816890177512382E-2</v>
          </cell>
          <cell r="AX15">
            <v>4.408445088756191E-2</v>
          </cell>
          <cell r="BA15">
            <v>24.792264875668618</v>
          </cell>
          <cell r="BB15">
            <v>26.127796402772656</v>
          </cell>
          <cell r="BC15">
            <v>27.863030247590562</v>
          </cell>
          <cell r="BD15">
            <v>30.329493925593439</v>
          </cell>
          <cell r="BE15">
            <v>34.627226072894942</v>
          </cell>
          <cell r="BJ15">
            <v>1.2333333333333341</v>
          </cell>
          <cell r="BK15">
            <v>1.2580000000000007</v>
          </cell>
          <cell r="BL15">
            <v>1.3073333333333341</v>
          </cell>
          <cell r="BM15">
            <v>1.4060000000000008</v>
          </cell>
          <cell r="BN15">
            <v>1.7266666666666677</v>
          </cell>
          <cell r="BQ15">
            <v>11.074888753130331</v>
          </cell>
          <cell r="BR15">
            <v>10.551555449265667</v>
          </cell>
          <cell r="BS15">
            <v>10.033713322824047</v>
          </cell>
          <cell r="BT15">
            <v>9.4763743598650301</v>
          </cell>
          <cell r="BU15">
            <v>8.9745731744178503</v>
          </cell>
          <cell r="BX15">
            <v>12.542132297048981</v>
          </cell>
          <cell r="BY15">
            <v>12.897943579612605</v>
          </cell>
          <cell r="BZ15">
            <v>13.295232951964469</v>
          </cell>
          <cell r="CA15">
            <v>13.76223932139796</v>
          </cell>
          <cell r="CB15">
            <v>14.265591764569512</v>
          </cell>
          <cell r="CC15">
            <v>14.265591764569512</v>
          </cell>
          <cell r="CE15">
            <v>58</v>
          </cell>
          <cell r="CF15">
            <v>37</v>
          </cell>
        </row>
        <row r="16">
          <cell r="B16">
            <v>90</v>
          </cell>
          <cell r="C16">
            <v>511</v>
          </cell>
          <cell r="D16">
            <v>256</v>
          </cell>
          <cell r="F16">
            <v>14</v>
          </cell>
          <cell r="G16">
            <v>1.6390158215457884</v>
          </cell>
          <cell r="I16">
            <v>14</v>
          </cell>
          <cell r="J16">
            <v>1.7296773068470075</v>
          </cell>
          <cell r="K16">
            <v>0.57999999999999996</v>
          </cell>
          <cell r="N16">
            <v>23</v>
          </cell>
          <cell r="O16">
            <v>13</v>
          </cell>
          <cell r="P16">
            <v>1.4622888266898326</v>
          </cell>
          <cell r="Q16">
            <v>1.2628326307293396</v>
          </cell>
          <cell r="R16">
            <v>1.0294513339896421</v>
          </cell>
          <cell r="S16">
            <v>0.75556463675063656</v>
          </cell>
          <cell r="T16">
            <v>0.41865329108129906</v>
          </cell>
          <cell r="W16">
            <v>0.16489211669576243</v>
          </cell>
          <cell r="X16">
            <v>0.15018521223842507</v>
          </cell>
          <cell r="Y16">
            <v>0.12360895107178216</v>
          </cell>
          <cell r="Z16">
            <v>9.337335596966323E-2</v>
          </cell>
          <cell r="AA16">
            <v>5.3046898204970105E-2</v>
          </cell>
          <cell r="AD16">
            <v>38.071211008105138</v>
          </cell>
          <cell r="AE16">
            <v>39.935302111946527</v>
          </cell>
          <cell r="AF16">
            <v>42.470214785133983</v>
          </cell>
          <cell r="AG16">
            <v>46.631096344914496</v>
          </cell>
          <cell r="AH16">
            <v>55.062101953238496</v>
          </cell>
          <cell r="AM16">
            <v>1.417602554491646</v>
          </cell>
          <cell r="AN16">
            <v>1.1340820435933168</v>
          </cell>
          <cell r="AO16">
            <v>0.85056153269498758</v>
          </cell>
          <cell r="AP16">
            <v>0.56704102179665838</v>
          </cell>
          <cell r="AQ16">
            <v>0.28352051089832919</v>
          </cell>
          <cell r="AT16">
            <v>0.26253401085692007</v>
          </cell>
          <cell r="AU16">
            <v>0.21002720868553604</v>
          </cell>
          <cell r="AV16">
            <v>0.15752040651415211</v>
          </cell>
          <cell r="AW16">
            <v>0.10501360434276802</v>
          </cell>
          <cell r="AX16">
            <v>5.2506802171384009E-2</v>
          </cell>
          <cell r="BA16">
            <v>25.265378411633971</v>
          </cell>
          <cell r="BB16">
            <v>26.598914258210968</v>
          </cell>
          <cell r="BC16">
            <v>28.339982398803929</v>
          </cell>
          <cell r="BD16">
            <v>30.828727146189561</v>
          </cell>
          <cell r="BE16">
            <v>35.146386283795508</v>
          </cell>
          <cell r="BJ16">
            <v>1.2666666666666675</v>
          </cell>
          <cell r="BK16">
            <v>1.2920000000000009</v>
          </cell>
          <cell r="BL16">
            <v>1.3426666666666676</v>
          </cell>
          <cell r="BM16">
            <v>1.4440000000000008</v>
          </cell>
          <cell r="BN16">
            <v>1.7733333333333343</v>
          </cell>
          <cell r="BQ16">
            <v>12.728996915718925</v>
          </cell>
          <cell r="BR16">
            <v>12.142721275836225</v>
          </cell>
          <cell r="BS16">
            <v>11.503343391504416</v>
          </cell>
          <cell r="BT16">
            <v>10.885031205321049</v>
          </cell>
          <cell r="BU16">
            <v>10.232039772979649</v>
          </cell>
          <cell r="BX16">
            <v>13.143190924164548</v>
          </cell>
          <cell r="BY16">
            <v>13.515704114816591</v>
          </cell>
          <cell r="BZ16">
            <v>13.955379012797932</v>
          </cell>
          <cell r="CA16">
            <v>14.429987921274376</v>
          </cell>
          <cell r="CB16">
            <v>14.981817088938907</v>
          </cell>
          <cell r="CC16">
            <v>14.981817088938907</v>
          </cell>
          <cell r="CE16">
            <v>63</v>
          </cell>
          <cell r="CF16">
            <v>39</v>
          </cell>
        </row>
        <row r="17">
          <cell r="B17">
            <v>100</v>
          </cell>
          <cell r="C17">
            <v>1023</v>
          </cell>
          <cell r="D17">
            <v>512</v>
          </cell>
          <cell r="F17">
            <v>15</v>
          </cell>
          <cell r="G17">
            <v>1.8284271247461898</v>
          </cell>
          <cell r="I17">
            <v>15</v>
          </cell>
          <cell r="J17">
            <v>2.1</v>
          </cell>
          <cell r="K17">
            <v>0.6</v>
          </cell>
          <cell r="N17">
            <v>24</v>
          </cell>
          <cell r="O17">
            <v>14</v>
          </cell>
          <cell r="P17">
            <v>1.6390158215457884</v>
          </cell>
          <cell r="Q17">
            <v>1.4136511460832426</v>
          </cell>
          <cell r="R17">
            <v>1.1545227446968533</v>
          </cell>
          <cell r="S17">
            <v>0.84605996708193598</v>
          </cell>
          <cell r="T17">
            <v>0.46810291863347719</v>
          </cell>
          <cell r="W17">
            <v>0.17672699485595578</v>
          </cell>
          <cell r="X17">
            <v>0.150818515353903</v>
          </cell>
          <cell r="Y17">
            <v>0.12507141070721128</v>
          </cell>
          <cell r="Z17">
            <v>9.0495330331299417E-2</v>
          </cell>
          <cell r="AA17">
            <v>4.9449627552178133E-2</v>
          </cell>
          <cell r="AD17">
            <v>39.066704614192943</v>
          </cell>
          <cell r="AE17">
            <v>40.935169244165145</v>
          </cell>
          <cell r="AF17">
            <v>43.484929789964411</v>
          </cell>
          <cell r="AG17">
            <v>47.711408234944486</v>
          </cell>
          <cell r="AH17">
            <v>56.165983112651688</v>
          </cell>
          <cell r="AM17">
            <v>1.7296773068470075</v>
          </cell>
          <cell r="AN17">
            <v>1.383741845477606</v>
          </cell>
          <cell r="AO17">
            <v>1.0378063841082044</v>
          </cell>
          <cell r="AP17">
            <v>0.69187092273880302</v>
          </cell>
          <cell r="AQ17">
            <v>0.34593546136940151</v>
          </cell>
          <cell r="AT17">
            <v>0.31207475235536153</v>
          </cell>
          <cell r="AU17">
            <v>0.24965980188428927</v>
          </cell>
          <cell r="AV17">
            <v>0.18724485141321678</v>
          </cell>
          <cell r="AW17">
            <v>0.12482990094214463</v>
          </cell>
          <cell r="AX17">
            <v>6.2414950471072317E-2</v>
          </cell>
          <cell r="BA17">
            <v>25.707675764357255</v>
          </cell>
          <cell r="BB17">
            <v>27.059707353051884</v>
          </cell>
          <cell r="BC17">
            <v>28.796798156163181</v>
          </cell>
          <cell r="BD17">
            <v>31.280110398778046</v>
          </cell>
          <cell r="BE17">
            <v>35.634340563113874</v>
          </cell>
          <cell r="BJ17">
            <v>1.3000000000000009</v>
          </cell>
          <cell r="BK17">
            <v>1.326000000000001</v>
          </cell>
          <cell r="BL17">
            <v>1.378000000000001</v>
          </cell>
          <cell r="BM17">
            <v>1.4820000000000009</v>
          </cell>
          <cell r="BN17">
            <v>1.8200000000000012</v>
          </cell>
          <cell r="BQ17">
            <v>14.478648759442287</v>
          </cell>
          <cell r="BR17">
            <v>13.801686811891411</v>
          </cell>
          <cell r="BS17">
            <v>13.066802237788149</v>
          </cell>
          <cell r="BT17">
            <v>12.317859861087916</v>
          </cell>
          <cell r="BU17">
            <v>11.589582338965862</v>
          </cell>
          <cell r="BX17">
            <v>13.709487920387797</v>
          </cell>
          <cell r="BY17">
            <v>14.100956885571147</v>
          </cell>
          <cell r="BZ17">
            <v>14.525291242595772</v>
          </cell>
          <cell r="CA17">
            <v>15.034528001908788</v>
          </cell>
          <cell r="CB17">
            <v>15.548154022600523</v>
          </cell>
          <cell r="CC17">
            <v>15.548154022600523</v>
          </cell>
          <cell r="CE17">
            <v>68</v>
          </cell>
          <cell r="CF17">
            <v>42</v>
          </cell>
        </row>
        <row r="18">
          <cell r="F18">
            <v>16</v>
          </cell>
          <cell r="G18">
            <v>2.031433133020796</v>
          </cell>
          <cell r="I18">
            <v>16</v>
          </cell>
          <cell r="J18">
            <v>2.5387719203926467</v>
          </cell>
          <cell r="K18">
            <v>0.62</v>
          </cell>
          <cell r="N18">
            <v>25</v>
          </cell>
          <cell r="O18">
            <v>15</v>
          </cell>
          <cell r="P18">
            <v>1.8284271247461898</v>
          </cell>
          <cell r="Q18">
            <v>1.5793953503557587</v>
          </cell>
          <cell r="R18">
            <v>1.2928808199080308</v>
          </cell>
          <cell r="S18">
            <v>0.94895367774327255</v>
          </cell>
          <cell r="T18">
            <v>0.5271355400643265</v>
          </cell>
          <cell r="W18">
            <v>0.18941130320040145</v>
          </cell>
          <cell r="X18">
            <v>0.16574420427251613</v>
          </cell>
          <cell r="Y18">
            <v>0.13835807521117749</v>
          </cell>
          <cell r="Z18">
            <v>0.10289371066133657</v>
          </cell>
          <cell r="AA18">
            <v>5.9032621430849308E-2</v>
          </cell>
          <cell r="AD18">
            <v>40</v>
          </cell>
          <cell r="AE18">
            <v>41.83669503626701</v>
          </cell>
          <cell r="AF18">
            <v>44.442238853326032</v>
          </cell>
          <cell r="AG18">
            <v>48.731413734867289</v>
          </cell>
          <cell r="AH18">
            <v>57.176846218996921</v>
          </cell>
          <cell r="AM18">
            <v>2.1</v>
          </cell>
          <cell r="AN18">
            <v>1.6800000000000002</v>
          </cell>
          <cell r="AO18">
            <v>1.26</v>
          </cell>
          <cell r="AP18">
            <v>0.84000000000000008</v>
          </cell>
          <cell r="AQ18">
            <v>0.42000000000000004</v>
          </cell>
          <cell r="AT18">
            <v>0.3703226931529926</v>
          </cell>
          <cell r="AU18">
            <v>0.29625815452239412</v>
          </cell>
          <cell r="AV18">
            <v>0.22219361589179565</v>
          </cell>
          <cell r="AW18">
            <v>0.14812907726119706</v>
          </cell>
          <cell r="AX18">
            <v>7.4064538630598531E-2</v>
          </cell>
          <cell r="BA18">
            <v>26.127796402772656</v>
          </cell>
          <cell r="BB18">
            <v>27.461368800321225</v>
          </cell>
          <cell r="BC18">
            <v>29.216428548527322</v>
          </cell>
          <cell r="BD18">
            <v>31.706504654507764</v>
          </cell>
          <cell r="BE18">
            <v>36.105477566569242</v>
          </cell>
          <cell r="BJ18">
            <v>1.3333333333333344</v>
          </cell>
          <cell r="BK18">
            <v>1.360000000000001</v>
          </cell>
          <cell r="BL18">
            <v>1.4133333333333344</v>
          </cell>
          <cell r="BM18">
            <v>1.5200000000000011</v>
          </cell>
          <cell r="BN18">
            <v>1.866666666666668</v>
          </cell>
          <cell r="BQ18">
            <v>16.315139190025224</v>
          </cell>
          <cell r="BR18">
            <v>15.561358773741674</v>
          </cell>
          <cell r="BS18">
            <v>14.762349831349963</v>
          </cell>
          <cell r="BT18">
            <v>13.933035582501875</v>
          </cell>
          <cell r="BU18">
            <v>13.02723395474071</v>
          </cell>
          <cell r="BX18">
            <v>14.266658834916136</v>
          </cell>
          <cell r="BY18">
            <v>14.660415593263824</v>
          </cell>
          <cell r="BZ18">
            <v>15.124897159472612</v>
          </cell>
          <cell r="CA18">
            <v>15.620787661421978</v>
          </cell>
          <cell r="CB18">
            <v>16.186655799493046</v>
          </cell>
          <cell r="CC18">
            <v>16.186655799493046</v>
          </cell>
          <cell r="CE18">
            <v>73</v>
          </cell>
          <cell r="CF18">
            <v>44</v>
          </cell>
        </row>
        <row r="19">
          <cell r="F19">
            <v>17</v>
          </cell>
          <cell r="G19">
            <v>2.2490095854249419</v>
          </cell>
          <cell r="I19">
            <v>17</v>
          </cell>
          <cell r="J19">
            <v>3.0579402515786085</v>
          </cell>
          <cell r="K19">
            <v>0.64</v>
          </cell>
          <cell r="N19">
            <v>26</v>
          </cell>
          <cell r="O19">
            <v>16</v>
          </cell>
          <cell r="P19">
            <v>2.031433133020796</v>
          </cell>
          <cell r="Q19">
            <v>1.7586116632561031</v>
          </cell>
          <cell r="R19">
            <v>1.4398798046851402</v>
          </cell>
          <cell r="S19">
            <v>1.0618300986299702</v>
          </cell>
          <cell r="T19">
            <v>0.59460047803518701</v>
          </cell>
          <cell r="W19">
            <v>0.20300600827460613</v>
          </cell>
          <cell r="X19">
            <v>0.17921631290034434</v>
          </cell>
          <cell r="Y19">
            <v>0.14699898477710938</v>
          </cell>
          <cell r="Z19">
            <v>0.11287642088669769</v>
          </cell>
          <cell r="AA19">
            <v>6.7464937970860506E-2</v>
          </cell>
          <cell r="AD19">
            <v>40.870795385807064</v>
          </cell>
          <cell r="AE19">
            <v>42.707142308553742</v>
          </cell>
          <cell r="AF19">
            <v>45.343250058486468</v>
          </cell>
          <cell r="AG19">
            <v>49.654306534727205</v>
          </cell>
          <cell r="AH19">
            <v>58.12511610143563</v>
          </cell>
          <cell r="AM19">
            <v>2.5387719203926467</v>
          </cell>
          <cell r="AN19">
            <v>2.0310175363141174</v>
          </cell>
          <cell r="AO19">
            <v>1.5232631522355879</v>
          </cell>
          <cell r="AP19">
            <v>1.0155087681570587</v>
          </cell>
          <cell r="AQ19">
            <v>0.50775438407852935</v>
          </cell>
          <cell r="AT19">
            <v>0.43877192039264656</v>
          </cell>
          <cell r="AU19">
            <v>0.35101753631411725</v>
          </cell>
          <cell r="AV19">
            <v>0.26326315223558794</v>
          </cell>
          <cell r="AW19">
            <v>0.17550876815705863</v>
          </cell>
          <cell r="AX19">
            <v>8.7754384078529313E-2</v>
          </cell>
          <cell r="BA19">
            <v>26.504690687123308</v>
          </cell>
          <cell r="BB19">
            <v>27.863030247590562</v>
          </cell>
          <cell r="BC19">
            <v>29.606265091548554</v>
          </cell>
          <cell r="BD19">
            <v>32.113552950216736</v>
          </cell>
          <cell r="BE19">
            <v>36.526331209747774</v>
          </cell>
          <cell r="BJ19">
            <v>1.3666666666666678</v>
          </cell>
          <cell r="BK19">
            <v>1.3940000000000012</v>
          </cell>
          <cell r="BL19">
            <v>1.4486666666666679</v>
          </cell>
          <cell r="BM19">
            <v>1.5580000000000012</v>
          </cell>
          <cell r="BN19">
            <v>1.9133333333333349</v>
          </cell>
          <cell r="BQ19">
            <v>18.226342304552581</v>
          </cell>
          <cell r="BR19">
            <v>17.420973982667814</v>
          </cell>
          <cell r="BS19">
            <v>16.55360159735687</v>
          </cell>
          <cell r="BT19">
            <v>15.589627930182091</v>
          </cell>
          <cell r="BU19">
            <v>14.671687356650759</v>
          </cell>
          <cell r="BX19">
            <v>14.814845624513547</v>
          </cell>
          <cell r="BY19">
            <v>15.223953663630512</v>
          </cell>
          <cell r="BZ19">
            <v>15.68326996451129</v>
          </cell>
          <cell r="CA19">
            <v>16.223055450854915</v>
          </cell>
          <cell r="CB19">
            <v>16.836396297114952</v>
          </cell>
          <cell r="CC19">
            <v>16.836396297114952</v>
          </cell>
          <cell r="CE19">
            <v>78</v>
          </cell>
          <cell r="CF19">
            <v>46</v>
          </cell>
        </row>
        <row r="20">
          <cell r="F20">
            <v>18</v>
          </cell>
          <cell r="G20">
            <v>2.4822022531844965</v>
          </cell>
          <cell r="I20">
            <v>18</v>
          </cell>
          <cell r="J20">
            <v>3.671491735587451</v>
          </cell>
          <cell r="K20">
            <v>0.66</v>
          </cell>
          <cell r="N20">
            <v>27</v>
          </cell>
          <cell r="O20">
            <v>17</v>
          </cell>
          <cell r="P20">
            <v>2.2490095854249419</v>
          </cell>
          <cell r="Q20">
            <v>1.9433691827656923</v>
          </cell>
          <cell r="R20">
            <v>1.5904995788125189</v>
          </cell>
          <cell r="S20">
            <v>1.1742079045503622</v>
          </cell>
          <cell r="T20">
            <v>0.65311238360740309</v>
          </cell>
          <cell r="W20">
            <v>0.21757645240414591</v>
          </cell>
          <cell r="X20">
            <v>0.18475751950958919</v>
          </cell>
          <cell r="Y20">
            <v>0.1506197741273787</v>
          </cell>
          <cell r="Z20">
            <v>0.11237780592039193</v>
          </cell>
          <cell r="AA20">
            <v>5.8511905572216083E-2</v>
          </cell>
          <cell r="AD20">
            <v>41.691928656135218</v>
          </cell>
          <cell r="AE20">
            <v>43.535389560453282</v>
          </cell>
          <cell r="AF20">
            <v>46.195785611164197</v>
          </cell>
          <cell r="AG20">
            <v>50.510850036206186</v>
          </cell>
          <cell r="AH20">
            <v>58.996855914896834</v>
          </cell>
          <cell r="AM20">
            <v>3.0579402515786085</v>
          </cell>
          <cell r="AN20">
            <v>2.4463522012628869</v>
          </cell>
          <cell r="AO20">
            <v>1.8347641509471651</v>
          </cell>
          <cell r="AP20">
            <v>1.2231761006314434</v>
          </cell>
          <cell r="AQ20">
            <v>0.61158805031572172</v>
          </cell>
          <cell r="AT20">
            <v>0.51916833118596184</v>
          </cell>
          <cell r="AU20">
            <v>0.41533466494876947</v>
          </cell>
          <cell r="AV20">
            <v>0.3115009987115771</v>
          </cell>
          <cell r="AW20">
            <v>0.20766733247438474</v>
          </cell>
          <cell r="AX20">
            <v>0.10383366623719237</v>
          </cell>
          <cell r="BA20">
            <v>26.881584971473956</v>
          </cell>
          <cell r="BB20">
            <v>28.225778459464117</v>
          </cell>
          <cell r="BC20">
            <v>29.996101634569786</v>
          </cell>
          <cell r="BD20">
            <v>32.477877425165822</v>
          </cell>
          <cell r="BE20">
            <v>36.947184852926306</v>
          </cell>
          <cell r="BJ20">
            <v>1.4000000000000012</v>
          </cell>
          <cell r="BK20">
            <v>1.4280000000000013</v>
          </cell>
          <cell r="BL20">
            <v>1.4840000000000013</v>
          </cell>
          <cell r="BM20">
            <v>1.5960000000000012</v>
          </cell>
          <cell r="BN20">
            <v>1.9600000000000015</v>
          </cell>
          <cell r="BQ20">
            <v>20.20181641490861</v>
          </cell>
          <cell r="BR20">
            <v>19.316761289213389</v>
          </cell>
          <cell r="BS20">
            <v>18.361080760620879</v>
          </cell>
          <cell r="BT20">
            <v>17.369785176246889</v>
          </cell>
          <cell r="BU20">
            <v>16.290326765372022</v>
          </cell>
          <cell r="BX20">
            <v>15.339606019664149</v>
          </cell>
          <cell r="BY20">
            <v>15.750302066190816</v>
          </cell>
          <cell r="BZ20">
            <v>16.215846584296784</v>
          </cell>
          <cell r="CA20">
            <v>16.764198848718195</v>
          </cell>
          <cell r="CB20">
            <v>17.338393226762065</v>
          </cell>
          <cell r="CC20">
            <v>17.338393226762065</v>
          </cell>
        </row>
        <row r="21">
          <cell r="F21">
            <v>19</v>
          </cell>
          <cell r="G21">
            <v>2.7321319661472296</v>
          </cell>
          <cell r="I21">
            <v>19</v>
          </cell>
          <cell r="J21">
            <v>4.3957950643309154</v>
          </cell>
          <cell r="K21">
            <v>0.68</v>
          </cell>
          <cell r="N21">
            <v>28</v>
          </cell>
          <cell r="O21">
            <v>18</v>
          </cell>
          <cell r="P21">
            <v>2.4822022531844965</v>
          </cell>
          <cell r="Q21">
            <v>2.1515729130603214</v>
          </cell>
          <cell r="R21">
            <v>1.7690655458445907</v>
          </cell>
          <cell r="S21">
            <v>1.3066312660763189</v>
          </cell>
          <cell r="T21">
            <v>0.72554771860582834</v>
          </cell>
          <cell r="W21">
            <v>0.23319266775955461</v>
          </cell>
          <cell r="X21">
            <v>0.20820373029462913</v>
          </cell>
          <cell r="Y21">
            <v>0.17856596703207184</v>
          </cell>
          <cell r="Z21">
            <v>0.13242336152595668</v>
          </cell>
          <cell r="AA21">
            <v>7.2435334998425249E-2</v>
          </cell>
          <cell r="AD21">
            <v>42.470630686057078</v>
          </cell>
          <cell r="AE21">
            <v>44.32123076997032</v>
          </cell>
          <cell r="AF21">
            <v>47.002405448181747</v>
          </cell>
          <cell r="AG21">
            <v>51.307235833425089</v>
          </cell>
          <cell r="AH21">
            <v>59.782901351568675</v>
          </cell>
          <cell r="AM21">
            <v>3.671491735587451</v>
          </cell>
          <cell r="AN21">
            <v>2.9371933884699608</v>
          </cell>
          <cell r="AO21">
            <v>2.2028950413524706</v>
          </cell>
          <cell r="AP21">
            <v>1.4685966942349804</v>
          </cell>
          <cell r="AQ21">
            <v>0.7342983471174902</v>
          </cell>
          <cell r="AT21">
            <v>0.61355148400884252</v>
          </cell>
          <cell r="AU21">
            <v>0.49084118720707393</v>
          </cell>
          <cell r="AV21">
            <v>0.36813089040530556</v>
          </cell>
          <cell r="AW21">
            <v>0.24542059360353696</v>
          </cell>
          <cell r="AX21">
            <v>0.12271029680176848</v>
          </cell>
          <cell r="BA21">
            <v>27.220371931959619</v>
          </cell>
          <cell r="BB21">
            <v>28.568390277483555</v>
          </cell>
          <cell r="BC21">
            <v>30.329493925593439</v>
          </cell>
          <cell r="BD21">
            <v>32.842201900114915</v>
          </cell>
          <cell r="BE21">
            <v>37.317457773889828</v>
          </cell>
          <cell r="BJ21">
            <v>1.4333333333333347</v>
          </cell>
          <cell r="BK21">
            <v>1.4620000000000013</v>
          </cell>
          <cell r="BL21">
            <v>1.5193333333333348</v>
          </cell>
          <cell r="BM21">
            <v>1.6340000000000015</v>
          </cell>
          <cell r="BN21">
            <v>2.0066666666666686</v>
          </cell>
          <cell r="BQ21">
            <v>22.23257120211764</v>
          </cell>
          <cell r="BR21">
            <v>21.313236761787984</v>
          </cell>
          <cell r="BS21">
            <v>20.31364557414641</v>
          </cell>
          <cell r="BT21">
            <v>19.206606162403641</v>
          </cell>
          <cell r="BU21">
            <v>18.113419670820548</v>
          </cell>
          <cell r="BX21">
            <v>15.871072726902106</v>
          </cell>
          <cell r="BY21">
            <v>16.290260811148702</v>
          </cell>
          <cell r="BZ21">
            <v>16.78909022643807</v>
          </cell>
          <cell r="CA21">
            <v>17.340049562343136</v>
          </cell>
          <cell r="CB21">
            <v>17.928688718553115</v>
          </cell>
          <cell r="CC21">
            <v>17.928688718553115</v>
          </cell>
        </row>
        <row r="22">
          <cell r="F22">
            <v>20</v>
          </cell>
          <cell r="G22">
            <v>3</v>
          </cell>
          <cell r="I22">
            <v>20</v>
          </cell>
          <cell r="J22">
            <v>5.25</v>
          </cell>
          <cell r="K22">
            <v>0.7</v>
          </cell>
          <cell r="N22">
            <v>29</v>
          </cell>
          <cell r="O22">
            <v>19</v>
          </cell>
          <cell r="P22">
            <v>2.7321319661472296</v>
          </cell>
          <cell r="Q22">
            <v>2.3734030389920986</v>
          </cell>
          <cell r="R22">
            <v>1.9510154370257367</v>
          </cell>
          <cell r="S22">
            <v>1.4395603329629754</v>
          </cell>
          <cell r="T22">
            <v>0.80270037165405606</v>
          </cell>
          <cell r="W22">
            <v>0.24992971296273314</v>
          </cell>
          <cell r="X22">
            <v>0.2218301259317772</v>
          </cell>
          <cell r="Y22">
            <v>0.18194989118114591</v>
          </cell>
          <cell r="Z22">
            <v>0.13292906688665651</v>
          </cell>
          <cell r="AA22">
            <v>7.7152653048227715E-2</v>
          </cell>
          <cell r="AD22">
            <v>43.213386604241784</v>
          </cell>
          <cell r="AE22">
            <v>45.070782602372333</v>
          </cell>
          <cell r="AF22">
            <v>47.752799438858894</v>
          </cell>
          <cell r="AG22">
            <v>52.050057424983954</v>
          </cell>
          <cell r="AH22">
            <v>60.54585273688761</v>
          </cell>
          <cell r="AM22">
            <v>4.3957950643309154</v>
          </cell>
          <cell r="AN22">
            <v>3.5166360514647326</v>
          </cell>
          <cell r="AO22">
            <v>2.6374770385985493</v>
          </cell>
          <cell r="AP22">
            <v>1.7583180257323663</v>
          </cell>
          <cell r="AQ22">
            <v>0.87915901286618314</v>
          </cell>
          <cell r="AT22">
            <v>0.72430332874346437</v>
          </cell>
          <cell r="AU22">
            <v>0.57944266299477176</v>
          </cell>
          <cell r="AV22">
            <v>0.43458199724607871</v>
          </cell>
          <cell r="AW22">
            <v>0.28972133149738588</v>
          </cell>
          <cell r="AX22">
            <v>0.14486066574869294</v>
          </cell>
          <cell r="BA22">
            <v>27.541701089775092</v>
          </cell>
          <cell r="BB22">
            <v>28.911002095502997</v>
          </cell>
          <cell r="BC22">
            <v>30.662316072657521</v>
          </cell>
          <cell r="BD22">
            <v>33.176527924103851</v>
          </cell>
          <cell r="BE22">
            <v>37.680472138177471</v>
          </cell>
          <cell r="BJ22">
            <v>1.4666666666666681</v>
          </cell>
          <cell r="BK22">
            <v>1.4960000000000016</v>
          </cell>
          <cell r="BL22">
            <v>1.5546666666666682</v>
          </cell>
          <cell r="BM22">
            <v>1.6720000000000015</v>
          </cell>
          <cell r="BN22">
            <v>2.0533333333333355</v>
          </cell>
          <cell r="BQ22">
            <v>24.310866931512376</v>
          </cell>
          <cell r="BR22">
            <v>23.346355732194773</v>
          </cell>
          <cell r="BS22">
            <v>22.270075478919804</v>
          </cell>
          <cell r="BT22">
            <v>21.127034033068878</v>
          </cell>
          <cell r="BU22">
            <v>19.990401674856564</v>
          </cell>
          <cell r="BX22">
            <v>16.372441911687645</v>
          </cell>
          <cell r="BY22">
            <v>16.824360525554045</v>
          </cell>
          <cell r="BZ22">
            <v>17.315787914321945</v>
          </cell>
          <cell r="CA22">
            <v>17.881687348051518</v>
          </cell>
          <cell r="CB22">
            <v>18.472191841608893</v>
          </cell>
          <cell r="CC22">
            <v>18.472191841608893</v>
          </cell>
        </row>
        <row r="23">
          <cell r="F23">
            <v>21</v>
          </cell>
          <cell r="G23">
            <v>3.2870938501451725</v>
          </cell>
          <cell r="I23">
            <v>21</v>
          </cell>
          <cell r="J23">
            <v>6.2565025247829205</v>
          </cell>
          <cell r="K23">
            <v>0.72</v>
          </cell>
          <cell r="N23">
            <v>30</v>
          </cell>
          <cell r="O23">
            <v>20</v>
          </cell>
          <cell r="P23">
            <v>3</v>
          </cell>
          <cell r="Q23">
            <v>2.6036999999999999</v>
          </cell>
          <cell r="R23">
            <v>2.1372</v>
          </cell>
          <cell r="S23">
            <v>1.5800999999999998</v>
          </cell>
          <cell r="T23">
            <v>0.87990000000000002</v>
          </cell>
          <cell r="W23">
            <v>0.26786803385277036</v>
          </cell>
          <cell r="X23">
            <v>0.23029696100790131</v>
          </cell>
          <cell r="Y23">
            <v>0.18618456297426333</v>
          </cell>
          <cell r="Z23">
            <v>0.14053966703702447</v>
          </cell>
          <cell r="AA23">
            <v>7.719962834594396E-2</v>
          </cell>
          <cell r="AD23">
            <v>43.920692243099523</v>
          </cell>
          <cell r="AE23">
            <v>45.780025086357675</v>
          </cell>
          <cell r="AF23">
            <v>48.482447528152484</v>
          </cell>
          <cell r="AG23">
            <v>52.769987980532711</v>
          </cell>
          <cell r="AH23">
            <v>61.261422558944936</v>
          </cell>
          <cell r="AM23">
            <v>5.25</v>
          </cell>
          <cell r="AN23">
            <v>4.2</v>
          </cell>
          <cell r="AO23">
            <v>3.15</v>
          </cell>
          <cell r="AP23">
            <v>2.1</v>
          </cell>
          <cell r="AQ23">
            <v>1.05</v>
          </cell>
          <cell r="AT23">
            <v>0.85420493566908462</v>
          </cell>
          <cell r="AU23">
            <v>0.68336394853526761</v>
          </cell>
          <cell r="AV23">
            <v>0.51252296140145059</v>
          </cell>
          <cell r="AW23">
            <v>0.3416819742676338</v>
          </cell>
          <cell r="AX23">
            <v>0.1708409871338169</v>
          </cell>
          <cell r="BA23">
            <v>27.863030247590562</v>
          </cell>
          <cell r="BB23">
            <v>29.216428548527322</v>
          </cell>
          <cell r="BC23">
            <v>30.995138219721603</v>
          </cell>
          <cell r="BD23">
            <v>33.487933395889513</v>
          </cell>
          <cell r="BE23">
            <v>38.037513426486328</v>
          </cell>
          <cell r="BJ23">
            <v>1.5000000000000016</v>
          </cell>
          <cell r="BK23">
            <v>1.5300000000000016</v>
          </cell>
          <cell r="BL23">
            <v>1.5900000000000016</v>
          </cell>
          <cell r="BM23">
            <v>1.7100000000000015</v>
          </cell>
          <cell r="BN23">
            <v>2.1000000000000019</v>
          </cell>
          <cell r="BQ23">
            <v>26.430041330048915</v>
          </cell>
          <cell r="BR23">
            <v>25.411137335118717</v>
          </cell>
          <cell r="BS23">
            <v>24.291601023356559</v>
          </cell>
          <cell r="BT23">
            <v>23.104674507319633</v>
          </cell>
          <cell r="BU23">
            <v>21.807019312177008</v>
          </cell>
          <cell r="BX23">
            <v>16.888397947066121</v>
          </cell>
          <cell r="BY23">
            <v>17.320567635394323</v>
          </cell>
          <cell r="BZ23">
            <v>17.821544339079665</v>
          </cell>
          <cell r="CA23">
            <v>18.384863983569073</v>
          </cell>
          <cell r="CB23">
            <v>19.004337291338853</v>
          </cell>
          <cell r="CC23">
            <v>19.004337291338853</v>
          </cell>
        </row>
        <row r="24">
          <cell r="B24">
            <v>5</v>
          </cell>
          <cell r="C24">
            <v>0.5</v>
          </cell>
          <cell r="D24">
            <v>0.5</v>
          </cell>
          <cell r="F24">
            <v>22</v>
          </cell>
          <cell r="G24">
            <v>3.5947934199881395</v>
          </cell>
          <cell r="I24">
            <v>22</v>
          </cell>
          <cell r="J24">
            <v>7.4414868317755332</v>
          </cell>
          <cell r="K24">
            <v>0.74</v>
          </cell>
          <cell r="N24">
            <v>31</v>
          </cell>
          <cell r="O24">
            <v>21</v>
          </cell>
          <cell r="P24">
            <v>3.2870938501451725</v>
          </cell>
          <cell r="Q24">
            <v>2.8518826243859516</v>
          </cell>
          <cell r="R24">
            <v>2.3466562996186386</v>
          </cell>
          <cell r="S24">
            <v>1.7365716810316947</v>
          </cell>
          <cell r="T24">
            <v>0.97166494210291288</v>
          </cell>
          <cell r="W24">
            <v>0.28709385014517252</v>
          </cell>
          <cell r="X24">
            <v>0.24818262438595173</v>
          </cell>
          <cell r="Y24">
            <v>0.20945629961863865</v>
          </cell>
          <cell r="Z24">
            <v>0.15647168103169484</v>
          </cell>
          <cell r="AA24">
            <v>9.1764942102912861E-2</v>
          </cell>
          <cell r="AD24">
            <v>44.585942742481357</v>
          </cell>
          <cell r="AE24">
            <v>46.455967430551723</v>
          </cell>
          <cell r="AF24">
            <v>49.18886033229559</v>
          </cell>
          <cell r="AG24">
            <v>53.471660769826336</v>
          </cell>
          <cell r="AH24">
            <v>61.918453772109508</v>
          </cell>
          <cell r="AM24">
            <v>6.2565025247829205</v>
          </cell>
          <cell r="AN24">
            <v>5.0052020198263367</v>
          </cell>
          <cell r="AO24">
            <v>3.7539015148697521</v>
          </cell>
          <cell r="AP24">
            <v>2.5026010099131684</v>
          </cell>
          <cell r="AQ24">
            <v>1.2513005049565842</v>
          </cell>
          <cell r="AT24">
            <v>1.0065025247829205</v>
          </cell>
          <cell r="AU24">
            <v>0.80520201982633655</v>
          </cell>
          <cell r="AV24">
            <v>0.60390151486975219</v>
          </cell>
          <cell r="AW24">
            <v>0.40260100991316827</v>
          </cell>
          <cell r="AX24">
            <v>0.20130050495658414</v>
          </cell>
          <cell r="BA24">
            <v>28.157256095860227</v>
          </cell>
          <cell r="BB24">
            <v>29.508805955793246</v>
          </cell>
          <cell r="BC24">
            <v>31.280110398778046</v>
          </cell>
          <cell r="BD24">
            <v>33.799338867675175</v>
          </cell>
          <cell r="BE24">
            <v>38.35066605767593</v>
          </cell>
          <cell r="BJ24">
            <v>1.533333333333335</v>
          </cell>
          <cell r="BK24">
            <v>1.5640000000000016</v>
          </cell>
          <cell r="BL24">
            <v>1.6253333333333351</v>
          </cell>
          <cell r="BM24">
            <v>1.7480000000000018</v>
          </cell>
          <cell r="BN24">
            <v>2.1466666666666687</v>
          </cell>
          <cell r="BQ24">
            <v>28.584360328652647</v>
          </cell>
          <cell r="BR24">
            <v>27.538147336025965</v>
          </cell>
          <cell r="BS24">
            <v>26.374084715154964</v>
          </cell>
          <cell r="BT24">
            <v>25.113701488415835</v>
          </cell>
          <cell r="BU24">
            <v>23.834029842136172</v>
          </cell>
          <cell r="BX24">
            <v>17.373487155583607</v>
          </cell>
          <cell r="BY24">
            <v>17.826194772754434</v>
          </cell>
          <cell r="BZ24">
            <v>18.330803528855718</v>
          </cell>
          <cell r="CA24">
            <v>18.92494047784373</v>
          </cell>
          <cell r="CB24">
            <v>19.541473862851607</v>
          </cell>
          <cell r="CC24">
            <v>19.541473862851607</v>
          </cell>
        </row>
        <row r="25">
          <cell r="B25">
            <v>10</v>
          </cell>
          <cell r="C25">
            <v>1.5</v>
          </cell>
          <cell r="D25">
            <v>1</v>
          </cell>
          <cell r="F25">
            <v>23</v>
          </cell>
          <cell r="G25">
            <v>3.9245776533796644</v>
          </cell>
          <cell r="I25">
            <v>23</v>
          </cell>
          <cell r="J25">
            <v>8.8355567243832152</v>
          </cell>
          <cell r="K25">
            <v>0.76</v>
          </cell>
          <cell r="N25">
            <v>32</v>
          </cell>
          <cell r="O25">
            <v>22</v>
          </cell>
          <cell r="P25">
            <v>3.5947934199881395</v>
          </cell>
          <cell r="Q25">
            <v>3.124234961311692</v>
          </cell>
          <cell r="R25">
            <v>2.5749505267375046</v>
          </cell>
          <cell r="S25">
            <v>1.9077568679877055</v>
          </cell>
          <cell r="T25">
            <v>1.0687320837624739</v>
          </cell>
          <cell r="W25">
            <v>0.30769956984296698</v>
          </cell>
          <cell r="X25">
            <v>0.27235233692574035</v>
          </cell>
          <cell r="Y25">
            <v>0.22829422711886593</v>
          </cell>
          <cell r="Z25">
            <v>0.17118518695601082</v>
          </cell>
          <cell r="AA25">
            <v>9.7067141659560985E-2</v>
          </cell>
          <cell r="AD25">
            <v>45.229416240679988</v>
          </cell>
          <cell r="AE25">
            <v>47.110426931480873</v>
          </cell>
          <cell r="AF25">
            <v>49.861837738505173</v>
          </cell>
          <cell r="AG25">
            <v>54.15637358335789</v>
          </cell>
          <cell r="AH25">
            <v>62.555781631668886</v>
          </cell>
          <cell r="AM25">
            <v>7.4414868317755332</v>
          </cell>
          <cell r="AN25">
            <v>5.9531894654204267</v>
          </cell>
          <cell r="AO25">
            <v>4.4648920990653194</v>
          </cell>
          <cell r="AP25">
            <v>2.9765947327102134</v>
          </cell>
          <cell r="AQ25">
            <v>1.4882973663551067</v>
          </cell>
          <cell r="AT25">
            <v>1.1849843069926127</v>
          </cell>
          <cell r="AU25">
            <v>0.94798744559408998</v>
          </cell>
          <cell r="AV25">
            <v>0.71099058419556727</v>
          </cell>
          <cell r="AW25">
            <v>0.47399372279704499</v>
          </cell>
          <cell r="AX25">
            <v>0.2369968613985225</v>
          </cell>
          <cell r="BA25">
            <v>28.431345550275779</v>
          </cell>
          <cell r="BB25">
            <v>29.80118336305917</v>
          </cell>
          <cell r="BC25">
            <v>31.564373235931193</v>
          </cell>
          <cell r="BD25">
            <v>34.09469189131628</v>
          </cell>
          <cell r="BE25">
            <v>38.663818688865533</v>
          </cell>
          <cell r="BJ25">
            <v>1.5666666666666684</v>
          </cell>
          <cell r="BK25">
            <v>1.5980000000000019</v>
          </cell>
          <cell r="BL25">
            <v>1.6606666666666685</v>
          </cell>
          <cell r="BM25">
            <v>1.7860000000000018</v>
          </cell>
          <cell r="BN25">
            <v>2.1933333333333356</v>
          </cell>
          <cell r="BQ25">
            <v>30.768889392009427</v>
          </cell>
          <cell r="BR25">
            <v>29.682299134892848</v>
          </cell>
          <cell r="BS25">
            <v>28.504605619902428</v>
          </cell>
          <cell r="BT25">
            <v>27.228985792746204</v>
          </cell>
          <cell r="BU25">
            <v>25.905106178844033</v>
          </cell>
          <cell r="BX25">
            <v>17.874992861074709</v>
          </cell>
          <cell r="BY25">
            <v>18.322795653110926</v>
          </cell>
          <cell r="BZ25">
            <v>18.856122636792893</v>
          </cell>
          <cell r="CA25">
            <v>19.437362382301988</v>
          </cell>
          <cell r="CB25">
            <v>20.093055324260185</v>
          </cell>
          <cell r="CC25">
            <v>20.093055324260185</v>
          </cell>
        </row>
        <row r="26">
          <cell r="B26">
            <v>15</v>
          </cell>
          <cell r="C26">
            <v>3.5</v>
          </cell>
          <cell r="D26">
            <v>2</v>
          </cell>
          <cell r="F26">
            <v>24</v>
          </cell>
          <cell r="G26">
            <v>4.2780316430915768</v>
          </cell>
          <cell r="I26">
            <v>24</v>
          </cell>
          <cell r="J26">
            <v>10.47447102993563</v>
          </cell>
          <cell r="K26">
            <v>0.78</v>
          </cell>
          <cell r="N26">
            <v>33</v>
          </cell>
          <cell r="O26">
            <v>23</v>
          </cell>
          <cell r="P26">
            <v>3.9245776533796644</v>
          </cell>
          <cell r="Q26">
            <v>3.4081032341949005</v>
          </cell>
          <cell r="R26">
            <v>2.8064654799317976</v>
          </cell>
          <cell r="S26">
            <v>2.0796336985258841</v>
          </cell>
          <cell r="T26">
            <v>1.1608900698697047</v>
          </cell>
          <cell r="W26">
            <v>0.32978423339152485</v>
          </cell>
          <cell r="X26">
            <v>0.28386827288320848</v>
          </cell>
          <cell r="Y26">
            <v>0.23151495319429305</v>
          </cell>
          <cell r="Z26">
            <v>0.17187683053817859</v>
          </cell>
          <cell r="AA26">
            <v>9.2157986107230805E-2</v>
          </cell>
          <cell r="AD26">
            <v>45.845161563010116</v>
          </cell>
          <cell r="AE26">
            <v>47.734594805743399</v>
          </cell>
          <cell r="AF26">
            <v>50.503430607741265</v>
          </cell>
          <cell r="AG26">
            <v>54.814188287451351</v>
          </cell>
          <cell r="AH26">
            <v>63.182677965405439</v>
          </cell>
          <cell r="AM26">
            <v>8.8355567243832152</v>
          </cell>
          <cell r="AN26">
            <v>7.0684453795065725</v>
          </cell>
          <cell r="AO26">
            <v>5.3013340346299289</v>
          </cell>
          <cell r="AP26">
            <v>3.5342226897532862</v>
          </cell>
          <cell r="AQ26">
            <v>1.7671113448766431</v>
          </cell>
          <cell r="AT26">
            <v>1.394069892607682</v>
          </cell>
          <cell r="AU26">
            <v>1.1152559140861458</v>
          </cell>
          <cell r="AV26">
            <v>0.83644193556460955</v>
          </cell>
          <cell r="AW26">
            <v>0.55762795704307289</v>
          </cell>
          <cell r="AX26">
            <v>0.27881397852153644</v>
          </cell>
          <cell r="BA26">
            <v>28.705435004691331</v>
          </cell>
          <cell r="BB26">
            <v>30.079877315295377</v>
          </cell>
          <cell r="BC26">
            <v>31.848636073084339</v>
          </cell>
          <cell r="BD26">
            <v>34.360958982105608</v>
          </cell>
          <cell r="BE26">
            <v>38.976971320055128</v>
          </cell>
          <cell r="BJ26">
            <v>1.6000000000000019</v>
          </cell>
          <cell r="BK26">
            <v>1.6320000000000019</v>
          </cell>
          <cell r="BL26">
            <v>1.6960000000000022</v>
          </cell>
          <cell r="BM26">
            <v>1.8240000000000021</v>
          </cell>
          <cell r="BN26">
            <v>2.2400000000000024</v>
          </cell>
          <cell r="BQ26">
            <v>32.979382606869549</v>
          </cell>
          <cell r="BR26">
            <v>31.845462834406923</v>
          </cell>
          <cell r="BS26">
            <v>30.615521552489891</v>
          </cell>
          <cell r="BT26">
            <v>29.279653557700659</v>
          </cell>
          <cell r="BU26">
            <v>27.953695907743711</v>
          </cell>
          <cell r="BX26">
            <v>18.349419791058079</v>
          </cell>
          <cell r="BY26">
            <v>18.812694466249869</v>
          </cell>
          <cell r="BZ26">
            <v>19.32971877176227</v>
          </cell>
          <cell r="CA26">
            <v>19.940393983271228</v>
          </cell>
          <cell r="CB26">
            <v>20.55086831448148</v>
          </cell>
          <cell r="CC26">
            <v>20.55086831448148</v>
          </cell>
        </row>
        <row r="27">
          <cell r="B27">
            <v>20</v>
          </cell>
          <cell r="C27">
            <v>7.5</v>
          </cell>
          <cell r="D27">
            <v>4</v>
          </cell>
          <cell r="F27">
            <v>25</v>
          </cell>
          <cell r="G27">
            <v>4.6568542494923806</v>
          </cell>
          <cell r="I27">
            <v>25</v>
          </cell>
          <cell r="J27">
            <v>12.4</v>
          </cell>
          <cell r="K27">
            <v>0.8</v>
          </cell>
          <cell r="N27">
            <v>34</v>
          </cell>
          <cell r="O27">
            <v>24</v>
          </cell>
          <cell r="P27">
            <v>4.2780316430915768</v>
          </cell>
          <cell r="Q27">
            <v>3.7214597263253628</v>
          </cell>
          <cell r="R27">
            <v>3.0699155070825155</v>
          </cell>
          <cell r="S27">
            <v>2.2742016214674821</v>
          </cell>
          <cell r="T27">
            <v>1.2692919885052709</v>
          </cell>
          <cell r="W27">
            <v>0.35345398971191244</v>
          </cell>
          <cell r="X27">
            <v>0.31335649213046235</v>
          </cell>
          <cell r="Y27">
            <v>0.26345002715071786</v>
          </cell>
          <cell r="Z27">
            <v>0.19456792294159797</v>
          </cell>
          <cell r="AA27">
            <v>0.10840191863556625</v>
          </cell>
          <cell r="AD27">
            <v>46.430041330048923</v>
          </cell>
          <cell r="AE27">
            <v>48.330142263709867</v>
          </cell>
          <cell r="AF27">
            <v>51.118578408701396</v>
          </cell>
          <cell r="AG27">
            <v>55.44072585486321</v>
          </cell>
          <cell r="AH27">
            <v>63.791742872142052</v>
          </cell>
          <cell r="AM27">
            <v>10.47447102993563</v>
          </cell>
          <cell r="AN27">
            <v>8.3795768239485042</v>
          </cell>
          <cell r="AO27">
            <v>6.2846826179613782</v>
          </cell>
          <cell r="AP27">
            <v>4.1897884119742521</v>
          </cell>
          <cell r="AQ27">
            <v>2.0948942059871261</v>
          </cell>
          <cell r="AT27">
            <v>1.6389143055524151</v>
          </cell>
          <cell r="AU27">
            <v>1.3111314444419317</v>
          </cell>
          <cell r="AV27">
            <v>0.98334858333144926</v>
          </cell>
          <cell r="AW27">
            <v>0.65556572222096587</v>
          </cell>
          <cell r="AX27">
            <v>0.32778286111048294</v>
          </cell>
          <cell r="BA27">
            <v>28.979524459106884</v>
          </cell>
          <cell r="BB27">
            <v>30.329493925593439</v>
          </cell>
          <cell r="BC27">
            <v>32.113552950216736</v>
          </cell>
          <cell r="BD27">
            <v>34.627226072894942</v>
          </cell>
          <cell r="BE27">
            <v>39.250296194358178</v>
          </cell>
          <cell r="BJ27">
            <v>1.6333333333333353</v>
          </cell>
          <cell r="BK27">
            <v>1.6660000000000021</v>
          </cell>
          <cell r="BL27">
            <v>1.7313333333333356</v>
          </cell>
          <cell r="BM27">
            <v>1.8620000000000021</v>
          </cell>
          <cell r="BN27">
            <v>2.2866666666666693</v>
          </cell>
          <cell r="BQ27">
            <v>35.197977552877902</v>
          </cell>
          <cell r="BR27">
            <v>34.072116335246974</v>
          </cell>
          <cell r="BS27">
            <v>32.816661243819851</v>
          </cell>
          <cell r="BT27">
            <v>31.412793977181359</v>
          </cell>
          <cell r="BU27">
            <v>29.964600225621755</v>
          </cell>
          <cell r="BX27">
            <v>18.837411459307198</v>
          </cell>
          <cell r="BY27">
            <v>19.299728534552713</v>
          </cell>
          <cell r="BZ27">
            <v>19.843744575465458</v>
          </cell>
          <cell r="CA27">
            <v>20.432690473143754</v>
          </cell>
          <cell r="CB27">
            <v>21.075914438033141</v>
          </cell>
          <cell r="CC27">
            <v>21.075914438033141</v>
          </cell>
        </row>
        <row r="28">
          <cell r="B28">
            <v>25</v>
          </cell>
          <cell r="C28">
            <v>15.5</v>
          </cell>
          <cell r="D28">
            <v>8</v>
          </cell>
          <cell r="F28">
            <v>26</v>
          </cell>
          <cell r="G28">
            <v>5.062866266041592</v>
          </cell>
          <cell r="I28">
            <v>26</v>
          </cell>
          <cell r="J28">
            <v>14.6609224175611</v>
          </cell>
          <cell r="K28">
            <v>0.82</v>
          </cell>
          <cell r="N28">
            <v>35</v>
          </cell>
          <cell r="O28">
            <v>25</v>
          </cell>
          <cell r="P28">
            <v>4.6568542494923806</v>
          </cell>
          <cell r="Q28">
            <v>4.054257309608067</v>
          </cell>
          <cell r="R28">
            <v>3.3445527219854276</v>
          </cell>
          <cell r="S28">
            <v>2.478377831579845</v>
          </cell>
          <cell r="T28">
            <v>1.3802915995495415</v>
          </cell>
          <cell r="W28">
            <v>0.37882260640080379</v>
          </cell>
          <cell r="X28">
            <v>0.33279758328270415</v>
          </cell>
          <cell r="Y28">
            <v>0.27463721490291215</v>
          </cell>
          <cell r="Z28">
            <v>0.20417621011236298</v>
          </cell>
          <cell r="AA28">
            <v>0.11099961104427059</v>
          </cell>
          <cell r="AD28">
            <v>47.004247194324648</v>
          </cell>
          <cell r="AE28">
            <v>48.904516930942819</v>
          </cell>
          <cell r="AF28">
            <v>51.667220029142385</v>
          </cell>
          <cell r="AG28">
            <v>56.05100027504308</v>
          </cell>
          <cell r="AH28">
            <v>64.398425477456215</v>
          </cell>
          <cell r="AM28">
            <v>12.4</v>
          </cell>
          <cell r="AN28">
            <v>9.9200000000000017</v>
          </cell>
          <cell r="AO28">
            <v>7.4399999999999995</v>
          </cell>
          <cell r="AP28">
            <v>4.9600000000000009</v>
          </cell>
          <cell r="AQ28">
            <v>2.4800000000000004</v>
          </cell>
          <cell r="AT28">
            <v>1.9255289700643701</v>
          </cell>
          <cell r="AU28">
            <v>1.5404231760514975</v>
          </cell>
          <cell r="AV28">
            <v>1.1553173820386213</v>
          </cell>
          <cell r="AW28">
            <v>0.77021158802574874</v>
          </cell>
          <cell r="AX28">
            <v>0.38510579401287437</v>
          </cell>
          <cell r="BA28">
            <v>29.216428548527322</v>
          </cell>
          <cell r="BB28">
            <v>30.579110535891502</v>
          </cell>
          <cell r="BC28">
            <v>32.356435933516131</v>
          </cell>
          <cell r="BD28">
            <v>34.893493163684269</v>
          </cell>
          <cell r="BE28">
            <v>39.520459727922798</v>
          </cell>
          <cell r="BJ28">
            <v>1.6666666666666687</v>
          </cell>
          <cell r="BK28">
            <v>1.7000000000000022</v>
          </cell>
          <cell r="BL28">
            <v>1.766666666666669</v>
          </cell>
          <cell r="BM28">
            <v>1.9000000000000021</v>
          </cell>
          <cell r="BN28">
            <v>2.3333333333333361</v>
          </cell>
          <cell r="BQ28">
            <v>37.433077144085807</v>
          </cell>
          <cell r="BR28">
            <v>36.256047084538473</v>
          </cell>
          <cell r="BS28">
            <v>34.973799799710449</v>
          </cell>
          <cell r="BT28">
            <v>33.570278782515963</v>
          </cell>
          <cell r="BU28">
            <v>32.075561469230017</v>
          </cell>
          <cell r="BX28">
            <v>19.305616573096692</v>
          </cell>
          <cell r="BY28">
            <v>19.786727569248686</v>
          </cell>
          <cell r="BZ28">
            <v>20.32215968530463</v>
          </cell>
          <cell r="CA28">
            <v>20.939833289691578</v>
          </cell>
          <cell r="CB28">
            <v>21.544273429748305</v>
          </cell>
          <cell r="CC28">
            <v>21.544273429748305</v>
          </cell>
        </row>
        <row r="29">
          <cell r="B29">
            <v>30</v>
          </cell>
          <cell r="C29">
            <v>31.5</v>
          </cell>
          <cell r="D29">
            <v>16</v>
          </cell>
          <cell r="F29">
            <v>27</v>
          </cell>
          <cell r="G29">
            <v>5.4980191708498847</v>
          </cell>
          <cell r="I29">
            <v>27</v>
          </cell>
          <cell r="J29">
            <v>17.314186320787698</v>
          </cell>
          <cell r="K29">
            <v>0.84</v>
          </cell>
          <cell r="N29">
            <v>36</v>
          </cell>
          <cell r="O29">
            <v>26</v>
          </cell>
          <cell r="P29">
            <v>5.062866266041592</v>
          </cell>
          <cell r="Q29">
            <v>4.408743944469018</v>
          </cell>
          <cell r="R29">
            <v>3.63716312552428</v>
          </cell>
          <cell r="S29">
            <v>2.6914197070277099</v>
          </cell>
          <cell r="T29">
            <v>1.4996209880015197</v>
          </cell>
          <cell r="W29">
            <v>0.40601201654921137</v>
          </cell>
          <cell r="X29">
            <v>0.354486634860951</v>
          </cell>
          <cell r="Y29">
            <v>0.29261040353885237</v>
          </cell>
          <cell r="Z29">
            <v>0.2130418754478649</v>
          </cell>
          <cell r="AA29">
            <v>0.11932938845197816</v>
          </cell>
          <cell r="AD29">
            <v>47.540284631526092</v>
          </cell>
          <cell r="AE29">
            <v>49.446133440059114</v>
          </cell>
          <cell r="AF29">
            <v>52.199341027338768</v>
          </cell>
          <cell r="AG29">
            <v>56.621068614050692</v>
          </cell>
          <cell r="AH29">
            <v>65.00344105132713</v>
          </cell>
          <cell r="AM29">
            <v>14.6609224175611</v>
          </cell>
          <cell r="AN29">
            <v>11.72873793404888</v>
          </cell>
          <cell r="AO29">
            <v>8.7965534505366598</v>
          </cell>
          <cell r="AP29">
            <v>5.8643689670244399</v>
          </cell>
          <cell r="AQ29">
            <v>2.9321844835122199</v>
          </cell>
          <cell r="AT29">
            <v>2.2609224175610994</v>
          </cell>
          <cell r="AU29">
            <v>1.8087379340488781</v>
          </cell>
          <cell r="AV29">
            <v>1.3565534505366603</v>
          </cell>
          <cell r="AW29">
            <v>0.90436896702443903</v>
          </cell>
          <cell r="AX29">
            <v>0.45218448351221951</v>
          </cell>
          <cell r="BA29">
            <v>29.45033047434006</v>
          </cell>
          <cell r="BB29">
            <v>30.828727146189561</v>
          </cell>
          <cell r="BC29">
            <v>32.59931891681552</v>
          </cell>
          <cell r="BD29">
            <v>35.146386283795508</v>
          </cell>
          <cell r="BE29">
            <v>39.790623261487418</v>
          </cell>
          <cell r="BJ29">
            <v>1.7000000000000022</v>
          </cell>
          <cell r="BK29">
            <v>1.7340000000000022</v>
          </cell>
          <cell r="BL29">
            <v>1.8020000000000025</v>
          </cell>
          <cell r="BM29">
            <v>1.9380000000000024</v>
          </cell>
          <cell r="BN29">
            <v>2.380000000000003</v>
          </cell>
          <cell r="BQ29">
            <v>39.683540456879165</v>
          </cell>
          <cell r="BR29">
            <v>38.510750823022413</v>
          </cell>
          <cell r="BS29">
            <v>37.198506294230036</v>
          </cell>
          <cell r="BT29">
            <v>35.753927091474367</v>
          </cell>
          <cell r="BU29">
            <v>34.222396456091865</v>
          </cell>
          <cell r="BX29">
            <v>19.780926419241737</v>
          </cell>
          <cell r="BY29">
            <v>20.259244188823619</v>
          </cell>
          <cell r="BZ29">
            <v>20.806693001307259</v>
          </cell>
          <cell r="CA29">
            <v>21.398356957135043</v>
          </cell>
          <cell r="CB29">
            <v>22.040613536331495</v>
          </cell>
          <cell r="CC29">
            <v>22.040613536331495</v>
          </cell>
        </row>
        <row r="30">
          <cell r="B30">
            <v>35</v>
          </cell>
          <cell r="C30">
            <v>63.5</v>
          </cell>
          <cell r="D30">
            <v>32</v>
          </cell>
          <cell r="F30">
            <v>28</v>
          </cell>
          <cell r="G30">
            <v>5.9644045063689921</v>
          </cell>
          <cell r="I30">
            <v>28</v>
          </cell>
          <cell r="J30">
            <v>20.42625995518307</v>
          </cell>
          <cell r="K30">
            <v>0.86</v>
          </cell>
          <cell r="N30">
            <v>37</v>
          </cell>
          <cell r="O30">
            <v>27</v>
          </cell>
          <cell r="P30">
            <v>5.4980191708498847</v>
          </cell>
          <cell r="Q30">
            <v>4.7882248958931646</v>
          </cell>
          <cell r="R30">
            <v>3.9492271704214725</v>
          </cell>
          <cell r="S30">
            <v>2.9205477835554587</v>
          </cell>
          <cell r="T30">
            <v>1.6290630803228208</v>
          </cell>
          <cell r="W30">
            <v>0.43515290480829272</v>
          </cell>
          <cell r="X30">
            <v>0.37948095142414662</v>
          </cell>
          <cell r="Y30">
            <v>0.31206404489719253</v>
          </cell>
          <cell r="Z30">
            <v>0.2291280765277488</v>
          </cell>
          <cell r="AA30">
            <v>0.12944209232130111</v>
          </cell>
          <cell r="AD30">
            <v>48.071211008105138</v>
          </cell>
          <cell r="AE30">
            <v>49.981218513907905</v>
          </cell>
          <cell r="AF30">
            <v>52.705993248660157</v>
          </cell>
          <cell r="AG30">
            <v>57.175765669822162</v>
          </cell>
          <cell r="AH30">
            <v>65.541743280100334</v>
          </cell>
          <cell r="AM30">
            <v>17.314186320787698</v>
          </cell>
          <cell r="AN30">
            <v>13.851349056630159</v>
          </cell>
          <cell r="AO30">
            <v>10.388511792472618</v>
          </cell>
          <cell r="AP30">
            <v>6.9256745283150796</v>
          </cell>
          <cell r="AQ30">
            <v>3.4628372641575398</v>
          </cell>
          <cell r="AT30">
            <v>2.6532639032265983</v>
          </cell>
          <cell r="AU30">
            <v>2.1226111225812794</v>
          </cell>
          <cell r="AV30">
            <v>1.5919583419359586</v>
          </cell>
          <cell r="AW30">
            <v>1.0613055612906397</v>
          </cell>
          <cell r="AX30">
            <v>0.53065278064531984</v>
          </cell>
          <cell r="BA30">
            <v>29.684232400152801</v>
          </cell>
          <cell r="BB30">
            <v>31.066913270913183</v>
          </cell>
          <cell r="BC30">
            <v>32.842201900114915</v>
          </cell>
          <cell r="BD30">
            <v>35.390363423454687</v>
          </cell>
          <cell r="BE30">
            <v>40.052446592012309</v>
          </cell>
          <cell r="BJ30">
            <v>1.7333333333333356</v>
          </cell>
          <cell r="BK30">
            <v>1.7680000000000025</v>
          </cell>
          <cell r="BL30">
            <v>1.8373333333333359</v>
          </cell>
          <cell r="BM30">
            <v>1.9760000000000024</v>
          </cell>
          <cell r="BN30">
            <v>2.4266666666666699</v>
          </cell>
          <cell r="BQ30">
            <v>41.947199016886806</v>
          </cell>
          <cell r="BR30">
            <v>40.787439392565133</v>
          </cell>
          <cell r="BS30">
            <v>39.486304880774611</v>
          </cell>
          <cell r="BT30">
            <v>38.056251761612167</v>
          </cell>
          <cell r="BU30">
            <v>36.474789469426575</v>
          </cell>
          <cell r="BX30">
            <v>20.246416839245761</v>
          </cell>
          <cell r="BY30">
            <v>20.730530825071739</v>
          </cell>
          <cell r="BZ30">
            <v>21.274723266233853</v>
          </cell>
          <cell r="CA30">
            <v>21.881755925323187</v>
          </cell>
          <cell r="CB30">
            <v>22.50487323022379</v>
          </cell>
          <cell r="CC30">
            <v>22.50487323022379</v>
          </cell>
        </row>
        <row r="31">
          <cell r="B31">
            <v>40</v>
          </cell>
          <cell r="C31">
            <v>127.5</v>
          </cell>
          <cell r="D31">
            <v>64</v>
          </cell>
          <cell r="F31">
            <v>29</v>
          </cell>
          <cell r="G31">
            <v>6.4642639322944575</v>
          </cell>
          <cell r="I31">
            <v>29</v>
          </cell>
          <cell r="J31">
            <v>24.074703862418847</v>
          </cell>
          <cell r="K31">
            <v>0.88</v>
          </cell>
          <cell r="N31">
            <v>38</v>
          </cell>
          <cell r="O31">
            <v>28</v>
          </cell>
          <cell r="P31">
            <v>5.9644045063689921</v>
          </cell>
          <cell r="Q31">
            <v>5.1914176823435705</v>
          </cell>
          <cell r="R31">
            <v>4.2752851501652938</v>
          </cell>
          <cell r="S31">
            <v>3.1653094715300236</v>
          </cell>
          <cell r="T31">
            <v>1.7738139001941382</v>
          </cell>
          <cell r="W31">
            <v>0.46638533551910744</v>
          </cell>
          <cell r="X31">
            <v>0.4031927864504059</v>
          </cell>
          <cell r="Y31">
            <v>0.32605797974382122</v>
          </cell>
          <cell r="Z31">
            <v>0.24476168797456488</v>
          </cell>
          <cell r="AA31">
            <v>0.14475081987131744</v>
          </cell>
          <cell r="AD31">
            <v>48.571351621712928</v>
          </cell>
          <cell r="AE31">
            <v>50.509688493127967</v>
          </cell>
          <cell r="AF31">
            <v>53.212684955585161</v>
          </cell>
          <cell r="AG31">
            <v>57.699988965458331</v>
          </cell>
          <cell r="AH31">
            <v>66.076345334947405</v>
          </cell>
          <cell r="AM31">
            <v>20.42625995518307</v>
          </cell>
          <cell r="AN31">
            <v>16.341007964146456</v>
          </cell>
          <cell r="AO31">
            <v>12.255755973109842</v>
          </cell>
          <cell r="AP31">
            <v>8.1705039820732281</v>
          </cell>
          <cell r="AQ31">
            <v>4.0852519910366141</v>
          </cell>
          <cell r="AT31">
            <v>3.1120736343953723</v>
          </cell>
          <cell r="AU31">
            <v>2.4896589075162971</v>
          </cell>
          <cell r="AV31">
            <v>1.8672441806372237</v>
          </cell>
          <cell r="AW31">
            <v>1.2448294537581486</v>
          </cell>
          <cell r="AX31">
            <v>0.62241472687907429</v>
          </cell>
          <cell r="BA31">
            <v>29.918134325965539</v>
          </cell>
          <cell r="BB31">
            <v>31.280110398778046</v>
          </cell>
          <cell r="BC31">
            <v>33.072726100175295</v>
          </cell>
          <cell r="BD31">
            <v>35.634340563113874</v>
          </cell>
          <cell r="BE31">
            <v>40.28554255651148</v>
          </cell>
          <cell r="BJ31">
            <v>1.766666666666669</v>
          </cell>
          <cell r="BK31">
            <v>1.8020000000000025</v>
          </cell>
          <cell r="BL31">
            <v>1.8726666666666694</v>
          </cell>
          <cell r="BM31">
            <v>2.0140000000000025</v>
          </cell>
          <cell r="BN31">
            <v>2.4733333333333367</v>
          </cell>
          <cell r="BQ31">
            <v>44.207309026381338</v>
          </cell>
          <cell r="BR31">
            <v>43.001962251090099</v>
          </cell>
          <cell r="BS31">
            <v>41.684581461949612</v>
          </cell>
          <cell r="BT31">
            <v>40.269613788949812</v>
          </cell>
          <cell r="BU31">
            <v>38.716188571600512</v>
          </cell>
          <cell r="BX31">
            <v>20.709789085251497</v>
          </cell>
          <cell r="BY31">
            <v>21.196432625118295</v>
          </cell>
          <cell r="BZ31">
            <v>21.73332002826092</v>
          </cell>
          <cell r="CA31">
            <v>22.338424098785335</v>
          </cell>
          <cell r="CB31">
            <v>23.020448156730307</v>
          </cell>
          <cell r="CC31">
            <v>23.020448156730307</v>
          </cell>
        </row>
        <row r="32">
          <cell r="B32">
            <v>45</v>
          </cell>
          <cell r="C32">
            <v>255.5</v>
          </cell>
          <cell r="D32">
            <v>128</v>
          </cell>
          <cell r="F32">
            <v>30</v>
          </cell>
          <cell r="G32">
            <v>7</v>
          </cell>
          <cell r="I32">
            <v>30</v>
          </cell>
          <cell r="J32">
            <v>28.35</v>
          </cell>
          <cell r="K32">
            <v>0.9</v>
          </cell>
          <cell r="N32">
            <v>39</v>
          </cell>
          <cell r="O32">
            <v>29</v>
          </cell>
          <cell r="P32">
            <v>6.4642639322944575</v>
          </cell>
          <cell r="Q32">
            <v>5.6323131642081607</v>
          </cell>
          <cell r="R32">
            <v>4.6510378992858623</v>
          </cell>
          <cell r="S32">
            <v>3.4532097926316991</v>
          </cell>
          <cell r="T32">
            <v>1.9366934741154194</v>
          </cell>
          <cell r="W32">
            <v>0.49985942592546539</v>
          </cell>
          <cell r="X32">
            <v>0.44089548186459027</v>
          </cell>
          <cell r="Y32">
            <v>0.37575274912056855</v>
          </cell>
          <cell r="Z32">
            <v>0.28790032110167552</v>
          </cell>
          <cell r="AA32">
            <v>0.16287957392128116</v>
          </cell>
          <cell r="AD32">
            <v>49.066704614192936</v>
          </cell>
          <cell r="AE32">
            <v>51.033341828534468</v>
          </cell>
          <cell r="AF32">
            <v>53.719431255885922</v>
          </cell>
          <cell r="AG32">
            <v>58.210135614815364</v>
          </cell>
          <cell r="AH32">
            <v>66.589764070576265</v>
          </cell>
          <cell r="AM32">
            <v>24.074703862418847</v>
          </cell>
          <cell r="AN32">
            <v>19.259763089935078</v>
          </cell>
          <cell r="AO32">
            <v>14.444822317451308</v>
          </cell>
          <cell r="AP32">
            <v>9.6298815449675388</v>
          </cell>
          <cell r="AQ32">
            <v>4.8149407724837694</v>
          </cell>
          <cell r="AT32">
            <v>3.6484439072357766</v>
          </cell>
          <cell r="AU32">
            <v>2.9187551257886213</v>
          </cell>
          <cell r="AV32">
            <v>2.189066344341466</v>
          </cell>
          <cell r="AW32">
            <v>1.4593775628943106</v>
          </cell>
          <cell r="AX32">
            <v>0.72968878144715532</v>
          </cell>
          <cell r="BA32">
            <v>30.12980063735499</v>
          </cell>
          <cell r="BB32">
            <v>31.493307526642905</v>
          </cell>
          <cell r="BC32">
            <v>33.280329748032408</v>
          </cell>
          <cell r="BD32">
            <v>35.878317702773053</v>
          </cell>
          <cell r="BE32">
            <v>40.518638521010644</v>
          </cell>
          <cell r="BJ32">
            <v>1.8000000000000025</v>
          </cell>
          <cell r="BK32">
            <v>1.8360000000000025</v>
          </cell>
          <cell r="BL32">
            <v>1.9080000000000028</v>
          </cell>
          <cell r="BM32">
            <v>2.0520000000000027</v>
          </cell>
          <cell r="BN32">
            <v>2.5200000000000031</v>
          </cell>
          <cell r="BQ32">
            <v>46.472959498348729</v>
          </cell>
          <cell r="BR32">
            <v>45.255017621525596</v>
          </cell>
          <cell r="BS32">
            <v>43.924726999026539</v>
          </cell>
          <cell r="BT32">
            <v>42.440671676816109</v>
          </cell>
          <cell r="BU32">
            <v>40.873232138623273</v>
          </cell>
          <cell r="BX32">
            <v>21.175328404170024</v>
          </cell>
          <cell r="BY32">
            <v>21.66151840648989</v>
          </cell>
          <cell r="BZ32">
            <v>22.222544796364009</v>
          </cell>
          <cell r="CA32">
            <v>22.854718731192797</v>
          </cell>
          <cell r="CB32">
            <v>23.517361184365331</v>
          </cell>
          <cell r="CC32">
            <v>23.517361184365331</v>
          </cell>
        </row>
        <row r="33">
          <cell r="B33">
            <v>50</v>
          </cell>
          <cell r="C33">
            <v>511.5</v>
          </cell>
          <cell r="D33">
            <v>256</v>
          </cell>
          <cell r="F33">
            <v>31</v>
          </cell>
          <cell r="G33">
            <v>7.5741877002903433</v>
          </cell>
          <cell r="I33">
            <v>31</v>
          </cell>
          <cell r="J33">
            <v>33.357679571112705</v>
          </cell>
          <cell r="K33">
            <v>0.92</v>
          </cell>
          <cell r="N33">
            <v>40</v>
          </cell>
          <cell r="O33">
            <v>30</v>
          </cell>
          <cell r="P33">
            <v>7</v>
          </cell>
          <cell r="Q33">
            <v>6.1025999999999998</v>
          </cell>
          <cell r="R33">
            <v>5.0421000000000005</v>
          </cell>
          <cell r="S33">
            <v>3.7428999999999997</v>
          </cell>
          <cell r="T33">
            <v>2.1006999999999998</v>
          </cell>
          <cell r="W33">
            <v>0.5357360677055425</v>
          </cell>
          <cell r="X33">
            <v>0.47028683579183905</v>
          </cell>
          <cell r="Y33">
            <v>0.39106210071413816</v>
          </cell>
          <cell r="Z33">
            <v>0.28969020736830053</v>
          </cell>
          <cell r="AA33">
            <v>0.16400652588458042</v>
          </cell>
          <cell r="AD33">
            <v>49.533352307096472</v>
          </cell>
          <cell r="AE33">
            <v>51.497823295559343</v>
          </cell>
          <cell r="AF33">
            <v>54.213705787583436</v>
          </cell>
          <cell r="AG33">
            <v>58.701446767877648</v>
          </cell>
          <cell r="AH33">
            <v>67.097551508592701</v>
          </cell>
          <cell r="AM33">
            <v>28.35</v>
          </cell>
          <cell r="AN33">
            <v>22.680000000000003</v>
          </cell>
          <cell r="AO33">
            <v>17.010000000000002</v>
          </cell>
          <cell r="AP33">
            <v>11.340000000000002</v>
          </cell>
          <cell r="AQ33">
            <v>5.6700000000000008</v>
          </cell>
          <cell r="AT33">
            <v>4.2752961375811545</v>
          </cell>
          <cell r="AU33">
            <v>3.4202369100649257</v>
          </cell>
          <cell r="AV33">
            <v>2.5651776825486934</v>
          </cell>
          <cell r="AW33">
            <v>1.7101184550324628</v>
          </cell>
          <cell r="AX33">
            <v>0.85505922751623142</v>
          </cell>
          <cell r="BA33">
            <v>30.329493925593439</v>
          </cell>
          <cell r="BB33">
            <v>31.706504654507764</v>
          </cell>
          <cell r="BC33">
            <v>33.487933395889513</v>
          </cell>
          <cell r="BD33">
            <v>36.105477566569242</v>
          </cell>
          <cell r="BE33">
            <v>40.751734485509814</v>
          </cell>
          <cell r="BJ33">
            <v>1.8333333333333359</v>
          </cell>
          <cell r="BK33">
            <v>1.8700000000000028</v>
          </cell>
          <cell r="BL33">
            <v>1.9433333333333362</v>
          </cell>
          <cell r="BM33">
            <v>2.090000000000003</v>
          </cell>
          <cell r="BN33">
            <v>2.56666666666667</v>
          </cell>
          <cell r="BQ33">
            <v>48.746400836475651</v>
          </cell>
          <cell r="BR33">
            <v>47.534861085979394</v>
          </cell>
          <cell r="BS33">
            <v>46.203853617695223</v>
          </cell>
          <cell r="BT33">
            <v>44.710696649522191</v>
          </cell>
          <cell r="BU33">
            <v>43.073827164214144</v>
          </cell>
          <cell r="BX33">
            <v>21.627432338833255</v>
          </cell>
          <cell r="BY33">
            <v>22.133969730796721</v>
          </cell>
          <cell r="BZ33">
            <v>22.690075277664143</v>
          </cell>
          <cell r="CA33">
            <v>23.318316384114386</v>
          </cell>
          <cell r="CB33">
            <v>24.015075841763835</v>
          </cell>
          <cell r="CC33">
            <v>24.015075841763835</v>
          </cell>
        </row>
        <row r="34">
          <cell r="B34">
            <v>55</v>
          </cell>
          <cell r="C34">
            <v>1023.5</v>
          </cell>
          <cell r="D34">
            <v>512</v>
          </cell>
          <cell r="F34">
            <v>32</v>
          </cell>
          <cell r="G34">
            <v>8.189586839976279</v>
          </cell>
          <cell r="I34">
            <v>32</v>
          </cell>
          <cell r="J34">
            <v>39.220797956048642</v>
          </cell>
          <cell r="K34">
            <v>0.94</v>
          </cell>
          <cell r="N34">
            <v>41</v>
          </cell>
          <cell r="O34">
            <v>31</v>
          </cell>
          <cell r="P34">
            <v>7.5741877002903433</v>
          </cell>
          <cell r="Q34">
            <v>6.6115084435834408</v>
          </cell>
          <cell r="R34">
            <v>5.4632615882194253</v>
          </cell>
          <cell r="S34">
            <v>4.052190419655334</v>
          </cell>
          <cell r="T34">
            <v>2.2783156602473356</v>
          </cell>
          <cell r="W34">
            <v>0.57418770029034327</v>
          </cell>
          <cell r="X34">
            <v>0.50890844358344101</v>
          </cell>
          <cell r="Y34">
            <v>0.42116158821942484</v>
          </cell>
          <cell r="Z34">
            <v>0.30929041965533433</v>
          </cell>
          <cell r="AA34">
            <v>0.17761566024733577</v>
          </cell>
          <cell r="AD34">
            <v>50</v>
          </cell>
          <cell r="AE34">
            <v>51.96230476258421</v>
          </cell>
          <cell r="AF34">
            <v>54.692509339255828</v>
          </cell>
          <cell r="AG34">
            <v>59.178112178215827</v>
          </cell>
          <cell r="AH34">
            <v>67.582949939226467</v>
          </cell>
          <cell r="AM34">
            <v>33.357679571112705</v>
          </cell>
          <cell r="AN34">
            <v>26.686143656890167</v>
          </cell>
          <cell r="AO34">
            <v>20.014607742667621</v>
          </cell>
          <cell r="AP34">
            <v>13.343071828445083</v>
          </cell>
          <cell r="AQ34">
            <v>6.6715359142225417</v>
          </cell>
          <cell r="AT34">
            <v>5.0076795711127033</v>
          </cell>
          <cell r="AU34">
            <v>4.0061436568901634</v>
          </cell>
          <cell r="AV34">
            <v>3.0046077426676199</v>
          </cell>
          <cell r="AW34">
            <v>2.0030718284450817</v>
          </cell>
          <cell r="AX34">
            <v>1.0015359142225408</v>
          </cell>
          <cell r="BA34">
            <v>30.529187213831889</v>
          </cell>
          <cell r="BB34">
            <v>31.919701782372627</v>
          </cell>
          <cell r="BC34">
            <v>33.695537043746626</v>
          </cell>
          <cell r="BD34">
            <v>36.315904388158508</v>
          </cell>
          <cell r="BE34">
            <v>40.984830450008978</v>
          </cell>
          <cell r="BJ34">
            <v>1.8666666666666694</v>
          </cell>
          <cell r="BK34">
            <v>1.9040000000000028</v>
          </cell>
          <cell r="BL34">
            <v>1.9786666666666697</v>
          </cell>
          <cell r="BM34">
            <v>2.1280000000000028</v>
          </cell>
          <cell r="BN34">
            <v>2.6133333333333368</v>
          </cell>
          <cell r="BQ34">
            <v>51.024751728602688</v>
          </cell>
          <cell r="BR34">
            <v>49.81327866937707</v>
          </cell>
          <cell r="BS34">
            <v>48.49295716189016</v>
          </cell>
          <cell r="BT34">
            <v>47.007818211309306</v>
          </cell>
          <cell r="BU34">
            <v>45.378719658137989</v>
          </cell>
          <cell r="BX34">
            <v>22.095189537639744</v>
          </cell>
          <cell r="BY34">
            <v>22.590285126353667</v>
          </cell>
          <cell r="BZ34">
            <v>23.164669534623123</v>
          </cell>
          <cell r="CA34">
            <v>23.790108012583765</v>
          </cell>
          <cell r="CB34">
            <v>24.476288482572343</v>
          </cell>
          <cell r="CC34">
            <v>24.476288482572343</v>
          </cell>
        </row>
        <row r="35">
          <cell r="B35">
            <v>60</v>
          </cell>
          <cell r="C35">
            <v>2047.5</v>
          </cell>
          <cell r="D35">
            <v>1024</v>
          </cell>
          <cell r="F35">
            <v>33</v>
          </cell>
          <cell r="G35">
            <v>8.8491553067593287</v>
          </cell>
          <cell r="I35">
            <v>33</v>
          </cell>
          <cell r="J35">
            <v>46.082812923199413</v>
          </cell>
          <cell r="K35">
            <v>0.96</v>
          </cell>
          <cell r="N35">
            <v>42</v>
          </cell>
          <cell r="O35">
            <v>32</v>
          </cell>
          <cell r="P35">
            <v>8.189586839976279</v>
          </cell>
          <cell r="Q35">
            <v>7.1519661873512845</v>
          </cell>
          <cell r="R35">
            <v>5.906330028990892</v>
          </cell>
          <cell r="S35">
            <v>4.3855237528072974</v>
          </cell>
          <cell r="T35">
            <v>2.46506563883286</v>
          </cell>
          <cell r="W35">
            <v>0.61539913968593574</v>
          </cell>
          <cell r="X35">
            <v>0.54045774376784372</v>
          </cell>
          <cell r="Y35">
            <v>0.44306844077146668</v>
          </cell>
          <cell r="Z35">
            <v>0.33333333315196345</v>
          </cell>
          <cell r="AA35">
            <v>0.18674997858552445</v>
          </cell>
          <cell r="AD35">
            <v>50.435397692903535</v>
          </cell>
          <cell r="AE35">
            <v>52.391506955233744</v>
          </cell>
          <cell r="AF35">
            <v>55.159275389027101</v>
          </cell>
          <cell r="AG35">
            <v>59.632093520341421</v>
          </cell>
          <cell r="AH35">
            <v>68.063981730538742</v>
          </cell>
          <cell r="AM35">
            <v>39.220797956048642</v>
          </cell>
          <cell r="AN35">
            <v>31.376638364838914</v>
          </cell>
          <cell r="AO35">
            <v>23.532478773629183</v>
          </cell>
          <cell r="AP35">
            <v>15.688319182419457</v>
          </cell>
          <cell r="AQ35">
            <v>7.8441595912097286</v>
          </cell>
          <cell r="AT35">
            <v>5.8631183849359374</v>
          </cell>
          <cell r="AU35">
            <v>4.6904947079487478</v>
          </cell>
          <cell r="AV35">
            <v>3.5178710309615617</v>
          </cell>
          <cell r="AW35">
            <v>2.3452473539743739</v>
          </cell>
          <cell r="AX35">
            <v>1.1726236769871869</v>
          </cell>
          <cell r="BA35">
            <v>30.728880502070336</v>
          </cell>
          <cell r="BB35">
            <v>32.113552950216736</v>
          </cell>
          <cell r="BC35">
            <v>33.903140691603731</v>
          </cell>
          <cell r="BD35">
            <v>36.526331209747774</v>
          </cell>
          <cell r="BE35">
            <v>41.188041754455355</v>
          </cell>
          <cell r="BJ35">
            <v>1.9000000000000028</v>
          </cell>
          <cell r="BK35">
            <v>1.9380000000000028</v>
          </cell>
          <cell r="BL35">
            <v>2.0140000000000029</v>
          </cell>
          <cell r="BM35">
            <v>2.166000000000003</v>
          </cell>
          <cell r="BN35">
            <v>2.6600000000000037</v>
          </cell>
          <cell r="BQ35">
            <v>53.291472423922521</v>
          </cell>
          <cell r="BR35">
            <v>52.125901161769718</v>
          </cell>
          <cell r="BS35">
            <v>50.840747976078326</v>
          </cell>
          <cell r="BT35">
            <v>49.375604977850649</v>
          </cell>
          <cell r="BU35">
            <v>47.775197036238126</v>
          </cell>
          <cell r="BX35">
            <v>22.536630202092223</v>
          </cell>
          <cell r="BY35">
            <v>23.063701323157773</v>
          </cell>
          <cell r="BZ35">
            <v>23.615240622314541</v>
          </cell>
          <cell r="CA35">
            <v>24.25413190852499</v>
          </cell>
          <cell r="CB35">
            <v>24.96122010782668</v>
          </cell>
          <cell r="CC35">
            <v>24.96122010782668</v>
          </cell>
        </row>
        <row r="36">
          <cell r="F36">
            <v>34</v>
          </cell>
          <cell r="G36">
            <v>9.5560632861831518</v>
          </cell>
          <cell r="I36">
            <v>34</v>
          </cell>
          <cell r="J36">
            <v>54.110931329932889</v>
          </cell>
          <cell r="K36">
            <v>0.98</v>
          </cell>
          <cell r="N36">
            <v>43</v>
          </cell>
          <cell r="O36">
            <v>33</v>
          </cell>
          <cell r="P36">
            <v>8.8491553067593287</v>
          </cell>
          <cell r="Q36">
            <v>7.7120388498407557</v>
          </cell>
          <cell r="R36">
            <v>6.3696219898053652</v>
          </cell>
          <cell r="S36">
            <v>4.736067920177593</v>
          </cell>
          <cell r="T36">
            <v>2.6627108318038819</v>
          </cell>
          <cell r="W36">
            <v>0.6595684667830497</v>
          </cell>
          <cell r="X36">
            <v>0.56007266248947118</v>
          </cell>
          <cell r="Y36">
            <v>0.46329196081447321</v>
          </cell>
          <cell r="Z36">
            <v>0.35054416737029559</v>
          </cell>
          <cell r="AA36">
            <v>0.1976451929710219</v>
          </cell>
          <cell r="AD36">
            <v>50.870795385807064</v>
          </cell>
          <cell r="AE36">
            <v>52.81759316022675</v>
          </cell>
          <cell r="AF36">
            <v>55.604435245632025</v>
          </cell>
          <cell r="AG36">
            <v>60.078368706270226</v>
          </cell>
          <cell r="AH36">
            <v>68.518369035696878</v>
          </cell>
          <cell r="AM36">
            <v>46.082812923199413</v>
          </cell>
          <cell r="AN36">
            <v>36.866250338559531</v>
          </cell>
          <cell r="AO36">
            <v>27.649687753919647</v>
          </cell>
          <cell r="AP36">
            <v>18.433125169279766</v>
          </cell>
          <cell r="AQ36">
            <v>9.2165625846398829</v>
          </cell>
          <cell r="AT36">
            <v>6.8620149671507704</v>
          </cell>
          <cell r="AU36">
            <v>5.489611973720617</v>
          </cell>
          <cell r="AV36">
            <v>4.1172089802904637</v>
          </cell>
          <cell r="AW36">
            <v>2.7448059868603085</v>
          </cell>
          <cell r="AX36">
            <v>1.3724029934301543</v>
          </cell>
          <cell r="BA36">
            <v>30.928573790308786</v>
          </cell>
          <cell r="BB36">
            <v>32.295715187691279</v>
          </cell>
          <cell r="BC36">
            <v>34.09469189131628</v>
          </cell>
          <cell r="BD36">
            <v>36.73675803133704</v>
          </cell>
          <cell r="BE36">
            <v>41.389172829914081</v>
          </cell>
          <cell r="BJ36">
            <v>1.9333333333333362</v>
          </cell>
          <cell r="BK36">
            <v>1.9720000000000031</v>
          </cell>
          <cell r="BL36">
            <v>2.0493333333333363</v>
          </cell>
          <cell r="BM36">
            <v>2.2040000000000033</v>
          </cell>
          <cell r="BN36">
            <v>2.7066666666666706</v>
          </cell>
          <cell r="BQ36">
            <v>55.562784736889313</v>
          </cell>
          <cell r="BR36">
            <v>54.355378546520704</v>
          </cell>
          <cell r="BS36">
            <v>53.035165520933894</v>
          </cell>
          <cell r="BT36">
            <v>51.629711452863589</v>
          </cell>
          <cell r="BU36">
            <v>50.042836137195067</v>
          </cell>
          <cell r="BX36">
            <v>23.008297311415273</v>
          </cell>
          <cell r="BY36">
            <v>23.490868763053822</v>
          </cell>
          <cell r="BZ36">
            <v>24.073520379044336</v>
          </cell>
          <cell r="CA36">
            <v>24.709259009726921</v>
          </cell>
          <cell r="CB36">
            <v>25.404062586103631</v>
          </cell>
          <cell r="CC36">
            <v>25.404062586103631</v>
          </cell>
        </row>
        <row r="37">
          <cell r="F37">
            <v>35</v>
          </cell>
          <cell r="G37">
            <v>10.313708498984759</v>
          </cell>
          <cell r="I37">
            <v>35</v>
          </cell>
          <cell r="J37">
            <v>63.5</v>
          </cell>
          <cell r="K37">
            <v>1</v>
          </cell>
          <cell r="N37">
            <v>44</v>
          </cell>
          <cell r="O37">
            <v>34</v>
          </cell>
          <cell r="P37">
            <v>9.5560632861831518</v>
          </cell>
          <cell r="Q37">
            <v>8.3309759728944712</v>
          </cell>
          <cell r="R37">
            <v>6.8918328419952886</v>
          </cell>
          <cell r="S37">
            <v>5.1287391656944967</v>
          </cell>
          <cell r="T37">
            <v>2.8811530807842201</v>
          </cell>
          <cell r="W37">
            <v>0.70690797942382311</v>
          </cell>
          <cell r="X37">
            <v>0.61893712305371551</v>
          </cell>
          <cell r="Y37">
            <v>0.52221085218992336</v>
          </cell>
          <cell r="Z37">
            <v>0.39267124551690369</v>
          </cell>
          <cell r="AA37">
            <v>0.21844224898033815</v>
          </cell>
          <cell r="AD37">
            <v>51.285688244217212</v>
          </cell>
          <cell r="AE37">
            <v>53.226994578658328</v>
          </cell>
          <cell r="AF37">
            <v>56.045896281048073</v>
          </cell>
          <cell r="AG37">
            <v>60.491705764657482</v>
          </cell>
          <cell r="AH37">
            <v>68.972756340855</v>
          </cell>
          <cell r="AM37">
            <v>54.110931329932889</v>
          </cell>
          <cell r="AN37">
            <v>43.288745063946315</v>
          </cell>
          <cell r="AO37">
            <v>32.466558797959735</v>
          </cell>
          <cell r="AP37">
            <v>21.644372531973158</v>
          </cell>
          <cell r="AQ37">
            <v>10.822186265986579</v>
          </cell>
          <cell r="AT37">
            <v>8.0281184067334763</v>
          </cell>
          <cell r="AU37">
            <v>6.4224947253867839</v>
          </cell>
          <cell r="AV37">
            <v>4.8168710440400879</v>
          </cell>
          <cell r="AW37">
            <v>3.2112473626933919</v>
          </cell>
          <cell r="AX37">
            <v>1.605623681346696</v>
          </cell>
          <cell r="BA37">
            <v>31.109552696486158</v>
          </cell>
          <cell r="BB37">
            <v>32.477877425165822</v>
          </cell>
          <cell r="BC37">
            <v>34.272203285175834</v>
          </cell>
          <cell r="BD37">
            <v>36.947184852926306</v>
          </cell>
          <cell r="BE37">
            <v>41.590303905372799</v>
          </cell>
          <cell r="BJ37">
            <v>1.9666666666666697</v>
          </cell>
          <cell r="BK37">
            <v>2.0060000000000029</v>
          </cell>
          <cell r="BL37">
            <v>2.0846666666666698</v>
          </cell>
          <cell r="BM37">
            <v>2.2420000000000031</v>
          </cell>
          <cell r="BN37">
            <v>2.7533333333333374</v>
          </cell>
          <cell r="BQ37">
            <v>57.838035023028112</v>
          </cell>
          <cell r="BR37">
            <v>56.663402979853082</v>
          </cell>
          <cell r="BS37">
            <v>55.366968636624627</v>
          </cell>
          <cell r="BT37">
            <v>53.918275980301416</v>
          </cell>
          <cell r="BU37">
            <v>52.327997946582151</v>
          </cell>
          <cell r="BX37">
            <v>23.439624304552691</v>
          </cell>
          <cell r="BY37">
            <v>23.962932129146886</v>
          </cell>
          <cell r="BZ37">
            <v>24.525526780322963</v>
          </cell>
          <cell r="CA37">
            <v>25.186582215718527</v>
          </cell>
          <cell r="CB37">
            <v>25.887144728338249</v>
          </cell>
          <cell r="CC37">
            <v>25.887144728338249</v>
          </cell>
        </row>
        <row r="38">
          <cell r="F38">
            <v>36</v>
          </cell>
          <cell r="G38">
            <v>11.125732532083184</v>
          </cell>
          <cell r="I38">
            <v>36</v>
          </cell>
          <cell r="J38">
            <v>73.746861667008318</v>
          </cell>
          <cell r="K38">
            <v>1.01</v>
          </cell>
          <cell r="N38">
            <v>45</v>
          </cell>
          <cell r="O38">
            <v>35</v>
          </cell>
          <cell r="P38">
            <v>10.313708498984759</v>
          </cell>
          <cell r="Q38">
            <v>9.0048988904635934</v>
          </cell>
          <cell r="R38">
            <v>7.4547485030661838</v>
          </cell>
          <cell r="S38">
            <v>5.5405242056546129</v>
          </cell>
          <cell r="T38">
            <v>3.1106144832938032</v>
          </cell>
          <cell r="W38">
            <v>0.75764521280160757</v>
          </cell>
          <cell r="X38">
            <v>0.67392291756912215</v>
          </cell>
          <cell r="Y38">
            <v>0.56291566107089519</v>
          </cell>
          <cell r="Z38">
            <v>0.41178503996011617</v>
          </cell>
          <cell r="AA38">
            <v>0.22946140250958313</v>
          </cell>
          <cell r="AD38">
            <v>51.691928656135211</v>
          </cell>
          <cell r="AE38">
            <v>53.623906555539456</v>
          </cell>
          <cell r="AF38">
            <v>56.457855949816349</v>
          </cell>
          <cell r="AG38">
            <v>60.905042823044738</v>
          </cell>
          <cell r="AH38">
            <v>69.385288338144662</v>
          </cell>
          <cell r="AM38">
            <v>63.5</v>
          </cell>
          <cell r="AN38">
            <v>50.800000000000004</v>
          </cell>
          <cell r="AO38">
            <v>38.1</v>
          </cell>
          <cell r="AP38">
            <v>25.400000000000002</v>
          </cell>
          <cell r="AQ38">
            <v>12.700000000000001</v>
          </cell>
          <cell r="AT38">
            <v>9.3890686700671111</v>
          </cell>
          <cell r="AU38">
            <v>7.5112549360536889</v>
          </cell>
          <cell r="AV38">
            <v>5.6334412020402667</v>
          </cell>
          <cell r="AW38">
            <v>3.7556274680268444</v>
          </cell>
          <cell r="AX38">
            <v>1.8778137340134222</v>
          </cell>
          <cell r="BA38">
            <v>31.280110398778046</v>
          </cell>
          <cell r="BB38">
            <v>32.660039662640372</v>
          </cell>
          <cell r="BC38">
            <v>34.449714679035388</v>
          </cell>
          <cell r="BD38">
            <v>37.135950591746003</v>
          </cell>
          <cell r="BE38">
            <v>41.791434980831518</v>
          </cell>
          <cell r="BJ38">
            <v>2.0000000000000031</v>
          </cell>
          <cell r="BK38">
            <v>2.0400000000000031</v>
          </cell>
          <cell r="BL38">
            <v>2.1200000000000032</v>
          </cell>
          <cell r="BM38">
            <v>2.2800000000000034</v>
          </cell>
          <cell r="BN38">
            <v>2.8000000000000043</v>
          </cell>
          <cell r="BQ38">
            <v>60.108849423225884</v>
          </cell>
          <cell r="BR38">
            <v>58.959670032750353</v>
          </cell>
          <cell r="BS38">
            <v>57.686819122040689</v>
          </cell>
          <cell r="BT38">
            <v>56.279027610646125</v>
          </cell>
          <cell r="BU38">
            <v>54.706384157580409</v>
          </cell>
          <cell r="BX38">
            <v>23.901909129472951</v>
          </cell>
          <cell r="BY38">
            <v>24.40594174135834</v>
          </cell>
          <cell r="BZ38">
            <v>25.010872039771339</v>
          </cell>
          <cell r="CA38">
            <v>25.641910798382057</v>
          </cell>
          <cell r="CB38">
            <v>26.336246235371831</v>
          </cell>
          <cell r="CC38">
            <v>26.336246235371831</v>
          </cell>
        </row>
        <row r="39">
          <cell r="F39">
            <v>37</v>
          </cell>
          <cell r="G39">
            <v>11.996038341699768</v>
          </cell>
          <cell r="I39">
            <v>37</v>
          </cell>
          <cell r="J39">
            <v>85.62747641525452</v>
          </cell>
          <cell r="K39">
            <v>1.02</v>
          </cell>
          <cell r="N39">
            <v>46</v>
          </cell>
          <cell r="O39">
            <v>36</v>
          </cell>
          <cell r="P39">
            <v>11.125732532083184</v>
          </cell>
          <cell r="Q39">
            <v>9.7261153795471191</v>
          </cell>
          <cell r="R39">
            <v>8.0405669009365166</v>
          </cell>
          <cell r="S39">
            <v>5.9700680767158358</v>
          </cell>
          <cell r="T39">
            <v>3.3388323328781633</v>
          </cell>
          <cell r="W39">
            <v>0.81202403309842452</v>
          </cell>
          <cell r="X39">
            <v>0.72121648908352576</v>
          </cell>
          <cell r="Y39">
            <v>0.58581839787033285</v>
          </cell>
          <cell r="Z39">
            <v>0.42954387106122294</v>
          </cell>
          <cell r="AA39">
            <v>0.22821784958436009</v>
          </cell>
          <cell r="AD39">
            <v>52.091594979242075</v>
          </cell>
          <cell r="AE39">
            <v>54.020289560649204</v>
          </cell>
          <cell r="AF39">
            <v>56.869815618584624</v>
          </cell>
          <cell r="AG39">
            <v>61.294362422865476</v>
          </cell>
          <cell r="AH39">
            <v>69.795150761037945</v>
          </cell>
          <cell r="AM39">
            <v>73.746861667008318</v>
          </cell>
          <cell r="AN39">
            <v>58.997489333606659</v>
          </cell>
          <cell r="AO39">
            <v>44.248117000204992</v>
          </cell>
          <cell r="AP39">
            <v>29.498744666803329</v>
          </cell>
          <cell r="AQ39">
            <v>14.749372333401665</v>
          </cell>
          <cell r="AT39">
            <v>10.246861667008318</v>
          </cell>
          <cell r="AU39">
            <v>8.1974893336066543</v>
          </cell>
          <cell r="AV39">
            <v>6.1481170002049907</v>
          </cell>
          <cell r="AW39">
            <v>4.0987446668033272</v>
          </cell>
          <cell r="AX39">
            <v>2.0493723334016636</v>
          </cell>
          <cell r="BA39">
            <v>31.450668101069933</v>
          </cell>
          <cell r="BB39">
            <v>32.842201900114915</v>
          </cell>
          <cell r="BC39">
            <v>34.627226072894942</v>
          </cell>
          <cell r="BD39">
            <v>37.317457773889828</v>
          </cell>
          <cell r="BE39">
            <v>41.992566056290244</v>
          </cell>
          <cell r="BJ39">
            <v>2.0333333333333363</v>
          </cell>
          <cell r="BK39">
            <v>2.074000000000003</v>
          </cell>
          <cell r="BL39">
            <v>2.1553333333333367</v>
          </cell>
          <cell r="BM39">
            <v>2.3180000000000032</v>
          </cell>
          <cell r="BN39">
            <v>2.8466666666666707</v>
          </cell>
          <cell r="BQ39">
            <v>62.233138599165841</v>
          </cell>
          <cell r="BR39">
            <v>61.094363540297287</v>
          </cell>
          <cell r="BS39">
            <v>59.843011412474425</v>
          </cell>
          <cell r="BT39">
            <v>58.455174432146173</v>
          </cell>
          <cell r="BU39">
            <v>56.931905949406854</v>
          </cell>
          <cell r="BX39">
            <v>24.338224722802163</v>
          </cell>
          <cell r="BY39">
            <v>24.874135482075868</v>
          </cell>
          <cell r="BZ39">
            <v>25.442715250695745</v>
          </cell>
          <cell r="CA39">
            <v>26.0995934757591</v>
          </cell>
          <cell r="CB39">
            <v>26.766316250847538</v>
          </cell>
          <cell r="CC39">
            <v>26.766316250847538</v>
          </cell>
        </row>
        <row r="40">
          <cell r="F40">
            <v>38</v>
          </cell>
          <cell r="G40">
            <v>12.928809012737984</v>
          </cell>
          <cell r="I40">
            <v>38</v>
          </cell>
          <cell r="J40">
            <v>99.401036064365428</v>
          </cell>
          <cell r="K40">
            <v>1.03</v>
          </cell>
          <cell r="N40">
            <v>47</v>
          </cell>
          <cell r="O40">
            <v>37</v>
          </cell>
          <cell r="P40">
            <v>11.996038341699768</v>
          </cell>
          <cell r="Q40">
            <v>10.483337906811427</v>
          </cell>
          <cell r="R40">
            <v>8.6671377018780831</v>
          </cell>
          <cell r="S40">
            <v>6.4166809089752066</v>
          </cell>
          <cell r="T40">
            <v>3.6000111063441</v>
          </cell>
          <cell r="W40">
            <v>0.87030580961658366</v>
          </cell>
          <cell r="X40">
            <v>0.75722252726430739</v>
          </cell>
          <cell r="Y40">
            <v>0.62657080094156647</v>
          </cell>
          <cell r="Z40">
            <v>0.44661283225937076</v>
          </cell>
          <cell r="AA40">
            <v>0.26117877346593676</v>
          </cell>
          <cell r="AD40">
            <v>52.470630686057078</v>
          </cell>
          <cell r="AE40">
            <v>54.407116521581436</v>
          </cell>
          <cell r="AF40">
            <v>57.263329041432932</v>
          </cell>
          <cell r="AG40">
            <v>61.676518787205197</v>
          </cell>
          <cell r="AH40">
            <v>70.190427169053478</v>
          </cell>
          <cell r="AM40">
            <v>85.62747641525452</v>
          </cell>
          <cell r="AN40">
            <v>68.501981132203625</v>
          </cell>
          <cell r="AO40">
            <v>51.376485849152708</v>
          </cell>
          <cell r="AP40">
            <v>34.250990566101812</v>
          </cell>
          <cell r="AQ40">
            <v>17.125495283050906</v>
          </cell>
          <cell r="AT40">
            <v>11.880614748246202</v>
          </cell>
          <cell r="AU40">
            <v>9.5044917985969661</v>
          </cell>
          <cell r="AV40">
            <v>7.1283688489477157</v>
          </cell>
          <cell r="AW40">
            <v>4.7522458992984831</v>
          </cell>
          <cell r="AX40">
            <v>2.3761229496492415</v>
          </cell>
          <cell r="BA40">
            <v>31.621225803361821</v>
          </cell>
          <cell r="BB40">
            <v>33.02082518821102</v>
          </cell>
          <cell r="BC40">
            <v>34.804737466754489</v>
          </cell>
          <cell r="BD40">
            <v>37.498964956033646</v>
          </cell>
          <cell r="BE40">
            <v>42.167148737437564</v>
          </cell>
          <cell r="BJ40">
            <v>2.0666666666666695</v>
          </cell>
          <cell r="BK40">
            <v>2.1080000000000028</v>
          </cell>
          <cell r="BL40">
            <v>2.1906666666666696</v>
          </cell>
          <cell r="BM40">
            <v>2.356000000000003</v>
          </cell>
          <cell r="BN40">
            <v>2.8933333333333371</v>
          </cell>
          <cell r="BQ40">
            <v>64.359497111737156</v>
          </cell>
          <cell r="BR40">
            <v>63.209317326948991</v>
          </cell>
          <cell r="BS40">
            <v>61.962579408406434</v>
          </cell>
          <cell r="BT40">
            <v>60.595449466932955</v>
          </cell>
          <cell r="BU40">
            <v>59.095772172790291</v>
          </cell>
          <cell r="BX40">
            <v>24.790207436719726</v>
          </cell>
          <cell r="BY40">
            <v>25.311453581089211</v>
          </cell>
          <cell r="BZ40">
            <v>25.904599594946017</v>
          </cell>
          <cell r="CA40">
            <v>26.520408035249631</v>
          </cell>
          <cell r="CB40">
            <v>27.220389775920598</v>
          </cell>
          <cell r="CC40">
            <v>27.220389775920598</v>
          </cell>
        </row>
        <row r="41">
          <cell r="F41">
            <v>39</v>
          </cell>
          <cell r="G41">
            <v>13.928527864588917</v>
          </cell>
          <cell r="I41">
            <v>39</v>
          </cell>
          <cell r="J41">
            <v>115.36769098598003</v>
          </cell>
          <cell r="K41">
            <v>1.04</v>
          </cell>
          <cell r="N41">
            <v>48</v>
          </cell>
          <cell r="O41">
            <v>38</v>
          </cell>
          <cell r="P41">
            <v>12.928809012737984</v>
          </cell>
          <cell r="Q41">
            <v>11.292021791725356</v>
          </cell>
          <cell r="R41">
            <v>9.3190855363815395</v>
          </cell>
          <cell r="S41">
            <v>6.8962267273944402</v>
          </cell>
          <cell r="T41">
            <v>3.8708854184137524</v>
          </cell>
          <cell r="W41">
            <v>0.93277067103821665</v>
          </cell>
          <cell r="X41">
            <v>0.80868388491392906</v>
          </cell>
          <cell r="Y41">
            <v>0.65194783450345639</v>
          </cell>
          <cell r="Z41">
            <v>0.4795458184192336</v>
          </cell>
          <cell r="AA41">
            <v>0.2708743120696524</v>
          </cell>
          <cell r="AD41">
            <v>52.849666392872081</v>
          </cell>
          <cell r="AE41">
            <v>54.793943482513676</v>
          </cell>
          <cell r="AF41">
            <v>57.64832002380362</v>
          </cell>
          <cell r="AG41">
            <v>62.054222259937362</v>
          </cell>
          <cell r="AH41">
            <v>70.571129226337533</v>
          </cell>
          <cell r="AM41">
            <v>99.401036064365428</v>
          </cell>
          <cell r="AN41">
            <v>79.520828851492354</v>
          </cell>
          <cell r="AO41">
            <v>59.640621638619251</v>
          </cell>
          <cell r="AP41">
            <v>39.760414425746177</v>
          </cell>
          <cell r="AQ41">
            <v>19.880207212873088</v>
          </cell>
          <cell r="AT41">
            <v>13.773559649110908</v>
          </cell>
          <cell r="AU41">
            <v>11.018847719288729</v>
          </cell>
          <cell r="AV41">
            <v>8.2641357894665433</v>
          </cell>
          <cell r="AW41">
            <v>5.5094238596443645</v>
          </cell>
          <cell r="AX41">
            <v>2.7547119298221823</v>
          </cell>
          <cell r="BA41">
            <v>31.791783505653711</v>
          </cell>
          <cell r="BB41">
            <v>33.176527924103851</v>
          </cell>
          <cell r="BC41">
            <v>34.982248860614042</v>
          </cell>
          <cell r="BD41">
            <v>37.680472138177471</v>
          </cell>
          <cell r="BE41">
            <v>42.340712512072891</v>
          </cell>
          <cell r="BJ41">
            <v>2.1000000000000028</v>
          </cell>
          <cell r="BK41">
            <v>2.142000000000003</v>
          </cell>
          <cell r="BL41">
            <v>2.2260000000000031</v>
          </cell>
          <cell r="BM41">
            <v>2.3940000000000028</v>
          </cell>
          <cell r="BN41">
            <v>2.9400000000000035</v>
          </cell>
          <cell r="BQ41">
            <v>66.487641207576758</v>
          </cell>
          <cell r="BR41">
            <v>65.328126673719694</v>
          </cell>
          <cell r="BS41">
            <v>64.062055525287363</v>
          </cell>
          <cell r="BT41">
            <v>62.675920173751969</v>
          </cell>
          <cell r="BU41">
            <v>61.182714958690575</v>
          </cell>
          <cell r="BX41">
            <v>25.233890826430223</v>
          </cell>
          <cell r="BY41">
            <v>25.758552007948477</v>
          </cell>
          <cell r="BZ41">
            <v>26.328232260907932</v>
          </cell>
          <cell r="CA41">
            <v>26.972253230365787</v>
          </cell>
          <cell r="CB41">
            <v>27.655588848776532</v>
          </cell>
          <cell r="CC41">
            <v>27.655588848776532</v>
          </cell>
        </row>
        <row r="42">
          <cell r="F42">
            <v>40</v>
          </cell>
          <cell r="G42">
            <v>15</v>
          </cell>
          <cell r="I42">
            <v>40</v>
          </cell>
          <cell r="J42">
            <v>133.875</v>
          </cell>
          <cell r="K42">
            <v>1.05</v>
          </cell>
          <cell r="N42">
            <v>49</v>
          </cell>
          <cell r="O42">
            <v>39</v>
          </cell>
          <cell r="P42">
            <v>13.928527864588917</v>
          </cell>
          <cell r="Q42">
            <v>12.147069150707994</v>
          </cell>
          <cell r="R42">
            <v>10.016004387425889</v>
          </cell>
          <cell r="S42">
            <v>7.4197267934665154</v>
          </cell>
          <cell r="T42">
            <v>4.1702012426579218</v>
          </cell>
          <cell r="W42">
            <v>0.99971885185093257</v>
          </cell>
          <cell r="X42">
            <v>0.85504735898263817</v>
          </cell>
          <cell r="Y42">
            <v>0.69691885104434981</v>
          </cell>
          <cell r="Z42">
            <v>0.52350006607207522</v>
          </cell>
          <cell r="AA42">
            <v>0.29931582424416936</v>
          </cell>
          <cell r="AD42">
            <v>53.213386604241784</v>
          </cell>
          <cell r="AE42">
            <v>55.170390866416149</v>
          </cell>
          <cell r="AF42">
            <v>58.030740707238266</v>
          </cell>
          <cell r="AG42">
            <v>62.407376554018477</v>
          </cell>
          <cell r="AH42">
            <v>70.951831283621587</v>
          </cell>
          <cell r="AM42">
            <v>115.36769098598003</v>
          </cell>
          <cell r="AN42">
            <v>92.294152788784032</v>
          </cell>
          <cell r="AO42">
            <v>69.220614591588017</v>
          </cell>
          <cell r="AP42">
            <v>46.147076394392016</v>
          </cell>
          <cell r="AQ42">
            <v>23.073538197196008</v>
          </cell>
          <cell r="AT42">
            <v>15.966654921614605</v>
          </cell>
          <cell r="AU42">
            <v>12.773323937291678</v>
          </cell>
          <cell r="AV42">
            <v>9.579992952968766</v>
          </cell>
          <cell r="AW42">
            <v>6.3866619686458392</v>
          </cell>
          <cell r="AX42">
            <v>3.1933309843229196</v>
          </cell>
          <cell r="BA42">
            <v>31.962341207945599</v>
          </cell>
          <cell r="BB42">
            <v>33.332230659996682</v>
          </cell>
          <cell r="BC42">
            <v>35.146386283795508</v>
          </cell>
          <cell r="BD42">
            <v>37.861979320321296</v>
          </cell>
          <cell r="BE42">
            <v>42.51427628670821</v>
          </cell>
          <cell r="BJ42">
            <v>2.133333333333336</v>
          </cell>
          <cell r="BK42">
            <v>2.1760000000000028</v>
          </cell>
          <cell r="BL42">
            <v>2.2613333333333361</v>
          </cell>
          <cell r="BM42">
            <v>2.4320000000000026</v>
          </cell>
          <cell r="BN42">
            <v>2.9866666666666704</v>
          </cell>
          <cell r="BQ42">
            <v>68.617325920549462</v>
          </cell>
          <cell r="BR42">
            <v>67.444013295864096</v>
          </cell>
          <cell r="BS42">
            <v>66.152018816255293</v>
          </cell>
          <cell r="BT42">
            <v>64.756218484668864</v>
          </cell>
          <cell r="BU42">
            <v>63.227467500622204</v>
          </cell>
          <cell r="BX42">
            <v>25.676063828071452</v>
          </cell>
          <cell r="BY42">
            <v>26.19708330565534</v>
          </cell>
          <cell r="BZ42">
            <v>26.766006813599326</v>
          </cell>
          <cell r="CA42">
            <v>27.396883495694844</v>
          </cell>
          <cell r="CB42">
            <v>28.116418470149469</v>
          </cell>
          <cell r="CC42">
            <v>28.116418470149469</v>
          </cell>
        </row>
        <row r="43">
          <cell r="F43">
            <v>41</v>
          </cell>
          <cell r="G43">
            <v>16.148375400580683</v>
          </cell>
          <cell r="I43">
            <v>41</v>
          </cell>
          <cell r="J43">
            <v>155.32539280599755</v>
          </cell>
          <cell r="K43">
            <v>1.06</v>
          </cell>
          <cell r="N43">
            <v>50</v>
          </cell>
          <cell r="O43">
            <v>40</v>
          </cell>
          <cell r="P43">
            <v>15</v>
          </cell>
          <cell r="Q43">
            <v>13.059000000000001</v>
          </cell>
          <cell r="R43">
            <v>10.782</v>
          </cell>
          <cell r="S43">
            <v>8.0009999999999994</v>
          </cell>
          <cell r="T43">
            <v>4.5</v>
          </cell>
          <cell r="W43">
            <v>1.0714721354110832</v>
          </cell>
          <cell r="X43">
            <v>0.9119308492920073</v>
          </cell>
          <cell r="Y43">
            <v>0.76599561257411075</v>
          </cell>
          <cell r="Z43">
            <v>0.58127320653348402</v>
          </cell>
          <cell r="AA43">
            <v>0.3297987573420782</v>
          </cell>
          <cell r="AD43">
            <v>53.567039423670657</v>
          </cell>
          <cell r="AE43">
            <v>55.535006783542492</v>
          </cell>
          <cell r="AF43">
            <v>58.38602553461638</v>
          </cell>
          <cell r="AG43">
            <v>62.760530848099599</v>
          </cell>
          <cell r="AH43">
            <v>71.315281959371688</v>
          </cell>
          <cell r="AM43">
            <v>133.875</v>
          </cell>
          <cell r="AN43">
            <v>107.10000000000001</v>
          </cell>
          <cell r="AO43">
            <v>80.325000000000003</v>
          </cell>
          <cell r="AP43">
            <v>53.550000000000004</v>
          </cell>
          <cell r="AQ43">
            <v>26.775000000000002</v>
          </cell>
          <cell r="AT43">
            <v>18.507309014019967</v>
          </cell>
          <cell r="AU43">
            <v>14.805847211215976</v>
          </cell>
          <cell r="AV43">
            <v>11.104385408411986</v>
          </cell>
          <cell r="AW43">
            <v>7.4029236056079881</v>
          </cell>
          <cell r="AX43">
            <v>3.7014618028039941</v>
          </cell>
          <cell r="BA43">
            <v>32.113552950216736</v>
          </cell>
          <cell r="BB43">
            <v>33.487933395889513</v>
          </cell>
          <cell r="BC43">
            <v>35.309037710234961</v>
          </cell>
          <cell r="BD43">
            <v>38.037513426486328</v>
          </cell>
          <cell r="BE43">
            <v>42.687840061343536</v>
          </cell>
          <cell r="BJ43">
            <v>2.1666666666666692</v>
          </cell>
          <cell r="BK43">
            <v>2.2100000000000026</v>
          </cell>
          <cell r="BL43">
            <v>2.2966666666666695</v>
          </cell>
          <cell r="BM43">
            <v>2.4700000000000029</v>
          </cell>
          <cell r="BN43">
            <v>3.0333333333333368</v>
          </cell>
          <cell r="BQ43">
            <v>70.748339784677938</v>
          </cell>
          <cell r="BR43">
            <v>69.615263433680354</v>
          </cell>
          <cell r="BS43">
            <v>68.367495331711169</v>
          </cell>
          <cell r="BT43">
            <v>66.978083215330415</v>
          </cell>
          <cell r="BU43">
            <v>65.42062527862636</v>
          </cell>
          <cell r="BX43">
            <v>26.127796402772656</v>
          </cell>
          <cell r="BY43">
            <v>26.626710211681832</v>
          </cell>
          <cell r="BZ43">
            <v>27.210732057225155</v>
          </cell>
          <cell r="CA43">
            <v>27.863833570485102</v>
          </cell>
          <cell r="CB43">
            <v>28.568390277483555</v>
          </cell>
          <cell r="CC43">
            <v>28.568390277483555</v>
          </cell>
        </row>
        <row r="44">
          <cell r="F44">
            <v>42</v>
          </cell>
          <cell r="G44">
            <v>17.379173679952558</v>
          </cell>
          <cell r="I44">
            <v>42</v>
          </cell>
          <cell r="J44">
            <v>180.18480345945557</v>
          </cell>
          <cell r="K44">
            <v>1.07</v>
          </cell>
          <cell r="N44">
            <v>51</v>
          </cell>
          <cell r="O44">
            <v>41</v>
          </cell>
          <cell r="P44">
            <v>16.148375400580683</v>
          </cell>
          <cell r="Q44">
            <v>14.065234973905774</v>
          </cell>
          <cell r="R44">
            <v>11.621985775797917</v>
          </cell>
          <cell r="S44">
            <v>8.6296918140703163</v>
          </cell>
          <cell r="T44">
            <v>4.8606609955747855</v>
          </cell>
          <cell r="W44">
            <v>1.148375400580683</v>
          </cell>
          <cell r="X44">
            <v>1.006234973905773</v>
          </cell>
          <cell r="Y44">
            <v>0.839985775797917</v>
          </cell>
          <cell r="Z44">
            <v>0.62869181407031682</v>
          </cell>
          <cell r="AA44">
            <v>0.36066099557478548</v>
          </cell>
          <cell r="AD44">
            <v>53.920692243099523</v>
          </cell>
          <cell r="AE44">
            <v>55.899622700668843</v>
          </cell>
          <cell r="AF44">
            <v>58.741310361994486</v>
          </cell>
          <cell r="AG44">
            <v>63.10587219844583</v>
          </cell>
          <cell r="AH44">
            <v>71.676233707038421</v>
          </cell>
          <cell r="AM44">
            <v>155.32539280599755</v>
          </cell>
          <cell r="AN44">
            <v>124.26031424479805</v>
          </cell>
          <cell r="AO44">
            <v>93.195235683598526</v>
          </cell>
          <cell r="AP44">
            <v>62.130157122399027</v>
          </cell>
          <cell r="AQ44">
            <v>31.065078561199513</v>
          </cell>
          <cell r="AT44">
            <v>21.450392805997552</v>
          </cell>
          <cell r="AU44">
            <v>17.160314244798045</v>
          </cell>
          <cell r="AV44">
            <v>12.870235683598523</v>
          </cell>
          <cell r="AW44">
            <v>8.5801571223990223</v>
          </cell>
          <cell r="AX44">
            <v>4.2900785611995111</v>
          </cell>
          <cell r="BA44">
            <v>32.259282740196369</v>
          </cell>
          <cell r="BB44">
            <v>33.643636131782344</v>
          </cell>
          <cell r="BC44">
            <v>35.471689136674414</v>
          </cell>
          <cell r="BD44">
            <v>38.194089742081125</v>
          </cell>
          <cell r="BE44">
            <v>42.861403835978855</v>
          </cell>
          <cell r="BJ44">
            <v>2.2000000000000024</v>
          </cell>
          <cell r="BK44">
            <v>2.2440000000000024</v>
          </cell>
          <cell r="BL44">
            <v>2.3320000000000025</v>
          </cell>
          <cell r="BM44">
            <v>2.5080000000000027</v>
          </cell>
          <cell r="BN44">
            <v>3.0800000000000032</v>
          </cell>
          <cell r="BQ44">
            <v>72.880500265925534</v>
          </cell>
          <cell r="BR44">
            <v>71.728439272842749</v>
          </cell>
          <cell r="BS44">
            <v>70.476853761910021</v>
          </cell>
          <cell r="BT44">
            <v>69.13548950479607</v>
          </cell>
          <cell r="BU44">
            <v>67.614538970700607</v>
          </cell>
          <cell r="BX44">
            <v>26.560612527540403</v>
          </cell>
          <cell r="BY44">
            <v>27.085909727083454</v>
          </cell>
          <cell r="BZ44">
            <v>27.660585260415356</v>
          </cell>
          <cell r="CA44">
            <v>28.314646355865854</v>
          </cell>
          <cell r="CB44">
            <v>29.053470241147885</v>
          </cell>
          <cell r="CC44">
            <v>29.053470241147885</v>
          </cell>
        </row>
        <row r="45">
          <cell r="F45">
            <v>43</v>
          </cell>
          <cell r="G45">
            <v>18.698310613518661</v>
          </cell>
          <cell r="I45">
            <v>43</v>
          </cell>
          <cell r="J45">
            <v>208.99265815439742</v>
          </cell>
          <cell r="K45">
            <v>1.08</v>
          </cell>
          <cell r="N45">
            <v>52</v>
          </cell>
          <cell r="O45">
            <v>42</v>
          </cell>
          <cell r="P45">
            <v>17.379173679952558</v>
          </cell>
          <cell r="Q45">
            <v>15.182446126806555</v>
          </cell>
          <cell r="R45">
            <v>12.547763396925747</v>
          </cell>
          <cell r="S45">
            <v>9.3221887619265527</v>
          </cell>
          <cell r="T45">
            <v>5.2485104513456724</v>
          </cell>
          <cell r="W45">
            <v>1.230798279371875</v>
          </cell>
          <cell r="X45">
            <v>1.1172111529007811</v>
          </cell>
          <cell r="Y45">
            <v>0.92577762112783013</v>
          </cell>
          <cell r="Z45">
            <v>0.69249694785623639</v>
          </cell>
          <cell r="AA45">
            <v>0.38784945577088692</v>
          </cell>
          <cell r="AD45">
            <v>54.255972994404218</v>
          </cell>
          <cell r="AE45">
            <v>56.238779717153008</v>
          </cell>
          <cell r="AF45">
            <v>59.09095196730258</v>
          </cell>
          <cell r="AG45">
            <v>63.434756173851497</v>
          </cell>
          <cell r="AH45">
            <v>72.034562459436771</v>
          </cell>
          <cell r="AM45">
            <v>180.18480345945557</v>
          </cell>
          <cell r="AN45">
            <v>144.14784276756447</v>
          </cell>
          <cell r="AO45">
            <v>108.11088207567333</v>
          </cell>
          <cell r="AP45">
            <v>72.073921383782235</v>
          </cell>
          <cell r="AQ45">
            <v>36.036960691891117</v>
          </cell>
          <cell r="AT45">
            <v>24.859410653458013</v>
          </cell>
          <cell r="AU45">
            <v>19.887528522766416</v>
          </cell>
          <cell r="AV45">
            <v>14.915646392074805</v>
          </cell>
          <cell r="AW45">
            <v>9.9437642613832082</v>
          </cell>
          <cell r="AX45">
            <v>4.9718821306916041</v>
          </cell>
          <cell r="BA45">
            <v>32.405012530176009</v>
          </cell>
          <cell r="BB45">
            <v>33.799338867675175</v>
          </cell>
          <cell r="BC45">
            <v>35.634340563113874</v>
          </cell>
          <cell r="BD45">
            <v>38.35066605767593</v>
          </cell>
          <cell r="BE45">
            <v>43.030177309109042</v>
          </cell>
          <cell r="BJ45">
            <v>2.2333333333333356</v>
          </cell>
          <cell r="BK45">
            <v>2.2780000000000022</v>
          </cell>
          <cell r="BL45">
            <v>2.367333333333336</v>
          </cell>
          <cell r="BM45">
            <v>2.5460000000000025</v>
          </cell>
          <cell r="BN45">
            <v>3.1266666666666696</v>
          </cell>
          <cell r="BQ45">
            <v>75.012735728019962</v>
          </cell>
          <cell r="BR45">
            <v>73.895779769437553</v>
          </cell>
          <cell r="BS45">
            <v>72.65984060067882</v>
          </cell>
          <cell r="BT45">
            <v>71.293724037797247</v>
          </cell>
          <cell r="BU45">
            <v>69.810299559768239</v>
          </cell>
          <cell r="BX45">
            <v>27.020882333389096</v>
          </cell>
          <cell r="BY45">
            <v>27.534650375663031</v>
          </cell>
          <cell r="BZ45">
            <v>28.133393592464987</v>
          </cell>
          <cell r="CA45">
            <v>28.789161632421735</v>
          </cell>
          <cell r="CB45">
            <v>29.507063914299049</v>
          </cell>
          <cell r="CC45">
            <v>29.507063914299049</v>
          </cell>
        </row>
        <row r="46">
          <cell r="F46">
            <v>44</v>
          </cell>
          <cell r="G46">
            <v>20.112126572366307</v>
          </cell>
          <cell r="I46">
            <v>44</v>
          </cell>
          <cell r="J46">
            <v>242.37342918215046</v>
          </cell>
          <cell r="K46">
            <v>1.0900000000000001</v>
          </cell>
          <cell r="N46">
            <v>53</v>
          </cell>
          <cell r="O46">
            <v>43</v>
          </cell>
          <cell r="P46">
            <v>18.698310613518661</v>
          </cell>
          <cell r="Q46">
            <v>16.338583814092605</v>
          </cell>
          <cell r="R46">
            <v>13.509529418267233</v>
          </cell>
          <cell r="S46">
            <v>10.020424657784652</v>
          </cell>
          <cell r="T46">
            <v>5.6394104810372276</v>
          </cell>
          <cell r="W46">
            <v>1.319136933566103</v>
          </cell>
          <cell r="X46">
            <v>1.1561376872860496</v>
          </cell>
          <cell r="Y46">
            <v>0.96176602134148581</v>
          </cell>
          <cell r="Z46">
            <v>0.6982358958580992</v>
          </cell>
          <cell r="AA46">
            <v>0.39090002969155524</v>
          </cell>
          <cell r="AD46">
            <v>54.585942742481357</v>
          </cell>
          <cell r="AE46">
            <v>56.568265567054013</v>
          </cell>
          <cell r="AF46">
            <v>59.425480572843689</v>
          </cell>
          <cell r="AG46">
            <v>63.763640149257171</v>
          </cell>
          <cell r="AH46">
            <v>72.370053318329937</v>
          </cell>
          <cell r="AM46">
            <v>208.99265815439742</v>
          </cell>
          <cell r="AN46">
            <v>167.19412652351795</v>
          </cell>
          <cell r="AO46">
            <v>125.39559489263844</v>
          </cell>
          <cell r="AP46">
            <v>83.597063261758976</v>
          </cell>
          <cell r="AQ46">
            <v>41.798531630879488</v>
          </cell>
          <cell r="AT46">
            <v>28.807854694941852</v>
          </cell>
          <cell r="AU46">
            <v>23.046283755953482</v>
          </cell>
          <cell r="AV46">
            <v>17.284712816965111</v>
          </cell>
          <cell r="AW46">
            <v>11.523141877976741</v>
          </cell>
          <cell r="AX46">
            <v>5.7615709389883705</v>
          </cell>
          <cell r="BA46">
            <v>32.550742320155642</v>
          </cell>
          <cell r="BB46">
            <v>33.955041603568006</v>
          </cell>
          <cell r="BC46">
            <v>35.796991989553327</v>
          </cell>
          <cell r="BD46">
            <v>38.507242373270728</v>
          </cell>
          <cell r="BE46">
            <v>43.179964142847631</v>
          </cell>
          <cell r="BJ46">
            <v>2.2666666666666688</v>
          </cell>
          <cell r="BK46">
            <v>2.3120000000000021</v>
          </cell>
          <cell r="BL46">
            <v>2.4026666666666689</v>
          </cell>
          <cell r="BM46">
            <v>2.5840000000000023</v>
          </cell>
          <cell r="BN46">
            <v>3.173333333333336</v>
          </cell>
          <cell r="BQ46">
            <v>77.137764615612369</v>
          </cell>
          <cell r="BR46">
            <v>76.018081402346411</v>
          </cell>
          <cell r="BS46">
            <v>74.771148405180824</v>
          </cell>
          <cell r="BT46">
            <v>73.446658299619131</v>
          </cell>
          <cell r="BU46">
            <v>71.964465094771541</v>
          </cell>
          <cell r="BX46">
            <v>27.444759493295177</v>
          </cell>
          <cell r="BY46">
            <v>27.999026312380973</v>
          </cell>
          <cell r="BZ46">
            <v>28.572743465906495</v>
          </cell>
          <cell r="CA46">
            <v>29.228371965502063</v>
          </cell>
          <cell r="CB46">
            <v>29.964225263024609</v>
          </cell>
          <cell r="CC46">
            <v>29.964225263024609</v>
          </cell>
        </row>
        <row r="47">
          <cell r="F47">
            <v>45</v>
          </cell>
          <cell r="G47">
            <v>21.627416997969519</v>
          </cell>
          <cell r="I47">
            <v>45</v>
          </cell>
          <cell r="J47">
            <v>281.05</v>
          </cell>
          <cell r="K47">
            <v>1.1000000000000001</v>
          </cell>
          <cell r="N47">
            <v>54</v>
          </cell>
          <cell r="O47">
            <v>44</v>
          </cell>
          <cell r="P47">
            <v>20.112126572366307</v>
          </cell>
          <cell r="Q47">
            <v>17.573976198933678</v>
          </cell>
          <cell r="R47">
            <v>14.520955385248474</v>
          </cell>
          <cell r="S47">
            <v>10.768032566844921</v>
          </cell>
          <cell r="T47">
            <v>6.0537500982822579</v>
          </cell>
          <cell r="W47">
            <v>1.4138159588476462</v>
          </cell>
          <cell r="X47">
            <v>1.2353923848410737</v>
          </cell>
          <cell r="Y47">
            <v>1.0114259669812409</v>
          </cell>
          <cell r="Z47">
            <v>0.74760790906026919</v>
          </cell>
          <cell r="AA47">
            <v>0.41433961724503021</v>
          </cell>
          <cell r="AD47">
            <v>54.915912490558505</v>
          </cell>
          <cell r="AE47">
            <v>56.897751416955018</v>
          </cell>
          <cell r="AF47">
            <v>59.760009178384806</v>
          </cell>
          <cell r="AG47">
            <v>64.08760696397195</v>
          </cell>
          <cell r="AH47">
            <v>72.705544177223089</v>
          </cell>
          <cell r="AM47">
            <v>242.37342918215046</v>
          </cell>
          <cell r="AN47">
            <v>193.89874334572039</v>
          </cell>
          <cell r="AO47">
            <v>145.42405750929026</v>
          </cell>
          <cell r="AP47">
            <v>96.949371672860195</v>
          </cell>
          <cell r="AQ47">
            <v>48.474685836430098</v>
          </cell>
          <cell r="AT47">
            <v>33.380771027753042</v>
          </cell>
          <cell r="AU47">
            <v>26.704616822202439</v>
          </cell>
          <cell r="AV47">
            <v>20.028462616651822</v>
          </cell>
          <cell r="AW47">
            <v>13.35230841110122</v>
          </cell>
          <cell r="AX47">
            <v>6.6761542055506098</v>
          </cell>
          <cell r="BA47">
            <v>32.696472110135275</v>
          </cell>
          <cell r="BB47">
            <v>34.09469189131628</v>
          </cell>
          <cell r="BC47">
            <v>35.95964341599278</v>
          </cell>
          <cell r="BD47">
            <v>38.663818688865533</v>
          </cell>
          <cell r="BE47">
            <v>43.329750976586219</v>
          </cell>
          <cell r="BJ47">
            <v>2.300000000000002</v>
          </cell>
          <cell r="BK47">
            <v>2.3460000000000023</v>
          </cell>
          <cell r="BL47">
            <v>2.4380000000000024</v>
          </cell>
          <cell r="BM47">
            <v>2.6220000000000021</v>
          </cell>
          <cell r="BN47">
            <v>3.2200000000000029</v>
          </cell>
          <cell r="BQ47">
            <v>79.263479982320931</v>
          </cell>
          <cell r="BR47">
            <v>78.132225077256265</v>
          </cell>
          <cell r="BS47">
            <v>76.889385936298638</v>
          </cell>
          <cell r="BT47">
            <v>75.547388626818275</v>
          </cell>
          <cell r="BU47">
            <v>74.085064391446963</v>
          </cell>
          <cell r="BX47">
            <v>27.899059784657766</v>
          </cell>
          <cell r="BY47">
            <v>28.42242948848067</v>
          </cell>
          <cell r="BZ47">
            <v>29.029679451959648</v>
          </cell>
          <cell r="CA47">
            <v>29.665539289707144</v>
          </cell>
          <cell r="CB47">
            <v>30.383161594939057</v>
          </cell>
          <cell r="CC47">
            <v>30.383161594939057</v>
          </cell>
        </row>
        <row r="48">
          <cell r="F48">
            <v>46</v>
          </cell>
          <cell r="G48">
            <v>23.251465064166357</v>
          </cell>
          <cell r="I48">
            <v>46</v>
          </cell>
          <cell r="J48">
            <v>325.85912455595718</v>
          </cell>
          <cell r="K48">
            <v>1.1100000000000001</v>
          </cell>
          <cell r="N48">
            <v>55</v>
          </cell>
          <cell r="O48">
            <v>45</v>
          </cell>
          <cell r="P48">
            <v>21.627416997969519</v>
          </cell>
          <cell r="Q48">
            <v>18.900199714525563</v>
          </cell>
          <cell r="R48">
            <v>15.604181364035009</v>
          </cell>
          <cell r="S48">
            <v>11.572830835613489</v>
          </cell>
          <cell r="T48">
            <v>6.49903880788984</v>
          </cell>
          <cell r="W48">
            <v>1.5152904256032116</v>
          </cell>
          <cell r="X48">
            <v>1.3262235155918844</v>
          </cell>
          <cell r="Y48">
            <v>1.083225978786535</v>
          </cell>
          <cell r="Z48">
            <v>0.80479826876856819</v>
          </cell>
          <cell r="AA48">
            <v>0.44528870960758216</v>
          </cell>
          <cell r="AD48">
            <v>55.229416240679981</v>
          </cell>
          <cell r="AE48">
            <v>57.218966664386244</v>
          </cell>
          <cell r="AF48">
            <v>60.086674688654931</v>
          </cell>
          <cell r="AG48">
            <v>64.399012521055653</v>
          </cell>
          <cell r="AH48">
            <v>73.037155126421851</v>
          </cell>
          <cell r="AM48">
            <v>281.05</v>
          </cell>
          <cell r="AN48">
            <v>224.84000000000003</v>
          </cell>
          <cell r="AO48">
            <v>168.63</v>
          </cell>
          <cell r="AP48">
            <v>112.42000000000002</v>
          </cell>
          <cell r="AQ48">
            <v>56.210000000000008</v>
          </cell>
          <cell r="AT48">
            <v>38.676570817849552</v>
          </cell>
          <cell r="AU48">
            <v>30.941256654279641</v>
          </cell>
          <cell r="AV48">
            <v>23.205942490709731</v>
          </cell>
          <cell r="AW48">
            <v>15.470628327139821</v>
          </cell>
          <cell r="AX48">
            <v>7.7353141635699103</v>
          </cell>
          <cell r="BA48">
            <v>32.842201900114915</v>
          </cell>
          <cell r="BB48">
            <v>34.227825436710944</v>
          </cell>
          <cell r="BC48">
            <v>36.105477566569242</v>
          </cell>
          <cell r="BD48">
            <v>38.82039500446033</v>
          </cell>
          <cell r="BE48">
            <v>43.479537810324807</v>
          </cell>
          <cell r="BJ48">
            <v>2.3333333333333353</v>
          </cell>
          <cell r="BK48">
            <v>2.3800000000000021</v>
          </cell>
          <cell r="BL48">
            <v>2.4733333333333354</v>
          </cell>
          <cell r="BM48">
            <v>2.6600000000000019</v>
          </cell>
          <cell r="BN48">
            <v>3.2666666666666693</v>
          </cell>
          <cell r="BQ48">
            <v>81.389787349771211</v>
          </cell>
          <cell r="BR48">
            <v>80.245839937472738</v>
          </cell>
          <cell r="BS48">
            <v>78.990840028799411</v>
          </cell>
          <cell r="BT48">
            <v>77.645290038760592</v>
          </cell>
          <cell r="BU48">
            <v>76.140895902703022</v>
          </cell>
          <cell r="BX48">
            <v>28.329224478524736</v>
          </cell>
          <cell r="BY48">
            <v>28.87680933825774</v>
          </cell>
          <cell r="BZ48">
            <v>29.451960522840583</v>
          </cell>
          <cell r="CA48">
            <v>30.116236887917406</v>
          </cell>
          <cell r="CB48">
            <v>30.827767428124027</v>
          </cell>
          <cell r="CC48">
            <v>30.827767428124027</v>
          </cell>
        </row>
        <row r="49">
          <cell r="F49">
            <v>47</v>
          </cell>
          <cell r="G49">
            <v>24.992076683399535</v>
          </cell>
          <cell r="I49">
            <v>47</v>
          </cell>
          <cell r="J49">
            <v>377.76930817680426</v>
          </cell>
          <cell r="K49">
            <v>1.1200000000000001</v>
          </cell>
          <cell r="N49">
            <v>56</v>
          </cell>
          <cell r="O49">
            <v>46</v>
          </cell>
          <cell r="P49">
            <v>23.251465064166357</v>
          </cell>
          <cell r="Q49">
            <v>20.310154733549314</v>
          </cell>
          <cell r="R49">
            <v>16.757330871744692</v>
          </cell>
          <cell r="S49">
            <v>12.425582930290501</v>
          </cell>
          <cell r="T49">
            <v>6.9545132006921566</v>
          </cell>
          <cell r="W49">
            <v>1.6240480661968384</v>
          </cell>
          <cell r="X49">
            <v>1.4099550190237515</v>
          </cell>
          <cell r="Y49">
            <v>1.1531495077096832</v>
          </cell>
          <cell r="Z49">
            <v>0.85275209467701174</v>
          </cell>
          <cell r="AA49">
            <v>0.45547439280231661</v>
          </cell>
          <cell r="AD49">
            <v>55.537288901845052</v>
          </cell>
          <cell r="AE49">
            <v>57.53646043868428</v>
          </cell>
          <cell r="AF49">
            <v>60.393379177879737</v>
          </cell>
          <cell r="AG49">
            <v>64.710418078139355</v>
          </cell>
          <cell r="AH49">
            <v>73.340924940105893</v>
          </cell>
          <cell r="AM49">
            <v>325.85912455595718</v>
          </cell>
          <cell r="AN49">
            <v>260.68729964476574</v>
          </cell>
          <cell r="AO49">
            <v>195.51547473357431</v>
          </cell>
          <cell r="AP49">
            <v>130.34364982238287</v>
          </cell>
          <cell r="AQ49">
            <v>65.171824911191436</v>
          </cell>
          <cell r="AT49">
            <v>44.809124555957169</v>
          </cell>
          <cell r="AU49">
            <v>35.847299644765712</v>
          </cell>
          <cell r="AV49">
            <v>26.885474733574313</v>
          </cell>
          <cell r="AW49">
            <v>17.923649822382856</v>
          </cell>
          <cell r="AX49">
            <v>8.9618249111914281</v>
          </cell>
          <cell r="BA49">
            <v>32.987931690094548</v>
          </cell>
          <cell r="BB49">
            <v>34.360958982105608</v>
          </cell>
          <cell r="BC49">
            <v>36.245762114295424</v>
          </cell>
          <cell r="BD49">
            <v>38.976971320055128</v>
          </cell>
          <cell r="BE49">
            <v>43.629324644063402</v>
          </cell>
          <cell r="BJ49">
            <v>2.3666666666666685</v>
          </cell>
          <cell r="BK49">
            <v>2.4140000000000019</v>
          </cell>
          <cell r="BL49">
            <v>2.5086666666666688</v>
          </cell>
          <cell r="BM49">
            <v>2.6980000000000017</v>
          </cell>
          <cell r="BN49">
            <v>3.3133333333333357</v>
          </cell>
          <cell r="BQ49">
            <v>83.516605196495291</v>
          </cell>
          <cell r="BR49">
            <v>82.409830559291493</v>
          </cell>
          <cell r="BS49">
            <v>81.207352055772077</v>
          </cell>
          <cell r="BT49">
            <v>79.853954326796469</v>
          </cell>
          <cell r="BU49">
            <v>78.340013067243973</v>
          </cell>
          <cell r="BX49">
            <v>28.77435892693326</v>
          </cell>
          <cell r="BY49">
            <v>29.307110785373723</v>
          </cell>
          <cell r="BZ49">
            <v>29.901500340512762</v>
          </cell>
          <cell r="CA49">
            <v>30.541959062513101</v>
          </cell>
          <cell r="CB49">
            <v>31.241319778905254</v>
          </cell>
          <cell r="CC49">
            <v>31.241319778905254</v>
          </cell>
        </row>
        <row r="50">
          <cell r="F50">
            <v>48</v>
          </cell>
          <cell r="G50">
            <v>26.857618025475972</v>
          </cell>
          <cell r="I50">
            <v>48</v>
          </cell>
          <cell r="J50">
            <v>437.90148836012787</v>
          </cell>
          <cell r="K50">
            <v>1.1299999999999999</v>
          </cell>
          <cell r="N50">
            <v>57</v>
          </cell>
          <cell r="O50">
            <v>47</v>
          </cell>
          <cell r="P50">
            <v>24.992076683399535</v>
          </cell>
          <cell r="Q50">
            <v>21.823081359944474</v>
          </cell>
          <cell r="R50">
            <v>17.996794419716004</v>
          </cell>
          <cell r="S50">
            <v>13.335772118261991</v>
          </cell>
          <cell r="T50">
            <v>7.4426404363163821</v>
          </cell>
          <cell r="W50">
            <v>1.740611619233178</v>
          </cell>
          <cell r="X50">
            <v>1.51292662639516</v>
          </cell>
          <cell r="Y50">
            <v>1.2394635479713116</v>
          </cell>
          <cell r="Z50">
            <v>0.91018918797148984</v>
          </cell>
          <cell r="AA50">
            <v>0.48812723562422544</v>
          </cell>
          <cell r="AD50">
            <v>55.845161563010116</v>
          </cell>
          <cell r="AE50">
            <v>57.853954212982316</v>
          </cell>
          <cell r="AF50">
            <v>60.700083667104536</v>
          </cell>
          <cell r="AG50">
            <v>65.021675833900701</v>
          </cell>
          <cell r="AH50">
            <v>73.644694753789935</v>
          </cell>
          <cell r="AM50">
            <v>377.76930817680426</v>
          </cell>
          <cell r="AN50">
            <v>302.21544654144344</v>
          </cell>
          <cell r="AO50">
            <v>226.66158490608254</v>
          </cell>
          <cell r="AP50">
            <v>151.10772327072172</v>
          </cell>
          <cell r="AQ50">
            <v>75.55386163536086</v>
          </cell>
          <cell r="AT50">
            <v>51.910183620847079</v>
          </cell>
          <cell r="AU50">
            <v>41.528146896677697</v>
          </cell>
          <cell r="AV50">
            <v>31.14611017250823</v>
          </cell>
          <cell r="AW50">
            <v>20.764073448338848</v>
          </cell>
          <cell r="AX50">
            <v>10.382036724169424</v>
          </cell>
          <cell r="BA50">
            <v>33.114246829746719</v>
          </cell>
          <cell r="BB50">
            <v>34.494092527500278</v>
          </cell>
          <cell r="BC50">
            <v>36.386046662021599</v>
          </cell>
          <cell r="BD50">
            <v>39.115214427575864</v>
          </cell>
          <cell r="BE50">
            <v>43.77911147780199</v>
          </cell>
          <cell r="BJ50">
            <v>2.4000000000000017</v>
          </cell>
          <cell r="BK50">
            <v>2.4480000000000017</v>
          </cell>
          <cell r="BL50">
            <v>2.5440000000000018</v>
          </cell>
          <cell r="BM50">
            <v>2.7360000000000015</v>
          </cell>
          <cell r="BN50">
            <v>3.3600000000000021</v>
          </cell>
          <cell r="BQ50">
            <v>85.643863186592412</v>
          </cell>
          <cell r="BR50">
            <v>84.53544812855209</v>
          </cell>
          <cell r="BS50">
            <v>83.32493049129468</v>
          </cell>
          <cell r="BT50">
            <v>82.027450452783569</v>
          </cell>
          <cell r="BU50">
            <v>80.54663523468885</v>
          </cell>
          <cell r="BX50">
            <v>29.214575269515649</v>
          </cell>
          <cell r="BY50">
            <v>29.749456349782722</v>
          </cell>
          <cell r="BZ50">
            <v>30.328427037480733</v>
          </cell>
          <cell r="CA50">
            <v>30.996355742175876</v>
          </cell>
          <cell r="CB50">
            <v>31.657589077576048</v>
          </cell>
          <cell r="CC50">
            <v>31.657589077576048</v>
          </cell>
        </row>
        <row r="51">
          <cell r="F51">
            <v>49</v>
          </cell>
          <cell r="G51">
            <v>28.857055729177837</v>
          </cell>
          <cell r="I51">
            <v>49</v>
          </cell>
          <cell r="J51">
            <v>507.55295278468168</v>
          </cell>
          <cell r="K51">
            <v>1.1399999999999999</v>
          </cell>
          <cell r="N51">
            <v>58</v>
          </cell>
          <cell r="O51">
            <v>48</v>
          </cell>
          <cell r="P51">
            <v>26.857618025475972</v>
          </cell>
          <cell r="Q51">
            <v>23.425214441820142</v>
          </cell>
          <cell r="R51">
            <v>19.329427692935056</v>
          </cell>
          <cell r="S51">
            <v>14.269452456935383</v>
          </cell>
          <cell r="T51">
            <v>7.9605979827510778</v>
          </cell>
          <cell r="W51">
            <v>1.8655413420764368</v>
          </cell>
          <cell r="X51">
            <v>1.6021330818756674</v>
          </cell>
          <cell r="Y51">
            <v>1.3326332732190522</v>
          </cell>
          <cell r="Z51">
            <v>0.93368033867339228</v>
          </cell>
          <cell r="AA51">
            <v>0.51795754643469571</v>
          </cell>
          <cell r="AD51">
            <v>56.142785979989682</v>
          </cell>
          <cell r="AE51">
            <v>58.155157256402767</v>
          </cell>
          <cell r="AF51">
            <v>61.006268532239034</v>
          </cell>
          <cell r="AG51">
            <v>65.330972386106993</v>
          </cell>
          <cell r="AH51">
            <v>73.948464567473962</v>
          </cell>
          <cell r="AM51">
            <v>437.90148836012787</v>
          </cell>
          <cell r="AN51">
            <v>350.32119068810232</v>
          </cell>
          <cell r="AO51">
            <v>262.74089301607671</v>
          </cell>
          <cell r="AP51">
            <v>175.16059534405116</v>
          </cell>
          <cell r="AQ51">
            <v>87.58029767202558</v>
          </cell>
          <cell r="AT51">
            <v>60.132180183323612</v>
          </cell>
          <cell r="AU51">
            <v>48.105744146658878</v>
          </cell>
          <cell r="AV51">
            <v>36.079308109994173</v>
          </cell>
          <cell r="AW51">
            <v>24.052872073329439</v>
          </cell>
          <cell r="AX51">
            <v>12.02643603666472</v>
          </cell>
          <cell r="BA51">
            <v>33.238809018460984</v>
          </cell>
          <cell r="BB51">
            <v>34.627226072894942</v>
          </cell>
          <cell r="BC51">
            <v>36.526331209747774</v>
          </cell>
          <cell r="BD51">
            <v>39.250296194358178</v>
          </cell>
          <cell r="BE51">
            <v>43.928898311540578</v>
          </cell>
          <cell r="BJ51">
            <v>2.4333333333333349</v>
          </cell>
          <cell r="BK51">
            <v>2.4820000000000015</v>
          </cell>
          <cell r="BL51">
            <v>2.5793333333333353</v>
          </cell>
          <cell r="BM51">
            <v>2.7740000000000014</v>
          </cell>
          <cell r="BN51">
            <v>3.4066666666666685</v>
          </cell>
          <cell r="BQ51">
            <v>87.771500639866005</v>
          </cell>
          <cell r="BR51">
            <v>86.672065508292405</v>
          </cell>
          <cell r="BS51">
            <v>85.481735065071589</v>
          </cell>
          <cell r="BT51">
            <v>84.173317183629351</v>
          </cell>
          <cell r="BU51">
            <v>82.729418319864251</v>
          </cell>
          <cell r="BX51">
            <v>29.65092898211061</v>
          </cell>
          <cell r="BY51">
            <v>30.186017902912305</v>
          </cell>
          <cell r="BZ51">
            <v>30.771956904722533</v>
          </cell>
          <cell r="CA51">
            <v>31.395003378607552</v>
          </cell>
          <cell r="CB51">
            <v>32.084842711724434</v>
          </cell>
          <cell r="CC51">
            <v>32.084842711724434</v>
          </cell>
        </row>
        <row r="52">
          <cell r="F52">
            <v>50</v>
          </cell>
          <cell r="G52">
            <v>31</v>
          </cell>
          <cell r="I52">
            <v>50</v>
          </cell>
          <cell r="J52">
            <v>588.22499999999991</v>
          </cell>
          <cell r="K52">
            <v>1.1499999999999999</v>
          </cell>
          <cell r="N52">
            <v>59</v>
          </cell>
          <cell r="O52">
            <v>49</v>
          </cell>
          <cell r="P52">
            <v>28.857055729177837</v>
          </cell>
          <cell r="Q52">
            <v>25.166238301415991</v>
          </cell>
          <cell r="R52">
            <v>20.719366013549685</v>
          </cell>
          <cell r="S52">
            <v>15.268268186307994</v>
          </cell>
          <cell r="T52">
            <v>8.5474599069824766</v>
          </cell>
          <cell r="W52">
            <v>1.9994377037018651</v>
          </cell>
          <cell r="X52">
            <v>1.7410238595958489</v>
          </cell>
          <cell r="Y52">
            <v>1.389938320614629</v>
          </cell>
          <cell r="Z52">
            <v>0.99881572937261076</v>
          </cell>
          <cell r="AA52">
            <v>0.58686192423139882</v>
          </cell>
          <cell r="AD52">
            <v>56.430041330048923</v>
          </cell>
          <cell r="AE52">
            <v>58.442483247955479</v>
          </cell>
          <cell r="AF52">
            <v>61.289495211956165</v>
          </cell>
          <cell r="AG52">
            <v>65.640268938313284</v>
          </cell>
          <cell r="AH52">
            <v>74.231558509323534</v>
          </cell>
          <cell r="AM52">
            <v>507.55295278468168</v>
          </cell>
          <cell r="AN52">
            <v>406.04236222774534</v>
          </cell>
          <cell r="AO52">
            <v>304.53177167080901</v>
          </cell>
          <cell r="AP52">
            <v>203.02118111387267</v>
          </cell>
          <cell r="AQ52">
            <v>101.51059055693634</v>
          </cell>
          <cell r="AT52">
            <v>69.651464424553808</v>
          </cell>
          <cell r="AU52">
            <v>55.721171539643024</v>
          </cell>
          <cell r="AV52">
            <v>41.790878654732296</v>
          </cell>
          <cell r="AW52">
            <v>27.860585769821512</v>
          </cell>
          <cell r="AX52">
            <v>13.930292884910756</v>
          </cell>
          <cell r="BA52">
            <v>33.363371207175248</v>
          </cell>
          <cell r="BB52">
            <v>34.760359618289606</v>
          </cell>
          <cell r="BC52">
            <v>36.666615757473956</v>
          </cell>
          <cell r="BD52">
            <v>39.385377961140485</v>
          </cell>
          <cell r="BE52">
            <v>44.067911160744309</v>
          </cell>
          <cell r="BJ52">
            <v>2.4666666666666681</v>
          </cell>
          <cell r="BK52">
            <v>2.5160000000000013</v>
          </cell>
          <cell r="BL52">
            <v>2.6146666666666682</v>
          </cell>
          <cell r="BM52">
            <v>2.8120000000000016</v>
          </cell>
          <cell r="BN52">
            <v>3.4533333333333354</v>
          </cell>
          <cell r="BQ52">
            <v>89.899465210602642</v>
          </cell>
          <cell r="BR52">
            <v>88.787413007435532</v>
          </cell>
          <cell r="BS52">
            <v>87.591558541772201</v>
          </cell>
          <cell r="BT52">
            <v>86.275030259152317</v>
          </cell>
          <cell r="BU52">
            <v>84.851224267970963</v>
          </cell>
          <cell r="BX52">
            <v>30.101255625879666</v>
          </cell>
          <cell r="BY52">
            <v>30.620606377192669</v>
          </cell>
          <cell r="BZ52">
            <v>31.200336585588083</v>
          </cell>
          <cell r="CA52">
            <v>31.820892668144523</v>
          </cell>
          <cell r="CB52">
            <v>32.512459036550872</v>
          </cell>
          <cell r="CC52">
            <v>32.512459036550872</v>
          </cell>
        </row>
        <row r="53">
          <cell r="F53">
            <v>51</v>
          </cell>
          <cell r="G53">
            <v>33.296750801161366</v>
          </cell>
          <cell r="N53">
            <v>60</v>
          </cell>
          <cell r="O53">
            <v>50</v>
          </cell>
          <cell r="P53">
            <v>31</v>
          </cell>
          <cell r="Q53">
            <v>27.0351</v>
          </cell>
          <cell r="R53">
            <v>22.205300000000001</v>
          </cell>
          <cell r="S53">
            <v>16.386599999999998</v>
          </cell>
          <cell r="T53">
            <v>9.1883999999999997</v>
          </cell>
          <cell r="W53">
            <v>2.1429442708221629</v>
          </cell>
          <cell r="X53">
            <v>1.8688616985840092</v>
          </cell>
          <cell r="Y53">
            <v>1.4859339864503163</v>
          </cell>
          <cell r="Z53">
            <v>1.118331813692004</v>
          </cell>
          <cell r="AA53">
            <v>0.64094009301752308</v>
          </cell>
          <cell r="AD53">
            <v>56.717296680108156</v>
          </cell>
          <cell r="AE53">
            <v>58.729809239508185</v>
          </cell>
          <cell r="AF53">
            <v>61.572721891673297</v>
          </cell>
          <cell r="AG53">
            <v>65.949565490519575</v>
          </cell>
          <cell r="AH53">
            <v>74.51042804689898</v>
          </cell>
          <cell r="AM53">
            <v>588.22499999999991</v>
          </cell>
          <cell r="AN53">
            <v>470.57999999999993</v>
          </cell>
          <cell r="AO53">
            <v>352.93499999999995</v>
          </cell>
          <cell r="AP53">
            <v>235.28999999999996</v>
          </cell>
          <cell r="AQ53">
            <v>117.64499999999998</v>
          </cell>
          <cell r="AT53">
            <v>80.67204721531823</v>
          </cell>
          <cell r="AU53">
            <v>64.537637772254584</v>
          </cell>
          <cell r="AV53">
            <v>48.403228329190938</v>
          </cell>
          <cell r="AW53">
            <v>32.268818886127292</v>
          </cell>
          <cell r="AX53">
            <v>16.134409443063646</v>
          </cell>
          <cell r="BA53">
            <v>33.487933395889513</v>
          </cell>
          <cell r="BB53">
            <v>34.893493163684269</v>
          </cell>
          <cell r="BC53">
            <v>36.806900305200131</v>
          </cell>
          <cell r="BD53">
            <v>39.520459727922798</v>
          </cell>
          <cell r="BE53">
            <v>44.197188392263818</v>
          </cell>
          <cell r="BJ53">
            <v>2.5000000000000013</v>
          </cell>
          <cell r="BK53">
            <v>2.5500000000000016</v>
          </cell>
          <cell r="BL53">
            <v>2.6500000000000017</v>
          </cell>
          <cell r="BM53">
            <v>2.8500000000000014</v>
          </cell>
          <cell r="BN53">
            <v>3.5000000000000018</v>
          </cell>
          <cell r="BQ53">
            <v>92.02585597384136</v>
          </cell>
          <cell r="BR53">
            <v>91.028813161489012</v>
          </cell>
          <cell r="BS53">
            <v>89.944796604838743</v>
          </cell>
          <cell r="BT53">
            <v>88.648964439402022</v>
          </cell>
          <cell r="BU53">
            <v>87.254811090446921</v>
          </cell>
          <cell r="BX53">
            <v>30.529187213831889</v>
          </cell>
          <cell r="BY53">
            <v>31.07439649010124</v>
          </cell>
          <cell r="BZ53">
            <v>31.622732396398735</v>
          </cell>
          <cell r="CA53">
            <v>32.254400792232055</v>
          </cell>
          <cell r="CB53">
            <v>32.979479362275733</v>
          </cell>
          <cell r="CC53">
            <v>32.979479362275733</v>
          </cell>
        </row>
        <row r="54">
          <cell r="F54">
            <v>52</v>
          </cell>
          <cell r="G54">
            <v>35.758347359905123</v>
          </cell>
          <cell r="N54">
            <v>61</v>
          </cell>
          <cell r="O54">
            <v>51</v>
          </cell>
          <cell r="P54">
            <v>33.296750801161366</v>
          </cell>
          <cell r="Q54">
            <v>28.928217096048996</v>
          </cell>
          <cell r="R54">
            <v>23.783869097269566</v>
          </cell>
          <cell r="S54">
            <v>17.587343773173433</v>
          </cell>
          <cell r="T54">
            <v>9.8458492119034169</v>
          </cell>
          <cell r="W54">
            <v>2.296750801161366</v>
          </cell>
          <cell r="X54">
            <v>1.8931170960489965</v>
          </cell>
          <cell r="Y54">
            <v>1.5785690972695647</v>
          </cell>
          <cell r="Z54">
            <v>1.2007437731734356</v>
          </cell>
          <cell r="AA54">
            <v>0.65744921190341721</v>
          </cell>
          <cell r="AD54">
            <v>57.004247194324648</v>
          </cell>
          <cell r="AE54">
            <v>59.016342740868758</v>
          </cell>
          <cell r="AF54">
            <v>61.855948571390428</v>
          </cell>
          <cell r="AG54">
            <v>66.241691764589476</v>
          </cell>
          <cell r="AH54">
            <v>74.789297584474426</v>
          </cell>
          <cell r="BA54">
            <v>33.612495584603778</v>
          </cell>
          <cell r="BB54">
            <v>35.024397713965918</v>
          </cell>
          <cell r="BC54">
            <v>36.947184852926306</v>
          </cell>
          <cell r="BD54">
            <v>39.655541494705105</v>
          </cell>
          <cell r="BE54">
            <v>44.326465623783335</v>
          </cell>
          <cell r="BJ54">
            <v>2.5333333333333345</v>
          </cell>
          <cell r="BK54">
            <v>2.5840000000000014</v>
          </cell>
          <cell r="BL54">
            <v>2.6853333333333347</v>
          </cell>
          <cell r="BM54">
            <v>2.8880000000000012</v>
          </cell>
          <cell r="BN54">
            <v>3.5466666666666682</v>
          </cell>
          <cell r="BX54">
            <v>30.987832933580094</v>
          </cell>
          <cell r="BY54">
            <v>31.478003617690753</v>
          </cell>
          <cell r="BZ54">
            <v>32.061058431778378</v>
          </cell>
          <cell r="CA54">
            <v>32.691861136941853</v>
          </cell>
          <cell r="CB54">
            <v>33.39192659810282</v>
          </cell>
          <cell r="CC54">
            <v>33.39192659810282</v>
          </cell>
        </row>
        <row r="55">
          <cell r="F55">
            <v>53</v>
          </cell>
          <cell r="G55">
            <v>38.396621227037308</v>
          </cell>
          <cell r="N55">
            <v>62</v>
          </cell>
          <cell r="O55">
            <v>52</v>
          </cell>
          <cell r="P55">
            <v>35.758347359905123</v>
          </cell>
          <cell r="Q55">
            <v>31.081155525229534</v>
          </cell>
          <cell r="R55">
            <v>25.606552544428059</v>
          </cell>
          <cell r="S55">
            <v>18.930469092333773</v>
          </cell>
          <cell r="T55">
            <v>10.570167479587953</v>
          </cell>
          <cell r="W55">
            <v>2.4615965587437572</v>
          </cell>
          <cell r="X55">
            <v>2.1529384291805371</v>
          </cell>
          <cell r="Y55">
            <v>1.822683447158493</v>
          </cell>
          <cell r="Z55">
            <v>1.3431253191603396</v>
          </cell>
          <cell r="AA55">
            <v>0.72431826768453611</v>
          </cell>
          <cell r="AD55">
            <v>57.27226591292537</v>
          </cell>
          <cell r="AE55">
            <v>59.290380144164828</v>
          </cell>
          <cell r="AF55">
            <v>62.130298748930763</v>
          </cell>
          <cell r="AG55">
            <v>66.530472725664353</v>
          </cell>
          <cell r="AH55">
            <v>75.062532510920803</v>
          </cell>
          <cell r="BA55">
            <v>33.737057773318043</v>
          </cell>
          <cell r="BB55">
            <v>35.146386283795508</v>
          </cell>
          <cell r="BC55">
            <v>37.075448197698059</v>
          </cell>
          <cell r="BD55">
            <v>39.790623261487418</v>
          </cell>
          <cell r="BE55">
            <v>44.455742855302844</v>
          </cell>
          <cell r="BJ55">
            <v>2.5666666666666678</v>
          </cell>
          <cell r="BK55">
            <v>2.6180000000000012</v>
          </cell>
          <cell r="BL55">
            <v>2.7206666666666681</v>
          </cell>
          <cell r="BM55">
            <v>2.926000000000001</v>
          </cell>
          <cell r="BN55">
            <v>3.5933333333333346</v>
          </cell>
          <cell r="BX55">
            <v>31.409452382022582</v>
          </cell>
          <cell r="BY55">
            <v>31.937003907261929</v>
          </cell>
          <cell r="BZ55">
            <v>32.503757225034654</v>
          </cell>
          <cell r="CA55">
            <v>33.154875618998368</v>
          </cell>
          <cell r="CB55">
            <v>33.843039941845369</v>
          </cell>
          <cell r="CC55">
            <v>33.843039941845369</v>
          </cell>
        </row>
        <row r="56">
          <cell r="F56">
            <v>54</v>
          </cell>
          <cell r="G56">
            <v>41.224253144732614</v>
          </cell>
          <cell r="N56">
            <v>63</v>
          </cell>
          <cell r="O56">
            <v>53</v>
          </cell>
          <cell r="P56">
            <v>38.396621227037308</v>
          </cell>
          <cell r="Q56">
            <v>33.42809844025868</v>
          </cell>
          <cell r="R56">
            <v>27.5802930273809</v>
          </cell>
          <cell r="S56">
            <v>20.319491953348145</v>
          </cell>
          <cell r="T56">
            <v>11.338522248344118</v>
          </cell>
          <cell r="W56">
            <v>2.6382738671321846</v>
          </cell>
          <cell r="X56">
            <v>2.3469429150291461</v>
          </cell>
          <cell r="Y56">
            <v>1.9737404829528415</v>
          </cell>
          <cell r="Z56">
            <v>1.3890228610143716</v>
          </cell>
          <cell r="AA56">
            <v>0.76835476875616493</v>
          </cell>
          <cell r="AD56">
            <v>57.540284631526099</v>
          </cell>
          <cell r="AE56">
            <v>59.564417547460899</v>
          </cell>
          <cell r="AF56">
            <v>62.395461425033538</v>
          </cell>
          <cell r="AG56">
            <v>66.819253686739231</v>
          </cell>
          <cell r="AH56">
            <v>75.318351032805268</v>
          </cell>
          <cell r="BA56">
            <v>33.861619962032307</v>
          </cell>
          <cell r="BB56">
            <v>35.268374853625097</v>
          </cell>
          <cell r="BC56">
            <v>37.196452985793947</v>
          </cell>
          <cell r="BD56">
            <v>39.925705028269732</v>
          </cell>
          <cell r="BE56">
            <v>44.585020086822361</v>
          </cell>
          <cell r="BJ56">
            <v>2.600000000000001</v>
          </cell>
          <cell r="BK56">
            <v>2.652000000000001</v>
          </cell>
          <cell r="BL56">
            <v>2.7560000000000011</v>
          </cell>
          <cell r="BM56">
            <v>2.9640000000000009</v>
          </cell>
          <cell r="BN56">
            <v>3.640000000000001</v>
          </cell>
          <cell r="BX56">
            <v>31.859430310817384</v>
          </cell>
          <cell r="BY56">
            <v>32.373698557428163</v>
          </cell>
          <cell r="BZ56">
            <v>32.983145201793022</v>
          </cell>
          <cell r="CA56">
            <v>33.587424938353614</v>
          </cell>
          <cell r="CB56">
            <v>34.274966559784382</v>
          </cell>
          <cell r="CC56">
            <v>34.274966559784382</v>
          </cell>
        </row>
        <row r="57">
          <cell r="F57">
            <v>55</v>
          </cell>
          <cell r="G57">
            <v>44.254833995939045</v>
          </cell>
          <cell r="N57">
            <v>64</v>
          </cell>
          <cell r="O57">
            <v>54</v>
          </cell>
          <cell r="P57">
            <v>41.224253144732614</v>
          </cell>
          <cell r="Q57">
            <v>35.947548742206841</v>
          </cell>
          <cell r="R57">
            <v>29.553667079458812</v>
          </cell>
          <cell r="S57">
            <v>21.762283235104348</v>
          </cell>
          <cell r="T57">
            <v>12.111685573922442</v>
          </cell>
          <cell r="W57">
            <v>2.8276319176953066</v>
          </cell>
          <cell r="X57">
            <v>2.5194503019481616</v>
          </cell>
          <cell r="Y57">
            <v>1.9733740520779115</v>
          </cell>
          <cell r="Z57">
            <v>1.4427912817562039</v>
          </cell>
          <cell r="AA57">
            <v>0.77316332557832368</v>
          </cell>
          <cell r="AD57">
            <v>57.80830335012682</v>
          </cell>
          <cell r="AE57">
            <v>59.838454950756969</v>
          </cell>
          <cell r="AF57">
            <v>62.660624101136307</v>
          </cell>
          <cell r="AG57">
            <v>67.098789255934349</v>
          </cell>
          <cell r="AH57">
            <v>75.574169554689718</v>
          </cell>
          <cell r="BA57">
            <v>33.986182150746572</v>
          </cell>
          <cell r="BB57">
            <v>35.390363423454687</v>
          </cell>
          <cell r="BC57">
            <v>37.317457773889828</v>
          </cell>
          <cell r="BD57">
            <v>40.052446592012309</v>
          </cell>
          <cell r="BE57">
            <v>44.71429731834187</v>
          </cell>
          <cell r="BJ57">
            <v>2.6333333333333342</v>
          </cell>
          <cell r="BK57">
            <v>2.6860000000000008</v>
          </cell>
          <cell r="BL57">
            <v>2.7913333333333346</v>
          </cell>
          <cell r="BM57">
            <v>3.0020000000000007</v>
          </cell>
          <cell r="BN57">
            <v>3.6866666666666674</v>
          </cell>
          <cell r="BX57">
            <v>32.291963103880526</v>
          </cell>
          <cell r="BY57">
            <v>32.832647261636957</v>
          </cell>
          <cell r="BZ57">
            <v>33.39527305342645</v>
          </cell>
          <cell r="CA57">
            <v>34.031395739895665</v>
          </cell>
          <cell r="CB57">
            <v>34.686702458597871</v>
          </cell>
          <cell r="CC57">
            <v>34.686702458597871</v>
          </cell>
        </row>
        <row r="58">
          <cell r="F58">
            <v>56</v>
          </cell>
          <cell r="G58">
            <v>47.502930128332721</v>
          </cell>
          <cell r="N58">
            <v>65</v>
          </cell>
          <cell r="O58">
            <v>55</v>
          </cell>
          <cell r="P58">
            <v>44.254833995939045</v>
          </cell>
          <cell r="Q58">
            <v>38.53268396026413</v>
          </cell>
          <cell r="R58">
            <v>31.642206307096416</v>
          </cell>
          <cell r="S58">
            <v>23.282468165263531</v>
          </cell>
          <cell r="T58">
            <v>12.944538943812169</v>
          </cell>
          <cell r="W58">
            <v>3.0305808512064303</v>
          </cell>
          <cell r="X58">
            <v>2.5851352180572889</v>
          </cell>
          <cell r="Y58">
            <v>2.0885392276376038</v>
          </cell>
          <cell r="Z58">
            <v>1.5201849301591821</v>
          </cell>
          <cell r="AA58">
            <v>0.8328533698897278</v>
          </cell>
          <cell r="AD58">
            <v>58.071211008105138</v>
          </cell>
          <cell r="AE58">
            <v>60.102437883401088</v>
          </cell>
          <cell r="AF58">
            <v>62.925786777239075</v>
          </cell>
          <cell r="AG58">
            <v>67.36285691246691</v>
          </cell>
          <cell r="AH58">
            <v>75.829988076574182</v>
          </cell>
          <cell r="BA58">
            <v>34.09469189131628</v>
          </cell>
          <cell r="BB58">
            <v>35.512351993284277</v>
          </cell>
          <cell r="BC58">
            <v>37.438462561985709</v>
          </cell>
          <cell r="BD58">
            <v>40.168994574261895</v>
          </cell>
          <cell r="BE58">
            <v>44.843574549861387</v>
          </cell>
          <cell r="BJ58">
            <v>2.6666666666666674</v>
          </cell>
          <cell r="BK58">
            <v>2.7200000000000006</v>
          </cell>
          <cell r="BL58">
            <v>2.8266666666666675</v>
          </cell>
          <cell r="BM58">
            <v>3.0400000000000005</v>
          </cell>
          <cell r="BN58">
            <v>3.7333333333333343</v>
          </cell>
          <cell r="BX58">
            <v>32.733609014843147</v>
          </cell>
          <cell r="BY58">
            <v>33.259468274083204</v>
          </cell>
          <cell r="BZ58">
            <v>33.828861415776679</v>
          </cell>
          <cell r="CA58">
            <v>34.436170958710932</v>
          </cell>
          <cell r="CB58">
            <v>35.119323824093144</v>
          </cell>
          <cell r="CC58">
            <v>35.119323824093144</v>
          </cell>
        </row>
        <row r="59">
          <cell r="F59">
            <v>57</v>
          </cell>
          <cell r="G59">
            <v>50.984153366799077</v>
          </cell>
          <cell r="N59">
            <v>66</v>
          </cell>
          <cell r="O59">
            <v>56</v>
          </cell>
          <cell r="P59">
            <v>47.502930128332721</v>
          </cell>
          <cell r="Q59">
            <v>41.275295988508304</v>
          </cell>
          <cell r="R59">
            <v>33.888590353552566</v>
          </cell>
          <cell r="S59">
            <v>24.910536559297679</v>
          </cell>
          <cell r="T59">
            <v>13.837603546383322</v>
          </cell>
          <cell r="W59">
            <v>3.2480961323936768</v>
          </cell>
          <cell r="X59">
            <v>2.7426120282441744</v>
          </cell>
          <cell r="Y59">
            <v>2.24638404645615</v>
          </cell>
          <cell r="Z59">
            <v>1.6280683940341483</v>
          </cell>
          <cell r="AA59">
            <v>0.89306460257115283</v>
          </cell>
          <cell r="AD59">
            <v>58.321281314909029</v>
          </cell>
          <cell r="AE59">
            <v>60.351982057337977</v>
          </cell>
          <cell r="AF59">
            <v>63.17626763611517</v>
          </cell>
          <cell r="AG59">
            <v>67.626924568999456</v>
          </cell>
          <cell r="AH59">
            <v>76.086647524934079</v>
          </cell>
          <cell r="BA59">
            <v>34.201198727632011</v>
          </cell>
          <cell r="BB59">
            <v>35.634340563113874</v>
          </cell>
          <cell r="BC59">
            <v>37.55946735008159</v>
          </cell>
          <cell r="BD59">
            <v>40.28554255651148</v>
          </cell>
          <cell r="BE59">
            <v>44.972851781380903</v>
          </cell>
          <cell r="BJ59">
            <v>2.7000000000000006</v>
          </cell>
          <cell r="BK59">
            <v>2.7540000000000009</v>
          </cell>
          <cell r="BL59">
            <v>2.862000000000001</v>
          </cell>
          <cell r="BM59">
            <v>3.0780000000000003</v>
          </cell>
          <cell r="BN59">
            <v>3.7800000000000007</v>
          </cell>
          <cell r="BX59">
            <v>33.176892907302189</v>
          </cell>
          <cell r="BY59">
            <v>33.68650047037341</v>
          </cell>
          <cell r="BZ59">
            <v>34.252426803545553</v>
          </cell>
          <cell r="CA59">
            <v>34.869671993596455</v>
          </cell>
          <cell r="CB59">
            <v>35.555098518625485</v>
          </cell>
          <cell r="CC59">
            <v>35.555098518625485</v>
          </cell>
        </row>
        <row r="60">
          <cell r="F60">
            <v>58</v>
          </cell>
          <cell r="G60">
            <v>54.715236050951923</v>
          </cell>
          <cell r="N60">
            <v>67</v>
          </cell>
          <cell r="O60">
            <v>57</v>
          </cell>
          <cell r="P60">
            <v>50.984153366799077</v>
          </cell>
          <cell r="Q60">
            <v>44.310327691085078</v>
          </cell>
          <cell r="R60">
            <v>36.316012443170983</v>
          </cell>
          <cell r="S60">
            <v>26.664712210835919</v>
          </cell>
          <cell r="T60">
            <v>14.815994968391813</v>
          </cell>
          <cell r="W60">
            <v>3.481223238466356</v>
          </cell>
          <cell r="X60">
            <v>3.0350317025767737</v>
          </cell>
          <cell r="Y60">
            <v>2.4274220896184175</v>
          </cell>
          <cell r="Z60">
            <v>1.7541756515382403</v>
          </cell>
          <cell r="AA60">
            <v>0.97839142200849061</v>
          </cell>
          <cell r="AD60">
            <v>58.571351621712921</v>
          </cell>
          <cell r="AE60">
            <v>60.60152623127486</v>
          </cell>
          <cell r="AF60">
            <v>63.421042351541736</v>
          </cell>
          <cell r="AG60">
            <v>67.890992225532017</v>
          </cell>
          <cell r="AH60">
            <v>76.344973133357612</v>
          </cell>
          <cell r="BA60">
            <v>34.307705563947749</v>
          </cell>
          <cell r="BB60">
            <v>35.756329132943463</v>
          </cell>
          <cell r="BC60">
            <v>37.680472138177478</v>
          </cell>
          <cell r="BD60">
            <v>40.402090538761065</v>
          </cell>
          <cell r="BE60">
            <v>45.088151688727308</v>
          </cell>
          <cell r="BJ60">
            <v>2.7333333333333338</v>
          </cell>
          <cell r="BK60">
            <v>2.7880000000000007</v>
          </cell>
          <cell r="BL60">
            <v>2.897333333333334</v>
          </cell>
          <cell r="BM60">
            <v>3.1160000000000001</v>
          </cell>
          <cell r="BN60">
            <v>3.8266666666666671</v>
          </cell>
          <cell r="BX60">
            <v>33.610521693288518</v>
          </cell>
          <cell r="BY60">
            <v>34.136006917064577</v>
          </cell>
          <cell r="BZ60">
            <v>34.683321882159184</v>
          </cell>
          <cell r="CA60">
            <v>35.308560867691789</v>
          </cell>
          <cell r="CB60">
            <v>36.028038378653754</v>
          </cell>
          <cell r="CC60">
            <v>36.028038378653754</v>
          </cell>
        </row>
        <row r="61">
          <cell r="F61">
            <v>59</v>
          </cell>
          <cell r="G61">
            <v>58.714111458355703</v>
          </cell>
          <cell r="N61">
            <v>68</v>
          </cell>
          <cell r="O61">
            <v>58</v>
          </cell>
          <cell r="P61">
            <v>54.715236050951923</v>
          </cell>
          <cell r="Q61">
            <v>47.459995750595695</v>
          </cell>
          <cell r="R61">
            <v>38.913475879437009</v>
          </cell>
          <cell r="S61">
            <v>28.572296265807093</v>
          </cell>
          <cell r="T61">
            <v>15.856475407565867</v>
          </cell>
          <cell r="W61">
            <v>3.7310826841528453</v>
          </cell>
          <cell r="X61">
            <v>3.149668059510617</v>
          </cell>
          <cell r="Y61">
            <v>2.5974634362660254</v>
          </cell>
          <cell r="Z61">
            <v>1.9075840549711742</v>
          </cell>
          <cell r="AA61">
            <v>1.0404804391740541</v>
          </cell>
          <cell r="AD61">
            <v>58.821421928516813</v>
          </cell>
          <cell r="AE61">
            <v>60.851070405211743</v>
          </cell>
          <cell r="AF61">
            <v>63.665817066968295</v>
          </cell>
          <cell r="AG61">
            <v>68.142437172458173</v>
          </cell>
          <cell r="AH61">
            <v>76.60329874178116</v>
          </cell>
          <cell r="BA61">
            <v>34.41421240026348</v>
          </cell>
          <cell r="BB61">
            <v>35.878317702773053</v>
          </cell>
          <cell r="BC61">
            <v>37.801476926273359</v>
          </cell>
          <cell r="BD61">
            <v>40.518638521010644</v>
          </cell>
          <cell r="BE61">
            <v>45.199736104837825</v>
          </cell>
          <cell r="BJ61">
            <v>2.7666666666666671</v>
          </cell>
          <cell r="BK61">
            <v>2.8220000000000005</v>
          </cell>
          <cell r="BL61">
            <v>2.9326666666666674</v>
          </cell>
          <cell r="BM61">
            <v>3.1540000000000004</v>
          </cell>
          <cell r="BN61">
            <v>3.8733333333333335</v>
          </cell>
          <cell r="BX61">
            <v>34.064362584006396</v>
          </cell>
          <cell r="BY61">
            <v>34.555333392643561</v>
          </cell>
          <cell r="BZ61">
            <v>35.132313012164516</v>
          </cell>
          <cell r="CA61">
            <v>35.773967769083114</v>
          </cell>
          <cell r="CB61">
            <v>36.465928362136154</v>
          </cell>
          <cell r="CC61">
            <v>36.465928362136154</v>
          </cell>
        </row>
        <row r="62">
          <cell r="F62">
            <v>60</v>
          </cell>
          <cell r="G62">
            <v>63</v>
          </cell>
          <cell r="N62">
            <v>69</v>
          </cell>
          <cell r="O62">
            <v>59</v>
          </cell>
          <cell r="P62">
            <v>58.714111458355703</v>
          </cell>
          <cell r="Q62">
            <v>50.940363101269412</v>
          </cell>
          <cell r="R62">
            <v>41.728119013453394</v>
          </cell>
          <cell r="S62">
            <v>30.607666303240826</v>
          </cell>
          <cell r="T62">
            <v>17.003606678339814</v>
          </cell>
          <cell r="W62">
            <v>3.99887540740378</v>
          </cell>
          <cell r="X62">
            <v>3.4803673506737169</v>
          </cell>
          <cell r="Y62">
            <v>2.8146431340163858</v>
          </cell>
          <cell r="Z62">
            <v>2.0353700374337329</v>
          </cell>
          <cell r="AA62">
            <v>1.1471312707739472</v>
          </cell>
          <cell r="AD62">
            <v>59.066704614192936</v>
          </cell>
          <cell r="AE62">
            <v>61.094954819415335</v>
          </cell>
          <cell r="AF62">
            <v>63.91059178239486</v>
          </cell>
          <cell r="AG62">
            <v>68.385008299388929</v>
          </cell>
          <cell r="AH62">
            <v>76.861624350204693</v>
          </cell>
          <cell r="BA62">
            <v>34.520719236579211</v>
          </cell>
          <cell r="BB62">
            <v>36.000264155774609</v>
          </cell>
          <cell r="BC62">
            <v>37.922481714369241</v>
          </cell>
          <cell r="BD62">
            <v>40.635186503260229</v>
          </cell>
          <cell r="BE62">
            <v>45.31132052094835</v>
          </cell>
          <cell r="BJ62">
            <v>2.8000000000000003</v>
          </cell>
          <cell r="BK62">
            <v>2.8560000000000003</v>
          </cell>
          <cell r="BL62">
            <v>2.9680000000000004</v>
          </cell>
          <cell r="BM62">
            <v>3.1920000000000002</v>
          </cell>
          <cell r="BN62">
            <v>3.92</v>
          </cell>
          <cell r="BX62">
            <v>34.490270152469755</v>
          </cell>
          <cell r="BY62">
            <v>35.017122693980703</v>
          </cell>
          <cell r="BZ62">
            <v>35.590118732830298</v>
          </cell>
          <cell r="CA62">
            <v>36.233346855347108</v>
          </cell>
          <cell r="CB62">
            <v>36.948702736645387</v>
          </cell>
          <cell r="CC62">
            <v>36.948702736645387</v>
          </cell>
        </row>
        <row r="63">
          <cell r="F63">
            <v>61</v>
          </cell>
          <cell r="G63">
            <v>67.593501602322732</v>
          </cell>
          <cell r="N63">
            <v>70</v>
          </cell>
          <cell r="O63">
            <v>60</v>
          </cell>
          <cell r="P63">
            <v>63</v>
          </cell>
          <cell r="Q63">
            <v>54.589500000000001</v>
          </cell>
          <cell r="R63">
            <v>44.717399999999998</v>
          </cell>
          <cell r="S63">
            <v>32.810400000000001</v>
          </cell>
          <cell r="T63">
            <v>18.276300000000003</v>
          </cell>
          <cell r="W63">
            <v>4.2858885416442973</v>
          </cell>
          <cell r="X63">
            <v>3.649136898730589</v>
          </cell>
          <cell r="Y63">
            <v>2.9892809865466035</v>
          </cell>
          <cell r="Z63">
            <v>2.2027336967591751</v>
          </cell>
          <cell r="AA63">
            <v>1.2726933216601886</v>
          </cell>
          <cell r="AD63">
            <v>59.300028460644697</v>
          </cell>
          <cell r="AE63">
            <v>61.330461663183208</v>
          </cell>
          <cell r="AF63">
            <v>64.14304723627319</v>
          </cell>
          <cell r="AG63">
            <v>68.627579426319684</v>
          </cell>
          <cell r="AH63">
            <v>77.112805903056142</v>
          </cell>
          <cell r="BA63">
            <v>34.627226072894942</v>
          </cell>
          <cell r="BB63">
            <v>36.105477566569242</v>
          </cell>
          <cell r="BC63">
            <v>38.037513426486328</v>
          </cell>
          <cell r="BD63">
            <v>40.751734485509814</v>
          </cell>
          <cell r="BE63">
            <v>45.422904937058867</v>
          </cell>
          <cell r="BJ63">
            <v>2.8333333333333335</v>
          </cell>
          <cell r="BK63">
            <v>2.89</v>
          </cell>
          <cell r="BL63">
            <v>3.0033333333333339</v>
          </cell>
          <cell r="BM63">
            <v>3.23</v>
          </cell>
          <cell r="BN63">
            <v>3.9666666666666668</v>
          </cell>
          <cell r="BX63">
            <v>34.946746581842135</v>
          </cell>
          <cell r="BY63">
            <v>35.462275685369235</v>
          </cell>
          <cell r="BZ63">
            <v>36.065833153381824</v>
          </cell>
          <cell r="CA63">
            <v>36.696861105963713</v>
          </cell>
          <cell r="CB63">
            <v>37.417758642742506</v>
          </cell>
          <cell r="CC63">
            <v>37.417758642742506</v>
          </cell>
        </row>
        <row r="64">
          <cell r="F64">
            <v>62</v>
          </cell>
          <cell r="G64">
            <v>72.516694719810218</v>
          </cell>
          <cell r="N64">
            <v>71</v>
          </cell>
          <cell r="O64">
            <v>61</v>
          </cell>
          <cell r="P64">
            <v>67.593501602322732</v>
          </cell>
          <cell r="Q64">
            <v>58.596806539053574</v>
          </cell>
          <cell r="R64">
            <v>47.977867437328676</v>
          </cell>
          <cell r="S64">
            <v>35.229733035130607</v>
          </cell>
          <cell r="T64">
            <v>19.602115464673592</v>
          </cell>
          <cell r="W64">
            <v>4.593501602322732</v>
          </cell>
          <cell r="X64">
            <v>4.0073065390535731</v>
          </cell>
          <cell r="Y64">
            <v>3.2604674373286784</v>
          </cell>
          <cell r="Z64">
            <v>2.4193330351306059</v>
          </cell>
          <cell r="AA64">
            <v>1.3258154646735889</v>
          </cell>
          <cell r="AD64">
            <v>59.533352307096465</v>
          </cell>
          <cell r="AE64">
            <v>61.56596850695108</v>
          </cell>
          <cell r="AF64">
            <v>64.368413367596901</v>
          </cell>
          <cell r="AG64">
            <v>68.870150553250454</v>
          </cell>
          <cell r="AH64">
            <v>77.355745991356301</v>
          </cell>
          <cell r="BA64">
            <v>34.733732909210673</v>
          </cell>
          <cell r="BB64">
            <v>36.210690977363875</v>
          </cell>
          <cell r="BC64">
            <v>38.14189763688286</v>
          </cell>
          <cell r="BD64">
            <v>40.8682824677594</v>
          </cell>
          <cell r="BE64">
            <v>45.534489353169384</v>
          </cell>
          <cell r="BJ64">
            <v>2.8666666666666667</v>
          </cell>
          <cell r="BK64">
            <v>2.9239999999999999</v>
          </cell>
          <cell r="BL64">
            <v>3.0386666666666668</v>
          </cell>
          <cell r="BM64">
            <v>3.2679999999999998</v>
          </cell>
          <cell r="BN64">
            <v>4.0133333333333328</v>
          </cell>
          <cell r="BX64">
            <v>35.39948832484999</v>
          </cell>
          <cell r="BY64">
            <v>35.951121278937144</v>
          </cell>
          <cell r="BZ64">
            <v>36.523226353203405</v>
          </cell>
          <cell r="CA64">
            <v>37.177648787597903</v>
          </cell>
          <cell r="CB64">
            <v>37.899048700813722</v>
          </cell>
          <cell r="CC64">
            <v>37.899048700813722</v>
          </cell>
        </row>
        <row r="65">
          <cell r="F65">
            <v>63</v>
          </cell>
          <cell r="G65">
            <v>77.793242454074615</v>
          </cell>
          <cell r="N65">
            <v>72</v>
          </cell>
          <cell r="O65">
            <v>62</v>
          </cell>
          <cell r="P65">
            <v>72.516694719810218</v>
          </cell>
          <cell r="Q65">
            <v>62.842967644187539</v>
          </cell>
          <cell r="R65">
            <v>51.5086082594812</v>
          </cell>
          <cell r="S65">
            <v>37.846462974268952</v>
          </cell>
          <cell r="T65">
            <v>21.124113171880715</v>
          </cell>
          <cell r="W65">
            <v>4.9231931174874859</v>
          </cell>
          <cell r="X65">
            <v>4.2461611051339645</v>
          </cell>
          <cell r="Y65">
            <v>3.5307408221525236</v>
          </cell>
          <cell r="Z65">
            <v>2.6167299391383452</v>
          </cell>
          <cell r="AA65">
            <v>1.5219977072071238</v>
          </cell>
          <cell r="AD65">
            <v>59.766676153548232</v>
          </cell>
          <cell r="AE65">
            <v>61.801475350718952</v>
          </cell>
          <cell r="AF65">
            <v>64.593779498920611</v>
          </cell>
          <cell r="AG65">
            <v>69.105843627521551</v>
          </cell>
          <cell r="AH65">
            <v>77.59868607965646</v>
          </cell>
          <cell r="BA65">
            <v>34.840239745526404</v>
          </cell>
          <cell r="BB65">
            <v>36.315904388158508</v>
          </cell>
          <cell r="BC65">
            <v>38.246281847279398</v>
          </cell>
          <cell r="BD65">
            <v>40.984830450008978</v>
          </cell>
          <cell r="BE65">
            <v>45.646073769279901</v>
          </cell>
          <cell r="BJ65">
            <v>2.9</v>
          </cell>
          <cell r="BK65">
            <v>2.9579999999999997</v>
          </cell>
          <cell r="BL65">
            <v>3.0739999999999998</v>
          </cell>
          <cell r="BM65">
            <v>3.3059999999999996</v>
          </cell>
          <cell r="BN65">
            <v>4.0599999999999996</v>
          </cell>
          <cell r="BX65">
            <v>35.879946954767739</v>
          </cell>
          <cell r="BY65">
            <v>36.404595889192997</v>
          </cell>
          <cell r="BZ65">
            <v>37.015987444264518</v>
          </cell>
          <cell r="CA65">
            <v>37.65260406528229</v>
          </cell>
          <cell r="CB65">
            <v>38.389532424015663</v>
          </cell>
          <cell r="CC65">
            <v>38.389532424015663</v>
          </cell>
        </row>
        <row r="66">
          <cell r="F66">
            <v>64</v>
          </cell>
          <cell r="G66">
            <v>83.4485062894652</v>
          </cell>
          <cell r="N66">
            <v>73</v>
          </cell>
          <cell r="O66">
            <v>63</v>
          </cell>
          <cell r="P66">
            <v>77.793242454074615</v>
          </cell>
          <cell r="Q66">
            <v>67.470079180418907</v>
          </cell>
          <cell r="R66">
            <v>55.27987808786542</v>
          </cell>
          <cell r="S66">
            <v>40.678086479235617</v>
          </cell>
          <cell r="T66">
            <v>22.700068148098975</v>
          </cell>
          <cell r="W66">
            <v>5.2765477342643976</v>
          </cell>
          <cell r="X66">
            <v>4.6271115362313679</v>
          </cell>
          <cell r="Y66">
            <v>3.7712698283842201</v>
          </cell>
          <cell r="Z66">
            <v>2.8316235049666645</v>
          </cell>
          <cell r="AA66">
            <v>1.5759549762182594</v>
          </cell>
          <cell r="AD66">
            <v>60</v>
          </cell>
          <cell r="AE66">
            <v>62.033937447710706</v>
          </cell>
          <cell r="AF66">
            <v>64.819145630244321</v>
          </cell>
          <cell r="AG66">
            <v>69.333613546893503</v>
          </cell>
          <cell r="AH66">
            <v>77.841626167956619</v>
          </cell>
          <cell r="BA66">
            <v>34.946746581842135</v>
          </cell>
          <cell r="BB66">
            <v>36.421117798953141</v>
          </cell>
          <cell r="BC66">
            <v>38.35066605767593</v>
          </cell>
          <cell r="BD66">
            <v>41.087476216725996</v>
          </cell>
          <cell r="BE66">
            <v>45.757658185390426</v>
          </cell>
          <cell r="BJ66">
            <v>2.9333333333333331</v>
          </cell>
          <cell r="BK66">
            <v>2.992</v>
          </cell>
          <cell r="BL66">
            <v>3.1093333333333333</v>
          </cell>
          <cell r="BM66">
            <v>3.3439999999999994</v>
          </cell>
          <cell r="BN66">
            <v>4.1066666666666665</v>
          </cell>
          <cell r="BX66">
            <v>36.340586819184892</v>
          </cell>
          <cell r="BY66">
            <v>36.891430076047094</v>
          </cell>
          <cell r="BZ66">
            <v>37.472329150700546</v>
          </cell>
          <cell r="CA66">
            <v>38.143685709059689</v>
          </cell>
          <cell r="CB66">
            <v>38.883046871454752</v>
          </cell>
          <cell r="CC66">
            <v>38.883046871454752</v>
          </cell>
        </row>
        <row r="67">
          <cell r="F67">
            <v>65</v>
          </cell>
          <cell r="G67">
            <v>89.509667991878061</v>
          </cell>
          <cell r="N67">
            <v>74</v>
          </cell>
          <cell r="O67">
            <v>64</v>
          </cell>
          <cell r="P67">
            <v>83.4485062894652</v>
          </cell>
          <cell r="Q67">
            <v>72.399924056740005</v>
          </cell>
          <cell r="R67">
            <v>59.365267374325548</v>
          </cell>
          <cell r="S67">
            <v>43.718672445050821</v>
          </cell>
          <cell r="T67">
            <v>24.341929284637001</v>
          </cell>
          <cell r="W67">
            <v>5.6552638353905849</v>
          </cell>
          <cell r="X67">
            <v>4.9298448763210985</v>
          </cell>
          <cell r="Y67">
            <v>4.0853892864601278</v>
          </cell>
          <cell r="Z67">
            <v>3.0405859658152039</v>
          </cell>
          <cell r="AA67">
            <v>1.6418611365380258</v>
          </cell>
          <cell r="AD67">
            <v>60.217698846451768</v>
          </cell>
          <cell r="AE67">
            <v>62.250054995811666</v>
          </cell>
          <cell r="AF67">
            <v>65.042129882798193</v>
          </cell>
          <cell r="AG67">
            <v>69.56138346626544</v>
          </cell>
          <cell r="AH67">
            <v>78.077870469399883</v>
          </cell>
          <cell r="BA67">
            <v>35.048795427931836</v>
          </cell>
          <cell r="BB67">
            <v>36.526331209747774</v>
          </cell>
          <cell r="BC67">
            <v>38.455050268072462</v>
          </cell>
          <cell r="BD67">
            <v>41.188041754455355</v>
          </cell>
          <cell r="BE67">
            <v>45.869242601500943</v>
          </cell>
          <cell r="BJ67">
            <v>2.9666666666666663</v>
          </cell>
          <cell r="BK67">
            <v>3.0259999999999998</v>
          </cell>
          <cell r="BL67">
            <v>3.1446666666666663</v>
          </cell>
          <cell r="BM67">
            <v>3.3819999999999992</v>
          </cell>
          <cell r="BN67">
            <v>4.1533333333333324</v>
          </cell>
          <cell r="BX67">
            <v>36.816594496836878</v>
          </cell>
          <cell r="BY67">
            <v>37.353752318195028</v>
          </cell>
          <cell r="BZ67">
            <v>37.96668081559784</v>
          </cell>
          <cell r="CA67">
            <v>38.619769456836295</v>
          </cell>
          <cell r="CB67">
            <v>39.342673018124934</v>
          </cell>
          <cell r="CC67">
            <v>39.342673018124934</v>
          </cell>
        </row>
        <row r="68">
          <cell r="F68">
            <v>66</v>
          </cell>
          <cell r="G68">
            <v>96.005860256665443</v>
          </cell>
          <cell r="N68">
            <v>75</v>
          </cell>
          <cell r="O68">
            <v>65</v>
          </cell>
          <cell r="P68">
            <v>89.509667991878061</v>
          </cell>
          <cell r="Q68">
            <v>77.64963698295422</v>
          </cell>
          <cell r="R68">
            <v>63.802491344610679</v>
          </cell>
          <cell r="S68">
            <v>46.929918928141667</v>
          </cell>
          <cell r="T68">
            <v>25.993607584841389</v>
          </cell>
          <cell r="W68">
            <v>6.0611617024128606</v>
          </cell>
          <cell r="X68">
            <v>5.2497129262142153</v>
          </cell>
          <cell r="Y68">
            <v>4.4372239702851317</v>
          </cell>
          <cell r="Z68">
            <v>3.2112464830908465</v>
          </cell>
          <cell r="AA68">
            <v>1.651678300204388</v>
          </cell>
          <cell r="AD68">
            <v>60.435397692903535</v>
          </cell>
          <cell r="AE68">
            <v>62.466172543912634</v>
          </cell>
          <cell r="AF68">
            <v>65.255436396961542</v>
          </cell>
          <cell r="AG68">
            <v>69.789153385637391</v>
          </cell>
          <cell r="AH68">
            <v>78.301575047908599</v>
          </cell>
          <cell r="BA68">
            <v>35.146386283795508</v>
          </cell>
          <cell r="BB68">
            <v>36.631544620542407</v>
          </cell>
          <cell r="BC68">
            <v>38.559434478468994</v>
          </cell>
          <cell r="BD68">
            <v>41.288607292184714</v>
          </cell>
          <cell r="BE68">
            <v>45.98082701761146</v>
          </cell>
          <cell r="BJ68">
            <v>2.9999999999999996</v>
          </cell>
          <cell r="BK68">
            <v>3.0599999999999996</v>
          </cell>
          <cell r="BL68">
            <v>3.1799999999999997</v>
          </cell>
          <cell r="BM68">
            <v>3.419999999999999</v>
          </cell>
          <cell r="BN68">
            <v>4.1999999999999993</v>
          </cell>
          <cell r="BX68">
            <v>37.281858261446175</v>
          </cell>
          <cell r="BY68">
            <v>37.830182618345603</v>
          </cell>
          <cell r="BZ68">
            <v>38.434433483033168</v>
          </cell>
          <cell r="CA68">
            <v>39.10574775257124</v>
          </cell>
          <cell r="CB68">
            <v>39.788896264020153</v>
          </cell>
          <cell r="CC68">
            <v>39.788896264020153</v>
          </cell>
        </row>
        <row r="69">
          <cell r="F69">
            <v>67</v>
          </cell>
          <cell r="G69">
            <v>102.96830673359811</v>
          </cell>
          <cell r="N69">
            <v>76</v>
          </cell>
          <cell r="O69">
            <v>66</v>
          </cell>
          <cell r="P69">
            <v>96.005860256665443</v>
          </cell>
          <cell r="Q69">
            <v>83.352287874836932</v>
          </cell>
          <cell r="R69">
            <v>68.490580707105124</v>
          </cell>
          <cell r="S69">
            <v>50.163061984107692</v>
          </cell>
          <cell r="T69">
            <v>27.851300060458648</v>
          </cell>
          <cell r="W69">
            <v>6.496192264787382</v>
          </cell>
          <cell r="X69">
            <v>5.7026508918827119</v>
          </cell>
          <cell r="Y69">
            <v>4.6880893624944449</v>
          </cell>
          <cell r="Z69">
            <v>3.2331430559660248</v>
          </cell>
          <cell r="AA69">
            <v>1.8576924756172595</v>
          </cell>
          <cell r="AD69">
            <v>60.653096539355303</v>
          </cell>
          <cell r="AE69">
            <v>62.682290092013595</v>
          </cell>
          <cell r="AF69">
            <v>65.468742911124906</v>
          </cell>
          <cell r="AG69">
            <v>70.015851474333999</v>
          </cell>
          <cell r="AH69">
            <v>78.525279626417301</v>
          </cell>
          <cell r="BA69">
            <v>35.243977139659179</v>
          </cell>
          <cell r="BB69">
            <v>36.73675803133704</v>
          </cell>
          <cell r="BC69">
            <v>38.663818688865533</v>
          </cell>
          <cell r="BD69">
            <v>41.389172829914081</v>
          </cell>
          <cell r="BE69">
            <v>46.079770001861057</v>
          </cell>
          <cell r="BJ69">
            <v>3.0333333333333328</v>
          </cell>
          <cell r="BK69">
            <v>3.0939999999999994</v>
          </cell>
          <cell r="BL69">
            <v>3.2153333333333327</v>
          </cell>
          <cell r="BM69">
            <v>3.4579999999999989</v>
          </cell>
          <cell r="BN69">
            <v>4.2466666666666653</v>
          </cell>
          <cell r="BX69">
            <v>37.753500482504599</v>
          </cell>
          <cell r="BY69">
            <v>38.299957868613873</v>
          </cell>
          <cell r="BZ69">
            <v>38.923795989405541</v>
          </cell>
          <cell r="CA69">
            <v>39.54248642883109</v>
          </cell>
          <cell r="CB69">
            <v>40.250881200683118</v>
          </cell>
          <cell r="CC69">
            <v>40.250881200683118</v>
          </cell>
        </row>
        <row r="70">
          <cell r="F70">
            <v>68</v>
          </cell>
          <cell r="G70">
            <v>110.43047210190386</v>
          </cell>
          <cell r="N70">
            <v>77</v>
          </cell>
          <cell r="O70">
            <v>67</v>
          </cell>
          <cell r="P70">
            <v>102.96830673359811</v>
          </cell>
          <cell r="Q70">
            <v>89.469161720823394</v>
          </cell>
          <cell r="R70">
            <v>73.292840732975137</v>
          </cell>
          <cell r="S70">
            <v>53.625894146857902</v>
          </cell>
          <cell r="T70">
            <v>29.799027968703292</v>
          </cell>
          <cell r="W70">
            <v>6.9624464769326693</v>
          </cell>
          <cell r="X70">
            <v>6.1168738459864613</v>
          </cell>
          <cell r="Y70">
            <v>4.8022600258700123</v>
          </cell>
          <cell r="Z70">
            <v>3.4628321627502103</v>
          </cell>
          <cell r="AA70">
            <v>1.9477279082446444</v>
          </cell>
          <cell r="AD70">
            <v>60.870795385807064</v>
          </cell>
          <cell r="AE70">
            <v>62.898407640114556</v>
          </cell>
          <cell r="AF70">
            <v>65.682049425288255</v>
          </cell>
          <cell r="AG70">
            <v>70.229195678021767</v>
          </cell>
          <cell r="AH70">
            <v>78.748984204926018</v>
          </cell>
          <cell r="BA70">
            <v>35.341567995522851</v>
          </cell>
          <cell r="BB70">
            <v>36.841971442131673</v>
          </cell>
          <cell r="BC70">
            <v>38.768202899262064</v>
          </cell>
          <cell r="BD70">
            <v>41.48973836764344</v>
          </cell>
          <cell r="BE70">
            <v>46.176090215954694</v>
          </cell>
          <cell r="BJ70">
            <v>3.066666666666666</v>
          </cell>
          <cell r="BK70">
            <v>3.1279999999999992</v>
          </cell>
          <cell r="BL70">
            <v>3.2506666666666661</v>
          </cell>
          <cell r="BM70">
            <v>3.4959999999999991</v>
          </cell>
          <cell r="BN70">
            <v>4.2933333333333321</v>
          </cell>
          <cell r="BX70">
            <v>38.223420039247138</v>
          </cell>
          <cell r="BY70">
            <v>38.778836653495254</v>
          </cell>
          <cell r="BZ70">
            <v>39.366722334610458</v>
          </cell>
          <cell r="CA70">
            <v>40.008845309680844</v>
          </cell>
          <cell r="CB70">
            <v>40.704888716037352</v>
          </cell>
          <cell r="CC70">
            <v>40.704888716037352</v>
          </cell>
        </row>
        <row r="71">
          <cell r="F71">
            <v>69</v>
          </cell>
          <cell r="G71">
            <v>118.42822291671132</v>
          </cell>
          <cell r="N71">
            <v>78</v>
          </cell>
          <cell r="O71">
            <v>68</v>
          </cell>
          <cell r="P71">
            <v>110.43047210190386</v>
          </cell>
          <cell r="Q71">
            <v>95.831563690032169</v>
          </cell>
          <cell r="R71">
            <v>78.251032531409081</v>
          </cell>
          <cell r="S71">
            <v>57.412802445779818</v>
          </cell>
          <cell r="T71">
            <v>31.859191201399263</v>
          </cell>
          <cell r="W71">
            <v>7.4621653683057474</v>
          </cell>
          <cell r="X71">
            <v>6.3624019692087757</v>
          </cell>
          <cell r="Y71">
            <v>4.9581917984339441</v>
          </cell>
          <cell r="Z71">
            <v>3.7869082989219152</v>
          </cell>
          <cell r="AA71">
            <v>2.0601632326959702</v>
          </cell>
          <cell r="AD71">
            <v>61.082568038258209</v>
          </cell>
          <cell r="AE71">
            <v>63.107492392331935</v>
          </cell>
          <cell r="AF71">
            <v>65.895355939451605</v>
          </cell>
          <cell r="AG71">
            <v>70.442539881709536</v>
          </cell>
          <cell r="AH71">
            <v>78.972688783434734</v>
          </cell>
          <cell r="BA71">
            <v>35.439158851386523</v>
          </cell>
          <cell r="BB71">
            <v>36.947184852926306</v>
          </cell>
          <cell r="BC71">
            <v>38.872587109658596</v>
          </cell>
          <cell r="BD71">
            <v>41.590303905372799</v>
          </cell>
          <cell r="BE71">
            <v>46.272410430048332</v>
          </cell>
          <cell r="BJ71">
            <v>3.0999999999999992</v>
          </cell>
          <cell r="BK71">
            <v>3.161999999999999</v>
          </cell>
          <cell r="BL71">
            <v>3.2859999999999991</v>
          </cell>
          <cell r="BM71">
            <v>3.5339999999999989</v>
          </cell>
          <cell r="BN71">
            <v>4.339999999999999</v>
          </cell>
          <cell r="BX71">
            <v>38.690779383138512</v>
          </cell>
          <cell r="BY71">
            <v>39.238919857187803</v>
          </cell>
          <cell r="BZ71">
            <v>39.813229873395798</v>
          </cell>
          <cell r="CA71">
            <v>40.450201830884396</v>
          </cell>
          <cell r="CB71">
            <v>41.159720729358739</v>
          </cell>
          <cell r="CC71">
            <v>41.159720729358739</v>
          </cell>
        </row>
        <row r="72">
          <cell r="F72">
            <v>70</v>
          </cell>
          <cell r="G72">
            <v>127</v>
          </cell>
          <cell r="N72">
            <v>79</v>
          </cell>
          <cell r="O72">
            <v>69</v>
          </cell>
          <cell r="P72">
            <v>118.42822291671132</v>
          </cell>
          <cell r="Q72">
            <v>102.51146975670532</v>
          </cell>
          <cell r="R72">
            <v>83.894553114198303</v>
          </cell>
          <cell r="S72">
            <v>61.535304627523196</v>
          </cell>
          <cell r="T72">
            <v>34.059956910846175</v>
          </cell>
          <cell r="W72">
            <v>7.9977508148074605</v>
          </cell>
          <cell r="X72">
            <v>6.6799060666731549</v>
          </cell>
          <cell r="Y72">
            <v>5.6435205827892219</v>
          </cell>
          <cell r="Z72">
            <v>4.1225021817433785</v>
          </cell>
          <cell r="AA72">
            <v>2.2007657094469124</v>
          </cell>
          <cell r="AD72">
            <v>61.285688244217212</v>
          </cell>
          <cell r="AE72">
            <v>63.310338531528565</v>
          </cell>
          <cell r="AF72">
            <v>66.106079073217742</v>
          </cell>
          <cell r="AG72">
            <v>70.655884085397304</v>
          </cell>
          <cell r="AH72">
            <v>79.188599387584361</v>
          </cell>
          <cell r="BA72">
            <v>35.536749707250202</v>
          </cell>
          <cell r="BB72">
            <v>37.045197000674086</v>
          </cell>
          <cell r="BC72">
            <v>38.976971320055128</v>
          </cell>
          <cell r="BD72">
            <v>41.690869443102159</v>
          </cell>
          <cell r="BE72">
            <v>46.368730644141969</v>
          </cell>
          <cell r="BJ72">
            <v>3.1333333333333324</v>
          </cell>
          <cell r="BK72">
            <v>3.1959999999999993</v>
          </cell>
          <cell r="BL72">
            <v>3.3213333333333326</v>
          </cell>
          <cell r="BM72">
            <v>3.5719999999999987</v>
          </cell>
          <cell r="BN72">
            <v>4.3866666666666649</v>
          </cell>
          <cell r="BX72">
            <v>39.165368824198744</v>
          </cell>
          <cell r="BY72">
            <v>39.690086613900846</v>
          </cell>
          <cell r="BZ72">
            <v>40.27734947532835</v>
          </cell>
          <cell r="CA72">
            <v>40.930671141986089</v>
          </cell>
          <cell r="CB72">
            <v>41.602363103332472</v>
          </cell>
          <cell r="CC72">
            <v>41.602363103332472</v>
          </cell>
        </row>
        <row r="73">
          <cell r="F73">
            <v>71</v>
          </cell>
          <cell r="G73">
            <v>136.18700320464549</v>
          </cell>
          <cell r="N73">
            <v>80</v>
          </cell>
          <cell r="O73">
            <v>70</v>
          </cell>
          <cell r="P73">
            <v>127</v>
          </cell>
          <cell r="Q73">
            <v>109.9693</v>
          </cell>
          <cell r="R73">
            <v>90.106499999999997</v>
          </cell>
          <cell r="S73">
            <v>65.925700000000006</v>
          </cell>
          <cell r="T73">
            <v>36.4998</v>
          </cell>
          <cell r="W73">
            <v>8.5717770832886799</v>
          </cell>
          <cell r="X73">
            <v>7.4578302432946799</v>
          </cell>
          <cell r="Y73">
            <v>6.2119468858016944</v>
          </cell>
          <cell r="Z73">
            <v>4.3903953724768101</v>
          </cell>
          <cell r="AA73">
            <v>2.4398430891538254</v>
          </cell>
          <cell r="AD73">
            <v>61.488808450176215</v>
          </cell>
          <cell r="AE73">
            <v>63.513184670725188</v>
          </cell>
          <cell r="AF73">
            <v>66.314314361313961</v>
          </cell>
          <cell r="AG73">
            <v>70.869228289085072</v>
          </cell>
          <cell r="AH73">
            <v>79.403426131671111</v>
          </cell>
          <cell r="BA73">
            <v>35.634340563113874</v>
          </cell>
          <cell r="BB73">
            <v>37.135950591746003</v>
          </cell>
          <cell r="BC73">
            <v>39.070187171981765</v>
          </cell>
          <cell r="BD73">
            <v>41.791434980831518</v>
          </cell>
          <cell r="BE73">
            <v>46.465050858235607</v>
          </cell>
          <cell r="BJ73">
            <v>3.1666666666666656</v>
          </cell>
          <cell r="BK73">
            <v>3.2299999999999991</v>
          </cell>
          <cell r="BL73">
            <v>3.3566666666666656</v>
          </cell>
          <cell r="BM73">
            <v>3.6099999999999985</v>
          </cell>
          <cell r="BN73">
            <v>4.4333333333333318</v>
          </cell>
          <cell r="BX73">
            <v>39.628525141348646</v>
          </cell>
          <cell r="BY73">
            <v>40.167205562734367</v>
          </cell>
          <cell r="BZ73">
            <v>40.760009392249536</v>
          </cell>
          <cell r="CA73">
            <v>41.381700810460785</v>
          </cell>
          <cell r="CB73">
            <v>42.080332137364977</v>
          </cell>
          <cell r="CC73">
            <v>42.080332137364977</v>
          </cell>
        </row>
        <row r="74">
          <cell r="F74">
            <v>72</v>
          </cell>
          <cell r="G74">
            <v>146.03338943962044</v>
          </cell>
          <cell r="N74">
            <v>81</v>
          </cell>
          <cell r="O74">
            <v>71</v>
          </cell>
          <cell r="P74">
            <v>136.18700320464549</v>
          </cell>
          <cell r="Q74">
            <v>118.03327567746625</v>
          </cell>
          <cell r="R74">
            <v>96.583822672734584</v>
          </cell>
          <cell r="S74">
            <v>70.612961161608681</v>
          </cell>
          <cell r="T74">
            <v>39.126526020694648</v>
          </cell>
          <cell r="W74">
            <v>9.1870032046454924</v>
          </cell>
          <cell r="X74">
            <v>8.0639756774662459</v>
          </cell>
          <cell r="Y74">
            <v>6.4773226727345872</v>
          </cell>
          <cell r="Z74">
            <v>4.6872611616086743</v>
          </cell>
          <cell r="AA74">
            <v>2.6267260206946474</v>
          </cell>
          <cell r="AD74">
            <v>61.691928656135218</v>
          </cell>
          <cell r="AE74">
            <v>63.716030809921811</v>
          </cell>
          <cell r="AF74">
            <v>66.52254964941018</v>
          </cell>
          <cell r="AG74">
            <v>71.07781362467729</v>
          </cell>
          <cell r="AH74">
            <v>79.618252875757847</v>
          </cell>
          <cell r="BA74">
            <v>35.731931418977545</v>
          </cell>
          <cell r="BB74">
            <v>37.226704182817912</v>
          </cell>
          <cell r="BC74">
            <v>39.160241683169971</v>
          </cell>
          <cell r="BD74">
            <v>41.892000518560877</v>
          </cell>
          <cell r="BE74">
            <v>46.561371072329244</v>
          </cell>
          <cell r="BJ74">
            <v>3.1999999999999988</v>
          </cell>
          <cell r="BK74">
            <v>3.2639999999999989</v>
          </cell>
          <cell r="BL74">
            <v>3.391999999999999</v>
          </cell>
          <cell r="BM74">
            <v>3.6479999999999984</v>
          </cell>
          <cell r="BN74">
            <v>4.4799999999999978</v>
          </cell>
          <cell r="BX74">
            <v>40.107783723382404</v>
          </cell>
          <cell r="BY74">
            <v>40.637125609793571</v>
          </cell>
          <cell r="BZ74">
            <v>41.227183381803457</v>
          </cell>
          <cell r="CA74">
            <v>41.85307774965591</v>
          </cell>
          <cell r="CB74">
            <v>42.536236620449564</v>
          </cell>
          <cell r="CC74">
            <v>42.536236620449564</v>
          </cell>
        </row>
        <row r="75">
          <cell r="F75">
            <v>73</v>
          </cell>
          <cell r="G75">
            <v>156.58648490814926</v>
          </cell>
          <cell r="N75">
            <v>82</v>
          </cell>
          <cell r="O75">
            <v>72</v>
          </cell>
          <cell r="P75">
            <v>146.03338943962044</v>
          </cell>
          <cell r="Q75">
            <v>126.581741966263</v>
          </cell>
          <cell r="R75">
            <v>103.31862302853146</v>
          </cell>
          <cell r="S75">
            <v>75.586882373947532</v>
          </cell>
          <cell r="T75">
            <v>41.896979430227098</v>
          </cell>
          <cell r="W75">
            <v>9.8463862349749434</v>
          </cell>
          <cell r="X75">
            <v>8.548466288796746</v>
          </cell>
          <cell r="Y75">
            <v>6.7348003557968781</v>
          </cell>
          <cell r="Z75">
            <v>4.9739212123388512</v>
          </cell>
          <cell r="AA75">
            <v>2.7704534095324505</v>
          </cell>
          <cell r="AD75">
            <v>61.895048862094221</v>
          </cell>
          <cell r="AE75">
            <v>63.918876949118435</v>
          </cell>
          <cell r="AF75">
            <v>66.7307849375064</v>
          </cell>
          <cell r="AG75">
            <v>71.278862245535876</v>
          </cell>
          <cell r="AH75">
            <v>79.833079619844597</v>
          </cell>
          <cell r="BA75">
            <v>35.829522274841217</v>
          </cell>
          <cell r="BB75">
            <v>37.317457773889828</v>
          </cell>
          <cell r="BC75">
            <v>39.250296194358178</v>
          </cell>
          <cell r="BD75">
            <v>41.992566056290244</v>
          </cell>
          <cell r="BE75">
            <v>46.657691286422882</v>
          </cell>
          <cell r="BJ75">
            <v>3.2333333333333321</v>
          </cell>
          <cell r="BK75">
            <v>3.2979999999999987</v>
          </cell>
          <cell r="BL75">
            <v>3.427333333333332</v>
          </cell>
          <cell r="BM75">
            <v>3.6859999999999982</v>
          </cell>
          <cell r="BN75">
            <v>4.5266666666666646</v>
          </cell>
          <cell r="BX75">
            <v>40.566814302636963</v>
          </cell>
          <cell r="BY75">
            <v>41.116727813554483</v>
          </cell>
          <cell r="BZ75">
            <v>41.67870926132386</v>
          </cell>
          <cell r="CA75">
            <v>42.304861384799864</v>
          </cell>
          <cell r="CB75">
            <v>43.014746184152813</v>
          </cell>
          <cell r="CC75">
            <v>43.014746184152813</v>
          </cell>
        </row>
        <row r="76">
          <cell r="F76">
            <v>74</v>
          </cell>
          <cell r="G76">
            <v>167.89701257893043</v>
          </cell>
          <cell r="N76">
            <v>83</v>
          </cell>
          <cell r="O76">
            <v>73</v>
          </cell>
          <cell r="P76">
            <v>156.58648490814926</v>
          </cell>
          <cell r="Q76">
            <v>135.41599214856748</v>
          </cell>
          <cell r="R76">
            <v>110.58137564213501</v>
          </cell>
          <cell r="S76">
            <v>80.955212697513176</v>
          </cell>
          <cell r="T76">
            <v>44.877686574675579</v>
          </cell>
          <cell r="W76">
            <v>10.553095468528824</v>
          </cell>
          <cell r="X76">
            <v>8.834250182304487</v>
          </cell>
          <cell r="Y76">
            <v>7.2627526136035527</v>
          </cell>
          <cell r="Z76">
            <v>5.3683303235656439</v>
          </cell>
          <cell r="AA76">
            <v>2.9807071444484805</v>
          </cell>
          <cell r="AD76">
            <v>62.091594979242075</v>
          </cell>
          <cell r="AE76">
            <v>64.114306430026588</v>
          </cell>
          <cell r="AF76">
            <v>66.939020225602619</v>
          </cell>
          <cell r="AG76">
            <v>71.479910866394462</v>
          </cell>
          <cell r="AH76">
            <v>80.043898354812981</v>
          </cell>
          <cell r="BA76">
            <v>35.927113130704889</v>
          </cell>
          <cell r="BB76">
            <v>37.408211364961737</v>
          </cell>
          <cell r="BC76">
            <v>39.340350705546385</v>
          </cell>
          <cell r="BD76">
            <v>42.080366850119908</v>
          </cell>
          <cell r="BE76">
            <v>46.754011500516519</v>
          </cell>
          <cell r="BJ76">
            <v>3.2666666666666653</v>
          </cell>
          <cell r="BK76">
            <v>3.3319999999999985</v>
          </cell>
          <cell r="BL76">
            <v>3.4626666666666654</v>
          </cell>
          <cell r="BM76">
            <v>3.723999999999998</v>
          </cell>
          <cell r="BN76">
            <v>4.5733333333333315</v>
          </cell>
          <cell r="BX76">
            <v>41.050728962151652</v>
          </cell>
          <cell r="BY76">
            <v>41.560938373564056</v>
          </cell>
          <cell r="BZ76">
            <v>42.142929396202454</v>
          </cell>
          <cell r="CA76">
            <v>42.770735222023518</v>
          </cell>
          <cell r="CB76">
            <v>43.461216869621744</v>
          </cell>
          <cell r="CC76">
            <v>43.461216869621744</v>
          </cell>
        </row>
        <row r="77">
          <cell r="F77">
            <v>75</v>
          </cell>
          <cell r="G77">
            <v>180.01933598375612</v>
          </cell>
          <cell r="N77">
            <v>84</v>
          </cell>
          <cell r="O77">
            <v>74</v>
          </cell>
          <cell r="P77">
            <v>167.89701257893043</v>
          </cell>
          <cell r="Q77">
            <v>145.16375707574326</v>
          </cell>
          <cell r="R77">
            <v>118.70318789330381</v>
          </cell>
          <cell r="S77">
            <v>86.869914308338593</v>
          </cell>
          <cell r="T77">
            <v>48.169652908895138</v>
          </cell>
          <cell r="W77">
            <v>11.31052767078117</v>
          </cell>
          <cell r="X77">
            <v>9.7477649271757798</v>
          </cell>
          <cell r="Y77">
            <v>8.1218122511687909</v>
          </cell>
          <cell r="Z77">
            <v>5.9147016108254178</v>
          </cell>
          <cell r="AA77">
            <v>3.2919663342195591</v>
          </cell>
          <cell r="AD77">
            <v>62.281112832649576</v>
          </cell>
          <cell r="AE77">
            <v>64.304793036447776</v>
          </cell>
          <cell r="AF77">
            <v>67.14262442756818</v>
          </cell>
          <cell r="AG77">
            <v>71.680959487253048</v>
          </cell>
          <cell r="AH77">
            <v>80.24075196383977</v>
          </cell>
          <cell r="BA77">
            <v>36.021306837933537</v>
          </cell>
          <cell r="BB77">
            <v>37.498964956033646</v>
          </cell>
          <cell r="BC77">
            <v>39.430405216734592</v>
          </cell>
          <cell r="BD77">
            <v>42.167148737437564</v>
          </cell>
          <cell r="BE77">
            <v>46.850331714610157</v>
          </cell>
          <cell r="BJ77">
            <v>3.2999999999999985</v>
          </cell>
          <cell r="BK77">
            <v>3.3659999999999983</v>
          </cell>
          <cell r="BL77">
            <v>3.4979999999999984</v>
          </cell>
          <cell r="BM77">
            <v>3.7619999999999978</v>
          </cell>
          <cell r="BN77">
            <v>4.6199999999999974</v>
          </cell>
          <cell r="BX77">
            <v>41.505708681037625</v>
          </cell>
          <cell r="BY77">
            <v>42.044081480508389</v>
          </cell>
          <cell r="BZ77">
            <v>42.612813526599879</v>
          </cell>
          <cell r="CA77">
            <v>43.245114997782593</v>
          </cell>
          <cell r="CB77">
            <v>43.954310083598529</v>
          </cell>
          <cell r="CC77">
            <v>43.954310083598529</v>
          </cell>
        </row>
        <row r="78">
          <cell r="F78">
            <v>76</v>
          </cell>
          <cell r="G78">
            <v>193.01172051333091</v>
          </cell>
          <cell r="N78">
            <v>85</v>
          </cell>
          <cell r="O78">
            <v>75</v>
          </cell>
          <cell r="P78">
            <v>180.01933598375612</v>
          </cell>
          <cell r="Q78">
            <v>155.75272949314578</v>
          </cell>
          <cell r="R78">
            <v>127.38168214210583</v>
          </cell>
          <cell r="S78">
            <v>93.214012172388934</v>
          </cell>
          <cell r="T78">
            <v>51.755559095329879</v>
          </cell>
          <cell r="W78">
            <v>12.122323404825693</v>
          </cell>
          <cell r="X78">
            <v>10.588972417402516</v>
          </cell>
          <cell r="Y78">
            <v>8.6784942488020249</v>
          </cell>
          <cell r="Z78">
            <v>6.3440978640503403</v>
          </cell>
          <cell r="AA78">
            <v>3.585906186434741</v>
          </cell>
          <cell r="AD78">
            <v>62.470630686057078</v>
          </cell>
          <cell r="AE78">
            <v>64.495279642868965</v>
          </cell>
          <cell r="AF78">
            <v>67.344310856946692</v>
          </cell>
          <cell r="AG78">
            <v>71.882008108111634</v>
          </cell>
          <cell r="AH78">
            <v>80.437605572866573</v>
          </cell>
          <cell r="BA78">
            <v>36.105477566569242</v>
          </cell>
          <cell r="BB78">
            <v>37.589718547105562</v>
          </cell>
          <cell r="BC78">
            <v>39.520459727922798</v>
          </cell>
          <cell r="BD78">
            <v>42.253930624755228</v>
          </cell>
          <cell r="BE78">
            <v>46.946651928703787</v>
          </cell>
          <cell r="BJ78">
            <v>3.3333333333333317</v>
          </cell>
          <cell r="BK78">
            <v>3.3999999999999986</v>
          </cell>
          <cell r="BL78">
            <v>3.5333333333333319</v>
          </cell>
          <cell r="BM78">
            <v>3.7999999999999976</v>
          </cell>
          <cell r="BN78">
            <v>4.6666666666666643</v>
          </cell>
          <cell r="BX78">
            <v>41.993343869731824</v>
          </cell>
          <cell r="BY78">
            <v>42.503546986076806</v>
          </cell>
          <cell r="BZ78">
            <v>43.099163240208767</v>
          </cell>
          <cell r="CA78">
            <v>43.720246163774526</v>
          </cell>
          <cell r="CB78">
            <v>44.424142211876969</v>
          </cell>
          <cell r="CC78">
            <v>44.424142211876969</v>
          </cell>
        </row>
        <row r="79">
          <cell r="F79">
            <v>77</v>
          </cell>
          <cell r="G79">
            <v>206.93661346719625</v>
          </cell>
          <cell r="N79">
            <v>86</v>
          </cell>
          <cell r="O79">
            <v>76</v>
          </cell>
          <cell r="P79">
            <v>193.01172051333091</v>
          </cell>
          <cell r="Q79">
            <v>166.97443941608256</v>
          </cell>
          <cell r="R79">
            <v>136.51718991907896</v>
          </cell>
          <cell r="S79">
            <v>100.0379747420594</v>
          </cell>
          <cell r="T79">
            <v>55.664580196044632</v>
          </cell>
          <cell r="W79">
            <v>12.992384529574792</v>
          </cell>
          <cell r="X79">
            <v>11.221709922936782</v>
          </cell>
          <cell r="Y79">
            <v>9.1355077769731281</v>
          </cell>
          <cell r="Z79">
            <v>6.8239625696704707</v>
          </cell>
          <cell r="AA79">
            <v>3.9090211007147531</v>
          </cell>
          <cell r="AD79">
            <v>62.660148539464579</v>
          </cell>
          <cell r="AE79">
            <v>64.685766249290154</v>
          </cell>
          <cell r="AF79">
            <v>67.545997286325218</v>
          </cell>
          <cell r="AG79">
            <v>72.076954583856178</v>
          </cell>
          <cell r="AH79">
            <v>80.634459181893376</v>
          </cell>
          <cell r="BA79">
            <v>36.189648295204947</v>
          </cell>
          <cell r="BB79">
            <v>37.680472138177471</v>
          </cell>
          <cell r="BC79">
            <v>39.610514239111005</v>
          </cell>
          <cell r="BD79">
            <v>42.340712512072891</v>
          </cell>
          <cell r="BE79">
            <v>47.037096473408994</v>
          </cell>
          <cell r="BJ79">
            <v>3.3666666666666649</v>
          </cell>
          <cell r="BK79">
            <v>3.4339999999999984</v>
          </cell>
          <cell r="BL79">
            <v>3.5686666666666649</v>
          </cell>
          <cell r="BM79">
            <v>3.8379999999999979</v>
          </cell>
          <cell r="BN79">
            <v>4.7133333333333303</v>
          </cell>
          <cell r="BX79">
            <v>42.445257628160959</v>
          </cell>
          <cell r="BY79">
            <v>42.990467569098698</v>
          </cell>
          <cell r="BZ79">
            <v>43.55528950171113</v>
          </cell>
          <cell r="CA79">
            <v>44.199643027024372</v>
          </cell>
          <cell r="CB79">
            <v>44.929489637728736</v>
          </cell>
          <cell r="CC79">
            <v>44.929489637728736</v>
          </cell>
        </row>
        <row r="80">
          <cell r="F80">
            <v>78</v>
          </cell>
          <cell r="G80">
            <v>221.86094420380775</v>
          </cell>
          <cell r="N80">
            <v>87</v>
          </cell>
          <cell r="O80">
            <v>77</v>
          </cell>
          <cell r="P80">
            <v>206.93661346719625</v>
          </cell>
          <cell r="Q80">
            <v>179.12433261720508</v>
          </cell>
          <cell r="R80">
            <v>146.53181599612165</v>
          </cell>
          <cell r="S80">
            <v>107.42079605082158</v>
          </cell>
          <cell r="T80">
            <v>59.535663694512365</v>
          </cell>
          <cell r="W80">
            <v>13.924892953865339</v>
          </cell>
          <cell r="X80">
            <v>12.149893201122524</v>
          </cell>
          <cell r="Y80">
            <v>10.014626077042692</v>
          </cell>
          <cell r="Z80">
            <v>7.3828213087621748</v>
          </cell>
          <cell r="AA80">
            <v>3.8710834984677334</v>
          </cell>
          <cell r="AD80">
            <v>62.849666392872081</v>
          </cell>
          <cell r="AE80">
            <v>64.876252855711357</v>
          </cell>
          <cell r="AF80">
            <v>67.747683715703729</v>
          </cell>
          <cell r="AG80">
            <v>72.263232241847945</v>
          </cell>
          <cell r="AH80">
            <v>80.83131279092018</v>
          </cell>
          <cell r="BA80">
            <v>36.273819023840659</v>
          </cell>
          <cell r="BB80">
            <v>37.771225729249387</v>
          </cell>
          <cell r="BC80">
            <v>39.700568750299212</v>
          </cell>
          <cell r="BD80">
            <v>42.427494399390554</v>
          </cell>
          <cell r="BE80">
            <v>47.12024662670057</v>
          </cell>
          <cell r="BJ80">
            <v>3.3999999999999981</v>
          </cell>
          <cell r="BK80">
            <v>3.4679999999999982</v>
          </cell>
          <cell r="BL80">
            <v>3.6039999999999983</v>
          </cell>
          <cell r="BM80">
            <v>3.8759999999999977</v>
          </cell>
          <cell r="BN80">
            <v>4.7599999999999971</v>
          </cell>
          <cell r="BX80">
            <v>42.928629024654093</v>
          </cell>
          <cell r="BY80">
            <v>43.44674694915556</v>
          </cell>
          <cell r="BZ80">
            <v>44.047735983456604</v>
          </cell>
          <cell r="CA80">
            <v>44.676858376824399</v>
          </cell>
          <cell r="CB80">
            <v>45.371092241532111</v>
          </cell>
          <cell r="CC80">
            <v>45.371092241532111</v>
          </cell>
        </row>
        <row r="81">
          <cell r="F81">
            <v>79</v>
          </cell>
          <cell r="G81">
            <v>237.85644583342264</v>
          </cell>
          <cell r="N81">
            <v>88</v>
          </cell>
          <cell r="O81">
            <v>78</v>
          </cell>
          <cell r="P81">
            <v>221.86094420380775</v>
          </cell>
          <cell r="Q81">
            <v>192.04283330281601</v>
          </cell>
          <cell r="R81">
            <v>157.23285115723854</v>
          </cell>
          <cell r="S81">
            <v>115.1680161361966</v>
          </cell>
          <cell r="T81">
            <v>63.651904892072437</v>
          </cell>
          <cell r="W81">
            <v>14.924330736611495</v>
          </cell>
          <cell r="X81">
            <v>12.918500685610923</v>
          </cell>
          <cell r="Y81">
            <v>10.701035161116891</v>
          </cell>
          <cell r="Z81">
            <v>7.7472200853750195</v>
          </cell>
          <cell r="AA81">
            <v>4.1162411975600719</v>
          </cell>
          <cell r="AD81">
            <v>63.036560194527354</v>
          </cell>
          <cell r="AE81">
            <v>65.061438622789353</v>
          </cell>
          <cell r="AF81">
            <v>67.949370145082256</v>
          </cell>
          <cell r="AG81">
            <v>72.449509899839711</v>
          </cell>
          <cell r="AH81">
            <v>81.026624803116562</v>
          </cell>
          <cell r="BA81">
            <v>36.357989752476364</v>
          </cell>
          <cell r="BB81">
            <v>37.861979320321296</v>
          </cell>
          <cell r="BC81">
            <v>39.790623261487418</v>
          </cell>
          <cell r="BD81">
            <v>42.51427628670821</v>
          </cell>
          <cell r="BE81">
            <v>47.203396779992147</v>
          </cell>
          <cell r="BJ81">
            <v>3.4333333333333313</v>
          </cell>
          <cell r="BK81">
            <v>3.501999999999998</v>
          </cell>
          <cell r="BL81">
            <v>3.6393333333333313</v>
          </cell>
          <cell r="BM81">
            <v>3.9139999999999975</v>
          </cell>
          <cell r="BN81">
            <v>4.806666666666664</v>
          </cell>
          <cell r="BX81">
            <v>43.385499964596733</v>
          </cell>
          <cell r="BY81">
            <v>43.930502277742427</v>
          </cell>
          <cell r="BZ81">
            <v>44.508869383463988</v>
          </cell>
          <cell r="CA81">
            <v>45.153317888009887</v>
          </cell>
          <cell r="CB81">
            <v>45.830400612131918</v>
          </cell>
          <cell r="CC81">
            <v>45.830400612131918</v>
          </cell>
        </row>
        <row r="82">
          <cell r="F82">
            <v>80</v>
          </cell>
          <cell r="G82">
            <v>255</v>
          </cell>
          <cell r="N82">
            <v>89</v>
          </cell>
          <cell r="O82">
            <v>79</v>
          </cell>
          <cell r="P82">
            <v>237.85644583342264</v>
          </cell>
          <cell r="Q82">
            <v>206.07882467007735</v>
          </cell>
          <cell r="R82">
            <v>168.73536267423003</v>
          </cell>
          <cell r="S82">
            <v>123.11449636337954</v>
          </cell>
          <cell r="T82">
            <v>68.122086086692235</v>
          </cell>
          <cell r="W82">
            <v>15.995501629614893</v>
          </cell>
          <cell r="X82">
            <v>14.035991367261346</v>
          </cell>
          <cell r="Y82">
            <v>11.50251151699149</v>
          </cell>
          <cell r="Z82">
            <v>7.9464802271829456</v>
          </cell>
          <cell r="AA82">
            <v>4.4701811946197978</v>
          </cell>
          <cell r="AD82">
            <v>63.213386604241791</v>
          </cell>
          <cell r="AE82">
            <v>65.23679566619937</v>
          </cell>
          <cell r="AF82">
            <v>68.132712808893615</v>
          </cell>
          <cell r="AG82">
            <v>72.635787557831478</v>
          </cell>
          <cell r="AH82">
            <v>81.212704266341873</v>
          </cell>
          <cell r="BA82">
            <v>36.442160481112069</v>
          </cell>
          <cell r="BB82">
            <v>37.952732911393213</v>
          </cell>
          <cell r="BC82">
            <v>39.880677772675625</v>
          </cell>
          <cell r="BD82">
            <v>42.601058174025873</v>
          </cell>
          <cell r="BE82">
            <v>47.286546933283724</v>
          </cell>
          <cell r="BJ82">
            <v>3.4666666666666646</v>
          </cell>
          <cell r="BK82">
            <v>3.5359999999999978</v>
          </cell>
          <cell r="BL82">
            <v>3.6746666666666647</v>
          </cell>
          <cell r="BM82">
            <v>3.9519999999999973</v>
          </cell>
          <cell r="BN82">
            <v>4.8533333333333299</v>
          </cell>
          <cell r="BX82">
            <v>43.864683073228825</v>
          </cell>
          <cell r="BY82">
            <v>44.393651798323852</v>
          </cell>
          <cell r="BZ82">
            <v>45.003918944161271</v>
          </cell>
          <cell r="CA82">
            <v>45.596669566151888</v>
          </cell>
          <cell r="CB82">
            <v>46.284169788056381</v>
          </cell>
          <cell r="CC82">
            <v>46.284169788056381</v>
          </cell>
        </row>
        <row r="83">
          <cell r="F83">
            <v>81</v>
          </cell>
          <cell r="G83">
            <v>273.37400640929098</v>
          </cell>
          <cell r="N83">
            <v>90</v>
          </cell>
          <cell r="O83">
            <v>80</v>
          </cell>
          <cell r="P83">
            <v>255</v>
          </cell>
          <cell r="Q83">
            <v>221.08500000000001</v>
          </cell>
          <cell r="R83">
            <v>180.33600000000001</v>
          </cell>
          <cell r="S83">
            <v>131.58000000000001</v>
          </cell>
          <cell r="T83">
            <v>72.777000000000001</v>
          </cell>
          <cell r="W83">
            <v>17.14355416657736</v>
          </cell>
          <cell r="X83">
            <v>15.006175329922655</v>
          </cell>
          <cell r="Y83">
            <v>11.600637325769981</v>
          </cell>
          <cell r="Z83">
            <v>8.4655036366204683</v>
          </cell>
          <cell r="AA83">
            <v>4.6549139133077659</v>
          </cell>
          <cell r="AD83">
            <v>63.39021301395622</v>
          </cell>
          <cell r="AE83">
            <v>65.412152709609373</v>
          </cell>
          <cell r="AF83">
            <v>68.309907165737044</v>
          </cell>
          <cell r="AG83">
            <v>72.822065215823244</v>
          </cell>
          <cell r="AH83">
            <v>81.398783729567185</v>
          </cell>
          <cell r="BA83">
            <v>36.526331209747774</v>
          </cell>
          <cell r="BB83">
            <v>38.037513426486328</v>
          </cell>
          <cell r="BC83">
            <v>39.970732283863832</v>
          </cell>
          <cell r="BD83">
            <v>42.687840061343536</v>
          </cell>
          <cell r="BE83">
            <v>47.3696970865753</v>
          </cell>
          <cell r="BJ83">
            <v>3.4999999999999978</v>
          </cell>
          <cell r="BK83">
            <v>3.5699999999999976</v>
          </cell>
          <cell r="BL83">
            <v>3.7099999999999977</v>
          </cell>
          <cell r="BM83">
            <v>3.9899999999999971</v>
          </cell>
          <cell r="BN83">
            <v>4.8999999999999968</v>
          </cell>
          <cell r="BX83">
            <v>44.326465623783335</v>
          </cell>
          <cell r="BY83">
            <v>44.878640998911052</v>
          </cell>
          <cell r="BZ83">
            <v>45.435402391663246</v>
          </cell>
          <cell r="CA83">
            <v>46.059542756901394</v>
          </cell>
          <cell r="CB83">
            <v>46.732532092773639</v>
          </cell>
          <cell r="CC83">
            <v>46.732532092773639</v>
          </cell>
        </row>
        <row r="84">
          <cell r="F84">
            <v>82</v>
          </cell>
          <cell r="G84">
            <v>293.06677887924064</v>
          </cell>
          <cell r="N84">
            <v>91</v>
          </cell>
          <cell r="O84">
            <v>81</v>
          </cell>
          <cell r="P84">
            <v>273.37400640929098</v>
          </cell>
          <cell r="Q84">
            <v>236.35916594147301</v>
          </cell>
          <cell r="R84">
            <v>192.67399971726829</v>
          </cell>
          <cell r="S84">
            <v>140.76027590014394</v>
          </cell>
          <cell r="T84">
            <v>77.856917025366073</v>
          </cell>
          <cell r="W84">
            <v>18.374006409290985</v>
          </cell>
          <cell r="X84">
            <v>15.274165941473001</v>
          </cell>
          <cell r="Y84">
            <v>12.337999717268275</v>
          </cell>
          <cell r="Z84">
            <v>9.1802759001439256</v>
          </cell>
          <cell r="AA84">
            <v>5.0799170253660719</v>
          </cell>
          <cell r="AD84">
            <v>63.567039423670657</v>
          </cell>
          <cell r="AE84">
            <v>65.58750975301939</v>
          </cell>
          <cell r="AF84">
            <v>68.487101522580488</v>
          </cell>
          <cell r="AG84">
            <v>73.007572199822363</v>
          </cell>
          <cell r="AH84">
            <v>81.584863192792497</v>
          </cell>
          <cell r="BA84">
            <v>36.610501938383479</v>
          </cell>
          <cell r="BB84">
            <v>38.11580158428373</v>
          </cell>
          <cell r="BC84">
            <v>40.052446592012309</v>
          </cell>
          <cell r="BD84">
            <v>42.774621948661192</v>
          </cell>
          <cell r="BE84">
            <v>47.452847239866877</v>
          </cell>
          <cell r="BJ84">
            <v>3.533333333333331</v>
          </cell>
          <cell r="BK84">
            <v>3.6039999999999979</v>
          </cell>
          <cell r="BL84">
            <v>3.7453333333333312</v>
          </cell>
          <cell r="BM84">
            <v>4.0279999999999969</v>
          </cell>
          <cell r="BN84">
            <v>4.9466666666666628</v>
          </cell>
          <cell r="BX84">
            <v>44.801533759886318</v>
          </cell>
          <cell r="BY84">
            <v>45.321339851414862</v>
          </cell>
          <cell r="BZ84">
            <v>45.894311889804285</v>
          </cell>
          <cell r="CA84">
            <v>46.501665826971653</v>
          </cell>
          <cell r="CB84">
            <v>47.191499408717924</v>
          </cell>
          <cell r="CC84">
            <v>47.191499408717924</v>
          </cell>
        </row>
        <row r="85">
          <cell r="F85">
            <v>83</v>
          </cell>
          <cell r="G85">
            <v>314.1729698162988</v>
          </cell>
          <cell r="N85">
            <v>92</v>
          </cell>
          <cell r="O85">
            <v>82</v>
          </cell>
          <cell r="P85">
            <v>293.06677887924064</v>
          </cell>
          <cell r="Q85">
            <v>253.15108359588808</v>
          </cell>
          <cell r="R85">
            <v>206.37762568676126</v>
          </cell>
          <cell r="S85">
            <v>150.81216441125721</v>
          </cell>
          <cell r="T85">
            <v>83.230965201704336</v>
          </cell>
          <cell r="W85">
            <v>19.692772469949659</v>
          </cell>
          <cell r="X85">
            <v>16.791917654415073</v>
          </cell>
          <cell r="Y85">
            <v>13.703625969492975</v>
          </cell>
          <cell r="Z85">
            <v>10.051888511113276</v>
          </cell>
          <cell r="AA85">
            <v>5.3740481763382633</v>
          </cell>
          <cell r="AD85">
            <v>63.743865833385094</v>
          </cell>
          <cell r="AE85">
            <v>65.762866796429392</v>
          </cell>
          <cell r="AF85">
            <v>68.664295879423918</v>
          </cell>
          <cell r="AG85">
            <v>73.176642436293761</v>
          </cell>
          <cell r="AH85">
            <v>81.770942656017823</v>
          </cell>
          <cell r="BA85">
            <v>36.694672667019191</v>
          </cell>
          <cell r="BB85">
            <v>38.194089742081125</v>
          </cell>
          <cell r="BC85">
            <v>40.130145246845366</v>
          </cell>
          <cell r="BD85">
            <v>42.861403835978855</v>
          </cell>
          <cell r="BE85">
            <v>47.535997393158453</v>
          </cell>
          <cell r="BJ85">
            <v>3.5666666666666642</v>
          </cell>
          <cell r="BK85">
            <v>3.6379999999999977</v>
          </cell>
          <cell r="BL85">
            <v>3.7806666666666642</v>
          </cell>
          <cell r="BM85">
            <v>4.0659999999999972</v>
          </cell>
          <cell r="BN85">
            <v>4.9933333333333296</v>
          </cell>
          <cell r="BX85">
            <v>45.268177050953859</v>
          </cell>
          <cell r="BY85">
            <v>45.789768933125814</v>
          </cell>
          <cell r="BZ85">
            <v>46.348748235109454</v>
          </cell>
          <cell r="CA85">
            <v>46.985765853689557</v>
          </cell>
          <cell r="CB85">
            <v>47.638352338376762</v>
          </cell>
          <cell r="CC85">
            <v>47.638352338376762</v>
          </cell>
        </row>
        <row r="86">
          <cell r="F86">
            <v>84</v>
          </cell>
          <cell r="G86">
            <v>336.79402515786086</v>
          </cell>
          <cell r="N86">
            <v>93</v>
          </cell>
          <cell r="O86">
            <v>83</v>
          </cell>
          <cell r="P86">
            <v>314.1729698162988</v>
          </cell>
          <cell r="Q86">
            <v>271.53969781222702</v>
          </cell>
          <cell r="R86">
            <v>221.55477831445393</v>
          </cell>
          <cell r="S86">
            <v>161.57915837652246</v>
          </cell>
          <cell r="T86">
            <v>89.193706130847232</v>
          </cell>
          <cell r="W86">
            <v>21.106190937058159</v>
          </cell>
          <cell r="X86">
            <v>18.388614216338937</v>
          </cell>
          <cell r="Y86">
            <v>15.177152627692664</v>
          </cell>
          <cell r="Z86">
            <v>10.766993965265243</v>
          </cell>
          <cell r="AA86">
            <v>5.9627409291428961</v>
          </cell>
          <cell r="AD86">
            <v>63.920692243099523</v>
          </cell>
          <cell r="AE86">
            <v>65.938223839839395</v>
          </cell>
          <cell r="AF86">
            <v>68.841490236267347</v>
          </cell>
          <cell r="AG86">
            <v>73.34571267276516</v>
          </cell>
          <cell r="AH86">
            <v>81.957022119243135</v>
          </cell>
          <cell r="BA86">
            <v>36.778843395654896</v>
          </cell>
          <cell r="BB86">
            <v>38.272377899878528</v>
          </cell>
          <cell r="BC86">
            <v>40.207843901678423</v>
          </cell>
          <cell r="BD86">
            <v>42.948185723296518</v>
          </cell>
          <cell r="BE86">
            <v>47.619147546450023</v>
          </cell>
          <cell r="BJ86">
            <v>3.5999999999999974</v>
          </cell>
          <cell r="BK86">
            <v>3.6719999999999975</v>
          </cell>
          <cell r="BL86">
            <v>3.8159999999999976</v>
          </cell>
          <cell r="BM86">
            <v>4.1039999999999965</v>
          </cell>
          <cell r="BN86">
            <v>5.0399999999999965</v>
          </cell>
          <cell r="BX86">
            <v>45.739201449359612</v>
          </cell>
          <cell r="BY86">
            <v>46.261326328729815</v>
          </cell>
          <cell r="BZ86">
            <v>46.836037098586509</v>
          </cell>
          <cell r="CA86">
            <v>47.435350717115057</v>
          </cell>
          <cell r="CB86">
            <v>48.115820139041681</v>
          </cell>
          <cell r="CC86">
            <v>48.115820139041681</v>
          </cell>
        </row>
        <row r="87">
          <cell r="F87">
            <v>85</v>
          </cell>
          <cell r="G87">
            <v>361.0386719675123</v>
          </cell>
          <cell r="N87">
            <v>94</v>
          </cell>
          <cell r="O87">
            <v>84</v>
          </cell>
          <cell r="P87">
            <v>336.79402515786086</v>
          </cell>
          <cell r="Q87">
            <v>291.2594729565181</v>
          </cell>
          <cell r="R87">
            <v>237.27139072371298</v>
          </cell>
          <cell r="S87">
            <v>172.97741132107731</v>
          </cell>
          <cell r="T87">
            <v>95.64950314483248</v>
          </cell>
          <cell r="W87">
            <v>22.621055341562055</v>
          </cell>
          <cell r="X87">
            <v>19.719775144291077</v>
          </cell>
          <cell r="Y87">
            <v>15.716612409259056</v>
          </cell>
          <cell r="Z87">
            <v>11.398252944554855</v>
          </cell>
          <cell r="AA87">
            <v>6.4557970139852472</v>
          </cell>
          <cell r="AD87">
            <v>64.090988120365651</v>
          </cell>
          <cell r="AE87">
            <v>66.105889403880397</v>
          </cell>
          <cell r="AF87">
            <v>69.01697485309198</v>
          </cell>
          <cell r="AG87">
            <v>73.514782909236544</v>
          </cell>
          <cell r="AH87">
            <v>82.128973371044353</v>
          </cell>
          <cell r="BA87">
            <v>36.863014124290601</v>
          </cell>
          <cell r="BB87">
            <v>38.35066605767593</v>
          </cell>
          <cell r="BC87">
            <v>40.28554255651148</v>
          </cell>
          <cell r="BD87">
            <v>43.030177309109042</v>
          </cell>
          <cell r="BE87">
            <v>47.7022976997416</v>
          </cell>
          <cell r="BJ87">
            <v>3.6333333333333306</v>
          </cell>
          <cell r="BK87">
            <v>3.7059999999999973</v>
          </cell>
          <cell r="BL87">
            <v>3.8513333333333306</v>
          </cell>
          <cell r="BM87">
            <v>4.1419999999999968</v>
          </cell>
          <cell r="BN87">
            <v>5.0866666666666625</v>
          </cell>
          <cell r="BX87">
            <v>46.210650393413601</v>
          </cell>
          <cell r="BY87">
            <v>46.736179569673936</v>
          </cell>
          <cell r="BZ87">
            <v>47.294068993376605</v>
          </cell>
          <cell r="CA87">
            <v>47.909233956913006</v>
          </cell>
          <cell r="CB87">
            <v>48.579255981153665</v>
          </cell>
          <cell r="CC87">
            <v>48.579255981153665</v>
          </cell>
        </row>
        <row r="88">
          <cell r="F88">
            <v>86</v>
          </cell>
          <cell r="G88">
            <v>387.02344102666189</v>
          </cell>
          <cell r="N88">
            <v>95</v>
          </cell>
          <cell r="O88">
            <v>85</v>
          </cell>
          <cell r="P88">
            <v>361.0386719675123</v>
          </cell>
          <cell r="Q88">
            <v>311.72078937675008</v>
          </cell>
          <cell r="R88">
            <v>253.91849799475142</v>
          </cell>
          <cell r="S88">
            <v>185.57387739130132</v>
          </cell>
          <cell r="T88">
            <v>102.53498283877349</v>
          </cell>
          <cell r="W88">
            <v>24.244646809651442</v>
          </cell>
          <cell r="X88">
            <v>20.461316420231981</v>
          </cell>
          <cell r="Y88">
            <v>16.647107271038436</v>
          </cell>
          <cell r="Z88">
            <v>12.596466070224011</v>
          </cell>
          <cell r="AA88">
            <v>6.8854796939410079</v>
          </cell>
          <cell r="AD88">
            <v>64.255972994404218</v>
          </cell>
          <cell r="AE88">
            <v>66.269371604948859</v>
          </cell>
          <cell r="AF88">
            <v>69.17795498031839</v>
          </cell>
          <cell r="AG88">
            <v>73.683853145707943</v>
          </cell>
          <cell r="AH88">
            <v>82.296681479091191</v>
          </cell>
          <cell r="BA88">
            <v>36.947184852926306</v>
          </cell>
          <cell r="BB88">
            <v>38.428954215473325</v>
          </cell>
          <cell r="BC88">
            <v>40.363241211344537</v>
          </cell>
          <cell r="BD88">
            <v>43.105070725978337</v>
          </cell>
          <cell r="BE88">
            <v>47.785447853033176</v>
          </cell>
          <cell r="BJ88">
            <v>3.6666666666666639</v>
          </cell>
          <cell r="BK88">
            <v>3.7399999999999971</v>
          </cell>
          <cell r="BL88">
            <v>3.886666666666664</v>
          </cell>
          <cell r="BM88">
            <v>4.1799999999999962</v>
          </cell>
          <cell r="BN88">
            <v>5.1333333333333293</v>
          </cell>
          <cell r="BX88">
            <v>46.67770030767965</v>
          </cell>
          <cell r="BY88">
            <v>47.197592678461184</v>
          </cell>
          <cell r="BZ88">
            <v>47.755472167192657</v>
          </cell>
          <cell r="CA88">
            <v>48.373763930639598</v>
          </cell>
          <cell r="CB88">
            <v>49.063491154445543</v>
          </cell>
          <cell r="CC88">
            <v>49.063491154445543</v>
          </cell>
        </row>
        <row r="89">
          <cell r="F89">
            <v>87</v>
          </cell>
          <cell r="G89">
            <v>414.87322693439216</v>
          </cell>
          <cell r="N89">
            <v>96</v>
          </cell>
          <cell r="O89">
            <v>86</v>
          </cell>
          <cell r="P89">
            <v>387.02344102666189</v>
          </cell>
          <cell r="Q89">
            <v>334.00122960600919</v>
          </cell>
          <cell r="R89">
            <v>272.23228841815398</v>
          </cell>
          <cell r="S89">
            <v>199.39447681693619</v>
          </cell>
          <cell r="T89">
            <v>108.94709864900531</v>
          </cell>
          <cell r="W89">
            <v>25.984769059149585</v>
          </cell>
          <cell r="X89">
            <v>22.280440229259113</v>
          </cell>
          <cell r="Y89">
            <v>18.313790423402565</v>
          </cell>
          <cell r="Z89">
            <v>13.820599425634867</v>
          </cell>
          <cell r="AA89">
            <v>6.4121158102318248</v>
          </cell>
          <cell r="AD89">
            <v>64.420957868442798</v>
          </cell>
          <cell r="AE89">
            <v>66.43285380601732</v>
          </cell>
          <cell r="AF89">
            <v>69.338935107544785</v>
          </cell>
          <cell r="AG89">
            <v>73.852923382179341</v>
          </cell>
          <cell r="AH89">
            <v>82.464389587138029</v>
          </cell>
          <cell r="BA89">
            <v>37.027046282459708</v>
          </cell>
          <cell r="BB89">
            <v>38.507242373270728</v>
          </cell>
          <cell r="BC89">
            <v>40.440939866177594</v>
          </cell>
          <cell r="BD89">
            <v>43.179964142847631</v>
          </cell>
          <cell r="BE89">
            <v>47.868598006324753</v>
          </cell>
          <cell r="BJ89">
            <v>3.6999999999999971</v>
          </cell>
          <cell r="BK89">
            <v>3.7739999999999969</v>
          </cell>
          <cell r="BL89">
            <v>3.921999999999997</v>
          </cell>
          <cell r="BM89">
            <v>4.2179999999999964</v>
          </cell>
          <cell r="BN89">
            <v>5.1799999999999953</v>
          </cell>
          <cell r="BX89">
            <v>47.153896513009251</v>
          </cell>
          <cell r="BY89">
            <v>47.660748183577851</v>
          </cell>
          <cell r="BZ89">
            <v>48.227116435634038</v>
          </cell>
          <cell r="CA89">
            <v>48.869826703325636</v>
          </cell>
          <cell r="CB89">
            <v>49.460909841064307</v>
          </cell>
          <cell r="CC89">
            <v>49.460909841064307</v>
          </cell>
        </row>
        <row r="90">
          <cell r="F90">
            <v>88</v>
          </cell>
          <cell r="G90">
            <v>444.72188840761549</v>
          </cell>
          <cell r="N90">
            <v>97</v>
          </cell>
          <cell r="O90">
            <v>87</v>
          </cell>
          <cell r="P90">
            <v>414.87322693439216</v>
          </cell>
          <cell r="Q90">
            <v>358.28451878054108</v>
          </cell>
          <cell r="R90">
            <v>292.4026503433596</v>
          </cell>
          <cell r="S90">
            <v>212.58104148118252</v>
          </cell>
          <cell r="T90">
            <v>115.74963031469542</v>
          </cell>
          <cell r="W90">
            <v>27.849785907730279</v>
          </cell>
          <cell r="X90">
            <v>24.283289174531888</v>
          </cell>
          <cell r="Y90">
            <v>20.170361925205611</v>
          </cell>
          <cell r="Z90">
            <v>13.186564664246333</v>
          </cell>
          <cell r="AA90">
            <v>6.8025316656901111</v>
          </cell>
          <cell r="AD90">
            <v>64.585942742481365</v>
          </cell>
          <cell r="AE90">
            <v>66.596336007085796</v>
          </cell>
          <cell r="AF90">
            <v>69.49991523477118</v>
          </cell>
          <cell r="AG90">
            <v>74.02050499447661</v>
          </cell>
          <cell r="AH90">
            <v>82.632097695184868</v>
          </cell>
          <cell r="BA90">
            <v>37.099649155317238</v>
          </cell>
          <cell r="BB90">
            <v>38.58553053106813</v>
          </cell>
          <cell r="BC90">
            <v>40.518638521010651</v>
          </cell>
          <cell r="BD90">
            <v>43.254857559716925</v>
          </cell>
          <cell r="BE90">
            <v>47.951748159616329</v>
          </cell>
          <cell r="BJ90">
            <v>3.7333333333333303</v>
          </cell>
          <cell r="BK90">
            <v>3.8079999999999972</v>
          </cell>
          <cell r="BL90">
            <v>3.9573333333333305</v>
          </cell>
          <cell r="BM90">
            <v>4.2559999999999958</v>
          </cell>
          <cell r="BN90">
            <v>5.2266666666666621</v>
          </cell>
          <cell r="BX90">
            <v>47.617039306482319</v>
          </cell>
          <cell r="BY90">
            <v>48.142913866891206</v>
          </cell>
          <cell r="BZ90">
            <v>48.709766300257584</v>
          </cell>
          <cell r="CA90">
            <v>49.296256903639559</v>
          </cell>
          <cell r="CB90">
            <v>49.882526243554615</v>
          </cell>
          <cell r="CC90">
            <v>49.882526243554615</v>
          </cell>
        </row>
        <row r="91">
          <cell r="F91">
            <v>89</v>
          </cell>
          <cell r="G91">
            <v>476.71289166684534</v>
          </cell>
          <cell r="N91">
            <v>98</v>
          </cell>
          <cell r="O91">
            <v>88</v>
          </cell>
          <cell r="P91">
            <v>444.72188840761549</v>
          </cell>
          <cell r="Q91">
            <v>384.7733778502689</v>
          </cell>
          <cell r="R91">
            <v>312.90632068359827</v>
          </cell>
          <cell r="S91">
            <v>226.0076636887502</v>
          </cell>
          <cell r="T91">
            <v>123.1879630889095</v>
          </cell>
          <cell r="W91">
            <v>29.848661473223331</v>
          </cell>
          <cell r="X91">
            <v>26.488859069727823</v>
          </cell>
          <cell r="Y91">
            <v>20.503670340238671</v>
          </cell>
          <cell r="Z91">
            <v>13.426622207567675</v>
          </cell>
          <cell r="AA91">
            <v>7.438332774214075</v>
          </cell>
          <cell r="AD91">
            <v>64.750927616519931</v>
          </cell>
          <cell r="AE91">
            <v>66.759818208154257</v>
          </cell>
          <cell r="AF91">
            <v>69.660895361997589</v>
          </cell>
          <cell r="AG91">
            <v>74.178131818877702</v>
          </cell>
          <cell r="AH91">
            <v>82.799805803231706</v>
          </cell>
          <cell r="BA91">
            <v>37.172252028174768</v>
          </cell>
          <cell r="BB91">
            <v>38.663818688865533</v>
          </cell>
          <cell r="BC91">
            <v>40.596337175843701</v>
          </cell>
          <cell r="BD91">
            <v>43.329750976586219</v>
          </cell>
          <cell r="BE91">
            <v>48.030128751164234</v>
          </cell>
          <cell r="BJ91">
            <v>3.7666666666666635</v>
          </cell>
          <cell r="BK91">
            <v>3.841999999999997</v>
          </cell>
          <cell r="BL91">
            <v>3.9926666666666635</v>
          </cell>
          <cell r="BM91">
            <v>4.293999999999996</v>
          </cell>
          <cell r="BN91">
            <v>5.273333333333329</v>
          </cell>
          <cell r="BX91">
            <v>48.097921847068633</v>
          </cell>
          <cell r="BY91">
            <v>48.618296173791954</v>
          </cell>
          <cell r="BZ91">
            <v>49.173016331799893</v>
          </cell>
          <cell r="CA91">
            <v>49.712343474857072</v>
          </cell>
          <cell r="CB91">
            <v>50.296637451558702</v>
          </cell>
          <cell r="CC91">
            <v>50.296637451558702</v>
          </cell>
        </row>
        <row r="92">
          <cell r="F92">
            <v>90</v>
          </cell>
          <cell r="G92">
            <v>511</v>
          </cell>
          <cell r="N92">
            <v>99</v>
          </cell>
          <cell r="O92">
            <v>89</v>
          </cell>
          <cell r="P92">
            <v>476.71289166684534</v>
          </cell>
          <cell r="Q92">
            <v>411.78459582182103</v>
          </cell>
          <cell r="R92">
            <v>332.60258451595797</v>
          </cell>
          <cell r="S92">
            <v>240.31096868925673</v>
          </cell>
          <cell r="T92">
            <v>130.61933231671563</v>
          </cell>
          <cell r="W92">
            <v>31.991003259229842</v>
          </cell>
          <cell r="X92">
            <v>27.011217971552128</v>
          </cell>
          <cell r="Y92">
            <v>19.696263832359705</v>
          </cell>
          <cell r="Z92">
            <v>14.303305000506526</v>
          </cell>
          <cell r="AA92">
            <v>7.4313692278061296</v>
          </cell>
          <cell r="AD92">
            <v>64.915912490558512</v>
          </cell>
          <cell r="AE92">
            <v>66.923300409222719</v>
          </cell>
          <cell r="AF92">
            <v>69.821875489223984</v>
          </cell>
          <cell r="AG92">
            <v>74.335758643278794</v>
          </cell>
          <cell r="AH92">
            <v>82.967513911278544</v>
          </cell>
          <cell r="BA92">
            <v>37.244854901032298</v>
          </cell>
          <cell r="BB92">
            <v>38.742106846662928</v>
          </cell>
          <cell r="BC92">
            <v>40.674035830676758</v>
          </cell>
          <cell r="BD92">
            <v>43.404644393455513</v>
          </cell>
          <cell r="BE92">
            <v>48.101914750802706</v>
          </cell>
          <cell r="BJ92">
            <v>3.7999999999999967</v>
          </cell>
          <cell r="BK92">
            <v>3.8759999999999968</v>
          </cell>
          <cell r="BL92">
            <v>4.0279999999999969</v>
          </cell>
          <cell r="BM92">
            <v>4.3319999999999963</v>
          </cell>
          <cell r="BN92">
            <v>5.319999999999995</v>
          </cell>
          <cell r="BX92">
            <v>48.557223076748912</v>
          </cell>
          <cell r="BY92">
            <v>49.088974957750068</v>
          </cell>
          <cell r="BZ92">
            <v>49.579936789633926</v>
          </cell>
          <cell r="CA92">
            <v>50.13435118838489</v>
          </cell>
          <cell r="CB92">
            <v>50.6943349274338</v>
          </cell>
          <cell r="CC92">
            <v>50.6943349274338</v>
          </cell>
        </row>
        <row r="93">
          <cell r="F93">
            <v>91</v>
          </cell>
          <cell r="G93">
            <v>547.74801281858208</v>
          </cell>
          <cell r="N93">
            <v>100</v>
          </cell>
          <cell r="O93">
            <v>90</v>
          </cell>
          <cell r="P93">
            <v>511</v>
          </cell>
          <cell r="Q93">
            <v>438.13140000000004</v>
          </cell>
          <cell r="R93">
            <v>354.12299999999999</v>
          </cell>
          <cell r="S93">
            <v>254.88680000000002</v>
          </cell>
          <cell r="T93">
            <v>138.48100000000002</v>
          </cell>
          <cell r="W93">
            <v>34.287108333154663</v>
          </cell>
          <cell r="X93">
            <v>26.346804178179013</v>
          </cell>
          <cell r="Y93">
            <v>21.520415484042019</v>
          </cell>
          <cell r="Z93">
            <v>14.575831310743297</v>
          </cell>
          <cell r="AA93">
            <v>7.861667683284395</v>
          </cell>
          <cell r="AD93">
            <v>65.075479910097457</v>
          </cell>
          <cell r="AE93">
            <v>67.083433628014333</v>
          </cell>
          <cell r="AF93">
            <v>69.982855616450394</v>
          </cell>
          <cell r="AG93">
            <v>74.493385467679886</v>
          </cell>
          <cell r="AH93">
            <v>83.124894550960335</v>
          </cell>
          <cell r="BA93">
            <v>37.317457773889828</v>
          </cell>
          <cell r="BB93">
            <v>38.82039500446033</v>
          </cell>
          <cell r="BC93">
            <v>40.751734485509814</v>
          </cell>
          <cell r="BD93">
            <v>43.479537810324807</v>
          </cell>
          <cell r="BE93">
            <v>48.173700750441178</v>
          </cell>
          <cell r="BJ93">
            <v>3.8333333333333299</v>
          </cell>
          <cell r="BK93">
            <v>3.9099999999999966</v>
          </cell>
          <cell r="BL93">
            <v>4.0633333333333299</v>
          </cell>
          <cell r="BM93">
            <v>4.3699999999999957</v>
          </cell>
          <cell r="BN93">
            <v>5.3666666666666618</v>
          </cell>
          <cell r="BX93">
            <v>49.042729140195462</v>
          </cell>
          <cell r="BY93">
            <v>49.497214321439728</v>
          </cell>
          <cell r="BZ93">
            <v>50.021192353066951</v>
          </cell>
          <cell r="CA93">
            <v>50.524371596694976</v>
          </cell>
          <cell r="CB93">
            <v>51.099355476740961</v>
          </cell>
          <cell r="CC93">
            <v>51.099355476740961</v>
          </cell>
        </row>
        <row r="94">
          <cell r="F94">
            <v>92</v>
          </cell>
          <cell r="G94">
            <v>587.1335577584814</v>
          </cell>
          <cell r="N94">
            <v>101</v>
          </cell>
          <cell r="O94">
            <v>91</v>
          </cell>
          <cell r="P94">
            <v>547.74801281858208</v>
          </cell>
          <cell r="Q94">
            <v>469.6391461906523</v>
          </cell>
          <cell r="R94">
            <v>378.43910205635837</v>
          </cell>
          <cell r="S94">
            <v>272.61418597980827</v>
          </cell>
          <cell r="T94">
            <v>147.89196346101718</v>
          </cell>
          <cell r="W94">
            <v>36.748012818582083</v>
          </cell>
          <cell r="X94">
            <v>31.507746190652256</v>
          </cell>
          <cell r="Y94">
            <v>24.316102056358375</v>
          </cell>
          <cell r="Z94">
            <v>17.727385979808247</v>
          </cell>
          <cell r="AA94">
            <v>9.4109634610171611</v>
          </cell>
          <cell r="AD94">
            <v>65.229416240679981</v>
          </cell>
          <cell r="AE94">
            <v>67.240606973055961</v>
          </cell>
          <cell r="AF94">
            <v>70.137942795989005</v>
          </cell>
          <cell r="AG94">
            <v>74.651012292080978</v>
          </cell>
          <cell r="AH94">
            <v>83.279794092850153</v>
          </cell>
          <cell r="BA94">
            <v>37.390060646747358</v>
          </cell>
          <cell r="BB94">
            <v>38.898683162257733</v>
          </cell>
          <cell r="BC94">
            <v>40.829433140342871</v>
          </cell>
          <cell r="BD94">
            <v>43.554431227194108</v>
          </cell>
          <cell r="BE94">
            <v>48.24548675007965</v>
          </cell>
          <cell r="BJ94">
            <v>3.8666666666666631</v>
          </cell>
          <cell r="BK94">
            <v>3.9439999999999964</v>
          </cell>
          <cell r="BL94">
            <v>4.0986666666666629</v>
          </cell>
          <cell r="BM94">
            <v>4.4079999999999959</v>
          </cell>
          <cell r="BN94">
            <v>5.4133333333333278</v>
          </cell>
          <cell r="BX94">
            <v>49.498252634231747</v>
          </cell>
          <cell r="BY94">
            <v>49.985421626173121</v>
          </cell>
          <cell r="BZ94">
            <v>50.454959541611018</v>
          </cell>
          <cell r="CA94">
            <v>50.998721372753316</v>
          </cell>
          <cell r="CB94">
            <v>51.534250551986972</v>
          </cell>
          <cell r="CC94">
            <v>51.534250551986972</v>
          </cell>
        </row>
        <row r="95">
          <cell r="F95">
            <v>93</v>
          </cell>
          <cell r="G95">
            <v>629.34593963259704</v>
          </cell>
          <cell r="N95">
            <v>102</v>
          </cell>
          <cell r="O95">
            <v>92</v>
          </cell>
          <cell r="P95">
            <v>587.1335577584814</v>
          </cell>
          <cell r="Q95">
            <v>502.29275866238083</v>
          </cell>
          <cell r="R95">
            <v>405.12215485335213</v>
          </cell>
          <cell r="S95">
            <v>291.57052478286187</v>
          </cell>
          <cell r="T95">
            <v>157.64536025815227</v>
          </cell>
          <cell r="W95">
            <v>39.385544939899319</v>
          </cell>
          <cell r="X95">
            <v>32.653612471728536</v>
          </cell>
          <cell r="Y95">
            <v>26.683052796993763</v>
          </cell>
          <cell r="Z95">
            <v>18.956338803053598</v>
          </cell>
          <cell r="AA95">
            <v>9.7533967971350819</v>
          </cell>
          <cell r="AD95">
            <v>65.38335257126252</v>
          </cell>
          <cell r="AE95">
            <v>67.397780318097588</v>
          </cell>
          <cell r="AF95">
            <v>70.292327570459079</v>
          </cell>
          <cell r="AG95">
            <v>74.808639116482055</v>
          </cell>
          <cell r="AH95">
            <v>83.434693634739986</v>
          </cell>
          <cell r="BA95">
            <v>37.462663519604888</v>
          </cell>
          <cell r="BB95">
            <v>38.976971320055128</v>
          </cell>
          <cell r="BC95">
            <v>40.907131795175928</v>
          </cell>
          <cell r="BD95">
            <v>43.629324644063402</v>
          </cell>
          <cell r="BE95">
            <v>48.317272749718121</v>
          </cell>
          <cell r="BJ95">
            <v>3.8999999999999964</v>
          </cell>
          <cell r="BK95">
            <v>3.9779999999999962</v>
          </cell>
          <cell r="BL95">
            <v>4.1339999999999968</v>
          </cell>
          <cell r="BM95">
            <v>4.4459999999999953</v>
          </cell>
          <cell r="BN95">
            <v>5.4599999999999946</v>
          </cell>
          <cell r="BX95">
            <v>49.986470626701646</v>
          </cell>
          <cell r="BY95">
            <v>50.424285339835969</v>
          </cell>
          <cell r="BZ95">
            <v>50.930950009437595</v>
          </cell>
          <cell r="CA95">
            <v>51.436896660010483</v>
          </cell>
          <cell r="CB95">
            <v>51.984969997617021</v>
          </cell>
          <cell r="CC95">
            <v>51.984969997617021</v>
          </cell>
        </row>
        <row r="96">
          <cell r="F96">
            <v>94</v>
          </cell>
          <cell r="G96">
            <v>674.58805031572183</v>
          </cell>
          <cell r="N96">
            <v>103</v>
          </cell>
          <cell r="O96">
            <v>93</v>
          </cell>
          <cell r="P96">
            <v>629.34593963259704</v>
          </cell>
          <cell r="Q96">
            <v>538.34251676172357</v>
          </cell>
          <cell r="R96">
            <v>433.68228700082267</v>
          </cell>
          <cell r="S96">
            <v>311.52624011813555</v>
          </cell>
          <cell r="T96">
            <v>168.35003885171972</v>
          </cell>
          <cell r="W96">
            <v>42.212381874115636</v>
          </cell>
          <cell r="X96">
            <v>36.049758099342739</v>
          </cell>
          <cell r="Y96">
            <v>28.56013214747054</v>
          </cell>
          <cell r="Z96">
            <v>19.95571533527368</v>
          </cell>
          <cell r="AA96">
            <v>10.704678593567451</v>
          </cell>
          <cell r="AD96">
            <v>65.537288901845059</v>
          </cell>
          <cell r="AE96">
            <v>67.554953663139216</v>
          </cell>
          <cell r="AF96">
            <v>70.446712344929153</v>
          </cell>
          <cell r="AG96">
            <v>74.966265940883147</v>
          </cell>
          <cell r="AH96">
            <v>83.589593176629805</v>
          </cell>
          <cell r="BA96">
            <v>37.535266392462418</v>
          </cell>
          <cell r="BB96">
            <v>39.047673544184711</v>
          </cell>
          <cell r="BC96">
            <v>40.984830450008985</v>
          </cell>
          <cell r="BD96">
            <v>43.704218060932696</v>
          </cell>
          <cell r="BE96">
            <v>48.389058749356593</v>
          </cell>
          <cell r="BJ96">
            <v>3.9333333333333296</v>
          </cell>
          <cell r="BK96">
            <v>4.011999999999996</v>
          </cell>
          <cell r="BL96">
            <v>4.1693333333333298</v>
          </cell>
          <cell r="BM96">
            <v>4.4839999999999955</v>
          </cell>
          <cell r="BN96">
            <v>5.5066666666666615</v>
          </cell>
          <cell r="BX96">
            <v>50.440125995524625</v>
          </cell>
          <cell r="BY96">
            <v>50.90659544186844</v>
          </cell>
          <cell r="BZ96">
            <v>51.380310631705122</v>
          </cell>
          <cell r="CA96">
            <v>51.897988787201882</v>
          </cell>
          <cell r="CB96">
            <v>52.414208810757216</v>
          </cell>
          <cell r="CC96">
            <v>52.414208810757216</v>
          </cell>
        </row>
        <row r="97">
          <cell r="F97">
            <v>95</v>
          </cell>
          <cell r="G97">
            <v>723.0773439350246</v>
          </cell>
          <cell r="N97">
            <v>104</v>
          </cell>
          <cell r="O97">
            <v>94</v>
          </cell>
          <cell r="P97">
            <v>674.58805031572183</v>
          </cell>
          <cell r="Q97">
            <v>576.30057138472114</v>
          </cell>
          <cell r="R97">
            <v>464.04911981218504</v>
          </cell>
          <cell r="S97">
            <v>332.70682641571403</v>
          </cell>
          <cell r="T97">
            <v>179.6427977990767</v>
          </cell>
          <cell r="W97">
            <v>45.242110683124793</v>
          </cell>
          <cell r="X97">
            <v>37.958054622997565</v>
          </cell>
          <cell r="Y97">
            <v>30.366832811362372</v>
          </cell>
          <cell r="Z97">
            <v>21.180586297578486</v>
          </cell>
          <cell r="AA97">
            <v>11.292758947356987</v>
          </cell>
          <cell r="AD97">
            <v>65.691225232427584</v>
          </cell>
          <cell r="AE97">
            <v>67.712127008180858</v>
          </cell>
          <cell r="AF97">
            <v>70.601097119399213</v>
          </cell>
          <cell r="AG97">
            <v>75.115180559621535</v>
          </cell>
          <cell r="AH97">
            <v>83.744492718519624</v>
          </cell>
          <cell r="BA97">
            <v>37.607869265319941</v>
          </cell>
          <cell r="BB97">
            <v>39.115214427575864</v>
          </cell>
          <cell r="BC97">
            <v>41.053954370816207</v>
          </cell>
          <cell r="BD97">
            <v>43.77911147780199</v>
          </cell>
          <cell r="BE97">
            <v>48.460844748995065</v>
          </cell>
          <cell r="BJ97">
            <v>3.9666666666666628</v>
          </cell>
          <cell r="BK97">
            <v>4.0459999999999958</v>
          </cell>
          <cell r="BL97">
            <v>4.2046666666666628</v>
          </cell>
          <cell r="BM97">
            <v>4.5219999999999949</v>
          </cell>
          <cell r="BN97">
            <v>5.5533333333333275</v>
          </cell>
          <cell r="BX97">
            <v>50.924361744560407</v>
          </cell>
          <cell r="BY97">
            <v>51.357869409358393</v>
          </cell>
          <cell r="BZ97">
            <v>51.84807662595162</v>
          </cell>
          <cell r="CA97">
            <v>52.334530106928973</v>
          </cell>
          <cell r="CB97">
            <v>52.864865346365669</v>
          </cell>
          <cell r="CC97">
            <v>52.864865346365669</v>
          </cell>
        </row>
        <row r="98">
          <cell r="F98">
            <v>96</v>
          </cell>
          <cell r="G98">
            <v>775.04688205332377</v>
          </cell>
          <cell r="N98">
            <v>105</v>
          </cell>
          <cell r="O98">
            <v>95</v>
          </cell>
          <cell r="P98">
            <v>723.0773439350246</v>
          </cell>
          <cell r="Q98">
            <v>618.15882133005255</v>
          </cell>
          <cell r="R98">
            <v>495.95875020503337</v>
          </cell>
          <cell r="S98">
            <v>355.39251454406457</v>
          </cell>
          <cell r="T98">
            <v>192.84472762747106</v>
          </cell>
          <cell r="W98">
            <v>48.489293619302771</v>
          </cell>
          <cell r="X98">
            <v>41.858249945331409</v>
          </cell>
          <cell r="Y98">
            <v>31.909630392848328</v>
          </cell>
          <cell r="Z98">
            <v>22.685688128350534</v>
          </cell>
          <cell r="AA98">
            <v>13.201929828394356</v>
          </cell>
          <cell r="AD98">
            <v>65.845161563010123</v>
          </cell>
          <cell r="AE98">
            <v>67.869300353222485</v>
          </cell>
          <cell r="AF98">
            <v>70.755481893869288</v>
          </cell>
          <cell r="AG98">
            <v>75.261722981240993</v>
          </cell>
          <cell r="AH98">
            <v>83.899392260409456</v>
          </cell>
          <cell r="BA98">
            <v>37.680472138177471</v>
          </cell>
          <cell r="BB98">
            <v>39.182755310967018</v>
          </cell>
          <cell r="BC98">
            <v>41.120998062635785</v>
          </cell>
          <cell r="BD98">
            <v>43.854004894671284</v>
          </cell>
          <cell r="BE98">
            <v>48.532630748633537</v>
          </cell>
          <cell r="BJ98">
            <v>3.999999999999996</v>
          </cell>
          <cell r="BK98">
            <v>4.0799999999999956</v>
          </cell>
          <cell r="BL98">
            <v>4.2399999999999958</v>
          </cell>
          <cell r="BM98">
            <v>4.5599999999999952</v>
          </cell>
          <cell r="BN98">
            <v>5.5999999999999943</v>
          </cell>
          <cell r="BX98">
            <v>51.382838700936844</v>
          </cell>
          <cell r="BY98">
            <v>51.841452913721341</v>
          </cell>
          <cell r="BZ98">
            <v>52.293273390033363</v>
          </cell>
          <cell r="CA98">
            <v>52.787185373346801</v>
          </cell>
          <cell r="CB98">
            <v>53.338289705589766</v>
          </cell>
          <cell r="CC98">
            <v>53.338289705589766</v>
          </cell>
        </row>
        <row r="99">
          <cell r="F99">
            <v>97</v>
          </cell>
          <cell r="G99">
            <v>830.74645386878444</v>
          </cell>
          <cell r="N99">
            <v>106</v>
          </cell>
          <cell r="O99">
            <v>96</v>
          </cell>
          <cell r="P99">
            <v>775.04688205332377</v>
          </cell>
          <cell r="Q99">
            <v>661.0374857032798</v>
          </cell>
          <cell r="R99">
            <v>529.97705794806279</v>
          </cell>
          <cell r="S99">
            <v>380.70302846459265</v>
          </cell>
          <cell r="T99">
            <v>206.86001282003213</v>
          </cell>
          <cell r="W99">
            <v>51.96953811829917</v>
          </cell>
          <cell r="X99">
            <v>42.878664373227252</v>
          </cell>
          <cell r="Y99">
            <v>34.018307743029425</v>
          </cell>
          <cell r="Z99">
            <v>25.310513920528081</v>
          </cell>
          <cell r="AA99">
            <v>14.015285192561066</v>
          </cell>
          <cell r="AD99">
            <v>65.999097893592648</v>
          </cell>
          <cell r="AE99">
            <v>68.025215371037646</v>
          </cell>
          <cell r="AF99">
            <v>70.909866668339362</v>
          </cell>
          <cell r="AG99">
            <v>75.408265402860437</v>
          </cell>
          <cell r="AH99">
            <v>84.050903767166133</v>
          </cell>
          <cell r="BA99">
            <v>37.753075011035001</v>
          </cell>
          <cell r="BB99">
            <v>39.250296194358178</v>
          </cell>
          <cell r="BC99">
            <v>41.188041754455355</v>
          </cell>
          <cell r="BD99">
            <v>43.928898311540578</v>
          </cell>
          <cell r="BE99">
            <v>48.604416748272008</v>
          </cell>
          <cell r="BJ99">
            <v>4.0333333333333297</v>
          </cell>
          <cell r="BK99">
            <v>4.1139999999999963</v>
          </cell>
          <cell r="BL99">
            <v>4.2753333333333297</v>
          </cell>
          <cell r="BM99">
            <v>4.5979999999999954</v>
          </cell>
          <cell r="BN99">
            <v>5.6466666666666612</v>
          </cell>
          <cell r="BX99">
            <v>51.863157135581275</v>
          </cell>
          <cell r="BY99">
            <v>52.290870529884771</v>
          </cell>
          <cell r="BZ99">
            <v>52.745792648501016</v>
          </cell>
          <cell r="CA99">
            <v>53.252362918407712</v>
          </cell>
          <cell r="CB99">
            <v>53.821316321108398</v>
          </cell>
          <cell r="CC99">
            <v>53.821316321108398</v>
          </cell>
        </row>
        <row r="100">
          <cell r="F100">
            <v>98</v>
          </cell>
          <cell r="G100">
            <v>890.4437768152311</v>
          </cell>
          <cell r="N100">
            <v>107</v>
          </cell>
          <cell r="O100">
            <v>97</v>
          </cell>
          <cell r="P100">
            <v>830.74645386878444</v>
          </cell>
          <cell r="Q100">
            <v>707.71290405081743</v>
          </cell>
          <cell r="R100">
            <v>569.31054483627804</v>
          </cell>
          <cell r="S100">
            <v>409.80722569347137</v>
          </cell>
          <cell r="T100">
            <v>223.30464679992923</v>
          </cell>
          <cell r="W100">
            <v>55.699571815460672</v>
          </cell>
          <cell r="X100">
            <v>46.675418347537629</v>
          </cell>
          <cell r="Y100">
            <v>39.333486888215248</v>
          </cell>
          <cell r="Z100">
            <v>29.104197228878718</v>
          </cell>
          <cell r="AA100">
            <v>16.444633979897105</v>
          </cell>
          <cell r="AD100">
            <v>66.142785979989682</v>
          </cell>
          <cell r="AE100">
            <v>68.174918074940805</v>
          </cell>
          <cell r="AF100">
            <v>71.061795050376986</v>
          </cell>
          <cell r="AG100">
            <v>75.554807824479894</v>
          </cell>
          <cell r="AH100">
            <v>84.196136930932482</v>
          </cell>
          <cell r="BA100">
            <v>37.825677883892531</v>
          </cell>
          <cell r="BB100">
            <v>39.317837077749331</v>
          </cell>
          <cell r="BC100">
            <v>41.255085446274933</v>
          </cell>
          <cell r="BD100">
            <v>44.003272544984547</v>
          </cell>
          <cell r="BE100">
            <v>48.67620274791048</v>
          </cell>
          <cell r="BJ100">
            <v>4.0666666666666629</v>
          </cell>
          <cell r="BK100">
            <v>4.1479999999999961</v>
          </cell>
          <cell r="BL100">
            <v>4.3106666666666626</v>
          </cell>
          <cell r="BM100">
            <v>4.6359999999999957</v>
          </cell>
          <cell r="BN100">
            <v>5.693333333333328</v>
          </cell>
          <cell r="BX100">
            <v>52.326384257945534</v>
          </cell>
          <cell r="BY100">
            <v>52.756535794428025</v>
          </cell>
          <cell r="BZ100">
            <v>53.232327712261743</v>
          </cell>
          <cell r="CA100">
            <v>53.753890418265996</v>
          </cell>
          <cell r="CB100">
            <v>54.335165952675545</v>
          </cell>
          <cell r="CC100">
            <v>54.335165952675545</v>
          </cell>
        </row>
        <row r="101">
          <cell r="F101">
            <v>99</v>
          </cell>
          <cell r="G101">
            <v>954.42578333369079</v>
          </cell>
          <cell r="N101">
            <v>108</v>
          </cell>
          <cell r="O101">
            <v>98</v>
          </cell>
          <cell r="P101">
            <v>890.4437768152311</v>
          </cell>
          <cell r="Q101">
            <v>760.34994102252585</v>
          </cell>
          <cell r="R101">
            <v>612.98149595960513</v>
          </cell>
          <cell r="S101">
            <v>441.9272464333992</v>
          </cell>
          <cell r="T101">
            <v>240.77599725083846</v>
          </cell>
          <cell r="W101">
            <v>59.697322946446661</v>
          </cell>
          <cell r="X101">
            <v>52.637036971708426</v>
          </cell>
          <cell r="Y101">
            <v>43.670951123327086</v>
          </cell>
          <cell r="Z101">
            <v>32.120020739927838</v>
          </cell>
          <cell r="AA101">
            <v>17.471350450909227</v>
          </cell>
          <cell r="AD101">
            <v>66.286413655019302</v>
          </cell>
          <cell r="AE101">
            <v>68.324620778843951</v>
          </cell>
          <cell r="AF101">
            <v>71.210277551293188</v>
          </cell>
          <cell r="AG101">
            <v>75.701350246099338</v>
          </cell>
          <cell r="AH101">
            <v>84.341370094698831</v>
          </cell>
          <cell r="BA101">
            <v>37.898280756750061</v>
          </cell>
          <cell r="BB101">
            <v>39.385377961140485</v>
          </cell>
          <cell r="BC101">
            <v>41.322129138094503</v>
          </cell>
          <cell r="BD101">
            <v>44.067911160744309</v>
          </cell>
          <cell r="BE101">
            <v>48.747988747548945</v>
          </cell>
          <cell r="BJ101">
            <v>4.0999999999999961</v>
          </cell>
          <cell r="BK101">
            <v>4.1819999999999959</v>
          </cell>
          <cell r="BL101">
            <v>4.3459999999999956</v>
          </cell>
          <cell r="BM101">
            <v>4.673999999999995</v>
          </cell>
          <cell r="BN101">
            <v>5.739999999999994</v>
          </cell>
          <cell r="BX101">
            <v>52.802848669690398</v>
          </cell>
          <cell r="BY101">
            <v>53.243263351667181</v>
          </cell>
          <cell r="BZ101">
            <v>53.734023573310566</v>
          </cell>
          <cell r="CA101">
            <v>54.265483052665907</v>
          </cell>
          <cell r="CB101">
            <v>54.855218110725374</v>
          </cell>
          <cell r="CC101">
            <v>54.855218110725374</v>
          </cell>
        </row>
        <row r="102">
          <cell r="F102">
            <v>100</v>
          </cell>
          <cell r="G102">
            <v>1023</v>
          </cell>
          <cell r="N102">
            <v>109</v>
          </cell>
          <cell r="O102">
            <v>99</v>
          </cell>
          <cell r="P102">
            <v>954.42578333369079</v>
          </cell>
          <cell r="Q102">
            <v>816.51125764197252</v>
          </cell>
          <cell r="R102">
            <v>658.6492330785801</v>
          </cell>
          <cell r="S102">
            <v>475.39948267851139</v>
          </cell>
          <cell r="T102">
            <v>257.59951892176309</v>
          </cell>
          <cell r="W102">
            <v>63.982006518459684</v>
          </cell>
          <cell r="X102">
            <v>56.161316619446666</v>
          </cell>
          <cell r="Y102">
            <v>45.667737118974969</v>
          </cell>
          <cell r="Z102">
            <v>33.472236245112185</v>
          </cell>
          <cell r="AA102">
            <v>16.823521670924634</v>
          </cell>
          <cell r="AD102">
            <v>66.430041330048923</v>
          </cell>
          <cell r="AE102">
            <v>68.474323482747096</v>
          </cell>
          <cell r="AF102">
            <v>71.358760052209377</v>
          </cell>
          <cell r="AG102">
            <v>75.847892667718796</v>
          </cell>
          <cell r="AH102">
            <v>84.48660325846518</v>
          </cell>
          <cell r="BA102">
            <v>37.970883629607592</v>
          </cell>
          <cell r="BB102">
            <v>39.452918844531645</v>
          </cell>
          <cell r="BC102">
            <v>41.389172829914081</v>
          </cell>
          <cell r="BD102">
            <v>44.132549776504064</v>
          </cell>
          <cell r="BE102">
            <v>48.819774747187417</v>
          </cell>
          <cell r="BJ102">
            <v>4.1333333333333293</v>
          </cell>
          <cell r="BK102">
            <v>4.2159999999999958</v>
          </cell>
          <cell r="BL102">
            <v>4.3813333333333295</v>
          </cell>
          <cell r="BM102">
            <v>4.7119999999999953</v>
          </cell>
          <cell r="BN102">
            <v>5.7866666666666609</v>
          </cell>
          <cell r="BX102">
            <v>53.27075451697057</v>
          </cell>
          <cell r="BY102">
            <v>53.72715308914038</v>
          </cell>
          <cell r="BZ102">
            <v>54.223397539416098</v>
          </cell>
          <cell r="CA102">
            <v>54.763650287732681</v>
          </cell>
          <cell r="CB102">
            <v>55.30747709307812</v>
          </cell>
          <cell r="CC102">
            <v>55.30747709307812</v>
          </cell>
        </row>
        <row r="103">
          <cell r="F103">
            <v>101</v>
          </cell>
          <cell r="G103">
            <v>1096.4960256371633</v>
          </cell>
          <cell r="N103">
            <v>110</v>
          </cell>
          <cell r="O103">
            <v>100</v>
          </cell>
          <cell r="P103">
            <v>1023</v>
          </cell>
          <cell r="Q103">
            <v>875.38110000000006</v>
          </cell>
          <cell r="R103">
            <v>706.6884</v>
          </cell>
          <cell r="S103">
            <v>508.22640000000001</v>
          </cell>
          <cell r="T103">
            <v>274.77780000000001</v>
          </cell>
          <cell r="W103">
            <v>68.574216666309212</v>
          </cell>
          <cell r="X103">
            <v>58.86984235802754</v>
          </cell>
          <cell r="Y103">
            <v>48.039166921419906</v>
          </cell>
          <cell r="Z103">
            <v>32.826917321488622</v>
          </cell>
          <cell r="AA103">
            <v>17.178281078236921</v>
          </cell>
          <cell r="AD103">
            <v>66.573669005078543</v>
          </cell>
          <cell r="AE103">
            <v>68.624026186650241</v>
          </cell>
          <cell r="AF103">
            <v>71.507242553125565</v>
          </cell>
          <cell r="AG103">
            <v>75.994435089338239</v>
          </cell>
          <cell r="AH103">
            <v>84.63183642223153</v>
          </cell>
          <cell r="BA103">
            <v>38.037513426486328</v>
          </cell>
          <cell r="BB103">
            <v>39.520459727922798</v>
          </cell>
          <cell r="BC103">
            <v>41.456216521733651</v>
          </cell>
          <cell r="BD103">
            <v>44.197188392263818</v>
          </cell>
          <cell r="BE103">
            <v>48.891560746825888</v>
          </cell>
          <cell r="BJ103">
            <v>4.1666666666666625</v>
          </cell>
          <cell r="BK103">
            <v>4.2499999999999956</v>
          </cell>
          <cell r="BL103">
            <v>4.4166666666666625</v>
          </cell>
          <cell r="BM103">
            <v>4.7499999999999947</v>
          </cell>
          <cell r="BN103">
            <v>5.8333333333333268</v>
          </cell>
          <cell r="BX103">
            <v>53.743426622219623</v>
          </cell>
          <cell r="BY103">
            <v>54.202428306858415</v>
          </cell>
          <cell r="BZ103">
            <v>54.700042099102475</v>
          </cell>
          <cell r="CA103">
            <v>55.217844456964613</v>
          </cell>
          <cell r="CB103">
            <v>55.74912762806774</v>
          </cell>
          <cell r="CC103">
            <v>55.74912762806774</v>
          </cell>
        </row>
        <row r="104">
          <cell r="F104">
            <v>102</v>
          </cell>
          <cell r="G104">
            <v>1175.2671155169628</v>
          </cell>
          <cell r="N104">
            <v>111</v>
          </cell>
          <cell r="O104">
            <v>101</v>
          </cell>
          <cell r="P104">
            <v>1096.4960256371633</v>
          </cell>
          <cell r="Q104">
            <v>939.14884595823037</v>
          </cell>
          <cell r="R104">
            <v>756.25330888195151</v>
          </cell>
          <cell r="S104">
            <v>541.99798547244984</v>
          </cell>
          <cell r="T104">
            <v>293.42233646050488</v>
          </cell>
          <cell r="W104">
            <v>73.496025637163257</v>
          </cell>
          <cell r="X104">
            <v>63.767745958230307</v>
          </cell>
          <cell r="Y104">
            <v>49.56490888195151</v>
          </cell>
          <cell r="Z104">
            <v>33.771585472449829</v>
          </cell>
          <cell r="AA104">
            <v>18.644536460504867</v>
          </cell>
          <cell r="AD104">
            <v>66.717296680108163</v>
          </cell>
          <cell r="AE104">
            <v>68.773728890553386</v>
          </cell>
          <cell r="AF104">
            <v>71.655725054041767</v>
          </cell>
          <cell r="AG104">
            <v>76.130305911210229</v>
          </cell>
          <cell r="AH104">
            <v>84.777069585997879</v>
          </cell>
          <cell r="BA104">
            <v>38.100143952724252</v>
          </cell>
          <cell r="BB104">
            <v>39.588000611313952</v>
          </cell>
          <cell r="BC104">
            <v>41.523260213553229</v>
          </cell>
          <cell r="BD104">
            <v>44.261827008023573</v>
          </cell>
          <cell r="BE104">
            <v>48.96334674646436</v>
          </cell>
        </row>
        <row r="105">
          <cell r="F105">
            <v>103</v>
          </cell>
          <cell r="G105">
            <v>1259.6918792651943</v>
          </cell>
          <cell r="N105">
            <v>112</v>
          </cell>
          <cell r="O105">
            <v>102</v>
          </cell>
          <cell r="P105">
            <v>1175.2671155169628</v>
          </cell>
          <cell r="Q105">
            <v>1004.2657502092447</v>
          </cell>
          <cell r="R105">
            <v>806.23324124463659</v>
          </cell>
          <cell r="S105">
            <v>577.99636741124232</v>
          </cell>
          <cell r="T105">
            <v>313.56126641992563</v>
          </cell>
          <cell r="W105">
            <v>78.771089879799547</v>
          </cell>
          <cell r="X105">
            <v>65.116904251014375</v>
          </cell>
          <cell r="Y105">
            <v>49.979932362685076</v>
          </cell>
          <cell r="Z105">
            <v>35.998381938792477</v>
          </cell>
          <cell r="AA105">
            <v>20.13892995942075</v>
          </cell>
          <cell r="AD105">
            <v>66.860924355137783</v>
          </cell>
          <cell r="AE105">
            <v>68.923431594456531</v>
          </cell>
          <cell r="AF105">
            <v>71.804207554957955</v>
          </cell>
          <cell r="AG105">
            <v>76.265755485049056</v>
          </cell>
          <cell r="AH105">
            <v>84.922302749764228</v>
          </cell>
          <cell r="BA105">
            <v>38.16277447896217</v>
          </cell>
          <cell r="BB105">
            <v>39.655541494705105</v>
          </cell>
          <cell r="BC105">
            <v>41.590303905372799</v>
          </cell>
          <cell r="BD105">
            <v>44.326465623783335</v>
          </cell>
          <cell r="BE105">
            <v>49.030333272797542</v>
          </cell>
        </row>
        <row r="106">
          <cell r="F106">
            <v>104</v>
          </cell>
          <cell r="G106">
            <v>1350.1761006314437</v>
          </cell>
          <cell r="N106">
            <v>113</v>
          </cell>
          <cell r="O106">
            <v>103</v>
          </cell>
          <cell r="P106">
            <v>1259.6918792651943</v>
          </cell>
          <cell r="Q106">
            <v>1073.383450321872</v>
          </cell>
          <cell r="R106">
            <v>861.50327622946634</v>
          </cell>
          <cell r="S106">
            <v>619.01258947091651</v>
          </cell>
          <cell r="T106">
            <v>335.8338550121008</v>
          </cell>
          <cell r="W106">
            <v>84.424763748231499</v>
          </cell>
          <cell r="X106">
            <v>69.11770011262729</v>
          </cell>
          <cell r="Y106">
            <v>55.270034984829749</v>
          </cell>
          <cell r="Z106">
            <v>41.016222059674192</v>
          </cell>
          <cell r="AA106">
            <v>22.272588592175168</v>
          </cell>
          <cell r="AD106">
            <v>67.004247194324648</v>
          </cell>
          <cell r="AE106">
            <v>69.0655056802525</v>
          </cell>
          <cell r="AF106">
            <v>71.952690055874157</v>
          </cell>
          <cell r="AG106">
            <v>76.401205058887882</v>
          </cell>
          <cell r="AH106">
            <v>85.072521641060263</v>
          </cell>
          <cell r="BA106">
            <v>38.225405005200088</v>
          </cell>
          <cell r="BB106">
            <v>39.723082378096265</v>
          </cell>
          <cell r="BC106">
            <v>41.657347597192377</v>
          </cell>
          <cell r="BD106">
            <v>44.39110423954309</v>
          </cell>
          <cell r="BE106">
            <v>49.09231260978715</v>
          </cell>
        </row>
        <row r="107">
          <cell r="F107">
            <v>105</v>
          </cell>
          <cell r="G107">
            <v>1447.1546878700494</v>
          </cell>
          <cell r="N107">
            <v>114</v>
          </cell>
          <cell r="O107">
            <v>104</v>
          </cell>
          <cell r="P107">
            <v>1350.1761006314437</v>
          </cell>
          <cell r="Q107">
            <v>1150.7550905681794</v>
          </cell>
          <cell r="R107">
            <v>925.41069937279144</v>
          </cell>
          <cell r="S107">
            <v>665.09674717104917</v>
          </cell>
          <cell r="T107">
            <v>360.49701886859549</v>
          </cell>
          <cell r="W107">
            <v>90.484221366249358</v>
          </cell>
          <cell r="X107">
            <v>77.371640246307379</v>
          </cell>
          <cell r="Y107">
            <v>63.907423143325104</v>
          </cell>
          <cell r="Z107">
            <v>46.084157700132664</v>
          </cell>
          <cell r="AA107">
            <v>24.663163856494691</v>
          </cell>
          <cell r="AD107">
            <v>67.138256553625013</v>
          </cell>
          <cell r="AE107">
            <v>69.199592937186125</v>
          </cell>
          <cell r="AF107">
            <v>72.093818006439079</v>
          </cell>
          <cell r="AG107">
            <v>76.536654632726695</v>
          </cell>
          <cell r="AH107">
            <v>85.228476403824274</v>
          </cell>
          <cell r="BA107">
            <v>38.288035531438013</v>
          </cell>
          <cell r="BB107">
            <v>39.790623261487418</v>
          </cell>
          <cell r="BC107">
            <v>41.724391289011947</v>
          </cell>
          <cell r="BD107">
            <v>44.455742855302844</v>
          </cell>
          <cell r="BE107">
            <v>49.154291946776759</v>
          </cell>
        </row>
        <row r="108">
          <cell r="F108">
            <v>106</v>
          </cell>
          <cell r="G108">
            <v>1551.0937641066464</v>
          </cell>
          <cell r="N108">
            <v>115</v>
          </cell>
          <cell r="O108">
            <v>105</v>
          </cell>
          <cell r="P108">
            <v>1447.1546878700494</v>
          </cell>
          <cell r="Q108">
            <v>1234.8570951595132</v>
          </cell>
          <cell r="R108">
            <v>993.18226228521496</v>
          </cell>
          <cell r="S108">
            <v>713.59197658872131</v>
          </cell>
          <cell r="T108">
            <v>386.39030166130323</v>
          </cell>
          <cell r="W108">
            <v>96.978587238605769</v>
          </cell>
          <cell r="X108">
            <v>84.102004591333753</v>
          </cell>
          <cell r="Y108">
            <v>67.771562912423519</v>
          </cell>
          <cell r="Z108">
            <v>48.495229417672135</v>
          </cell>
          <cell r="AA108">
            <v>25.893282792707737</v>
          </cell>
          <cell r="AD108">
            <v>67.272265912925377</v>
          </cell>
          <cell r="AE108">
            <v>69.333680194119751</v>
          </cell>
          <cell r="AF108">
            <v>72.23150684883845</v>
          </cell>
          <cell r="AG108">
            <v>76.672104206565521</v>
          </cell>
          <cell r="AH108">
            <v>85.384431166588271</v>
          </cell>
          <cell r="BA108">
            <v>38.35066605767593</v>
          </cell>
          <cell r="BB108">
            <v>39.858164144878572</v>
          </cell>
          <cell r="BC108">
            <v>41.791434980831518</v>
          </cell>
          <cell r="BD108">
            <v>44.520381471062606</v>
          </cell>
          <cell r="BE108">
            <v>49.216271283766375</v>
          </cell>
        </row>
        <row r="109">
          <cell r="F109">
            <v>107</v>
          </cell>
          <cell r="G109">
            <v>1662.4929077375689</v>
          </cell>
          <cell r="N109">
            <v>116</v>
          </cell>
          <cell r="O109">
            <v>106</v>
          </cell>
          <cell r="P109">
            <v>1551.0937641066464</v>
          </cell>
          <cell r="Q109">
            <v>1324.4789651706653</v>
          </cell>
          <cell r="R109">
            <v>1064.6707596828021</v>
          </cell>
          <cell r="S109">
            <v>764.3790069517554</v>
          </cell>
          <cell r="T109">
            <v>412.59094125236794</v>
          </cell>
          <cell r="W109">
            <v>103.93907623659697</v>
          </cell>
          <cell r="X109">
            <v>89.621870011152168</v>
          </cell>
          <cell r="Y109">
            <v>71.488497397587139</v>
          </cell>
          <cell r="Z109">
            <v>50.787030363034091</v>
          </cell>
          <cell r="AA109">
            <v>26.200639591064714</v>
          </cell>
          <cell r="AD109">
            <v>67.406275272225741</v>
          </cell>
          <cell r="AE109">
            <v>69.467767451053362</v>
          </cell>
          <cell r="AF109">
            <v>72.369195691237806</v>
          </cell>
          <cell r="AG109">
            <v>76.807553780404334</v>
          </cell>
          <cell r="AH109">
            <v>85.540385929352269</v>
          </cell>
          <cell r="BA109">
            <v>38.413296583913848</v>
          </cell>
          <cell r="BB109">
            <v>39.925705028269732</v>
          </cell>
          <cell r="BC109">
            <v>41.858478672651096</v>
          </cell>
          <cell r="BD109">
            <v>44.585020086822361</v>
          </cell>
          <cell r="BE109">
            <v>49.278250620755983</v>
          </cell>
        </row>
        <row r="110">
          <cell r="F110">
            <v>108</v>
          </cell>
          <cell r="G110">
            <v>1781.8875536304624</v>
          </cell>
          <cell r="N110">
            <v>117</v>
          </cell>
          <cell r="O110">
            <v>107</v>
          </cell>
          <cell r="P110">
            <v>1662.4929077375689</v>
          </cell>
          <cell r="Q110">
            <v>1418.9376967540152</v>
          </cell>
          <cell r="R110">
            <v>1141.6338797433884</v>
          </cell>
          <cell r="S110">
            <v>816.11776840837263</v>
          </cell>
          <cell r="T110">
            <v>440.22812196890823</v>
          </cell>
          <cell r="W110">
            <v>111.39914363092248</v>
          </cell>
          <cell r="X110">
            <v>94.458731583349845</v>
          </cell>
          <cell r="Y110">
            <v>76.963120060586334</v>
          </cell>
          <cell r="Z110">
            <v>51.738761456617226</v>
          </cell>
          <cell r="AA110">
            <v>27.637180716540286</v>
          </cell>
          <cell r="AD110">
            <v>67.540284631526106</v>
          </cell>
          <cell r="AE110">
            <v>69.601854707986988</v>
          </cell>
          <cell r="AF110">
            <v>72.506884533637162</v>
          </cell>
          <cell r="AG110">
            <v>76.94300335424316</v>
          </cell>
          <cell r="AH110">
            <v>85.696340692116266</v>
          </cell>
          <cell r="BA110">
            <v>38.475927110151773</v>
          </cell>
          <cell r="BB110">
            <v>39.993245911660885</v>
          </cell>
          <cell r="BC110">
            <v>41.925522364470666</v>
          </cell>
          <cell r="BD110">
            <v>44.649658702582116</v>
          </cell>
          <cell r="BE110">
            <v>49.340229957745592</v>
          </cell>
        </row>
        <row r="111">
          <cell r="F111">
            <v>109</v>
          </cell>
          <cell r="G111">
            <v>1909.8515666673818</v>
          </cell>
          <cell r="N111">
            <v>118</v>
          </cell>
          <cell r="O111">
            <v>108</v>
          </cell>
          <cell r="P111">
            <v>1781.8875536304624</v>
          </cell>
          <cell r="Q111">
            <v>1520.8410270235997</v>
          </cell>
          <cell r="R111">
            <v>1218.0983316617842</v>
          </cell>
          <cell r="S111">
            <v>871.69939123602228</v>
          </cell>
          <cell r="T111">
            <v>471.13106917989433</v>
          </cell>
          <cell r="W111">
            <v>119.39464589289355</v>
          </cell>
          <cell r="X111">
            <v>101.90333026958456</v>
          </cell>
          <cell r="Y111">
            <v>76.464451918395753</v>
          </cell>
          <cell r="Z111">
            <v>55.581622827649653</v>
          </cell>
          <cell r="AA111">
            <v>30.902947210986099</v>
          </cell>
          <cell r="AD111">
            <v>67.674293990826456</v>
          </cell>
          <cell r="AE111">
            <v>69.735941964920613</v>
          </cell>
          <cell r="AF111">
            <v>72.644573376036519</v>
          </cell>
          <cell r="AG111">
            <v>77.074762810762508</v>
          </cell>
          <cell r="AH111">
            <v>85.852295454880277</v>
          </cell>
          <cell r="BA111">
            <v>38.53855763638969</v>
          </cell>
          <cell r="BB111">
            <v>40.052446592012309</v>
          </cell>
          <cell r="BC111">
            <v>41.992566056290244</v>
          </cell>
          <cell r="BD111">
            <v>44.71429731834187</v>
          </cell>
          <cell r="BE111">
            <v>49.402209294735208</v>
          </cell>
        </row>
        <row r="112">
          <cell r="F112">
            <v>110</v>
          </cell>
          <cell r="G112">
            <v>2047</v>
          </cell>
          <cell r="N112">
            <v>119</v>
          </cell>
          <cell r="O112">
            <v>109</v>
          </cell>
          <cell r="P112">
            <v>1909.8515666673818</v>
          </cell>
          <cell r="Q112">
            <v>1624.7107277639418</v>
          </cell>
          <cell r="R112">
            <v>1301.5638426838207</v>
          </cell>
          <cell r="S112">
            <v>931.81657937701561</v>
          </cell>
          <cell r="T112">
            <v>504.58278391352223</v>
          </cell>
          <cell r="W112">
            <v>127.96401303691937</v>
          </cell>
          <cell r="X112">
            <v>103.86970074034207</v>
          </cell>
          <cell r="Y112">
            <v>83.46551102203648</v>
          </cell>
          <cell r="Z112">
            <v>60.117188140993335</v>
          </cell>
          <cell r="AA112">
            <v>33.451714733627909</v>
          </cell>
          <cell r="AD112">
            <v>67.80830335012682</v>
          </cell>
          <cell r="AE112">
            <v>69.870029221854239</v>
          </cell>
          <cell r="AF112">
            <v>72.782262218435889</v>
          </cell>
          <cell r="AG112">
            <v>77.203841369133116</v>
          </cell>
          <cell r="AH112">
            <v>86.007776715139968</v>
          </cell>
          <cell r="BA112">
            <v>38.601188162627608</v>
          </cell>
          <cell r="BB112">
            <v>40.110720583137102</v>
          </cell>
          <cell r="BC112">
            <v>42.051439554347354</v>
          </cell>
          <cell r="BD112">
            <v>44.778935934101632</v>
          </cell>
          <cell r="BE112">
            <v>49.464188631724817</v>
          </cell>
        </row>
        <row r="113">
          <cell r="F113">
            <v>111</v>
          </cell>
          <cell r="G113">
            <v>2193.9920512743265</v>
          </cell>
          <cell r="N113">
            <v>120</v>
          </cell>
          <cell r="O113">
            <v>110</v>
          </cell>
          <cell r="P113">
            <v>2047</v>
          </cell>
          <cell r="Q113">
            <v>1741.3829000000001</v>
          </cell>
          <cell r="R113">
            <v>1397.2821999999999</v>
          </cell>
          <cell r="S113">
            <v>1001.3924000000001</v>
          </cell>
          <cell r="T113">
            <v>542.04559999999992</v>
          </cell>
          <cell r="W113">
            <v>137.1484333326182</v>
          </cell>
          <cell r="X113">
            <v>116.67217223605826</v>
          </cell>
          <cell r="Y113">
            <v>95.718357316179208</v>
          </cell>
          <cell r="Z113">
            <v>69.575820622984452</v>
          </cell>
          <cell r="AA113">
            <v>37.462816086477687</v>
          </cell>
          <cell r="AD113">
            <v>67.942312709427185</v>
          </cell>
          <cell r="AE113">
            <v>70.003807055133578</v>
          </cell>
          <cell r="AF113">
            <v>72.919951060835245</v>
          </cell>
          <cell r="AG113">
            <v>77.332919927503724</v>
          </cell>
          <cell r="AH113">
            <v>86.154780808490045</v>
          </cell>
          <cell r="BA113">
            <v>38.663818688865533</v>
          </cell>
          <cell r="BB113">
            <v>40.168994574261895</v>
          </cell>
          <cell r="BC113">
            <v>42.109294145892463</v>
          </cell>
          <cell r="BD113">
            <v>44.843574549861387</v>
          </cell>
          <cell r="BE113">
            <v>49.526167968714425</v>
          </cell>
        </row>
        <row r="114">
          <cell r="F114">
            <v>112</v>
          </cell>
          <cell r="G114">
            <v>2351.5342310339256</v>
          </cell>
          <cell r="AD114">
            <v>68.071211008105138</v>
          </cell>
          <cell r="AE114">
            <v>70.127815365673797</v>
          </cell>
          <cell r="AF114">
            <v>73.051543220271398</v>
          </cell>
          <cell r="AG114">
            <v>77.461998485874332</v>
          </cell>
          <cell r="AH114">
            <v>86.301784901840136</v>
          </cell>
          <cell r="BA114">
            <v>38.72644921510345</v>
          </cell>
          <cell r="BB114">
            <v>40.227268565386687</v>
          </cell>
          <cell r="BC114">
            <v>42.167148737437572</v>
          </cell>
          <cell r="BD114">
            <v>44.908213165621142</v>
          </cell>
          <cell r="BE114">
            <v>49.588147305704041</v>
          </cell>
        </row>
        <row r="115">
          <cell r="F115">
            <v>113</v>
          </cell>
          <cell r="G115">
            <v>2520.3837585303886</v>
          </cell>
          <cell r="AD115">
            <v>68.196246161507091</v>
          </cell>
          <cell r="AE115">
            <v>70.251823676214016</v>
          </cell>
          <cell r="AF115">
            <v>73.174668450093861</v>
          </cell>
          <cell r="AG115">
            <v>77.591077044244926</v>
          </cell>
          <cell r="AH115">
            <v>86.448788995190213</v>
          </cell>
          <cell r="BA115">
            <v>38.789079741341368</v>
          </cell>
          <cell r="BB115">
            <v>40.28554255651148</v>
          </cell>
          <cell r="BC115">
            <v>42.225003328982673</v>
          </cell>
          <cell r="BD115">
            <v>44.972851781380903</v>
          </cell>
          <cell r="BE115">
            <v>49.65012664269365</v>
          </cell>
        </row>
        <row r="116">
          <cell r="F116">
            <v>114</v>
          </cell>
          <cell r="G116">
            <v>2701.3522012628878</v>
          </cell>
          <cell r="AD116">
            <v>68.321281314909029</v>
          </cell>
          <cell r="AE116">
            <v>70.375831986754235</v>
          </cell>
          <cell r="AF116">
            <v>73.297793679916325</v>
          </cell>
          <cell r="AG116">
            <v>77.720155602615534</v>
          </cell>
          <cell r="AH116">
            <v>86.595793088540304</v>
          </cell>
          <cell r="BA116">
            <v>38.851710267579293</v>
          </cell>
          <cell r="BB116">
            <v>40.343816547636273</v>
          </cell>
          <cell r="BC116">
            <v>42.282857920527782</v>
          </cell>
          <cell r="BD116">
            <v>45.032359480672049</v>
          </cell>
          <cell r="BE116">
            <v>49.712105979683258</v>
          </cell>
        </row>
        <row r="117">
          <cell r="F117">
            <v>115</v>
          </cell>
          <cell r="G117">
            <v>2895.3093757400989</v>
          </cell>
          <cell r="AD117">
            <v>68.446316468310982</v>
          </cell>
          <cell r="AE117">
            <v>70.499840297294455</v>
          </cell>
          <cell r="AF117">
            <v>73.420918909738774</v>
          </cell>
          <cell r="AG117">
            <v>77.849234160986143</v>
          </cell>
          <cell r="AH117">
            <v>86.742797181890381</v>
          </cell>
          <cell r="BA117">
            <v>38.91434079381721</v>
          </cell>
          <cell r="BB117">
            <v>40.402090538761065</v>
          </cell>
          <cell r="BC117">
            <v>42.340712512072891</v>
          </cell>
          <cell r="BD117">
            <v>45.088151688727308</v>
          </cell>
          <cell r="BE117">
            <v>49.774085316672867</v>
          </cell>
        </row>
        <row r="118">
          <cell r="F118">
            <v>116</v>
          </cell>
          <cell r="G118">
            <v>3103.1875282132928</v>
          </cell>
          <cell r="AD118">
            <v>68.571351621712935</v>
          </cell>
          <cell r="AE118">
            <v>70.623848607834674</v>
          </cell>
          <cell r="AF118">
            <v>73.544044139561237</v>
          </cell>
          <cell r="AG118">
            <v>77.978312719356751</v>
          </cell>
          <cell r="AH118">
            <v>86.889801275240458</v>
          </cell>
          <cell r="BA118">
            <v>38.976971320055128</v>
          </cell>
          <cell r="BB118">
            <v>40.460364529885858</v>
          </cell>
          <cell r="BC118">
            <v>42.398567103617999</v>
          </cell>
          <cell r="BD118">
            <v>45.143943896782567</v>
          </cell>
          <cell r="BE118">
            <v>49.836064653662483</v>
          </cell>
        </row>
        <row r="119">
          <cell r="F119">
            <v>117</v>
          </cell>
          <cell r="G119">
            <v>3325.985815475135</v>
          </cell>
          <cell r="AD119">
            <v>68.696386775114874</v>
          </cell>
          <cell r="AE119">
            <v>70.747856918374893</v>
          </cell>
          <cell r="AF119">
            <v>73.667169369383686</v>
          </cell>
          <cell r="AG119">
            <v>78.10469841238104</v>
          </cell>
          <cell r="AH119">
            <v>87.033659382136349</v>
          </cell>
          <cell r="BA119">
            <v>39.034165367506482</v>
          </cell>
          <cell r="BB119">
            <v>40.518638521010644</v>
          </cell>
          <cell r="BC119">
            <v>42.456421695163108</v>
          </cell>
          <cell r="BD119">
            <v>45.199736104837825</v>
          </cell>
          <cell r="BE119">
            <v>49.898043990652091</v>
          </cell>
        </row>
        <row r="120">
          <cell r="F120">
            <v>118</v>
          </cell>
          <cell r="G120">
            <v>3564.7751072609281</v>
          </cell>
          <cell r="AD120">
            <v>68.821421928516827</v>
          </cell>
          <cell r="AE120">
            <v>70.871865228915112</v>
          </cell>
          <cell r="AF120">
            <v>73.790294599206149</v>
          </cell>
          <cell r="AG120">
            <v>78.230540290975199</v>
          </cell>
          <cell r="AH120">
            <v>87.168098110592624</v>
          </cell>
          <cell r="BA120">
            <v>39.088198074219406</v>
          </cell>
          <cell r="BB120">
            <v>40.576912512135436</v>
          </cell>
          <cell r="BC120">
            <v>42.51427628670821</v>
          </cell>
          <cell r="BD120">
            <v>45.255528312893091</v>
          </cell>
          <cell r="BE120">
            <v>49.9600233276417</v>
          </cell>
        </row>
        <row r="121">
          <cell r="F121">
            <v>119</v>
          </cell>
          <cell r="G121">
            <v>3820.7031333347636</v>
          </cell>
          <cell r="AD121">
            <v>68.946457081918766</v>
          </cell>
          <cell r="AE121">
            <v>70.995873539455332</v>
          </cell>
          <cell r="AF121">
            <v>73.913419829028598</v>
          </cell>
          <cell r="AG121">
            <v>78.356382169569343</v>
          </cell>
          <cell r="AH121">
            <v>87.302536839048898</v>
          </cell>
          <cell r="BA121">
            <v>39.14223078093233</v>
          </cell>
          <cell r="BB121">
            <v>40.635186503260229</v>
          </cell>
          <cell r="BC121">
            <v>42.572130878253319</v>
          </cell>
          <cell r="BD121">
            <v>45.31132052094835</v>
          </cell>
          <cell r="BE121">
            <v>50.018998195299922</v>
          </cell>
        </row>
        <row r="122">
          <cell r="F122">
            <v>120</v>
          </cell>
          <cell r="G122">
            <v>4095</v>
          </cell>
          <cell r="AD122">
            <v>69.066704614192943</v>
          </cell>
          <cell r="AE122">
            <v>71.113087458015798</v>
          </cell>
          <cell r="AF122">
            <v>74.034200876118248</v>
          </cell>
          <cell r="AG122">
            <v>78.482224048163502</v>
          </cell>
          <cell r="AH122">
            <v>87.436975567505186</v>
          </cell>
          <cell r="BA122">
            <v>39.196263487645254</v>
          </cell>
          <cell r="BB122">
            <v>40.693460494385022</v>
          </cell>
          <cell r="BC122">
            <v>42.629985469798427</v>
          </cell>
          <cell r="BD122">
            <v>45.367112729003608</v>
          </cell>
          <cell r="BE122">
            <v>50.072514238398277</v>
          </cell>
        </row>
        <row r="123">
          <cell r="F123">
            <v>121</v>
          </cell>
          <cell r="G123">
            <v>4388.9841025486576</v>
          </cell>
          <cell r="AD123">
            <v>69.18336653741882</v>
          </cell>
          <cell r="AE123">
            <v>71.230067506391322</v>
          </cell>
          <cell r="AF123">
            <v>74.149428238300118</v>
          </cell>
          <cell r="AG123">
            <v>78.608065926757661</v>
          </cell>
          <cell r="AH123">
            <v>87.571414295961461</v>
          </cell>
          <cell r="BA123">
            <v>39.250296194358178</v>
          </cell>
          <cell r="BB123">
            <v>40.751734485509814</v>
          </cell>
          <cell r="BC123">
            <v>42.687840061343536</v>
          </cell>
          <cell r="BD123">
            <v>45.422904937058867</v>
          </cell>
          <cell r="BE123">
            <v>50.126030281496639</v>
          </cell>
        </row>
        <row r="124">
          <cell r="F124">
            <v>122</v>
          </cell>
          <cell r="G124">
            <v>4704.0684620678521</v>
          </cell>
          <cell r="AD124">
            <v>69.300028460644711</v>
          </cell>
          <cell r="AE124">
            <v>71.347047554766846</v>
          </cell>
          <cell r="AF124">
            <v>74.264655600481987</v>
          </cell>
          <cell r="AG124">
            <v>78.733907805351805</v>
          </cell>
          <cell r="AH124">
            <v>87.705853024417735</v>
          </cell>
          <cell r="BA124">
            <v>39.304328901071102</v>
          </cell>
          <cell r="BB124">
            <v>40.810008476634607</v>
          </cell>
          <cell r="BC124">
            <v>42.745694652888645</v>
          </cell>
          <cell r="BD124">
            <v>45.478697145114126</v>
          </cell>
          <cell r="BE124">
            <v>50.179546324595002</v>
          </cell>
        </row>
        <row r="125">
          <cell r="F125">
            <v>123</v>
          </cell>
          <cell r="G125">
            <v>5041.7675170607781</v>
          </cell>
          <cell r="AD125">
            <v>69.416690383870588</v>
          </cell>
          <cell r="AE125">
            <v>71.46402760314237</v>
          </cell>
          <cell r="AF125">
            <v>74.379882962663856</v>
          </cell>
          <cell r="AG125">
            <v>78.859749683945964</v>
          </cell>
          <cell r="AH125">
            <v>87.840291752874009</v>
          </cell>
          <cell r="BA125">
            <v>39.358361607784026</v>
          </cell>
          <cell r="BB125">
            <v>40.8682824677594</v>
          </cell>
          <cell r="BC125">
            <v>42.803549244433754</v>
          </cell>
          <cell r="BD125">
            <v>45.534489353169384</v>
          </cell>
          <cell r="BE125">
            <v>50.233062367693357</v>
          </cell>
        </row>
        <row r="126">
          <cell r="F126">
            <v>124</v>
          </cell>
          <cell r="G126">
            <v>5403.704402525771</v>
          </cell>
          <cell r="AD126">
            <v>69.533352307096465</v>
          </cell>
          <cell r="AE126">
            <v>71.581007651517908</v>
          </cell>
          <cell r="AF126">
            <v>74.495110324845726</v>
          </cell>
          <cell r="AG126">
            <v>78.985591562540122</v>
          </cell>
          <cell r="AH126">
            <v>87.974730481330297</v>
          </cell>
          <cell r="BA126">
            <v>39.41239431449695</v>
          </cell>
          <cell r="BB126">
            <v>40.926556458884193</v>
          </cell>
          <cell r="BC126">
            <v>42.861403835978855</v>
          </cell>
          <cell r="BD126">
            <v>45.590281561224643</v>
          </cell>
          <cell r="BE126">
            <v>50.286578410791719</v>
          </cell>
        </row>
        <row r="127">
          <cell r="F127">
            <v>125</v>
          </cell>
          <cell r="G127">
            <v>5791.6187514801986</v>
          </cell>
          <cell r="AD127">
            <v>69.650014230322356</v>
          </cell>
          <cell r="AE127">
            <v>71.697987699893432</v>
          </cell>
          <cell r="AF127">
            <v>74.610337687027609</v>
          </cell>
          <cell r="AG127">
            <v>79.104601412347151</v>
          </cell>
          <cell r="AH127">
            <v>88.109271506528316</v>
          </cell>
          <cell r="BA127">
            <v>39.466427021209874</v>
          </cell>
          <cell r="BB127">
            <v>40.984830450008978</v>
          </cell>
          <cell r="BC127">
            <v>42.919258427523964</v>
          </cell>
          <cell r="BD127">
            <v>45.646073769279901</v>
          </cell>
          <cell r="BE127">
            <v>50.340094453890082</v>
          </cell>
        </row>
        <row r="128">
          <cell r="F128">
            <v>126</v>
          </cell>
          <cell r="G128">
            <v>6207.3750564265865</v>
          </cell>
          <cell r="AD128">
            <v>69.766676153548232</v>
          </cell>
          <cell r="AE128">
            <v>71.814967748268955</v>
          </cell>
          <cell r="AF128">
            <v>74.725565049209479</v>
          </cell>
          <cell r="AG128">
            <v>79.222727875098187</v>
          </cell>
          <cell r="AH128">
            <v>88.243836210467165</v>
          </cell>
          <cell r="BA128">
            <v>39.520459727922798</v>
          </cell>
          <cell r="BB128">
            <v>41.037193447861313</v>
          </cell>
          <cell r="BC128">
            <v>42.977113019069073</v>
          </cell>
          <cell r="BD128">
            <v>45.701865977335167</v>
          </cell>
          <cell r="BE128">
            <v>50.393610496988437</v>
          </cell>
        </row>
        <row r="129">
          <cell r="F129">
            <v>127</v>
          </cell>
          <cell r="G129">
            <v>6652.971630950271</v>
          </cell>
          <cell r="AD129">
            <v>69.883338076774123</v>
          </cell>
          <cell r="AE129">
            <v>71.931947796644479</v>
          </cell>
          <cell r="AF129">
            <v>74.840792411391348</v>
          </cell>
          <cell r="AG129">
            <v>79.340854337849223</v>
          </cell>
          <cell r="AH129">
            <v>88.378400914406001</v>
          </cell>
          <cell r="BA129">
            <v>39.574492434635722</v>
          </cell>
          <cell r="BB129">
            <v>41.087476216725996</v>
          </cell>
          <cell r="BC129">
            <v>43.030177309109042</v>
          </cell>
          <cell r="BD129">
            <v>45.757658185390426</v>
          </cell>
          <cell r="BE129">
            <v>50.447126540086799</v>
          </cell>
        </row>
        <row r="130">
          <cell r="F130">
            <v>128</v>
          </cell>
          <cell r="G130">
            <v>7130.5502145218443</v>
          </cell>
          <cell r="AD130">
            <v>70</v>
          </cell>
          <cell r="AE130">
            <v>72.047345051940553</v>
          </cell>
          <cell r="AF130">
            <v>74.956019773573217</v>
          </cell>
          <cell r="AG130">
            <v>79.458980800600258</v>
          </cell>
          <cell r="AH130">
            <v>88.51296561834485</v>
          </cell>
          <cell r="BA130">
            <v>39.628525141348646</v>
          </cell>
          <cell r="BB130">
            <v>41.137758985590679</v>
          </cell>
          <cell r="BC130">
            <v>43.080106253688569</v>
          </cell>
          <cell r="BD130">
            <v>45.813450393445684</v>
          </cell>
          <cell r="BE130">
            <v>50.500642583185162</v>
          </cell>
        </row>
        <row r="131">
          <cell r="F131">
            <v>129</v>
          </cell>
          <cell r="G131">
            <v>7642.4062666695281</v>
          </cell>
          <cell r="AD131">
            <v>70.108849423225877</v>
          </cell>
          <cell r="AE131">
            <v>72.160540850040434</v>
          </cell>
          <cell r="AF131">
            <v>75.067682921736733</v>
          </cell>
          <cell r="AG131">
            <v>79.577107263351294</v>
          </cell>
          <cell r="AH131">
            <v>88.6475303222837</v>
          </cell>
          <cell r="BA131">
            <v>39.68255784806157</v>
          </cell>
          <cell r="BB131">
            <v>41.188041754455355</v>
          </cell>
          <cell r="BC131">
            <v>43.130035198268104</v>
          </cell>
          <cell r="BD131">
            <v>45.869242601500943</v>
          </cell>
          <cell r="BE131">
            <v>50.554158626283517</v>
          </cell>
        </row>
        <row r="132">
          <cell r="F132">
            <v>130</v>
          </cell>
          <cell r="G132">
            <v>8191</v>
          </cell>
          <cell r="AD132">
            <v>70.217698846451768</v>
          </cell>
          <cell r="AE132">
            <v>72.273736648140314</v>
          </cell>
          <cell r="AF132">
            <v>75.177145912126889</v>
          </cell>
          <cell r="AG132">
            <v>79.69523372610233</v>
          </cell>
          <cell r="AH132">
            <v>88.782095026222549</v>
          </cell>
          <cell r="BA132">
            <v>39.736590554774494</v>
          </cell>
          <cell r="BB132">
            <v>41.238324523320038</v>
          </cell>
          <cell r="BC132">
            <v>43.179964142847631</v>
          </cell>
          <cell r="BD132">
            <v>45.925034809556202</v>
          </cell>
          <cell r="BE132">
            <v>50.607674669381879</v>
          </cell>
        </row>
        <row r="133">
          <cell r="F133">
            <v>131</v>
          </cell>
          <cell r="G133">
            <v>8778.9682050973151</v>
          </cell>
          <cell r="AD133">
            <v>70.326548269677644</v>
          </cell>
          <cell r="AE133">
            <v>72.386932446240195</v>
          </cell>
          <cell r="AF133">
            <v>75.286608902517045</v>
          </cell>
          <cell r="AG133">
            <v>79.813360188853366</v>
          </cell>
          <cell r="AH133">
            <v>88.916659730161399</v>
          </cell>
          <cell r="BA133">
            <v>39.790623261487418</v>
          </cell>
          <cell r="BB133">
            <v>41.288607292184714</v>
          </cell>
          <cell r="BC133">
            <v>43.229893087427158</v>
          </cell>
          <cell r="BD133">
            <v>45.98082701761146</v>
          </cell>
          <cell r="BE133">
            <v>50.661190712480241</v>
          </cell>
        </row>
        <row r="134">
          <cell r="F134">
            <v>132</v>
          </cell>
          <cell r="G134">
            <v>9409.1369241357042</v>
          </cell>
          <cell r="AD134">
            <v>70.435397692903535</v>
          </cell>
          <cell r="AE134">
            <v>72.50012824434009</v>
          </cell>
          <cell r="AF134">
            <v>75.396071892907202</v>
          </cell>
          <cell r="AG134">
            <v>79.931486651604402</v>
          </cell>
          <cell r="AH134">
            <v>89.048420729369383</v>
          </cell>
          <cell r="BA134">
            <v>39.844655968200342</v>
          </cell>
          <cell r="BB134">
            <v>41.338890061049398</v>
          </cell>
          <cell r="BC134">
            <v>43.279822032006692</v>
          </cell>
          <cell r="BD134">
            <v>46.031609894814238</v>
          </cell>
          <cell r="BE134">
            <v>50.714706755578604</v>
          </cell>
        </row>
        <row r="135">
          <cell r="F135">
            <v>133</v>
          </cell>
          <cell r="G135">
            <v>10084.535034121556</v>
          </cell>
          <cell r="AD135">
            <v>70.544247116129412</v>
          </cell>
          <cell r="AE135">
            <v>72.61332404243997</v>
          </cell>
          <cell r="AF135">
            <v>75.505534883297358</v>
          </cell>
          <cell r="AG135">
            <v>80.045750258986601</v>
          </cell>
          <cell r="AH135">
            <v>89.175620204122851</v>
          </cell>
          <cell r="BA135">
            <v>39.898688674913267</v>
          </cell>
          <cell r="BB135">
            <v>41.389172829914081</v>
          </cell>
          <cell r="BC135">
            <v>43.329750976586219</v>
          </cell>
          <cell r="BD135">
            <v>46.079770001861057</v>
          </cell>
          <cell r="BE135">
            <v>50.768222798676959</v>
          </cell>
        </row>
        <row r="136">
          <cell r="F136">
            <v>134</v>
          </cell>
          <cell r="G136">
            <v>10808.408805051544</v>
          </cell>
          <cell r="AD136">
            <v>70.653096539355303</v>
          </cell>
          <cell r="AE136">
            <v>72.726519840539851</v>
          </cell>
          <cell r="AF136">
            <v>75.614997873687514</v>
          </cell>
          <cell r="AG136">
            <v>80.154679447049915</v>
          </cell>
          <cell r="AH136">
            <v>89.302819678876304</v>
          </cell>
          <cell r="BA136">
            <v>39.952721381626191</v>
          </cell>
          <cell r="BB136">
            <v>41.439455598778757</v>
          </cell>
          <cell r="BC136">
            <v>43.379679921165753</v>
          </cell>
          <cell r="BD136">
            <v>46.127930108907876</v>
          </cell>
          <cell r="BE136">
            <v>50.821738841775321</v>
          </cell>
        </row>
        <row r="137">
          <cell r="F137">
            <v>135</v>
          </cell>
          <cell r="G137">
            <v>11584.237502960397</v>
          </cell>
          <cell r="AD137">
            <v>70.76194596258118</v>
          </cell>
          <cell r="AE137">
            <v>72.839715638639731</v>
          </cell>
          <cell r="AF137">
            <v>75.72446086407767</v>
          </cell>
          <cell r="AG137">
            <v>80.263608635113243</v>
          </cell>
          <cell r="AH137">
            <v>89.430019153629758</v>
          </cell>
          <cell r="BA137">
            <v>40.005827399112476</v>
          </cell>
          <cell r="BB137">
            <v>41.48973836764344</v>
          </cell>
          <cell r="BC137">
            <v>43.42960886574528</v>
          </cell>
          <cell r="BD137">
            <v>46.176090215954694</v>
          </cell>
          <cell r="BE137">
            <v>50.875254884873684</v>
          </cell>
        </row>
        <row r="138">
          <cell r="F138">
            <v>136</v>
          </cell>
          <cell r="G138">
            <v>12415.750112853173</v>
          </cell>
          <cell r="AD138">
            <v>70.870795385807057</v>
          </cell>
          <cell r="AE138">
            <v>72.952911436739612</v>
          </cell>
          <cell r="AF138">
            <v>75.833923854467812</v>
          </cell>
          <cell r="AG138">
            <v>80.372537823176572</v>
          </cell>
          <cell r="AH138">
            <v>89.557218628383211</v>
          </cell>
          <cell r="BA138">
            <v>40.052446592012309</v>
          </cell>
          <cell r="BB138">
            <v>41.540021136508116</v>
          </cell>
          <cell r="BC138">
            <v>43.479537810324814</v>
          </cell>
          <cell r="BD138">
            <v>46.224250323001513</v>
          </cell>
          <cell r="BE138">
            <v>50.928770927972039</v>
          </cell>
        </row>
        <row r="139">
          <cell r="F139">
            <v>137</v>
          </cell>
          <cell r="G139">
            <v>13306.943261900544</v>
          </cell>
          <cell r="AD139">
            <v>70.979644809032948</v>
          </cell>
          <cell r="AE139">
            <v>73.059911975288244</v>
          </cell>
          <cell r="AF139">
            <v>75.943386844857969</v>
          </cell>
          <cell r="AG139">
            <v>80.4814670112399</v>
          </cell>
          <cell r="AH139">
            <v>89.684418103136665</v>
          </cell>
          <cell r="BA139">
            <v>40.099065784912149</v>
          </cell>
          <cell r="BB139">
            <v>41.590303905372799</v>
          </cell>
          <cell r="BC139">
            <v>43.529466754904341</v>
          </cell>
          <cell r="BD139">
            <v>46.272410430048332</v>
          </cell>
          <cell r="BE139">
            <v>50.982286971070401</v>
          </cell>
        </row>
        <row r="140">
          <cell r="F140">
            <v>138</v>
          </cell>
          <cell r="G140">
            <v>14262.10042904369</v>
          </cell>
          <cell r="AD140">
            <v>71.082568038258202</v>
          </cell>
          <cell r="AE140">
            <v>73.162499594857536</v>
          </cell>
          <cell r="AF140">
            <v>76.048210495050611</v>
          </cell>
          <cell r="AG140">
            <v>80.590396199303228</v>
          </cell>
          <cell r="AH140">
            <v>89.811617577890132</v>
          </cell>
          <cell r="BA140">
            <v>40.145684977811982</v>
          </cell>
          <cell r="BB140">
            <v>41.640586674237483</v>
          </cell>
          <cell r="BC140">
            <v>43.579395699483875</v>
          </cell>
          <cell r="BD140">
            <v>46.320570537095151</v>
          </cell>
          <cell r="BE140">
            <v>51.030916192165336</v>
          </cell>
        </row>
        <row r="141">
          <cell r="F141">
            <v>139</v>
          </cell>
          <cell r="G141">
            <v>15285.812533339058</v>
          </cell>
          <cell r="AD141">
            <v>71.184128141237707</v>
          </cell>
          <cell r="AE141">
            <v>73.265087214426828</v>
          </cell>
          <cell r="AF141">
            <v>76.148064447889894</v>
          </cell>
          <cell r="AG141">
            <v>80.699325387366557</v>
          </cell>
          <cell r="AH141">
            <v>89.938817052643586</v>
          </cell>
          <cell r="BA141">
            <v>40.192304170711814</v>
          </cell>
          <cell r="BB141">
            <v>41.690869443102159</v>
          </cell>
          <cell r="BC141">
            <v>43.629324644063402</v>
          </cell>
          <cell r="BD141">
            <v>46.368730644141969</v>
          </cell>
          <cell r="BE141">
            <v>51.077127728003028</v>
          </cell>
        </row>
        <row r="142">
          <cell r="F142">
            <v>140</v>
          </cell>
          <cell r="G142">
            <v>16383</v>
          </cell>
          <cell r="AD142">
            <v>71.285688244217212</v>
          </cell>
          <cell r="AE142">
            <v>73.367674833996119</v>
          </cell>
          <cell r="AF142">
            <v>76.247918400729162</v>
          </cell>
          <cell r="AG142">
            <v>80.808254575429885</v>
          </cell>
          <cell r="AH142">
            <v>90.055148444912135</v>
          </cell>
          <cell r="BA142">
            <v>40.238923363611647</v>
          </cell>
          <cell r="BB142">
            <v>41.741152211966842</v>
          </cell>
          <cell r="BC142">
            <v>43.679253588642929</v>
          </cell>
          <cell r="BD142">
            <v>46.416890751188788</v>
          </cell>
          <cell r="BE142">
            <v>51.12333926384072</v>
          </cell>
        </row>
        <row r="143">
          <cell r="F143">
            <v>141</v>
          </cell>
          <cell r="G143">
            <v>17558.936410194601</v>
          </cell>
          <cell r="AD143">
            <v>71.387248347196717</v>
          </cell>
          <cell r="AE143">
            <v>73.470262453565411</v>
          </cell>
          <cell r="AF143">
            <v>76.347772353568445</v>
          </cell>
          <cell r="AG143">
            <v>80.917183763493213</v>
          </cell>
          <cell r="AH143">
            <v>90.16140749098561</v>
          </cell>
          <cell r="BA143">
            <v>40.28554255651148</v>
          </cell>
          <cell r="BB143">
            <v>41.791434980831518</v>
          </cell>
          <cell r="BC143">
            <v>43.729182533222463</v>
          </cell>
          <cell r="BD143">
            <v>46.465050858235607</v>
          </cell>
          <cell r="BE143">
            <v>51.169550799678412</v>
          </cell>
        </row>
        <row r="144">
          <cell r="F144">
            <v>142</v>
          </cell>
          <cell r="G144">
            <v>18819.273848271412</v>
          </cell>
          <cell r="AD144">
            <v>71.488808450176208</v>
          </cell>
          <cell r="AE144">
            <v>73.572850073134703</v>
          </cell>
          <cell r="AF144">
            <v>76.447626306407713</v>
          </cell>
          <cell r="AG144">
            <v>81.023848662825003</v>
          </cell>
          <cell r="AH144">
            <v>90.267666537059071</v>
          </cell>
          <cell r="BA144">
            <v>40.332161749411313</v>
          </cell>
          <cell r="BB144">
            <v>41.841717749696201</v>
          </cell>
          <cell r="BC144">
            <v>43.77911147780199</v>
          </cell>
          <cell r="BD144">
            <v>46.513210965282425</v>
          </cell>
          <cell r="BE144">
            <v>51.215762335516104</v>
          </cell>
        </row>
        <row r="145">
          <cell r="F145">
            <v>143</v>
          </cell>
          <cell r="G145">
            <v>20170.070068243116</v>
          </cell>
          <cell r="AD145">
            <v>71.590368553155713</v>
          </cell>
          <cell r="AE145">
            <v>73.675437692703994</v>
          </cell>
          <cell r="AF145">
            <v>76.547480259246996</v>
          </cell>
          <cell r="AG145">
            <v>81.123332456233015</v>
          </cell>
          <cell r="AH145">
            <v>90.373925583132547</v>
          </cell>
          <cell r="BA145">
            <v>40.378780942311145</v>
          </cell>
          <cell r="BB145">
            <v>41.892000518560877</v>
          </cell>
          <cell r="BC145">
            <v>43.829040422381524</v>
          </cell>
          <cell r="BD145">
            <v>46.561371072329244</v>
          </cell>
          <cell r="BE145">
            <v>51.261973871353796</v>
          </cell>
        </row>
        <row r="146">
          <cell r="F146">
            <v>144</v>
          </cell>
          <cell r="G146">
            <v>21617.817610103088</v>
          </cell>
          <cell r="AD146">
            <v>71.691928656135218</v>
          </cell>
          <cell r="AE146">
            <v>73.778025312273286</v>
          </cell>
          <cell r="AF146">
            <v>76.647334212086264</v>
          </cell>
          <cell r="AG146">
            <v>81.222816249641028</v>
          </cell>
          <cell r="AH146">
            <v>90.480184629206022</v>
          </cell>
          <cell r="BA146">
            <v>40.425400135210978</v>
          </cell>
          <cell r="BB146">
            <v>41.94228328742556</v>
          </cell>
          <cell r="BC146">
            <v>43.878969366961051</v>
          </cell>
          <cell r="BD146">
            <v>46.609531179376063</v>
          </cell>
          <cell r="BE146">
            <v>51.308185407191495</v>
          </cell>
        </row>
        <row r="147">
          <cell r="F147">
            <v>145</v>
          </cell>
          <cell r="G147">
            <v>23169.475005920798</v>
          </cell>
          <cell r="AD147">
            <v>71.793488759114723</v>
          </cell>
          <cell r="AE147">
            <v>73.880612931842577</v>
          </cell>
          <cell r="AF147">
            <v>76.747188164925547</v>
          </cell>
          <cell r="AG147">
            <v>81.322300043049054</v>
          </cell>
          <cell r="AH147">
            <v>90.586443675279497</v>
          </cell>
          <cell r="BA147">
            <v>40.472019328110811</v>
          </cell>
          <cell r="BB147">
            <v>41.992566056290244</v>
          </cell>
          <cell r="BC147">
            <v>43.928898311540586</v>
          </cell>
          <cell r="BD147">
            <v>46.657691286422882</v>
          </cell>
          <cell r="BE147">
            <v>51.354396943029187</v>
          </cell>
        </row>
        <row r="148">
          <cell r="F148">
            <v>146</v>
          </cell>
          <cell r="G148">
            <v>24832.50022570635</v>
          </cell>
          <cell r="AD148">
            <v>71.895048862094214</v>
          </cell>
          <cell r="AE148">
            <v>73.983200551411869</v>
          </cell>
          <cell r="AF148">
            <v>76.847042117764815</v>
          </cell>
          <cell r="AG148">
            <v>81.421783836457067</v>
          </cell>
          <cell r="AH148">
            <v>90.692702721352973</v>
          </cell>
          <cell r="BA148">
            <v>40.518638521010651</v>
          </cell>
          <cell r="BB148">
            <v>42.036975906461073</v>
          </cell>
          <cell r="BC148">
            <v>43.978827256120113</v>
          </cell>
          <cell r="BD148">
            <v>46.7058513934697</v>
          </cell>
          <cell r="BE148">
            <v>51.400608478866879</v>
          </cell>
        </row>
        <row r="149">
          <cell r="F149">
            <v>147</v>
          </cell>
          <cell r="G149">
            <v>26614.886523801088</v>
          </cell>
          <cell r="AD149">
            <v>71.996608965073719</v>
          </cell>
          <cell r="AE149">
            <v>74.078973000522922</v>
          </cell>
          <cell r="AF149">
            <v>76.946896070604097</v>
          </cell>
          <cell r="AG149">
            <v>81.521267629865079</v>
          </cell>
          <cell r="AH149">
            <v>90.798961767426448</v>
          </cell>
          <cell r="BA149">
            <v>40.565257713910484</v>
          </cell>
          <cell r="BB149">
            <v>42.080366850119908</v>
          </cell>
          <cell r="BC149">
            <v>44.024818750237806</v>
          </cell>
          <cell r="BD149">
            <v>46.754011500516519</v>
          </cell>
          <cell r="BE149">
            <v>51.446820014704571</v>
          </cell>
        </row>
        <row r="150">
          <cell r="F150">
            <v>148</v>
          </cell>
          <cell r="G150">
            <v>28525.200858087381</v>
          </cell>
          <cell r="AD150">
            <v>72.091594979242075</v>
          </cell>
          <cell r="AE150">
            <v>74.173410870467364</v>
          </cell>
          <cell r="AF150">
            <v>77.043751281705866</v>
          </cell>
          <cell r="AG150">
            <v>81.620751423273092</v>
          </cell>
          <cell r="AH150">
            <v>90.905220813499923</v>
          </cell>
          <cell r="BA150">
            <v>40.611876906810316</v>
          </cell>
          <cell r="BB150">
            <v>42.123757793778736</v>
          </cell>
          <cell r="BC150">
            <v>44.067911160744309</v>
          </cell>
          <cell r="BD150">
            <v>46.802171607563338</v>
          </cell>
          <cell r="BE150">
            <v>51.493031550542263</v>
          </cell>
        </row>
        <row r="151">
          <cell r="F151">
            <v>149</v>
          </cell>
          <cell r="G151">
            <v>30572.62506667812</v>
          </cell>
          <cell r="AD151">
            <v>72.186353905945822</v>
          </cell>
          <cell r="AE151">
            <v>74.267848740411821</v>
          </cell>
          <cell r="AF151">
            <v>77.137200185007629</v>
          </cell>
          <cell r="AG151">
            <v>81.720235216681118</v>
          </cell>
          <cell r="AH151">
            <v>91.011076811620597</v>
          </cell>
          <cell r="BA151">
            <v>40.658496099710149</v>
          </cell>
          <cell r="BB151">
            <v>42.167148737437564</v>
          </cell>
          <cell r="BC151">
            <v>44.111003571250812</v>
          </cell>
          <cell r="BD151">
            <v>46.850331714610157</v>
          </cell>
          <cell r="BE151">
            <v>51.539243086379955</v>
          </cell>
        </row>
        <row r="152">
          <cell r="F152">
            <v>150</v>
          </cell>
          <cell r="G152">
            <v>32767</v>
          </cell>
          <cell r="AD152">
            <v>72.281112832649583</v>
          </cell>
          <cell r="AE152">
            <v>74.362286610356264</v>
          </cell>
          <cell r="AF152">
            <v>77.230649088309391</v>
          </cell>
          <cell r="AG152">
            <v>81.819719010089131</v>
          </cell>
          <cell r="AH152">
            <v>91.113605194377854</v>
          </cell>
          <cell r="BA152">
            <v>40.705115292609982</v>
          </cell>
          <cell r="BB152">
            <v>42.2105396810964</v>
          </cell>
          <cell r="BC152">
            <v>44.154095981757315</v>
          </cell>
          <cell r="BD152">
            <v>46.898491821656968</v>
          </cell>
          <cell r="BE152">
            <v>51.585454622217647</v>
          </cell>
        </row>
        <row r="153">
          <cell r="AD153">
            <v>72.375871759353331</v>
          </cell>
          <cell r="AE153">
            <v>74.456724480300707</v>
          </cell>
          <cell r="AF153">
            <v>77.324097991611154</v>
          </cell>
          <cell r="AG153">
            <v>81.919202803497143</v>
          </cell>
          <cell r="AH153">
            <v>91.216133577135096</v>
          </cell>
          <cell r="BA153">
            <v>40.751734485509814</v>
          </cell>
          <cell r="BB153">
            <v>42.253930624755228</v>
          </cell>
          <cell r="BC153">
            <v>44.197188392263818</v>
          </cell>
          <cell r="BD153">
            <v>46.946651928703787</v>
          </cell>
          <cell r="BE153">
            <v>51.631666158055346</v>
          </cell>
        </row>
        <row r="154">
          <cell r="AD154">
            <v>72.470630686057078</v>
          </cell>
          <cell r="AE154">
            <v>74.551162350245164</v>
          </cell>
          <cell r="AF154">
            <v>77.417546894912917</v>
          </cell>
          <cell r="AG154">
            <v>82.01744549958407</v>
          </cell>
          <cell r="AH154">
            <v>91.318661959892353</v>
          </cell>
          <cell r="BA154">
            <v>40.798353678409647</v>
          </cell>
          <cell r="BB154">
            <v>42.297321568414056</v>
          </cell>
          <cell r="BC154">
            <v>44.240280802770329</v>
          </cell>
          <cell r="BD154">
            <v>46.994812035750606</v>
          </cell>
          <cell r="BE154">
            <v>51.677877693893038</v>
          </cell>
        </row>
        <row r="155">
          <cell r="AD155">
            <v>72.565389612760825</v>
          </cell>
          <cell r="AE155">
            <v>74.645600220189607</v>
          </cell>
          <cell r="AF155">
            <v>77.51099579821468</v>
          </cell>
          <cell r="AG155">
            <v>82.110321933176039</v>
          </cell>
          <cell r="AH155">
            <v>91.421190342649595</v>
          </cell>
          <cell r="BA155">
            <v>40.84497287130948</v>
          </cell>
          <cell r="BB155">
            <v>42.340712512072891</v>
          </cell>
          <cell r="BC155">
            <v>44.283373213276832</v>
          </cell>
          <cell r="BD155">
            <v>47.037096473408994</v>
          </cell>
          <cell r="BE155">
            <v>51.72408922973073</v>
          </cell>
        </row>
        <row r="156">
          <cell r="AD156">
            <v>72.660148539464572</v>
          </cell>
          <cell r="AE156">
            <v>74.74003809013405</v>
          </cell>
          <cell r="AF156">
            <v>77.604444701516456</v>
          </cell>
          <cell r="AG156">
            <v>82.203198366767992</v>
          </cell>
          <cell r="AH156">
            <v>91.523718725406852</v>
          </cell>
          <cell r="BA156">
            <v>40.891592064209313</v>
          </cell>
          <cell r="BB156">
            <v>42.384103455731719</v>
          </cell>
          <cell r="BC156">
            <v>44.326465623783335</v>
          </cell>
          <cell r="BD156">
            <v>47.078671550054786</v>
          </cell>
          <cell r="BE156">
            <v>51.770300765568422</v>
          </cell>
        </row>
        <row r="157">
          <cell r="AD157">
            <v>72.754907466168333</v>
          </cell>
          <cell r="AE157">
            <v>74.834475960078507</v>
          </cell>
          <cell r="AF157">
            <v>77.697893604818219</v>
          </cell>
          <cell r="AG157">
            <v>82.29607480035996</v>
          </cell>
          <cell r="AH157">
            <v>91.626247108164094</v>
          </cell>
          <cell r="BA157">
            <v>40.938211257109145</v>
          </cell>
          <cell r="BB157">
            <v>42.427494399390554</v>
          </cell>
          <cell r="BC157">
            <v>44.369558034289838</v>
          </cell>
          <cell r="BD157">
            <v>47.12024662670057</v>
          </cell>
          <cell r="BE157">
            <v>51.816512301406114</v>
          </cell>
        </row>
        <row r="158">
          <cell r="AD158">
            <v>72.849666392872081</v>
          </cell>
          <cell r="AE158">
            <v>74.92891383002295</v>
          </cell>
          <cell r="AF158">
            <v>77.791342508119982</v>
          </cell>
          <cell r="AG158">
            <v>82.388951233951914</v>
          </cell>
          <cell r="AH158">
            <v>91.72877549092135</v>
          </cell>
          <cell r="BA158">
            <v>40.984830450008985</v>
          </cell>
          <cell r="BB158">
            <v>42.470885343049382</v>
          </cell>
          <cell r="BC158">
            <v>44.412650444796341</v>
          </cell>
          <cell r="BD158">
            <v>47.161821703346362</v>
          </cell>
          <cell r="BE158">
            <v>51.862723837243806</v>
          </cell>
        </row>
        <row r="159">
          <cell r="AD159">
            <v>72.944425319575828</v>
          </cell>
          <cell r="AE159">
            <v>75.022035011469043</v>
          </cell>
          <cell r="AF159">
            <v>77.884791411421745</v>
          </cell>
          <cell r="AG159">
            <v>82.481827667543882</v>
          </cell>
          <cell r="AH159">
            <v>91.831303873678593</v>
          </cell>
          <cell r="BA159">
            <v>41.027136894088379</v>
          </cell>
          <cell r="BB159">
            <v>42.51427628670821</v>
          </cell>
          <cell r="BC159">
            <v>44.455742855302844</v>
          </cell>
          <cell r="BD159">
            <v>47.203396779992147</v>
          </cell>
          <cell r="BE159">
            <v>51.908935373081505</v>
          </cell>
        </row>
        <row r="160">
          <cell r="AD160">
            <v>73.036560194527354</v>
          </cell>
          <cell r="AE160">
            <v>75.111147990406067</v>
          </cell>
          <cell r="AF160">
            <v>77.978240314723507</v>
          </cell>
          <cell r="AG160">
            <v>82.574704101135836</v>
          </cell>
          <cell r="AH160">
            <v>91.933832256435849</v>
          </cell>
          <cell r="BA160">
            <v>41.067363109180121</v>
          </cell>
          <cell r="BB160">
            <v>42.557667230367045</v>
          </cell>
          <cell r="BC160">
            <v>44.498835265809355</v>
          </cell>
          <cell r="BD160">
            <v>47.244971856637939</v>
          </cell>
          <cell r="BE160">
            <v>51.955146908919197</v>
          </cell>
        </row>
        <row r="161">
          <cell r="AD161">
            <v>73.124973399384572</v>
          </cell>
          <cell r="AE161">
            <v>75.200260969343077</v>
          </cell>
          <cell r="AF161">
            <v>78.066694029528094</v>
          </cell>
          <cell r="AG161">
            <v>82.667580534727804</v>
          </cell>
          <cell r="AH161">
            <v>92.033129415212969</v>
          </cell>
          <cell r="BA161">
            <v>41.107589324271871</v>
          </cell>
          <cell r="BB161">
            <v>42.601058174025873</v>
          </cell>
          <cell r="BC161">
            <v>44.541927676315858</v>
          </cell>
          <cell r="BD161">
            <v>47.286546933283724</v>
          </cell>
          <cell r="BE161">
            <v>52.001173105835825</v>
          </cell>
        </row>
        <row r="162">
          <cell r="AD162">
            <v>73.213386604241791</v>
          </cell>
          <cell r="AE162">
            <v>75.289373948280101</v>
          </cell>
          <cell r="AF162">
            <v>78.153631564737054</v>
          </cell>
          <cell r="AG162">
            <v>82.760456968319758</v>
          </cell>
          <cell r="AH162">
            <v>92.126546512350387</v>
          </cell>
          <cell r="BA162">
            <v>41.147815539363613</v>
          </cell>
          <cell r="BB162">
            <v>42.644449117684701</v>
          </cell>
          <cell r="BC162">
            <v>44.585020086822361</v>
          </cell>
          <cell r="BD162">
            <v>47.328122009929508</v>
          </cell>
          <cell r="BE162">
            <v>52.041079787427918</v>
          </cell>
        </row>
        <row r="163">
          <cell r="AD163">
            <v>73.301799809099009</v>
          </cell>
          <cell r="AE163">
            <v>75.378486927217125</v>
          </cell>
          <cell r="AF163">
            <v>78.240569099946029</v>
          </cell>
          <cell r="AG163">
            <v>82.853333401911726</v>
          </cell>
          <cell r="AH163">
            <v>92.219963609487792</v>
          </cell>
          <cell r="BA163">
            <v>41.188041754455355</v>
          </cell>
          <cell r="BB163">
            <v>42.687840061343536</v>
          </cell>
          <cell r="BC163">
            <v>44.628112497328864</v>
          </cell>
          <cell r="BD163">
            <v>47.3696970865753</v>
          </cell>
          <cell r="BE163">
            <v>52.080986469020011</v>
          </cell>
        </row>
        <row r="164">
          <cell r="AD164">
            <v>73.390213013956213</v>
          </cell>
          <cell r="AE164">
            <v>75.467599906154135</v>
          </cell>
          <cell r="AF164">
            <v>78.32750663515499</v>
          </cell>
          <cell r="AG164">
            <v>82.94620983550368</v>
          </cell>
          <cell r="AH164">
            <v>92.313380706625196</v>
          </cell>
          <cell r="BA164">
            <v>41.228267969547105</v>
          </cell>
          <cell r="BB164">
            <v>42.731231005002364</v>
          </cell>
          <cell r="BC164">
            <v>44.671204907835367</v>
          </cell>
          <cell r="BD164">
            <v>47.411272163221085</v>
          </cell>
          <cell r="BE164">
            <v>52.120893150612112</v>
          </cell>
        </row>
        <row r="165">
          <cell r="AD165">
            <v>73.478626218813432</v>
          </cell>
          <cell r="AE165">
            <v>75.556712885091159</v>
          </cell>
          <cell r="AF165">
            <v>78.414444170363964</v>
          </cell>
          <cell r="AG165">
            <v>83.036921590135321</v>
          </cell>
          <cell r="AH165">
            <v>92.406797803762601</v>
          </cell>
          <cell r="BA165">
            <v>41.268494184638847</v>
          </cell>
          <cell r="BB165">
            <v>42.774621948661192</v>
          </cell>
          <cell r="BC165">
            <v>44.714297318341877</v>
          </cell>
          <cell r="BD165">
            <v>47.452847239866877</v>
          </cell>
          <cell r="BE165">
            <v>52.160799832204205</v>
          </cell>
        </row>
        <row r="166">
          <cell r="AD166">
            <v>73.56703942367065</v>
          </cell>
          <cell r="AE166">
            <v>75.645825864028183</v>
          </cell>
          <cell r="AF166">
            <v>78.501381705572925</v>
          </cell>
          <cell r="AG166">
            <v>83.124654333465756</v>
          </cell>
          <cell r="AH166">
            <v>92.500214900900005</v>
          </cell>
          <cell r="BA166">
            <v>41.308720399730589</v>
          </cell>
          <cell r="BB166">
            <v>42.818012892320027</v>
          </cell>
          <cell r="BC166">
            <v>44.757389728848381</v>
          </cell>
          <cell r="BD166">
            <v>47.494422316512662</v>
          </cell>
          <cell r="BE166">
            <v>52.200706513796298</v>
          </cell>
        </row>
        <row r="167">
          <cell r="AD167">
            <v>73.655452628527868</v>
          </cell>
          <cell r="AE167">
            <v>75.734938842965192</v>
          </cell>
          <cell r="AF167">
            <v>78.5883192407819</v>
          </cell>
          <cell r="AG167">
            <v>83.21238707679619</v>
          </cell>
          <cell r="AH167">
            <v>92.593631998037409</v>
          </cell>
          <cell r="BA167">
            <v>41.348946614822331</v>
          </cell>
          <cell r="BB167">
            <v>42.861403835978855</v>
          </cell>
          <cell r="BC167">
            <v>44.800482139354884</v>
          </cell>
          <cell r="BD167">
            <v>47.535997393158453</v>
          </cell>
          <cell r="BE167">
            <v>52.240613195388391</v>
          </cell>
        </row>
        <row r="168">
          <cell r="AD168">
            <v>73.743865833385087</v>
          </cell>
          <cell r="AE168">
            <v>75.824051821902216</v>
          </cell>
          <cell r="AF168">
            <v>78.67525677599086</v>
          </cell>
          <cell r="AG168">
            <v>83.300119820126625</v>
          </cell>
          <cell r="AH168">
            <v>92.687049095174814</v>
          </cell>
          <cell r="BA168">
            <v>41.389172829914081</v>
          </cell>
          <cell r="BB168">
            <v>42.904794779637683</v>
          </cell>
          <cell r="BC168">
            <v>44.843574549861387</v>
          </cell>
          <cell r="BD168">
            <v>47.577572469804238</v>
          </cell>
          <cell r="BE168">
            <v>52.280519876980485</v>
          </cell>
        </row>
        <row r="169">
          <cell r="AD169">
            <v>73.832279038242305</v>
          </cell>
          <cell r="AE169">
            <v>75.91316480083924</v>
          </cell>
          <cell r="AF169">
            <v>78.762194311199835</v>
          </cell>
          <cell r="AG169">
            <v>83.387852563457059</v>
          </cell>
          <cell r="AH169">
            <v>92.780466192312218</v>
          </cell>
          <cell r="BA169">
            <v>41.429399045005823</v>
          </cell>
          <cell r="BB169">
            <v>42.948185723296518</v>
          </cell>
          <cell r="BC169">
            <v>44.88666696036789</v>
          </cell>
          <cell r="BD169">
            <v>47.619147546450023</v>
          </cell>
          <cell r="BE169">
            <v>52.320426558572585</v>
          </cell>
        </row>
        <row r="170">
          <cell r="AD170">
            <v>73.920692243099523</v>
          </cell>
          <cell r="AE170">
            <v>76.002103770254962</v>
          </cell>
          <cell r="AF170">
            <v>78.849131846408795</v>
          </cell>
          <cell r="AG170">
            <v>83.475585306787494</v>
          </cell>
          <cell r="AH170">
            <v>92.873883289449623</v>
          </cell>
          <cell r="BA170">
            <v>41.469625260097565</v>
          </cell>
          <cell r="BB170">
            <v>42.991576666955346</v>
          </cell>
          <cell r="BC170">
            <v>44.9297593708744</v>
          </cell>
          <cell r="BD170">
            <v>47.660722623095815</v>
          </cell>
          <cell r="BE170">
            <v>52.360333240164678</v>
          </cell>
        </row>
        <row r="171">
          <cell r="AD171">
            <v>74.008495683346354</v>
          </cell>
          <cell r="AE171">
            <v>76.084409020469636</v>
          </cell>
          <cell r="AF171">
            <v>78.93606938161777</v>
          </cell>
          <cell r="AG171">
            <v>83.563318050117928</v>
          </cell>
          <cell r="AH171">
            <v>92.967300386587027</v>
          </cell>
          <cell r="BA171">
            <v>41.509851475189308</v>
          </cell>
          <cell r="BB171">
            <v>43.030177309109042</v>
          </cell>
          <cell r="BC171">
            <v>44.972851781380903</v>
          </cell>
          <cell r="BD171">
            <v>47.7022976997416</v>
          </cell>
          <cell r="BE171">
            <v>52.400239921756771</v>
          </cell>
        </row>
        <row r="172">
          <cell r="AD172">
            <v>74.090988120365651</v>
          </cell>
          <cell r="AE172">
            <v>76.166714270684309</v>
          </cell>
          <cell r="AF172">
            <v>79.022812309215297</v>
          </cell>
          <cell r="AG172">
            <v>83.651050793448363</v>
          </cell>
          <cell r="AH172">
            <v>93.057555567360481</v>
          </cell>
          <cell r="BA172">
            <v>41.550077690281057</v>
          </cell>
          <cell r="BB172">
            <v>43.067624017543686</v>
          </cell>
          <cell r="BC172">
            <v>45.013762077986961</v>
          </cell>
          <cell r="BD172">
            <v>47.743872776387391</v>
          </cell>
          <cell r="BE172">
            <v>52.440146603348865</v>
          </cell>
        </row>
        <row r="173">
          <cell r="AD173">
            <v>74.173480557384934</v>
          </cell>
          <cell r="AE173">
            <v>76.249019520898997</v>
          </cell>
          <cell r="AF173">
            <v>79.109014469658547</v>
          </cell>
          <cell r="AG173">
            <v>83.738783536778797</v>
          </cell>
          <cell r="AH173">
            <v>93.146107887007233</v>
          </cell>
          <cell r="BA173">
            <v>41.590303905372799</v>
          </cell>
          <cell r="BB173">
            <v>43.105070725978337</v>
          </cell>
          <cell r="BC173">
            <v>45.050956883357138</v>
          </cell>
          <cell r="BD173">
            <v>47.785447853033176</v>
          </cell>
          <cell r="BE173">
            <v>52.480053284940965</v>
          </cell>
        </row>
        <row r="174">
          <cell r="AD174">
            <v>74.255972994404218</v>
          </cell>
          <cell r="AE174">
            <v>76.331324771113671</v>
          </cell>
          <cell r="AF174">
            <v>79.195216630101797</v>
          </cell>
          <cell r="AG174">
            <v>83.826516280109232</v>
          </cell>
          <cell r="AH174">
            <v>93.23466020665397</v>
          </cell>
          <cell r="BA174">
            <v>41.630530120464542</v>
          </cell>
          <cell r="BB174">
            <v>43.14251743441298</v>
          </cell>
          <cell r="BC174">
            <v>45.088151688727308</v>
          </cell>
          <cell r="BD174">
            <v>47.827022929678968</v>
          </cell>
          <cell r="BE174">
            <v>52.519959966533058</v>
          </cell>
        </row>
        <row r="175">
          <cell r="AD175">
            <v>74.338465431423501</v>
          </cell>
          <cell r="AE175">
            <v>76.413630021328345</v>
          </cell>
          <cell r="AF175">
            <v>79.281418790545047</v>
          </cell>
          <cell r="AG175">
            <v>83.914249023439666</v>
          </cell>
          <cell r="AH175">
            <v>93.323212526300722</v>
          </cell>
          <cell r="BA175">
            <v>41.670756335556291</v>
          </cell>
          <cell r="BB175">
            <v>43.179964142847631</v>
          </cell>
          <cell r="BC175">
            <v>45.125346494097485</v>
          </cell>
          <cell r="BD175">
            <v>47.868598006324753</v>
          </cell>
          <cell r="BE175">
            <v>52.559866648125151</v>
          </cell>
        </row>
        <row r="176">
          <cell r="AD176">
            <v>74.420957868442784</v>
          </cell>
          <cell r="AE176">
            <v>76.495935271543019</v>
          </cell>
          <cell r="AF176">
            <v>79.367620950988297</v>
          </cell>
          <cell r="AG176">
            <v>84.00179325525086</v>
          </cell>
          <cell r="AH176">
            <v>93.411764845947459</v>
          </cell>
          <cell r="BA176">
            <v>41.710982550648033</v>
          </cell>
          <cell r="BB176">
            <v>43.217410851282274</v>
          </cell>
          <cell r="BC176">
            <v>45.162541299467655</v>
          </cell>
          <cell r="BD176">
            <v>47.910173082970537</v>
          </cell>
          <cell r="BE176">
            <v>52.599773329717245</v>
          </cell>
        </row>
        <row r="177">
          <cell r="AD177">
            <v>74.503450305462081</v>
          </cell>
          <cell r="AE177">
            <v>76.578240521757706</v>
          </cell>
          <cell r="AF177">
            <v>79.453823111431561</v>
          </cell>
          <cell r="AG177">
            <v>84.08118060043364</v>
          </cell>
          <cell r="AH177">
            <v>93.500317165594211</v>
          </cell>
          <cell r="BA177">
            <v>41.751208765739776</v>
          </cell>
          <cell r="BB177">
            <v>43.254857559716925</v>
          </cell>
          <cell r="BC177">
            <v>45.199736104837832</v>
          </cell>
          <cell r="BD177">
            <v>47.951748159616329</v>
          </cell>
          <cell r="BE177">
            <v>52.639680011309345</v>
          </cell>
        </row>
        <row r="178">
          <cell r="AD178">
            <v>74.585942742481365</v>
          </cell>
          <cell r="AE178">
            <v>76.66054577197238</v>
          </cell>
          <cell r="AF178">
            <v>79.540025271874811</v>
          </cell>
          <cell r="AG178">
            <v>84.160567945616407</v>
          </cell>
          <cell r="AH178">
            <v>93.588869485240949</v>
          </cell>
          <cell r="BA178">
            <v>41.791434980831518</v>
          </cell>
          <cell r="BB178">
            <v>43.292304268151575</v>
          </cell>
          <cell r="BC178">
            <v>45.236930910208002</v>
          </cell>
          <cell r="BD178">
            <v>47.993323236262114</v>
          </cell>
          <cell r="BE178">
            <v>52.679586692901438</v>
          </cell>
        </row>
        <row r="179">
          <cell r="AD179">
            <v>74.668435179500648</v>
          </cell>
          <cell r="AE179">
            <v>76.742851022187054</v>
          </cell>
          <cell r="AF179">
            <v>79.626227432318061</v>
          </cell>
          <cell r="AG179">
            <v>84.239955290799188</v>
          </cell>
          <cell r="AH179">
            <v>93.6774218048877</v>
          </cell>
          <cell r="BA179">
            <v>41.831661195923267</v>
          </cell>
          <cell r="BB179">
            <v>43.329750976586219</v>
          </cell>
          <cell r="BC179">
            <v>45.274125715578172</v>
          </cell>
          <cell r="BD179">
            <v>48.030128751164234</v>
          </cell>
          <cell r="BE179">
            <v>52.719493374493531</v>
          </cell>
        </row>
        <row r="180">
          <cell r="AD180">
            <v>74.750927616519931</v>
          </cell>
          <cell r="AE180">
            <v>76.825156272401728</v>
          </cell>
          <cell r="AF180">
            <v>79.71242959276131</v>
          </cell>
          <cell r="AG180">
            <v>84.319342635981968</v>
          </cell>
          <cell r="AH180">
            <v>93.765974124534438</v>
          </cell>
          <cell r="BA180">
            <v>41.87188741101501</v>
          </cell>
          <cell r="BB180">
            <v>43.367197685020869</v>
          </cell>
          <cell r="BC180">
            <v>45.31132052094835</v>
          </cell>
          <cell r="BD180">
            <v>48.066021750983474</v>
          </cell>
          <cell r="BE180">
            <v>52.759400056085624</v>
          </cell>
        </row>
        <row r="181">
          <cell r="AD181">
            <v>74.833420053539214</v>
          </cell>
          <cell r="AE181">
            <v>76.907461522616416</v>
          </cell>
          <cell r="AF181">
            <v>79.79863175320456</v>
          </cell>
          <cell r="AG181">
            <v>84.398729981164735</v>
          </cell>
          <cell r="AH181">
            <v>93.85452644418119</v>
          </cell>
          <cell r="BA181">
            <v>41.912113626106752</v>
          </cell>
          <cell r="BB181">
            <v>43.404644393455513</v>
          </cell>
          <cell r="BC181">
            <v>45.34851532631852</v>
          </cell>
          <cell r="BD181">
            <v>48.101914750802706</v>
          </cell>
          <cell r="BE181">
            <v>52.799306737677718</v>
          </cell>
        </row>
        <row r="182">
          <cell r="AD182">
            <v>74.915912490558512</v>
          </cell>
          <cell r="AE182">
            <v>76.989766772831089</v>
          </cell>
          <cell r="AF182">
            <v>79.88483391364781</v>
          </cell>
          <cell r="AG182">
            <v>84.478117326347515</v>
          </cell>
          <cell r="AH182">
            <v>93.943078763827941</v>
          </cell>
          <cell r="BA182">
            <v>41.952339841198494</v>
          </cell>
          <cell r="BB182">
            <v>43.442091101890163</v>
          </cell>
          <cell r="BC182">
            <v>45.385710131688697</v>
          </cell>
          <cell r="BD182">
            <v>48.137807750621946</v>
          </cell>
          <cell r="BE182">
            <v>52.839213419269818</v>
          </cell>
        </row>
        <row r="183">
          <cell r="AD183">
            <v>74.998404927577795</v>
          </cell>
          <cell r="AE183">
            <v>77.06778397927944</v>
          </cell>
          <cell r="AF183">
            <v>79.97103607409106</v>
          </cell>
          <cell r="AG183">
            <v>84.557504671530296</v>
          </cell>
          <cell r="AH183">
            <v>94.027056817114342</v>
          </cell>
          <cell r="BA183">
            <v>41.992566056290244</v>
          </cell>
          <cell r="BB183">
            <v>43.479537810324807</v>
          </cell>
          <cell r="BC183">
            <v>45.422904937058867</v>
          </cell>
          <cell r="BD183">
            <v>48.173700750441178</v>
          </cell>
          <cell r="BE183">
            <v>52.879120100861911</v>
          </cell>
        </row>
        <row r="184">
          <cell r="AD184">
            <v>75.075479910097457</v>
          </cell>
          <cell r="AE184">
            <v>77.145192343015793</v>
          </cell>
          <cell r="AF184">
            <v>80.053817475702374</v>
          </cell>
          <cell r="AG184">
            <v>84.636892016713063</v>
          </cell>
          <cell r="AH184">
            <v>94.102803318799971</v>
          </cell>
          <cell r="BA184">
            <v>42.028297717729309</v>
          </cell>
          <cell r="BB184">
            <v>43.516984518759458</v>
          </cell>
          <cell r="BC184">
            <v>45.460099742429037</v>
          </cell>
          <cell r="BD184">
            <v>48.209593750260417</v>
          </cell>
          <cell r="BE184">
            <v>52.919026782454004</v>
          </cell>
        </row>
        <row r="185">
          <cell r="AD185">
            <v>75.152448075388719</v>
          </cell>
          <cell r="AE185">
            <v>77.222600706752132</v>
          </cell>
          <cell r="AF185">
            <v>80.134867890916794</v>
          </cell>
          <cell r="AG185">
            <v>84.716279361895843</v>
          </cell>
          <cell r="AH185">
            <v>94.1785498204856</v>
          </cell>
          <cell r="BA185">
            <v>42.063010472656373</v>
          </cell>
          <cell r="BB185">
            <v>43.554431227194108</v>
          </cell>
          <cell r="BC185">
            <v>45.497294547799214</v>
          </cell>
          <cell r="BD185">
            <v>48.24548675007965</v>
          </cell>
          <cell r="BE185">
            <v>52.958933464046098</v>
          </cell>
        </row>
        <row r="186">
          <cell r="AD186">
            <v>75.229416240679981</v>
          </cell>
          <cell r="AE186">
            <v>77.300009070488485</v>
          </cell>
          <cell r="AF186">
            <v>80.215918306131215</v>
          </cell>
          <cell r="AG186">
            <v>84.795666707078624</v>
          </cell>
          <cell r="AH186">
            <v>94.254296322171228</v>
          </cell>
          <cell r="BA186">
            <v>42.097723227583437</v>
          </cell>
          <cell r="BB186">
            <v>43.591877935628752</v>
          </cell>
          <cell r="BC186">
            <v>45.534489353169384</v>
          </cell>
          <cell r="BD186">
            <v>48.281379749898889</v>
          </cell>
          <cell r="BE186">
            <v>52.998840145638198</v>
          </cell>
        </row>
        <row r="187">
          <cell r="AD187">
            <v>75.306384405971258</v>
          </cell>
          <cell r="AE187">
            <v>77.377417434224824</v>
          </cell>
          <cell r="AF187">
            <v>80.296968721345635</v>
          </cell>
          <cell r="AG187">
            <v>84.87505405226139</v>
          </cell>
          <cell r="AH187">
            <v>94.330042823856857</v>
          </cell>
          <cell r="BA187">
            <v>42.132435982510501</v>
          </cell>
          <cell r="BB187">
            <v>43.629324644063402</v>
          </cell>
          <cell r="BC187">
            <v>45.571684158539561</v>
          </cell>
          <cell r="BD187">
            <v>48.317272749718121</v>
          </cell>
          <cell r="BE187">
            <v>53.033462597729766</v>
          </cell>
        </row>
        <row r="188">
          <cell r="AD188">
            <v>75.38335257126252</v>
          </cell>
          <cell r="AE188">
            <v>77.454825797961163</v>
          </cell>
          <cell r="AF188">
            <v>80.378019136560056</v>
          </cell>
          <cell r="AG188">
            <v>84.954441397444171</v>
          </cell>
          <cell r="AH188">
            <v>94.405789325542486</v>
          </cell>
          <cell r="BA188">
            <v>42.167148737437564</v>
          </cell>
          <cell r="BB188">
            <v>43.666771352498046</v>
          </cell>
          <cell r="BC188">
            <v>45.608878963909731</v>
          </cell>
          <cell r="BD188">
            <v>48.353165749537354</v>
          </cell>
          <cell r="BE188">
            <v>53.067926870763252</v>
          </cell>
        </row>
        <row r="189">
          <cell r="AD189">
            <v>75.460320736553783</v>
          </cell>
          <cell r="AE189">
            <v>77.532234161697517</v>
          </cell>
          <cell r="AF189">
            <v>80.459069551774476</v>
          </cell>
          <cell r="AG189">
            <v>85.030832425973387</v>
          </cell>
          <cell r="AH189">
            <v>94.4815358272281</v>
          </cell>
          <cell r="BA189">
            <v>42.201861492364635</v>
          </cell>
          <cell r="BB189">
            <v>43.704218060932696</v>
          </cell>
          <cell r="BC189">
            <v>45.646073769279901</v>
          </cell>
          <cell r="BD189">
            <v>48.389058749356593</v>
          </cell>
          <cell r="BE189">
            <v>53.102391143796744</v>
          </cell>
        </row>
        <row r="190">
          <cell r="AD190">
            <v>75.537288901845045</v>
          </cell>
          <cell r="AE190">
            <v>77.609642525433856</v>
          </cell>
          <cell r="AF190">
            <v>80.540119966988897</v>
          </cell>
          <cell r="AG190">
            <v>85.103188187775231</v>
          </cell>
          <cell r="AH190">
            <v>94.557282328913729</v>
          </cell>
          <cell r="BA190">
            <v>42.236574247291699</v>
          </cell>
          <cell r="BB190">
            <v>43.741664769367347</v>
          </cell>
          <cell r="BC190">
            <v>45.683268574650079</v>
          </cell>
          <cell r="BD190">
            <v>48.424951749175825</v>
          </cell>
          <cell r="BE190">
            <v>53.13685541683023</v>
          </cell>
        </row>
        <row r="191">
          <cell r="AD191">
            <v>75.614257067136322</v>
          </cell>
          <cell r="AE191">
            <v>77.687050889170209</v>
          </cell>
          <cell r="AF191">
            <v>80.621170382203317</v>
          </cell>
          <cell r="AG191">
            <v>85.175543949577076</v>
          </cell>
          <cell r="AH191">
            <v>94.633028830599358</v>
          </cell>
          <cell r="BA191">
            <v>42.271287002218763</v>
          </cell>
          <cell r="BB191">
            <v>43.77911147780199</v>
          </cell>
          <cell r="BC191">
            <v>45.720463380020249</v>
          </cell>
          <cell r="BD191">
            <v>48.460844748995065</v>
          </cell>
          <cell r="BE191">
            <v>53.171319689863722</v>
          </cell>
        </row>
        <row r="192">
          <cell r="AD192">
            <v>75.691225232427584</v>
          </cell>
          <cell r="AE192">
            <v>77.764459252906548</v>
          </cell>
          <cell r="AF192">
            <v>80.702220797417738</v>
          </cell>
          <cell r="AG192">
            <v>85.247899711378935</v>
          </cell>
          <cell r="AH192">
            <v>94.708775332284986</v>
          </cell>
          <cell r="BA192">
            <v>42.305999757145827</v>
          </cell>
          <cell r="BB192">
            <v>43.816558186236641</v>
          </cell>
          <cell r="BC192">
            <v>45.757658185390426</v>
          </cell>
          <cell r="BD192">
            <v>48.496737748814297</v>
          </cell>
          <cell r="BE192">
            <v>53.205783962897208</v>
          </cell>
        </row>
        <row r="193">
          <cell r="AD193">
            <v>75.768193397718846</v>
          </cell>
          <cell r="AE193">
            <v>77.841867616642901</v>
          </cell>
          <cell r="AF193">
            <v>80.783271212632158</v>
          </cell>
          <cell r="AG193">
            <v>85.320255473180779</v>
          </cell>
          <cell r="AH193">
            <v>94.784521833970615</v>
          </cell>
          <cell r="BA193">
            <v>42.340712512072891</v>
          </cell>
          <cell r="BB193">
            <v>43.854004894671284</v>
          </cell>
          <cell r="BC193">
            <v>45.794852990760596</v>
          </cell>
          <cell r="BD193">
            <v>48.532630748633537</v>
          </cell>
          <cell r="BE193">
            <v>53.240248235930693</v>
          </cell>
        </row>
        <row r="194">
          <cell r="AD194">
            <v>75.845161563010109</v>
          </cell>
          <cell r="AE194">
            <v>77.91927598037924</v>
          </cell>
          <cell r="AF194">
            <v>80.864321627846579</v>
          </cell>
          <cell r="AG194">
            <v>85.392611234982624</v>
          </cell>
          <cell r="AH194">
            <v>94.860268335656244</v>
          </cell>
          <cell r="BA194">
            <v>42.375425266999954</v>
          </cell>
          <cell r="BB194">
            <v>43.891451603105935</v>
          </cell>
          <cell r="BC194">
            <v>45.832047796130773</v>
          </cell>
          <cell r="BD194">
            <v>48.568523748452769</v>
          </cell>
          <cell r="BE194">
            <v>53.274712508964186</v>
          </cell>
        </row>
        <row r="195">
          <cell r="AD195">
            <v>75.922129728301385</v>
          </cell>
          <cell r="AE195">
            <v>77.996684344115593</v>
          </cell>
          <cell r="AF195">
            <v>80.945372043060999</v>
          </cell>
          <cell r="AG195">
            <v>85.464966996784469</v>
          </cell>
          <cell r="AH195">
            <v>94.936014837341872</v>
          </cell>
          <cell r="BA195">
            <v>42.410138021927018</v>
          </cell>
          <cell r="BB195">
            <v>43.928898311540578</v>
          </cell>
          <cell r="BC195">
            <v>45.869242601500943</v>
          </cell>
          <cell r="BD195">
            <v>48.604416748272008</v>
          </cell>
          <cell r="BE195">
            <v>53.309176781997671</v>
          </cell>
        </row>
        <row r="196">
          <cell r="AD196">
            <v>75.999097893592648</v>
          </cell>
          <cell r="AE196">
            <v>78.068193736526268</v>
          </cell>
          <cell r="AF196">
            <v>81.02378934476593</v>
          </cell>
          <cell r="AG196">
            <v>85.537322758586328</v>
          </cell>
          <cell r="AH196">
            <v>95.011078787937279</v>
          </cell>
          <cell r="BA196">
            <v>42.444850776854082</v>
          </cell>
          <cell r="BB196">
            <v>43.966345019975229</v>
          </cell>
          <cell r="BC196">
            <v>45.906437406871113</v>
          </cell>
          <cell r="BD196">
            <v>48.640309748091241</v>
          </cell>
          <cell r="BE196">
            <v>53.343641055031163</v>
          </cell>
        </row>
        <row r="197">
          <cell r="AD197">
            <v>76.070972142474872</v>
          </cell>
          <cell r="AE197">
            <v>78.139439149396253</v>
          </cell>
          <cell r="AF197">
            <v>81.096762731680187</v>
          </cell>
          <cell r="AG197">
            <v>85.609678520388172</v>
          </cell>
          <cell r="AH197">
            <v>95.082429458741387</v>
          </cell>
          <cell r="BA197">
            <v>42.479563531781146</v>
          </cell>
          <cell r="BB197">
            <v>44.003272544984547</v>
          </cell>
          <cell r="BC197">
            <v>45.94363221224129</v>
          </cell>
          <cell r="BD197">
            <v>48.67620274791048</v>
          </cell>
          <cell r="BE197">
            <v>53.378105328064649</v>
          </cell>
        </row>
        <row r="198">
          <cell r="AD198">
            <v>76.142785979989682</v>
          </cell>
          <cell r="AE198">
            <v>78.210684562266223</v>
          </cell>
          <cell r="AF198">
            <v>81.169736118594443</v>
          </cell>
          <cell r="AG198">
            <v>85.682034282190017</v>
          </cell>
          <cell r="AH198">
            <v>95.153780129545481</v>
          </cell>
          <cell r="BA198">
            <v>42.51427628670821</v>
          </cell>
          <cell r="BB198">
            <v>44.035591852864428</v>
          </cell>
          <cell r="BC198">
            <v>45.98082701761146</v>
          </cell>
          <cell r="BD198">
            <v>48.712095747729713</v>
          </cell>
          <cell r="BE198">
            <v>53.412569601098134</v>
          </cell>
        </row>
        <row r="199">
          <cell r="AD199">
            <v>76.214599817504492</v>
          </cell>
          <cell r="AE199">
            <v>78.281929975136208</v>
          </cell>
          <cell r="AF199">
            <v>81.242709505508685</v>
          </cell>
          <cell r="AG199">
            <v>85.754390043991862</v>
          </cell>
          <cell r="AH199">
            <v>95.225130800349589</v>
          </cell>
          <cell r="BA199">
            <v>42.548989041635274</v>
          </cell>
          <cell r="BB199">
            <v>44.067911160744309</v>
          </cell>
          <cell r="BC199">
            <v>46.01555652579863</v>
          </cell>
          <cell r="BD199">
            <v>48.747988747548945</v>
          </cell>
          <cell r="BE199">
            <v>53.447033874131627</v>
          </cell>
        </row>
        <row r="200">
          <cell r="AD200">
            <v>76.286413655019302</v>
          </cell>
          <cell r="AE200">
            <v>78.353175388006179</v>
          </cell>
          <cell r="AF200">
            <v>81.315682892422942</v>
          </cell>
          <cell r="AG200">
            <v>85.82674580579372</v>
          </cell>
          <cell r="AH200">
            <v>95.296481471153683</v>
          </cell>
          <cell r="BA200">
            <v>42.583701796562345</v>
          </cell>
          <cell r="BB200">
            <v>44.100230468624183</v>
          </cell>
          <cell r="BC200">
            <v>46.047663263829847</v>
          </cell>
          <cell r="BD200">
            <v>48.783881747368184</v>
          </cell>
          <cell r="BE200">
            <v>53.481498147165112</v>
          </cell>
        </row>
        <row r="201">
          <cell r="AD201">
            <v>76.358227492534112</v>
          </cell>
          <cell r="AE201">
            <v>78.424420800876163</v>
          </cell>
          <cell r="AF201">
            <v>81.388656279337198</v>
          </cell>
          <cell r="AG201">
            <v>85.899101567595565</v>
          </cell>
          <cell r="AH201">
            <v>95.367832141957777</v>
          </cell>
          <cell r="BA201">
            <v>42.618414551489408</v>
          </cell>
          <cell r="BB201">
            <v>44.132549776504064</v>
          </cell>
          <cell r="BC201">
            <v>46.079770001861057</v>
          </cell>
          <cell r="BD201">
            <v>48.819774747187417</v>
          </cell>
          <cell r="BE201">
            <v>53.515962420198605</v>
          </cell>
        </row>
        <row r="202">
          <cell r="AD202">
            <v>76.430041330048923</v>
          </cell>
          <cell r="AE202">
            <v>78.495666213746148</v>
          </cell>
          <cell r="AF202">
            <v>81.461629666251454</v>
          </cell>
          <cell r="AG202">
            <v>85.97145732939741</v>
          </cell>
          <cell r="AH202">
            <v>95.439182812761885</v>
          </cell>
          <cell r="BA202">
            <v>42.653127306416472</v>
          </cell>
          <cell r="BB202">
            <v>44.164869084383938</v>
          </cell>
          <cell r="BC202">
            <v>46.111876739892267</v>
          </cell>
          <cell r="BD202">
            <v>48.855667747006656</v>
          </cell>
          <cell r="BE202">
            <v>53.55042669323209</v>
          </cell>
        </row>
        <row r="203">
          <cell r="AD203">
            <v>76.501855167563733</v>
          </cell>
          <cell r="AE203">
            <v>78.566911626616118</v>
          </cell>
          <cell r="AF203">
            <v>81.534603053165696</v>
          </cell>
          <cell r="AG203">
            <v>86.045919706798657</v>
          </cell>
          <cell r="AH203">
            <v>95.510533483565979</v>
          </cell>
          <cell r="BA203">
            <v>42.687840061343536</v>
          </cell>
          <cell r="BB203">
            <v>44.197188392263818</v>
          </cell>
          <cell r="BC203">
            <v>46.143983477923484</v>
          </cell>
          <cell r="BD203">
            <v>48.891560746825888</v>
          </cell>
          <cell r="BE203">
            <v>53.584890966265583</v>
          </cell>
        </row>
        <row r="204">
          <cell r="AD204">
            <v>76.573669005078543</v>
          </cell>
          <cell r="AE204">
            <v>78.638157039486103</v>
          </cell>
          <cell r="AF204">
            <v>81.607576440079953</v>
          </cell>
          <cell r="AG204">
            <v>86.121754469336281</v>
          </cell>
          <cell r="AH204">
            <v>95.581884154370087</v>
          </cell>
          <cell r="BA204">
            <v>42.7225528162706</v>
          </cell>
          <cell r="BB204">
            <v>44.229507700143699</v>
          </cell>
          <cell r="BC204">
            <v>46.176090215954694</v>
          </cell>
          <cell r="BD204">
            <v>48.927453746645128</v>
          </cell>
          <cell r="BE204">
            <v>53.619355239299068</v>
          </cell>
        </row>
        <row r="205">
          <cell r="AD205">
            <v>76.645482842593353</v>
          </cell>
          <cell r="AE205">
            <v>78.709402452356088</v>
          </cell>
          <cell r="AF205">
            <v>81.680549826994209</v>
          </cell>
          <cell r="AG205">
            <v>86.197589231873891</v>
          </cell>
          <cell r="AH205">
            <v>95.653234825174181</v>
          </cell>
          <cell r="BA205">
            <v>42.757265571197664</v>
          </cell>
          <cell r="BB205">
            <v>44.261827008023573</v>
          </cell>
          <cell r="BC205">
            <v>46.208196953985905</v>
          </cell>
          <cell r="BD205">
            <v>48.96334674646436</v>
          </cell>
          <cell r="BE205">
            <v>53.653819512332554</v>
          </cell>
        </row>
        <row r="206">
          <cell r="AD206">
            <v>76.717296680108163</v>
          </cell>
          <cell r="AE206">
            <v>78.780647865226058</v>
          </cell>
          <cell r="AF206">
            <v>81.753523213908451</v>
          </cell>
          <cell r="AG206">
            <v>86.273423994411502</v>
          </cell>
          <cell r="AH206">
            <v>95.724585495978289</v>
          </cell>
          <cell r="BA206">
            <v>42.791978326124728</v>
          </cell>
          <cell r="BB206">
            <v>44.294146315903454</v>
          </cell>
          <cell r="BC206">
            <v>46.240303692017122</v>
          </cell>
          <cell r="BD206">
            <v>48.9992397462836</v>
          </cell>
          <cell r="BE206">
            <v>53.688283785366046</v>
          </cell>
        </row>
        <row r="207">
          <cell r="AD207">
            <v>76.789110517622973</v>
          </cell>
          <cell r="AE207">
            <v>78.851893278096043</v>
          </cell>
          <cell r="AF207">
            <v>81.826496600822708</v>
          </cell>
          <cell r="AG207">
            <v>86.349258756949112</v>
          </cell>
          <cell r="AH207">
            <v>95.795936166782383</v>
          </cell>
          <cell r="BA207">
            <v>42.826691081051791</v>
          </cell>
          <cell r="BB207">
            <v>44.326465623783335</v>
          </cell>
          <cell r="BC207">
            <v>46.272410430048332</v>
          </cell>
          <cell r="BD207">
            <v>49.030333272797542</v>
          </cell>
          <cell r="BE207">
            <v>53.722748058399532</v>
          </cell>
        </row>
        <row r="208">
          <cell r="AD208">
            <v>76.860924355137783</v>
          </cell>
          <cell r="AE208">
            <v>78.923138690966013</v>
          </cell>
          <cell r="AF208">
            <v>81.899469987736964</v>
          </cell>
          <cell r="AG208">
            <v>86.425093519486722</v>
          </cell>
          <cell r="AH208">
            <v>95.867286837586477</v>
          </cell>
          <cell r="BA208">
            <v>42.861403835978855</v>
          </cell>
          <cell r="BB208">
            <v>44.358784931663209</v>
          </cell>
          <cell r="BC208">
            <v>46.304517168079542</v>
          </cell>
          <cell r="BD208">
            <v>49.061322941292346</v>
          </cell>
          <cell r="BE208">
            <v>53.757212331433024</v>
          </cell>
        </row>
        <row r="209">
          <cell r="AD209">
            <v>76.932738192652593</v>
          </cell>
          <cell r="AE209">
            <v>78.994384103835998</v>
          </cell>
          <cell r="AF209">
            <v>81.972443374651206</v>
          </cell>
          <cell r="AG209">
            <v>86.500928282024347</v>
          </cell>
          <cell r="AH209">
            <v>95.938637508390585</v>
          </cell>
          <cell r="BA209">
            <v>42.896116590905919</v>
          </cell>
          <cell r="BB209">
            <v>44.39110423954309</v>
          </cell>
          <cell r="BC209">
            <v>46.336623906110759</v>
          </cell>
          <cell r="BD209">
            <v>49.09231260978715</v>
          </cell>
          <cell r="BE209">
            <v>53.79167660446651</v>
          </cell>
        </row>
        <row r="210">
          <cell r="AD210">
            <v>77.004247194324648</v>
          </cell>
          <cell r="AE210">
            <v>79.061386416569832</v>
          </cell>
          <cell r="AF210">
            <v>82.041007317281839</v>
          </cell>
          <cell r="AG210">
            <v>86.576763044561957</v>
          </cell>
          <cell r="AH210">
            <v>96.008512635801992</v>
          </cell>
          <cell r="BA210">
            <v>42.930829345832983</v>
          </cell>
          <cell r="BB210">
            <v>44.423423547422971</v>
          </cell>
          <cell r="BC210">
            <v>46.368730644141969</v>
          </cell>
          <cell r="BD210">
            <v>49.123302278281955</v>
          </cell>
          <cell r="BE210">
            <v>53.826140877499995</v>
          </cell>
        </row>
        <row r="211">
          <cell r="AD211">
            <v>77.07125187397483</v>
          </cell>
          <cell r="AE211">
            <v>79.128025648620252</v>
          </cell>
          <cell r="AF211">
            <v>82.106895829081836</v>
          </cell>
          <cell r="AG211">
            <v>86.652597807099568</v>
          </cell>
          <cell r="AH211">
            <v>96.069322745727362</v>
          </cell>
          <cell r="BA211">
            <v>42.965542100760054</v>
          </cell>
          <cell r="BB211">
            <v>44.455742855302844</v>
          </cell>
          <cell r="BC211">
            <v>46.400837382173179</v>
          </cell>
          <cell r="BD211">
            <v>49.154291946776759</v>
          </cell>
          <cell r="BE211">
            <v>53.860605150533488</v>
          </cell>
        </row>
        <row r="212">
          <cell r="AD212">
            <v>77.138256553625013</v>
          </cell>
          <cell r="AE212">
            <v>79.194664880670672</v>
          </cell>
          <cell r="AF212">
            <v>82.172784340881819</v>
          </cell>
          <cell r="AG212">
            <v>86.728432569637178</v>
          </cell>
          <cell r="AH212">
            <v>96.130132855652732</v>
          </cell>
          <cell r="BA212">
            <v>43.000219942361319</v>
          </cell>
          <cell r="BB212">
            <v>44.488062163182725</v>
          </cell>
          <cell r="BC212">
            <v>46.432944120204397</v>
          </cell>
          <cell r="BD212">
            <v>49.18528161527157</v>
          </cell>
          <cell r="BE212">
            <v>53.895069423566973</v>
          </cell>
        </row>
        <row r="213">
          <cell r="AD213">
            <v>77.205261233275195</v>
          </cell>
          <cell r="AE213">
            <v>79.261304112721092</v>
          </cell>
          <cell r="AF213">
            <v>82.238672852681816</v>
          </cell>
          <cell r="AG213">
            <v>86.804267332174788</v>
          </cell>
          <cell r="AH213">
            <v>96.190942965578103</v>
          </cell>
          <cell r="BA213">
            <v>43.030177309109042</v>
          </cell>
          <cell r="BB213">
            <v>44.520381471062606</v>
          </cell>
          <cell r="BC213">
            <v>46.465050858235607</v>
          </cell>
          <cell r="BD213">
            <v>49.216271283766375</v>
          </cell>
          <cell r="BE213">
            <v>53.929533696600465</v>
          </cell>
        </row>
        <row r="214">
          <cell r="AD214">
            <v>77.272265912925377</v>
          </cell>
          <cell r="AE214">
            <v>79.327943344771512</v>
          </cell>
          <cell r="AF214">
            <v>82.304561364481813</v>
          </cell>
          <cell r="AG214">
            <v>86.880102094712413</v>
          </cell>
          <cell r="AH214">
            <v>96.251753075503458</v>
          </cell>
          <cell r="BA214">
            <v>43.060134675856759</v>
          </cell>
          <cell r="BB214">
            <v>44.55270077894248</v>
          </cell>
          <cell r="BC214">
            <v>46.497157596266817</v>
          </cell>
          <cell r="BD214">
            <v>49.247260952261179</v>
          </cell>
          <cell r="BE214">
            <v>53.963997969633951</v>
          </cell>
        </row>
        <row r="215">
          <cell r="AD215">
            <v>77.339270592575559</v>
          </cell>
          <cell r="AE215">
            <v>79.394582576821932</v>
          </cell>
          <cell r="AF215">
            <v>82.370449876281796</v>
          </cell>
          <cell r="AG215">
            <v>86.955936857250023</v>
          </cell>
          <cell r="AH215">
            <v>96.312563185428829</v>
          </cell>
          <cell r="BA215">
            <v>43.090092042604475</v>
          </cell>
          <cell r="BB215">
            <v>44.585020086822361</v>
          </cell>
          <cell r="BC215">
            <v>46.529264334298034</v>
          </cell>
          <cell r="BD215">
            <v>49.278250620755983</v>
          </cell>
          <cell r="BE215">
            <v>53.998462242667436</v>
          </cell>
        </row>
        <row r="216">
          <cell r="AD216">
            <v>77.406275272225741</v>
          </cell>
          <cell r="AE216">
            <v>79.461221808872352</v>
          </cell>
          <cell r="AF216">
            <v>82.436338388081793</v>
          </cell>
          <cell r="AG216">
            <v>87.031203567981635</v>
          </cell>
          <cell r="AH216">
            <v>96.373373295354199</v>
          </cell>
          <cell r="BA216">
            <v>43.120049409352191</v>
          </cell>
          <cell r="BB216">
            <v>44.617339394702242</v>
          </cell>
          <cell r="BC216">
            <v>46.561371072329244</v>
          </cell>
          <cell r="BD216">
            <v>49.309240289250788</v>
          </cell>
          <cell r="BE216">
            <v>54.028437871105552</v>
          </cell>
        </row>
        <row r="217">
          <cell r="AD217">
            <v>77.473279951875909</v>
          </cell>
          <cell r="AE217">
            <v>79.527861040922772</v>
          </cell>
          <cell r="AF217">
            <v>82.502226899881776</v>
          </cell>
          <cell r="AG217">
            <v>87.10568246405397</v>
          </cell>
          <cell r="AH217">
            <v>96.434183405279569</v>
          </cell>
          <cell r="BA217">
            <v>43.150006776099914</v>
          </cell>
          <cell r="BB217">
            <v>44.649658702582116</v>
          </cell>
          <cell r="BC217">
            <v>46.593477810360454</v>
          </cell>
          <cell r="BD217">
            <v>49.340229957745592</v>
          </cell>
          <cell r="BE217">
            <v>54.058203867701586</v>
          </cell>
        </row>
        <row r="218">
          <cell r="AD218">
            <v>77.540284631526092</v>
          </cell>
          <cell r="AE218">
            <v>79.594500272973193</v>
          </cell>
          <cell r="AF218">
            <v>82.568115411681774</v>
          </cell>
          <cell r="AG218">
            <v>87.180161360126306</v>
          </cell>
          <cell r="AH218">
            <v>96.494993515204939</v>
          </cell>
          <cell r="BA218">
            <v>43.179964142847631</v>
          </cell>
          <cell r="BB218">
            <v>44.681978010461997</v>
          </cell>
          <cell r="BC218">
            <v>46.625584548391664</v>
          </cell>
          <cell r="BD218">
            <v>49.371219626240396</v>
          </cell>
          <cell r="BE218">
            <v>54.087969864297619</v>
          </cell>
        </row>
        <row r="219">
          <cell r="AD219">
            <v>77.607289311176274</v>
          </cell>
          <cell r="AE219">
            <v>79.661139505023613</v>
          </cell>
          <cell r="AF219">
            <v>82.634003923481771</v>
          </cell>
          <cell r="AG219">
            <v>87.254640256198641</v>
          </cell>
          <cell r="AH219">
            <v>96.555803625130309</v>
          </cell>
          <cell r="BA219">
            <v>43.209921509595347</v>
          </cell>
          <cell r="BB219">
            <v>44.71429731834187</v>
          </cell>
          <cell r="BC219">
            <v>46.657691286422882</v>
          </cell>
          <cell r="BD219">
            <v>49.402209294735208</v>
          </cell>
          <cell r="BE219">
            <v>54.117735860893646</v>
          </cell>
        </row>
        <row r="220">
          <cell r="AD220">
            <v>77.674293990826456</v>
          </cell>
          <cell r="AE220">
            <v>79.727778737074033</v>
          </cell>
          <cell r="AF220">
            <v>82.699892435281754</v>
          </cell>
          <cell r="AG220">
            <v>87.329119152270991</v>
          </cell>
          <cell r="AH220">
            <v>96.61661373505568</v>
          </cell>
          <cell r="BA220">
            <v>43.239878876343063</v>
          </cell>
          <cell r="BB220">
            <v>44.746616626221751</v>
          </cell>
          <cell r="BC220">
            <v>46.689798024454092</v>
          </cell>
          <cell r="BD220">
            <v>49.433198963230012</v>
          </cell>
          <cell r="BE220">
            <v>54.147501857489679</v>
          </cell>
        </row>
        <row r="221">
          <cell r="AD221">
            <v>77.741298670476638</v>
          </cell>
          <cell r="AE221">
            <v>79.794417969124453</v>
          </cell>
          <cell r="AF221">
            <v>82.765780947081751</v>
          </cell>
          <cell r="AG221">
            <v>87.403598048343326</v>
          </cell>
          <cell r="AH221">
            <v>96.67742384498105</v>
          </cell>
          <cell r="BA221">
            <v>43.269836243090786</v>
          </cell>
          <cell r="BB221">
            <v>44.778935934101632</v>
          </cell>
          <cell r="BC221">
            <v>46.721904762485302</v>
          </cell>
          <cell r="BD221">
            <v>49.464188631724817</v>
          </cell>
          <cell r="BE221">
            <v>54.177267854085706</v>
          </cell>
        </row>
        <row r="222">
          <cell r="AD222">
            <v>77.80830335012682</v>
          </cell>
          <cell r="AE222">
            <v>79.861057201174873</v>
          </cell>
          <cell r="AF222">
            <v>82.831669458881734</v>
          </cell>
          <cell r="AG222">
            <v>87.478076944415662</v>
          </cell>
          <cell r="AH222">
            <v>96.73823395490642</v>
          </cell>
          <cell r="BA222">
            <v>43.299793609838503</v>
          </cell>
          <cell r="BB222">
            <v>44.811255241981506</v>
          </cell>
          <cell r="BC222">
            <v>46.754011500516519</v>
          </cell>
          <cell r="BD222">
            <v>49.495178300219621</v>
          </cell>
          <cell r="BE222">
            <v>54.207033850681739</v>
          </cell>
        </row>
        <row r="223">
          <cell r="AD223">
            <v>77.875308029777003</v>
          </cell>
          <cell r="AE223">
            <v>79.927696433225293</v>
          </cell>
          <cell r="AF223">
            <v>82.897557970681731</v>
          </cell>
          <cell r="AG223">
            <v>87.552555840488012</v>
          </cell>
          <cell r="AH223">
            <v>96.79904406483179</v>
          </cell>
          <cell r="BA223">
            <v>43.329750976586219</v>
          </cell>
          <cell r="BB223">
            <v>44.843574549861387</v>
          </cell>
          <cell r="BC223">
            <v>46.786118238547729</v>
          </cell>
          <cell r="BD223">
            <v>49.526167968714425</v>
          </cell>
          <cell r="BE223">
            <v>54.236799847277773</v>
          </cell>
        </row>
        <row r="224">
          <cell r="AD224">
            <v>77.942312709427185</v>
          </cell>
          <cell r="AE224">
            <v>79.994335665275713</v>
          </cell>
          <cell r="AF224">
            <v>82.963446482481729</v>
          </cell>
          <cell r="AG224">
            <v>87.627034736560347</v>
          </cell>
          <cell r="AH224">
            <v>96.85985417475716</v>
          </cell>
          <cell r="BA224">
            <v>43.359708343333942</v>
          </cell>
          <cell r="BB224">
            <v>44.875893857741268</v>
          </cell>
          <cell r="BC224">
            <v>46.818224976578939</v>
          </cell>
          <cell r="BD224">
            <v>49.55715763720923</v>
          </cell>
          <cell r="BE224">
            <v>54.266565843873799</v>
          </cell>
        </row>
        <row r="225">
          <cell r="AD225">
            <v>78.008693431404168</v>
          </cell>
          <cell r="AE225">
            <v>80.05990507131493</v>
          </cell>
          <cell r="AF225">
            <v>83.028328094754301</v>
          </cell>
          <cell r="AG225">
            <v>87.701513632632683</v>
          </cell>
          <cell r="AH225">
            <v>96.920664284682516</v>
          </cell>
          <cell r="BA225">
            <v>43.389665710081658</v>
          </cell>
          <cell r="BB225">
            <v>44.908213165621142</v>
          </cell>
          <cell r="BC225">
            <v>46.850331714610157</v>
          </cell>
          <cell r="BD225">
            <v>49.588147305704041</v>
          </cell>
          <cell r="BE225">
            <v>54.296331840469833</v>
          </cell>
        </row>
        <row r="226">
          <cell r="AD226">
            <v>78.071211008105138</v>
          </cell>
          <cell r="AE226">
            <v>80.125375094609936</v>
          </cell>
          <cell r="AF226">
            <v>83.091955037632331</v>
          </cell>
          <cell r="AG226">
            <v>87.775992528705018</v>
          </cell>
          <cell r="AH226">
            <v>96.981474394607886</v>
          </cell>
          <cell r="BA226">
            <v>43.419623076829374</v>
          </cell>
          <cell r="BB226">
            <v>44.940532473501023</v>
          </cell>
          <cell r="BC226">
            <v>46.882438452641367</v>
          </cell>
          <cell r="BD226">
            <v>49.619136974198845</v>
          </cell>
          <cell r="BE226">
            <v>54.326097837065859</v>
          </cell>
        </row>
        <row r="227">
          <cell r="AD227">
            <v>78.133728584806107</v>
          </cell>
          <cell r="AE227">
            <v>80.190845117904942</v>
          </cell>
          <cell r="AF227">
            <v>83.155581980510348</v>
          </cell>
          <cell r="AG227">
            <v>87.850471424777368</v>
          </cell>
          <cell r="AH227">
            <v>97.03979962522213</v>
          </cell>
          <cell r="BA227">
            <v>43.449580443577091</v>
          </cell>
          <cell r="BB227">
            <v>44.972851781380903</v>
          </cell>
          <cell r="BC227">
            <v>46.914545190672577</v>
          </cell>
          <cell r="BD227">
            <v>49.65012664269365</v>
          </cell>
          <cell r="BE227">
            <v>54.355863833661893</v>
          </cell>
        </row>
        <row r="228">
          <cell r="AD228">
            <v>78.196246161507091</v>
          </cell>
          <cell r="AE228">
            <v>80.256315141199948</v>
          </cell>
          <cell r="AF228">
            <v>83.219208923388379</v>
          </cell>
          <cell r="AG228">
            <v>87.924950320849703</v>
          </cell>
          <cell r="AH228">
            <v>97.097036185315744</v>
          </cell>
          <cell r="BA228">
            <v>43.479537810324814</v>
          </cell>
          <cell r="BB228">
            <v>45.004463376644416</v>
          </cell>
          <cell r="BC228">
            <v>46.946651928703794</v>
          </cell>
          <cell r="BD228">
            <v>49.681116311188454</v>
          </cell>
          <cell r="BE228">
            <v>54.385629830257926</v>
          </cell>
        </row>
        <row r="229">
          <cell r="AD229">
            <v>78.25876373820806</v>
          </cell>
          <cell r="AE229">
            <v>80.321785164494941</v>
          </cell>
          <cell r="AF229">
            <v>83.282835866266396</v>
          </cell>
          <cell r="AG229">
            <v>87.999429216922039</v>
          </cell>
          <cell r="AH229">
            <v>97.154272745409358</v>
          </cell>
          <cell r="BA229">
            <v>43.50949517707253</v>
          </cell>
          <cell r="BB229">
            <v>45.032359480672049</v>
          </cell>
          <cell r="BC229">
            <v>46.978758666735004</v>
          </cell>
          <cell r="BD229">
            <v>49.712105979683258</v>
          </cell>
          <cell r="BE229">
            <v>54.415395826853953</v>
          </cell>
        </row>
        <row r="230">
          <cell r="AD230">
            <v>78.321281314909029</v>
          </cell>
          <cell r="AE230">
            <v>80.387255187789947</v>
          </cell>
          <cell r="AF230">
            <v>83.346462809144427</v>
          </cell>
          <cell r="AG230">
            <v>88.069378113045531</v>
          </cell>
          <cell r="AH230">
            <v>97.211509305502972</v>
          </cell>
          <cell r="BA230">
            <v>43.539452543820246</v>
          </cell>
          <cell r="BB230">
            <v>45.060255584699682</v>
          </cell>
          <cell r="BC230">
            <v>47.009379755645142</v>
          </cell>
          <cell r="BD230">
            <v>49.743095648178063</v>
          </cell>
          <cell r="BE230">
            <v>54.445161823449986</v>
          </cell>
        </row>
        <row r="231">
          <cell r="AD231">
            <v>78.383798891610013</v>
          </cell>
          <cell r="AE231">
            <v>80.452725211084953</v>
          </cell>
          <cell r="AF231">
            <v>83.410089752022458</v>
          </cell>
          <cell r="AG231">
            <v>88.139292024548126</v>
          </cell>
          <cell r="AH231">
            <v>97.268745865596571</v>
          </cell>
          <cell r="BA231">
            <v>43.569409910567963</v>
          </cell>
          <cell r="BB231">
            <v>45.088151688727308</v>
          </cell>
          <cell r="BC231">
            <v>47.037096473409001</v>
          </cell>
          <cell r="BD231">
            <v>49.774085316672867</v>
          </cell>
          <cell r="BE231">
            <v>54.47492782004602</v>
          </cell>
        </row>
        <row r="232">
          <cell r="AD232">
            <v>78.446316468310982</v>
          </cell>
          <cell r="AE232">
            <v>80.518195234379959</v>
          </cell>
          <cell r="AF232">
            <v>83.473716694900475</v>
          </cell>
          <cell r="AG232">
            <v>88.209205936050708</v>
          </cell>
          <cell r="AH232">
            <v>97.325982425690185</v>
          </cell>
          <cell r="BA232">
            <v>43.599367277315686</v>
          </cell>
          <cell r="BB232">
            <v>45.116047792754941</v>
          </cell>
          <cell r="BC232">
            <v>47.06481319117286</v>
          </cell>
          <cell r="BD232">
            <v>49.805074985167678</v>
          </cell>
          <cell r="BE232">
            <v>54.504693816642046</v>
          </cell>
        </row>
        <row r="233">
          <cell r="AD233">
            <v>78.508834045011952</v>
          </cell>
          <cell r="AE233">
            <v>80.583665257674966</v>
          </cell>
          <cell r="AF233">
            <v>83.537343637778505</v>
          </cell>
          <cell r="AG233">
            <v>88.279119847553304</v>
          </cell>
          <cell r="AH233">
            <v>97.383218985783799</v>
          </cell>
          <cell r="BA233">
            <v>43.629324644063402</v>
          </cell>
          <cell r="BB233">
            <v>45.143943896782567</v>
          </cell>
          <cell r="BC233">
            <v>47.092529908936719</v>
          </cell>
          <cell r="BD233">
            <v>49.836064653662483</v>
          </cell>
          <cell r="BE233">
            <v>54.53445981323808</v>
          </cell>
        </row>
        <row r="234">
          <cell r="AD234">
            <v>78.571351621712921</v>
          </cell>
          <cell r="AE234">
            <v>80.649135280969972</v>
          </cell>
          <cell r="AF234">
            <v>83.600970580656536</v>
          </cell>
          <cell r="AG234">
            <v>88.349033759055899</v>
          </cell>
          <cell r="AH234">
            <v>97.440455545877413</v>
          </cell>
          <cell r="BA234">
            <v>43.659282010811118</v>
          </cell>
          <cell r="BB234">
            <v>45.171840000810199</v>
          </cell>
          <cell r="BC234">
            <v>47.120246626700578</v>
          </cell>
          <cell r="BD234">
            <v>49.867054322157287</v>
          </cell>
          <cell r="BE234">
            <v>54.564225809834106</v>
          </cell>
        </row>
        <row r="235">
          <cell r="AD235">
            <v>78.633869198413905</v>
          </cell>
          <cell r="AE235">
            <v>80.714605304264978</v>
          </cell>
          <cell r="AF235">
            <v>83.664597523534553</v>
          </cell>
          <cell r="AG235">
            <v>88.418947670558495</v>
          </cell>
          <cell r="AH235">
            <v>97.497692105971026</v>
          </cell>
          <cell r="BA235">
            <v>43.689239377558835</v>
          </cell>
          <cell r="BB235">
            <v>45.199736104837825</v>
          </cell>
          <cell r="BC235">
            <v>47.147963344464429</v>
          </cell>
          <cell r="BD235">
            <v>49.898043990652091</v>
          </cell>
          <cell r="BE235">
            <v>54.593991806430139</v>
          </cell>
        </row>
        <row r="236">
          <cell r="AD236">
            <v>78.696386775114874</v>
          </cell>
          <cell r="AE236">
            <v>80.78007532755997</v>
          </cell>
          <cell r="AF236">
            <v>83.728224466412584</v>
          </cell>
          <cell r="AG236">
            <v>88.488861582061077</v>
          </cell>
          <cell r="AH236">
            <v>97.554928666064626</v>
          </cell>
          <cell r="BA236">
            <v>43.719196744306558</v>
          </cell>
          <cell r="BB236">
            <v>45.227632208865458</v>
          </cell>
          <cell r="BC236">
            <v>47.175680062228288</v>
          </cell>
          <cell r="BD236">
            <v>49.929033659146896</v>
          </cell>
          <cell r="BE236">
            <v>54.623757803026173</v>
          </cell>
        </row>
        <row r="237">
          <cell r="AD237">
            <v>78.758904351815843</v>
          </cell>
          <cell r="AE237">
            <v>80.845545350854977</v>
          </cell>
          <cell r="AF237">
            <v>83.791851409290615</v>
          </cell>
          <cell r="AG237">
            <v>88.558775493563672</v>
          </cell>
          <cell r="AH237">
            <v>97.61216522615824</v>
          </cell>
          <cell r="BA237">
            <v>43.749154111054274</v>
          </cell>
          <cell r="BB237">
            <v>45.255528312893091</v>
          </cell>
          <cell r="BC237">
            <v>47.203396779992147</v>
          </cell>
          <cell r="BD237">
            <v>49.9600233276417</v>
          </cell>
          <cell r="BE237">
            <v>54.653523799622199</v>
          </cell>
        </row>
        <row r="238">
          <cell r="AD238">
            <v>78.821421928516827</v>
          </cell>
          <cell r="AE238">
            <v>80.911015374149983</v>
          </cell>
          <cell r="AF238">
            <v>83.855478352168632</v>
          </cell>
          <cell r="AG238">
            <v>88.628689405066268</v>
          </cell>
          <cell r="AH238">
            <v>97.669401786251854</v>
          </cell>
          <cell r="BA238">
            <v>43.77911147780199</v>
          </cell>
          <cell r="BB238">
            <v>45.283424416920717</v>
          </cell>
          <cell r="BC238">
            <v>47.231113497756006</v>
          </cell>
          <cell r="BD238">
            <v>49.991012996136504</v>
          </cell>
          <cell r="BE238">
            <v>54.683289796218233</v>
          </cell>
        </row>
        <row r="239">
          <cell r="AD239">
            <v>78.883939505217796</v>
          </cell>
          <cell r="AE239">
            <v>80.976485397444989</v>
          </cell>
          <cell r="AF239">
            <v>83.919105295046663</v>
          </cell>
          <cell r="AG239">
            <v>88.698603316568864</v>
          </cell>
          <cell r="AH239">
            <v>97.726638346345467</v>
          </cell>
          <cell r="BA239">
            <v>43.809068844549707</v>
          </cell>
          <cell r="BB239">
            <v>45.31132052094835</v>
          </cell>
          <cell r="BC239">
            <v>47.258830215519865</v>
          </cell>
          <cell r="BD239">
            <v>50.018998195299922</v>
          </cell>
          <cell r="BE239">
            <v>54.713055792814259</v>
          </cell>
        </row>
        <row r="240">
          <cell r="AD240">
            <v>78.946457081918766</v>
          </cell>
          <cell r="AE240">
            <v>81.038163244467697</v>
          </cell>
          <cell r="AF240">
            <v>83.982732237924694</v>
          </cell>
          <cell r="AG240">
            <v>88.768517228071445</v>
          </cell>
          <cell r="AH240">
            <v>97.783874906439081</v>
          </cell>
          <cell r="BA240">
            <v>43.83902621129743</v>
          </cell>
          <cell r="BB240">
            <v>45.339216624975975</v>
          </cell>
          <cell r="BC240">
            <v>47.286546933283724</v>
          </cell>
          <cell r="BD240">
            <v>50.045756216849099</v>
          </cell>
          <cell r="BE240">
            <v>54.742821789410293</v>
          </cell>
        </row>
        <row r="241">
          <cell r="AD241">
            <v>79.008373652580005</v>
          </cell>
          <cell r="AE241">
            <v>81.097715704203424</v>
          </cell>
          <cell r="AF241">
            <v>84.043767921022209</v>
          </cell>
          <cell r="AG241">
            <v>88.838431139574041</v>
          </cell>
          <cell r="AH241">
            <v>97.841111466532681</v>
          </cell>
          <cell r="BA241">
            <v>43.868983578045146</v>
          </cell>
          <cell r="BB241">
            <v>45.367112729003608</v>
          </cell>
          <cell r="BC241">
            <v>47.314263651047582</v>
          </cell>
          <cell r="BD241">
            <v>50.072514238398277</v>
          </cell>
          <cell r="BE241">
            <v>54.772587786006326</v>
          </cell>
        </row>
        <row r="242">
          <cell r="AD242">
            <v>79.066704614192943</v>
          </cell>
          <cell r="AE242">
            <v>81.157268163939136</v>
          </cell>
          <cell r="AF242">
            <v>84.103838417578672</v>
          </cell>
          <cell r="AG242">
            <v>88.908345051076637</v>
          </cell>
          <cell r="AH242">
            <v>97.898348026626294</v>
          </cell>
          <cell r="BA242">
            <v>43.898940944792862</v>
          </cell>
          <cell r="BB242">
            <v>45.395008833031234</v>
          </cell>
          <cell r="BC242">
            <v>47.341980368811441</v>
          </cell>
          <cell r="BD242">
            <v>50.099272259947462</v>
          </cell>
          <cell r="BE242">
            <v>54.802353782602353</v>
          </cell>
        </row>
        <row r="243">
          <cell r="AD243">
            <v>79.125035575805882</v>
          </cell>
          <cell r="AE243">
            <v>81.216820623674849</v>
          </cell>
          <cell r="AF243">
            <v>84.163908914135135</v>
          </cell>
          <cell r="AG243">
            <v>88.978258962579233</v>
          </cell>
          <cell r="AH243">
            <v>97.955584586719908</v>
          </cell>
          <cell r="BA243">
            <v>43.928898311540586</v>
          </cell>
          <cell r="BB243">
            <v>45.422904937058867</v>
          </cell>
          <cell r="BC243">
            <v>47.3696970865753</v>
          </cell>
          <cell r="BD243">
            <v>50.126030281496639</v>
          </cell>
          <cell r="BE243">
            <v>54.832119779198386</v>
          </cell>
        </row>
        <row r="244">
          <cell r="AD244">
            <v>79.18336653741882</v>
          </cell>
          <cell r="AE244">
            <v>81.276373083410562</v>
          </cell>
          <cell r="AF244">
            <v>84.223979410691598</v>
          </cell>
          <cell r="AG244">
            <v>89.047272179270863</v>
          </cell>
          <cell r="AH244">
            <v>98.013314854852808</v>
          </cell>
          <cell r="BA244">
            <v>43.958855678288302</v>
          </cell>
          <cell r="BB244">
            <v>45.450801041086493</v>
          </cell>
          <cell r="BC244">
            <v>47.397413804339159</v>
          </cell>
          <cell r="BD244">
            <v>50.152788303045817</v>
          </cell>
          <cell r="BE244">
            <v>54.86188577579442</v>
          </cell>
        </row>
        <row r="245">
          <cell r="AD245">
            <v>79.241697499031773</v>
          </cell>
          <cell r="AE245">
            <v>81.335925543146274</v>
          </cell>
          <cell r="AF245">
            <v>84.284049907248061</v>
          </cell>
          <cell r="AG245">
            <v>89.11587890081428</v>
          </cell>
          <cell r="AH245">
            <v>98.072755441643167</v>
          </cell>
          <cell r="BA245">
            <v>43.988813045036018</v>
          </cell>
          <cell r="BB245">
            <v>45.478697145114126</v>
          </cell>
          <cell r="BC245">
            <v>47.425130522103018</v>
          </cell>
          <cell r="BD245">
            <v>50.179546324595002</v>
          </cell>
          <cell r="BE245">
            <v>54.891651772390446</v>
          </cell>
        </row>
        <row r="246">
          <cell r="AD246">
            <v>79.300028460644711</v>
          </cell>
          <cell r="AE246">
            <v>81.395478002882001</v>
          </cell>
          <cell r="AF246">
            <v>84.344120403804524</v>
          </cell>
          <cell r="AG246">
            <v>89.184485622357698</v>
          </cell>
          <cell r="AH246">
            <v>98.132196028433526</v>
          </cell>
          <cell r="BA246">
            <v>44.016200268136501</v>
          </cell>
          <cell r="BB246">
            <v>45.506593249141758</v>
          </cell>
          <cell r="BC246">
            <v>47.452847239866877</v>
          </cell>
          <cell r="BD246">
            <v>50.206304346144179</v>
          </cell>
          <cell r="BE246">
            <v>54.92141776898648</v>
          </cell>
        </row>
        <row r="247">
          <cell r="AD247">
            <v>79.358359422257649</v>
          </cell>
          <cell r="AE247">
            <v>81.455030462617714</v>
          </cell>
          <cell r="AF247">
            <v>84.404190900360987</v>
          </cell>
          <cell r="AG247">
            <v>89.253092343901116</v>
          </cell>
          <cell r="AH247">
            <v>98.191636615223871</v>
          </cell>
          <cell r="BA247">
            <v>44.042055714440401</v>
          </cell>
          <cell r="BB247">
            <v>45.534489353169384</v>
          </cell>
          <cell r="BC247">
            <v>47.480563957630736</v>
          </cell>
          <cell r="BD247">
            <v>50.233062367693357</v>
          </cell>
          <cell r="BE247">
            <v>54.951183765582506</v>
          </cell>
        </row>
        <row r="248">
          <cell r="AD248">
            <v>79.416690383870588</v>
          </cell>
          <cell r="AE248">
            <v>81.514582922353426</v>
          </cell>
          <cell r="AF248">
            <v>84.46426139691745</v>
          </cell>
          <cell r="AG248">
            <v>89.321699065444534</v>
          </cell>
          <cell r="AH248">
            <v>98.25107720201423</v>
          </cell>
          <cell r="BA248">
            <v>44.067911160744309</v>
          </cell>
          <cell r="BB248">
            <v>45.562385457197017</v>
          </cell>
          <cell r="BC248">
            <v>47.508280675394595</v>
          </cell>
          <cell r="BD248">
            <v>50.259820389242542</v>
          </cell>
          <cell r="BE248">
            <v>54.98094976217854</v>
          </cell>
        </row>
        <row r="249">
          <cell r="AD249">
            <v>79.475021345483526</v>
          </cell>
          <cell r="AE249">
            <v>81.574135382089139</v>
          </cell>
          <cell r="AF249">
            <v>84.524331893473914</v>
          </cell>
          <cell r="AG249">
            <v>89.390305786987952</v>
          </cell>
          <cell r="AH249">
            <v>98.310517788804589</v>
          </cell>
          <cell r="BA249">
            <v>44.093766607048209</v>
          </cell>
          <cell r="BB249">
            <v>45.590281561224643</v>
          </cell>
          <cell r="BC249">
            <v>47.535997393158453</v>
          </cell>
          <cell r="BD249">
            <v>50.286578410791719</v>
          </cell>
          <cell r="BE249">
            <v>55.009255535630842</v>
          </cell>
        </row>
        <row r="250">
          <cell r="AD250">
            <v>79.533352307096465</v>
          </cell>
          <cell r="AE250">
            <v>81.633687841824852</v>
          </cell>
          <cell r="AF250">
            <v>84.584402390030377</v>
          </cell>
          <cell r="AG250">
            <v>89.45891250853137</v>
          </cell>
          <cell r="AH250">
            <v>98.369958375594933</v>
          </cell>
          <cell r="BA250">
            <v>44.11962205335211</v>
          </cell>
          <cell r="BB250">
            <v>45.618177665252276</v>
          </cell>
          <cell r="BC250">
            <v>47.563714110922312</v>
          </cell>
          <cell r="BD250">
            <v>50.313336432340897</v>
          </cell>
          <cell r="BE250">
            <v>55.034965356827627</v>
          </cell>
        </row>
        <row r="251">
          <cell r="AD251">
            <v>79.591683268709417</v>
          </cell>
          <cell r="AE251">
            <v>81.693240301560579</v>
          </cell>
          <cell r="AF251">
            <v>84.64447288658684</v>
          </cell>
          <cell r="AG251">
            <v>89.527519230074788</v>
          </cell>
          <cell r="AH251">
            <v>98.429398962385292</v>
          </cell>
          <cell r="BA251">
            <v>44.145477499656018</v>
          </cell>
          <cell r="BB251">
            <v>45.646073769279901</v>
          </cell>
          <cell r="BC251">
            <v>47.591430828686171</v>
          </cell>
          <cell r="BD251">
            <v>50.340094453890082</v>
          </cell>
          <cell r="BE251">
            <v>55.060675178024418</v>
          </cell>
        </row>
        <row r="252">
          <cell r="AD252">
            <v>79.650014230322356</v>
          </cell>
          <cell r="AE252">
            <v>81.752792761296291</v>
          </cell>
          <cell r="AF252">
            <v>84.704543383143317</v>
          </cell>
          <cell r="AG252">
            <v>89.596125951618205</v>
          </cell>
          <cell r="AH252">
            <v>98.488839549175651</v>
          </cell>
          <cell r="BA252">
            <v>44.171332945959918</v>
          </cell>
          <cell r="BB252">
            <v>45.673969873307534</v>
          </cell>
          <cell r="BC252">
            <v>47.61914754645003</v>
          </cell>
          <cell r="BD252">
            <v>50.366852475439259</v>
          </cell>
          <cell r="BE252">
            <v>55.086384999221202</v>
          </cell>
        </row>
        <row r="253">
          <cell r="AD253">
            <v>79.708345191935294</v>
          </cell>
          <cell r="AE253">
            <v>81.812345221032004</v>
          </cell>
          <cell r="AF253">
            <v>84.76461387969978</v>
          </cell>
          <cell r="AG253">
            <v>89.664732673161623</v>
          </cell>
          <cell r="AH253">
            <v>98.548280135965996</v>
          </cell>
          <cell r="BA253">
            <v>44.197188392263818</v>
          </cell>
          <cell r="BB253">
            <v>45.701865977335167</v>
          </cell>
          <cell r="BC253">
            <v>47.646864264213889</v>
          </cell>
          <cell r="BD253">
            <v>50.393610496988437</v>
          </cell>
          <cell r="BE253">
            <v>55.112094820417994</v>
          </cell>
        </row>
        <row r="254">
          <cell r="AD254">
            <v>79.766676153548232</v>
          </cell>
          <cell r="AE254">
            <v>81.871897680767717</v>
          </cell>
          <cell r="AF254">
            <v>84.824684376256243</v>
          </cell>
          <cell r="AG254">
            <v>89.733339394705041</v>
          </cell>
          <cell r="AH254">
            <v>98.607720722756355</v>
          </cell>
          <cell r="BA254">
            <v>44.223043838567726</v>
          </cell>
          <cell r="BB254">
            <v>45.729762081362793</v>
          </cell>
          <cell r="BC254">
            <v>47.674580981977748</v>
          </cell>
          <cell r="BD254">
            <v>50.420368518537622</v>
          </cell>
          <cell r="BE254">
            <v>55.137804641614778</v>
          </cell>
        </row>
        <row r="255">
          <cell r="AD255">
            <v>79.825007115161171</v>
          </cell>
          <cell r="AE255">
            <v>81.931450140503429</v>
          </cell>
          <cell r="AF255">
            <v>84.884754872812707</v>
          </cell>
          <cell r="AG255">
            <v>89.801946116248459</v>
          </cell>
          <cell r="AH255">
            <v>98.667161309546714</v>
          </cell>
          <cell r="BA255">
            <v>44.248899284871626</v>
          </cell>
          <cell r="BB255">
            <v>45.757658185390426</v>
          </cell>
          <cell r="BC255">
            <v>47.7022976997416</v>
          </cell>
          <cell r="BD255">
            <v>50.447126540086799</v>
          </cell>
          <cell r="BE255">
            <v>55.163514462811563</v>
          </cell>
        </row>
        <row r="256">
          <cell r="AD256">
            <v>79.883338076774123</v>
          </cell>
          <cell r="AE256">
            <v>81.991002600239142</v>
          </cell>
          <cell r="AF256">
            <v>84.94482536936917</v>
          </cell>
          <cell r="AG256">
            <v>89.870552837791877</v>
          </cell>
          <cell r="AH256">
            <v>98.726601896337058</v>
          </cell>
          <cell r="BA256">
            <v>44.274754731175527</v>
          </cell>
          <cell r="BB256">
            <v>45.785554289418052</v>
          </cell>
          <cell r="BC256">
            <v>47.730014417505458</v>
          </cell>
          <cell r="BD256">
            <v>50.473884561635977</v>
          </cell>
          <cell r="BE256">
            <v>55.189224284008354</v>
          </cell>
        </row>
        <row r="257">
          <cell r="AD257">
            <v>79.941669038387062</v>
          </cell>
          <cell r="AE257">
            <v>82.046165327855846</v>
          </cell>
          <cell r="AF257">
            <v>85.004450307848032</v>
          </cell>
          <cell r="AG257">
            <v>89.939159559335295</v>
          </cell>
          <cell r="AH257">
            <v>98.786042483127417</v>
          </cell>
          <cell r="BA257">
            <v>44.300610177479435</v>
          </cell>
          <cell r="BB257">
            <v>45.813450393445684</v>
          </cell>
          <cell r="BC257">
            <v>47.757731135269317</v>
          </cell>
          <cell r="BD257">
            <v>50.500642583185162</v>
          </cell>
          <cell r="BE257">
            <v>55.214934105205138</v>
          </cell>
        </row>
        <row r="258">
          <cell r="AD258">
            <v>80</v>
          </cell>
          <cell r="AE258">
            <v>82.100546804797787</v>
          </cell>
          <cell r="AF258">
            <v>85.059053968634842</v>
          </cell>
          <cell r="AG258">
            <v>90.006385600230558</v>
          </cell>
          <cell r="AH258">
            <v>98.845483069917776</v>
          </cell>
          <cell r="BA258">
            <v>44.326465623783335</v>
          </cell>
          <cell r="BB258">
            <v>45.84134649747331</v>
          </cell>
          <cell r="BC258">
            <v>47.785447853033176</v>
          </cell>
          <cell r="BD258">
            <v>50.527400604734339</v>
          </cell>
          <cell r="BE258">
            <v>55.24064392640193</v>
          </cell>
        </row>
        <row r="259">
          <cell r="AD259">
            <v>80.054424711612938</v>
          </cell>
          <cell r="AE259">
            <v>82.154928281739714</v>
          </cell>
          <cell r="AF259">
            <v>85.113657629421638</v>
          </cell>
          <cell r="AG259">
            <v>90.062795496260307</v>
          </cell>
          <cell r="AH259">
            <v>98.904923656708121</v>
          </cell>
          <cell r="BA259">
            <v>44.352321070087235</v>
          </cell>
          <cell r="BB259">
            <v>45.869242601500943</v>
          </cell>
          <cell r="BC259">
            <v>47.813164570797035</v>
          </cell>
          <cell r="BD259">
            <v>50.554158626283517</v>
          </cell>
          <cell r="BE259">
            <v>55.266353747598714</v>
          </cell>
        </row>
        <row r="260">
          <cell r="AD260">
            <v>80.108849423225877</v>
          </cell>
          <cell r="AE260">
            <v>82.209309758681655</v>
          </cell>
          <cell r="AF260">
            <v>85.168261290208434</v>
          </cell>
          <cell r="AG260">
            <v>90.119205392290041</v>
          </cell>
          <cell r="AH260">
            <v>98.96436424349848</v>
          </cell>
          <cell r="BA260">
            <v>44.378176516391136</v>
          </cell>
          <cell r="BB260">
            <v>45.897138705528576</v>
          </cell>
          <cell r="BC260">
            <v>47.840881288560894</v>
          </cell>
          <cell r="BD260">
            <v>50.580916647832701</v>
          </cell>
          <cell r="BE260">
            <v>55.292063568795498</v>
          </cell>
        </row>
        <row r="261">
          <cell r="AD261">
            <v>80.163274134838829</v>
          </cell>
          <cell r="AE261">
            <v>82.263691235623583</v>
          </cell>
          <cell r="AF261">
            <v>85.222864950995231</v>
          </cell>
          <cell r="AG261">
            <v>90.175615288319776</v>
          </cell>
          <cell r="AH261">
            <v>99.023313221876677</v>
          </cell>
          <cell r="BA261">
            <v>44.404031962695043</v>
          </cell>
          <cell r="BB261">
            <v>45.925034809556202</v>
          </cell>
          <cell r="BC261">
            <v>47.868598006324753</v>
          </cell>
          <cell r="BD261">
            <v>50.607674669381879</v>
          </cell>
          <cell r="BE261">
            <v>55.31777338999229</v>
          </cell>
        </row>
        <row r="262">
          <cell r="AD262">
            <v>80.217698846451768</v>
          </cell>
          <cell r="AE262">
            <v>82.318072712565524</v>
          </cell>
          <cell r="AF262">
            <v>85.277468611782027</v>
          </cell>
          <cell r="AG262">
            <v>90.23202518434951</v>
          </cell>
          <cell r="AH262">
            <v>99.081526263999208</v>
          </cell>
          <cell r="BA262">
            <v>44.429887408998944</v>
          </cell>
          <cell r="BB262">
            <v>45.952930913583835</v>
          </cell>
          <cell r="BC262">
            <v>47.896314724088612</v>
          </cell>
          <cell r="BD262">
            <v>50.634432690931064</v>
          </cell>
          <cell r="BE262">
            <v>55.343483211189074</v>
          </cell>
        </row>
        <row r="263">
          <cell r="AD263">
            <v>80.272123558064706</v>
          </cell>
          <cell r="AE263">
            <v>82.372454189507465</v>
          </cell>
          <cell r="AF263">
            <v>85.332072272568837</v>
          </cell>
          <cell r="AG263">
            <v>90.288435080379244</v>
          </cell>
          <cell r="AH263">
            <v>99.139739306121726</v>
          </cell>
          <cell r="BA263">
            <v>44.455742855302844</v>
          </cell>
          <cell r="BB263">
            <v>45.98082701761146</v>
          </cell>
          <cell r="BC263">
            <v>47.92403144185247</v>
          </cell>
          <cell r="BD263">
            <v>50.661190712480241</v>
          </cell>
          <cell r="BE263">
            <v>55.369193032385866</v>
          </cell>
        </row>
        <row r="264">
          <cell r="AD264">
            <v>80.326548269677644</v>
          </cell>
          <cell r="AE264">
            <v>82.426835666449392</v>
          </cell>
          <cell r="AF264">
            <v>85.386675933355633</v>
          </cell>
          <cell r="AG264">
            <v>90.344844976408993</v>
          </cell>
          <cell r="AH264">
            <v>99.197952348244257</v>
          </cell>
          <cell r="BA264">
            <v>44.481598301606752</v>
          </cell>
          <cell r="BB264">
            <v>46.007529841290832</v>
          </cell>
          <cell r="BC264">
            <v>47.951748159616329</v>
          </cell>
          <cell r="BD264">
            <v>50.687948734029419</v>
          </cell>
          <cell r="BE264">
            <v>55.39490285358265</v>
          </cell>
        </row>
        <row r="265">
          <cell r="AD265">
            <v>80.380972981290597</v>
          </cell>
          <cell r="AE265">
            <v>82.481217143391333</v>
          </cell>
          <cell r="AF265">
            <v>85.441279594142429</v>
          </cell>
          <cell r="AG265">
            <v>90.401254872438727</v>
          </cell>
          <cell r="AH265">
            <v>99.256165390366789</v>
          </cell>
          <cell r="BA265">
            <v>44.507453747910652</v>
          </cell>
          <cell r="BB265">
            <v>46.031609894814238</v>
          </cell>
          <cell r="BC265">
            <v>47.979464877380188</v>
          </cell>
          <cell r="BD265">
            <v>50.714706755578604</v>
          </cell>
          <cell r="BE265">
            <v>55.420612674779434</v>
          </cell>
        </row>
        <row r="266">
          <cell r="AD266">
            <v>80.435397692903535</v>
          </cell>
          <cell r="AE266">
            <v>82.535598620333275</v>
          </cell>
          <cell r="AF266">
            <v>85.495883254929225</v>
          </cell>
          <cell r="AG266">
            <v>90.457664768468462</v>
          </cell>
          <cell r="AH266">
            <v>99.314378432489306</v>
          </cell>
          <cell r="BA266">
            <v>44.533309194214553</v>
          </cell>
          <cell r="BB266">
            <v>46.055689948337651</v>
          </cell>
          <cell r="BC266">
            <v>48.006200084618079</v>
          </cell>
          <cell r="BD266">
            <v>50.741464777127781</v>
          </cell>
          <cell r="BE266">
            <v>55.446322495976226</v>
          </cell>
        </row>
        <row r="267">
          <cell r="AD267">
            <v>80.489822404516474</v>
          </cell>
          <cell r="AE267">
            <v>82.589980097275202</v>
          </cell>
          <cell r="AF267">
            <v>85.550486915716021</v>
          </cell>
          <cell r="AG267">
            <v>90.514074664498196</v>
          </cell>
          <cell r="AH267">
            <v>99.372591474611838</v>
          </cell>
          <cell r="BA267">
            <v>44.55916464051846</v>
          </cell>
          <cell r="BB267">
            <v>46.079770001861057</v>
          </cell>
          <cell r="BC267">
            <v>48.030128751164241</v>
          </cell>
          <cell r="BD267">
            <v>50.768222798676959</v>
          </cell>
          <cell r="BE267">
            <v>55.47203231717301</v>
          </cell>
        </row>
        <row r="268">
          <cell r="AD268">
            <v>80.544247116129412</v>
          </cell>
          <cell r="AE268">
            <v>82.644361574217143</v>
          </cell>
          <cell r="AF268">
            <v>85.605090576502832</v>
          </cell>
          <cell r="AG268">
            <v>90.57048456052793</v>
          </cell>
          <cell r="AH268">
            <v>99.430804516734369</v>
          </cell>
          <cell r="BA268">
            <v>44.585020086822361</v>
          </cell>
          <cell r="BB268">
            <v>46.10385005538447</v>
          </cell>
          <cell r="BC268">
            <v>48.054057417710396</v>
          </cell>
          <cell r="BD268">
            <v>50.794980820226144</v>
          </cell>
          <cell r="BE268">
            <v>55.497742138369794</v>
          </cell>
        </row>
        <row r="269">
          <cell r="AD269">
            <v>80.598671827742351</v>
          </cell>
          <cell r="AE269">
            <v>82.698743051159084</v>
          </cell>
          <cell r="AF269">
            <v>85.659694237289628</v>
          </cell>
          <cell r="AG269">
            <v>90.626894456557665</v>
          </cell>
          <cell r="AH269">
            <v>99.489017558856887</v>
          </cell>
          <cell r="BA269">
            <v>44.610875533126261</v>
          </cell>
          <cell r="BB269">
            <v>46.127930108907876</v>
          </cell>
          <cell r="BC269">
            <v>48.077986084256551</v>
          </cell>
          <cell r="BD269">
            <v>50.821738841775321</v>
          </cell>
          <cell r="BE269">
            <v>55.523451959566586</v>
          </cell>
        </row>
        <row r="270">
          <cell r="AD270">
            <v>80.653096539355303</v>
          </cell>
          <cell r="AE270">
            <v>82.753124528101011</v>
          </cell>
          <cell r="AF270">
            <v>85.714297898076424</v>
          </cell>
          <cell r="AG270">
            <v>90.683304352587413</v>
          </cell>
          <cell r="AH270">
            <v>99.547230600979418</v>
          </cell>
          <cell r="BA270">
            <v>44.636730979430169</v>
          </cell>
          <cell r="BB270">
            <v>46.152010162431289</v>
          </cell>
          <cell r="BC270">
            <v>48.101914750802706</v>
          </cell>
          <cell r="BD270">
            <v>50.848496863324499</v>
          </cell>
          <cell r="BE270">
            <v>55.54916178076337</v>
          </cell>
        </row>
        <row r="271">
          <cell r="AD271">
            <v>80.707521250968242</v>
          </cell>
          <cell r="AE271">
            <v>82.807506005042953</v>
          </cell>
          <cell r="AF271">
            <v>85.76890155886322</v>
          </cell>
          <cell r="AG271">
            <v>90.739714248617148</v>
          </cell>
          <cell r="AH271">
            <v>99.605443643101935</v>
          </cell>
          <cell r="BA271">
            <v>44.662586425734069</v>
          </cell>
          <cell r="BB271">
            <v>46.176090215954694</v>
          </cell>
          <cell r="BC271">
            <v>48.125843417348868</v>
          </cell>
          <cell r="BD271">
            <v>50.875254884873684</v>
          </cell>
          <cell r="BE271">
            <v>55.574871601960162</v>
          </cell>
        </row>
        <row r="272">
          <cell r="AD272">
            <v>80.76194596258118</v>
          </cell>
          <cell r="AE272">
            <v>82.861887481984894</v>
          </cell>
          <cell r="AF272">
            <v>85.823505219650016</v>
          </cell>
          <cell r="AG272">
            <v>90.796124144646882</v>
          </cell>
          <cell r="AH272">
            <v>99.663656685224467</v>
          </cell>
          <cell r="BA272">
            <v>44.68844187203797</v>
          </cell>
          <cell r="BB272">
            <v>46.200170269478107</v>
          </cell>
          <cell r="BC272">
            <v>48.149772083895023</v>
          </cell>
          <cell r="BD272">
            <v>50.902012906422861</v>
          </cell>
          <cell r="BE272">
            <v>55.600581423156946</v>
          </cell>
        </row>
        <row r="273">
          <cell r="AD273">
            <v>80.816370674194118</v>
          </cell>
          <cell r="AE273">
            <v>82.916268958926821</v>
          </cell>
          <cell r="AF273">
            <v>85.878108880436827</v>
          </cell>
          <cell r="AG273">
            <v>90.852534040676616</v>
          </cell>
          <cell r="AH273">
            <v>99.721869727346999</v>
          </cell>
          <cell r="BA273">
            <v>44.714297318341877</v>
          </cell>
          <cell r="BB273">
            <v>46.224250323001513</v>
          </cell>
          <cell r="BC273">
            <v>48.173700750441178</v>
          </cell>
          <cell r="BD273">
            <v>50.928770927972039</v>
          </cell>
          <cell r="BE273">
            <v>55.62629124435373</v>
          </cell>
        </row>
        <row r="274">
          <cell r="AD274">
            <v>80.870795385807057</v>
          </cell>
          <cell r="AE274">
            <v>82.970650435868762</v>
          </cell>
          <cell r="AF274">
            <v>85.932712541223623</v>
          </cell>
          <cell r="AG274">
            <v>90.908943936706351</v>
          </cell>
          <cell r="AH274">
            <v>99.780082769469516</v>
          </cell>
          <cell r="BA274">
            <v>44.740152764645778</v>
          </cell>
          <cell r="BB274">
            <v>46.248330376524919</v>
          </cell>
          <cell r="BC274">
            <v>48.19762941698734</v>
          </cell>
          <cell r="BD274">
            <v>50.955528949521224</v>
          </cell>
          <cell r="BE274">
            <v>55.652001065550522</v>
          </cell>
        </row>
        <row r="275">
          <cell r="AD275">
            <v>80.925220097420009</v>
          </cell>
          <cell r="AE275">
            <v>83.023342162088809</v>
          </cell>
          <cell r="AF275">
            <v>85.987316202010419</v>
          </cell>
          <cell r="AG275">
            <v>90.965353832736099</v>
          </cell>
          <cell r="AH275">
            <v>99.838295811592047</v>
          </cell>
          <cell r="BA275">
            <v>44.766008210949678</v>
          </cell>
          <cell r="BB275">
            <v>46.272410430048332</v>
          </cell>
          <cell r="BC275">
            <v>48.221558083533495</v>
          </cell>
          <cell r="BD275">
            <v>50.982286971070401</v>
          </cell>
          <cell r="BE275">
            <v>55.677710886747306</v>
          </cell>
        </row>
        <row r="276">
          <cell r="AD276">
            <v>80.979644809032948</v>
          </cell>
          <cell r="AE276">
            <v>83.07405267945947</v>
          </cell>
          <cell r="AF276">
            <v>86.038061368689995</v>
          </cell>
          <cell r="AG276">
            <v>91.020352770869948</v>
          </cell>
          <cell r="AH276">
            <v>99.896508853714579</v>
          </cell>
          <cell r="BA276">
            <v>44.791863657253586</v>
          </cell>
          <cell r="BB276">
            <v>46.296490483571738</v>
          </cell>
          <cell r="BC276">
            <v>48.24548675007965</v>
          </cell>
          <cell r="BD276">
            <v>51.007810424246486</v>
          </cell>
          <cell r="BE276">
            <v>55.703420707944098</v>
          </cell>
        </row>
        <row r="277">
          <cell r="AD277">
            <v>81.031787986768464</v>
          </cell>
          <cell r="AE277">
            <v>83.124763196830131</v>
          </cell>
          <cell r="AF277">
            <v>86.087639061133402</v>
          </cell>
          <cell r="AG277">
            <v>91.073105573528181</v>
          </cell>
          <cell r="AH277">
            <v>99.954721895837096</v>
          </cell>
          <cell r="BA277">
            <v>44.817719103557486</v>
          </cell>
          <cell r="BB277">
            <v>46.320570537095151</v>
          </cell>
          <cell r="BC277">
            <v>48.269415416625804</v>
          </cell>
          <cell r="BD277">
            <v>51.030916192165336</v>
          </cell>
          <cell r="BE277">
            <v>55.729130529140882</v>
          </cell>
        </row>
        <row r="278">
          <cell r="AD278">
            <v>81.082568038258216</v>
          </cell>
          <cell r="AE278">
            <v>83.175473714200777</v>
          </cell>
          <cell r="AF278">
            <v>86.137216753576809</v>
          </cell>
          <cell r="AG278">
            <v>91.125858376186414</v>
          </cell>
          <cell r="AH278">
            <v>100.01191770041967</v>
          </cell>
          <cell r="BA278">
            <v>44.843574549861387</v>
          </cell>
          <cell r="BB278">
            <v>46.344650590618556</v>
          </cell>
          <cell r="BC278">
            <v>48.293344083171966</v>
          </cell>
          <cell r="BD278">
            <v>51.054021960084178</v>
          </cell>
          <cell r="BE278">
            <v>55.754840350337666</v>
          </cell>
        </row>
        <row r="279">
          <cell r="AD279">
            <v>81.133348089747955</v>
          </cell>
          <cell r="AE279">
            <v>83.226184231571438</v>
          </cell>
          <cell r="AF279">
            <v>86.186794446020215</v>
          </cell>
          <cell r="AG279">
            <v>91.178611178844633</v>
          </cell>
          <cell r="AH279">
            <v>100.06555271580974</v>
          </cell>
          <cell r="BA279">
            <v>44.869429996165294</v>
          </cell>
          <cell r="BB279">
            <v>46.368730644141969</v>
          </cell>
          <cell r="BC279">
            <v>48.317272749718121</v>
          </cell>
          <cell r="BD279">
            <v>51.077127728003028</v>
          </cell>
          <cell r="BE279">
            <v>55.780550171534458</v>
          </cell>
        </row>
        <row r="280">
          <cell r="AD280">
            <v>81.184128141237707</v>
          </cell>
          <cell r="AE280">
            <v>83.276894748942098</v>
          </cell>
          <cell r="AF280">
            <v>86.236372138463622</v>
          </cell>
          <cell r="AG280">
            <v>91.231363981502867</v>
          </cell>
          <cell r="AH280">
            <v>100.11918773119983</v>
          </cell>
          <cell r="BA280">
            <v>44.895285442469195</v>
          </cell>
          <cell r="BB280">
            <v>46.392810697665375</v>
          </cell>
          <cell r="BC280">
            <v>48.341201416264276</v>
          </cell>
          <cell r="BD280">
            <v>51.10023349592187</v>
          </cell>
          <cell r="BE280">
            <v>55.806259992731242</v>
          </cell>
        </row>
        <row r="281">
          <cell r="AD281">
            <v>81.23490819272746</v>
          </cell>
          <cell r="AE281">
            <v>83.327605266312744</v>
          </cell>
          <cell r="AF281">
            <v>86.285949830907029</v>
          </cell>
          <cell r="AG281">
            <v>91.2841167841611</v>
          </cell>
          <cell r="AH281">
            <v>100.1728227465899</v>
          </cell>
          <cell r="BA281">
            <v>44.921140888773095</v>
          </cell>
          <cell r="BB281">
            <v>46.416890751188788</v>
          </cell>
          <cell r="BC281">
            <v>48.365130082810438</v>
          </cell>
          <cell r="BD281">
            <v>51.12333926384072</v>
          </cell>
          <cell r="BE281">
            <v>55.831969813928033</v>
          </cell>
        </row>
        <row r="282">
          <cell r="AD282">
            <v>81.285688244217212</v>
          </cell>
          <cell r="AE282">
            <v>83.378315783683405</v>
          </cell>
          <cell r="AF282">
            <v>86.335527523350422</v>
          </cell>
          <cell r="AG282">
            <v>91.336869586819319</v>
          </cell>
          <cell r="AH282">
            <v>100.22645776197997</v>
          </cell>
          <cell r="BA282">
            <v>44.946996335076996</v>
          </cell>
          <cell r="BB282">
            <v>46.440970804712194</v>
          </cell>
          <cell r="BC282">
            <v>48.389058749356593</v>
          </cell>
          <cell r="BD282">
            <v>51.146445031759569</v>
          </cell>
          <cell r="BE282">
            <v>55.857679635124818</v>
          </cell>
        </row>
        <row r="283">
          <cell r="AD283">
            <v>81.336468295706965</v>
          </cell>
          <cell r="AE283">
            <v>83.429026301054066</v>
          </cell>
          <cell r="AF283">
            <v>86.385105215793828</v>
          </cell>
          <cell r="AG283">
            <v>91.389622389477552</v>
          </cell>
          <cell r="AH283">
            <v>100.28009277737006</v>
          </cell>
          <cell r="BA283">
            <v>44.972851781380903</v>
          </cell>
          <cell r="BB283">
            <v>46.465050858235607</v>
          </cell>
          <cell r="BC283">
            <v>48.412987415902748</v>
          </cell>
          <cell r="BD283">
            <v>51.169550799678412</v>
          </cell>
          <cell r="BE283">
            <v>55.883389456321602</v>
          </cell>
        </row>
        <row r="284">
          <cell r="AD284">
            <v>81.387248347196717</v>
          </cell>
          <cell r="AE284">
            <v>83.479736818424712</v>
          </cell>
          <cell r="AF284">
            <v>86.434682908237235</v>
          </cell>
          <cell r="AG284">
            <v>91.442375192135771</v>
          </cell>
          <cell r="AH284">
            <v>100.33372779276013</v>
          </cell>
          <cell r="BA284">
            <v>44.998707227684804</v>
          </cell>
          <cell r="BB284">
            <v>46.489130911759013</v>
          </cell>
          <cell r="BC284">
            <v>48.43691608244891</v>
          </cell>
          <cell r="BD284">
            <v>51.192656567597261</v>
          </cell>
          <cell r="BE284">
            <v>55.909099277518393</v>
          </cell>
        </row>
        <row r="285">
          <cell r="AD285">
            <v>81.43802839868647</v>
          </cell>
          <cell r="AE285">
            <v>83.530447335795373</v>
          </cell>
          <cell r="AF285">
            <v>86.484260600680642</v>
          </cell>
          <cell r="AG285">
            <v>91.495127994794004</v>
          </cell>
          <cell r="AH285">
            <v>100.3873628081502</v>
          </cell>
          <cell r="BA285">
            <v>45.021201039060998</v>
          </cell>
          <cell r="BB285">
            <v>46.513210965282425</v>
          </cell>
          <cell r="BC285">
            <v>48.460844748995065</v>
          </cell>
          <cell r="BD285">
            <v>51.215762335516104</v>
          </cell>
          <cell r="BE285">
            <v>55.934809098715178</v>
          </cell>
        </row>
        <row r="286">
          <cell r="AD286">
            <v>81.488808450176222</v>
          </cell>
          <cell r="AE286">
            <v>83.581157853166033</v>
          </cell>
          <cell r="AF286">
            <v>86.533838293124049</v>
          </cell>
          <cell r="AG286">
            <v>91.547880797452237</v>
          </cell>
          <cell r="AH286">
            <v>100.44099782354027</v>
          </cell>
          <cell r="BA286">
            <v>45.043517922283101</v>
          </cell>
          <cell r="BB286">
            <v>46.537291018805831</v>
          </cell>
          <cell r="BC286">
            <v>48.48477341554122</v>
          </cell>
          <cell r="BD286">
            <v>51.238868103434953</v>
          </cell>
          <cell r="BE286">
            <v>55.960518919911962</v>
          </cell>
        </row>
        <row r="287">
          <cell r="AD287">
            <v>81.539588501665975</v>
          </cell>
          <cell r="AE287">
            <v>83.631868370536679</v>
          </cell>
          <cell r="AF287">
            <v>86.583415985567456</v>
          </cell>
          <cell r="AG287">
            <v>91.600633600110456</v>
          </cell>
          <cell r="AH287">
            <v>100.49463283893036</v>
          </cell>
          <cell r="BA287">
            <v>45.065834805505204</v>
          </cell>
          <cell r="BB287">
            <v>46.561371072329244</v>
          </cell>
          <cell r="BC287">
            <v>48.508702082087382</v>
          </cell>
          <cell r="BD287">
            <v>51.261973871353796</v>
          </cell>
          <cell r="BE287">
            <v>55.986228741108754</v>
          </cell>
        </row>
        <row r="288">
          <cell r="AD288">
            <v>81.590368553155727</v>
          </cell>
          <cell r="AE288">
            <v>83.68257888790734</v>
          </cell>
          <cell r="AF288">
            <v>86.632993678010848</v>
          </cell>
          <cell r="AG288">
            <v>91.653386402768689</v>
          </cell>
          <cell r="AH288">
            <v>100.54826785432043</v>
          </cell>
          <cell r="BA288">
            <v>45.088151688727308</v>
          </cell>
          <cell r="BB288">
            <v>46.58545112585265</v>
          </cell>
          <cell r="BC288">
            <v>48.532630748633537</v>
          </cell>
          <cell r="BD288">
            <v>51.285079639272645</v>
          </cell>
          <cell r="BE288">
            <v>56.010312347085055</v>
          </cell>
        </row>
        <row r="289">
          <cell r="AD289">
            <v>81.64114860464548</v>
          </cell>
          <cell r="AE289">
            <v>83.733289405278001</v>
          </cell>
          <cell r="AF289">
            <v>86.682571370454255</v>
          </cell>
          <cell r="AG289">
            <v>91.706139205426922</v>
          </cell>
          <cell r="AH289">
            <v>100.6019028697105</v>
          </cell>
          <cell r="BA289">
            <v>45.110468571949411</v>
          </cell>
          <cell r="BB289">
            <v>46.609531179376063</v>
          </cell>
          <cell r="BC289">
            <v>48.556559415179692</v>
          </cell>
          <cell r="BD289">
            <v>51.308185407191495</v>
          </cell>
          <cell r="BE289">
            <v>56.032520096468168</v>
          </cell>
        </row>
        <row r="290">
          <cell r="AD290">
            <v>81.691928656135218</v>
          </cell>
          <cell r="AE290">
            <v>83.783999922648647</v>
          </cell>
          <cell r="AF290">
            <v>86.732149062897662</v>
          </cell>
          <cell r="AG290">
            <v>91.758892008085141</v>
          </cell>
          <cell r="AH290">
            <v>100.65553788510059</v>
          </cell>
          <cell r="BA290">
            <v>45.132785455171515</v>
          </cell>
          <cell r="BB290">
            <v>46.633611232899469</v>
          </cell>
          <cell r="BC290">
            <v>48.580488081725846</v>
          </cell>
          <cell r="BD290">
            <v>51.331291175110337</v>
          </cell>
          <cell r="BE290">
            <v>56.054727845851275</v>
          </cell>
        </row>
        <row r="291">
          <cell r="AD291">
            <v>81.742708707624971</v>
          </cell>
          <cell r="AE291">
            <v>83.834710440019307</v>
          </cell>
          <cell r="AF291">
            <v>86.781726755341069</v>
          </cell>
          <cell r="AG291">
            <v>91.811644810743374</v>
          </cell>
          <cell r="AH291">
            <v>100.70917290049066</v>
          </cell>
          <cell r="BA291">
            <v>45.155102338393618</v>
          </cell>
          <cell r="BB291">
            <v>46.657691286422882</v>
          </cell>
          <cell r="BC291">
            <v>48.604416748272008</v>
          </cell>
          <cell r="BD291">
            <v>51.354396943029187</v>
          </cell>
          <cell r="BE291">
            <v>56.076935595234382</v>
          </cell>
        </row>
        <row r="292">
          <cell r="AD292">
            <v>81.793488759114723</v>
          </cell>
          <cell r="AE292">
            <v>83.885420957389968</v>
          </cell>
          <cell r="AF292">
            <v>86.831304447784476</v>
          </cell>
          <cell r="AG292">
            <v>91.864397613401607</v>
          </cell>
          <cell r="AH292">
            <v>100.76280791588073</v>
          </cell>
          <cell r="BA292">
            <v>45.177419221615722</v>
          </cell>
          <cell r="BB292">
            <v>46.681771339946287</v>
          </cell>
          <cell r="BC292">
            <v>48.628345414818163</v>
          </cell>
          <cell r="BD292">
            <v>51.377502710948029</v>
          </cell>
          <cell r="BE292">
            <v>56.099143344617488</v>
          </cell>
        </row>
        <row r="293">
          <cell r="AD293">
            <v>81.844268810604476</v>
          </cell>
          <cell r="AE293">
            <v>83.936131474760614</v>
          </cell>
          <cell r="AF293">
            <v>86.880882140227882</v>
          </cell>
          <cell r="AG293">
            <v>91.917150416059826</v>
          </cell>
          <cell r="AH293">
            <v>100.8164429312708</v>
          </cell>
          <cell r="BA293">
            <v>45.199736104837825</v>
          </cell>
          <cell r="BB293">
            <v>46.7058513934697</v>
          </cell>
          <cell r="BC293">
            <v>48.652274081364318</v>
          </cell>
          <cell r="BD293">
            <v>51.400608478866879</v>
          </cell>
          <cell r="BE293">
            <v>56.121351094000602</v>
          </cell>
        </row>
        <row r="294">
          <cell r="AD294">
            <v>81.895048862094228</v>
          </cell>
          <cell r="AE294">
            <v>83.986841992131275</v>
          </cell>
          <cell r="AF294">
            <v>86.930459832671289</v>
          </cell>
          <cell r="AG294">
            <v>91.969903218718059</v>
          </cell>
          <cell r="AH294">
            <v>100.87007794666089</v>
          </cell>
          <cell r="BA294">
            <v>45.222052988059936</v>
          </cell>
          <cell r="BB294">
            <v>46.729931446993106</v>
          </cell>
          <cell r="BC294">
            <v>48.67620274791048</v>
          </cell>
          <cell r="BD294">
            <v>51.423714246785721</v>
          </cell>
          <cell r="BE294">
            <v>56.143558843383708</v>
          </cell>
        </row>
        <row r="295">
          <cell r="AD295">
            <v>81.945828913583981</v>
          </cell>
          <cell r="AE295">
            <v>84.036191564035917</v>
          </cell>
          <cell r="AF295">
            <v>86.980037525114682</v>
          </cell>
          <cell r="AG295">
            <v>92.021521414287719</v>
          </cell>
          <cell r="AH295">
            <v>100.92371296205096</v>
          </cell>
          <cell r="BA295">
            <v>45.244369871282039</v>
          </cell>
          <cell r="BB295">
            <v>46.754011500516519</v>
          </cell>
          <cell r="BC295">
            <v>48.700131414456635</v>
          </cell>
          <cell r="BD295">
            <v>51.446820014704571</v>
          </cell>
          <cell r="BE295">
            <v>56.165766592766815</v>
          </cell>
        </row>
        <row r="296">
          <cell r="AD296">
            <v>81.996608965073733</v>
          </cell>
          <cell r="AE296">
            <v>84.085064274836242</v>
          </cell>
          <cell r="AF296">
            <v>87.029133791498197</v>
          </cell>
          <cell r="AG296">
            <v>92.071632371634976</v>
          </cell>
          <cell r="AH296">
            <v>100.97734797744103</v>
          </cell>
          <cell r="BA296">
            <v>45.266686754504143</v>
          </cell>
          <cell r="BB296">
            <v>46.778091554039925</v>
          </cell>
          <cell r="BC296">
            <v>48.72406008100279</v>
          </cell>
          <cell r="BD296">
            <v>51.46992578262342</v>
          </cell>
          <cell r="BE296">
            <v>56.187974342149921</v>
          </cell>
        </row>
        <row r="297">
          <cell r="AD297">
            <v>82.044215515890215</v>
          </cell>
          <cell r="AE297">
            <v>84.133936985636566</v>
          </cell>
          <cell r="AF297">
            <v>87.077905547159801</v>
          </cell>
          <cell r="AG297">
            <v>92.121743328982234</v>
          </cell>
          <cell r="AH297">
            <v>101.02868392415382</v>
          </cell>
          <cell r="BA297">
            <v>45.289003637726246</v>
          </cell>
          <cell r="BB297">
            <v>46.802171607563338</v>
          </cell>
          <cell r="BC297">
            <v>48.747988747548945</v>
          </cell>
          <cell r="BD297">
            <v>51.493031550542263</v>
          </cell>
          <cell r="BE297">
            <v>56.210182091533035</v>
          </cell>
        </row>
        <row r="298">
          <cell r="AD298">
            <v>82.091594979242089</v>
          </cell>
          <cell r="AE298">
            <v>84.182809696436891</v>
          </cell>
          <cell r="AF298">
            <v>87.126677302821392</v>
          </cell>
          <cell r="AG298">
            <v>92.171854286329506</v>
          </cell>
          <cell r="AH298">
            <v>101.07833899530283</v>
          </cell>
          <cell r="BA298">
            <v>45.31132052094835</v>
          </cell>
          <cell r="BB298">
            <v>46.826251661086744</v>
          </cell>
          <cell r="BC298">
            <v>48.771917414095107</v>
          </cell>
          <cell r="BD298">
            <v>51.516137318461112</v>
          </cell>
          <cell r="BE298">
            <v>56.232389840916142</v>
          </cell>
        </row>
        <row r="299">
          <cell r="AD299">
            <v>82.138974442593963</v>
          </cell>
          <cell r="AE299">
            <v>84.23168240723723</v>
          </cell>
          <cell r="AF299">
            <v>87.175449058482982</v>
          </cell>
          <cell r="AG299">
            <v>92.221965243676763</v>
          </cell>
          <cell r="AH299">
            <v>101.12799406645185</v>
          </cell>
          <cell r="BA299">
            <v>45.333637404170453</v>
          </cell>
          <cell r="BB299">
            <v>46.850331714610157</v>
          </cell>
          <cell r="BC299">
            <v>48.795846080641262</v>
          </cell>
          <cell r="BD299">
            <v>51.539243086379955</v>
          </cell>
          <cell r="BE299">
            <v>56.254597590299248</v>
          </cell>
        </row>
        <row r="300">
          <cell r="AD300">
            <v>82.186353905945836</v>
          </cell>
          <cell r="AE300">
            <v>84.280555118037555</v>
          </cell>
          <cell r="AF300">
            <v>87.224220814144587</v>
          </cell>
          <cell r="AG300">
            <v>92.272076201024021</v>
          </cell>
          <cell r="AH300">
            <v>101.17764913760085</v>
          </cell>
          <cell r="BA300">
            <v>45.355954287392557</v>
          </cell>
          <cell r="BB300">
            <v>46.874411768133562</v>
          </cell>
          <cell r="BC300">
            <v>48.819774747187417</v>
          </cell>
          <cell r="BD300">
            <v>51.562348854298804</v>
          </cell>
          <cell r="BE300">
            <v>56.276805339682355</v>
          </cell>
        </row>
        <row r="301">
          <cell r="AD301">
            <v>82.23373336929771</v>
          </cell>
          <cell r="AE301">
            <v>84.329427828837879</v>
          </cell>
          <cell r="AF301">
            <v>87.272992569806178</v>
          </cell>
          <cell r="AG301">
            <v>92.322187158371293</v>
          </cell>
          <cell r="AH301">
            <v>101.22730420874987</v>
          </cell>
          <cell r="BA301">
            <v>45.37827117061466</v>
          </cell>
          <cell r="BB301">
            <v>46.898491821656968</v>
          </cell>
          <cell r="BC301">
            <v>48.843703413733579</v>
          </cell>
          <cell r="BD301">
            <v>51.585454622217647</v>
          </cell>
          <cell r="BE301">
            <v>56.299013089065468</v>
          </cell>
        </row>
        <row r="302">
          <cell r="AD302">
            <v>82.281112832649583</v>
          </cell>
          <cell r="AE302">
            <v>84.378300539638204</v>
          </cell>
          <cell r="AF302">
            <v>87.321764325467768</v>
          </cell>
          <cell r="AG302">
            <v>92.37229811571855</v>
          </cell>
          <cell r="AH302">
            <v>101.27695927989888</v>
          </cell>
          <cell r="BA302">
            <v>45.400588053836763</v>
          </cell>
          <cell r="BB302">
            <v>46.922571875180381</v>
          </cell>
          <cell r="BC302">
            <v>48.867632080279733</v>
          </cell>
          <cell r="BD302">
            <v>51.608560390136496</v>
          </cell>
          <cell r="BE302">
            <v>56.321220838448575</v>
          </cell>
        </row>
        <row r="303">
          <cell r="AD303">
            <v>82.328492296001457</v>
          </cell>
          <cell r="AE303">
            <v>84.427173250438543</v>
          </cell>
          <cell r="AF303">
            <v>87.370536081129359</v>
          </cell>
          <cell r="AG303">
            <v>92.422409073065808</v>
          </cell>
          <cell r="AH303">
            <v>101.32661435104789</v>
          </cell>
          <cell r="BA303">
            <v>45.422904937058867</v>
          </cell>
          <cell r="BB303">
            <v>46.946651928703787</v>
          </cell>
          <cell r="BC303">
            <v>48.891560746825888</v>
          </cell>
          <cell r="BD303">
            <v>51.631666158055346</v>
          </cell>
          <cell r="BE303">
            <v>56.343428587831681</v>
          </cell>
        </row>
        <row r="304">
          <cell r="AD304">
            <v>82.375871759353331</v>
          </cell>
          <cell r="AE304">
            <v>84.476045961238867</v>
          </cell>
          <cell r="AF304">
            <v>87.419307836790964</v>
          </cell>
          <cell r="AG304">
            <v>92.472520030413079</v>
          </cell>
          <cell r="AH304">
            <v>101.3762694221969</v>
          </cell>
          <cell r="BA304">
            <v>45.44522182028097</v>
          </cell>
          <cell r="BB304">
            <v>46.9707319822272</v>
          </cell>
          <cell r="BC304">
            <v>48.91548941337205</v>
          </cell>
          <cell r="BD304">
            <v>51.654771925974188</v>
          </cell>
          <cell r="BE304">
            <v>56.365636337214795</v>
          </cell>
        </row>
        <row r="305">
          <cell r="AD305">
            <v>82.423251222705204</v>
          </cell>
          <cell r="AE305">
            <v>84.524918672039192</v>
          </cell>
          <cell r="AF305">
            <v>87.468079592452554</v>
          </cell>
          <cell r="AG305">
            <v>92.522630987760337</v>
          </cell>
          <cell r="AH305">
            <v>101.42592449334592</v>
          </cell>
          <cell r="BA305">
            <v>45.467538703503074</v>
          </cell>
          <cell r="BB305">
            <v>46.994812035750606</v>
          </cell>
          <cell r="BC305">
            <v>48.939418079918205</v>
          </cell>
          <cell r="BD305">
            <v>51.677877693893038</v>
          </cell>
          <cell r="BE305">
            <v>56.387844086597902</v>
          </cell>
        </row>
        <row r="306">
          <cell r="AD306">
            <v>82.470630686057078</v>
          </cell>
          <cell r="AE306">
            <v>84.573791382839516</v>
          </cell>
          <cell r="AF306">
            <v>87.516851348114145</v>
          </cell>
          <cell r="AG306">
            <v>92.572741945107595</v>
          </cell>
          <cell r="AH306">
            <v>101.47557956449492</v>
          </cell>
          <cell r="BA306">
            <v>45.489855586725177</v>
          </cell>
          <cell r="BB306">
            <v>47.016308935086101</v>
          </cell>
          <cell r="BC306">
            <v>48.96334674646436</v>
          </cell>
          <cell r="BD306">
            <v>51.70098346181188</v>
          </cell>
          <cell r="BE306">
            <v>56.410051835981008</v>
          </cell>
        </row>
        <row r="307">
          <cell r="AD307">
            <v>82.518010149408951</v>
          </cell>
          <cell r="AE307">
            <v>84.622664093639855</v>
          </cell>
          <cell r="AF307">
            <v>87.565623103775735</v>
          </cell>
          <cell r="AG307">
            <v>92.622852902454852</v>
          </cell>
          <cell r="AH307">
            <v>101.52523463564394</v>
          </cell>
          <cell r="BA307">
            <v>45.512172469947281</v>
          </cell>
          <cell r="BB307">
            <v>47.037096473408994</v>
          </cell>
          <cell r="BC307">
            <v>48.987275413010522</v>
          </cell>
          <cell r="BD307">
            <v>51.72408922973073</v>
          </cell>
          <cell r="BE307">
            <v>56.432259585364115</v>
          </cell>
        </row>
        <row r="308">
          <cell r="AD308">
            <v>82.565389612760825</v>
          </cell>
          <cell r="AE308">
            <v>84.67153680444018</v>
          </cell>
          <cell r="AF308">
            <v>87.61439485943734</v>
          </cell>
          <cell r="AG308">
            <v>92.672963859802124</v>
          </cell>
          <cell r="AH308">
            <v>101.57488970679294</v>
          </cell>
          <cell r="BA308">
            <v>45.534489353169384</v>
          </cell>
          <cell r="BB308">
            <v>47.057884011731893</v>
          </cell>
          <cell r="BC308">
            <v>49.009673493801003</v>
          </cell>
          <cell r="BD308">
            <v>51.747194997649579</v>
          </cell>
          <cell r="BE308">
            <v>56.454467334747228</v>
          </cell>
        </row>
        <row r="309">
          <cell r="AD309">
            <v>82.612769076112698</v>
          </cell>
          <cell r="AE309">
            <v>84.720409515240505</v>
          </cell>
          <cell r="AF309">
            <v>87.66316661509893</v>
          </cell>
          <cell r="AG309">
            <v>92.723074817149381</v>
          </cell>
          <cell r="AH309">
            <v>101.62454477794196</v>
          </cell>
          <cell r="BA309">
            <v>45.556806236391488</v>
          </cell>
          <cell r="BB309">
            <v>47.078671550054786</v>
          </cell>
          <cell r="BC309">
            <v>49.030333272797542</v>
          </cell>
          <cell r="BD309">
            <v>51.770300765568422</v>
          </cell>
          <cell r="BE309">
            <v>56.476675084130335</v>
          </cell>
        </row>
        <row r="310">
          <cell r="AD310">
            <v>82.660148539464572</v>
          </cell>
          <cell r="AE310">
            <v>84.769282226040829</v>
          </cell>
          <cell r="AF310">
            <v>87.711938370760521</v>
          </cell>
          <cell r="AG310">
            <v>92.773185774496639</v>
          </cell>
          <cell r="AH310">
            <v>101.67419984909097</v>
          </cell>
          <cell r="BA310">
            <v>45.579123119613591</v>
          </cell>
          <cell r="BB310">
            <v>47.099459088377678</v>
          </cell>
          <cell r="BC310">
            <v>49.05099305179408</v>
          </cell>
          <cell r="BD310">
            <v>51.793406533487271</v>
          </cell>
          <cell r="BE310">
            <v>56.498882833513441</v>
          </cell>
        </row>
        <row r="311">
          <cell r="AD311">
            <v>82.707528002816446</v>
          </cell>
          <cell r="AE311">
            <v>84.818154936841154</v>
          </cell>
          <cell r="AF311">
            <v>87.760710126422126</v>
          </cell>
          <cell r="AG311">
            <v>92.823296731843911</v>
          </cell>
          <cell r="AH311">
            <v>101.72385492023999</v>
          </cell>
          <cell r="BA311">
            <v>45.601440002835695</v>
          </cell>
          <cell r="BB311">
            <v>47.12024662670057</v>
          </cell>
          <cell r="BC311">
            <v>49.071652830790612</v>
          </cell>
          <cell r="BD311">
            <v>51.816512301406114</v>
          </cell>
          <cell r="BE311">
            <v>56.521090582896548</v>
          </cell>
        </row>
        <row r="312">
          <cell r="AD312">
            <v>82.754907466168319</v>
          </cell>
          <cell r="AE312">
            <v>84.867027647641493</v>
          </cell>
          <cell r="AF312">
            <v>87.809481882083716</v>
          </cell>
          <cell r="AG312">
            <v>92.873407689191168</v>
          </cell>
          <cell r="AH312">
            <v>101.77350999138899</v>
          </cell>
          <cell r="BA312">
            <v>45.623756886057798</v>
          </cell>
          <cell r="BB312">
            <v>47.14103416502347</v>
          </cell>
          <cell r="BC312">
            <v>49.09231260978715</v>
          </cell>
          <cell r="BD312">
            <v>51.839618069324963</v>
          </cell>
          <cell r="BE312">
            <v>56.543298332279662</v>
          </cell>
        </row>
        <row r="313">
          <cell r="AD313">
            <v>82.802286929520193</v>
          </cell>
          <cell r="AE313">
            <v>84.915900358441817</v>
          </cell>
          <cell r="AF313">
            <v>87.858253637745307</v>
          </cell>
          <cell r="AG313">
            <v>92.923518646538426</v>
          </cell>
          <cell r="AH313">
            <v>101.82316506253801</v>
          </cell>
          <cell r="BA313">
            <v>45.646073769279901</v>
          </cell>
          <cell r="BB313">
            <v>47.161821703346362</v>
          </cell>
          <cell r="BC313">
            <v>49.112972388783689</v>
          </cell>
          <cell r="BD313">
            <v>51.862723837243806</v>
          </cell>
          <cell r="BE313">
            <v>56.565506081662768</v>
          </cell>
        </row>
        <row r="314">
          <cell r="AD314">
            <v>82.849666392872066</v>
          </cell>
          <cell r="AE314">
            <v>84.964773069242142</v>
          </cell>
          <cell r="AF314">
            <v>87.907025393406897</v>
          </cell>
          <cell r="AG314">
            <v>92.973629603885698</v>
          </cell>
          <cell r="AH314">
            <v>101.87282013368701</v>
          </cell>
          <cell r="BA314">
            <v>45.668390652502012</v>
          </cell>
          <cell r="BB314">
            <v>47.182609241669255</v>
          </cell>
          <cell r="BC314">
            <v>49.133632167780227</v>
          </cell>
          <cell r="BD314">
            <v>51.885829605162655</v>
          </cell>
          <cell r="BE314">
            <v>56.587713831045875</v>
          </cell>
        </row>
        <row r="315">
          <cell r="AD315">
            <v>82.89704585622394</v>
          </cell>
          <cell r="AE315">
            <v>85.012531647506819</v>
          </cell>
          <cell r="AF315">
            <v>87.955797149068502</v>
          </cell>
          <cell r="AG315">
            <v>93.022367647203353</v>
          </cell>
          <cell r="AH315">
            <v>101.92247520483603</v>
          </cell>
          <cell r="BA315">
            <v>45.690707535724115</v>
          </cell>
          <cell r="BB315">
            <v>47.203396779992147</v>
          </cell>
          <cell r="BC315">
            <v>49.154291946776759</v>
          </cell>
          <cell r="BD315">
            <v>51.908935373081505</v>
          </cell>
          <cell r="BE315">
            <v>56.609921580428981</v>
          </cell>
        </row>
        <row r="316">
          <cell r="AD316">
            <v>82.944425319575814</v>
          </cell>
          <cell r="AE316">
            <v>85.057414064088832</v>
          </cell>
          <cell r="AF316">
            <v>88.004756197276762</v>
          </cell>
          <cell r="AG316">
            <v>93.069580693431178</v>
          </cell>
          <cell r="AH316">
            <v>101.97213027598504</v>
          </cell>
          <cell r="BA316">
            <v>45.713024418946219</v>
          </cell>
          <cell r="BB316">
            <v>47.224184318315039</v>
          </cell>
          <cell r="BC316">
            <v>49.174951725773298</v>
          </cell>
          <cell r="BD316">
            <v>51.932041141000347</v>
          </cell>
          <cell r="BE316">
            <v>56.632129329812095</v>
          </cell>
        </row>
        <row r="317">
          <cell r="AD317">
            <v>82.991804782927687</v>
          </cell>
          <cell r="AE317">
            <v>85.10229648067083</v>
          </cell>
          <cell r="AF317">
            <v>88.05552724748766</v>
          </cell>
          <cell r="AG317">
            <v>93.116793739659002</v>
          </cell>
          <cell r="AH317">
            <v>102.01969836502204</v>
          </cell>
          <cell r="BA317">
            <v>45.735341302168322</v>
          </cell>
          <cell r="BB317">
            <v>47.244971856637939</v>
          </cell>
          <cell r="BC317">
            <v>49.195611504769836</v>
          </cell>
          <cell r="BD317">
            <v>51.955146908919197</v>
          </cell>
          <cell r="BE317">
            <v>56.654337079195201</v>
          </cell>
        </row>
        <row r="318">
          <cell r="AD318">
            <v>83.03656019452734</v>
          </cell>
          <cell r="AE318">
            <v>85.147178897252829</v>
          </cell>
          <cell r="AF318">
            <v>88.106298297698572</v>
          </cell>
          <cell r="AG318">
            <v>93.164006785886826</v>
          </cell>
          <cell r="AH318">
            <v>102.06459660376342</v>
          </cell>
          <cell r="BA318">
            <v>45.757658185390426</v>
          </cell>
          <cell r="BB318">
            <v>47.265759394960831</v>
          </cell>
          <cell r="BC318">
            <v>49.216271283766375</v>
          </cell>
          <cell r="BD318">
            <v>51.978252676838039</v>
          </cell>
          <cell r="BE318">
            <v>56.676544828578308</v>
          </cell>
        </row>
        <row r="319">
          <cell r="AD319">
            <v>83.080766796955942</v>
          </cell>
          <cell r="AE319">
            <v>85.192061313834827</v>
          </cell>
          <cell r="AF319">
            <v>88.15706934790947</v>
          </cell>
          <cell r="AG319">
            <v>93.211219832114651</v>
          </cell>
          <cell r="AH319">
            <v>102.1094948425048</v>
          </cell>
          <cell r="BA319">
            <v>45.779975068612529</v>
          </cell>
          <cell r="BB319">
            <v>47.286546933283724</v>
          </cell>
          <cell r="BC319">
            <v>49.236931062762913</v>
          </cell>
          <cell r="BD319">
            <v>52.001173105835825</v>
          </cell>
          <cell r="BE319">
            <v>56.698752577961415</v>
          </cell>
        </row>
        <row r="320">
          <cell r="AD320">
            <v>83.124973399384558</v>
          </cell>
          <cell r="AE320">
            <v>85.236943730416826</v>
          </cell>
          <cell r="AF320">
            <v>88.207840398120382</v>
          </cell>
          <cell r="AG320">
            <v>93.258432878342475</v>
          </cell>
          <cell r="AH320">
            <v>102.15439308124618</v>
          </cell>
          <cell r="BA320">
            <v>45.802291951834633</v>
          </cell>
          <cell r="BB320">
            <v>47.307334471606616</v>
          </cell>
          <cell r="BC320">
            <v>49.257590841759445</v>
          </cell>
          <cell r="BD320">
            <v>52.021126446631868</v>
          </cell>
          <cell r="BE320">
            <v>56.720960327344528</v>
          </cell>
        </row>
        <row r="321">
          <cell r="AD321">
            <v>83.16918000181316</v>
          </cell>
          <cell r="AE321">
            <v>85.281826146998839</v>
          </cell>
          <cell r="AF321">
            <v>88.258611448331294</v>
          </cell>
          <cell r="AG321">
            <v>93.3056459245703</v>
          </cell>
          <cell r="AH321">
            <v>102.19929131998755</v>
          </cell>
          <cell r="BA321">
            <v>45.824608835056736</v>
          </cell>
          <cell r="BB321">
            <v>47.328122009929508</v>
          </cell>
          <cell r="BC321">
            <v>49.278250620755983</v>
          </cell>
          <cell r="BD321">
            <v>52.041079787427918</v>
          </cell>
          <cell r="BE321">
            <v>56.743168076727635</v>
          </cell>
        </row>
        <row r="322">
          <cell r="AD322">
            <v>83.213386604241776</v>
          </cell>
          <cell r="AE322">
            <v>85.326708563580837</v>
          </cell>
          <cell r="AF322">
            <v>88.309382498542192</v>
          </cell>
          <cell r="AG322">
            <v>93.352858970798124</v>
          </cell>
          <cell r="AH322">
            <v>102.24418955872893</v>
          </cell>
          <cell r="BA322">
            <v>45.84692571827884</v>
          </cell>
          <cell r="BB322">
            <v>47.348909548252408</v>
          </cell>
          <cell r="BC322">
            <v>49.298910399752522</v>
          </cell>
          <cell r="BD322">
            <v>52.061033128223968</v>
          </cell>
          <cell r="BE322">
            <v>56.765375826110741</v>
          </cell>
        </row>
        <row r="323">
          <cell r="AD323">
            <v>83.257593206670379</v>
          </cell>
          <cell r="AE323">
            <v>85.371590980162836</v>
          </cell>
          <cell r="AF323">
            <v>88.360153548753104</v>
          </cell>
          <cell r="AG323">
            <v>93.400072017025948</v>
          </cell>
          <cell r="AH323">
            <v>102.28908779747032</v>
          </cell>
          <cell r="BA323">
            <v>45.869242601500943</v>
          </cell>
          <cell r="BB323">
            <v>47.3696970865753</v>
          </cell>
          <cell r="BC323">
            <v>49.319570178749061</v>
          </cell>
          <cell r="BD323">
            <v>52.080986469020011</v>
          </cell>
          <cell r="BE323">
            <v>56.787583575493848</v>
          </cell>
        </row>
        <row r="324">
          <cell r="AD324">
            <v>83.301799809098995</v>
          </cell>
          <cell r="AE324">
            <v>85.416473396744834</v>
          </cell>
          <cell r="AF324">
            <v>88.410924598964016</v>
          </cell>
          <cell r="AG324">
            <v>93.447285063253773</v>
          </cell>
          <cell r="AH324">
            <v>102.3339860362117</v>
          </cell>
          <cell r="BA324">
            <v>45.891559484723047</v>
          </cell>
          <cell r="BB324">
            <v>47.390484624898193</v>
          </cell>
          <cell r="BC324">
            <v>49.340229957745592</v>
          </cell>
          <cell r="BD324">
            <v>52.100939809816062</v>
          </cell>
          <cell r="BE324">
            <v>56.809791324876961</v>
          </cell>
        </row>
        <row r="325">
          <cell r="AD325">
            <v>83.346006411527597</v>
          </cell>
          <cell r="AE325">
            <v>85.461355813326847</v>
          </cell>
          <cell r="AF325">
            <v>88.461695649174914</v>
          </cell>
          <cell r="AG325">
            <v>93.494498109481597</v>
          </cell>
          <cell r="AH325">
            <v>102.37888427495307</v>
          </cell>
          <cell r="BA325">
            <v>45.91387636794515</v>
          </cell>
          <cell r="BB325">
            <v>47.411272163221085</v>
          </cell>
          <cell r="BC325">
            <v>49.360889736742131</v>
          </cell>
          <cell r="BD325">
            <v>52.120893150612112</v>
          </cell>
          <cell r="BE325">
            <v>56.831999074260068</v>
          </cell>
        </row>
        <row r="326">
          <cell r="AD326">
            <v>83.390213013956213</v>
          </cell>
          <cell r="AE326">
            <v>85.506238229908845</v>
          </cell>
          <cell r="AF326">
            <v>88.512466699385826</v>
          </cell>
          <cell r="AG326">
            <v>93.541711155709422</v>
          </cell>
          <cell r="AH326">
            <v>102.42378251369445</v>
          </cell>
          <cell r="BA326">
            <v>45.936193251167253</v>
          </cell>
          <cell r="BB326">
            <v>47.432059701543984</v>
          </cell>
          <cell r="BC326">
            <v>49.381549515738669</v>
          </cell>
          <cell r="BD326">
            <v>52.140846491408155</v>
          </cell>
          <cell r="BE326">
            <v>56.854206823643175</v>
          </cell>
        </row>
        <row r="327">
          <cell r="AD327">
            <v>83.434419616384815</v>
          </cell>
          <cell r="AE327">
            <v>85.551120646490844</v>
          </cell>
          <cell r="AF327">
            <v>88.563237749596723</v>
          </cell>
          <cell r="AG327">
            <v>93.588924201937246</v>
          </cell>
          <cell r="AH327">
            <v>102.46868075243583</v>
          </cell>
          <cell r="BA327">
            <v>45.958510134389357</v>
          </cell>
          <cell r="BB327">
            <v>47.452847239866877</v>
          </cell>
          <cell r="BC327">
            <v>49.402209294735208</v>
          </cell>
          <cell r="BD327">
            <v>52.160799832204205</v>
          </cell>
          <cell r="BE327">
            <v>56.876414573026281</v>
          </cell>
        </row>
        <row r="328">
          <cell r="AD328">
            <v>83.478626218813432</v>
          </cell>
          <cell r="AE328">
            <v>85.596003063072843</v>
          </cell>
          <cell r="AF328">
            <v>88.614008799807635</v>
          </cell>
          <cell r="AG328">
            <v>93.63613724816507</v>
          </cell>
          <cell r="AH328">
            <v>102.51357899117721</v>
          </cell>
          <cell r="BA328">
            <v>45.98082701761146</v>
          </cell>
          <cell r="BB328">
            <v>47.473634778189769</v>
          </cell>
          <cell r="BC328">
            <v>49.422869073731739</v>
          </cell>
          <cell r="BD328">
            <v>52.180753173000248</v>
          </cell>
          <cell r="BE328">
            <v>56.898622322409395</v>
          </cell>
        </row>
        <row r="329">
          <cell r="AD329">
            <v>83.522832821242034</v>
          </cell>
          <cell r="AE329">
            <v>85.640885479654855</v>
          </cell>
          <cell r="AF329">
            <v>88.664779850018547</v>
          </cell>
          <cell r="AG329">
            <v>93.683350294392895</v>
          </cell>
          <cell r="AH329">
            <v>102.55847722991859</v>
          </cell>
          <cell r="BA329">
            <v>46.002713830586146</v>
          </cell>
          <cell r="BB329">
            <v>47.494422316512662</v>
          </cell>
          <cell r="BC329">
            <v>49.443528852728278</v>
          </cell>
          <cell r="BD329">
            <v>52.200706513796298</v>
          </cell>
          <cell r="BE329">
            <v>56.920830071792501</v>
          </cell>
        </row>
        <row r="330">
          <cell r="AD330">
            <v>83.56703942367065</v>
          </cell>
          <cell r="AE330">
            <v>85.685767896236854</v>
          </cell>
          <cell r="AF330">
            <v>88.715550900229445</v>
          </cell>
          <cell r="AG330">
            <v>93.730563340620719</v>
          </cell>
          <cell r="AH330">
            <v>102.60337546865996</v>
          </cell>
          <cell r="BA330">
            <v>46.021977873404879</v>
          </cell>
          <cell r="BB330">
            <v>47.515209854835554</v>
          </cell>
          <cell r="BC330">
            <v>49.464188631724817</v>
          </cell>
          <cell r="BD330">
            <v>52.220659854592348</v>
          </cell>
          <cell r="BE330">
            <v>56.943037821175608</v>
          </cell>
        </row>
        <row r="331">
          <cell r="AD331">
            <v>83.611246026099252</v>
          </cell>
          <cell r="AE331">
            <v>85.730650312818852</v>
          </cell>
          <cell r="AF331">
            <v>88.766321950440357</v>
          </cell>
          <cell r="AG331">
            <v>93.777776386848544</v>
          </cell>
          <cell r="AH331">
            <v>102.64827370740134</v>
          </cell>
          <cell r="BA331">
            <v>46.041241916223605</v>
          </cell>
          <cell r="BB331">
            <v>47.535997393158453</v>
          </cell>
          <cell r="BC331">
            <v>49.484848410721355</v>
          </cell>
          <cell r="BD331">
            <v>52.240613195388391</v>
          </cell>
          <cell r="BE331">
            <v>56.965245570558714</v>
          </cell>
        </row>
        <row r="332">
          <cell r="AD332">
            <v>83.655452628527868</v>
          </cell>
          <cell r="AE332">
            <v>85.775532729400851</v>
          </cell>
          <cell r="AF332">
            <v>88.817093000651269</v>
          </cell>
          <cell r="AG332">
            <v>93.824989433076368</v>
          </cell>
          <cell r="AH332">
            <v>102.69317194614273</v>
          </cell>
          <cell r="BA332">
            <v>46.060505959042331</v>
          </cell>
          <cell r="BB332">
            <v>47.556784931481346</v>
          </cell>
          <cell r="BC332">
            <v>49.505508189717887</v>
          </cell>
          <cell r="BD332">
            <v>52.260566536184442</v>
          </cell>
          <cell r="BE332">
            <v>56.987453319941828</v>
          </cell>
        </row>
        <row r="333">
          <cell r="AD333">
            <v>83.69965923095647</v>
          </cell>
          <cell r="AE333">
            <v>85.820415145982849</v>
          </cell>
          <cell r="AF333">
            <v>88.867864050862167</v>
          </cell>
          <cell r="AG333">
            <v>93.872202479304192</v>
          </cell>
          <cell r="AH333">
            <v>102.73807018488411</v>
          </cell>
          <cell r="BA333">
            <v>46.079770001861057</v>
          </cell>
          <cell r="BB333">
            <v>47.577572469804238</v>
          </cell>
          <cell r="BC333">
            <v>49.526167968714425</v>
          </cell>
          <cell r="BD333">
            <v>52.280519876980485</v>
          </cell>
          <cell r="BE333">
            <v>57.008345591208631</v>
          </cell>
        </row>
        <row r="334">
          <cell r="AD334">
            <v>83.743865833385087</v>
          </cell>
          <cell r="AE334">
            <v>85.865297562564862</v>
          </cell>
          <cell r="AF334">
            <v>88.918635101073079</v>
          </cell>
          <cell r="AG334">
            <v>93.919415525532017</v>
          </cell>
          <cell r="AH334">
            <v>102.78296842362549</v>
          </cell>
          <cell r="BA334">
            <v>46.099034044679783</v>
          </cell>
          <cell r="BB334">
            <v>47.598360008127131</v>
          </cell>
          <cell r="BC334">
            <v>49.546827747710964</v>
          </cell>
          <cell r="BD334">
            <v>52.300473217776535</v>
          </cell>
          <cell r="BE334">
            <v>57.027529471561998</v>
          </cell>
        </row>
        <row r="335">
          <cell r="AD335">
            <v>83.788072435813689</v>
          </cell>
          <cell r="AE335">
            <v>85.910179979146861</v>
          </cell>
          <cell r="AF335">
            <v>88.969406151283977</v>
          </cell>
          <cell r="AG335">
            <v>93.966628571759841</v>
          </cell>
          <cell r="AH335">
            <v>102.82786666236686</v>
          </cell>
          <cell r="BA335">
            <v>46.118298087498509</v>
          </cell>
          <cell r="BB335">
            <v>47.619147546450023</v>
          </cell>
          <cell r="BC335">
            <v>49.567487526707502</v>
          </cell>
          <cell r="BD335">
            <v>52.320426558572585</v>
          </cell>
          <cell r="BE335">
            <v>57.046713351915365</v>
          </cell>
        </row>
        <row r="336">
          <cell r="AD336">
            <v>83.832279038242305</v>
          </cell>
          <cell r="AE336">
            <v>85.955062395728859</v>
          </cell>
          <cell r="AF336">
            <v>89.018466905731287</v>
          </cell>
          <cell r="AG336">
            <v>94.012923283729691</v>
          </cell>
          <cell r="AH336">
            <v>102.87276490110824</v>
          </cell>
          <cell r="BA336">
            <v>46.137562130317242</v>
          </cell>
          <cell r="BB336">
            <v>47.639935084772922</v>
          </cell>
          <cell r="BC336">
            <v>49.588147305704041</v>
          </cell>
          <cell r="BD336">
            <v>52.340379899368628</v>
          </cell>
          <cell r="BE336">
            <v>57.065897232268732</v>
          </cell>
        </row>
        <row r="337">
          <cell r="AD337">
            <v>83.876485640670907</v>
          </cell>
          <cell r="AE337">
            <v>85.999944812310858</v>
          </cell>
          <cell r="AF337">
            <v>89.064934410075779</v>
          </cell>
          <cell r="AG337">
            <v>94.057003939090123</v>
          </cell>
          <cell r="AH337">
            <v>102.91766313984962</v>
          </cell>
          <cell r="BA337">
            <v>46.156826173135968</v>
          </cell>
          <cell r="BB337">
            <v>47.660722623095815</v>
          </cell>
          <cell r="BC337">
            <v>49.608807084700572</v>
          </cell>
          <cell r="BD337">
            <v>52.360333240164678</v>
          </cell>
          <cell r="BE337">
            <v>57.085081112622099</v>
          </cell>
        </row>
        <row r="338">
          <cell r="AD338">
            <v>83.920692243099523</v>
          </cell>
          <cell r="AE338">
            <v>86.041129946887025</v>
          </cell>
          <cell r="AF338">
            <v>89.11140191442027</v>
          </cell>
          <cell r="AG338">
            <v>94.101084594450555</v>
          </cell>
          <cell r="AH338">
            <v>102.962561378591</v>
          </cell>
          <cell r="BA338">
            <v>46.176090215954694</v>
          </cell>
          <cell r="BB338">
            <v>47.681510161418707</v>
          </cell>
          <cell r="BC338">
            <v>49.629466863697111</v>
          </cell>
          <cell r="BD338">
            <v>52.380286580960728</v>
          </cell>
          <cell r="BE338">
            <v>57.104264992975466</v>
          </cell>
        </row>
        <row r="339">
          <cell r="AD339">
            <v>83.964898845528126</v>
          </cell>
          <cell r="AE339">
            <v>86.082310529666103</v>
          </cell>
          <cell r="AF339">
            <v>89.157869418764761</v>
          </cell>
          <cell r="AG339">
            <v>94.145165249810972</v>
          </cell>
          <cell r="AH339">
            <v>103.00673656424885</v>
          </cell>
          <cell r="BA339">
            <v>46.19535425877342</v>
          </cell>
          <cell r="BB339">
            <v>47.7022976997416</v>
          </cell>
          <cell r="BC339">
            <v>49.65012664269365</v>
          </cell>
          <cell r="BD339">
            <v>52.400239921756771</v>
          </cell>
          <cell r="BE339">
            <v>57.123448873328833</v>
          </cell>
        </row>
        <row r="340">
          <cell r="AD340">
            <v>84.008495683346354</v>
          </cell>
          <cell r="AE340">
            <v>86.12349111244518</v>
          </cell>
          <cell r="AF340">
            <v>89.204336923109267</v>
          </cell>
          <cell r="AG340">
            <v>94.189245905171404</v>
          </cell>
          <cell r="AH340">
            <v>103.04728286259964</v>
          </cell>
          <cell r="BA340">
            <v>46.214618301592147</v>
          </cell>
          <cell r="BB340">
            <v>47.723085238064499</v>
          </cell>
          <cell r="BC340">
            <v>49.670786421690188</v>
          </cell>
          <cell r="BD340">
            <v>52.420193262552822</v>
          </cell>
          <cell r="BE340">
            <v>57.1426327536822</v>
          </cell>
        </row>
        <row r="341">
          <cell r="AD341">
            <v>84.049741901856009</v>
          </cell>
          <cell r="AE341">
            <v>86.164671695224243</v>
          </cell>
          <cell r="AF341">
            <v>89.250804427453758</v>
          </cell>
          <cell r="AG341">
            <v>94.233326560531836</v>
          </cell>
          <cell r="AH341">
            <v>103.08782916095045</v>
          </cell>
          <cell r="BA341">
            <v>46.23388234441088</v>
          </cell>
          <cell r="BB341">
            <v>47.743872776387391</v>
          </cell>
          <cell r="BC341">
            <v>49.69144620068672</v>
          </cell>
          <cell r="BD341">
            <v>52.440146603348865</v>
          </cell>
          <cell r="BE341">
            <v>57.161816634035567</v>
          </cell>
        </row>
        <row r="342">
          <cell r="AD342">
            <v>84.090988120365651</v>
          </cell>
          <cell r="AE342">
            <v>86.20585227800332</v>
          </cell>
          <cell r="AF342">
            <v>89.29727193179825</v>
          </cell>
          <cell r="AG342">
            <v>94.277407215892268</v>
          </cell>
          <cell r="AH342">
            <v>103.12837545930124</v>
          </cell>
          <cell r="BA342">
            <v>46.253146387229606</v>
          </cell>
          <cell r="BB342">
            <v>47.764660314710284</v>
          </cell>
          <cell r="BC342">
            <v>49.712105979683258</v>
          </cell>
          <cell r="BD342">
            <v>52.460099944144915</v>
          </cell>
          <cell r="BE342">
            <v>57.181000514388934</v>
          </cell>
        </row>
        <row r="343">
          <cell r="AD343">
            <v>84.132234338875293</v>
          </cell>
          <cell r="AE343">
            <v>86.247032860782397</v>
          </cell>
          <cell r="AF343">
            <v>89.343739436142741</v>
          </cell>
          <cell r="AG343">
            <v>94.3214878712527</v>
          </cell>
          <cell r="AH343">
            <v>103.16892175765203</v>
          </cell>
          <cell r="BA343">
            <v>46.272410430048332</v>
          </cell>
          <cell r="BB343">
            <v>47.785447853033176</v>
          </cell>
          <cell r="BC343">
            <v>49.732765758679797</v>
          </cell>
          <cell r="BD343">
            <v>52.480053284940965</v>
          </cell>
          <cell r="BE343">
            <v>57.200184394742301</v>
          </cell>
        </row>
        <row r="344">
          <cell r="AD344">
            <v>84.173480557384934</v>
          </cell>
          <cell r="AE344">
            <v>86.288213443561474</v>
          </cell>
          <cell r="AF344">
            <v>89.390206940487232</v>
          </cell>
          <cell r="AG344">
            <v>94.365568526613131</v>
          </cell>
          <cell r="AH344">
            <v>103.20946805600283</v>
          </cell>
          <cell r="BA344">
            <v>46.291674472867058</v>
          </cell>
          <cell r="BB344">
            <v>47.806235391356068</v>
          </cell>
          <cell r="BC344">
            <v>49.753425537676335</v>
          </cell>
          <cell r="BD344">
            <v>52.500006625737008</v>
          </cell>
          <cell r="BE344">
            <v>57.219368275095675</v>
          </cell>
        </row>
        <row r="345">
          <cell r="AD345">
            <v>84.214726775894576</v>
          </cell>
          <cell r="AE345">
            <v>86.329394026340537</v>
          </cell>
          <cell r="AF345">
            <v>89.436674444831723</v>
          </cell>
          <cell r="AG345">
            <v>94.409649181973549</v>
          </cell>
          <cell r="AH345">
            <v>103.25001435435362</v>
          </cell>
          <cell r="BA345">
            <v>46.310938515685784</v>
          </cell>
          <cell r="BB345">
            <v>47.827022929678968</v>
          </cell>
          <cell r="BC345">
            <v>49.774085316672867</v>
          </cell>
          <cell r="BD345">
            <v>52.519959966533058</v>
          </cell>
          <cell r="BE345">
            <v>57.238552155449042</v>
          </cell>
        </row>
        <row r="346">
          <cell r="AD346">
            <v>84.255972994404218</v>
          </cell>
          <cell r="AE346">
            <v>86.370574609119615</v>
          </cell>
          <cell r="AF346">
            <v>89.483141949176215</v>
          </cell>
          <cell r="AG346">
            <v>94.453729837333981</v>
          </cell>
          <cell r="AH346">
            <v>103.29056065270443</v>
          </cell>
          <cell r="BA346">
            <v>46.330202558504517</v>
          </cell>
          <cell r="BB346">
            <v>47.84781046800186</v>
          </cell>
          <cell r="BC346">
            <v>49.794745095669406</v>
          </cell>
          <cell r="BD346">
            <v>52.539913307329101</v>
          </cell>
          <cell r="BE346">
            <v>57.257736035802409</v>
          </cell>
        </row>
        <row r="347">
          <cell r="AD347">
            <v>84.297219212913859</v>
          </cell>
          <cell r="AE347">
            <v>86.411755191898692</v>
          </cell>
          <cell r="AF347">
            <v>89.529609453520706</v>
          </cell>
          <cell r="AG347">
            <v>94.497810492694413</v>
          </cell>
          <cell r="AH347">
            <v>103.33110695105522</v>
          </cell>
          <cell r="BA347">
            <v>46.349466601323243</v>
          </cell>
          <cell r="BB347">
            <v>47.868598006324753</v>
          </cell>
          <cell r="BC347">
            <v>49.815404874665944</v>
          </cell>
          <cell r="BD347">
            <v>52.559866648125151</v>
          </cell>
          <cell r="BE347">
            <v>57.276919916155776</v>
          </cell>
        </row>
        <row r="348">
          <cell r="AD348">
            <v>84.338465431423501</v>
          </cell>
          <cell r="AE348">
            <v>86.452935774677769</v>
          </cell>
          <cell r="AF348">
            <v>89.576076957865197</v>
          </cell>
          <cell r="AG348">
            <v>94.541891148054845</v>
          </cell>
          <cell r="AH348">
            <v>103.37165324940601</v>
          </cell>
          <cell r="BA348">
            <v>46.368730644141969</v>
          </cell>
          <cell r="BB348">
            <v>47.889385544647645</v>
          </cell>
          <cell r="BC348">
            <v>49.836064653662483</v>
          </cell>
          <cell r="BD348">
            <v>52.579819988921201</v>
          </cell>
          <cell r="BE348">
            <v>57.296103796509144</v>
          </cell>
        </row>
        <row r="349">
          <cell r="AD349">
            <v>84.379711649933142</v>
          </cell>
          <cell r="AE349">
            <v>86.494116357456846</v>
          </cell>
          <cell r="AF349">
            <v>89.622544462209689</v>
          </cell>
          <cell r="AG349">
            <v>94.585971803415276</v>
          </cell>
          <cell r="AH349">
            <v>103.41219954775681</v>
          </cell>
          <cell r="BA349">
            <v>46.387994686960695</v>
          </cell>
          <cell r="BB349">
            <v>47.910173082970537</v>
          </cell>
          <cell r="BC349">
            <v>49.856724432659014</v>
          </cell>
          <cell r="BD349">
            <v>52.599773329717245</v>
          </cell>
          <cell r="BE349">
            <v>57.315287676862511</v>
          </cell>
        </row>
        <row r="350">
          <cell r="AD350">
            <v>84.420957868442784</v>
          </cell>
          <cell r="AE350">
            <v>86.535296940235909</v>
          </cell>
          <cell r="AF350">
            <v>89.66901196655418</v>
          </cell>
          <cell r="AG350">
            <v>94.630052458775694</v>
          </cell>
          <cell r="AH350">
            <v>103.4527458461076</v>
          </cell>
          <cell r="BA350">
            <v>46.407258729779421</v>
          </cell>
          <cell r="BB350">
            <v>47.930960621293437</v>
          </cell>
          <cell r="BC350">
            <v>49.877384211655553</v>
          </cell>
          <cell r="BD350">
            <v>52.619726670513295</v>
          </cell>
          <cell r="BE350">
            <v>57.334471557215878</v>
          </cell>
        </row>
        <row r="351">
          <cell r="AD351">
            <v>84.462204086952426</v>
          </cell>
          <cell r="AE351">
            <v>86.576477523014987</v>
          </cell>
          <cell r="AF351">
            <v>89.715479470898671</v>
          </cell>
          <cell r="AG351">
            <v>94.674133114136126</v>
          </cell>
          <cell r="AH351">
            <v>103.49329214445841</v>
          </cell>
          <cell r="BA351">
            <v>46.426522772598148</v>
          </cell>
          <cell r="BB351">
            <v>47.951748159616329</v>
          </cell>
          <cell r="BC351">
            <v>49.898043990652091</v>
          </cell>
          <cell r="BD351">
            <v>52.639680011309345</v>
          </cell>
          <cell r="BE351">
            <v>57.353655437569245</v>
          </cell>
        </row>
        <row r="352">
          <cell r="AD352">
            <v>84.503450305462081</v>
          </cell>
          <cell r="AE352">
            <v>86.617658105794064</v>
          </cell>
          <cell r="AF352">
            <v>89.761946975243163</v>
          </cell>
          <cell r="AG352">
            <v>94.718213769496558</v>
          </cell>
          <cell r="AH352">
            <v>103.5338384428092</v>
          </cell>
          <cell r="BA352">
            <v>46.445786815416881</v>
          </cell>
          <cell r="BB352">
            <v>47.972535697939222</v>
          </cell>
          <cell r="BC352">
            <v>49.91870376964863</v>
          </cell>
          <cell r="BD352">
            <v>52.659633352105388</v>
          </cell>
          <cell r="BE352">
            <v>57.372839317922612</v>
          </cell>
        </row>
        <row r="353">
          <cell r="AD353">
            <v>84.544696523971723</v>
          </cell>
          <cell r="AE353">
            <v>86.658838688573141</v>
          </cell>
          <cell r="AF353">
            <v>89.808414479587654</v>
          </cell>
          <cell r="AG353">
            <v>94.762294424856989</v>
          </cell>
          <cell r="AH353">
            <v>103.57438474115999</v>
          </cell>
          <cell r="BA353">
            <v>46.465050858235607</v>
          </cell>
          <cell r="BB353">
            <v>47.993323236262114</v>
          </cell>
          <cell r="BC353">
            <v>49.939363548645169</v>
          </cell>
          <cell r="BD353">
            <v>52.679586692901438</v>
          </cell>
          <cell r="BE353">
            <v>57.392023198275979</v>
          </cell>
        </row>
        <row r="354">
          <cell r="AD354">
            <v>84.585942742481365</v>
          </cell>
          <cell r="AE354">
            <v>86.700019271352204</v>
          </cell>
          <cell r="AF354">
            <v>89.854881983932145</v>
          </cell>
          <cell r="AG354">
            <v>94.806375080217421</v>
          </cell>
          <cell r="AH354">
            <v>103.61493103951079</v>
          </cell>
          <cell r="BA354">
            <v>46.484314901054333</v>
          </cell>
          <cell r="BB354">
            <v>48.012182251254622</v>
          </cell>
          <cell r="BC354">
            <v>49.9600233276417</v>
          </cell>
          <cell r="BD354">
            <v>52.699540033697481</v>
          </cell>
          <cell r="BE354">
            <v>57.411207078629346</v>
          </cell>
        </row>
        <row r="355">
          <cell r="AD355">
            <v>84.627188960991006</v>
          </cell>
          <cell r="AE355">
            <v>86.741199854131281</v>
          </cell>
          <cell r="AF355">
            <v>89.901349488276637</v>
          </cell>
          <cell r="AG355">
            <v>94.850455735577853</v>
          </cell>
          <cell r="AH355">
            <v>103.65547733786158</v>
          </cell>
          <cell r="BA355">
            <v>46.503578943873059</v>
          </cell>
          <cell r="BB355">
            <v>48.030128751164234</v>
          </cell>
          <cell r="BC355">
            <v>49.980683106638239</v>
          </cell>
          <cell r="BD355">
            <v>52.719493374493531</v>
          </cell>
          <cell r="BE355">
            <v>57.430390958982713</v>
          </cell>
        </row>
        <row r="356">
          <cell r="AD356">
            <v>84.668435179500648</v>
          </cell>
          <cell r="AE356">
            <v>86.782380436910358</v>
          </cell>
          <cell r="AF356">
            <v>89.947816992621142</v>
          </cell>
          <cell r="AG356">
            <v>94.894536390938271</v>
          </cell>
          <cell r="AH356">
            <v>103.69602363621237</v>
          </cell>
          <cell r="BA356">
            <v>46.522842986691785</v>
          </cell>
          <cell r="BB356">
            <v>48.048075251073854</v>
          </cell>
          <cell r="BC356">
            <v>50.00115951426713</v>
          </cell>
          <cell r="BD356">
            <v>52.739446715289581</v>
          </cell>
          <cell r="BE356">
            <v>57.44957483933608</v>
          </cell>
        </row>
        <row r="357">
          <cell r="AD357">
            <v>84.709681398010289</v>
          </cell>
          <cell r="AE357">
            <v>86.823561019689436</v>
          </cell>
          <cell r="AF357">
            <v>89.994284496965633</v>
          </cell>
          <cell r="AG357">
            <v>94.938617046298702</v>
          </cell>
          <cell r="AH357">
            <v>103.73656993456318</v>
          </cell>
          <cell r="BA357">
            <v>46.542107029510518</v>
          </cell>
          <cell r="BB357">
            <v>48.066021750983474</v>
          </cell>
          <cell r="BC357">
            <v>50.018998195299922</v>
          </cell>
          <cell r="BD357">
            <v>52.759400056085624</v>
          </cell>
          <cell r="BE357">
            <v>57.468758719689447</v>
          </cell>
        </row>
        <row r="358">
          <cell r="AD358">
            <v>84.750927616519931</v>
          </cell>
          <cell r="AE358">
            <v>86.864741602468499</v>
          </cell>
          <cell r="AF358">
            <v>90.036066635925749</v>
          </cell>
          <cell r="AG358">
            <v>94.982697701659134</v>
          </cell>
          <cell r="AH358">
            <v>103.77711623291397</v>
          </cell>
          <cell r="BA358">
            <v>46.561371072329244</v>
          </cell>
          <cell r="BB358">
            <v>48.083968250893093</v>
          </cell>
          <cell r="BC358">
            <v>50.036836876332707</v>
          </cell>
          <cell r="BD358">
            <v>52.779353396881675</v>
          </cell>
          <cell r="BE358">
            <v>57.487942600042821</v>
          </cell>
        </row>
        <row r="359">
          <cell r="AD359">
            <v>84.792173835029573</v>
          </cell>
          <cell r="AE359">
            <v>86.905922185247576</v>
          </cell>
          <cell r="AF359">
            <v>90.077191648383845</v>
          </cell>
          <cell r="AG359">
            <v>95.024001308619916</v>
          </cell>
          <cell r="AH359">
            <v>103.81766253126477</v>
          </cell>
          <cell r="BA359">
            <v>46.58063511514797</v>
          </cell>
          <cell r="BB359">
            <v>48.101914750802706</v>
          </cell>
          <cell r="BC359">
            <v>50.054675557365492</v>
          </cell>
          <cell r="BD359">
            <v>52.799306737677718</v>
          </cell>
          <cell r="BE359">
            <v>57.507126480396188</v>
          </cell>
        </row>
        <row r="360">
          <cell r="AD360">
            <v>84.833420053539214</v>
          </cell>
          <cell r="AE360">
            <v>86.947102768026653</v>
          </cell>
          <cell r="AF360">
            <v>90.118316660841927</v>
          </cell>
          <cell r="AG360">
            <v>95.063510581451752</v>
          </cell>
          <cell r="AH360">
            <v>103.85820882961556</v>
          </cell>
          <cell r="BA360">
            <v>46.599899157966696</v>
          </cell>
          <cell r="BB360">
            <v>48.119861250712326</v>
          </cell>
          <cell r="BC360">
            <v>50.072514238398277</v>
          </cell>
          <cell r="BD360">
            <v>52.819260078473768</v>
          </cell>
          <cell r="BE360">
            <v>57.526310360749555</v>
          </cell>
        </row>
        <row r="361">
          <cell r="AD361">
            <v>84.874666272048856</v>
          </cell>
          <cell r="AE361">
            <v>86.98828335080573</v>
          </cell>
          <cell r="AF361">
            <v>90.159441673300023</v>
          </cell>
          <cell r="AG361">
            <v>95.103019854283588</v>
          </cell>
          <cell r="AH361">
            <v>103.89875512796635</v>
          </cell>
          <cell r="BA361">
            <v>46.619163200785422</v>
          </cell>
          <cell r="BB361">
            <v>48.137807750621946</v>
          </cell>
          <cell r="BC361">
            <v>50.090352919431069</v>
          </cell>
          <cell r="BD361">
            <v>52.839213419269818</v>
          </cell>
          <cell r="BE361">
            <v>57.545494241102922</v>
          </cell>
        </row>
        <row r="362">
          <cell r="AD362">
            <v>84.915912490558497</v>
          </cell>
          <cell r="AE362">
            <v>87.027010646912942</v>
          </cell>
          <cell r="AF362">
            <v>90.200566685758119</v>
          </cell>
          <cell r="AG362">
            <v>95.142529127115409</v>
          </cell>
          <cell r="AH362">
            <v>103.93930142631716</v>
          </cell>
          <cell r="BA362">
            <v>46.638427243604156</v>
          </cell>
          <cell r="BB362">
            <v>48.155754250531558</v>
          </cell>
          <cell r="BC362">
            <v>50.108191600463854</v>
          </cell>
          <cell r="BD362">
            <v>52.859166760065861</v>
          </cell>
          <cell r="BE362">
            <v>57.564678121456289</v>
          </cell>
        </row>
        <row r="363">
          <cell r="AD363">
            <v>84.957158709068153</v>
          </cell>
          <cell r="AE363">
            <v>87.064762367263285</v>
          </cell>
          <cell r="AF363">
            <v>90.241691698216215</v>
          </cell>
          <cell r="AG363">
            <v>95.182038399947245</v>
          </cell>
          <cell r="AH363">
            <v>103.97984772466795</v>
          </cell>
          <cell r="BA363">
            <v>46.657691286422882</v>
          </cell>
          <cell r="BB363">
            <v>48.173700750441178</v>
          </cell>
          <cell r="BC363">
            <v>50.126030281496639</v>
          </cell>
          <cell r="BD363">
            <v>52.879120100861911</v>
          </cell>
          <cell r="BE363">
            <v>57.583862001809656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1">
          <cell r="AD1">
            <v>1000</v>
          </cell>
        </row>
        <row r="4">
          <cell r="N4">
            <v>3.1580323515968978</v>
          </cell>
          <cell r="O4">
            <v>4.0057487176130557</v>
          </cell>
          <cell r="P4">
            <v>4.2565036636761029</v>
          </cell>
          <cell r="Q4">
            <v>3.3562706551221395</v>
          </cell>
          <cell r="R4">
            <v>1.7550190606299467</v>
          </cell>
        </row>
        <row r="5">
          <cell r="N5">
            <v>6.840124329863615</v>
          </cell>
          <cell r="O5">
            <v>8.3787062090179365</v>
          </cell>
          <cell r="P5">
            <v>8.9944214875541597</v>
          </cell>
          <cell r="Q5">
            <v>7.192360993180591</v>
          </cell>
          <cell r="R5">
            <v>3.819793082834837</v>
          </cell>
        </row>
        <row r="6">
          <cell r="N6">
            <v>10.632643013866151</v>
          </cell>
          <cell r="O6">
            <v>13.120311648049476</v>
          </cell>
          <cell r="P6">
            <v>14.210666074680118</v>
          </cell>
          <cell r="Q6">
            <v>11.453968457804642</v>
          </cell>
          <cell r="R6">
            <v>6.1162429781958272</v>
          </cell>
        </row>
        <row r="7">
          <cell r="F7">
            <v>10</v>
          </cell>
          <cell r="G7">
            <v>10</v>
          </cell>
          <cell r="H7">
            <v>10</v>
          </cell>
          <cell r="I7">
            <v>10</v>
          </cell>
          <cell r="J7">
            <v>10</v>
          </cell>
          <cell r="N7">
            <v>14.697363895553133</v>
          </cell>
          <cell r="O7">
            <v>18.221663954542464</v>
          </cell>
          <cell r="P7">
            <v>19.852560134291625</v>
          </cell>
          <cell r="Q7">
            <v>16.076200284493559</v>
          </cell>
          <cell r="R7">
            <v>8.6584407264078909</v>
          </cell>
          <cell r="AJ7">
            <v>0.6</v>
          </cell>
        </row>
        <row r="8">
          <cell r="N8">
            <v>19.053823869162375</v>
          </cell>
          <cell r="O8">
            <v>23.611664224090969</v>
          </cell>
          <cell r="P8">
            <v>25.76723160268055</v>
          </cell>
          <cell r="Q8">
            <v>20.905358492970112</v>
          </cell>
          <cell r="R8">
            <v>11.280360786818976</v>
          </cell>
          <cell r="AJ8">
            <v>0.4</v>
          </cell>
        </row>
        <row r="9">
          <cell r="N9">
            <v>23.722962059478306</v>
          </cell>
          <cell r="O9">
            <v>29.439164482679558</v>
          </cell>
          <cell r="P9">
            <v>32.156578214936147</v>
          </cell>
          <cell r="Q9">
            <v>26.203507172736675</v>
          </cell>
          <cell r="R9">
            <v>14.251775743858198</v>
          </cell>
        </row>
        <row r="10">
          <cell r="N10">
            <v>28.727220464773662</v>
          </cell>
          <cell r="O10">
            <v>35.787309596867416</v>
          </cell>
          <cell r="P10">
            <v>39.195606953575002</v>
          </cell>
          <cell r="Q10">
            <v>31.878971252634962</v>
          </cell>
          <cell r="R10">
            <v>17.200235901845417</v>
          </cell>
        </row>
        <row r="11">
          <cell r="N11">
            <v>34.090651823243419</v>
          </cell>
          <cell r="O11">
            <v>42.270259067554726</v>
          </cell>
          <cell r="P11">
            <v>46.0009621388201</v>
          </cell>
          <cell r="Q11">
            <v>37.281240393448371</v>
          </cell>
          <cell r="R11">
            <v>20.167288517504215</v>
          </cell>
        </row>
        <row r="12">
          <cell r="N12">
            <v>39.839035221386283</v>
          </cell>
          <cell r="O12">
            <v>49.380484156908295</v>
          </cell>
          <cell r="P12">
            <v>53.946817052663931</v>
          </cell>
          <cell r="Q12">
            <v>44.049328391500353</v>
          </cell>
          <cell r="R12">
            <v>23.889044437512744</v>
          </cell>
        </row>
        <row r="13">
          <cell r="N13">
            <v>46</v>
          </cell>
          <cell r="O13">
            <v>57.271599999999999</v>
          </cell>
          <cell r="P13">
            <v>62.744500000000002</v>
          </cell>
          <cell r="Q13">
            <v>51.479400000000005</v>
          </cell>
          <cell r="R13">
            <v>28.139600000000002</v>
          </cell>
        </row>
        <row r="14">
          <cell r="F14">
            <v>12</v>
          </cell>
          <cell r="G14">
            <v>33</v>
          </cell>
          <cell r="H14">
            <v>57</v>
          </cell>
          <cell r="I14">
            <v>69</v>
          </cell>
          <cell r="J14">
            <v>69</v>
          </cell>
          <cell r="N14">
            <v>52.603158553338972</v>
          </cell>
          <cell r="O14">
            <v>65.684306183936783</v>
          </cell>
          <cell r="P14">
            <v>72.302812722179397</v>
          </cell>
          <cell r="Q14">
            <v>59.304915307726851</v>
          </cell>
          <cell r="R14">
            <v>32.720765585871938</v>
          </cell>
        </row>
        <row r="15">
          <cell r="N15">
            <v>59.680248659727226</v>
          </cell>
          <cell r="O15">
            <v>74.54737703889127</v>
          </cell>
          <cell r="P15">
            <v>82.431656845525254</v>
          </cell>
          <cell r="Q15">
            <v>68.205701920440248</v>
          </cell>
          <cell r="R15">
            <v>37.657458466261879</v>
          </cell>
        </row>
        <row r="16">
          <cell r="N16">
            <v>67.265286027732301</v>
          </cell>
          <cell r="O16">
            <v>84.609786258865753</v>
          </cell>
          <cell r="P16">
            <v>93.680071393057432</v>
          </cell>
          <cell r="Q16">
            <v>77.82315758531557</v>
          </cell>
          <cell r="R16">
            <v>43.121288981373802</v>
          </cell>
        </row>
        <row r="17">
          <cell r="N17">
            <v>75.394727791106263</v>
          </cell>
          <cell r="O17">
            <v>94.714626787577259</v>
          </cell>
          <cell r="P17">
            <v>105.06156976741366</v>
          </cell>
          <cell r="Q17">
            <v>87.144176609439413</v>
          </cell>
          <cell r="R17">
            <v>48.214600619248152</v>
          </cell>
        </row>
        <row r="18">
          <cell r="F18">
            <v>60</v>
          </cell>
          <cell r="N18">
            <v>84.107647738324729</v>
          </cell>
          <cell r="O18">
            <v>105.81948847383583</v>
          </cell>
          <cell r="P18">
            <v>117.65215461163081</v>
          </cell>
          <cell r="Q18">
            <v>97.742228807557069</v>
          </cell>
          <cell r="R18">
            <v>54.294960626625631</v>
          </cell>
        </row>
        <row r="19">
          <cell r="N19">
            <v>93.445924118956611</v>
          </cell>
          <cell r="O19">
            <v>117.82698143815891</v>
          </cell>
          <cell r="P19">
            <v>131.02906222634775</v>
          </cell>
          <cell r="Q19">
            <v>109.36850015888693</v>
          </cell>
          <cell r="R19">
            <v>61.243849237624261</v>
          </cell>
        </row>
        <row r="20">
          <cell r="N20">
            <v>103.45444092954733</v>
          </cell>
          <cell r="O20">
            <v>130.20573524530138</v>
          </cell>
          <cell r="P20">
            <v>144.73546167193922</v>
          </cell>
          <cell r="Q20">
            <v>120.9434141686873</v>
          </cell>
          <cell r="R20">
            <v>67.270575511562512</v>
          </cell>
        </row>
        <row r="21">
          <cell r="N21">
            <v>114.18130364648684</v>
          </cell>
          <cell r="O21">
            <v>144.15538517504154</v>
          </cell>
          <cell r="P21">
            <v>160.98496467185777</v>
          </cell>
          <cell r="Q21">
            <v>134.58302040586085</v>
          </cell>
          <cell r="R21">
            <v>74.731415016400319</v>
          </cell>
        </row>
        <row r="22">
          <cell r="N22">
            <v>125.67807044277257</v>
          </cell>
          <cell r="O22">
            <v>159.01800361247061</v>
          </cell>
          <cell r="P22">
            <v>177.54240476934203</v>
          </cell>
          <cell r="Q22">
            <v>148.27471429518647</v>
          </cell>
          <cell r="R22">
            <v>82.678138280367776</v>
          </cell>
        </row>
        <row r="23">
          <cell r="N23">
            <v>138</v>
          </cell>
          <cell r="O23">
            <v>174.4479</v>
          </cell>
          <cell r="P23">
            <v>194.48519999999999</v>
          </cell>
          <cell r="Q23">
            <v>162.75029999999998</v>
          </cell>
          <cell r="R23">
            <v>90.6297</v>
          </cell>
        </row>
        <row r="24">
          <cell r="N24">
            <v>151.20631710667794</v>
          </cell>
          <cell r="O24">
            <v>191.07613583385876</v>
          </cell>
          <cell r="P24">
            <v>213.54572326529612</v>
          </cell>
          <cell r="Q24">
            <v>178.86688314626454</v>
          </cell>
          <cell r="R24">
            <v>100.08148903660003</v>
          </cell>
        </row>
        <row r="25">
          <cell r="N25">
            <v>165.36049731945442</v>
          </cell>
          <cell r="O25">
            <v>209.32374240788337</v>
          </cell>
          <cell r="P25">
            <v>234.3204979331129</v>
          </cell>
          <cell r="Q25">
            <v>196.49895740273368</v>
          </cell>
          <cell r="R25">
            <v>110.07940462753481</v>
          </cell>
        </row>
        <row r="26">
          <cell r="N26">
            <v>180.53057205546457</v>
          </cell>
          <cell r="O26">
            <v>228.34291669105832</v>
          </cell>
          <cell r="P26">
            <v>255.38835867379359</v>
          </cell>
          <cell r="Q26">
            <v>214.20227094816607</v>
          </cell>
          <cell r="R26">
            <v>119.57167719657959</v>
          </cell>
        </row>
        <row r="27">
          <cell r="N27">
            <v>196.78945558221253</v>
          </cell>
          <cell r="O27">
            <v>249.3378016637993</v>
          </cell>
          <cell r="P27">
            <v>279.36231114450891</v>
          </cell>
          <cell r="Q27">
            <v>234.24276701115065</v>
          </cell>
          <cell r="R27">
            <v>130.73707481604291</v>
          </cell>
        </row>
        <row r="28">
          <cell r="N28">
            <v>214.21529547664952</v>
          </cell>
          <cell r="O28">
            <v>271.6352397437405</v>
          </cell>
          <cell r="P28">
            <v>304.3542977006739</v>
          </cell>
          <cell r="Q28">
            <v>255.27291665272404</v>
          </cell>
          <cell r="R28">
            <v>142.17003475360278</v>
          </cell>
        </row>
        <row r="29">
          <cell r="N29">
            <v>232.89184823791322</v>
          </cell>
          <cell r="O29">
            <v>295.38584427942419</v>
          </cell>
          <cell r="P29">
            <v>330.98184442270946</v>
          </cell>
          <cell r="Q29">
            <v>277.21622982385412</v>
          </cell>
          <cell r="R29">
            <v>154.46096176415654</v>
          </cell>
        </row>
        <row r="30">
          <cell r="N30">
            <v>252.90888185909469</v>
          </cell>
          <cell r="O30">
            <v>320.81106802484203</v>
          </cell>
          <cell r="P30">
            <v>359.37967250835402</v>
          </cell>
          <cell r="Q30">
            <v>300.81642170621222</v>
          </cell>
          <cell r="R30">
            <v>167.79349727325055</v>
          </cell>
        </row>
        <row r="31">
          <cell r="N31">
            <v>274.36260729297362</v>
          </cell>
          <cell r="O31">
            <v>347.82498471701922</v>
          </cell>
          <cell r="P31">
            <v>389.05094866504174</v>
          </cell>
          <cell r="Q31">
            <v>326.02687556759241</v>
          </cell>
          <cell r="R31">
            <v>182.70283171999623</v>
          </cell>
        </row>
        <row r="32">
          <cell r="N32">
            <v>297.35614088554507</v>
          </cell>
          <cell r="O32">
            <v>377.36498200194677</v>
          </cell>
          <cell r="P32">
            <v>423.24444883501349</v>
          </cell>
          <cell r="Q32">
            <v>355.68060864106502</v>
          </cell>
          <cell r="R32">
            <v>199.4794278338882</v>
          </cell>
        </row>
        <row r="33">
          <cell r="N33">
            <v>322</v>
          </cell>
          <cell r="O33">
            <v>408.87419999999997</v>
          </cell>
          <cell r="P33">
            <v>458.83110000000005</v>
          </cell>
          <cell r="Q33">
            <v>385.51869999999997</v>
          </cell>
          <cell r="R33">
            <v>216.37209999999999</v>
          </cell>
        </row>
        <row r="34">
          <cell r="N34">
            <v>348.41263421335577</v>
          </cell>
          <cell r="O34">
            <v>442.97106572009051</v>
          </cell>
          <cell r="P34">
            <v>497.15680452796772</v>
          </cell>
          <cell r="Q34">
            <v>417.37561322449938</v>
          </cell>
          <cell r="R34">
            <v>234.66651300547557</v>
          </cell>
        </row>
        <row r="35">
          <cell r="N35">
            <v>376.72099463890885</v>
          </cell>
          <cell r="O35">
            <v>479.18173455253606</v>
          </cell>
          <cell r="P35">
            <v>537.4760326381712</v>
          </cell>
          <cell r="Q35">
            <v>451.70894653915161</v>
          </cell>
          <cell r="R35">
            <v>253.90176079978457</v>
          </cell>
        </row>
        <row r="36">
          <cell r="N36">
            <v>407.06114411092915</v>
          </cell>
          <cell r="O36">
            <v>516.70660293933065</v>
          </cell>
          <cell r="P36">
            <v>579.63560107228818</v>
          </cell>
          <cell r="Q36">
            <v>487.81499577829209</v>
          </cell>
          <cell r="R36">
            <v>274.25921567579985</v>
          </cell>
        </row>
        <row r="37">
          <cell r="N37">
            <v>439.57891116442499</v>
          </cell>
          <cell r="O37">
            <v>558.17539018392961</v>
          </cell>
          <cell r="P37">
            <v>627.15678862157131</v>
          </cell>
          <cell r="Q37">
            <v>528.26013406653317</v>
          </cell>
          <cell r="R37">
            <v>296.75876732077467</v>
          </cell>
        </row>
        <row r="38">
          <cell r="N38">
            <v>474.43059095329892</v>
          </cell>
          <cell r="O38">
            <v>603.32822566106074</v>
          </cell>
          <cell r="P38">
            <v>678.38211377902269</v>
          </cell>
          <cell r="Q38">
            <v>570.67399318242508</v>
          </cell>
          <cell r="R38">
            <v>320.39329177926174</v>
          </cell>
        </row>
        <row r="39">
          <cell r="N39">
            <v>511.78369647582645</v>
          </cell>
          <cell r="O39">
            <v>651.64973042965698</v>
          </cell>
          <cell r="P39">
            <v>731.69158798522301</v>
          </cell>
          <cell r="Q39">
            <v>614.91701190173114</v>
          </cell>
          <cell r="R39">
            <v>343.89973028645079</v>
          </cell>
        </row>
        <row r="40">
          <cell r="N40">
            <v>551.81776371818933</v>
          </cell>
          <cell r="O40">
            <v>702.3836397563656</v>
          </cell>
          <cell r="P40">
            <v>788.70953087090561</v>
          </cell>
          <cell r="Q40">
            <v>660.91813362444623</v>
          </cell>
          <cell r="R40">
            <v>370.80114395344231</v>
          </cell>
        </row>
        <row r="41">
          <cell r="N41">
            <v>594.72521458594724</v>
          </cell>
          <cell r="O41">
            <v>756.5654600455988</v>
          </cell>
          <cell r="P41">
            <v>848.03678381072007</v>
          </cell>
          <cell r="Q41">
            <v>710.3113529216273</v>
          </cell>
          <cell r="R41">
            <v>398.70119809661651</v>
          </cell>
        </row>
        <row r="42">
          <cell r="N42">
            <v>640.71228177109015</v>
          </cell>
          <cell r="O42">
            <v>813.85363309743559</v>
          </cell>
          <cell r="P42">
            <v>911.45639925575597</v>
          </cell>
          <cell r="Q42">
            <v>764.23185972705107</v>
          </cell>
          <cell r="R42">
            <v>429.53072799376594</v>
          </cell>
        </row>
        <row r="43">
          <cell r="N43">
            <v>690</v>
          </cell>
          <cell r="O43">
            <v>874.95300000000009</v>
          </cell>
          <cell r="P43">
            <v>981.16200000000003</v>
          </cell>
          <cell r="Q43">
            <v>824.10299999999995</v>
          </cell>
          <cell r="R43">
            <v>463.5</v>
          </cell>
        </row>
        <row r="44">
          <cell r="N44">
            <v>742.82526842671143</v>
          </cell>
          <cell r="O44">
            <v>942.37074325168692</v>
          </cell>
          <cell r="P44">
            <v>1057.6007055976104</v>
          </cell>
          <cell r="Q44">
            <v>888.85825684924259</v>
          </cell>
          <cell r="R44">
            <v>500.64808254420291</v>
          </cell>
        </row>
        <row r="45">
          <cell r="N45">
            <v>799.4419892778177</v>
          </cell>
          <cell r="O45">
            <v>1017.2238904960392</v>
          </cell>
          <cell r="P45">
            <v>1141.846469120243</v>
          </cell>
          <cell r="Q45">
            <v>960.18544247843488</v>
          </cell>
          <cell r="R45">
            <v>540.59657648860423</v>
          </cell>
        </row>
        <row r="46">
          <cell r="N46">
            <v>860.12228822185841</v>
          </cell>
          <cell r="O46">
            <v>1094.6851155442046</v>
          </cell>
          <cell r="P46">
            <v>1229.3671770623182</v>
          </cell>
          <cell r="Q46">
            <v>1032.1037397518191</v>
          </cell>
          <cell r="R46">
            <v>580.8592795468345</v>
          </cell>
        </row>
        <row r="47">
          <cell r="N47">
            <v>925.1578223288501</v>
          </cell>
          <cell r="O47">
            <v>1177.4564053285565</v>
          </cell>
          <cell r="P47">
            <v>1321.4069400576111</v>
          </cell>
          <cell r="Q47">
            <v>1109.1073543850268</v>
          </cell>
          <cell r="R47">
            <v>623.53626012307257</v>
          </cell>
        </row>
        <row r="48">
          <cell r="N48">
            <v>994.86118190659784</v>
          </cell>
          <cell r="O48">
            <v>1266.3133808732127</v>
          </cell>
          <cell r="P48">
            <v>1419.9805041271859</v>
          </cell>
          <cell r="Q48">
            <v>1192.0015760681895</v>
          </cell>
          <cell r="R48">
            <v>669.40099721265346</v>
          </cell>
        </row>
        <row r="49">
          <cell r="N49">
            <v>1069.5673929516524</v>
          </cell>
          <cell r="O49">
            <v>1360.7803671478041</v>
          </cell>
          <cell r="P49">
            <v>1524.9171093287671</v>
          </cell>
          <cell r="Q49">
            <v>1279.8350418199216</v>
          </cell>
          <cell r="R49">
            <v>716.31485967129208</v>
          </cell>
        </row>
        <row r="50">
          <cell r="N50">
            <v>1149.6355274363787</v>
          </cell>
          <cell r="O50">
            <v>1462.1464511162799</v>
          </cell>
          <cell r="P50">
            <v>1637.7082921941562</v>
          </cell>
          <cell r="Q50">
            <v>1373.584528180985</v>
          </cell>
          <cell r="R50">
            <v>766.59196494058733</v>
          </cell>
        </row>
        <row r="51">
          <cell r="N51">
            <v>1235.4504291718947</v>
          </cell>
          <cell r="O51">
            <v>1569.4893676019494</v>
          </cell>
          <cell r="P51">
            <v>1758.9779200570902</v>
          </cell>
          <cell r="Q51">
            <v>1469.7536030643444</v>
          </cell>
          <cell r="R51">
            <v>819.941592223361</v>
          </cell>
        </row>
        <row r="52">
          <cell r="N52">
            <v>1327.4245635421805</v>
          </cell>
          <cell r="O52">
            <v>1686.1379661948713</v>
          </cell>
          <cell r="P52">
            <v>1885.4623072330214</v>
          </cell>
          <cell r="Q52">
            <v>1572.6316231897233</v>
          </cell>
          <cell r="R52">
            <v>880.3883704191951</v>
          </cell>
        </row>
        <row r="53">
          <cell r="N53">
            <v>1426</v>
          </cell>
          <cell r="O53">
            <v>1811.3516999999999</v>
          </cell>
          <cell r="P53">
            <v>2020.6823000000002</v>
          </cell>
          <cell r="Q53">
            <v>1687.8197999999998</v>
          </cell>
          <cell r="R53">
            <v>946.40519999999992</v>
          </cell>
        </row>
        <row r="54">
          <cell r="N54">
            <v>1531.6505368534229</v>
          </cell>
          <cell r="O54">
            <v>1938.1905454352827</v>
          </cell>
          <cell r="P54">
            <v>2164.3320878515306</v>
          </cell>
          <cell r="Q54">
            <v>1811.4964086368636</v>
          </cell>
          <cell r="R54">
            <v>1014.1224688260519</v>
          </cell>
        </row>
        <row r="55">
          <cell r="N55">
            <v>1644.8839785556356</v>
          </cell>
          <cell r="O55">
            <v>2082.4374201903788</v>
          </cell>
          <cell r="P55">
            <v>2330.1962815429533</v>
          </cell>
          <cell r="Q55">
            <v>1949.8383165103787</v>
          </cell>
          <cell r="R55">
            <v>1088.7272503975591</v>
          </cell>
        </row>
        <row r="56">
          <cell r="N56">
            <v>1766.2445764437161</v>
          </cell>
          <cell r="O56">
            <v>2239.6825954973315</v>
          </cell>
          <cell r="P56">
            <v>2509.806665491662</v>
          </cell>
          <cell r="Q56">
            <v>2092.9076711948587</v>
          </cell>
          <cell r="R56">
            <v>1167.8677915794442</v>
          </cell>
        </row>
        <row r="57">
          <cell r="N57">
            <v>1896.3156446577002</v>
          </cell>
          <cell r="O57">
            <v>2408.4857657278585</v>
          </cell>
          <cell r="P57">
            <v>2689.3837042307518</v>
          </cell>
          <cell r="Q57">
            <v>2241.5151732157478</v>
          </cell>
          <cell r="R57">
            <v>1247.5036141140115</v>
          </cell>
        </row>
        <row r="58">
          <cell r="N58">
            <v>2035.7223638131961</v>
          </cell>
          <cell r="O58">
            <v>2581.6898253376967</v>
          </cell>
          <cell r="P58">
            <v>2879.4407739457738</v>
          </cell>
          <cell r="Q58">
            <v>2398.0942210221438</v>
          </cell>
          <cell r="R58">
            <v>1333.2875112126535</v>
          </cell>
        </row>
        <row r="59">
          <cell r="N59">
            <v>2185.1347859033053</v>
          </cell>
          <cell r="O59">
            <v>2765.4448312300565</v>
          </cell>
          <cell r="P59">
            <v>3083.8617221732834</v>
          </cell>
          <cell r="Q59">
            <v>2565.7852656076611</v>
          </cell>
          <cell r="R59">
            <v>1425.2731652774821</v>
          </cell>
        </row>
        <row r="60">
          <cell r="N60">
            <v>2345.2710548727578</v>
          </cell>
          <cell r="O60">
            <v>2968.7919553027004</v>
          </cell>
          <cell r="P60">
            <v>3304.7571323285597</v>
          </cell>
          <cell r="Q60">
            <v>2746.4653577160998</v>
          </cell>
          <cell r="R60">
            <v>1526.0474817443567</v>
          </cell>
        </row>
        <row r="61">
          <cell r="N61">
            <v>2516.9008583437885</v>
          </cell>
          <cell r="O61">
            <v>3179.8197152899115</v>
          </cell>
          <cell r="P61">
            <v>3541.126305028768</v>
          </cell>
          <cell r="Q61">
            <v>2942.9465153781307</v>
          </cell>
          <cell r="R61">
            <v>1633.2169669792843</v>
          </cell>
        </row>
        <row r="62">
          <cell r="N62">
            <v>2700.8491270843624</v>
          </cell>
          <cell r="O62">
            <v>3413.0043277850505</v>
          </cell>
          <cell r="P62">
            <v>3797.2588302242589</v>
          </cell>
          <cell r="Q62">
            <v>3152.5896292338052</v>
          </cell>
          <cell r="R62">
            <v>1751.3714878690009</v>
          </cell>
        </row>
        <row r="63">
          <cell r="N63">
            <v>2898</v>
          </cell>
          <cell r="O63">
            <v>3657.4965000000002</v>
          </cell>
          <cell r="P63">
            <v>4069.2833999999998</v>
          </cell>
          <cell r="Q63">
            <v>3379.4712</v>
          </cell>
          <cell r="R63">
            <v>1882.4589000000003</v>
          </cell>
        </row>
        <row r="64">
          <cell r="N64">
            <v>3109.3010737068457</v>
          </cell>
          <cell r="O64">
            <v>3925.9860381165895</v>
          </cell>
          <cell r="P64">
            <v>4365.9859367969093</v>
          </cell>
          <cell r="Q64">
            <v>3628.6625026184524</v>
          </cell>
          <cell r="R64">
            <v>2019.01789286138</v>
          </cell>
        </row>
        <row r="65">
          <cell r="N65">
            <v>3335.7679571112699</v>
          </cell>
          <cell r="O65">
            <v>4210.4788321605647</v>
          </cell>
          <cell r="P65">
            <v>4687.2833516127894</v>
          </cell>
          <cell r="Q65">
            <v>3898.1856863497019</v>
          </cell>
          <cell r="R65">
            <v>2175.7836567037139</v>
          </cell>
        </row>
        <row r="66">
          <cell r="N66">
            <v>3578.4891528874323</v>
          </cell>
          <cell r="O66">
            <v>4520.4953050880667</v>
          </cell>
          <cell r="P66">
            <v>5030.4689059957536</v>
          </cell>
          <cell r="Q66">
            <v>4189.8429073612688</v>
          </cell>
          <cell r="R66">
            <v>2338.1070192541943</v>
          </cell>
        </row>
        <row r="67">
          <cell r="N67">
            <v>3838.631289315399</v>
          </cell>
          <cell r="O67">
            <v>4850.7949118015804</v>
          </cell>
          <cell r="P67">
            <v>5402.2393310636253</v>
          </cell>
          <cell r="Q67">
            <v>4503.0232618402342</v>
          </cell>
          <cell r="R67">
            <v>2507.2187163176109</v>
          </cell>
        </row>
        <row r="68">
          <cell r="N68">
            <v>4117.4447276263909</v>
          </cell>
          <cell r="O68">
            <v>5202.5256778579324</v>
          </cell>
          <cell r="P68">
            <v>5806.0267123595722</v>
          </cell>
          <cell r="Q68">
            <v>4833.7816495985917</v>
          </cell>
          <cell r="R68">
            <v>2677.3415812386629</v>
          </cell>
        </row>
        <row r="69">
          <cell r="N69">
            <v>4416.2695718066107</v>
          </cell>
          <cell r="O69">
            <v>5584.6032876140744</v>
          </cell>
          <cell r="P69">
            <v>6232.6428443465666</v>
          </cell>
          <cell r="Q69">
            <v>5166.7953843630921</v>
          </cell>
          <cell r="R69">
            <v>2868.6839062272406</v>
          </cell>
        </row>
        <row r="70">
          <cell r="N70">
            <v>4736.5421097455128</v>
          </cell>
          <cell r="O70">
            <v>5994.4338352951672</v>
          </cell>
          <cell r="P70">
            <v>6669.648506700737</v>
          </cell>
          <cell r="Q70">
            <v>5523.467097126364</v>
          </cell>
          <cell r="R70">
            <v>3069.2998807764393</v>
          </cell>
        </row>
        <row r="71">
          <cell r="N71">
            <v>5079.8017166875779</v>
          </cell>
          <cell r="O71">
            <v>6420.7147672321553</v>
          </cell>
          <cell r="P71">
            <v>7120.8439603582265</v>
          </cell>
          <cell r="Q71">
            <v>5913.5186519153212</v>
          </cell>
          <cell r="R71">
            <v>3281.4966937441241</v>
          </cell>
        </row>
        <row r="72">
          <cell r="N72">
            <v>5447.6982541687212</v>
          </cell>
          <cell r="O72">
            <v>6868.2684736992569</v>
          </cell>
          <cell r="P72">
            <v>7634.4043333920454</v>
          </cell>
          <cell r="Q72">
            <v>6338.1363766348895</v>
          </cell>
          <cell r="R72">
            <v>3508.175561817156</v>
          </cell>
        </row>
        <row r="73">
          <cell r="N73">
            <v>5842</v>
          </cell>
          <cell r="O73">
            <v>7367.9431000000004</v>
          </cell>
          <cell r="P73">
            <v>8199.691499999999</v>
          </cell>
          <cell r="Q73">
            <v>6790.3471000000009</v>
          </cell>
          <cell r="R73">
            <v>3759.4794000000002</v>
          </cell>
        </row>
        <row r="74">
          <cell r="N74">
            <v>6264.6021474136924</v>
          </cell>
          <cell r="O74">
            <v>7908.2294703902389</v>
          </cell>
          <cell r="P74">
            <v>8789.1278632188478</v>
          </cell>
          <cell r="Q74">
            <v>7273.1349996456938</v>
          </cell>
          <cell r="R74">
            <v>4030.0321801315486</v>
          </cell>
        </row>
        <row r="75">
          <cell r="N75">
            <v>6717.5359142225398</v>
          </cell>
          <cell r="O75">
            <v>8480.9767117396204</v>
          </cell>
          <cell r="P75">
            <v>9401.9946955963624</v>
          </cell>
          <cell r="Q75">
            <v>7785.4488845165961</v>
          </cell>
          <cell r="R75">
            <v>4315.3888813133908</v>
          </cell>
        </row>
        <row r="76">
          <cell r="N76">
            <v>7202.9783057748664</v>
          </cell>
          <cell r="O76">
            <v>9072.871473954021</v>
          </cell>
          <cell r="P76">
            <v>10062.905183434286</v>
          </cell>
          <cell r="Q76">
            <v>8338.3869078438565</v>
          </cell>
          <cell r="R76">
            <v>4622.4017171915848</v>
          </cell>
        </row>
        <row r="77">
          <cell r="N77">
            <v>7723.2625786307999</v>
          </cell>
          <cell r="O77">
            <v>9725.9717240747977</v>
          </cell>
          <cell r="P77">
            <v>10801.990098290646</v>
          </cell>
          <cell r="Q77">
            <v>8947.6011737588742</v>
          </cell>
          <cell r="R77">
            <v>4961.4742496161989</v>
          </cell>
        </row>
        <row r="78">
          <cell r="N78">
            <v>8280.8894552527818</v>
          </cell>
          <cell r="O78">
            <v>10435.432876040768</v>
          </cell>
          <cell r="P78">
            <v>11591.73307493163</v>
          </cell>
          <cell r="Q78">
            <v>9601.0432537560609</v>
          </cell>
          <cell r="R78">
            <v>5330.8225868189775</v>
          </cell>
        </row>
        <row r="79">
          <cell r="N79">
            <v>8878.5391436132213</v>
          </cell>
          <cell r="O79">
            <v>11187.287440877531</v>
          </cell>
          <cell r="P79">
            <v>12423.064282636185</v>
          </cell>
          <cell r="Q79">
            <v>10303.911398432119</v>
          </cell>
          <cell r="R79">
            <v>5733.4517601925972</v>
          </cell>
        </row>
        <row r="80">
          <cell r="N80">
            <v>9519.0842194910274</v>
          </cell>
          <cell r="O80">
            <v>12001.33028535274</v>
          </cell>
          <cell r="P80">
            <v>13334.39525564707</v>
          </cell>
          <cell r="Q80">
            <v>11064.341993234622</v>
          </cell>
          <cell r="R80">
            <v>6132.1733605347736</v>
          </cell>
        </row>
        <row r="81">
          <cell r="N81">
            <v>10205.603433375156</v>
          </cell>
          <cell r="O81">
            <v>12866.869831288672</v>
          </cell>
          <cell r="P81">
            <v>14308.189455308708</v>
          </cell>
          <cell r="Q81">
            <v>11862.30566202825</v>
          </cell>
          <cell r="R81">
            <v>6556.1462038834607</v>
          </cell>
        </row>
        <row r="82">
          <cell r="N82">
            <v>10941.396508337442</v>
          </cell>
          <cell r="O82">
            <v>13807.281252895182</v>
          </cell>
          <cell r="P82">
            <v>15354.918003354933</v>
          </cell>
          <cell r="Q82">
            <v>12680.793125428094</v>
          </cell>
          <cell r="R82">
            <v>7016.5748669292998</v>
          </cell>
        </row>
        <row r="83">
          <cell r="N83">
            <v>11730</v>
          </cell>
          <cell r="O83">
            <v>14812.695</v>
          </cell>
          <cell r="P83">
            <v>16410.576000000001</v>
          </cell>
          <cell r="Q83">
            <v>13552.740000000002</v>
          </cell>
          <cell r="R83">
            <v>7496.0309999999999</v>
          </cell>
        </row>
        <row r="84">
          <cell r="N84">
            <v>12575.204294827385</v>
          </cell>
          <cell r="O84">
            <v>15836.064118078692</v>
          </cell>
          <cell r="P84">
            <v>17533.333974271412</v>
          </cell>
          <cell r="Q84">
            <v>14498.308417714825</v>
          </cell>
          <cell r="R84">
            <v>8019.2624536127059</v>
          </cell>
        </row>
        <row r="85">
          <cell r="N85">
            <v>13481.07182844507</v>
          </cell>
          <cell r="O85">
            <v>16961.1226009245</v>
          </cell>
          <cell r="P85">
            <v>18780.363937495276</v>
          </cell>
          <cell r="Q85">
            <v>15533.652934359494</v>
          </cell>
          <cell r="R85">
            <v>8572.7894157755472</v>
          </cell>
        </row>
        <row r="86">
          <cell r="N86">
            <v>14451.956611549746</v>
          </cell>
          <cell r="O86">
            <v>18193.159753419211</v>
          </cell>
          <cell r="P86">
            <v>20161.484826615306</v>
          </cell>
          <cell r="Q86">
            <v>16642.653312781815</v>
          </cell>
          <cell r="R86">
            <v>9186.9517314772656</v>
          </cell>
        </row>
        <row r="87">
          <cell r="N87">
            <v>15492.5251572616</v>
          </cell>
          <cell r="O87">
            <v>19514.384688086713</v>
          </cell>
          <cell r="P87">
            <v>21591.696555857881</v>
          </cell>
          <cell r="Q87">
            <v>17816.673366070961</v>
          </cell>
          <cell r="R87">
            <v>9851.8988239177452</v>
          </cell>
        </row>
        <row r="88">
          <cell r="N88">
            <v>16607.778910505567</v>
          </cell>
          <cell r="O88">
            <v>20885.292888242257</v>
          </cell>
          <cell r="P88">
            <v>23106.583317522378</v>
          </cell>
          <cell r="Q88">
            <v>19114.109371304035</v>
          </cell>
          <cell r="R88">
            <v>10561.103232393669</v>
          </cell>
        </row>
        <row r="89">
          <cell r="N89">
            <v>17803.078287226446</v>
          </cell>
          <cell r="O89">
            <v>22378.082383602617</v>
          </cell>
          <cell r="P89">
            <v>24773.138246052011</v>
          </cell>
          <cell r="Q89">
            <v>20537.631112144427</v>
          </cell>
          <cell r="R89">
            <v>11221.551160847546</v>
          </cell>
        </row>
        <row r="90">
          <cell r="N90">
            <v>19084.16843898204</v>
          </cell>
          <cell r="O90">
            <v>24005.062758296252</v>
          </cell>
          <cell r="P90">
            <v>26608.641181245723</v>
          </cell>
          <cell r="Q90">
            <v>21895.847272561801</v>
          </cell>
          <cell r="R90">
            <v>11922.21192241363</v>
          </cell>
        </row>
        <row r="91">
          <cell r="N91">
            <v>20457.206866750312</v>
          </cell>
          <cell r="O91">
            <v>25779.816315968015</v>
          </cell>
          <cell r="P91">
            <v>28474.475182207443</v>
          </cell>
          <cell r="Q91">
            <v>23278.789359941271</v>
          </cell>
          <cell r="R91">
            <v>12688.360198157678</v>
          </cell>
        </row>
        <row r="92">
          <cell r="N92">
            <v>21928.793016674885</v>
          </cell>
          <cell r="O92">
            <v>27589.567920062011</v>
          </cell>
          <cell r="P92">
            <v>30266.835190952177</v>
          </cell>
          <cell r="Q92">
            <v>24752.029774993443</v>
          </cell>
          <cell r="R92">
            <v>13453.791228621709</v>
          </cell>
        </row>
        <row r="93">
          <cell r="N93">
            <v>23506</v>
          </cell>
          <cell r="O93">
            <v>29354.803800000002</v>
          </cell>
          <cell r="P93">
            <v>32225.192999999999</v>
          </cell>
          <cell r="Q93">
            <v>26253.340400000001</v>
          </cell>
          <cell r="R93">
            <v>14263.543000000001</v>
          </cell>
        </row>
        <row r="94">
          <cell r="N94">
            <v>25196.408589654777</v>
          </cell>
          <cell r="O94">
            <v>31465.822794773703</v>
          </cell>
          <cell r="P94">
            <v>34437.958287128611</v>
          </cell>
          <cell r="Q94">
            <v>28079.261155920252</v>
          </cell>
          <cell r="R94">
            <v>15232.872236484771</v>
          </cell>
        </row>
        <row r="95">
          <cell r="N95">
            <v>27008.143656890144</v>
          </cell>
          <cell r="O95">
            <v>33653.614830379513</v>
          </cell>
          <cell r="P95">
            <v>36866.116091655043</v>
          </cell>
          <cell r="Q95">
            <v>30031.764052634771</v>
          </cell>
          <cell r="R95">
            <v>16237.472106589683</v>
          </cell>
        </row>
        <row r="96">
          <cell r="N96">
            <v>28949.913223099466</v>
          </cell>
          <cell r="O96">
            <v>36068.948623035481</v>
          </cell>
          <cell r="P96">
            <v>39465.088117074862</v>
          </cell>
          <cell r="Q96">
            <v>32087.20273216796</v>
          </cell>
          <cell r="R96">
            <v>17340.054001727131</v>
          </cell>
        </row>
        <row r="97">
          <cell r="N97">
            <v>31031.050314523203</v>
          </cell>
          <cell r="O97">
            <v>38612.138282776315</v>
          </cell>
          <cell r="P97">
            <v>42228.469902908837</v>
          </cell>
          <cell r="Q97">
            <v>34268.803120818542</v>
          </cell>
          <cell r="R97">
            <v>18503.208173304902</v>
          </cell>
        </row>
        <row r="98">
          <cell r="N98">
            <v>33261.557821011134</v>
          </cell>
          <cell r="O98">
            <v>41416.641029113518</v>
          </cell>
          <cell r="P98">
            <v>45132.246268658033</v>
          </cell>
          <cell r="Q98">
            <v>36605.428998038653</v>
          </cell>
          <cell r="R98">
            <v>19863.00694562952</v>
          </cell>
        </row>
        <row r="99">
          <cell r="N99">
            <v>35652.156574452893</v>
          </cell>
          <cell r="O99">
            <v>44289.511542119748</v>
          </cell>
          <cell r="P99">
            <v>48227.912273273716</v>
          </cell>
          <cell r="Q99">
            <v>39212.411931853043</v>
          </cell>
          <cell r="R99">
            <v>21306.581320463309</v>
          </cell>
        </row>
        <row r="100">
          <cell r="N100">
            <v>38214.336877964088</v>
          </cell>
          <cell r="O100">
            <v>47416.764571404769</v>
          </cell>
          <cell r="P100">
            <v>51807.259580101301</v>
          </cell>
          <cell r="Q100">
            <v>42210.144246427553</v>
          </cell>
          <cell r="R100">
            <v>23000.378620392712</v>
          </cell>
        </row>
        <row r="101">
          <cell r="N101">
            <v>40960.413733500631</v>
          </cell>
          <cell r="O101">
            <v>50943.446048509235</v>
          </cell>
          <cell r="P101">
            <v>55781.316132324064</v>
          </cell>
          <cell r="Q101">
            <v>45518.506382640116</v>
          </cell>
          <cell r="R101">
            <v>24799.927716836362</v>
          </cell>
        </row>
        <row r="102">
          <cell r="N102">
            <v>43903.586033349777</v>
          </cell>
          <cell r="O102">
            <v>54706.25426201216</v>
          </cell>
          <cell r="P102">
            <v>59937.080210150787</v>
          </cell>
          <cell r="Q102">
            <v>48966.146715886673</v>
          </cell>
          <cell r="R102">
            <v>26532.750448941599</v>
          </cell>
        </row>
        <row r="103">
          <cell r="N103">
            <v>47058</v>
          </cell>
          <cell r="O103">
            <v>58650.533700000007</v>
          </cell>
          <cell r="P103">
            <v>64308.644399999997</v>
          </cell>
          <cell r="Q103">
            <v>52347.319199999998</v>
          </cell>
          <cell r="R103">
            <v>28302.113400000002</v>
          </cell>
        </row>
        <row r="104">
          <cell r="N104">
            <v>50438.81717930951</v>
          </cell>
          <cell r="O104">
            <v>62922.972679201433</v>
          </cell>
          <cell r="P104">
            <v>68819.051108257583</v>
          </cell>
          <cell r="Q104">
            <v>55825.792503662335</v>
          </cell>
          <cell r="R104">
            <v>30222.500655432003</v>
          </cell>
        </row>
        <row r="105">
          <cell r="N105">
            <v>54062.287313780289</v>
          </cell>
          <cell r="O105">
            <v>67285.805264019393</v>
          </cell>
          <cell r="P105">
            <v>73367.224953261932</v>
          </cell>
          <cell r="Q105">
            <v>59533.625843357957</v>
          </cell>
          <cell r="R105">
            <v>32296.810441252339</v>
          </cell>
        </row>
        <row r="106">
          <cell r="N106">
            <v>57945.826446198938</v>
          </cell>
          <cell r="O106">
            <v>71916.691171565428</v>
          </cell>
          <cell r="P106">
            <v>78396.798136881436</v>
          </cell>
          <cell r="Q106">
            <v>63758.296715504403</v>
          </cell>
          <cell r="R106">
            <v>34590.887066246381</v>
          </cell>
        </row>
        <row r="107">
          <cell r="N107">
            <v>62108.100629046407</v>
          </cell>
          <cell r="O107">
            <v>77100.591068068024</v>
          </cell>
          <cell r="P107">
            <v>84212.373642924023</v>
          </cell>
          <cell r="Q107">
            <v>68504.96495861806</v>
          </cell>
          <cell r="R107">
            <v>37131.192943465336</v>
          </cell>
        </row>
        <row r="108">
          <cell r="N108">
            <v>66569.115642022269</v>
          </cell>
          <cell r="O108">
            <v>82735.42537568738</v>
          </cell>
          <cell r="P108">
            <v>90379.585867954564</v>
          </cell>
          <cell r="Q108">
            <v>73499.973588638299</v>
          </cell>
          <cell r="R108">
            <v>39798.201071114236</v>
          </cell>
        </row>
        <row r="109">
          <cell r="N109">
            <v>71350.313148905741</v>
          </cell>
          <cell r="O109">
            <v>88740.090666434582</v>
          </cell>
          <cell r="P109">
            <v>96885.039131134996</v>
          </cell>
          <cell r="Q109">
            <v>78731.037716030813</v>
          </cell>
          <cell r="R109">
            <v>42496.866948993898</v>
          </cell>
        </row>
        <row r="110">
          <cell r="N110">
            <v>76474.673755928176</v>
          </cell>
          <cell r="O110">
            <v>95068.825682519018</v>
          </cell>
          <cell r="P110">
            <v>103888.68305664834</v>
          </cell>
          <cell r="Q110">
            <v>84060.13014606238</v>
          </cell>
          <cell r="R110">
            <v>45343.496562797547</v>
          </cell>
        </row>
        <row r="111">
          <cell r="N111">
            <v>81966.827467001276</v>
          </cell>
          <cell r="O111">
            <v>101896.34881058118</v>
          </cell>
          <cell r="P111">
            <v>110846.94818122237</v>
          </cell>
          <cell r="Q111">
            <v>89785.037297310293</v>
          </cell>
          <cell r="R111">
            <v>48526.500125529114</v>
          </cell>
        </row>
        <row r="112">
          <cell r="N112">
            <v>87853.172066699568</v>
          </cell>
          <cell r="O112">
            <v>108855.61876018409</v>
          </cell>
          <cell r="P112">
            <v>118442.30968422769</v>
          </cell>
          <cell r="Q112">
            <v>95977.107675832609</v>
          </cell>
          <cell r="R112">
            <v>51972.026743092792</v>
          </cell>
        </row>
        <row r="113">
          <cell r="N113">
            <v>94162</v>
          </cell>
          <cell r="O113">
            <v>116672.65430000001</v>
          </cell>
          <cell r="P113">
            <v>127152.68019999999</v>
          </cell>
          <cell r="Q113">
            <v>103143.41720000001</v>
          </cell>
          <cell r="R113">
            <v>55830.696799999991</v>
          </cell>
        </row>
      </sheetData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>
        <row r="5">
          <cell r="B5">
            <v>1</v>
          </cell>
        </row>
      </sheetData>
      <sheetData sheetId="18" refreshError="1"/>
      <sheetData sheetId="19" refreshError="1"/>
      <sheetData sheetId="20" refreshError="1"/>
      <sheetData sheetId="21" refreshError="1"/>
      <sheetData sheetId="22">
        <row r="6">
          <cell r="C6">
            <v>5.0636889117865597E-3</v>
          </cell>
        </row>
      </sheetData>
      <sheetData sheetId="23" refreshError="1"/>
      <sheetData sheetId="24">
        <row r="4">
          <cell r="K4">
            <v>1</v>
          </cell>
        </row>
      </sheetData>
      <sheetData sheetId="25" refreshError="1"/>
      <sheetData sheetId="26" refreshError="1"/>
      <sheetData sheetId="27">
        <row r="3">
          <cell r="J3">
            <v>10000</v>
          </cell>
        </row>
        <row r="43">
          <cell r="AO43" t="str">
            <v>天数</v>
          </cell>
          <cell r="AP43">
            <v>1</v>
          </cell>
          <cell r="AQ43">
            <v>2</v>
          </cell>
          <cell r="AR43">
            <v>3</v>
          </cell>
          <cell r="AS43">
            <v>4</v>
          </cell>
          <cell r="AT43">
            <v>5</v>
          </cell>
          <cell r="AU43">
            <v>6</v>
          </cell>
          <cell r="AV43">
            <v>7</v>
          </cell>
        </row>
        <row r="44">
          <cell r="AO44">
            <v>1.5</v>
          </cell>
          <cell r="AP44">
            <v>1</v>
          </cell>
        </row>
        <row r="45">
          <cell r="AO45">
            <v>3</v>
          </cell>
          <cell r="AP45">
            <v>3.321800168499446</v>
          </cell>
        </row>
        <row r="46">
          <cell r="AO46">
            <v>5.8249999999999993</v>
          </cell>
          <cell r="AP46">
            <v>4.0060801364845995</v>
          </cell>
          <cell r="AQ46">
            <v>4.5523637914597721</v>
          </cell>
        </row>
        <row r="47">
          <cell r="AO47">
            <v>10.65</v>
          </cell>
          <cell r="AP47">
            <v>4.0336366142817761</v>
          </cell>
          <cell r="AQ47">
            <v>4.5836779707747457</v>
          </cell>
          <cell r="AR47">
            <v>3.8502894954507862</v>
          </cell>
        </row>
        <row r="48">
          <cell r="AO48">
            <v>19.125</v>
          </cell>
          <cell r="AP48">
            <v>4.4351533816851019</v>
          </cell>
          <cell r="AQ48">
            <v>5.0399470246421609</v>
          </cell>
          <cell r="AR48">
            <v>4.2335555006994152</v>
          </cell>
          <cell r="AS48">
            <v>2.6207724528139238</v>
          </cell>
        </row>
        <row r="49">
          <cell r="AO49">
            <v>33.5</v>
          </cell>
          <cell r="AP49">
            <v>6.7291844243134822</v>
          </cell>
          <cell r="AQ49">
            <v>7.6468004821744113</v>
          </cell>
          <cell r="AR49">
            <v>6.4233124050265058</v>
          </cell>
          <cell r="AS49">
            <v>3.9763362507306939</v>
          </cell>
          <cell r="AT49">
            <v>1.8352321157218587</v>
          </cell>
        </row>
        <row r="50">
          <cell r="AO50">
            <v>56.625</v>
          </cell>
          <cell r="AP50">
            <v>10.705146705146705</v>
          </cell>
          <cell r="AQ50">
            <v>12.16493943766671</v>
          </cell>
          <cell r="AR50">
            <v>10.218549127640037</v>
          </cell>
          <cell r="AS50">
            <v>6.3257685075866892</v>
          </cell>
          <cell r="AT50">
            <v>2.9195854650400106</v>
          </cell>
          <cell r="AU50">
            <v>1.2164939437666711</v>
          </cell>
        </row>
      </sheetData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总纲"/>
      <sheetName val="纲要"/>
      <sheetName val="节奏总纲"/>
      <sheetName val="圣人"/>
      <sheetName val="爵位"/>
      <sheetName val="士兵训练"/>
      <sheetName val="功能-大地图城池-附加属性"/>
      <sheetName val="养成属性buff汇总"/>
      <sheetName val="士兵属性"/>
      <sheetName val="武将属性"/>
      <sheetName val="战法技能效用"/>
      <sheetName val="攻城值"/>
      <sheetName val="带兵数"/>
      <sheetName val="职业属性对比"/>
      <sheetName val="非r将兵属性验证"/>
      <sheetName val="小r将兵属性验证"/>
      <sheetName val="中r将兵属性验证"/>
      <sheetName val="大r将兵属性验证"/>
      <sheetName val="超r将兵属性验证"/>
      <sheetName val="各R部队能量汇总"/>
      <sheetName val="消耗转换战力汇总"/>
      <sheetName val="战力汇总"/>
      <sheetName val="将兵属性对比验证"/>
      <sheetName val="将兵攻城值对比验证"/>
      <sheetName val="各职业士兵属性"/>
      <sheetName val="实力验证"/>
      <sheetName val="实力验证（按等级）"/>
      <sheetName val="索引信息"/>
      <sheetName val="各r兵营医馆情况"/>
      <sheetName val="各职业武将属性"/>
      <sheetName val="各职业羁绊加成值"/>
      <sheetName val="Sheet2"/>
      <sheetName val="Sheet1"/>
      <sheetName val="超r各职业士兵属性"/>
      <sheetName val="功能-大地图城池-城防"/>
      <sheetName val="属性-玩家城防"/>
      <sheetName val="Sheet9"/>
      <sheetName val="属性-城池"/>
      <sheetName val="功能-城池"/>
      <sheetName val="城池"/>
      <sheetName val="养成表"/>
    </sheetNames>
    <sheetDataSet>
      <sheetData sheetId="0"/>
      <sheetData sheetId="1"/>
      <sheetData sheetId="2"/>
      <sheetData sheetId="3"/>
      <sheetData sheetId="4"/>
      <sheetData sheetId="5"/>
      <sheetData sheetId="6">
        <row r="16">
          <cell r="C16" t="e">
            <v>#VALUE!</v>
          </cell>
          <cell r="D16">
            <v>13.213386604241782</v>
          </cell>
          <cell r="E16">
            <v>20</v>
          </cell>
          <cell r="F16">
            <v>27.701095862686529</v>
          </cell>
          <cell r="G16">
            <v>35.414139837379025</v>
          </cell>
          <cell r="H16">
            <v>43.301799809099002</v>
          </cell>
          <cell r="I16">
            <v>51.082568038258209</v>
          </cell>
        </row>
        <row r="29">
          <cell r="C29">
            <v>44</v>
          </cell>
          <cell r="D29">
            <v>50</v>
          </cell>
          <cell r="E29">
            <v>42</v>
          </cell>
          <cell r="F29">
            <v>26</v>
          </cell>
          <cell r="G29">
            <v>12</v>
          </cell>
          <cell r="H29">
            <v>5</v>
          </cell>
          <cell r="I29">
            <v>1</v>
          </cell>
        </row>
      </sheetData>
      <sheetData sheetId="7">
        <row r="6">
          <cell r="C6">
            <v>0</v>
          </cell>
        </row>
      </sheetData>
      <sheetData sheetId="8">
        <row r="5">
          <cell r="AV5">
            <v>1.2402098837099819E-2</v>
          </cell>
        </row>
      </sheetData>
      <sheetData sheetId="9">
        <row r="5">
          <cell r="BG5">
            <v>1.2402098837099819E-2</v>
          </cell>
        </row>
      </sheetData>
      <sheetData sheetId="10"/>
      <sheetData sheetId="11">
        <row r="5">
          <cell r="C5">
            <v>3.5</v>
          </cell>
        </row>
      </sheetData>
      <sheetData sheetId="12">
        <row r="4">
          <cell r="D4">
            <v>1249.1935266914652</v>
          </cell>
        </row>
      </sheetData>
      <sheetData sheetId="13"/>
      <sheetData sheetId="14">
        <row r="7">
          <cell r="M7">
            <v>60</v>
          </cell>
        </row>
      </sheetData>
      <sheetData sheetId="15">
        <row r="7">
          <cell r="M7">
            <v>60</v>
          </cell>
        </row>
      </sheetData>
      <sheetData sheetId="16">
        <row r="7">
          <cell r="M7">
            <v>60</v>
          </cell>
        </row>
      </sheetData>
      <sheetData sheetId="17">
        <row r="7">
          <cell r="M7">
            <v>60</v>
          </cell>
        </row>
      </sheetData>
      <sheetData sheetId="18">
        <row r="7">
          <cell r="M7">
            <v>60</v>
          </cell>
        </row>
      </sheetData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总纲"/>
      <sheetName val="10月底城池buff规划"/>
      <sheetName val="初版城池buff规划"/>
      <sheetName val="节奏总纲"/>
      <sheetName val="引用信息"/>
      <sheetName val="资源点"/>
      <sheetName val="普通野怪"/>
      <sheetName val="精英野怪"/>
      <sheetName val="阶段对应野怪"/>
      <sheetName val="据点"/>
      <sheetName val="移动速度"/>
      <sheetName val="Sheet1"/>
      <sheetName val="加成效果"/>
    </sheetNames>
    <sheetDataSet>
      <sheetData sheetId="0" refreshError="1"/>
      <sheetData sheetId="1" refreshError="1"/>
      <sheetData sheetId="2" refreshError="1"/>
      <sheetData sheetId="3" refreshError="1">
        <row r="4">
          <cell r="O4">
            <v>1</v>
          </cell>
          <cell r="P4">
            <v>7.1773462536293131E-2</v>
          </cell>
        </row>
        <row r="5">
          <cell r="O5">
            <v>2</v>
          </cell>
          <cell r="P5">
            <v>0.1486983549970351</v>
          </cell>
        </row>
        <row r="6">
          <cell r="O6">
            <v>3</v>
          </cell>
          <cell r="P6">
            <v>0.23114441334491631</v>
          </cell>
        </row>
        <row r="7">
          <cell r="O7">
            <v>4</v>
          </cell>
          <cell r="P7">
            <v>0.3195079107728942</v>
          </cell>
        </row>
        <row r="8">
          <cell r="O8">
            <v>5</v>
          </cell>
          <cell r="P8">
            <v>0.41421356237309515</v>
          </cell>
        </row>
        <row r="9">
          <cell r="O9">
            <v>6</v>
          </cell>
          <cell r="P9">
            <v>0.51571656651039799</v>
          </cell>
        </row>
        <row r="10">
          <cell r="O10">
            <v>7</v>
          </cell>
          <cell r="P10">
            <v>0.62450479271247095</v>
          </cell>
        </row>
        <row r="11">
          <cell r="O11">
            <v>8</v>
          </cell>
          <cell r="P11">
            <v>0.74110112659224825</v>
          </cell>
        </row>
        <row r="12">
          <cell r="O12">
            <v>9</v>
          </cell>
          <cell r="P12">
            <v>0.86606598307361482</v>
          </cell>
        </row>
        <row r="13">
          <cell r="O13">
            <v>10</v>
          </cell>
          <cell r="P13">
            <v>1</v>
          </cell>
        </row>
        <row r="14">
          <cell r="O14">
            <v>11</v>
          </cell>
          <cell r="P14">
            <v>1.1435469250725863</v>
          </cell>
        </row>
        <row r="15">
          <cell r="O15">
            <v>12</v>
          </cell>
          <cell r="P15">
            <v>1.2973967099940702</v>
          </cell>
        </row>
        <row r="16">
          <cell r="O16">
            <v>13</v>
          </cell>
          <cell r="P16">
            <v>1.4622888266898326</v>
          </cell>
        </row>
        <row r="17">
          <cell r="O17">
            <v>14</v>
          </cell>
          <cell r="P17">
            <v>1.6390158215457884</v>
          </cell>
        </row>
        <row r="18">
          <cell r="O18">
            <v>15</v>
          </cell>
          <cell r="P18">
            <v>1.8284271247461898</v>
          </cell>
        </row>
        <row r="19">
          <cell r="O19">
            <v>16</v>
          </cell>
          <cell r="P19">
            <v>2.031433133020796</v>
          </cell>
        </row>
        <row r="20">
          <cell r="O20">
            <v>17</v>
          </cell>
          <cell r="P20">
            <v>2.2490095854249419</v>
          </cell>
        </row>
        <row r="21">
          <cell r="O21">
            <v>18</v>
          </cell>
          <cell r="P21">
            <v>2.4822022531844965</v>
          </cell>
        </row>
        <row r="22">
          <cell r="O22">
            <v>19</v>
          </cell>
          <cell r="P22">
            <v>2.7321319661472296</v>
          </cell>
        </row>
        <row r="23">
          <cell r="O23">
            <v>20</v>
          </cell>
          <cell r="P23">
            <v>3</v>
          </cell>
        </row>
        <row r="24">
          <cell r="O24">
            <v>21</v>
          </cell>
          <cell r="P24">
            <v>3.2870938501451725</v>
          </cell>
        </row>
        <row r="25">
          <cell r="O25">
            <v>22</v>
          </cell>
          <cell r="P25">
            <v>3.5947934199881395</v>
          </cell>
        </row>
        <row r="26">
          <cell r="O26">
            <v>23</v>
          </cell>
          <cell r="P26">
            <v>3.9245776533796644</v>
          </cell>
        </row>
        <row r="27">
          <cell r="O27">
            <v>24</v>
          </cell>
          <cell r="P27">
            <v>4.2780316430915768</v>
          </cell>
        </row>
        <row r="28">
          <cell r="O28">
            <v>25</v>
          </cell>
          <cell r="P28">
            <v>4.6568542494923806</v>
          </cell>
        </row>
        <row r="29">
          <cell r="O29">
            <v>26</v>
          </cell>
          <cell r="P29">
            <v>5.062866266041592</v>
          </cell>
        </row>
        <row r="30">
          <cell r="O30">
            <v>27</v>
          </cell>
          <cell r="P30">
            <v>5.4980191708498847</v>
          </cell>
        </row>
        <row r="31">
          <cell r="O31">
            <v>28</v>
          </cell>
          <cell r="P31">
            <v>5.9644045063689921</v>
          </cell>
        </row>
        <row r="32">
          <cell r="O32">
            <v>29</v>
          </cell>
          <cell r="P32">
            <v>6.4642639322944575</v>
          </cell>
        </row>
        <row r="33">
          <cell r="O33">
            <v>30</v>
          </cell>
          <cell r="P33">
            <v>7</v>
          </cell>
        </row>
        <row r="34">
          <cell r="O34">
            <v>31</v>
          </cell>
          <cell r="P34">
            <v>7.5741877002903433</v>
          </cell>
        </row>
        <row r="35">
          <cell r="O35">
            <v>32</v>
          </cell>
          <cell r="P35">
            <v>8.189586839976279</v>
          </cell>
        </row>
        <row r="36">
          <cell r="O36">
            <v>33</v>
          </cell>
          <cell r="P36">
            <v>8.8491553067593287</v>
          </cell>
        </row>
        <row r="37">
          <cell r="O37">
            <v>34</v>
          </cell>
          <cell r="P37">
            <v>9.5560632861831518</v>
          </cell>
        </row>
        <row r="38">
          <cell r="O38">
            <v>35</v>
          </cell>
          <cell r="P38">
            <v>10.313708498984759</v>
          </cell>
        </row>
        <row r="39">
          <cell r="O39">
            <v>36</v>
          </cell>
          <cell r="P39">
            <v>11.125732532083184</v>
          </cell>
        </row>
        <row r="40">
          <cell r="O40">
            <v>37</v>
          </cell>
          <cell r="P40">
            <v>11.996038341699768</v>
          </cell>
        </row>
        <row r="41">
          <cell r="O41">
            <v>38</v>
          </cell>
          <cell r="P41">
            <v>12.928809012737984</v>
          </cell>
        </row>
        <row r="42">
          <cell r="O42">
            <v>39</v>
          </cell>
          <cell r="P42">
            <v>13.928527864588917</v>
          </cell>
        </row>
        <row r="43">
          <cell r="O43">
            <v>40</v>
          </cell>
          <cell r="P43">
            <v>15</v>
          </cell>
        </row>
        <row r="44">
          <cell r="O44">
            <v>41</v>
          </cell>
          <cell r="P44">
            <v>16.148375400580683</v>
          </cell>
        </row>
        <row r="45">
          <cell r="O45">
            <v>42</v>
          </cell>
          <cell r="P45">
            <v>17.379173679952558</v>
          </cell>
        </row>
        <row r="46">
          <cell r="O46">
            <v>43</v>
          </cell>
          <cell r="P46">
            <v>18.698310613518661</v>
          </cell>
        </row>
        <row r="47">
          <cell r="O47">
            <v>44</v>
          </cell>
          <cell r="P47">
            <v>20.112126572366307</v>
          </cell>
        </row>
        <row r="48">
          <cell r="O48">
            <v>45</v>
          </cell>
          <cell r="P48">
            <v>21.627416997969519</v>
          </cell>
        </row>
        <row r="49">
          <cell r="O49">
            <v>46</v>
          </cell>
          <cell r="P49">
            <v>23.251465064166357</v>
          </cell>
        </row>
        <row r="50">
          <cell r="O50">
            <v>47</v>
          </cell>
          <cell r="P50">
            <v>24.992076683399535</v>
          </cell>
        </row>
        <row r="51">
          <cell r="O51">
            <v>48</v>
          </cell>
          <cell r="P51">
            <v>26.857618025475972</v>
          </cell>
        </row>
        <row r="52">
          <cell r="O52">
            <v>49</v>
          </cell>
          <cell r="P52">
            <v>28.857055729177837</v>
          </cell>
        </row>
        <row r="53">
          <cell r="O53">
            <v>50</v>
          </cell>
          <cell r="P53">
            <v>31</v>
          </cell>
        </row>
        <row r="54">
          <cell r="O54">
            <v>51</v>
          </cell>
          <cell r="P54">
            <v>33.296750801161366</v>
          </cell>
        </row>
        <row r="55">
          <cell r="O55">
            <v>52</v>
          </cell>
          <cell r="P55">
            <v>35.758347359905123</v>
          </cell>
        </row>
        <row r="56">
          <cell r="O56">
            <v>53</v>
          </cell>
          <cell r="P56">
            <v>38.396621227037308</v>
          </cell>
        </row>
        <row r="57">
          <cell r="O57">
            <v>54</v>
          </cell>
          <cell r="P57">
            <v>41.224253144732614</v>
          </cell>
        </row>
        <row r="58">
          <cell r="O58">
            <v>55</v>
          </cell>
          <cell r="P58">
            <v>44.254833995939045</v>
          </cell>
        </row>
        <row r="59">
          <cell r="O59">
            <v>56</v>
          </cell>
          <cell r="P59">
            <v>47.502930128332721</v>
          </cell>
        </row>
        <row r="60">
          <cell r="O60">
            <v>57</v>
          </cell>
          <cell r="P60">
            <v>50.984153366799077</v>
          </cell>
        </row>
        <row r="61">
          <cell r="O61">
            <v>58</v>
          </cell>
          <cell r="P61">
            <v>54.715236050951923</v>
          </cell>
        </row>
        <row r="62">
          <cell r="O62">
            <v>59</v>
          </cell>
          <cell r="P62">
            <v>58.714111458355703</v>
          </cell>
        </row>
        <row r="63">
          <cell r="O63">
            <v>60</v>
          </cell>
          <cell r="P63">
            <v>63</v>
          </cell>
        </row>
        <row r="64">
          <cell r="O64">
            <v>61</v>
          </cell>
          <cell r="P64">
            <v>67.593501602322732</v>
          </cell>
        </row>
        <row r="65">
          <cell r="O65">
            <v>62</v>
          </cell>
          <cell r="P65">
            <v>72.516694719810218</v>
          </cell>
        </row>
        <row r="66">
          <cell r="O66">
            <v>63</v>
          </cell>
          <cell r="P66">
            <v>77.793242454074615</v>
          </cell>
        </row>
        <row r="67">
          <cell r="O67">
            <v>64</v>
          </cell>
          <cell r="P67">
            <v>83.4485062894652</v>
          </cell>
        </row>
        <row r="68">
          <cell r="O68">
            <v>65</v>
          </cell>
          <cell r="P68">
            <v>89.509667991878061</v>
          </cell>
        </row>
        <row r="69">
          <cell r="O69">
            <v>66</v>
          </cell>
          <cell r="P69">
            <v>96.005860256665443</v>
          </cell>
        </row>
        <row r="70">
          <cell r="O70">
            <v>67</v>
          </cell>
          <cell r="P70">
            <v>102.96830673359811</v>
          </cell>
        </row>
        <row r="71">
          <cell r="O71">
            <v>68</v>
          </cell>
          <cell r="P71">
            <v>110.43047210190386</v>
          </cell>
        </row>
        <row r="72">
          <cell r="O72">
            <v>69</v>
          </cell>
          <cell r="P72">
            <v>118.42822291671132</v>
          </cell>
        </row>
        <row r="73">
          <cell r="O73">
            <v>70</v>
          </cell>
          <cell r="P73">
            <v>127</v>
          </cell>
        </row>
        <row r="74">
          <cell r="O74">
            <v>71</v>
          </cell>
          <cell r="P74">
            <v>136.18700320464549</v>
          </cell>
        </row>
        <row r="75">
          <cell r="O75">
            <v>72</v>
          </cell>
          <cell r="P75">
            <v>146.03338943962044</v>
          </cell>
        </row>
        <row r="76">
          <cell r="O76">
            <v>73</v>
          </cell>
          <cell r="P76">
            <v>156.58648490814926</v>
          </cell>
        </row>
        <row r="77">
          <cell r="O77">
            <v>74</v>
          </cell>
          <cell r="P77">
            <v>167.89701257893043</v>
          </cell>
        </row>
        <row r="78">
          <cell r="O78">
            <v>75</v>
          </cell>
          <cell r="P78">
            <v>180.01933598375612</v>
          </cell>
        </row>
        <row r="79">
          <cell r="O79">
            <v>76</v>
          </cell>
          <cell r="P79">
            <v>193.01172051333091</v>
          </cell>
        </row>
        <row r="80">
          <cell r="O80">
            <v>77</v>
          </cell>
          <cell r="P80">
            <v>206.93661346719625</v>
          </cell>
        </row>
        <row r="81">
          <cell r="O81">
            <v>78</v>
          </cell>
          <cell r="P81">
            <v>221.86094420380775</v>
          </cell>
        </row>
        <row r="82">
          <cell r="O82">
            <v>79</v>
          </cell>
          <cell r="P82">
            <v>237.85644583342264</v>
          </cell>
        </row>
        <row r="83">
          <cell r="O83">
            <v>80</v>
          </cell>
          <cell r="P83">
            <v>255</v>
          </cell>
        </row>
        <row r="84">
          <cell r="O84">
            <v>81</v>
          </cell>
          <cell r="P84">
            <v>273.37400640929098</v>
          </cell>
        </row>
        <row r="85">
          <cell r="O85">
            <v>82</v>
          </cell>
          <cell r="P85">
            <v>293.06677887924064</v>
          </cell>
        </row>
        <row r="86">
          <cell r="O86">
            <v>83</v>
          </cell>
          <cell r="P86">
            <v>314.1729698162988</v>
          </cell>
        </row>
        <row r="87">
          <cell r="O87">
            <v>84</v>
          </cell>
          <cell r="P87">
            <v>336.79402515786086</v>
          </cell>
        </row>
        <row r="88">
          <cell r="O88">
            <v>85</v>
          </cell>
          <cell r="P88">
            <v>361.0386719675123</v>
          </cell>
        </row>
        <row r="89">
          <cell r="O89">
            <v>86</v>
          </cell>
          <cell r="P89">
            <v>387.02344102666189</v>
          </cell>
        </row>
        <row r="90">
          <cell r="O90">
            <v>87</v>
          </cell>
          <cell r="P90">
            <v>414.87322693439216</v>
          </cell>
        </row>
        <row r="91">
          <cell r="O91">
            <v>88</v>
          </cell>
          <cell r="P91">
            <v>444.72188840761549</v>
          </cell>
        </row>
        <row r="92">
          <cell r="O92">
            <v>89</v>
          </cell>
          <cell r="P92">
            <v>476.71289166684534</v>
          </cell>
        </row>
        <row r="93">
          <cell r="O93">
            <v>90</v>
          </cell>
          <cell r="P93">
            <v>511</v>
          </cell>
        </row>
        <row r="94">
          <cell r="O94">
            <v>91</v>
          </cell>
          <cell r="P94">
            <v>547.74801281858208</v>
          </cell>
        </row>
        <row r="95">
          <cell r="O95">
            <v>92</v>
          </cell>
          <cell r="P95">
            <v>587.1335577584814</v>
          </cell>
        </row>
        <row r="96">
          <cell r="O96">
            <v>93</v>
          </cell>
          <cell r="P96">
            <v>629.34593963259704</v>
          </cell>
        </row>
        <row r="97">
          <cell r="O97">
            <v>94</v>
          </cell>
          <cell r="P97">
            <v>674.58805031572183</v>
          </cell>
        </row>
        <row r="98">
          <cell r="O98">
            <v>95</v>
          </cell>
          <cell r="P98">
            <v>723.0773439350246</v>
          </cell>
        </row>
        <row r="99">
          <cell r="O99">
            <v>96</v>
          </cell>
          <cell r="P99">
            <v>775.04688205332377</v>
          </cell>
        </row>
        <row r="100">
          <cell r="O100">
            <v>97</v>
          </cell>
          <cell r="P100">
            <v>830.74645386878444</v>
          </cell>
        </row>
        <row r="101">
          <cell r="O101">
            <v>98</v>
          </cell>
          <cell r="P101">
            <v>890.4437768152311</v>
          </cell>
        </row>
        <row r="102">
          <cell r="O102">
            <v>99</v>
          </cell>
          <cell r="P102">
            <v>954.42578333369079</v>
          </cell>
        </row>
        <row r="103">
          <cell r="O103">
            <v>100</v>
          </cell>
          <cell r="P103">
            <v>1023</v>
          </cell>
        </row>
        <row r="104">
          <cell r="O104">
            <v>101</v>
          </cell>
          <cell r="P104">
            <v>1096.4960256371633</v>
          </cell>
        </row>
        <row r="105">
          <cell r="O105">
            <v>102</v>
          </cell>
          <cell r="P105">
            <v>1175.2671155169628</v>
          </cell>
        </row>
        <row r="106">
          <cell r="O106">
            <v>103</v>
          </cell>
          <cell r="P106">
            <v>1259.6918792651943</v>
          </cell>
        </row>
        <row r="107">
          <cell r="O107">
            <v>104</v>
          </cell>
          <cell r="P107">
            <v>1350.1761006314437</v>
          </cell>
        </row>
        <row r="108">
          <cell r="O108">
            <v>105</v>
          </cell>
          <cell r="P108">
            <v>1447.1546878700494</v>
          </cell>
        </row>
        <row r="109">
          <cell r="O109">
            <v>106</v>
          </cell>
          <cell r="P109">
            <v>1551.0937641066464</v>
          </cell>
        </row>
        <row r="110">
          <cell r="O110">
            <v>107</v>
          </cell>
          <cell r="P110">
            <v>1662.4929077375689</v>
          </cell>
        </row>
        <row r="111">
          <cell r="O111">
            <v>108</v>
          </cell>
          <cell r="P111">
            <v>1781.8875536304624</v>
          </cell>
        </row>
        <row r="112">
          <cell r="O112">
            <v>109</v>
          </cell>
          <cell r="P112">
            <v>1909.8515666673818</v>
          </cell>
        </row>
        <row r="113">
          <cell r="O113">
            <v>110</v>
          </cell>
          <cell r="P113">
            <v>2047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节奏总纲"/>
      <sheetName val="基础信息"/>
      <sheetName val="其它调用"/>
      <sheetName val="功能-军团城池数"/>
      <sheetName val="资源-军团经验"/>
      <sheetName val="资源-3赛季军团信息"/>
      <sheetName val="资源-4赛季军团信息"/>
      <sheetName val="功能-国家城池"/>
      <sheetName val="功能-军团县城"/>
      <sheetName val="功能-洛阳占领奖励"/>
      <sheetName val="功能-军略"/>
      <sheetName val="功能-采集效率"/>
      <sheetName val="资源-军团贡献"/>
      <sheetName val="功能-军团捐献"/>
      <sheetName val="功能-军团福利"/>
      <sheetName val="功能-军团目标"/>
      <sheetName val="功能-军团建筑"/>
      <sheetName val="功能-军团帮助"/>
      <sheetName val="功能-军团boss活动"/>
      <sheetName val="功能-军团加入创建奖励"/>
      <sheetName val="功能-军团联赛"/>
      <sheetName val="功能-敌军入侵活动"/>
      <sheetName val="资源-军团币"/>
      <sheetName val="功能-军团技术"/>
      <sheetName val="功能-军团技术4赛季"/>
      <sheetName val="产出汇总"/>
      <sheetName val="Sheet1"/>
    </sheetNames>
    <sheetDataSet>
      <sheetData sheetId="0"/>
      <sheetData sheetId="1">
        <row r="5">
          <cell r="F5">
            <v>0.2</v>
          </cell>
          <cell r="G5">
            <v>60</v>
          </cell>
        </row>
        <row r="6">
          <cell r="F6">
            <v>0.60000000000000009</v>
          </cell>
          <cell r="G6">
            <v>62</v>
          </cell>
        </row>
        <row r="7">
          <cell r="F7">
            <v>1.2000000000000002</v>
          </cell>
          <cell r="G7">
            <v>64</v>
          </cell>
        </row>
        <row r="8">
          <cell r="F8">
            <v>2.04</v>
          </cell>
          <cell r="G8">
            <v>66</v>
          </cell>
        </row>
        <row r="9">
          <cell r="F9">
            <v>3.16</v>
          </cell>
          <cell r="G9">
            <v>68</v>
          </cell>
        </row>
        <row r="10">
          <cell r="F10">
            <v>4.6000000000000005</v>
          </cell>
          <cell r="G10">
            <v>70</v>
          </cell>
        </row>
        <row r="11">
          <cell r="F11">
            <v>6.4</v>
          </cell>
          <cell r="G11">
            <v>72</v>
          </cell>
        </row>
        <row r="12">
          <cell r="F12">
            <v>8.6000000000000014</v>
          </cell>
          <cell r="G12">
            <v>74</v>
          </cell>
        </row>
        <row r="13">
          <cell r="F13">
            <v>11.240000000000002</v>
          </cell>
          <cell r="G13">
            <v>76</v>
          </cell>
        </row>
        <row r="14">
          <cell r="F14">
            <v>14.360000000000003</v>
          </cell>
          <cell r="G14">
            <v>80</v>
          </cell>
        </row>
        <row r="15">
          <cell r="F15">
            <v>18.000000000000004</v>
          </cell>
          <cell r="G15">
            <v>82</v>
          </cell>
        </row>
        <row r="16">
          <cell r="F16">
            <v>22.200000000000003</v>
          </cell>
          <cell r="G16">
            <v>84</v>
          </cell>
        </row>
        <row r="17">
          <cell r="F17">
            <v>27.000000000000004</v>
          </cell>
          <cell r="G17">
            <v>86</v>
          </cell>
        </row>
        <row r="18">
          <cell r="F18">
            <v>32.440000000000005</v>
          </cell>
          <cell r="G18">
            <v>88</v>
          </cell>
        </row>
        <row r="19">
          <cell r="F19">
            <v>38.56</v>
          </cell>
          <cell r="G19">
            <v>90</v>
          </cell>
        </row>
        <row r="20">
          <cell r="F20">
            <v>45.4</v>
          </cell>
          <cell r="G20">
            <v>92</v>
          </cell>
        </row>
        <row r="21">
          <cell r="F21">
            <v>53</v>
          </cell>
          <cell r="G21">
            <v>94</v>
          </cell>
        </row>
        <row r="22">
          <cell r="F22">
            <v>61.4</v>
          </cell>
          <cell r="G22">
            <v>96</v>
          </cell>
        </row>
        <row r="23">
          <cell r="F23">
            <v>70.64</v>
          </cell>
          <cell r="G23">
            <v>98</v>
          </cell>
        </row>
        <row r="24">
          <cell r="F24">
            <v>80.760000000000005</v>
          </cell>
          <cell r="G24">
            <v>100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节奏总纲"/>
      <sheetName val="大地图节奏"/>
      <sheetName val="功能关联"/>
      <sheetName val="普通副本"/>
      <sheetName val="支线副本"/>
      <sheetName val="等级解锁情况"/>
      <sheetName val="Sheet1"/>
      <sheetName val="精英副本"/>
    </sheetNames>
    <sheetDataSet>
      <sheetData sheetId="0"/>
      <sheetData sheetId="1">
        <row r="4">
          <cell r="AA4" t="str">
            <v>蛮族</v>
          </cell>
        </row>
        <row r="5">
          <cell r="I5"/>
        </row>
        <row r="6">
          <cell r="I6"/>
        </row>
        <row r="7">
          <cell r="F7">
            <v>1</v>
          </cell>
          <cell r="I7"/>
        </row>
        <row r="8">
          <cell r="F8"/>
          <cell r="I8"/>
        </row>
        <row r="9">
          <cell r="F9">
            <v>2</v>
          </cell>
          <cell r="I9"/>
        </row>
        <row r="10">
          <cell r="F10"/>
          <cell r="I10"/>
        </row>
        <row r="11">
          <cell r="F11">
            <v>3</v>
          </cell>
          <cell r="I11"/>
        </row>
        <row r="12">
          <cell r="F12"/>
          <cell r="I12"/>
        </row>
        <row r="13">
          <cell r="F13"/>
          <cell r="I13"/>
        </row>
        <row r="14">
          <cell r="F14">
            <v>4</v>
          </cell>
          <cell r="I14"/>
        </row>
        <row r="15">
          <cell r="F15"/>
          <cell r="I15"/>
        </row>
        <row r="16">
          <cell r="F16"/>
          <cell r="I16"/>
        </row>
        <row r="17">
          <cell r="F17">
            <v>5</v>
          </cell>
          <cell r="I17"/>
        </row>
        <row r="18">
          <cell r="F18"/>
          <cell r="I18">
            <v>1</v>
          </cell>
        </row>
        <row r="19">
          <cell r="F19"/>
          <cell r="I19"/>
        </row>
        <row r="20">
          <cell r="F20">
            <v>6</v>
          </cell>
          <cell r="I20"/>
        </row>
        <row r="21">
          <cell r="F21"/>
          <cell r="I21"/>
        </row>
        <row r="22">
          <cell r="F22"/>
          <cell r="I22"/>
        </row>
        <row r="23">
          <cell r="F23"/>
          <cell r="I23"/>
        </row>
        <row r="24">
          <cell r="F24">
            <v>7</v>
          </cell>
          <cell r="I24"/>
        </row>
        <row r="25">
          <cell r="F25"/>
          <cell r="I25"/>
        </row>
        <row r="26">
          <cell r="F26"/>
          <cell r="I26">
            <v>2</v>
          </cell>
        </row>
        <row r="27">
          <cell r="F27"/>
          <cell r="I27"/>
        </row>
        <row r="28">
          <cell r="F28">
            <v>8</v>
          </cell>
          <cell r="I28"/>
        </row>
        <row r="29">
          <cell r="F29"/>
          <cell r="I29"/>
        </row>
        <row r="30">
          <cell r="F30"/>
          <cell r="I30"/>
        </row>
        <row r="31">
          <cell r="F31"/>
          <cell r="I31"/>
        </row>
        <row r="32">
          <cell r="F32">
            <v>9</v>
          </cell>
          <cell r="I32"/>
        </row>
        <row r="33">
          <cell r="F33"/>
          <cell r="I33"/>
        </row>
        <row r="34">
          <cell r="F34"/>
          <cell r="I34">
            <v>3</v>
          </cell>
        </row>
        <row r="35">
          <cell r="F35"/>
          <cell r="I35"/>
        </row>
        <row r="36">
          <cell r="F36"/>
          <cell r="I36"/>
        </row>
        <row r="37">
          <cell r="F37"/>
          <cell r="I37"/>
        </row>
        <row r="38">
          <cell r="F38">
            <v>10</v>
          </cell>
          <cell r="I38"/>
        </row>
        <row r="39">
          <cell r="F39"/>
          <cell r="I39"/>
        </row>
        <row r="40">
          <cell r="F40"/>
          <cell r="I40"/>
        </row>
        <row r="41">
          <cell r="F41"/>
          <cell r="I41"/>
        </row>
        <row r="42">
          <cell r="F42"/>
          <cell r="I42">
            <v>4</v>
          </cell>
        </row>
        <row r="43">
          <cell r="F43">
            <v>11</v>
          </cell>
          <cell r="I43"/>
        </row>
        <row r="44">
          <cell r="F44"/>
          <cell r="I44"/>
        </row>
        <row r="45">
          <cell r="F45"/>
          <cell r="I45"/>
        </row>
        <row r="46">
          <cell r="F46"/>
          <cell r="I46"/>
        </row>
        <row r="47">
          <cell r="F47"/>
          <cell r="I47"/>
        </row>
        <row r="48">
          <cell r="F48">
            <v>12</v>
          </cell>
          <cell r="I48"/>
        </row>
        <row r="49">
          <cell r="F49"/>
          <cell r="I49"/>
        </row>
        <row r="50">
          <cell r="F50"/>
          <cell r="I50"/>
        </row>
        <row r="51">
          <cell r="F51"/>
          <cell r="I51">
            <v>5</v>
          </cell>
        </row>
        <row r="52">
          <cell r="F52"/>
          <cell r="I52"/>
        </row>
        <row r="53">
          <cell r="F53"/>
          <cell r="I53"/>
        </row>
        <row r="54">
          <cell r="F54"/>
          <cell r="I54"/>
        </row>
        <row r="55">
          <cell r="F55"/>
          <cell r="I55"/>
        </row>
        <row r="56">
          <cell r="F56"/>
          <cell r="I56"/>
        </row>
        <row r="57">
          <cell r="F57">
            <v>13</v>
          </cell>
          <cell r="I57"/>
        </row>
        <row r="58">
          <cell r="F58"/>
          <cell r="I58"/>
        </row>
        <row r="59">
          <cell r="F59"/>
          <cell r="I59"/>
        </row>
        <row r="60">
          <cell r="F60"/>
          <cell r="I60">
            <v>6</v>
          </cell>
        </row>
        <row r="61">
          <cell r="F61"/>
          <cell r="I61"/>
        </row>
        <row r="62">
          <cell r="F62"/>
          <cell r="I62"/>
        </row>
        <row r="63">
          <cell r="F63">
            <v>14</v>
          </cell>
          <cell r="I63"/>
        </row>
        <row r="64">
          <cell r="F64"/>
          <cell r="I64"/>
        </row>
        <row r="65">
          <cell r="F65"/>
          <cell r="I65"/>
        </row>
        <row r="66">
          <cell r="F66"/>
          <cell r="I66"/>
        </row>
        <row r="67">
          <cell r="F67"/>
          <cell r="I67"/>
        </row>
        <row r="68">
          <cell r="F68"/>
          <cell r="I68"/>
        </row>
        <row r="69">
          <cell r="F69">
            <v>15</v>
          </cell>
          <cell r="I69"/>
        </row>
        <row r="70">
          <cell r="F70"/>
          <cell r="I70"/>
        </row>
        <row r="71">
          <cell r="F71"/>
          <cell r="I71"/>
        </row>
        <row r="72">
          <cell r="F72"/>
          <cell r="I72"/>
        </row>
        <row r="73">
          <cell r="F73"/>
          <cell r="I73"/>
        </row>
        <row r="74">
          <cell r="F74"/>
          <cell r="I74"/>
        </row>
        <row r="75">
          <cell r="F75"/>
          <cell r="I75"/>
        </row>
        <row r="76">
          <cell r="I76"/>
        </row>
        <row r="77">
          <cell r="I77"/>
        </row>
        <row r="78">
          <cell r="I78"/>
        </row>
        <row r="79">
          <cell r="I79"/>
        </row>
        <row r="80">
          <cell r="I80"/>
        </row>
        <row r="81">
          <cell r="I81"/>
        </row>
        <row r="82">
          <cell r="I82"/>
        </row>
        <row r="89">
          <cell r="F89"/>
        </row>
      </sheetData>
      <sheetData sheetId="2"/>
      <sheetData sheetId="3">
        <row r="6">
          <cell r="E6">
            <v>110000101</v>
          </cell>
        </row>
      </sheetData>
      <sheetData sheetId="4">
        <row r="6">
          <cell r="E6">
            <v>110010101</v>
          </cell>
        </row>
      </sheetData>
      <sheetData sheetId="5">
        <row r="3">
          <cell r="AG3" t="str">
            <v>训练营</v>
          </cell>
        </row>
      </sheetData>
      <sheetData sheetId="6"/>
      <sheetData sheetId="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导表"/>
      <sheetName val="语言包"/>
      <sheetName val="怪物出生规则"/>
      <sheetName val="阶段1"/>
      <sheetName val="阶段2"/>
      <sheetName val="阶段3"/>
      <sheetName val="阶段4"/>
      <sheetName val="阶段5"/>
      <sheetName val="阶段6"/>
      <sheetName val="阶段7"/>
      <sheetName val="前台分块信息表"/>
    </sheetNames>
    <sheetDataSet>
      <sheetData sheetId="0" refreshError="1"/>
      <sheetData sheetId="1" refreshError="1"/>
      <sheetData sheetId="2" refreshError="1"/>
      <sheetData sheetId="3">
        <row r="35">
          <cell r="F35">
            <v>1875</v>
          </cell>
          <cell r="G35">
            <v>1923</v>
          </cell>
          <cell r="H35">
            <v>2369</v>
          </cell>
          <cell r="I35">
            <v>3424</v>
          </cell>
          <cell r="J35">
            <v>2190</v>
          </cell>
          <cell r="K35">
            <v>420</v>
          </cell>
          <cell r="L35">
            <v>333</v>
          </cell>
          <cell r="M35">
            <v>346</v>
          </cell>
          <cell r="N35">
            <v>335</v>
          </cell>
          <cell r="O35">
            <v>361</v>
          </cell>
          <cell r="P35">
            <v>326</v>
          </cell>
          <cell r="Q35">
            <v>341</v>
          </cell>
          <cell r="R35">
            <v>354</v>
          </cell>
          <cell r="S35">
            <v>342</v>
          </cell>
          <cell r="T35">
            <v>346</v>
          </cell>
        </row>
        <row r="36">
          <cell r="F36">
            <v>2427</v>
          </cell>
          <cell r="G36">
            <v>2399</v>
          </cell>
          <cell r="H36">
            <v>2412</v>
          </cell>
          <cell r="I36">
            <v>3378</v>
          </cell>
          <cell r="J36">
            <v>2359</v>
          </cell>
          <cell r="K36">
            <v>2365</v>
          </cell>
        </row>
      </sheetData>
      <sheetData sheetId="4">
        <row r="35">
          <cell r="F35">
            <v>343</v>
          </cell>
          <cell r="G35">
            <v>351</v>
          </cell>
          <cell r="H35">
            <v>352</v>
          </cell>
          <cell r="I35">
            <v>341</v>
          </cell>
          <cell r="J35">
            <v>648</v>
          </cell>
          <cell r="K35">
            <v>1250</v>
          </cell>
          <cell r="L35">
            <v>2376</v>
          </cell>
          <cell r="M35">
            <v>1848</v>
          </cell>
          <cell r="N35">
            <v>1655</v>
          </cell>
          <cell r="O35">
            <v>357</v>
          </cell>
          <cell r="P35">
            <v>348</v>
          </cell>
          <cell r="Q35">
            <v>362</v>
          </cell>
          <cell r="R35">
            <v>339</v>
          </cell>
          <cell r="S35">
            <v>354</v>
          </cell>
          <cell r="T35">
            <v>339</v>
          </cell>
        </row>
        <row r="36">
          <cell r="F36">
            <v>3157</v>
          </cell>
          <cell r="G36">
            <v>3133</v>
          </cell>
          <cell r="H36">
            <v>3155</v>
          </cell>
          <cell r="I36">
            <v>3125</v>
          </cell>
          <cell r="J36">
            <v>3087</v>
          </cell>
          <cell r="K36">
            <v>3074</v>
          </cell>
        </row>
      </sheetData>
      <sheetData sheetId="5">
        <row r="35">
          <cell r="F35">
            <v>495</v>
          </cell>
          <cell r="G35">
            <v>487</v>
          </cell>
          <cell r="H35">
            <v>491</v>
          </cell>
          <cell r="I35">
            <v>475</v>
          </cell>
          <cell r="J35">
            <v>501</v>
          </cell>
          <cell r="K35">
            <v>477</v>
          </cell>
          <cell r="L35">
            <v>206</v>
          </cell>
          <cell r="M35">
            <v>938</v>
          </cell>
          <cell r="N35">
            <v>1591</v>
          </cell>
          <cell r="O35">
            <v>1460</v>
          </cell>
          <cell r="P35">
            <v>188</v>
          </cell>
          <cell r="Q35">
            <v>505</v>
          </cell>
          <cell r="R35">
            <v>479</v>
          </cell>
          <cell r="S35">
            <v>488</v>
          </cell>
          <cell r="T35">
            <v>480</v>
          </cell>
        </row>
        <row r="36">
          <cell r="F36">
            <v>3544</v>
          </cell>
          <cell r="G36">
            <v>3516</v>
          </cell>
          <cell r="H36">
            <v>3539</v>
          </cell>
          <cell r="I36">
            <v>3511</v>
          </cell>
          <cell r="J36">
            <v>3497</v>
          </cell>
          <cell r="K36">
            <v>3494</v>
          </cell>
        </row>
      </sheetData>
      <sheetData sheetId="6">
        <row r="35">
          <cell r="F35">
            <v>517</v>
          </cell>
          <cell r="G35">
            <v>511</v>
          </cell>
          <cell r="H35">
            <v>518</v>
          </cell>
          <cell r="I35">
            <v>496</v>
          </cell>
          <cell r="J35">
            <v>509</v>
          </cell>
          <cell r="K35">
            <v>498</v>
          </cell>
          <cell r="L35">
            <v>520</v>
          </cell>
          <cell r="M35">
            <v>79</v>
          </cell>
          <cell r="N35">
            <v>0</v>
          </cell>
          <cell r="O35">
            <v>737</v>
          </cell>
          <cell r="P35">
            <v>1365</v>
          </cell>
          <cell r="Q35">
            <v>1138</v>
          </cell>
          <cell r="R35">
            <v>506</v>
          </cell>
          <cell r="S35">
            <v>513</v>
          </cell>
          <cell r="T35">
            <v>500</v>
          </cell>
        </row>
        <row r="36">
          <cell r="F36">
            <v>3644</v>
          </cell>
          <cell r="G36">
            <v>3607</v>
          </cell>
          <cell r="H36">
            <v>3632</v>
          </cell>
          <cell r="I36">
            <v>3607</v>
          </cell>
          <cell r="J36">
            <v>3585</v>
          </cell>
          <cell r="K36">
            <v>3582</v>
          </cell>
        </row>
      </sheetData>
      <sheetData sheetId="7">
        <row r="35">
          <cell r="F35">
            <v>545</v>
          </cell>
          <cell r="G35">
            <v>544</v>
          </cell>
          <cell r="H35">
            <v>547</v>
          </cell>
          <cell r="I35">
            <v>526</v>
          </cell>
          <cell r="J35">
            <v>536</v>
          </cell>
          <cell r="K35">
            <v>534</v>
          </cell>
          <cell r="L35">
            <v>551</v>
          </cell>
          <cell r="M35">
            <v>545</v>
          </cell>
          <cell r="N35">
            <v>272</v>
          </cell>
          <cell r="O35">
            <v>98</v>
          </cell>
          <cell r="P35">
            <v>540</v>
          </cell>
          <cell r="Q35">
            <v>886</v>
          </cell>
          <cell r="R35">
            <v>822</v>
          </cell>
          <cell r="S35">
            <v>687</v>
          </cell>
          <cell r="T35">
            <v>525</v>
          </cell>
        </row>
        <row r="36">
          <cell r="F36">
            <v>3764</v>
          </cell>
        </row>
      </sheetData>
      <sheetData sheetId="8">
        <row r="35">
          <cell r="F35">
            <v>575</v>
          </cell>
          <cell r="G35">
            <v>565</v>
          </cell>
          <cell r="H35">
            <v>586</v>
          </cell>
          <cell r="I35">
            <v>549</v>
          </cell>
          <cell r="J35">
            <v>561</v>
          </cell>
          <cell r="K35">
            <v>569</v>
          </cell>
          <cell r="L35">
            <v>570</v>
          </cell>
          <cell r="M35">
            <v>575</v>
          </cell>
          <cell r="N35">
            <v>319</v>
          </cell>
          <cell r="O35">
            <v>109</v>
          </cell>
          <cell r="P35">
            <v>576</v>
          </cell>
          <cell r="Q35">
            <v>570</v>
          </cell>
          <cell r="R35">
            <v>571</v>
          </cell>
          <cell r="S35">
            <v>694</v>
          </cell>
          <cell r="T35">
            <v>554</v>
          </cell>
        </row>
        <row r="36">
          <cell r="F36">
            <v>3881</v>
          </cell>
          <cell r="G36">
            <v>3846</v>
          </cell>
          <cell r="H36">
            <v>3872</v>
          </cell>
          <cell r="I36">
            <v>3855</v>
          </cell>
          <cell r="J36">
            <v>3811</v>
          </cell>
          <cell r="K36">
            <v>3806</v>
          </cell>
        </row>
      </sheetData>
      <sheetData sheetId="9">
        <row r="35">
          <cell r="F35">
            <v>575</v>
          </cell>
          <cell r="G35">
            <v>565</v>
          </cell>
          <cell r="H35">
            <v>586</v>
          </cell>
          <cell r="I35">
            <v>549</v>
          </cell>
          <cell r="J35">
            <v>561</v>
          </cell>
          <cell r="K35">
            <v>569</v>
          </cell>
          <cell r="L35">
            <v>570</v>
          </cell>
          <cell r="M35">
            <v>575</v>
          </cell>
          <cell r="N35">
            <v>319</v>
          </cell>
          <cell r="O35">
            <v>109</v>
          </cell>
          <cell r="P35">
            <v>576</v>
          </cell>
          <cell r="Q35">
            <v>570</v>
          </cell>
          <cell r="R35">
            <v>571</v>
          </cell>
          <cell r="S35">
            <v>581</v>
          </cell>
          <cell r="T35">
            <v>554</v>
          </cell>
        </row>
        <row r="36">
          <cell r="F36">
            <v>3881</v>
          </cell>
          <cell r="G36">
            <v>3846</v>
          </cell>
          <cell r="H36">
            <v>3872</v>
          </cell>
          <cell r="I36">
            <v>3855</v>
          </cell>
          <cell r="J36">
            <v>3811</v>
          </cell>
          <cell r="K36">
            <v>3806</v>
          </cell>
        </row>
      </sheetData>
      <sheetData sheetId="10">
        <row r="5">
          <cell r="V5">
            <v>382466</v>
          </cell>
        </row>
        <row r="6">
          <cell r="T6">
            <v>370046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节奏总纲"/>
      <sheetName val="各个效果比例关系"/>
      <sheetName val="效果"/>
      <sheetName val="buff规划"/>
      <sheetName val="辅助计算"/>
      <sheetName val="城建效果"/>
    </sheetNames>
    <sheetDataSet>
      <sheetData sheetId="0"/>
      <sheetData sheetId="1"/>
      <sheetData sheetId="2">
        <row r="41">
          <cell r="E41">
            <v>47377.246201499504</v>
          </cell>
        </row>
        <row r="50">
          <cell r="E50">
            <v>416240.49089053378</v>
          </cell>
        </row>
        <row r="51">
          <cell r="E51">
            <v>416240.49089053378</v>
          </cell>
        </row>
        <row r="53">
          <cell r="E53">
            <v>467784.81865467585</v>
          </cell>
        </row>
        <row r="54">
          <cell r="E54">
            <v>427849.71495642333</v>
          </cell>
        </row>
        <row r="55">
          <cell r="E55">
            <v>427849.71495642333</v>
          </cell>
        </row>
        <row r="56">
          <cell r="E56">
            <v>45510.627173500856</v>
          </cell>
        </row>
      </sheetData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AK56"/>
  <sheetViews>
    <sheetView topLeftCell="A13" zoomScaleNormal="100" workbookViewId="0">
      <selection activeCell="H40" sqref="H40"/>
    </sheetView>
  </sheetViews>
  <sheetFormatPr defaultColWidth="6.625" defaultRowHeight="11.25" x14ac:dyDescent="0.15"/>
  <cols>
    <col min="1" max="2" width="6.625" style="66"/>
    <col min="3" max="3" width="22.25" style="66" bestFit="1" customWidth="1"/>
    <col min="4" max="15" width="6.625" style="66"/>
    <col min="16" max="16" width="10.5" style="66" bestFit="1" customWidth="1"/>
    <col min="17" max="17" width="6.625" style="66"/>
    <col min="18" max="18" width="46.375" style="66" bestFit="1" customWidth="1"/>
    <col min="19" max="22" width="6.625" style="66"/>
    <col min="23" max="23" width="22.25" style="66" bestFit="1" customWidth="1"/>
    <col min="24" max="16384" width="6.625" style="66"/>
  </cols>
  <sheetData>
    <row r="2" spans="3:18" x14ac:dyDescent="0.15">
      <c r="C2" s="89" t="s">
        <v>3</v>
      </c>
      <c r="D2" s="89"/>
      <c r="E2" s="89"/>
      <c r="F2" s="89"/>
      <c r="G2" s="89"/>
      <c r="H2" s="89"/>
      <c r="I2" s="89"/>
      <c r="J2" s="89"/>
    </row>
    <row r="3" spans="3:18" x14ac:dyDescent="0.15">
      <c r="C3" s="65" t="s">
        <v>4</v>
      </c>
      <c r="D3" s="65">
        <v>1</v>
      </c>
      <c r="E3" s="65">
        <v>2</v>
      </c>
      <c r="F3" s="65">
        <v>3</v>
      </c>
      <c r="G3" s="65">
        <v>4</v>
      </c>
      <c r="H3" s="65">
        <v>5</v>
      </c>
      <c r="I3" s="65">
        <v>6</v>
      </c>
      <c r="J3" s="65">
        <v>7</v>
      </c>
      <c r="P3" s="66" t="s">
        <v>18</v>
      </c>
      <c r="Q3" s="66" t="s">
        <v>0</v>
      </c>
      <c r="R3" s="66" t="s">
        <v>19</v>
      </c>
    </row>
    <row r="4" spans="3:18" x14ac:dyDescent="0.15">
      <c r="C4" s="66" t="str">
        <f>[2]服务器生态!AO43</f>
        <v>天数</v>
      </c>
      <c r="D4" s="66">
        <f>[2]服务器生态!AP43</f>
        <v>1</v>
      </c>
      <c r="E4" s="66">
        <f>[2]服务器生态!AQ43</f>
        <v>2</v>
      </c>
      <c r="F4" s="66">
        <f>[2]服务器生态!AR43</f>
        <v>3</v>
      </c>
      <c r="G4" s="66">
        <f>[2]服务器生态!AS43</f>
        <v>4</v>
      </c>
      <c r="H4" s="66">
        <f>[2]服务器生态!AT43</f>
        <v>5</v>
      </c>
      <c r="I4" s="66">
        <f>[2]服务器生态!AU43</f>
        <v>6</v>
      </c>
      <c r="J4" s="66">
        <f>[2]服务器生态!AV43</f>
        <v>7</v>
      </c>
      <c r="P4" s="66" t="s">
        <v>22</v>
      </c>
      <c r="Q4" s="66">
        <v>3</v>
      </c>
      <c r="R4" s="66" t="s">
        <v>34</v>
      </c>
    </row>
    <row r="5" spans="3:18" x14ac:dyDescent="0.15">
      <c r="C5" s="66">
        <f>[2]服务器生态!AO44</f>
        <v>1.5</v>
      </c>
      <c r="D5" s="66">
        <f>[2]服务器生态!AP44</f>
        <v>1</v>
      </c>
      <c r="E5" s="66">
        <f>[2]服务器生态!AQ44</f>
        <v>0</v>
      </c>
      <c r="F5" s="66">
        <f>[2]服务器生态!AR44</f>
        <v>0</v>
      </c>
      <c r="G5" s="66">
        <f>[2]服务器生态!AS44</f>
        <v>0</v>
      </c>
      <c r="H5" s="66">
        <f>[2]服务器生态!AT44</f>
        <v>0</v>
      </c>
      <c r="I5" s="66">
        <f>[2]服务器生态!AU44</f>
        <v>0</v>
      </c>
      <c r="J5" s="66">
        <f>[2]服务器生态!AV44</f>
        <v>0</v>
      </c>
      <c r="P5" s="66" t="s">
        <v>22</v>
      </c>
      <c r="Q5" s="66">
        <v>6</v>
      </c>
      <c r="R5" s="66" t="s">
        <v>34</v>
      </c>
    </row>
    <row r="6" spans="3:18" x14ac:dyDescent="0.15">
      <c r="C6" s="66">
        <f>[2]服务器生态!AO45</f>
        <v>3</v>
      </c>
      <c r="D6" s="66">
        <f>[2]服务器生态!AP45</f>
        <v>3.321800168499446</v>
      </c>
      <c r="E6" s="66">
        <f>[2]服务器生态!AQ45</f>
        <v>0</v>
      </c>
      <c r="F6" s="66">
        <f>[2]服务器生态!AR45</f>
        <v>0</v>
      </c>
      <c r="G6" s="66">
        <f>[2]服务器生态!AS45</f>
        <v>0</v>
      </c>
      <c r="H6" s="66">
        <f>[2]服务器生态!AT45</f>
        <v>0</v>
      </c>
      <c r="I6" s="66">
        <f>[2]服务器生态!AU45</f>
        <v>0</v>
      </c>
      <c r="J6" s="66">
        <f>[2]服务器生态!AV45</f>
        <v>0</v>
      </c>
    </row>
    <row r="7" spans="3:18" x14ac:dyDescent="0.15">
      <c r="C7" s="66">
        <f>[2]服务器生态!AO46</f>
        <v>5.8249999999999993</v>
      </c>
      <c r="D7" s="66">
        <f>[2]服务器生态!AP46</f>
        <v>4.0060801364845995</v>
      </c>
      <c r="E7" s="66">
        <f>[2]服务器生态!AQ46</f>
        <v>4.5523637914597721</v>
      </c>
      <c r="F7" s="66">
        <f>[2]服务器生态!AR46</f>
        <v>0</v>
      </c>
      <c r="G7" s="66">
        <f>[2]服务器生态!AS46</f>
        <v>0</v>
      </c>
      <c r="H7" s="66">
        <f>[2]服务器生态!AT46</f>
        <v>0</v>
      </c>
      <c r="I7" s="66">
        <f>[2]服务器生态!AU46</f>
        <v>0</v>
      </c>
      <c r="J7" s="66">
        <f>[2]服务器生态!AV46</f>
        <v>0</v>
      </c>
      <c r="P7" s="66" t="s">
        <v>20</v>
      </c>
      <c r="Q7" s="66">
        <v>2</v>
      </c>
      <c r="R7" s="66" t="s">
        <v>189</v>
      </c>
    </row>
    <row r="8" spans="3:18" x14ac:dyDescent="0.15">
      <c r="C8" s="66">
        <f>[2]服务器生态!AO47</f>
        <v>10.65</v>
      </c>
      <c r="D8" s="66">
        <f>[2]服务器生态!AP47</f>
        <v>4.0336366142817761</v>
      </c>
      <c r="E8" s="66">
        <f>[2]服务器生态!AQ47</f>
        <v>4.5836779707747457</v>
      </c>
      <c r="F8" s="66">
        <f>[2]服务器生态!AR47</f>
        <v>3.8502894954507862</v>
      </c>
      <c r="G8" s="66">
        <f>[2]服务器生态!AS47</f>
        <v>0</v>
      </c>
      <c r="H8" s="66">
        <f>[2]服务器生态!AT47</f>
        <v>0</v>
      </c>
      <c r="I8" s="66">
        <f>[2]服务器生态!AU47</f>
        <v>0</v>
      </c>
      <c r="J8" s="66">
        <f>[2]服务器生态!AV47</f>
        <v>0</v>
      </c>
      <c r="P8" s="66" t="s">
        <v>20</v>
      </c>
      <c r="Q8" s="66">
        <v>4</v>
      </c>
      <c r="R8" s="66" t="s">
        <v>188</v>
      </c>
    </row>
    <row r="9" spans="3:18" x14ac:dyDescent="0.15">
      <c r="C9" s="66">
        <f>[2]服务器生态!AO48</f>
        <v>19.125</v>
      </c>
      <c r="D9" s="66">
        <f>[2]服务器生态!AP48</f>
        <v>4.4351533816851019</v>
      </c>
      <c r="E9" s="66">
        <f>[2]服务器生态!AQ48</f>
        <v>5.0399470246421609</v>
      </c>
      <c r="F9" s="66">
        <f>[2]服务器生态!AR48</f>
        <v>4.2335555006994152</v>
      </c>
      <c r="G9" s="66">
        <f>[2]服务器生态!AS48</f>
        <v>2.6207724528139238</v>
      </c>
      <c r="H9" s="66">
        <f>[2]服务器生态!AT48</f>
        <v>0</v>
      </c>
      <c r="I9" s="66">
        <f>[2]服务器生态!AU48</f>
        <v>0</v>
      </c>
      <c r="J9" s="66">
        <f>[2]服务器生态!AV48</f>
        <v>0</v>
      </c>
    </row>
    <row r="10" spans="3:18" x14ac:dyDescent="0.15">
      <c r="C10" s="66">
        <f>[2]服务器生态!AO49</f>
        <v>33.5</v>
      </c>
      <c r="D10" s="66">
        <f>[2]服务器生态!AP49</f>
        <v>6.7291844243134822</v>
      </c>
      <c r="E10" s="66">
        <f>[2]服务器生态!AQ49</f>
        <v>7.6468004821744113</v>
      </c>
      <c r="F10" s="66">
        <f>[2]服务器生态!AR49</f>
        <v>6.4233124050265058</v>
      </c>
      <c r="G10" s="66">
        <f>[2]服务器生态!AS49</f>
        <v>3.9763362507306939</v>
      </c>
      <c r="H10" s="66">
        <f>[2]服务器生态!AT49</f>
        <v>1.8352321157218587</v>
      </c>
      <c r="I10" s="66">
        <f>[2]服务器生态!AU49</f>
        <v>0</v>
      </c>
      <c r="J10" s="66">
        <f>[2]服务器生态!AV49</f>
        <v>0</v>
      </c>
      <c r="P10" s="66" t="s">
        <v>17</v>
      </c>
      <c r="Q10" s="66">
        <v>1</v>
      </c>
      <c r="R10" s="66" t="s">
        <v>190</v>
      </c>
    </row>
    <row r="11" spans="3:18" x14ac:dyDescent="0.15">
      <c r="C11" s="66">
        <f>[2]服务器生态!AO50</f>
        <v>56.625</v>
      </c>
      <c r="D11" s="66">
        <f>[2]服务器生态!AP50</f>
        <v>10.705146705146705</v>
      </c>
      <c r="E11" s="66">
        <f>[2]服务器生态!AQ50</f>
        <v>12.16493943766671</v>
      </c>
      <c r="F11" s="66">
        <f>[2]服务器生态!AR50</f>
        <v>10.218549127640037</v>
      </c>
      <c r="G11" s="66">
        <f>[2]服务器生态!AS50</f>
        <v>6.3257685075866892</v>
      </c>
      <c r="H11" s="66">
        <f>[2]服务器生态!AT50</f>
        <v>2.9195854650400106</v>
      </c>
      <c r="I11" s="66">
        <f>[2]服务器生态!AU50</f>
        <v>1.2164939437666711</v>
      </c>
      <c r="J11" s="66">
        <f>[2]服务器生态!AV50</f>
        <v>0</v>
      </c>
      <c r="P11" s="66" t="s">
        <v>17</v>
      </c>
      <c r="Q11" s="66">
        <v>2</v>
      </c>
      <c r="R11" s="66" t="s">
        <v>190</v>
      </c>
    </row>
    <row r="12" spans="3:18" x14ac:dyDescent="0.15">
      <c r="P12" s="66" t="s">
        <v>17</v>
      </c>
      <c r="Q12" s="66">
        <v>3</v>
      </c>
      <c r="R12" s="66" t="s">
        <v>190</v>
      </c>
    </row>
    <row r="13" spans="3:18" x14ac:dyDescent="0.15">
      <c r="C13" s="66" t="s">
        <v>282</v>
      </c>
      <c r="D13" s="66" t="s">
        <v>0</v>
      </c>
      <c r="E13" s="66" t="s">
        <v>283</v>
      </c>
    </row>
    <row r="14" spans="3:18" x14ac:dyDescent="0.15">
      <c r="C14" s="66" t="s">
        <v>38</v>
      </c>
      <c r="D14" s="66">
        <v>2</v>
      </c>
      <c r="E14" s="66">
        <v>8</v>
      </c>
      <c r="P14" s="66" t="s">
        <v>16</v>
      </c>
      <c r="Q14" s="66">
        <v>3</v>
      </c>
      <c r="R14" s="66" t="s">
        <v>183</v>
      </c>
    </row>
    <row r="15" spans="3:18" x14ac:dyDescent="0.15">
      <c r="C15" s="66" t="s">
        <v>38</v>
      </c>
      <c r="D15" s="66">
        <v>4</v>
      </c>
      <c r="E15" s="66">
        <v>9</v>
      </c>
      <c r="P15" s="66" t="s">
        <v>16</v>
      </c>
      <c r="Q15" s="66">
        <v>4</v>
      </c>
      <c r="R15" s="66" t="s">
        <v>34</v>
      </c>
    </row>
    <row r="16" spans="3:18" x14ac:dyDescent="0.15">
      <c r="C16" s="66" t="s">
        <v>39</v>
      </c>
      <c r="D16" s="66">
        <v>2</v>
      </c>
      <c r="E16" s="66">
        <v>5</v>
      </c>
      <c r="P16" s="66" t="s">
        <v>16</v>
      </c>
      <c r="Q16" s="66">
        <v>5</v>
      </c>
      <c r="R16" s="66" t="s">
        <v>34</v>
      </c>
    </row>
    <row r="17" spans="2:37" x14ac:dyDescent="0.15">
      <c r="C17" s="66" t="s">
        <v>39</v>
      </c>
      <c r="D17" s="66">
        <v>4</v>
      </c>
      <c r="E17" s="66">
        <v>3</v>
      </c>
    </row>
    <row r="18" spans="2:37" x14ac:dyDescent="0.15">
      <c r="C18" s="66" t="s">
        <v>39</v>
      </c>
      <c r="D18" s="66">
        <v>5</v>
      </c>
      <c r="E18" s="66">
        <v>1</v>
      </c>
      <c r="P18" s="66" t="s">
        <v>179</v>
      </c>
      <c r="Q18" s="66">
        <v>1</v>
      </c>
      <c r="R18" s="66" t="s">
        <v>24</v>
      </c>
    </row>
    <row r="19" spans="2:37" x14ac:dyDescent="0.15">
      <c r="P19" s="66" t="s">
        <v>179</v>
      </c>
      <c r="Q19" s="66">
        <v>3</v>
      </c>
      <c r="R19" s="66" t="s">
        <v>34</v>
      </c>
    </row>
    <row r="20" spans="2:37" x14ac:dyDescent="0.15">
      <c r="D20" s="66" t="s">
        <v>29</v>
      </c>
      <c r="F20" s="66" t="s">
        <v>34</v>
      </c>
      <c r="H20" s="66" t="s">
        <v>30</v>
      </c>
      <c r="J20" s="66" t="s">
        <v>31</v>
      </c>
      <c r="U20" s="73"/>
      <c r="V20" s="73"/>
      <c r="W20" s="73"/>
      <c r="X20" s="73" t="s">
        <v>29</v>
      </c>
      <c r="Y20" s="73"/>
      <c r="Z20" s="73" t="s">
        <v>34</v>
      </c>
      <c r="AA20" s="73"/>
      <c r="AB20" s="73" t="s">
        <v>30</v>
      </c>
      <c r="AC20" s="73"/>
      <c r="AD20" s="73" t="s">
        <v>31</v>
      </c>
      <c r="AE20" s="73"/>
      <c r="AF20" s="73"/>
      <c r="AG20" s="73"/>
      <c r="AI20" s="66" t="s">
        <v>289</v>
      </c>
      <c r="AJ20" s="79" t="s">
        <v>293</v>
      </c>
      <c r="AK20" s="79" t="s">
        <v>294</v>
      </c>
    </row>
    <row r="21" spans="2:37" x14ac:dyDescent="0.15">
      <c r="C21" s="66" t="s">
        <v>255</v>
      </c>
      <c r="D21" s="66" t="e">
        <f>'[3]功能-大地图城池-附加属性'!C$16</f>
        <v>#VALUE!</v>
      </c>
      <c r="E21" s="66">
        <f>'[3]功能-大地图城池-附加属性'!D$16</f>
        <v>13.213386604241782</v>
      </c>
      <c r="F21" s="66">
        <f>'[3]功能-大地图城池-附加属性'!E$16</f>
        <v>20</v>
      </c>
      <c r="G21" s="66">
        <f>'[3]功能-大地图城池-附加属性'!F$16</f>
        <v>27.701095862686529</v>
      </c>
      <c r="H21" s="66">
        <f>'[3]功能-大地图城池-附加属性'!G$16</f>
        <v>35.414139837379025</v>
      </c>
      <c r="I21" s="66">
        <f>'[3]功能-大地图城池-附加属性'!H$16</f>
        <v>43.301799809099002</v>
      </c>
      <c r="J21" s="66">
        <f>'[3]功能-大地图城池-附加属性'!I$16</f>
        <v>51.082568038258209</v>
      </c>
      <c r="P21" s="66" t="s">
        <v>5</v>
      </c>
      <c r="Q21" s="66">
        <v>2</v>
      </c>
      <c r="R21" s="66" t="s">
        <v>182</v>
      </c>
      <c r="U21" s="73"/>
      <c r="V21" s="73"/>
      <c r="W21" s="73" t="s">
        <v>255</v>
      </c>
      <c r="X21" s="73" t="e">
        <f>'[3]功能-大地图城池-附加属性'!C$16</f>
        <v>#VALUE!</v>
      </c>
      <c r="Y21" s="73">
        <f>'[3]功能-大地图城池-附加属性'!D$16</f>
        <v>13.213386604241782</v>
      </c>
      <c r="Z21" s="73">
        <f>'[3]功能-大地图城池-附加属性'!E$16</f>
        <v>20</v>
      </c>
      <c r="AA21" s="73">
        <f>'[3]功能-大地图城池-附加属性'!F$16</f>
        <v>27.701095862686529</v>
      </c>
      <c r="AB21" s="73">
        <f>'[3]功能-大地图城池-附加属性'!G$16</f>
        <v>35.414139837379025</v>
      </c>
      <c r="AC21" s="73">
        <f>'[3]功能-大地图城池-附加属性'!H$16</f>
        <v>43.301799809099002</v>
      </c>
      <c r="AD21" s="73">
        <f>'[3]功能-大地图城池-附加属性'!I$16</f>
        <v>51.082568038258209</v>
      </c>
      <c r="AE21" s="73"/>
      <c r="AF21" s="73"/>
      <c r="AG21" s="73"/>
      <c r="AJ21" s="79">
        <f>AF26+AF28+AF30+AF31+AF32</f>
        <v>120</v>
      </c>
      <c r="AK21" s="79">
        <f>AF29+AF34+AF35+AF27</f>
        <v>60</v>
      </c>
    </row>
    <row r="22" spans="2:37" x14ac:dyDescent="0.15">
      <c r="C22" s="66" t="s">
        <v>0</v>
      </c>
      <c r="D22" s="66">
        <v>1</v>
      </c>
      <c r="E22" s="66">
        <v>2</v>
      </c>
      <c r="F22" s="66">
        <v>3</v>
      </c>
      <c r="G22" s="66">
        <v>4</v>
      </c>
      <c r="H22" s="66">
        <v>5</v>
      </c>
      <c r="I22" s="66">
        <v>6</v>
      </c>
      <c r="J22" s="66">
        <v>7</v>
      </c>
      <c r="K22" s="66" t="s">
        <v>11</v>
      </c>
      <c r="L22" s="66" t="s">
        <v>277</v>
      </c>
      <c r="P22" s="66" t="s">
        <v>5</v>
      </c>
      <c r="Q22" s="66">
        <v>4</v>
      </c>
      <c r="R22" s="66" t="s">
        <v>182</v>
      </c>
      <c r="U22" s="73"/>
      <c r="V22" s="73"/>
      <c r="W22" s="73" t="s">
        <v>0</v>
      </c>
      <c r="X22" s="73">
        <v>4</v>
      </c>
      <c r="Y22" s="73">
        <v>5</v>
      </c>
      <c r="Z22" s="73">
        <v>6</v>
      </c>
      <c r="AA22" s="73">
        <v>7</v>
      </c>
      <c r="AB22" s="73">
        <v>8</v>
      </c>
      <c r="AC22" s="73">
        <v>9</v>
      </c>
      <c r="AD22" s="73">
        <v>10</v>
      </c>
      <c r="AE22" s="73"/>
      <c r="AF22" s="73" t="s">
        <v>286</v>
      </c>
      <c r="AG22" s="73" t="s">
        <v>287</v>
      </c>
      <c r="AJ22" s="79">
        <f>AJ21/180</f>
        <v>0.66666666666666663</v>
      </c>
      <c r="AK22" s="79">
        <f>AK21/180</f>
        <v>0.33333333333333331</v>
      </c>
    </row>
    <row r="23" spans="2:37" x14ac:dyDescent="0.15">
      <c r="B23" s="90" t="s">
        <v>13</v>
      </c>
      <c r="C23" s="4" t="s">
        <v>1</v>
      </c>
      <c r="D23" s="67"/>
      <c r="E23" s="67"/>
      <c r="F23" s="67"/>
      <c r="G23" s="67"/>
      <c r="H23" s="67"/>
      <c r="I23" s="67"/>
      <c r="J23" s="67"/>
      <c r="K23" s="66">
        <f t="shared" ref="K23:K37" si="0">SUM(D23:J23)</f>
        <v>0</v>
      </c>
      <c r="L23" s="68">
        <f>K23/SUM($K$23:$K$37)</f>
        <v>0</v>
      </c>
      <c r="U23" s="73"/>
      <c r="V23" s="91" t="s">
        <v>13</v>
      </c>
      <c r="W23" s="3" t="s">
        <v>1</v>
      </c>
      <c r="X23" s="74"/>
      <c r="Y23" s="74"/>
      <c r="Z23" s="74"/>
      <c r="AA23" s="73"/>
      <c r="AB23" s="74"/>
      <c r="AC23" s="74"/>
      <c r="AD23" s="74"/>
      <c r="AE23" s="73"/>
      <c r="AF23" s="73">
        <f t="shared" ref="AF23:AF39" si="1">SUM(X23:AD23)</f>
        <v>0</v>
      </c>
      <c r="AG23" s="75">
        <f t="shared" ref="AG23:AG37" si="2">AF23/$AF$39</f>
        <v>0</v>
      </c>
      <c r="AI23" s="79"/>
    </row>
    <row r="24" spans="2:37" x14ac:dyDescent="0.15">
      <c r="B24" s="90"/>
      <c r="C24" s="69" t="s">
        <v>22</v>
      </c>
      <c r="D24" s="67"/>
      <c r="E24" s="67"/>
      <c r="F24" s="67"/>
      <c r="G24" s="70">
        <v>7</v>
      </c>
      <c r="H24" s="67"/>
      <c r="I24" s="67"/>
      <c r="J24" s="67">
        <v>1</v>
      </c>
      <c r="K24" s="66">
        <f t="shared" si="0"/>
        <v>8</v>
      </c>
      <c r="L24" s="68">
        <f t="shared" ref="L24:L37" si="3">K24/SUM($K$23:$K$37)</f>
        <v>4.4444444444444446E-2</v>
      </c>
      <c r="P24" s="66" t="s">
        <v>192</v>
      </c>
      <c r="Q24" s="66">
        <v>3</v>
      </c>
      <c r="R24" s="66" t="s">
        <v>34</v>
      </c>
      <c r="U24" s="73"/>
      <c r="V24" s="91"/>
      <c r="W24" s="76" t="s">
        <v>2</v>
      </c>
      <c r="X24" s="74"/>
      <c r="Y24" s="74"/>
      <c r="Z24" s="74"/>
      <c r="AA24" s="73"/>
      <c r="AB24" s="74"/>
      <c r="AC24" s="74"/>
      <c r="AD24" s="74"/>
      <c r="AE24" s="73"/>
      <c r="AF24" s="73">
        <f t="shared" si="1"/>
        <v>0</v>
      </c>
      <c r="AG24" s="75">
        <f t="shared" si="2"/>
        <v>0</v>
      </c>
      <c r="AI24" s="79"/>
    </row>
    <row r="25" spans="2:37" x14ac:dyDescent="0.15">
      <c r="B25" s="90"/>
      <c r="C25" s="64" t="s">
        <v>37</v>
      </c>
      <c r="D25" s="67"/>
      <c r="E25" s="67"/>
      <c r="F25" s="67"/>
      <c r="G25" s="67"/>
      <c r="H25" s="67"/>
      <c r="I25" s="67"/>
      <c r="J25" s="67"/>
      <c r="K25" s="66">
        <f t="shared" si="0"/>
        <v>0</v>
      </c>
      <c r="L25" s="68">
        <f t="shared" si="3"/>
        <v>0</v>
      </c>
      <c r="U25" s="73"/>
      <c r="V25" s="91"/>
      <c r="W25" s="76" t="s">
        <v>37</v>
      </c>
      <c r="X25" s="74"/>
      <c r="Y25" s="74"/>
      <c r="Z25" s="74"/>
      <c r="AA25" s="73"/>
      <c r="AB25" s="74"/>
      <c r="AC25" s="74"/>
      <c r="AD25" s="74"/>
      <c r="AE25" s="73"/>
      <c r="AF25" s="73">
        <f t="shared" si="1"/>
        <v>0</v>
      </c>
      <c r="AG25" s="75">
        <f t="shared" si="2"/>
        <v>0</v>
      </c>
      <c r="AI25" s="79"/>
    </row>
    <row r="26" spans="2:37" x14ac:dyDescent="0.15">
      <c r="B26" s="90" t="s">
        <v>14</v>
      </c>
      <c r="C26" s="69" t="s">
        <v>17</v>
      </c>
      <c r="D26" s="67">
        <v>40</v>
      </c>
      <c r="E26" s="67">
        <v>33</v>
      </c>
      <c r="F26" s="67">
        <v>15</v>
      </c>
      <c r="G26" s="67"/>
      <c r="H26" s="67">
        <v>4</v>
      </c>
      <c r="I26" s="67"/>
      <c r="J26" s="67"/>
      <c r="K26" s="66">
        <f t="shared" si="0"/>
        <v>92</v>
      </c>
      <c r="L26" s="68">
        <f t="shared" si="3"/>
        <v>0.51111111111111107</v>
      </c>
      <c r="P26" s="66" t="s">
        <v>6</v>
      </c>
      <c r="Q26" s="66">
        <v>2</v>
      </c>
      <c r="R26" s="66" t="s">
        <v>38</v>
      </c>
      <c r="U26" s="73">
        <v>4</v>
      </c>
      <c r="V26" s="91" t="s">
        <v>14</v>
      </c>
      <c r="W26" s="73" t="s">
        <v>17</v>
      </c>
      <c r="X26" s="77">
        <v>35</v>
      </c>
      <c r="Y26" s="77">
        <v>28</v>
      </c>
      <c r="Z26" s="74">
        <v>21</v>
      </c>
      <c r="AA26" s="74"/>
      <c r="AB26" s="74"/>
      <c r="AC26" s="74"/>
      <c r="AD26" s="74"/>
      <c r="AE26" s="73"/>
      <c r="AF26" s="73">
        <f t="shared" si="1"/>
        <v>84</v>
      </c>
      <c r="AG26" s="75">
        <f t="shared" si="2"/>
        <v>0.46666666666666667</v>
      </c>
      <c r="AI26" s="79" t="s">
        <v>290</v>
      </c>
    </row>
    <row r="27" spans="2:37" x14ac:dyDescent="0.15">
      <c r="B27" s="90"/>
      <c r="C27" s="69" t="s">
        <v>16</v>
      </c>
      <c r="D27" s="67"/>
      <c r="E27" s="67"/>
      <c r="F27" s="67"/>
      <c r="G27" s="67"/>
      <c r="H27" s="67">
        <v>4</v>
      </c>
      <c r="I27" s="67"/>
      <c r="J27" s="67"/>
      <c r="K27" s="66">
        <f t="shared" si="0"/>
        <v>4</v>
      </c>
      <c r="L27" s="68">
        <f t="shared" si="3"/>
        <v>2.2222222222222223E-2</v>
      </c>
      <c r="P27" s="66" t="s">
        <v>184</v>
      </c>
      <c r="Q27" s="66">
        <v>2</v>
      </c>
      <c r="R27" s="66" t="s">
        <v>38</v>
      </c>
      <c r="U27" s="73"/>
      <c r="V27" s="91"/>
      <c r="W27" s="73" t="s">
        <v>16</v>
      </c>
      <c r="X27" s="74"/>
      <c r="Y27" s="74"/>
      <c r="Z27" s="74"/>
      <c r="AA27" s="74"/>
      <c r="AB27" s="77">
        <v>3</v>
      </c>
      <c r="AC27" s="74"/>
      <c r="AD27" s="74"/>
      <c r="AE27" s="73"/>
      <c r="AF27" s="73">
        <f t="shared" si="1"/>
        <v>3</v>
      </c>
      <c r="AG27" s="75">
        <f t="shared" si="2"/>
        <v>1.6666666666666666E-2</v>
      </c>
      <c r="AI27" s="79" t="s">
        <v>292</v>
      </c>
    </row>
    <row r="28" spans="2:37" x14ac:dyDescent="0.15">
      <c r="B28" s="90"/>
      <c r="C28" s="69" t="s">
        <v>276</v>
      </c>
      <c r="D28" s="67"/>
      <c r="E28" s="67">
        <v>7</v>
      </c>
      <c r="F28" s="67"/>
      <c r="G28" s="67"/>
      <c r="H28" s="67">
        <v>2</v>
      </c>
      <c r="I28" s="67"/>
      <c r="J28" s="67"/>
      <c r="K28" s="66">
        <f t="shared" si="0"/>
        <v>9</v>
      </c>
      <c r="L28" s="68">
        <f t="shared" si="3"/>
        <v>0.05</v>
      </c>
      <c r="P28" s="66" t="s">
        <v>6</v>
      </c>
      <c r="Q28" s="66">
        <v>4</v>
      </c>
      <c r="R28" s="66" t="s">
        <v>38</v>
      </c>
      <c r="U28" s="73"/>
      <c r="V28" s="91"/>
      <c r="W28" s="2" t="s">
        <v>194</v>
      </c>
      <c r="X28" s="74"/>
      <c r="Y28" s="74">
        <v>5</v>
      </c>
      <c r="Z28" s="74"/>
      <c r="AA28" s="74">
        <v>4</v>
      </c>
      <c r="AB28" s="74"/>
      <c r="AC28" s="74"/>
      <c r="AD28" s="74"/>
      <c r="AE28" s="73"/>
      <c r="AF28" s="73">
        <f t="shared" si="1"/>
        <v>9</v>
      </c>
      <c r="AG28" s="75">
        <f t="shared" si="2"/>
        <v>0.05</v>
      </c>
      <c r="AI28" s="79" t="s">
        <v>291</v>
      </c>
    </row>
    <row r="29" spans="2:37" x14ac:dyDescent="0.15">
      <c r="B29" s="90"/>
      <c r="C29" s="69" t="s">
        <v>180</v>
      </c>
      <c r="D29" s="67">
        <v>14</v>
      </c>
      <c r="E29" s="67"/>
      <c r="F29" s="67">
        <v>4</v>
      </c>
      <c r="G29" s="67">
        <v>3</v>
      </c>
      <c r="H29" s="67"/>
      <c r="I29" s="67"/>
      <c r="J29" s="67"/>
      <c r="K29" s="66">
        <f t="shared" si="0"/>
        <v>21</v>
      </c>
      <c r="L29" s="68">
        <f t="shared" si="3"/>
        <v>0.11666666666666667</v>
      </c>
      <c r="P29" s="66" t="s">
        <v>184</v>
      </c>
      <c r="Q29" s="66">
        <v>4</v>
      </c>
      <c r="R29" s="66" t="s">
        <v>38</v>
      </c>
      <c r="U29" s="73"/>
      <c r="V29" s="91"/>
      <c r="W29" s="73" t="s">
        <v>180</v>
      </c>
      <c r="X29" s="74">
        <v>14</v>
      </c>
      <c r="Y29" s="74">
        <v>7</v>
      </c>
      <c r="Z29" s="74"/>
      <c r="AA29" s="74">
        <v>6</v>
      </c>
      <c r="AB29" s="74"/>
      <c r="AC29" s="74"/>
      <c r="AD29" s="74">
        <v>1</v>
      </c>
      <c r="AE29" s="73"/>
      <c r="AF29" s="73">
        <f t="shared" si="1"/>
        <v>28</v>
      </c>
      <c r="AG29" s="75">
        <f t="shared" si="2"/>
        <v>0.15555555555555556</v>
      </c>
      <c r="AI29" s="79" t="s">
        <v>290</v>
      </c>
    </row>
    <row r="30" spans="2:37" x14ac:dyDescent="0.15">
      <c r="B30" s="90"/>
      <c r="C30" s="69" t="s">
        <v>192</v>
      </c>
      <c r="D30" s="67"/>
      <c r="E30" s="67"/>
      <c r="F30" s="67">
        <v>8</v>
      </c>
      <c r="G30" s="67"/>
      <c r="H30" s="67"/>
      <c r="I30" s="67">
        <v>2</v>
      </c>
      <c r="J30" s="67"/>
      <c r="K30" s="66">
        <f t="shared" si="0"/>
        <v>10</v>
      </c>
      <c r="L30" s="68">
        <f t="shared" si="3"/>
        <v>5.5555555555555552E-2</v>
      </c>
      <c r="U30" s="73">
        <v>4</v>
      </c>
      <c r="V30" s="91"/>
      <c r="W30" s="2" t="s">
        <v>192</v>
      </c>
      <c r="X30" s="74"/>
      <c r="Y30" s="74"/>
      <c r="Z30" s="74">
        <v>7</v>
      </c>
      <c r="AA30" s="74"/>
      <c r="AB30" s="74">
        <v>3</v>
      </c>
      <c r="AC30" s="74"/>
      <c r="AD30" s="74"/>
      <c r="AE30" s="73"/>
      <c r="AF30" s="73">
        <f t="shared" si="1"/>
        <v>10</v>
      </c>
      <c r="AG30" s="75">
        <f t="shared" si="2"/>
        <v>5.5555555555555552E-2</v>
      </c>
      <c r="AI30" s="79" t="s">
        <v>291</v>
      </c>
    </row>
    <row r="31" spans="2:37" x14ac:dyDescent="0.15">
      <c r="B31" s="90"/>
      <c r="C31" s="69" t="s">
        <v>35</v>
      </c>
      <c r="D31" s="67"/>
      <c r="E31" s="71">
        <v>4</v>
      </c>
      <c r="F31" s="67"/>
      <c r="G31" s="71">
        <v>5</v>
      </c>
      <c r="H31" s="67"/>
      <c r="I31" s="67"/>
      <c r="J31" s="67"/>
      <c r="K31" s="66">
        <f t="shared" si="0"/>
        <v>9</v>
      </c>
      <c r="L31" s="68">
        <f t="shared" si="3"/>
        <v>0.05</v>
      </c>
      <c r="P31" s="66" t="s">
        <v>25</v>
      </c>
      <c r="Q31" s="66">
        <v>1</v>
      </c>
      <c r="R31" s="66" t="s">
        <v>24</v>
      </c>
      <c r="U31" s="73"/>
      <c r="V31" s="91"/>
      <c r="W31" s="2" t="s">
        <v>35</v>
      </c>
      <c r="X31" s="74"/>
      <c r="Y31" s="74">
        <v>4</v>
      </c>
      <c r="Z31" s="74"/>
      <c r="AA31" s="74">
        <v>5</v>
      </c>
      <c r="AB31" s="74"/>
      <c r="AC31" s="74"/>
      <c r="AD31" s="74"/>
      <c r="AE31" s="73"/>
      <c r="AF31" s="73">
        <f t="shared" si="1"/>
        <v>9</v>
      </c>
      <c r="AG31" s="75">
        <f t="shared" si="2"/>
        <v>0.05</v>
      </c>
      <c r="AI31" s="79" t="s">
        <v>291</v>
      </c>
    </row>
    <row r="32" spans="2:37" x14ac:dyDescent="0.15">
      <c r="B32" s="90"/>
      <c r="C32" s="69" t="s">
        <v>36</v>
      </c>
      <c r="D32" s="67"/>
      <c r="E32" s="71">
        <v>4</v>
      </c>
      <c r="F32" s="67"/>
      <c r="G32" s="71">
        <v>4</v>
      </c>
      <c r="H32" s="67"/>
      <c r="I32" s="67"/>
      <c r="J32" s="67"/>
      <c r="K32" s="66">
        <f t="shared" si="0"/>
        <v>8</v>
      </c>
      <c r="L32" s="68">
        <f t="shared" si="3"/>
        <v>4.4444444444444446E-2</v>
      </c>
      <c r="P32" s="66" t="s">
        <v>25</v>
      </c>
      <c r="Q32" s="66">
        <v>3</v>
      </c>
      <c r="R32" s="66" t="s">
        <v>34</v>
      </c>
      <c r="U32" s="73"/>
      <c r="V32" s="91"/>
      <c r="W32" s="2" t="s">
        <v>36</v>
      </c>
      <c r="X32" s="74"/>
      <c r="Y32" s="74">
        <v>4</v>
      </c>
      <c r="Z32" s="74"/>
      <c r="AA32" s="74">
        <v>4</v>
      </c>
      <c r="AB32" s="74"/>
      <c r="AC32" s="74"/>
      <c r="AD32" s="74"/>
      <c r="AE32" s="73"/>
      <c r="AF32" s="73">
        <f t="shared" si="1"/>
        <v>8</v>
      </c>
      <c r="AG32" s="75">
        <f t="shared" si="2"/>
        <v>4.4444444444444446E-2</v>
      </c>
      <c r="AI32" s="79" t="s">
        <v>291</v>
      </c>
    </row>
    <row r="33" spans="2:35" x14ac:dyDescent="0.15">
      <c r="B33" s="90"/>
      <c r="C33" s="69" t="s">
        <v>275</v>
      </c>
      <c r="D33" s="67"/>
      <c r="E33" s="67"/>
      <c r="F33" s="67"/>
      <c r="G33" s="67"/>
      <c r="H33" s="67"/>
      <c r="I33" s="67"/>
      <c r="J33" s="67"/>
      <c r="K33" s="66">
        <f t="shared" si="0"/>
        <v>0</v>
      </c>
      <c r="L33" s="68">
        <f t="shared" si="3"/>
        <v>0</v>
      </c>
      <c r="P33" s="66" t="s">
        <v>25</v>
      </c>
      <c r="Q33" s="66">
        <v>5</v>
      </c>
      <c r="R33" s="66" t="s">
        <v>34</v>
      </c>
      <c r="U33" s="73"/>
      <c r="V33" s="91"/>
      <c r="W33" s="4" t="s">
        <v>7</v>
      </c>
      <c r="X33" s="74"/>
      <c r="Y33" s="74"/>
      <c r="Z33" s="74"/>
      <c r="AA33" s="74"/>
      <c r="AB33" s="74"/>
      <c r="AC33" s="74"/>
      <c r="AD33" s="74"/>
      <c r="AE33" s="73"/>
      <c r="AF33" s="73">
        <f t="shared" si="1"/>
        <v>0</v>
      </c>
      <c r="AG33" s="75">
        <f t="shared" si="2"/>
        <v>0</v>
      </c>
      <c r="AI33" s="79"/>
    </row>
    <row r="34" spans="2:35" x14ac:dyDescent="0.15">
      <c r="B34" s="90"/>
      <c r="C34" s="69" t="s">
        <v>15</v>
      </c>
      <c r="D34" s="67"/>
      <c r="E34" s="67"/>
      <c r="F34" s="67">
        <v>7</v>
      </c>
      <c r="G34" s="67"/>
      <c r="H34" s="67">
        <v>3</v>
      </c>
      <c r="I34" s="67"/>
      <c r="J34" s="67"/>
      <c r="K34" s="66">
        <f t="shared" si="0"/>
        <v>10</v>
      </c>
      <c r="L34" s="68">
        <f t="shared" si="3"/>
        <v>5.5555555555555552E-2</v>
      </c>
      <c r="U34" s="73">
        <v>4</v>
      </c>
      <c r="V34" s="91"/>
      <c r="W34" s="2" t="s">
        <v>15</v>
      </c>
      <c r="X34" s="74"/>
      <c r="Y34" s="74"/>
      <c r="Z34" s="74">
        <v>11</v>
      </c>
      <c r="AA34" s="74"/>
      <c r="AB34" s="74">
        <v>6</v>
      </c>
      <c r="AC34" s="74"/>
      <c r="AD34" s="74"/>
      <c r="AE34" s="73"/>
      <c r="AF34" s="73">
        <f t="shared" si="1"/>
        <v>17</v>
      </c>
      <c r="AG34" s="75">
        <f t="shared" si="2"/>
        <v>9.4444444444444442E-2</v>
      </c>
      <c r="AI34" s="79" t="s">
        <v>292</v>
      </c>
    </row>
    <row r="35" spans="2:35" x14ac:dyDescent="0.15">
      <c r="B35" s="90"/>
      <c r="C35" s="69" t="s">
        <v>21</v>
      </c>
      <c r="D35" s="67"/>
      <c r="E35" s="67"/>
      <c r="F35" s="67"/>
      <c r="G35" s="67">
        <v>6</v>
      </c>
      <c r="H35" s="67"/>
      <c r="I35" s="67">
        <v>3</v>
      </c>
      <c r="J35" s="67"/>
      <c r="K35" s="66">
        <f t="shared" si="0"/>
        <v>9</v>
      </c>
      <c r="L35" s="68">
        <f t="shared" si="3"/>
        <v>0.05</v>
      </c>
      <c r="P35" s="66" t="s">
        <v>8</v>
      </c>
      <c r="Q35" s="66">
        <v>2</v>
      </c>
      <c r="R35" s="66" t="s">
        <v>23</v>
      </c>
      <c r="U35" s="73"/>
      <c r="V35" s="91"/>
      <c r="W35" s="2" t="s">
        <v>21</v>
      </c>
      <c r="X35" s="74"/>
      <c r="Y35" s="74"/>
      <c r="Z35" s="74"/>
      <c r="AA35" s="78">
        <v>7</v>
      </c>
      <c r="AB35" s="74"/>
      <c r="AC35" s="74">
        <v>5</v>
      </c>
      <c r="AD35" s="74"/>
      <c r="AE35" s="73"/>
      <c r="AF35" s="73">
        <f t="shared" si="1"/>
        <v>12</v>
      </c>
      <c r="AG35" s="75">
        <f t="shared" si="2"/>
        <v>6.6666666666666666E-2</v>
      </c>
      <c r="AI35" s="79" t="s">
        <v>292</v>
      </c>
    </row>
    <row r="36" spans="2:35" x14ac:dyDescent="0.15">
      <c r="B36" s="90"/>
      <c r="C36" s="64" t="s">
        <v>9</v>
      </c>
      <c r="D36" s="67"/>
      <c r="E36" s="67"/>
      <c r="F36" s="67"/>
      <c r="G36" s="67"/>
      <c r="H36" s="67"/>
      <c r="I36" s="67"/>
      <c r="J36" s="67"/>
      <c r="K36" s="66">
        <f t="shared" si="0"/>
        <v>0</v>
      </c>
      <c r="L36" s="68">
        <f t="shared" si="3"/>
        <v>0</v>
      </c>
      <c r="P36" s="66" t="s">
        <v>8</v>
      </c>
      <c r="Q36" s="66">
        <v>6</v>
      </c>
      <c r="R36" s="66" t="s">
        <v>34</v>
      </c>
      <c r="U36" s="73"/>
      <c r="V36" s="91"/>
      <c r="W36" s="76" t="s">
        <v>9</v>
      </c>
      <c r="X36" s="74"/>
      <c r="Y36" s="74"/>
      <c r="Z36" s="74"/>
      <c r="AA36" s="74"/>
      <c r="AB36" s="74"/>
      <c r="AC36" s="74"/>
      <c r="AD36" s="74"/>
      <c r="AE36" s="73"/>
      <c r="AF36" s="73">
        <f t="shared" si="1"/>
        <v>0</v>
      </c>
      <c r="AG36" s="75">
        <f t="shared" si="2"/>
        <v>0</v>
      </c>
      <c r="AI36" s="79"/>
    </row>
    <row r="37" spans="2:35" x14ac:dyDescent="0.15">
      <c r="B37" s="66" t="s">
        <v>12</v>
      </c>
      <c r="C37" s="72" t="s">
        <v>10</v>
      </c>
      <c r="D37" s="67"/>
      <c r="E37" s="67"/>
      <c r="F37" s="67"/>
      <c r="G37" s="67"/>
      <c r="H37" s="67"/>
      <c r="I37" s="67"/>
      <c r="J37" s="67"/>
      <c r="K37" s="66">
        <f t="shared" si="0"/>
        <v>0</v>
      </c>
      <c r="L37" s="68">
        <f t="shared" si="3"/>
        <v>0</v>
      </c>
      <c r="U37" s="73"/>
      <c r="V37" s="73" t="s">
        <v>12</v>
      </c>
      <c r="W37" s="2" t="s">
        <v>10</v>
      </c>
      <c r="X37" s="74"/>
      <c r="Y37" s="74"/>
      <c r="Z37" s="74"/>
      <c r="AA37" s="74"/>
      <c r="AB37" s="74"/>
      <c r="AC37" s="74"/>
      <c r="AD37" s="74"/>
      <c r="AE37" s="73"/>
      <c r="AF37" s="73">
        <f t="shared" si="1"/>
        <v>0</v>
      </c>
      <c r="AG37" s="75">
        <f t="shared" si="2"/>
        <v>0</v>
      </c>
      <c r="AI37" s="79"/>
    </row>
    <row r="38" spans="2:35" x14ac:dyDescent="0.15">
      <c r="C38" s="66" t="s">
        <v>11</v>
      </c>
      <c r="D38" s="66">
        <f t="shared" ref="D38:J38" si="4">SUM(D23:D37)</f>
        <v>54</v>
      </c>
      <c r="E38" s="66">
        <f t="shared" si="4"/>
        <v>48</v>
      </c>
      <c r="F38" s="66">
        <f t="shared" si="4"/>
        <v>34</v>
      </c>
      <c r="G38" s="66">
        <f>SUM(G23:G37)</f>
        <v>25</v>
      </c>
      <c r="H38" s="66">
        <f t="shared" si="4"/>
        <v>13</v>
      </c>
      <c r="I38" s="66">
        <f t="shared" si="4"/>
        <v>5</v>
      </c>
      <c r="J38" s="66">
        <f t="shared" si="4"/>
        <v>1</v>
      </c>
      <c r="K38" s="66">
        <f>SUM(D38:J38)</f>
        <v>180</v>
      </c>
      <c r="P38" s="66" t="s">
        <v>26</v>
      </c>
      <c r="Q38" s="66">
        <v>5</v>
      </c>
      <c r="R38" s="66" t="s">
        <v>28</v>
      </c>
      <c r="U38" s="73"/>
      <c r="V38" s="73"/>
      <c r="W38" s="73" t="s">
        <v>11</v>
      </c>
      <c r="X38" s="73">
        <f t="shared" ref="X38:AD38" si="5">SUM(X23:X37)</f>
        <v>49</v>
      </c>
      <c r="Y38" s="73">
        <f t="shared" si="5"/>
        <v>48</v>
      </c>
      <c r="Z38" s="73">
        <f t="shared" si="5"/>
        <v>39</v>
      </c>
      <c r="AA38" s="73">
        <f t="shared" si="5"/>
        <v>26</v>
      </c>
      <c r="AB38" s="73">
        <f t="shared" si="5"/>
        <v>12</v>
      </c>
      <c r="AC38" s="73">
        <f t="shared" si="5"/>
        <v>5</v>
      </c>
      <c r="AD38" s="73">
        <f t="shared" si="5"/>
        <v>1</v>
      </c>
      <c r="AE38" s="73"/>
      <c r="AF38" s="73">
        <f t="shared" si="1"/>
        <v>180</v>
      </c>
      <c r="AG38" s="73"/>
    </row>
    <row r="39" spans="2:35" x14ac:dyDescent="0.15">
      <c r="C39" s="66" t="s">
        <v>285</v>
      </c>
      <c r="D39" s="66">
        <v>54</v>
      </c>
      <c r="E39" s="66">
        <v>48</v>
      </c>
      <c r="F39" s="66">
        <v>34</v>
      </c>
      <c r="G39" s="66">
        <v>25</v>
      </c>
      <c r="H39" s="66">
        <v>13</v>
      </c>
      <c r="I39" s="66">
        <v>5</v>
      </c>
      <c r="J39" s="66">
        <v>1</v>
      </c>
      <c r="P39" s="66" t="s">
        <v>26</v>
      </c>
      <c r="Q39" s="66">
        <v>7</v>
      </c>
      <c r="R39" s="66" t="s">
        <v>27</v>
      </c>
      <c r="U39" s="73"/>
      <c r="V39" s="73"/>
      <c r="W39" s="73" t="s">
        <v>288</v>
      </c>
      <c r="X39" s="73">
        <f>'[3]功能-大地图城池-附加属性'!C$29</f>
        <v>44</v>
      </c>
      <c r="Y39" s="73">
        <f>'[3]功能-大地图城池-附加属性'!D$29</f>
        <v>50</v>
      </c>
      <c r="Z39" s="73">
        <f>'[3]功能-大地图城池-附加属性'!E$29</f>
        <v>42</v>
      </c>
      <c r="AA39" s="73">
        <f>'[3]功能-大地图城池-附加属性'!F$29</f>
        <v>26</v>
      </c>
      <c r="AB39" s="73">
        <f>'[3]功能-大地图城池-附加属性'!G$29</f>
        <v>12</v>
      </c>
      <c r="AC39" s="73">
        <f>'[3]功能-大地图城池-附加属性'!H$29</f>
        <v>5</v>
      </c>
      <c r="AD39" s="73">
        <f>'[3]功能-大地图城池-附加属性'!I$29</f>
        <v>1</v>
      </c>
      <c r="AE39" s="73"/>
      <c r="AF39" s="73">
        <f t="shared" si="1"/>
        <v>180</v>
      </c>
      <c r="AG39" s="73"/>
    </row>
    <row r="40" spans="2:35" x14ac:dyDescent="0.15">
      <c r="C40" s="66" t="s">
        <v>284</v>
      </c>
      <c r="D40" s="66">
        <f>'[3]功能-大地图城池-附加属性'!C$29</f>
        <v>44</v>
      </c>
      <c r="E40" s="66">
        <f>'[3]功能-大地图城池-附加属性'!D$29</f>
        <v>50</v>
      </c>
      <c r="F40" s="66">
        <f>'[3]功能-大地图城池-附加属性'!E$29</f>
        <v>42</v>
      </c>
      <c r="G40" s="66">
        <f>'[3]功能-大地图城池-附加属性'!F$29</f>
        <v>26</v>
      </c>
      <c r="H40" s="66">
        <f>'[3]功能-大地图城池-附加属性'!G$29</f>
        <v>12</v>
      </c>
      <c r="I40" s="66">
        <f>'[3]功能-大地图城池-附加属性'!H$29</f>
        <v>5</v>
      </c>
      <c r="J40" s="66">
        <f>'[3]功能-大地图城池-附加属性'!I$29</f>
        <v>1</v>
      </c>
      <c r="K40" s="66">
        <f>SUM(D40:J40)</f>
        <v>180</v>
      </c>
      <c r="U40" s="73"/>
      <c r="V40" s="73"/>
      <c r="W40" s="73"/>
      <c r="X40" s="73" t="e">
        <f>求节点([4]节奏总纲!$O$4:$O$113,[4]节奏总纲!$P$4:$P$113,总纲!X21)</f>
        <v>#VALUE!</v>
      </c>
      <c r="Y40" s="73" t="e">
        <f>求节点([4]节奏总纲!$O$4:$O$113,[4]节奏总纲!$P$4:$P$113,总纲!Y21)</f>
        <v>#VALUE!</v>
      </c>
      <c r="Z40" s="73" t="e">
        <f>求节点([4]节奏总纲!$O$4:$O$113,[4]节奏总纲!$P$4:$P$113,总纲!Z21)</f>
        <v>#VALUE!</v>
      </c>
      <c r="AA40" s="73" t="e">
        <f>求节点([4]节奏总纲!$O$4:$O$113,[4]节奏总纲!$P$4:$P$113,总纲!AA21)</f>
        <v>#VALUE!</v>
      </c>
      <c r="AB40" s="73" t="e">
        <f>求节点([4]节奏总纲!$O$4:$O$113,[4]节奏总纲!$P$4:$P$113,总纲!AB21)</f>
        <v>#VALUE!</v>
      </c>
      <c r="AC40" s="73" t="e">
        <f>求节点([4]节奏总纲!$O$4:$O$113,[4]节奏总纲!$P$4:$P$113,总纲!AC21)</f>
        <v>#VALUE!</v>
      </c>
      <c r="AD40" s="73" t="e">
        <f>求节点([4]节奏总纲!$O$4:$O$113,[4]节奏总纲!$P$4:$P$113,总纲!AD21)</f>
        <v>#VALUE!</v>
      </c>
      <c r="AE40" s="73"/>
      <c r="AF40" s="73"/>
      <c r="AG40" s="73"/>
    </row>
    <row r="41" spans="2:35" x14ac:dyDescent="0.15">
      <c r="D41" s="66" t="e">
        <f>求节点(节奏总纲!$O$4:$O$113,节奏总纲!$P$4:$P$113,总纲!D21)</f>
        <v>#VALUE!</v>
      </c>
      <c r="E41" s="66">
        <f>求节点(节奏总纲!$O$4:$O$113,节奏总纲!$P$4:$P$113,总纲!E21)</f>
        <v>1.4999999999999998</v>
      </c>
      <c r="F41" s="66">
        <f>求节点(节奏总纲!$O$4:$O$113,节奏总纲!$P$4:$P$113,总纲!F21)</f>
        <v>3</v>
      </c>
      <c r="G41" s="66">
        <f>求节点(节奏总纲!$O$4:$O$113,节奏总纲!$P$4:$P$113,总纲!G21)</f>
        <v>5.8249999999999993</v>
      </c>
      <c r="H41" s="66">
        <f>求节点(节奏总纲!$O$4:$O$113,节奏总纲!$P$4:$P$113,总纲!H21)</f>
        <v>10.65</v>
      </c>
      <c r="I41" s="66">
        <f>求节点(节奏总纲!$O$4:$O$113,节奏总纲!$P$4:$P$113,总纲!I21)</f>
        <v>19.125000000000004</v>
      </c>
      <c r="J41" s="66">
        <f>求节点(节奏总纲!$O$4:$O$113,节奏总纲!$P$4:$P$113,总纲!J21)</f>
        <v>33.5</v>
      </c>
      <c r="P41" s="66" t="s">
        <v>10</v>
      </c>
      <c r="Q41" s="66">
        <v>1</v>
      </c>
      <c r="R41" s="66" t="s">
        <v>185</v>
      </c>
      <c r="U41" s="73"/>
      <c r="V41" s="73" t="s">
        <v>12</v>
      </c>
      <c r="W41" s="2" t="s">
        <v>10</v>
      </c>
      <c r="X41" s="73"/>
      <c r="Y41" s="73"/>
      <c r="Z41" s="73"/>
      <c r="AA41" s="73"/>
      <c r="AB41" s="73"/>
      <c r="AC41" s="73"/>
      <c r="AD41" s="73"/>
      <c r="AE41" s="73"/>
      <c r="AF41" s="73"/>
      <c r="AG41" s="73"/>
    </row>
    <row r="42" spans="2:35" x14ac:dyDescent="0.15">
      <c r="B42" s="66" t="s">
        <v>12</v>
      </c>
      <c r="C42" s="72" t="s">
        <v>10</v>
      </c>
      <c r="P42" s="66" t="s">
        <v>10</v>
      </c>
      <c r="Q42" s="66">
        <v>2</v>
      </c>
      <c r="R42" s="66" t="s">
        <v>191</v>
      </c>
      <c r="U42" s="73"/>
      <c r="V42" s="73"/>
      <c r="W42" s="73"/>
      <c r="X42" s="73"/>
      <c r="Y42" s="73"/>
      <c r="Z42" s="73"/>
      <c r="AA42" s="73"/>
      <c r="AB42" s="73"/>
      <c r="AC42" s="73"/>
      <c r="AD42" s="73"/>
      <c r="AE42" s="73"/>
      <c r="AF42" s="73"/>
      <c r="AG42" s="73"/>
    </row>
    <row r="43" spans="2:35" x14ac:dyDescent="0.15">
      <c r="P43" s="66" t="s">
        <v>10</v>
      </c>
      <c r="Q43" s="66">
        <v>4</v>
      </c>
      <c r="R43" s="66" t="s">
        <v>186</v>
      </c>
      <c r="U43" s="73"/>
      <c r="V43" s="73"/>
      <c r="W43" s="73"/>
      <c r="X43" s="73"/>
      <c r="Y43" s="73"/>
      <c r="Z43" s="73"/>
      <c r="AA43" s="73"/>
      <c r="AB43" s="73"/>
      <c r="AC43" s="73"/>
      <c r="AD43" s="73"/>
      <c r="AE43" s="73"/>
      <c r="AF43" s="73"/>
      <c r="AG43" s="73"/>
    </row>
    <row r="44" spans="2:35" x14ac:dyDescent="0.15">
      <c r="G44" s="66" t="s">
        <v>278</v>
      </c>
      <c r="H44" s="66">
        <v>0.5</v>
      </c>
      <c r="I44" s="66">
        <f>180*H44</f>
        <v>90</v>
      </c>
      <c r="P44" s="66" t="s">
        <v>10</v>
      </c>
      <c r="Q44" s="66">
        <v>5</v>
      </c>
      <c r="R44" s="66" t="s">
        <v>187</v>
      </c>
    </row>
    <row r="45" spans="2:35" x14ac:dyDescent="0.15">
      <c r="G45" s="66" t="s">
        <v>279</v>
      </c>
      <c r="H45" s="66">
        <v>0.1</v>
      </c>
      <c r="I45" s="66">
        <f t="shared" ref="I45:I48" si="6">180*H45</f>
        <v>18</v>
      </c>
      <c r="R45" s="66" t="s">
        <v>181</v>
      </c>
    </row>
    <row r="46" spans="2:35" x14ac:dyDescent="0.15">
      <c r="G46" s="66" t="s">
        <v>280</v>
      </c>
      <c r="H46" s="66">
        <v>0.2</v>
      </c>
      <c r="I46" s="66">
        <f t="shared" si="6"/>
        <v>36</v>
      </c>
    </row>
    <row r="47" spans="2:35" x14ac:dyDescent="0.15">
      <c r="G47" s="66" t="s">
        <v>193</v>
      </c>
      <c r="H47" s="66">
        <v>0.1</v>
      </c>
      <c r="I47" s="66">
        <f t="shared" si="6"/>
        <v>18</v>
      </c>
    </row>
    <row r="48" spans="2:35" x14ac:dyDescent="0.15">
      <c r="G48" s="66" t="s">
        <v>281</v>
      </c>
      <c r="H48" s="66">
        <v>0.1</v>
      </c>
      <c r="I48" s="66">
        <f t="shared" si="6"/>
        <v>18</v>
      </c>
    </row>
    <row r="49" spans="3:5" x14ac:dyDescent="0.15">
      <c r="C49" s="66" t="s">
        <v>32</v>
      </c>
      <c r="D49" s="66" t="s">
        <v>33</v>
      </c>
    </row>
    <row r="50" spans="3:5" x14ac:dyDescent="0.15">
      <c r="C50" s="66">
        <v>7</v>
      </c>
      <c r="D50" s="66">
        <v>1</v>
      </c>
      <c r="E50" s="66" t="e">
        <f>求节点([2]节奏总纲!$P$4:$P$113,[2]节奏总纲!$O$4:$O$113,D50)</f>
        <v>#VALUE!</v>
      </c>
    </row>
    <row r="51" spans="3:5" x14ac:dyDescent="0.15">
      <c r="C51" s="66">
        <v>6</v>
      </c>
      <c r="D51" s="66">
        <v>21</v>
      </c>
      <c r="E51" s="66" t="e">
        <f>求节点([2]节奏总纲!$P$4:$P$113,[2]节奏总纲!$O$4:$O$113,D51)</f>
        <v>#VALUE!</v>
      </c>
    </row>
    <row r="52" spans="3:5" x14ac:dyDescent="0.15">
      <c r="C52" s="66">
        <v>5</v>
      </c>
      <c r="D52" s="66">
        <v>53</v>
      </c>
      <c r="E52" s="66" t="e">
        <f>求节点([2]节奏总纲!$P$4:$P$113,[2]节奏总纲!$O$4:$O$113,D52)</f>
        <v>#VALUE!</v>
      </c>
    </row>
    <row r="53" spans="3:5" x14ac:dyDescent="0.15">
      <c r="C53" s="66">
        <v>4</v>
      </c>
      <c r="D53" s="66">
        <v>84</v>
      </c>
      <c r="E53" s="66" t="e">
        <f>求节点([2]节奏总纲!$P$4:$P$113,[2]节奏总纲!$O$4:$O$113,D53)</f>
        <v>#VALUE!</v>
      </c>
    </row>
    <row r="54" spans="3:5" x14ac:dyDescent="0.15">
      <c r="C54" s="66">
        <v>3</v>
      </c>
      <c r="D54" s="66">
        <v>115</v>
      </c>
      <c r="E54" s="66" t="e">
        <f>求节点([2]节奏总纲!$P$4:$P$113,[2]节奏总纲!$O$4:$O$113,D54)</f>
        <v>#VALUE!</v>
      </c>
    </row>
    <row r="55" spans="3:5" x14ac:dyDescent="0.15">
      <c r="C55" s="66">
        <v>2</v>
      </c>
      <c r="D55" s="66">
        <v>146</v>
      </c>
      <c r="E55" s="66" t="e">
        <f>求节点([2]节奏总纲!$P$4:$P$113,[2]节奏总纲!$O$4:$O$113,D55)</f>
        <v>#VALUE!</v>
      </c>
    </row>
    <row r="56" spans="3:5" x14ac:dyDescent="0.15">
      <c r="C56" s="66">
        <v>1</v>
      </c>
      <c r="D56" s="66">
        <v>177</v>
      </c>
      <c r="E56" s="66" t="e">
        <f>求节点([2]节奏总纲!$P$4:$P$113,[2]节奏总纲!$O$4:$O$113,D56)</f>
        <v>#VALUE!</v>
      </c>
    </row>
  </sheetData>
  <mergeCells count="5">
    <mergeCell ref="C2:J2"/>
    <mergeCell ref="B26:B36"/>
    <mergeCell ref="B23:B25"/>
    <mergeCell ref="V23:V25"/>
    <mergeCell ref="V26:V36"/>
  </mergeCells>
  <phoneticPr fontId="1" type="noConversion"/>
  <pageMargins left="0.7" right="0.7" top="0.75" bottom="0.75" header="0.3" footer="0.3"/>
  <pageSetup paperSize="9" orientation="portrait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B1:CF363"/>
  <sheetViews>
    <sheetView topLeftCell="D1" workbookViewId="0">
      <selection activeCell="M23" sqref="M23"/>
    </sheetView>
  </sheetViews>
  <sheetFormatPr defaultColWidth="6.625" defaultRowHeight="11.25" x14ac:dyDescent="0.15"/>
  <cols>
    <col min="1" max="12" width="6.625" style="7"/>
    <col min="13" max="13" width="6.625" style="8"/>
    <col min="14" max="35" width="6.625" style="7"/>
    <col min="36" max="36" width="6.625" style="8"/>
    <col min="37" max="43" width="6.625" style="7"/>
    <col min="44" max="44" width="6.625" style="12"/>
    <col min="45" max="50" width="6.625" style="7"/>
    <col min="51" max="51" width="6.625" style="12"/>
    <col min="52" max="58" width="6.625" style="7"/>
    <col min="59" max="59" width="6.625" style="8"/>
    <col min="60" max="60" width="6.625" style="7"/>
    <col min="61" max="66" width="6.625" style="1"/>
    <col min="67" max="16384" width="6.625" style="7"/>
  </cols>
  <sheetData>
    <row r="1" spans="2:84" x14ac:dyDescent="0.15">
      <c r="F1" s="93" t="s">
        <v>256</v>
      </c>
      <c r="G1" s="93" t="s">
        <v>114</v>
      </c>
      <c r="H1" s="6"/>
      <c r="I1" s="93" t="s">
        <v>110</v>
      </c>
      <c r="J1" s="93" t="s">
        <v>114</v>
      </c>
      <c r="K1" s="93" t="s">
        <v>115</v>
      </c>
      <c r="P1" s="7" t="s">
        <v>116</v>
      </c>
      <c r="AM1" s="7">
        <v>1</v>
      </c>
      <c r="AN1" s="7">
        <v>0.8</v>
      </c>
      <c r="AO1" s="7">
        <v>0.6</v>
      </c>
      <c r="AP1" s="7">
        <v>0.4</v>
      </c>
      <c r="AQ1" s="7">
        <v>0.2</v>
      </c>
    </row>
    <row r="2" spans="2:84" x14ac:dyDescent="0.15">
      <c r="F2" s="93"/>
      <c r="G2" s="93"/>
      <c r="H2" s="6"/>
      <c r="I2" s="93"/>
      <c r="J2" s="93"/>
      <c r="K2" s="93"/>
      <c r="P2" s="92" t="s">
        <v>257</v>
      </c>
      <c r="Q2" s="92"/>
      <c r="R2" s="92"/>
      <c r="S2" s="92"/>
      <c r="T2" s="92"/>
      <c r="W2" s="92" t="s">
        <v>258</v>
      </c>
      <c r="X2" s="92"/>
      <c r="Y2" s="92"/>
      <c r="Z2" s="92"/>
      <c r="AA2" s="92"/>
      <c r="AD2" s="92" t="s">
        <v>259</v>
      </c>
      <c r="AE2" s="92"/>
      <c r="AF2" s="92"/>
      <c r="AG2" s="92"/>
      <c r="AH2" s="92"/>
      <c r="AM2" s="92" t="s">
        <v>111</v>
      </c>
      <c r="AN2" s="92"/>
      <c r="AO2" s="92"/>
      <c r="AP2" s="92"/>
      <c r="AQ2" s="92"/>
      <c r="AT2" s="92" t="s">
        <v>112</v>
      </c>
      <c r="AU2" s="92"/>
      <c r="AV2" s="92"/>
      <c r="AW2" s="92"/>
      <c r="AX2" s="92"/>
      <c r="BA2" s="92" t="s">
        <v>117</v>
      </c>
      <c r="BB2" s="92"/>
      <c r="BC2" s="92"/>
      <c r="BD2" s="92"/>
      <c r="BE2" s="92"/>
      <c r="BJ2" s="90" t="s">
        <v>118</v>
      </c>
      <c r="BK2" s="90"/>
      <c r="BL2" s="90"/>
      <c r="BM2" s="90"/>
      <c r="BN2" s="90"/>
      <c r="BQ2" s="92" t="s">
        <v>260</v>
      </c>
      <c r="BR2" s="92"/>
      <c r="BS2" s="92"/>
      <c r="BT2" s="92"/>
      <c r="BU2" s="92"/>
      <c r="BX2" s="92" t="s">
        <v>261</v>
      </c>
      <c r="BY2" s="92"/>
      <c r="BZ2" s="92"/>
      <c r="CA2" s="92"/>
      <c r="CB2" s="92"/>
    </row>
    <row r="3" spans="2:84" x14ac:dyDescent="0.15">
      <c r="F3" s="59">
        <f>[2]节奏总纲!F3</f>
        <v>1</v>
      </c>
      <c r="G3" s="59">
        <f>[2]节奏总纲!G3</f>
        <v>7.1773462536293131E-2</v>
      </c>
      <c r="I3" s="59">
        <f>[2]节奏总纲!I3</f>
        <v>1</v>
      </c>
      <c r="J3" s="59">
        <f>[2]节奏总纲!J3</f>
        <v>7.4349177498517554E-3</v>
      </c>
      <c r="K3" s="59">
        <f>[2]节奏总纲!K3</f>
        <v>0.1</v>
      </c>
      <c r="N3" s="59" t="str">
        <f>[2]节奏总纲!N3</f>
        <v>对应玩家等级</v>
      </c>
      <c r="O3" s="7" t="s">
        <v>256</v>
      </c>
      <c r="P3" s="7" t="s">
        <v>119</v>
      </c>
      <c r="Q3" s="7" t="s">
        <v>120</v>
      </c>
      <c r="R3" s="7" t="s">
        <v>121</v>
      </c>
      <c r="S3" s="7" t="s">
        <v>122</v>
      </c>
      <c r="T3" s="7" t="s">
        <v>123</v>
      </c>
      <c r="V3" s="7" t="s">
        <v>256</v>
      </c>
      <c r="W3" s="7" t="s">
        <v>119</v>
      </c>
      <c r="X3" s="7" t="s">
        <v>120</v>
      </c>
      <c r="Y3" s="7" t="s">
        <v>121</v>
      </c>
      <c r="Z3" s="7" t="s">
        <v>122</v>
      </c>
      <c r="AA3" s="7" t="s">
        <v>123</v>
      </c>
      <c r="AC3" s="7" t="s">
        <v>124</v>
      </c>
      <c r="AD3" s="7" t="s">
        <v>119</v>
      </c>
      <c r="AE3" s="7" t="s">
        <v>120</v>
      </c>
      <c r="AF3" s="7" t="s">
        <v>121</v>
      </c>
      <c r="AG3" s="7" t="s">
        <v>122</v>
      </c>
      <c r="AH3" s="7" t="s">
        <v>123</v>
      </c>
      <c r="AL3" s="7" t="s">
        <v>110</v>
      </c>
      <c r="AM3" s="7" t="s">
        <v>119</v>
      </c>
      <c r="AN3" s="7" t="s">
        <v>120</v>
      </c>
      <c r="AO3" s="7" t="s">
        <v>121</v>
      </c>
      <c r="AP3" s="7" t="s">
        <v>122</v>
      </c>
      <c r="AQ3" s="7" t="s">
        <v>123</v>
      </c>
      <c r="AS3" s="7" t="s">
        <v>110</v>
      </c>
      <c r="AT3" s="7" t="s">
        <v>119</v>
      </c>
      <c r="AU3" s="7" t="s">
        <v>120</v>
      </c>
      <c r="AV3" s="7" t="s">
        <v>121</v>
      </c>
      <c r="AW3" s="7" t="s">
        <v>122</v>
      </c>
      <c r="AX3" s="7" t="s">
        <v>123</v>
      </c>
      <c r="AZ3" s="7" t="s">
        <v>124</v>
      </c>
      <c r="BA3" s="7" t="s">
        <v>119</v>
      </c>
      <c r="BB3" s="7" t="s">
        <v>120</v>
      </c>
      <c r="BC3" s="7" t="s">
        <v>121</v>
      </c>
      <c r="BD3" s="7" t="s">
        <v>122</v>
      </c>
      <c r="BE3" s="7" t="s">
        <v>123</v>
      </c>
      <c r="BI3" s="1" t="s">
        <v>264</v>
      </c>
      <c r="BJ3" s="1" t="s">
        <v>119</v>
      </c>
      <c r="BK3" s="1" t="s">
        <v>120</v>
      </c>
      <c r="BL3" s="1" t="s">
        <v>121</v>
      </c>
      <c r="BM3" s="1" t="s">
        <v>122</v>
      </c>
      <c r="BN3" s="1" t="s">
        <v>123</v>
      </c>
      <c r="BP3" s="7" t="s">
        <v>125</v>
      </c>
      <c r="BQ3" s="1" t="s">
        <v>119</v>
      </c>
      <c r="BR3" s="1" t="s">
        <v>120</v>
      </c>
      <c r="BS3" s="1" t="s">
        <v>121</v>
      </c>
      <c r="BT3" s="1" t="s">
        <v>122</v>
      </c>
      <c r="BU3" s="1" t="s">
        <v>123</v>
      </c>
      <c r="BW3" s="7" t="s">
        <v>256</v>
      </c>
      <c r="BX3" s="1" t="s">
        <v>119</v>
      </c>
      <c r="BY3" s="1" t="s">
        <v>120</v>
      </c>
      <c r="BZ3" s="1" t="s">
        <v>121</v>
      </c>
      <c r="CA3" s="1" t="s">
        <v>122</v>
      </c>
      <c r="CB3" s="1" t="s">
        <v>123</v>
      </c>
      <c r="CC3" s="7" t="s">
        <v>126</v>
      </c>
      <c r="CE3" s="29" t="s">
        <v>256</v>
      </c>
      <c r="CF3" s="1" t="s">
        <v>127</v>
      </c>
    </row>
    <row r="4" spans="2:84" x14ac:dyDescent="0.15">
      <c r="F4" s="59">
        <f>[2]节奏总纲!F4</f>
        <v>2</v>
      </c>
      <c r="G4" s="59">
        <f>[2]节奏总纲!G4</f>
        <v>0.1486983549970351</v>
      </c>
      <c r="I4" s="59">
        <f>[2]节奏总纲!I4</f>
        <v>2</v>
      </c>
      <c r="J4" s="59">
        <f>[2]节奏总纲!J4</f>
        <v>2.3963093307967063E-2</v>
      </c>
      <c r="K4" s="59">
        <f>[2]节奏总纲!K4</f>
        <v>0.15</v>
      </c>
      <c r="N4" s="59">
        <f>[2]节奏总纲!N4</f>
        <v>2</v>
      </c>
      <c r="O4" s="7">
        <v>1</v>
      </c>
      <c r="P4" s="59">
        <f>[2]节奏总纲!P4</f>
        <v>7.1773462536293131E-2</v>
      </c>
      <c r="Q4" s="59">
        <f>[2]节奏总纲!Q4</f>
        <v>5.9787294292732177E-2</v>
      </c>
      <c r="R4" s="59">
        <f>[2]节奏总纲!R4</f>
        <v>4.677476553490223E-2</v>
      </c>
      <c r="S4" s="59">
        <f>[2]节奏总纲!S4</f>
        <v>3.2585151991477081E-2</v>
      </c>
      <c r="T4" s="59">
        <f>[2]节奏总纲!T4</f>
        <v>1.7039020006115988E-2</v>
      </c>
      <c r="V4" s="7">
        <v>1</v>
      </c>
      <c r="W4" s="59">
        <f>[2]节奏总纲!W4</f>
        <v>7.1773462536293131E-2</v>
      </c>
      <c r="X4" s="59">
        <f>[2]节奏总纲!X4</f>
        <v>5.9787294292732177E-2</v>
      </c>
      <c r="Y4" s="59">
        <f>[2]节奏总纲!Y4</f>
        <v>4.677476553490223E-2</v>
      </c>
      <c r="Z4" s="59">
        <f>[2]节奏总纲!Z4</f>
        <v>3.2585151991477081E-2</v>
      </c>
      <c r="AA4" s="59">
        <f>[2]节奏总纲!AA4</f>
        <v>1.7039020006115988E-2</v>
      </c>
      <c r="AC4" s="7">
        <v>1</v>
      </c>
      <c r="AD4" s="59">
        <f>[2]节奏总纲!AD4</f>
        <v>10</v>
      </c>
      <c r="AE4" s="59">
        <f>[2]节奏总纲!AE4</f>
        <v>11.148446722089302</v>
      </c>
      <c r="AF4" s="59">
        <f>[2]节奏总纲!AF4</f>
        <v>12.761737853656415</v>
      </c>
      <c r="AG4" s="59">
        <f>[2]节奏总纲!AG4</f>
        <v>15.452231935206081</v>
      </c>
      <c r="AH4" s="59">
        <f>[2]节奏总纲!AH4</f>
        <v>21.291911942729964</v>
      </c>
      <c r="AL4" s="7">
        <v>1</v>
      </c>
      <c r="AM4" s="59">
        <f>[2]节奏总纲!AM4</f>
        <v>7.4349177498517554E-3</v>
      </c>
      <c r="AN4" s="59">
        <f>[2]节奏总纲!AN4</f>
        <v>5.947934199881405E-3</v>
      </c>
      <c r="AO4" s="59">
        <f>[2]节奏总纲!AO4</f>
        <v>4.4609506499110529E-3</v>
      </c>
      <c r="AP4" s="59">
        <f>[2]节奏总纲!AP4</f>
        <v>2.9739670999407025E-3</v>
      </c>
      <c r="AQ4" s="59">
        <f>[2]节奏总纲!AQ4</f>
        <v>1.4869835499703513E-3</v>
      </c>
      <c r="AS4" s="7">
        <v>1</v>
      </c>
      <c r="AT4" s="59">
        <f>[2]节奏总纲!AT4</f>
        <v>7.4349177498517554E-3</v>
      </c>
      <c r="AU4" s="59">
        <f>[2]节奏总纲!AU4</f>
        <v>5.947934199881405E-3</v>
      </c>
      <c r="AV4" s="59">
        <f>[2]节奏总纲!AV4</f>
        <v>4.4609506499110529E-3</v>
      </c>
      <c r="AW4" s="59">
        <f>[2]节奏总纲!AW4</f>
        <v>2.9739670999407025E-3</v>
      </c>
      <c r="AX4" s="59">
        <f>[2]节奏总纲!AX4</f>
        <v>1.4869835499703513E-3</v>
      </c>
      <c r="AY4" s="7"/>
      <c r="AZ4" s="7">
        <v>1</v>
      </c>
      <c r="BA4" s="59">
        <f>[2]节奏总纲!BA4</f>
        <v>11.296493250964016</v>
      </c>
      <c r="BB4" s="59">
        <f>[2]节奏总纲!BB4</f>
        <v>12.361596792946616</v>
      </c>
      <c r="BC4" s="59">
        <f>[2]节奏总纲!BC4</f>
        <v>13.798091195443488</v>
      </c>
      <c r="BD4" s="59">
        <f>[2]节奏总纲!BD4</f>
        <v>15.911635365458322</v>
      </c>
      <c r="BE4" s="59">
        <f>[2]节奏总纲!BE4</f>
        <v>19.707330185578734</v>
      </c>
      <c r="BI4" s="1">
        <v>1</v>
      </c>
      <c r="BJ4" s="59">
        <f>[2]节奏总纲!BJ4</f>
        <v>0.3</v>
      </c>
      <c r="BK4" s="59">
        <f>[2]节奏总纲!BK4</f>
        <v>0.30599999999999999</v>
      </c>
      <c r="BL4" s="59">
        <f>[2]节奏总纲!BL4</f>
        <v>0.318</v>
      </c>
      <c r="BM4" s="59">
        <f>[2]节奏总纲!BM4</f>
        <v>0.34199999999999997</v>
      </c>
      <c r="BN4" s="59">
        <f>[2]节奏总纲!BN4</f>
        <v>0.42</v>
      </c>
      <c r="BP4" s="7">
        <v>1</v>
      </c>
      <c r="BQ4" s="59">
        <f>[2]节奏总纲!BQ4</f>
        <v>0.10358867312681475</v>
      </c>
      <c r="BR4" s="59">
        <f>[2]节奏总纲!BR4</f>
        <v>9.9484920169810143E-2</v>
      </c>
      <c r="BS4" s="59">
        <f>[2]节奏总纲!BS4</f>
        <v>9.5370882117675193E-2</v>
      </c>
      <c r="BT4" s="59">
        <f>[2]节奏总纲!BT4</f>
        <v>9.1267553415695812E-2</v>
      </c>
      <c r="BU4" s="59">
        <f>[2]节奏总纲!BU4</f>
        <v>8.7269311817030126E-2</v>
      </c>
      <c r="BW4" s="7">
        <v>1</v>
      </c>
      <c r="BX4" s="59">
        <f>[2]节奏总纲!BX4</f>
        <v>3.4919352669146524</v>
      </c>
      <c r="BY4" s="59">
        <f>[2]节奏总纲!BY4</f>
        <v>3.5640303448543476</v>
      </c>
      <c r="BZ4" s="59">
        <f>[2]节奏总纲!BZ4</f>
        <v>3.6425338741664604</v>
      </c>
      <c r="CA4" s="59">
        <f>[2]节奏总纲!CA4</f>
        <v>3.7278827947172908</v>
      </c>
      <c r="CB4" s="59">
        <f>[2]节奏总纲!CB4</f>
        <v>3.8187662869079366</v>
      </c>
      <c r="CC4" s="59">
        <f>[2]节奏总纲!CC4</f>
        <v>3.8187662869079366</v>
      </c>
      <c r="CE4" s="59">
        <f>[2]节奏总纲!CE4</f>
        <v>3</v>
      </c>
      <c r="CF4" s="59">
        <f>[2]节奏总纲!CF4</f>
        <v>7</v>
      </c>
    </row>
    <row r="5" spans="2:84" x14ac:dyDescent="0.15">
      <c r="F5" s="59">
        <f>[2]节奏总纲!F5</f>
        <v>3</v>
      </c>
      <c r="G5" s="59">
        <f>[2]节奏总纲!G5</f>
        <v>0.23114441334491631</v>
      </c>
      <c r="I5" s="59">
        <f>[2]节奏总纲!I5</f>
        <v>3</v>
      </c>
      <c r="J5" s="59">
        <f>[2]节奏总纲!J5</f>
        <v>5.1571656651039799E-2</v>
      </c>
      <c r="K5" s="59">
        <f>[2]节奏总纲!K5</f>
        <v>0.2</v>
      </c>
      <c r="N5" s="59">
        <f>[2]节奏总纲!N5</f>
        <v>4</v>
      </c>
      <c r="O5" s="7">
        <v>2</v>
      </c>
      <c r="P5" s="59">
        <f>[2]节奏总纲!P5</f>
        <v>0.1486983549970351</v>
      </c>
      <c r="Q5" s="59">
        <f>[2]节奏总纲!Q5</f>
        <v>0.12505531655250651</v>
      </c>
      <c r="R5" s="59">
        <f>[2]节奏总纲!R5</f>
        <v>9.883979656652922E-2</v>
      </c>
      <c r="S5" s="59">
        <f>[2]节奏总纲!S5</f>
        <v>6.9828747506607683E-2</v>
      </c>
      <c r="T5" s="59">
        <f>[2]节奏总纲!T5</f>
        <v>3.7085369736260552E-2</v>
      </c>
      <c r="V5" s="7">
        <v>2</v>
      </c>
      <c r="W5" s="59">
        <f>[2]节奏总纲!W5</f>
        <v>7.6924892460741967E-2</v>
      </c>
      <c r="X5" s="59">
        <f>[2]节奏总纲!X5</f>
        <v>6.5268022259774336E-2</v>
      </c>
      <c r="Y5" s="59">
        <f>[2]节奏总纲!Y5</f>
        <v>5.206503103162699E-2</v>
      </c>
      <c r="Z5" s="59">
        <f>[2]节奏总纲!Z5</f>
        <v>3.7243595515130602E-2</v>
      </c>
      <c r="AA5" s="59">
        <f>[2]节奏总纲!AA5</f>
        <v>2.0046349730144564E-2</v>
      </c>
      <c r="AC5" s="7">
        <v>2</v>
      </c>
      <c r="AD5" s="59">
        <f>[2]节奏总纲!AD5</f>
        <v>15.845161563010114</v>
      </c>
      <c r="AE5" s="59">
        <f>[2]节奏总纲!AE5</f>
        <v>17.271997130667014</v>
      </c>
      <c r="AF5" s="59">
        <f>[2]节奏总纲!AF5</f>
        <v>19.263096801323076</v>
      </c>
      <c r="AG5" s="59">
        <f>[2]节奏总纲!AG5</f>
        <v>22.536681597650272</v>
      </c>
      <c r="AH5" s="59">
        <f>[2]节奏总纲!AH5</f>
        <v>29.386000042029625</v>
      </c>
      <c r="AL5" s="7">
        <v>2</v>
      </c>
      <c r="AM5" s="59">
        <f>[2]节奏总纲!AM5</f>
        <v>2.3963093307967063E-2</v>
      </c>
      <c r="AN5" s="59">
        <f>[2]节奏总纲!AN5</f>
        <v>1.9170474646373652E-2</v>
      </c>
      <c r="AO5" s="59">
        <f>[2]节奏总纲!AO5</f>
        <v>1.4377855984780237E-2</v>
      </c>
      <c r="AP5" s="59">
        <f>[2]节奏总纲!AP5</f>
        <v>9.5852373231868262E-3</v>
      </c>
      <c r="AQ5" s="59">
        <f>[2]节奏总纲!AQ5</f>
        <v>4.7926186615934131E-3</v>
      </c>
      <c r="AS5" s="7">
        <v>2</v>
      </c>
      <c r="AT5" s="59">
        <f>[2]节奏总纲!AT5</f>
        <v>1.6528175558115307E-2</v>
      </c>
      <c r="AU5" s="59">
        <f>[2]节奏总纲!AU5</f>
        <v>1.3222540446492247E-2</v>
      </c>
      <c r="AV5" s="59">
        <f>[2]节奏总纲!AV5</f>
        <v>9.9169053348691846E-3</v>
      </c>
      <c r="AW5" s="59">
        <f>[2]节奏总纲!AW5</f>
        <v>6.6112702232461237E-3</v>
      </c>
      <c r="AX5" s="59">
        <f>[2]节奏总纲!AX5</f>
        <v>3.3056351116230618E-3</v>
      </c>
      <c r="AY5" s="7"/>
      <c r="AZ5" s="7">
        <v>2</v>
      </c>
      <c r="BA5" s="59">
        <f>[2]节奏总纲!BA5</f>
        <v>14.729965238833779</v>
      </c>
      <c r="BB5" s="59">
        <f>[2]节奏总纲!BB5</f>
        <v>15.911635365458322</v>
      </c>
      <c r="BC5" s="59">
        <f>[2]节奏总纲!BC5</f>
        <v>17.448850811924295</v>
      </c>
      <c r="BD5" s="59">
        <f>[2]节奏总纲!BD5</f>
        <v>19.707330185578734</v>
      </c>
      <c r="BE5" s="59">
        <f>[2]节奏总纲!BE5</f>
        <v>23.710496742673982</v>
      </c>
      <c r="BI5" s="1">
        <v>2</v>
      </c>
      <c r="BJ5" s="59">
        <f>[2]节奏总纲!BJ5</f>
        <v>0.47499999999999998</v>
      </c>
      <c r="BK5" s="59">
        <f>[2]节奏总纲!BK5</f>
        <v>0.48449999999999999</v>
      </c>
      <c r="BL5" s="59">
        <f>[2]节奏总纲!BL5</f>
        <v>0.50349999999999995</v>
      </c>
      <c r="BM5" s="59">
        <f>[2]节奏总纲!BM5</f>
        <v>0.54149999999999998</v>
      </c>
      <c r="BN5" s="59">
        <f>[2]节奏总纲!BN5</f>
        <v>0.66499999999999992</v>
      </c>
      <c r="BP5" s="7">
        <v>2</v>
      </c>
      <c r="BQ5" s="59">
        <f>[2]节奏总纲!BQ5</f>
        <v>0.33387121731586833</v>
      </c>
      <c r="BR5" s="59">
        <f>[2]节奏总纲!BR5</f>
        <v>0.3206446264738233</v>
      </c>
      <c r="BS5" s="59">
        <f>[2]节奏总纲!BS5</f>
        <v>0.30738488628129679</v>
      </c>
      <c r="BT5" s="59">
        <f>[2]节奏总纲!BT5</f>
        <v>0.29415966283336437</v>
      </c>
      <c r="BU5" s="59">
        <f>[2]节奏总纲!BU5</f>
        <v>0.2812731401144638</v>
      </c>
      <c r="BW5" s="7">
        <v>2</v>
      </c>
      <c r="BX5" s="59">
        <f>[2]节奏总纲!BX5</f>
        <v>4.977308377450588</v>
      </c>
      <c r="BY5" s="59">
        <f>[2]节奏总纲!BY5</f>
        <v>5.0895603019048199</v>
      </c>
      <c r="BZ5" s="59">
        <f>[2]节奏总纲!BZ5</f>
        <v>5.2088085130582007</v>
      </c>
      <c r="CA5" s="59">
        <f>[2]节奏总纲!CA5</f>
        <v>5.348253402094703</v>
      </c>
      <c r="CB5" s="59">
        <f>[2]节奏总纲!CB5</f>
        <v>5.5020994005782997</v>
      </c>
      <c r="CC5" s="59">
        <f>[2]节奏总纲!CC5</f>
        <v>5.5020994005782997</v>
      </c>
      <c r="CE5" s="59">
        <f>[2]节奏总纲!CE5</f>
        <v>8</v>
      </c>
      <c r="CF5" s="59">
        <f>[2]节奏总纲!CF5</f>
        <v>12</v>
      </c>
    </row>
    <row r="6" spans="2:84" x14ac:dyDescent="0.15">
      <c r="B6" s="92" t="s">
        <v>262</v>
      </c>
      <c r="C6" s="92"/>
      <c r="D6" s="92"/>
      <c r="F6" s="59">
        <f>[2]节奏总纲!F6</f>
        <v>4</v>
      </c>
      <c r="G6" s="59">
        <f>[2]节奏总纲!G6</f>
        <v>0.3195079107728942</v>
      </c>
      <c r="I6" s="59">
        <f>[2]节奏总纲!I6</f>
        <v>4</v>
      </c>
      <c r="J6" s="59">
        <f>[2]节奏总纲!J6</f>
        <v>9.2637640824031031E-2</v>
      </c>
      <c r="K6" s="59">
        <f>[2]节奏总纲!K6</f>
        <v>0.25</v>
      </c>
      <c r="N6" s="59">
        <f>[2]节奏总纲!N6</f>
        <v>6</v>
      </c>
      <c r="O6" s="7">
        <v>3</v>
      </c>
      <c r="P6" s="59">
        <f>[2]节奏总纲!P6</f>
        <v>0.23114441334491631</v>
      </c>
      <c r="Q6" s="59">
        <f>[2]节奏总纲!Q6</f>
        <v>0.19582554698581309</v>
      </c>
      <c r="R6" s="59">
        <f>[2]节奏总纲!R6</f>
        <v>0.15616116565582547</v>
      </c>
      <c r="S6" s="59">
        <f>[2]节奏总纲!S6</f>
        <v>0.11120357726023924</v>
      </c>
      <c r="T6" s="59">
        <f>[2]节奏总纲!T6</f>
        <v>5.9380999788309005E-2</v>
      </c>
      <c r="V6" s="7">
        <v>3</v>
      </c>
      <c r="W6" s="59">
        <f>[2]节奏总纲!W6</f>
        <v>8.2446058347881213E-2</v>
      </c>
      <c r="X6" s="59">
        <f>[2]节奏总纲!X6</f>
        <v>7.0770230433306575E-2</v>
      </c>
      <c r="Y6" s="59">
        <f>[2]节奏总纲!Y6</f>
        <v>5.7321369089296248E-2</v>
      </c>
      <c r="Z6" s="59">
        <f>[2]节奏总纲!Z6</f>
        <v>4.1374829753631562E-2</v>
      </c>
      <c r="AA6" s="59">
        <f>[2]节奏总纲!AA6</f>
        <v>2.2295630052048453E-2</v>
      </c>
      <c r="AC6" s="7">
        <v>3</v>
      </c>
      <c r="AD6" s="59">
        <f>[2]节奏总纲!AD6</f>
        <v>20</v>
      </c>
      <c r="AE6" s="59">
        <f>[2]节奏总纲!AE6</f>
        <v>21.543844702365945</v>
      </c>
      <c r="AF6" s="59">
        <f>[2]节奏总纲!AF6</f>
        <v>23.734615677065324</v>
      </c>
      <c r="AG6" s="59">
        <f>[2]节奏总纲!AG6</f>
        <v>27.324610510337703</v>
      </c>
      <c r="AH6" s="59">
        <f>[2]节奏总纲!AH6</f>
        <v>34.517938607173015</v>
      </c>
      <c r="AL6" s="7">
        <v>3</v>
      </c>
      <c r="AM6" s="59">
        <f>[2]节奏总纲!AM6</f>
        <v>5.1571656651039799E-2</v>
      </c>
      <c r="AN6" s="59">
        <f>[2]节奏总纲!AN6</f>
        <v>4.1257325320831845E-2</v>
      </c>
      <c r="AO6" s="59">
        <f>[2]节奏总纲!AO6</f>
        <v>3.0942993990623877E-2</v>
      </c>
      <c r="AP6" s="59">
        <f>[2]节奏总纲!AP6</f>
        <v>2.0628662660415922E-2</v>
      </c>
      <c r="AQ6" s="59">
        <f>[2]节奏总纲!AQ6</f>
        <v>1.0314331330207961E-2</v>
      </c>
      <c r="AS6" s="7">
        <v>3</v>
      </c>
      <c r="AT6" s="59">
        <f>[2]节奏总纲!AT6</f>
        <v>2.7608563343072736E-2</v>
      </c>
      <c r="AU6" s="59">
        <f>[2]节奏总纲!AU6</f>
        <v>2.2086850674458192E-2</v>
      </c>
      <c r="AV6" s="59">
        <f>[2]节奏总纲!AV6</f>
        <v>1.6565138005843638E-2</v>
      </c>
      <c r="AW6" s="59">
        <f>[2]节奏总纲!AW6</f>
        <v>1.1043425337229096E-2</v>
      </c>
      <c r="AX6" s="59">
        <f>[2]节奏总纲!AX6</f>
        <v>5.5217126686145481E-3</v>
      </c>
      <c r="AY6" s="7"/>
      <c r="AZ6" s="7">
        <v>3</v>
      </c>
      <c r="BA6" s="59">
        <f>[2]节奏总纲!BA6</f>
        <v>16.888397947066121</v>
      </c>
      <c r="BB6" s="59">
        <f>[2]节奏总纲!BB6</f>
        <v>18.108391417375849</v>
      </c>
      <c r="BC6" s="59">
        <f>[2]节奏总纲!BC6</f>
        <v>19.707330185578734</v>
      </c>
      <c r="BD6" s="59">
        <f>[2]节奏总纲!BD6</f>
        <v>22.041972908628715</v>
      </c>
      <c r="BE6" s="59">
        <f>[2]节奏总纲!BE6</f>
        <v>26.127796402772656</v>
      </c>
      <c r="BI6" s="1">
        <v>3</v>
      </c>
      <c r="BJ6" s="59">
        <f>[2]节奏总纲!BJ6</f>
        <v>0.65</v>
      </c>
      <c r="BK6" s="59">
        <f>[2]节奏总纲!BK6</f>
        <v>0.66300000000000003</v>
      </c>
      <c r="BL6" s="59">
        <f>[2]节奏总纲!BL6</f>
        <v>0.68900000000000006</v>
      </c>
      <c r="BM6" s="59">
        <f>[2]节奏总纲!BM6</f>
        <v>0.74099999999999999</v>
      </c>
      <c r="BN6" s="59">
        <f>[2]节奏总纲!BN6</f>
        <v>0.90999999999999992</v>
      </c>
      <c r="BP6" s="7">
        <v>3</v>
      </c>
      <c r="BQ6" s="59">
        <f>[2]节奏总纲!BQ6</f>
        <v>0.71853377040242361</v>
      </c>
      <c r="BR6" s="59">
        <f>[2]节奏总纲!BR6</f>
        <v>0.69006844696511282</v>
      </c>
      <c r="BS6" s="59">
        <f>[2]节奏总纲!BS6</f>
        <v>0.66153178186505168</v>
      </c>
      <c r="BT6" s="59">
        <f>[2]节奏总纲!BT6</f>
        <v>0.63306940123561561</v>
      </c>
      <c r="BU6" s="59">
        <f>[2]节奏总纲!BU6</f>
        <v>0.60533594810650693</v>
      </c>
      <c r="BW6" s="7">
        <v>3</v>
      </c>
      <c r="BX6" s="59">
        <f>[2]节奏总纲!BX6</f>
        <v>6.1165253069520942</v>
      </c>
      <c r="BY6" s="59">
        <f>[2]节奏总纲!BY6</f>
        <v>6.2666264078379221</v>
      </c>
      <c r="BZ6" s="59">
        <f>[2]节奏总纲!BZ6</f>
        <v>6.4370802003692873</v>
      </c>
      <c r="CA6" s="59">
        <f>[2]节奏总纲!CA6</f>
        <v>6.6323388358436492</v>
      </c>
      <c r="CB6" s="59">
        <f>[2]节奏总纲!CB6</f>
        <v>6.8403179035964721</v>
      </c>
      <c r="CC6" s="59">
        <f>[2]节奏总纲!CC6</f>
        <v>6.8403179035964721</v>
      </c>
      <c r="CE6" s="59">
        <f>[2]节奏总纲!CE6</f>
        <v>13</v>
      </c>
      <c r="CF6" s="59">
        <f>[2]节奏总纲!CF6</f>
        <v>15</v>
      </c>
    </row>
    <row r="7" spans="2:84" x14ac:dyDescent="0.15">
      <c r="B7" s="7" t="s">
        <v>256</v>
      </c>
      <c r="C7" s="7" t="s">
        <v>128</v>
      </c>
      <c r="D7" s="7" t="s">
        <v>129</v>
      </c>
      <c r="F7" s="59">
        <f>[2]节奏总纲!F7</f>
        <v>5</v>
      </c>
      <c r="G7" s="59">
        <f>[2]节奏总纲!G7</f>
        <v>0.41421356237309515</v>
      </c>
      <c r="I7" s="59">
        <f>[2]节奏总纲!I7</f>
        <v>5</v>
      </c>
      <c r="J7" s="59">
        <f>[2]节奏总纲!J7</f>
        <v>0.15</v>
      </c>
      <c r="K7" s="59">
        <f>[2]节奏总纲!K7</f>
        <v>0.3</v>
      </c>
      <c r="N7" s="59">
        <f>[2]节奏总纲!N7</f>
        <v>8</v>
      </c>
      <c r="O7" s="7">
        <v>4</v>
      </c>
      <c r="P7" s="59">
        <f>[2]节奏总纲!P7</f>
        <v>0.3195079107728942</v>
      </c>
      <c r="Q7" s="59">
        <f>[2]节奏总纲!Q7</f>
        <v>0.2719651336498875</v>
      </c>
      <c r="R7" s="59">
        <f>[2]节奏总纲!R7</f>
        <v>0.21816000147573214</v>
      </c>
      <c r="S7" s="59">
        <f>[2]节奏总纲!S7</f>
        <v>0.15607961441255883</v>
      </c>
      <c r="T7" s="59">
        <f>[2]节奏总纲!T7</f>
        <v>8.4062531324348461E-2</v>
      </c>
      <c r="V7" s="7">
        <v>4</v>
      </c>
      <c r="W7" s="59">
        <f>[2]节奏总纲!W7</f>
        <v>8.8363497427977888E-2</v>
      </c>
      <c r="X7" s="59">
        <f>[2]节奏总纲!X7</f>
        <v>7.6139586664074416E-2</v>
      </c>
      <c r="Y7" s="59">
        <f>[2]节奏总纲!Y7</f>
        <v>6.1998835819906672E-2</v>
      </c>
      <c r="Z7" s="59">
        <f>[2]节奏总纲!Z7</f>
        <v>4.4876037152319581E-2</v>
      </c>
      <c r="AA7" s="59">
        <f>[2]节奏总纲!AA7</f>
        <v>2.4681531536039455E-2</v>
      </c>
      <c r="AC7" s="7">
        <v>4</v>
      </c>
      <c r="AD7" s="59">
        <f>[2]节奏总纲!AD7</f>
        <v>23.213386604241784</v>
      </c>
      <c r="AE7" s="59">
        <f>[2]节奏总纲!AE7</f>
        <v>24.836966034810484</v>
      </c>
      <c r="AF7" s="59">
        <f>[2]节奏总纲!AF7</f>
        <v>27.155717181399513</v>
      </c>
      <c r="AG7" s="59">
        <f>[2]节奏总纲!AG7</f>
        <v>30.831257561377125</v>
      </c>
      <c r="AH7" s="59">
        <f>[2]节奏总纲!AH7</f>
        <v>38.431365705145346</v>
      </c>
      <c r="AL7" s="7">
        <v>4</v>
      </c>
      <c r="AM7" s="59">
        <f>[2]节奏总纲!AM7</f>
        <v>9.2637640824031031E-2</v>
      </c>
      <c r="AN7" s="59">
        <f>[2]节奏总纲!AN7</f>
        <v>7.4110112659224833E-2</v>
      </c>
      <c r="AO7" s="59">
        <f>[2]节奏总纲!AO7</f>
        <v>5.5582584494418615E-2</v>
      </c>
      <c r="AP7" s="59">
        <f>[2]节奏总纲!AP7</f>
        <v>3.7055056329612417E-2</v>
      </c>
      <c r="AQ7" s="59">
        <f>[2]节奏总纲!AQ7</f>
        <v>1.8527528164806208E-2</v>
      </c>
      <c r="AS7" s="7">
        <v>4</v>
      </c>
      <c r="AT7" s="59">
        <f>[2]节奏总纲!AT7</f>
        <v>4.1065984172991232E-2</v>
      </c>
      <c r="AU7" s="59">
        <f>[2]节奏总纲!AU7</f>
        <v>3.2852787338392989E-2</v>
      </c>
      <c r="AV7" s="59">
        <f>[2]节奏总纲!AV7</f>
        <v>2.4639590503794738E-2</v>
      </c>
      <c r="AW7" s="59">
        <f>[2]节奏总纲!AW7</f>
        <v>1.6426393669196494E-2</v>
      </c>
      <c r="AX7" s="59">
        <f>[2]节奏总纲!AX7</f>
        <v>8.2131968345982471E-3</v>
      </c>
      <c r="AY7" s="7"/>
      <c r="AZ7" s="7">
        <v>4</v>
      </c>
      <c r="BA7" s="59">
        <f>[2]节奏总纲!BA7</f>
        <v>18.453550676044042</v>
      </c>
      <c r="BB7" s="59">
        <f>[2]节奏总纲!BB7</f>
        <v>19.707330185578734</v>
      </c>
      <c r="BC7" s="59">
        <f>[2]节奏总纲!BC7</f>
        <v>21.34613466141565</v>
      </c>
      <c r="BD7" s="59">
        <f>[2]节奏总纲!BD7</f>
        <v>23.710496742673982</v>
      </c>
      <c r="BE7" s="59">
        <f>[2]节奏总纲!BE7</f>
        <v>27.863030247590562</v>
      </c>
      <c r="BI7" s="1">
        <v>4</v>
      </c>
      <c r="BJ7" s="59">
        <f>[2]节奏总纲!BJ7</f>
        <v>0.82499999999999996</v>
      </c>
      <c r="BK7" s="59">
        <f>[2]节奏总纲!BK7</f>
        <v>0.84149999999999991</v>
      </c>
      <c r="BL7" s="59">
        <f>[2]节奏总纲!BL7</f>
        <v>0.87449999999999994</v>
      </c>
      <c r="BM7" s="59">
        <f>[2]节奏总纲!BM7</f>
        <v>0.94049999999999989</v>
      </c>
      <c r="BN7" s="59">
        <f>[2]节奏总纲!BN7</f>
        <v>1.1549999999999998</v>
      </c>
      <c r="BP7" s="7">
        <v>4</v>
      </c>
      <c r="BQ7" s="59">
        <f>[2]节奏总纲!BQ7</f>
        <v>1.2712279162221225</v>
      </c>
      <c r="BR7" s="59">
        <f>[2]节奏总纲!BR7</f>
        <v>1.2194461831474863</v>
      </c>
      <c r="BS7" s="59">
        <f>[2]节奏总纲!BS7</f>
        <v>1.1691695709192234</v>
      </c>
      <c r="BT7" s="59">
        <f>[2]节奏总纲!BT7</f>
        <v>1.1200180669001034</v>
      </c>
      <c r="BU7" s="59">
        <f>[2]节奏总纲!BU7</f>
        <v>1.0742533268514161</v>
      </c>
      <c r="BW7" s="7">
        <v>4</v>
      </c>
      <c r="BX7" s="59">
        <f>[2]节奏总纲!BX7</f>
        <v>7.0702756195404151</v>
      </c>
      <c r="BY7" s="59">
        <f>[2]节奏总纲!BY7</f>
        <v>7.2477985806027867</v>
      </c>
      <c r="BZ7" s="59">
        <f>[2]节奏总纲!BZ7</f>
        <v>7.4530595043311552</v>
      </c>
      <c r="CA7" s="59">
        <f>[2]节奏总纲!CA7</f>
        <v>7.6839780435255705</v>
      </c>
      <c r="CB7" s="59">
        <f>[2]节奏总纲!CB7</f>
        <v>7.9454083416525796</v>
      </c>
      <c r="CC7" s="59">
        <f>[2]节奏总纲!CC7</f>
        <v>7.9454083416525796</v>
      </c>
      <c r="CE7" s="59">
        <f>[2]节奏总纲!CE7</f>
        <v>18</v>
      </c>
      <c r="CF7" s="59">
        <f>[2]节奏总纲!CF7</f>
        <v>18</v>
      </c>
    </row>
    <row r="8" spans="2:84" x14ac:dyDescent="0.15">
      <c r="B8" s="7">
        <f>[2]节奏总纲!B8</f>
        <v>10</v>
      </c>
      <c r="C8" s="59">
        <f>[2]节奏总纲!C8</f>
        <v>1</v>
      </c>
      <c r="D8" s="59">
        <f>[2]节奏总纲!D8</f>
        <v>1</v>
      </c>
      <c r="F8" s="59">
        <f>[2]节奏总纲!F8</f>
        <v>6</v>
      </c>
      <c r="G8" s="59">
        <f>[2]节奏总纲!G8</f>
        <v>0.51571656651039799</v>
      </c>
      <c r="I8" s="59">
        <f>[2]节奏总纲!I8</f>
        <v>6</v>
      </c>
      <c r="J8" s="59">
        <f>[2]节奏总纲!J8</f>
        <v>0.22055744069899194</v>
      </c>
      <c r="K8" s="59">
        <f>[2]节奏总纲!K8</f>
        <v>0.34</v>
      </c>
      <c r="N8" s="59">
        <f>[2]节奏总纲!N8</f>
        <v>10</v>
      </c>
      <c r="O8" s="7">
        <v>5</v>
      </c>
      <c r="P8" s="59">
        <f>[2]节奏总纲!P8</f>
        <v>0.41421356237309515</v>
      </c>
      <c r="Q8" s="59">
        <f>[2]节奏总纲!Q8</f>
        <v>0.35241289886702937</v>
      </c>
      <c r="R8" s="59">
        <f>[2]节奏总纲!R8</f>
        <v>0.28315639123824782</v>
      </c>
      <c r="S8" s="59">
        <f>[2]节奏总纲!S8</f>
        <v>0.20296464556281663</v>
      </c>
      <c r="T8" s="59">
        <f>[2]节奏总纲!T8</f>
        <v>0.10951806589144637</v>
      </c>
      <c r="V8" s="7">
        <v>5</v>
      </c>
      <c r="W8" s="59">
        <f>[2]节奏总纲!W8</f>
        <v>9.4705651600200946E-2</v>
      </c>
      <c r="X8" s="59">
        <f>[2]节奏总纲!X8</f>
        <v>8.0447765217141864E-2</v>
      </c>
      <c r="Y8" s="59">
        <f>[2]节奏总纲!Y8</f>
        <v>6.4996389762515677E-2</v>
      </c>
      <c r="Z8" s="59">
        <f>[2]节奏总纲!Z8</f>
        <v>4.68850311502578E-2</v>
      </c>
      <c r="AA8" s="59">
        <f>[2]节奏总纲!AA8</f>
        <v>2.5455534567097912E-2</v>
      </c>
      <c r="AC8" s="7">
        <v>5</v>
      </c>
      <c r="AD8" s="59">
        <f>[2]节奏总纲!AD8</f>
        <v>25.845161563010112</v>
      </c>
      <c r="AE8" s="59">
        <f>[2]节奏总纲!AE8</f>
        <v>27.525245270311611</v>
      </c>
      <c r="AF8" s="59">
        <f>[2]节奏总纲!AF8</f>
        <v>29.892344464157688</v>
      </c>
      <c r="AG8" s="59">
        <f>[2]节奏总纲!AG8</f>
        <v>33.672145166817529</v>
      </c>
      <c r="AH8" s="59">
        <f>[2]节奏总纲!AH8</f>
        <v>41.359260538726978</v>
      </c>
      <c r="AL8" s="7">
        <v>5</v>
      </c>
      <c r="AM8" s="59">
        <f>[2]节奏总纲!AM8</f>
        <v>0.15</v>
      </c>
      <c r="AN8" s="59">
        <f>[2]节奏总纲!AN8</f>
        <v>0.12</v>
      </c>
      <c r="AO8" s="59">
        <f>[2]节奏总纲!AO8</f>
        <v>0.09</v>
      </c>
      <c r="AP8" s="59">
        <f>[2]节奏总纲!AP8</f>
        <v>0.06</v>
      </c>
      <c r="AQ8" s="59">
        <f>[2]节奏总纲!AQ8</f>
        <v>0.03</v>
      </c>
      <c r="AS8" s="7">
        <v>5</v>
      </c>
      <c r="AT8" s="59">
        <f>[2]节奏总纲!AT8</f>
        <v>5.7362359175968963E-2</v>
      </c>
      <c r="AU8" s="59">
        <f>[2]节奏总纲!AU8</f>
        <v>4.5889887340775162E-2</v>
      </c>
      <c r="AV8" s="59">
        <f>[2]节奏总纲!AV8</f>
        <v>3.4417415505581382E-2</v>
      </c>
      <c r="AW8" s="59">
        <f>[2]节奏总纲!AW8</f>
        <v>2.2944943670387581E-2</v>
      </c>
      <c r="AX8" s="59">
        <f>[2]节奏总纲!AX8</f>
        <v>1.1472471835193791E-2</v>
      </c>
      <c r="AY8" s="7"/>
      <c r="AZ8" s="7">
        <v>5</v>
      </c>
      <c r="BA8" s="59">
        <f>[2]节奏总纲!BA8</f>
        <v>19.707330185578734</v>
      </c>
      <c r="BB8" s="59">
        <f>[2]节奏总纲!BB8</f>
        <v>20.993539484876777</v>
      </c>
      <c r="BC8" s="59">
        <f>[2]节奏总纲!BC8</f>
        <v>22.639743033177162</v>
      </c>
      <c r="BD8" s="59">
        <f>[2]节奏总纲!BD8</f>
        <v>25.044229735272328</v>
      </c>
      <c r="BE8" s="59">
        <f>[2]节奏总纲!BE8</f>
        <v>29.216428548527322</v>
      </c>
      <c r="BI8" s="1">
        <v>5</v>
      </c>
      <c r="BJ8" s="59">
        <f>[2]节奏总纲!BJ8</f>
        <v>1</v>
      </c>
      <c r="BK8" s="59">
        <f>[2]节奏总纲!BK8</f>
        <v>1.02</v>
      </c>
      <c r="BL8" s="59">
        <f>[2]节奏总纲!BL8</f>
        <v>1.06</v>
      </c>
      <c r="BM8" s="59">
        <f>[2]节奏总纲!BM8</f>
        <v>1.1399999999999999</v>
      </c>
      <c r="BN8" s="59">
        <f>[2]节奏总纲!BN8</f>
        <v>1.4</v>
      </c>
      <c r="BP8" s="7">
        <v>5</v>
      </c>
      <c r="BQ8" s="59">
        <f>[2]节奏总纲!BQ8</f>
        <v>2.0157878378790723</v>
      </c>
      <c r="BR8" s="59">
        <f>[2]节奏总纲!BR8</f>
        <v>1.9225452774961409</v>
      </c>
      <c r="BS8" s="59">
        <f>[2]节奏总纲!BS8</f>
        <v>1.830216243198636</v>
      </c>
      <c r="BT8" s="59">
        <f>[2]节奏总纲!BT8</f>
        <v>1.7360956328017618</v>
      </c>
      <c r="BU8" s="59">
        <f>[2]节奏总纲!BU8</f>
        <v>1.6465506273391022</v>
      </c>
      <c r="BW8" s="7">
        <v>5</v>
      </c>
      <c r="BX8" s="59">
        <f>[2]节奏总纲!BX8</f>
        <v>7.8924592775257718</v>
      </c>
      <c r="BY8" s="59">
        <f>[2]节奏总纲!BY8</f>
        <v>8.0964284787133458</v>
      </c>
      <c r="BZ8" s="59">
        <f>[2]节奏总纲!BZ8</f>
        <v>8.3140998912475936</v>
      </c>
      <c r="CA8" s="59">
        <f>[2]节奏总纲!CA8</f>
        <v>8.5599968276049641</v>
      </c>
      <c r="CB8" s="59">
        <f>[2]节奏总纲!CB8</f>
        <v>8.8384248761652557</v>
      </c>
      <c r="CC8" s="59">
        <f>[2]节奏总纲!CC8</f>
        <v>8.8384248761652557</v>
      </c>
      <c r="CE8" s="59">
        <f>[2]节奏总纲!CE8</f>
        <v>23</v>
      </c>
      <c r="CF8" s="59">
        <f>[2]节奏总纲!CF8</f>
        <v>21</v>
      </c>
    </row>
    <row r="9" spans="2:84" x14ac:dyDescent="0.15">
      <c r="B9" s="59">
        <f>[2]节奏总纲!B9</f>
        <v>20</v>
      </c>
      <c r="C9" s="59">
        <f>[2]节奏总纲!C9</f>
        <v>3</v>
      </c>
      <c r="D9" s="59">
        <f>[2]节奏总纲!D9</f>
        <v>2</v>
      </c>
      <c r="F9" s="59">
        <f>[2]节奏总纲!F9</f>
        <v>7</v>
      </c>
      <c r="G9" s="59">
        <f>[2]节奏总纲!G9</f>
        <v>0.62450479271247095</v>
      </c>
      <c r="I9" s="59">
        <f>[2]节奏总纲!I9</f>
        <v>7</v>
      </c>
      <c r="J9" s="59">
        <f>[2]节奏总纲!J9</f>
        <v>0.31141300609369982</v>
      </c>
      <c r="K9" s="59">
        <f>[2]节奏总纲!K9</f>
        <v>0.38</v>
      </c>
      <c r="N9" s="59">
        <f>[2]节奏总纲!N9</f>
        <v>12</v>
      </c>
      <c r="O9" s="7">
        <v>6</v>
      </c>
      <c r="P9" s="59">
        <f>[2]节奏总纲!P9</f>
        <v>0.51571656651039799</v>
      </c>
      <c r="Q9" s="59">
        <f>[2]节奏总纲!Q9</f>
        <v>0.43939051466685908</v>
      </c>
      <c r="R9" s="59">
        <f>[2]节奏总纲!R9</f>
        <v>0.35336899137292471</v>
      </c>
      <c r="S9" s="59">
        <f>[2]节奏总纲!S9</f>
        <v>0.25440298225957936</v>
      </c>
      <c r="T9" s="59">
        <f>[2]节奏总纲!T9</f>
        <v>0.13836675479473978</v>
      </c>
      <c r="V9" s="7">
        <v>6</v>
      </c>
      <c r="W9" s="59">
        <f>[2]节奏总纲!W9</f>
        <v>0.10150300413730284</v>
      </c>
      <c r="X9" s="59">
        <f>[2]节奏总纲!X9</f>
        <v>8.6977615799829711E-2</v>
      </c>
      <c r="Y9" s="59">
        <f>[2]节奏总纲!Y9</f>
        <v>7.0212600134676895E-2</v>
      </c>
      <c r="Z9" s="59">
        <f>[2]节奏总纲!Z9</f>
        <v>5.1438336696762732E-2</v>
      </c>
      <c r="AA9" s="59">
        <f>[2]节奏总纲!AA9</f>
        <v>2.884868890329341E-2</v>
      </c>
      <c r="AC9" s="7">
        <v>6</v>
      </c>
      <c r="AD9" s="59">
        <f>[2]节奏总纲!AD9</f>
        <v>28.071211008105138</v>
      </c>
      <c r="AE9" s="59">
        <f>[2]节奏总纲!AE9</f>
        <v>29.78183527117605</v>
      </c>
      <c r="AF9" s="59">
        <f>[2]节奏总纲!AF9</f>
        <v>32.202183458664891</v>
      </c>
      <c r="AG9" s="59">
        <f>[2]节奏总纲!AG9</f>
        <v>36.067019846099676</v>
      </c>
      <c r="AH9" s="59">
        <f>[2]节奏总纲!AH9</f>
        <v>43.870275262019007</v>
      </c>
      <c r="AL9" s="7">
        <v>6</v>
      </c>
      <c r="AM9" s="59">
        <f>[2]节奏总纲!AM9</f>
        <v>0.22055744069899194</v>
      </c>
      <c r="AN9" s="59">
        <f>[2]节奏总纲!AN9</f>
        <v>0.17644595255919357</v>
      </c>
      <c r="AO9" s="59">
        <f>[2]节奏总纲!AO9</f>
        <v>0.13233446441939517</v>
      </c>
      <c r="AP9" s="59">
        <f>[2]节奏总纲!AP9</f>
        <v>8.8222976279596785E-2</v>
      </c>
      <c r="AQ9" s="59">
        <f>[2]节奏总纲!AQ9</f>
        <v>4.4111488139798392E-2</v>
      </c>
      <c r="AS9" s="7">
        <v>6</v>
      </c>
      <c r="AT9" s="59">
        <f>[2]节奏总纲!AT9</f>
        <v>7.0557440698991947E-2</v>
      </c>
      <c r="AU9" s="59">
        <f>[2]节奏总纲!AU9</f>
        <v>5.6445952559193574E-2</v>
      </c>
      <c r="AV9" s="59">
        <f>[2]节奏总纲!AV9</f>
        <v>4.2334464419395174E-2</v>
      </c>
      <c r="AW9" s="59">
        <f>[2]节奏总纲!AW9</f>
        <v>2.8222976279596787E-2</v>
      </c>
      <c r="AX9" s="59">
        <f>[2]节奏总纲!AX9</f>
        <v>1.4111488139798394E-2</v>
      </c>
      <c r="AY9" s="7"/>
      <c r="AZ9" s="7">
        <v>6</v>
      </c>
      <c r="BA9" s="59">
        <f>[2]节奏总纲!BA9</f>
        <v>20.745154613657583</v>
      </c>
      <c r="BB9" s="59">
        <f>[2]节奏总纲!BB9</f>
        <v>22.041972908628715</v>
      </c>
      <c r="BC9" s="59">
        <f>[2]节奏总纲!BC9</f>
        <v>23.710496742673982</v>
      </c>
      <c r="BD9" s="59">
        <f>[2]节奏总纲!BD9</f>
        <v>26.127796402772656</v>
      </c>
      <c r="BE9" s="59">
        <f>[2]节奏总纲!BE9</f>
        <v>30.329493925593439</v>
      </c>
      <c r="BI9" s="1">
        <v>6</v>
      </c>
      <c r="BJ9" s="59">
        <f>[2]节奏总纲!BJ9</f>
        <v>1.0333333333333334</v>
      </c>
      <c r="BK9" s="59">
        <f>[2]节奏总纲!BK9</f>
        <v>1.054</v>
      </c>
      <c r="BL9" s="59">
        <f>[2]节奏总纲!BL9</f>
        <v>1.0953333333333335</v>
      </c>
      <c r="BM9" s="59">
        <f>[2]节奏总纲!BM9</f>
        <v>1.1779999999999999</v>
      </c>
      <c r="BN9" s="59">
        <f>[2]节奏总纲!BN9</f>
        <v>1.4466666666666668</v>
      </c>
      <c r="BP9" s="7">
        <v>6</v>
      </c>
      <c r="BQ9" s="59">
        <f>[2]节奏总纲!BQ9</f>
        <v>2.871589098883871</v>
      </c>
      <c r="BR9" s="59">
        <f>[2]节奏总纲!BR9</f>
        <v>2.7261617729946108</v>
      </c>
      <c r="BS9" s="59">
        <f>[2]节奏总纲!BS9</f>
        <v>2.5843312604883417</v>
      </c>
      <c r="BT9" s="59">
        <f>[2]节奏总纲!BT9</f>
        <v>2.4445753343885266</v>
      </c>
      <c r="BU9" s="59">
        <f>[2]节奏总纲!BU9</f>
        <v>2.3151343284372583</v>
      </c>
      <c r="BW9" s="7">
        <v>6</v>
      </c>
      <c r="BX9" s="59">
        <f>[2]节奏总纲!BX9</f>
        <v>8.6175479890862157</v>
      </c>
      <c r="BY9" s="59">
        <f>[2]节奏总纲!BY9</f>
        <v>8.849843797743457</v>
      </c>
      <c r="BZ9" s="59">
        <f>[2]节奏总纲!BZ9</f>
        <v>9.1007395721182949</v>
      </c>
      <c r="CA9" s="59">
        <f>[2]节奏总纲!CA9</f>
        <v>9.3635025505897787</v>
      </c>
      <c r="CB9" s="59">
        <f>[2]节奏总纲!CB9</f>
        <v>9.6752186318997833</v>
      </c>
      <c r="CC9" s="59">
        <f>[2]节奏总纲!CC9</f>
        <v>9.6752186318997833</v>
      </c>
      <c r="CE9" s="59">
        <f>[2]节奏总纲!CE9</f>
        <v>28</v>
      </c>
      <c r="CF9" s="59">
        <f>[2]节奏总纲!CF9</f>
        <v>24</v>
      </c>
    </row>
    <row r="10" spans="2:84" x14ac:dyDescent="0.15">
      <c r="B10" s="59">
        <f>[2]节奏总纲!B10</f>
        <v>30</v>
      </c>
      <c r="C10" s="59">
        <f>[2]节奏总纲!C10</f>
        <v>7</v>
      </c>
      <c r="D10" s="59">
        <f>[2]节奏总纲!D10</f>
        <v>4</v>
      </c>
      <c r="F10" s="59">
        <f>[2]节奏总纲!F10</f>
        <v>8</v>
      </c>
      <c r="G10" s="59">
        <f>[2]节奏总纲!G10</f>
        <v>0.74110112659224825</v>
      </c>
      <c r="I10" s="59">
        <f>[2]节奏总纲!I10</f>
        <v>8</v>
      </c>
      <c r="J10" s="59">
        <f>[2]节奏总纲!J10</f>
        <v>0.42660095793436714</v>
      </c>
      <c r="K10" s="59">
        <f>[2]节奏总纲!K10</f>
        <v>0.42</v>
      </c>
      <c r="N10" s="59">
        <f>[2]节奏总纲!N10</f>
        <v>14</v>
      </c>
      <c r="O10" s="7">
        <v>7</v>
      </c>
      <c r="P10" s="59">
        <f>[2]节奏总纲!P10</f>
        <v>0.62450479271247095</v>
      </c>
      <c r="Q10" s="59">
        <f>[2]节奏总纲!Q10</f>
        <v>0.53413894920697635</v>
      </c>
      <c r="R10" s="59">
        <f>[2]节奏总纲!R10</f>
        <v>0.43072095553379119</v>
      </c>
      <c r="S10" s="59">
        <f>[2]节奏总纲!S10</f>
        <v>0.30950457526830061</v>
      </c>
      <c r="T10" s="59">
        <f>[2]节奏总纲!T10</f>
        <v>0.16699258157131475</v>
      </c>
      <c r="V10" s="7">
        <v>7</v>
      </c>
      <c r="W10" s="59">
        <f>[2]节奏总纲!W10</f>
        <v>0.10878822620207296</v>
      </c>
      <c r="X10" s="59">
        <f>[2]节奏总纲!X10</f>
        <v>9.4748434540117277E-2</v>
      </c>
      <c r="Y10" s="59">
        <f>[2]节奏总纲!Y10</f>
        <v>7.7351964160866482E-2</v>
      </c>
      <c r="Z10" s="59">
        <f>[2]节奏总纲!Z10</f>
        <v>5.510159300872125E-2</v>
      </c>
      <c r="AA10" s="59">
        <f>[2]节奏总纲!AA10</f>
        <v>2.8625826776574964E-2</v>
      </c>
      <c r="AC10" s="7">
        <v>7</v>
      </c>
      <c r="AD10" s="59">
        <f>[2]节奏总纲!AD10</f>
        <v>30</v>
      </c>
      <c r="AE10" s="59">
        <f>[2]节奏总纲!AE10</f>
        <v>31.718819483847451</v>
      </c>
      <c r="AF10" s="59">
        <f>[2]节奏总纲!AF10</f>
        <v>34.192155176139416</v>
      </c>
      <c r="AG10" s="59">
        <f>[2]节奏总纲!AG10</f>
        <v>38.19822972207853</v>
      </c>
      <c r="AH10" s="59">
        <f>[2]节奏总纲!AH10</f>
        <v>46.093186357957826</v>
      </c>
      <c r="AL10" s="7">
        <v>7</v>
      </c>
      <c r="AM10" s="59">
        <f>[2]节奏总纲!AM10</f>
        <v>0.31141300609369982</v>
      </c>
      <c r="AN10" s="59">
        <f>[2]节奏总纲!AN10</f>
        <v>0.24913040487495985</v>
      </c>
      <c r="AO10" s="59">
        <f>[2]节奏总纲!AO10</f>
        <v>0.18684780365621989</v>
      </c>
      <c r="AP10" s="59">
        <f>[2]节奏总纲!AP10</f>
        <v>0.12456520243747993</v>
      </c>
      <c r="AQ10" s="59">
        <f>[2]节奏总纲!AQ10</f>
        <v>6.2282601218739964E-2</v>
      </c>
      <c r="AS10" s="7">
        <v>7</v>
      </c>
      <c r="AT10" s="59">
        <f>[2]节奏总纲!AT10</f>
        <v>9.0855565394707877E-2</v>
      </c>
      <c r="AU10" s="59">
        <f>[2]节奏总纲!AU10</f>
        <v>7.2684452315766285E-2</v>
      </c>
      <c r="AV10" s="59">
        <f>[2]节奏总纲!AV10</f>
        <v>5.451333923682472E-2</v>
      </c>
      <c r="AW10" s="59">
        <f>[2]节奏总纲!AW10</f>
        <v>3.6342226157883142E-2</v>
      </c>
      <c r="AX10" s="59">
        <f>[2]节奏总纲!AX10</f>
        <v>1.8171113078941571E-2</v>
      </c>
      <c r="AY10" s="7"/>
      <c r="AZ10" s="7">
        <v>7</v>
      </c>
      <c r="BA10" s="59">
        <f>[2]节奏总纲!BA10</f>
        <v>21.627432338833255</v>
      </c>
      <c r="BB10" s="59">
        <f>[2]节奏总纲!BB10</f>
        <v>22.938628095451385</v>
      </c>
      <c r="BC10" s="59">
        <f>[2]节奏总纲!BC10</f>
        <v>24.619152272059132</v>
      </c>
      <c r="BD10" s="59">
        <f>[2]节奏总纲!BD10</f>
        <v>27.059707353051884</v>
      </c>
      <c r="BE10" s="59">
        <f>[2]节奏总纲!BE10</f>
        <v>31.280110398778046</v>
      </c>
      <c r="BI10" s="1">
        <v>7</v>
      </c>
      <c r="BJ10" s="59">
        <f>[2]节奏总纲!BJ10</f>
        <v>1.0666666666666669</v>
      </c>
      <c r="BK10" s="59">
        <f>[2]节奏总纲!BK10</f>
        <v>1.0880000000000003</v>
      </c>
      <c r="BL10" s="59">
        <f>[2]节奏总纲!BL10</f>
        <v>1.1306666666666669</v>
      </c>
      <c r="BM10" s="59">
        <f>[2]节奏总纲!BM10</f>
        <v>1.2160000000000002</v>
      </c>
      <c r="BN10" s="59">
        <f>[2]节奏总纲!BN10</f>
        <v>1.4933333333333336</v>
      </c>
      <c r="BP10" s="7">
        <v>7</v>
      </c>
      <c r="BQ10" s="59">
        <f>[2]节奏总纲!BQ10</f>
        <v>3.9083908523902386</v>
      </c>
      <c r="BR10" s="59">
        <f>[2]节奏总纲!BR10</f>
        <v>3.7000938700170019</v>
      </c>
      <c r="BS10" s="59">
        <f>[2]节奏总纲!BS10</f>
        <v>3.4949550680198662</v>
      </c>
      <c r="BT10" s="59">
        <f>[2]节奏总纲!BT10</f>
        <v>3.2977452115900578</v>
      </c>
      <c r="BU10" s="59">
        <f>[2]节奏总纲!BU10</f>
        <v>3.1175616442680676</v>
      </c>
      <c r="BW10" s="7">
        <v>7</v>
      </c>
      <c r="BX10" s="59">
        <f>[2]节奏总纲!BX10</f>
        <v>9.2992754060675331</v>
      </c>
      <c r="BY10" s="59">
        <f>[2]节奏总纲!BY10</f>
        <v>9.5403165281128111</v>
      </c>
      <c r="BZ10" s="59">
        <f>[2]节奏总纲!BZ10</f>
        <v>9.8205867658616608</v>
      </c>
      <c r="CA10" s="59">
        <f>[2]节奏总纲!CA10</f>
        <v>10.128686248037246</v>
      </c>
      <c r="CB10" s="59">
        <f>[2]节奏总纲!CB10</f>
        <v>10.460138723751793</v>
      </c>
      <c r="CC10" s="59">
        <f>[2]节奏总纲!CC10</f>
        <v>10.460138723751793</v>
      </c>
      <c r="CE10" s="59">
        <f>[2]节奏总纲!CE10</f>
        <v>33</v>
      </c>
      <c r="CF10" s="59">
        <f>[2]节奏总纲!CF10</f>
        <v>26</v>
      </c>
    </row>
    <row r="11" spans="2:84" x14ac:dyDescent="0.15">
      <c r="B11" s="59">
        <f>[2]节奏总纲!B11</f>
        <v>40</v>
      </c>
      <c r="C11" s="59">
        <f>[2]节奏总纲!C11</f>
        <v>15</v>
      </c>
      <c r="D11" s="59">
        <f>[2]节奏总纲!D11</f>
        <v>8</v>
      </c>
      <c r="F11" s="59">
        <f>[2]节奏总纲!F11</f>
        <v>9</v>
      </c>
      <c r="G11" s="59">
        <f>[2]节奏总纲!G11</f>
        <v>0.86606598307361482</v>
      </c>
      <c r="I11" s="59">
        <f>[2]节奏总纲!I11</f>
        <v>9</v>
      </c>
      <c r="J11" s="59">
        <f>[2]节奏总纲!J11</f>
        <v>0.57090651823243421</v>
      </c>
      <c r="K11" s="59">
        <f>[2]节奏总纲!K11</f>
        <v>0.46</v>
      </c>
      <c r="N11" s="59">
        <f>[2]节奏总纲!N11</f>
        <v>16</v>
      </c>
      <c r="O11" s="7">
        <v>8</v>
      </c>
      <c r="P11" s="59">
        <f>[2]节奏总纲!P11</f>
        <v>0.74110112659224825</v>
      </c>
      <c r="Q11" s="59">
        <f>[2]节奏总纲!Q11</f>
        <v>0.63089938906798093</v>
      </c>
      <c r="R11" s="59">
        <f>[2]节奏总纲!R11</f>
        <v>0.50550507844857251</v>
      </c>
      <c r="S11" s="59">
        <f>[2]节奏总纲!S11</f>
        <v>0.36195379022765406</v>
      </c>
      <c r="T11" s="59">
        <f>[2]节奏总纲!T11</f>
        <v>0.19579891764567198</v>
      </c>
      <c r="V11" s="7">
        <v>8</v>
      </c>
      <c r="W11" s="59">
        <f>[2]节奏总纲!W11</f>
        <v>0.1165963338797773</v>
      </c>
      <c r="X11" s="59">
        <f>[2]节奏总纲!X11</f>
        <v>9.6760439861004577E-2</v>
      </c>
      <c r="Y11" s="59">
        <f>[2]节奏总纲!Y11</f>
        <v>7.4784122914781315E-2</v>
      </c>
      <c r="Z11" s="59">
        <f>[2]节奏总纲!Z11</f>
        <v>5.2449214959353452E-2</v>
      </c>
      <c r="AA11" s="59">
        <f>[2]节奏总纲!AA11</f>
        <v>2.8806336074357231E-2</v>
      </c>
      <c r="AC11" s="7">
        <v>8</v>
      </c>
      <c r="AD11" s="59">
        <f>[2]节奏总纲!AD11</f>
        <v>31.691928656135214</v>
      </c>
      <c r="AE11" s="59">
        <f>[2]节奏总纲!AE11</f>
        <v>33.465251056098396</v>
      </c>
      <c r="AF11" s="59">
        <f>[2]节奏总纲!AF11</f>
        <v>35.930751746472978</v>
      </c>
      <c r="AG11" s="59">
        <f>[2]节奏总纲!AG11</f>
        <v>39.998279638578282</v>
      </c>
      <c r="AH11" s="59">
        <f>[2]节奏总纲!AH11</f>
        <v>48.067140183443534</v>
      </c>
      <c r="AL11" s="7">
        <v>8</v>
      </c>
      <c r="AM11" s="59">
        <f>[2]节奏总纲!AM11</f>
        <v>0.42660095793436714</v>
      </c>
      <c r="AN11" s="59">
        <f>[2]节奏总纲!AN11</f>
        <v>0.34128076634749371</v>
      </c>
      <c r="AO11" s="59">
        <f>[2]节奏总纲!AO11</f>
        <v>0.25596057476062029</v>
      </c>
      <c r="AP11" s="59">
        <f>[2]节奏总纲!AP11</f>
        <v>0.17064038317374686</v>
      </c>
      <c r="AQ11" s="59">
        <f>[2]节奏总纲!AQ11</f>
        <v>8.5320191586873428E-2</v>
      </c>
      <c r="AS11" s="7">
        <v>8</v>
      </c>
      <c r="AT11" s="59">
        <f>[2]节奏总纲!AT11</f>
        <v>0.11518795184066732</v>
      </c>
      <c r="AU11" s="59">
        <f>[2]节奏总纲!AU11</f>
        <v>9.2150361472533859E-2</v>
      </c>
      <c r="AV11" s="59">
        <f>[2]节奏总纲!AV11</f>
        <v>6.9112771104400395E-2</v>
      </c>
      <c r="AW11" s="59">
        <f>[2]节奏总纲!AW11</f>
        <v>4.607518073626693E-2</v>
      </c>
      <c r="AX11" s="59">
        <f>[2]节奏总纲!AX11</f>
        <v>2.3037590368133465E-2</v>
      </c>
      <c r="AY11" s="7"/>
      <c r="AZ11" s="7">
        <v>8</v>
      </c>
      <c r="BA11" s="59">
        <f>[2]节奏总纲!BA11</f>
        <v>22.400634983357783</v>
      </c>
      <c r="BB11" s="59">
        <f>[2]节奏总纲!BB11</f>
        <v>23.710496742673982</v>
      </c>
      <c r="BC11" s="59">
        <f>[2]节奏总纲!BC11</f>
        <v>25.412810862541733</v>
      </c>
      <c r="BD11" s="59">
        <f>[2]节奏总纲!BD11</f>
        <v>27.863030247590562</v>
      </c>
      <c r="BE11" s="59">
        <f>[2]节奏总纲!BE11</f>
        <v>32.113552950216736</v>
      </c>
      <c r="BI11" s="1">
        <v>8</v>
      </c>
      <c r="BJ11" s="59">
        <f>[2]节奏总纲!BJ11</f>
        <v>1.1000000000000003</v>
      </c>
      <c r="BK11" s="59">
        <f>[2]节奏总纲!BK11</f>
        <v>1.1220000000000003</v>
      </c>
      <c r="BL11" s="59">
        <f>[2]节奏总纲!BL11</f>
        <v>1.1660000000000004</v>
      </c>
      <c r="BM11" s="59">
        <f>[2]节奏总纲!BM11</f>
        <v>1.2540000000000002</v>
      </c>
      <c r="BN11" s="59">
        <f>[2]节奏总纲!BN11</f>
        <v>1.5400000000000003</v>
      </c>
      <c r="BP11" s="7">
        <v>8</v>
      </c>
      <c r="BQ11" s="59">
        <f>[2]节奏总纲!BQ11</f>
        <v>5.1220396939633002</v>
      </c>
      <c r="BR11" s="59">
        <f>[2]节奏总纲!BR11</f>
        <v>4.8616228494416447</v>
      </c>
      <c r="BS11" s="59">
        <f>[2]节奏总纲!BS11</f>
        <v>4.5815795834661612</v>
      </c>
      <c r="BT11" s="59">
        <f>[2]节奏总纲!BT11</f>
        <v>4.3105632736922681</v>
      </c>
      <c r="BU11" s="59">
        <f>[2]节奏总纲!BU11</f>
        <v>4.0494061619177515</v>
      </c>
      <c r="BW11" s="7">
        <v>8</v>
      </c>
      <c r="BX11" s="59">
        <f>[2]节奏总纲!BX11</f>
        <v>9.9503115729287064</v>
      </c>
      <c r="BY11" s="59">
        <f>[2]节奏总纲!BY11</f>
        <v>10.209179596854964</v>
      </c>
      <c r="BZ11" s="59">
        <f>[2]节奏总纲!BZ11</f>
        <v>10.501003645853389</v>
      </c>
      <c r="CA11" s="59">
        <f>[2]节奏总纲!CA11</f>
        <v>10.838817158161019</v>
      </c>
      <c r="CB11" s="59">
        <f>[2]节奏总纲!CB11</f>
        <v>11.201197012273351</v>
      </c>
      <c r="CC11" s="59">
        <f>[2]节奏总纲!CC11</f>
        <v>11.201197012273351</v>
      </c>
      <c r="CE11" s="59">
        <f>[2]节奏总纲!CE11</f>
        <v>38</v>
      </c>
      <c r="CF11" s="59">
        <f>[2]节奏总纲!CF11</f>
        <v>28</v>
      </c>
    </row>
    <row r="12" spans="2:84" x14ac:dyDescent="0.15">
      <c r="B12" s="59">
        <f>[2]节奏总纲!B12</f>
        <v>50</v>
      </c>
      <c r="C12" s="59">
        <f>[2]节奏总纲!C12</f>
        <v>31</v>
      </c>
      <c r="D12" s="59">
        <f>[2]节奏总纲!D12</f>
        <v>16</v>
      </c>
      <c r="F12" s="59">
        <f>[2]节奏总纲!F12</f>
        <v>10</v>
      </c>
      <c r="G12" s="59">
        <f>[2]节奏总纲!G12</f>
        <v>1</v>
      </c>
      <c r="I12" s="59">
        <f>[2]节奏总纲!I12</f>
        <v>10</v>
      </c>
      <c r="J12" s="59">
        <f>[2]节奏总纲!J12</f>
        <v>0.75</v>
      </c>
      <c r="K12" s="59">
        <f>[2]节奏总纲!K12</f>
        <v>0.5</v>
      </c>
      <c r="N12" s="59">
        <f>[2]节奏总纲!N12</f>
        <v>18</v>
      </c>
      <c r="O12" s="7">
        <v>9</v>
      </c>
      <c r="P12" s="59">
        <f>[2]节奏总纲!P12</f>
        <v>0.86606598307361482</v>
      </c>
      <c r="Q12" s="59">
        <f>[2]节奏总纲!Q12</f>
        <v>0.73702215159564621</v>
      </c>
      <c r="R12" s="59">
        <f>[2]节奏总纲!R12</f>
        <v>0.59282216541388932</v>
      </c>
      <c r="S12" s="59">
        <f>[2]节奏总纲!S12</f>
        <v>0.42766338244175101</v>
      </c>
      <c r="T12" s="59">
        <f>[2]节奏总纲!T12</f>
        <v>0.23193247026711403</v>
      </c>
      <c r="V12" s="7">
        <v>9</v>
      </c>
      <c r="W12" s="59">
        <f>[2]节奏总纲!W12</f>
        <v>0.12496485648136657</v>
      </c>
      <c r="X12" s="59">
        <f>[2]节奏总纲!X12</f>
        <v>0.10612276252766528</v>
      </c>
      <c r="Y12" s="59">
        <f>[2]节奏总纲!Y12</f>
        <v>8.7317086965316815E-2</v>
      </c>
      <c r="Z12" s="59">
        <f>[2]节奏总纲!Z12</f>
        <v>6.5709592214096946E-2</v>
      </c>
      <c r="AA12" s="59">
        <f>[2]节奏总纲!AA12</f>
        <v>3.613355262144205E-2</v>
      </c>
      <c r="AC12" s="7">
        <v>9</v>
      </c>
      <c r="AD12" s="59">
        <f>[2]节奏总纲!AD12</f>
        <v>33.213386604241784</v>
      </c>
      <c r="AE12" s="59">
        <f>[2]节奏总纲!AE12</f>
        <v>34.992730785174565</v>
      </c>
      <c r="AF12" s="59">
        <f>[2]节奏总纲!AF12</f>
        <v>37.510565846691456</v>
      </c>
      <c r="AG12" s="59">
        <f>[2]节奏总纲!AG12</f>
        <v>41.534743419557365</v>
      </c>
      <c r="AH12" s="59">
        <f>[2]节奏总纲!AH12</f>
        <v>49.706056771838036</v>
      </c>
      <c r="AL12" s="7">
        <v>9</v>
      </c>
      <c r="AM12" s="59">
        <f>[2]节奏总纲!AM12</f>
        <v>0.57090651823243421</v>
      </c>
      <c r="AN12" s="59">
        <f>[2]节奏总纲!AN12</f>
        <v>0.45672521458594739</v>
      </c>
      <c r="AO12" s="59">
        <f>[2]节奏总纲!AO12</f>
        <v>0.34254391093946052</v>
      </c>
      <c r="AP12" s="59">
        <f>[2]节奏总纲!AP12</f>
        <v>0.2283626072929737</v>
      </c>
      <c r="AQ12" s="59">
        <f>[2]节奏总纲!AQ12</f>
        <v>0.11418130364648685</v>
      </c>
      <c r="AS12" s="7">
        <v>9</v>
      </c>
      <c r="AT12" s="59">
        <f>[2]节奏总纲!AT12</f>
        <v>0.14430556029806707</v>
      </c>
      <c r="AU12" s="59">
        <f>[2]节奏总纲!AU12</f>
        <v>0.11544444823845368</v>
      </c>
      <c r="AV12" s="59">
        <f>[2]节奏总纲!AV12</f>
        <v>8.6583336178840231E-2</v>
      </c>
      <c r="AW12" s="59">
        <f>[2]节奏总纲!AW12</f>
        <v>5.7722224119226839E-2</v>
      </c>
      <c r="AX12" s="59">
        <f>[2]节奏总纲!AX12</f>
        <v>2.886111205961342E-2</v>
      </c>
      <c r="AY12" s="7"/>
      <c r="AZ12" s="7">
        <v>9</v>
      </c>
      <c r="BA12" s="59">
        <f>[2]节奏总纲!BA12</f>
        <v>23.100336713798686</v>
      </c>
      <c r="BB12" s="59">
        <f>[2]节奏总纲!BB12</f>
        <v>24.402761517547276</v>
      </c>
      <c r="BC12" s="59">
        <f>[2]节奏总纲!BC12</f>
        <v>26.127796402772656</v>
      </c>
      <c r="BD12" s="59">
        <f>[2]节奏总纲!BD12</f>
        <v>28.568390277483555</v>
      </c>
      <c r="BE12" s="59">
        <f>[2]节奏总纲!BE12</f>
        <v>32.842201900114915</v>
      </c>
      <c r="BI12" s="1">
        <v>9</v>
      </c>
      <c r="BJ12" s="59">
        <f>[2]节奏总纲!BJ12</f>
        <v>1.1333333333333337</v>
      </c>
      <c r="BK12" s="59">
        <f>[2]节奏总纲!BK12</f>
        <v>1.1560000000000004</v>
      </c>
      <c r="BL12" s="59">
        <f>[2]节奏总纲!BL12</f>
        <v>1.2013333333333338</v>
      </c>
      <c r="BM12" s="59">
        <f>[2]节奏总纲!BM12</f>
        <v>1.2920000000000003</v>
      </c>
      <c r="BN12" s="59">
        <f>[2]节奏总纲!BN12</f>
        <v>1.5866666666666671</v>
      </c>
      <c r="BP12" s="7">
        <v>9</v>
      </c>
      <c r="BQ12" s="59">
        <f>[2]节奏总纲!BQ12</f>
        <v>6.5073154848533106</v>
      </c>
      <c r="BR12" s="59">
        <f>[2]节奏总纲!BR12</f>
        <v>6.182955000821134</v>
      </c>
      <c r="BS12" s="59">
        <f>[2]节奏总纲!BS12</f>
        <v>5.8458242478885518</v>
      </c>
      <c r="BT12" s="59">
        <f>[2]节奏总纲!BT12</f>
        <v>5.4937555014634736</v>
      </c>
      <c r="BU12" s="59">
        <f>[2]节奏总纲!BU12</f>
        <v>5.1616447031846953</v>
      </c>
      <c r="BW12" s="7">
        <v>9</v>
      </c>
      <c r="BX12" s="59">
        <f>[2]节奏总纲!BX12</f>
        <v>10.62858551654854</v>
      </c>
      <c r="BY12" s="59">
        <f>[2]节奏总纲!BY12</f>
        <v>10.92759887154785</v>
      </c>
      <c r="BZ12" s="59">
        <f>[2]节奏总纲!BZ12</f>
        <v>11.242219885173299</v>
      </c>
      <c r="CA12" s="59">
        <f>[2]节奏总纲!CA12</f>
        <v>11.610247668732617</v>
      </c>
      <c r="CB12" s="59">
        <f>[2]节奏总纲!CB12</f>
        <v>12.017497952687538</v>
      </c>
      <c r="CC12" s="59">
        <f>[2]节奏总纲!CC12</f>
        <v>12.017497952687538</v>
      </c>
      <c r="CE12" s="59">
        <f>[2]节奏总纲!CE12</f>
        <v>43</v>
      </c>
      <c r="CF12" s="59">
        <f>[2]节奏总纲!CF12</f>
        <v>30</v>
      </c>
    </row>
    <row r="13" spans="2:84" x14ac:dyDescent="0.15">
      <c r="B13" s="59">
        <f>[2]节奏总纲!B13</f>
        <v>60</v>
      </c>
      <c r="C13" s="59">
        <f>[2]节奏总纲!C13</f>
        <v>63</v>
      </c>
      <c r="D13" s="59">
        <f>[2]节奏总纲!D13</f>
        <v>32</v>
      </c>
      <c r="F13" s="59">
        <f>[2]节奏总纲!F13</f>
        <v>11</v>
      </c>
      <c r="G13" s="59">
        <f>[2]节奏总纲!G13</f>
        <v>1.1435469250725863</v>
      </c>
      <c r="I13" s="59">
        <f>[2]节奏总纲!I13</f>
        <v>11</v>
      </c>
      <c r="J13" s="59">
        <f>[2]节奏总纲!J13</f>
        <v>0.93464628919691628</v>
      </c>
      <c r="K13" s="59">
        <f>[2]节奏总纲!K13</f>
        <v>0.52</v>
      </c>
      <c r="N13" s="59">
        <f>[2]节奏总纲!N13</f>
        <v>20</v>
      </c>
      <c r="O13" s="7">
        <v>10</v>
      </c>
      <c r="P13" s="59">
        <f>[2]节奏总纲!P13</f>
        <v>1</v>
      </c>
      <c r="Q13" s="59">
        <f>[2]节奏总纲!Q13</f>
        <v>0.8548</v>
      </c>
      <c r="R13" s="59">
        <f>[2]节奏总纲!R13</f>
        <v>0.6895</v>
      </c>
      <c r="S13" s="59">
        <f>[2]节奏总纲!S13</f>
        <v>0.49980000000000002</v>
      </c>
      <c r="T13" s="59">
        <f>[2]节奏总纲!T13</f>
        <v>0.2732</v>
      </c>
      <c r="V13" s="7">
        <v>10</v>
      </c>
      <c r="W13" s="59">
        <f>[2]节奏总纲!W13</f>
        <v>0.13393401692638518</v>
      </c>
      <c r="X13" s="59">
        <f>[2]节奏总纲!X13</f>
        <v>0.11777784840435379</v>
      </c>
      <c r="Y13" s="59">
        <f>[2]节奏总纲!Y13</f>
        <v>9.6677834586110678E-2</v>
      </c>
      <c r="Z13" s="59">
        <f>[2]节奏总纲!Z13</f>
        <v>7.2136617558249017E-2</v>
      </c>
      <c r="AA13" s="59">
        <f>[2]节奏总纲!AA13</f>
        <v>4.1267529732885971E-2</v>
      </c>
      <c r="AC13" s="7">
        <v>10</v>
      </c>
      <c r="AD13" s="59">
        <f>[2]节奏总纲!AD13</f>
        <v>34.585942742481357</v>
      </c>
      <c r="AE13" s="59">
        <f>[2]节奏总纲!AE13</f>
        <v>36.36169634498642</v>
      </c>
      <c r="AF13" s="59">
        <f>[2]节奏总纲!AF13</f>
        <v>38.977035507933373</v>
      </c>
      <c r="AG13" s="59">
        <f>[2]节奏总纲!AG13</f>
        <v>42.970748198558951</v>
      </c>
      <c r="AH13" s="59">
        <f>[2]节奏总纲!AH13</f>
        <v>51.212821897464167</v>
      </c>
      <c r="AL13" s="7">
        <v>10</v>
      </c>
      <c r="AM13" s="59">
        <f>[2]节奏总纲!AM13</f>
        <v>0.75</v>
      </c>
      <c r="AN13" s="59">
        <f>[2]节奏总纲!AN13</f>
        <v>0.60000000000000009</v>
      </c>
      <c r="AO13" s="59">
        <f>[2]节奏总纲!AO13</f>
        <v>0.44999999999999996</v>
      </c>
      <c r="AP13" s="59">
        <f>[2]节奏总纲!AP13</f>
        <v>0.30000000000000004</v>
      </c>
      <c r="AQ13" s="59">
        <f>[2]节奏总纲!AQ13</f>
        <v>0.15000000000000002</v>
      </c>
      <c r="AS13" s="7">
        <v>10</v>
      </c>
      <c r="AT13" s="59">
        <f>[2]节奏总纲!AT13</f>
        <v>0.17909348176756579</v>
      </c>
      <c r="AU13" s="59">
        <f>[2]节奏总纲!AU13</f>
        <v>0.1432747854140527</v>
      </c>
      <c r="AV13" s="59">
        <f>[2]节奏总纲!AV13</f>
        <v>0.10745608906053944</v>
      </c>
      <c r="AW13" s="59">
        <f>[2]节奏总纲!AW13</f>
        <v>7.1637392707026348E-2</v>
      </c>
      <c r="AX13" s="59">
        <f>[2]节奏总纲!AX13</f>
        <v>3.5818696353513174E-2</v>
      </c>
      <c r="AY13" s="7"/>
      <c r="AZ13" s="7">
        <v>10</v>
      </c>
      <c r="BA13" s="59">
        <f>[2]节奏总纲!BA13</f>
        <v>23.710496742673982</v>
      </c>
      <c r="BB13" s="59">
        <f>[2]节奏总纲!BB13</f>
        <v>25.044229735272328</v>
      </c>
      <c r="BC13" s="59">
        <f>[2]节奏总纲!BC13</f>
        <v>26.755953543357073</v>
      </c>
      <c r="BD13" s="59">
        <f>[2]节奏总纲!BD13</f>
        <v>29.216428548527322</v>
      </c>
      <c r="BE13" s="59">
        <f>[2]节奏总纲!BE13</f>
        <v>33.487933395889513</v>
      </c>
      <c r="BI13" s="1">
        <v>10</v>
      </c>
      <c r="BJ13" s="59">
        <f>[2]节奏总纲!BJ13</f>
        <v>1.1666666666666672</v>
      </c>
      <c r="BK13" s="59">
        <f>[2]节奏总纲!BK13</f>
        <v>1.1900000000000006</v>
      </c>
      <c r="BL13" s="59">
        <f>[2]节奏总纲!BL13</f>
        <v>1.2366666666666672</v>
      </c>
      <c r="BM13" s="59">
        <f>[2]节奏总纲!BM13</f>
        <v>1.3300000000000005</v>
      </c>
      <c r="BN13" s="59">
        <f>[2]节奏总纲!BN13</f>
        <v>1.633333333333334</v>
      </c>
      <c r="BP13" s="7">
        <v>10</v>
      </c>
      <c r="BQ13" s="59">
        <f>[2]节奏总纲!BQ13</f>
        <v>8.071211008105136</v>
      </c>
      <c r="BR13" s="59">
        <f>[2]节奏总纲!BR13</f>
        <v>7.6806609280366285</v>
      </c>
      <c r="BS13" s="59">
        <f>[2]节奏总纲!BS13</f>
        <v>7.2577959560771719</v>
      </c>
      <c r="BT13" s="59">
        <f>[2]节奏总纲!BT13</f>
        <v>6.8275081581253696</v>
      </c>
      <c r="BU13" s="59">
        <f>[2]节奏总纲!BU13</f>
        <v>6.4063898414553373</v>
      </c>
      <c r="BW13" s="7">
        <v>10</v>
      </c>
      <c r="BX13" s="59">
        <f>[2]节奏总纲!BX13</f>
        <v>11.296493250964016</v>
      </c>
      <c r="BY13" s="59">
        <f>[2]节奏总纲!BY13</f>
        <v>11.607260419981094</v>
      </c>
      <c r="BZ13" s="59">
        <f>[2]节奏总纲!BZ13</f>
        <v>11.973224677412396</v>
      </c>
      <c r="CA13" s="59">
        <f>[2]节奏总纲!CA13</f>
        <v>12.359692277800681</v>
      </c>
      <c r="CB13" s="59">
        <f>[2]节奏总纲!CB13</f>
        <v>12.803444306803474</v>
      </c>
      <c r="CC13" s="59">
        <f>[2]节奏总纲!CC13</f>
        <v>12.803444306803474</v>
      </c>
      <c r="CE13" s="59">
        <f>[2]节奏总纲!CE13</f>
        <v>48</v>
      </c>
      <c r="CF13" s="59">
        <f>[2]节奏总纲!CF13</f>
        <v>33</v>
      </c>
    </row>
    <row r="14" spans="2:84" x14ac:dyDescent="0.15">
      <c r="B14" s="59">
        <f>[2]节奏总纲!B14</f>
        <v>70</v>
      </c>
      <c r="C14" s="59">
        <f>[2]节奏总纲!C14</f>
        <v>127</v>
      </c>
      <c r="D14" s="59">
        <f>[2]节奏总纲!D14</f>
        <v>64</v>
      </c>
      <c r="F14" s="59">
        <f>[2]节奏总纲!F14</f>
        <v>12</v>
      </c>
      <c r="G14" s="59">
        <f>[2]节奏总纲!G14</f>
        <v>1.2973967099940702</v>
      </c>
      <c r="I14" s="59">
        <f>[2]节奏总纲!I14</f>
        <v>12</v>
      </c>
      <c r="J14" s="59">
        <f>[2]节奏总纲!J14</f>
        <v>1.1550685436347259</v>
      </c>
      <c r="K14" s="59">
        <f>[2]节奏总纲!K14</f>
        <v>0.54</v>
      </c>
      <c r="N14" s="59">
        <f>[2]节奏总纲!N14</f>
        <v>21</v>
      </c>
      <c r="O14" s="7">
        <v>11</v>
      </c>
      <c r="P14" s="59">
        <f>[2]节奏总纲!P14</f>
        <v>1.1435469250725863</v>
      </c>
      <c r="Q14" s="59">
        <f>[2]节奏总纲!Q14</f>
        <v>0.98036277886472811</v>
      </c>
      <c r="R14" s="59">
        <f>[2]节奏总纲!R14</f>
        <v>0.79453640354043287</v>
      </c>
      <c r="S14" s="59">
        <f>[2]节奏总纲!S14</f>
        <v>0.57577587677404707</v>
      </c>
      <c r="T14" s="59">
        <f>[2]节奏总纲!T14</f>
        <v>0.31767733578516444</v>
      </c>
      <c r="V14" s="7">
        <v>11</v>
      </c>
      <c r="W14" s="59">
        <f>[2]节奏总纲!W14</f>
        <v>0.14354692507258626</v>
      </c>
      <c r="X14" s="59">
        <f>[2]节奏总纲!X14</f>
        <v>0.12556277886472811</v>
      </c>
      <c r="Y14" s="59">
        <f>[2]节奏总纲!Y14</f>
        <v>0.10503640354043287</v>
      </c>
      <c r="Z14" s="59">
        <f>[2]节奏总纲!Z14</f>
        <v>7.5975876774047046E-2</v>
      </c>
      <c r="AA14" s="59">
        <f>[2]节奏总纲!AA14</f>
        <v>4.447733578516444E-2</v>
      </c>
      <c r="AC14" s="7">
        <v>11</v>
      </c>
      <c r="AD14" s="59">
        <f>[2]节奏总纲!AD14</f>
        <v>35.845161563010116</v>
      </c>
      <c r="AE14" s="59">
        <f>[2]节奏总纲!AE14</f>
        <v>37.6388925299823</v>
      </c>
      <c r="AF14" s="59">
        <f>[2]节奏总纲!AF14</f>
        <v>40.259528204263837</v>
      </c>
      <c r="AG14" s="59">
        <f>[2]节奏总纲!AG14</f>
        <v>44.288230531994081</v>
      </c>
      <c r="AH14" s="59">
        <f>[2]节奏总纲!AH14</f>
        <v>52.559419343629337</v>
      </c>
      <c r="AL14" s="7">
        <v>11</v>
      </c>
      <c r="AM14" s="59">
        <f>[2]节奏总纲!AM14</f>
        <v>0.93464628919691628</v>
      </c>
      <c r="AN14" s="59">
        <f>[2]节奏总纲!AN14</f>
        <v>0.74771703135753309</v>
      </c>
      <c r="AO14" s="59">
        <f>[2]节奏总纲!AO14</f>
        <v>0.56078777351814979</v>
      </c>
      <c r="AP14" s="59">
        <f>[2]节奏总纲!AP14</f>
        <v>0.37385851567876655</v>
      </c>
      <c r="AQ14" s="59">
        <f>[2]节奏总纲!AQ14</f>
        <v>0.18692925783938327</v>
      </c>
      <c r="AS14" s="7">
        <v>11</v>
      </c>
      <c r="AT14" s="59">
        <f>[2]节奏总纲!AT14</f>
        <v>0.18464628919691628</v>
      </c>
      <c r="AU14" s="59">
        <f>[2]节奏总纲!AU14</f>
        <v>0.147717031357533</v>
      </c>
      <c r="AV14" s="59">
        <f>[2]节奏总纲!AV14</f>
        <v>0.11078777351814983</v>
      </c>
      <c r="AW14" s="59">
        <f>[2]节奏总纲!AW14</f>
        <v>7.3858515678766501E-2</v>
      </c>
      <c r="AX14" s="59">
        <f>[2]节奏总纲!AX14</f>
        <v>3.692925783938325E-2</v>
      </c>
      <c r="AY14" s="7"/>
      <c r="AZ14" s="7">
        <v>11</v>
      </c>
      <c r="BA14" s="59">
        <f>[2]节奏总纲!BA14</f>
        <v>24.272927064840161</v>
      </c>
      <c r="BB14" s="59">
        <f>[2]节奏总纲!BB14</f>
        <v>25.597101426176433</v>
      </c>
      <c r="BC14" s="59">
        <f>[2]节奏总纲!BC14</f>
        <v>27.327481651231444</v>
      </c>
      <c r="BD14" s="59">
        <f>[2]节奏总纲!BD14</f>
        <v>29.80118336305917</v>
      </c>
      <c r="BE14" s="59">
        <f>[2]节奏总纲!BE14</f>
        <v>34.09469189131628</v>
      </c>
      <c r="BI14" s="1">
        <v>11</v>
      </c>
      <c r="BJ14" s="59">
        <f>[2]节奏总纲!BJ14</f>
        <v>1.2000000000000006</v>
      </c>
      <c r="BK14" s="59">
        <f>[2]节奏总纲!BK14</f>
        <v>1.2240000000000006</v>
      </c>
      <c r="BL14" s="59">
        <f>[2]节奏总纲!BL14</f>
        <v>1.2720000000000007</v>
      </c>
      <c r="BM14" s="59">
        <f>[2]节奏总纲!BM14</f>
        <v>1.3680000000000005</v>
      </c>
      <c r="BN14" s="59">
        <f>[2]节奏总纲!BN14</f>
        <v>1.6800000000000008</v>
      </c>
      <c r="BP14" s="7">
        <v>11</v>
      </c>
      <c r="BQ14" s="59">
        <f>[2]节奏总纲!BQ14</f>
        <v>9.5120454660969038</v>
      </c>
      <c r="BR14" s="59">
        <f>[2]节奏总纲!BR14</f>
        <v>9.0908055284315381</v>
      </c>
      <c r="BS14" s="59">
        <f>[2]节奏总纲!BS14</f>
        <v>8.6331257373661145</v>
      </c>
      <c r="BT14" s="59">
        <f>[2]节奏总纲!BT14</f>
        <v>8.1811718053632738</v>
      </c>
      <c r="BU14" s="59">
        <f>[2]节奏总纲!BU14</f>
        <v>7.6920934414083888</v>
      </c>
      <c r="BW14" s="7">
        <v>11</v>
      </c>
      <c r="BX14" s="59">
        <f>[2]节奏总纲!BX14</f>
        <v>11.947729331634296</v>
      </c>
      <c r="BY14" s="59">
        <f>[2]节奏总纲!BY14</f>
        <v>12.268098330256127</v>
      </c>
      <c r="BZ14" s="59">
        <f>[2]节奏总纲!BZ14</f>
        <v>12.644330976574002</v>
      </c>
      <c r="CA14" s="59">
        <f>[2]节奏总纲!CA14</f>
        <v>13.069974059992543</v>
      </c>
      <c r="CB14" s="59">
        <f>[2]节奏总纲!CB14</f>
        <v>13.547253897167892</v>
      </c>
      <c r="CC14" s="59">
        <f>[2]节奏总纲!CC14</f>
        <v>13.547253897167892</v>
      </c>
      <c r="CE14" s="59">
        <f>[2]节奏总纲!CE14</f>
        <v>53</v>
      </c>
      <c r="CF14" s="59">
        <f>[2]节奏总纲!CF14</f>
        <v>35</v>
      </c>
    </row>
    <row r="15" spans="2:84" x14ac:dyDescent="0.15">
      <c r="B15" s="59">
        <f>[2]节奏总纲!B15</f>
        <v>80</v>
      </c>
      <c r="C15" s="59">
        <f>[2]节奏总纲!C15</f>
        <v>255</v>
      </c>
      <c r="D15" s="59">
        <f>[2]节奏总纲!D15</f>
        <v>128</v>
      </c>
      <c r="F15" s="59">
        <f>[2]节奏总纲!F15</f>
        <v>13</v>
      </c>
      <c r="G15" s="59">
        <f>[2]节奏总纲!G15</f>
        <v>1.4622888266898326</v>
      </c>
      <c r="I15" s="59">
        <f>[2]节奏总纲!I15</f>
        <v>13</v>
      </c>
      <c r="J15" s="59">
        <f>[2]节奏总纲!J15</f>
        <v>1.417602554491646</v>
      </c>
      <c r="K15" s="59">
        <f>[2]节奏总纲!K15</f>
        <v>0.56000000000000005</v>
      </c>
      <c r="N15" s="59">
        <f>[2]节奏总纲!N15</f>
        <v>22</v>
      </c>
      <c r="O15" s="7">
        <v>12</v>
      </c>
      <c r="P15" s="59">
        <f>[2]节奏总纲!P15</f>
        <v>1.2973967099940702</v>
      </c>
      <c r="Q15" s="59">
        <f>[2]节奏总纲!Q15</f>
        <v>1.1126474184909145</v>
      </c>
      <c r="R15" s="59">
        <f>[2]节奏总纲!R15</f>
        <v>0.9058423829178599</v>
      </c>
      <c r="S15" s="59">
        <f>[2]节奏总纲!S15</f>
        <v>0.66219128078097333</v>
      </c>
      <c r="T15" s="59">
        <f>[2]节奏总纲!T15</f>
        <v>0.36560639287632896</v>
      </c>
      <c r="V15" s="7">
        <v>12</v>
      </c>
      <c r="W15" s="59">
        <f>[2]节奏总纲!W15</f>
        <v>0.15384978492148393</v>
      </c>
      <c r="X15" s="59">
        <f>[2]节奏总纲!X15</f>
        <v>0.13228463962618642</v>
      </c>
      <c r="Y15" s="59">
        <f>[2]节奏总纲!Y15</f>
        <v>0.11130597937742703</v>
      </c>
      <c r="Z15" s="59">
        <f>[2]节奏总纲!Z15</f>
        <v>8.6415404006926266E-2</v>
      </c>
      <c r="AA15" s="59">
        <f>[2]节奏总纲!AA15</f>
        <v>4.7929057091164518E-2</v>
      </c>
      <c r="AC15" s="7">
        <v>12</v>
      </c>
      <c r="AD15" s="59">
        <f>[2]节奏总纲!AD15</f>
        <v>37.004247194324648</v>
      </c>
      <c r="AE15" s="59">
        <f>[2]节奏总纲!AE15</f>
        <v>38.827998824669805</v>
      </c>
      <c r="AF15" s="59">
        <f>[2]节奏总纲!AF15</f>
        <v>41.408320762540754</v>
      </c>
      <c r="AG15" s="59">
        <f>[2]节奏总纲!AG15</f>
        <v>45.500930067545958</v>
      </c>
      <c r="AH15" s="59">
        <f>[2]节奏总纲!AH15</f>
        <v>53.855547243088772</v>
      </c>
      <c r="AL15" s="7">
        <v>12</v>
      </c>
      <c r="AM15" s="59">
        <f>[2]节奏总纲!AM15</f>
        <v>1.1550685436347259</v>
      </c>
      <c r="AN15" s="59">
        <f>[2]节奏总纲!AN15</f>
        <v>0.92405483490778073</v>
      </c>
      <c r="AO15" s="59">
        <f>[2]节奏总纲!AO15</f>
        <v>0.69304112618083547</v>
      </c>
      <c r="AP15" s="59">
        <f>[2]节奏总纲!AP15</f>
        <v>0.46202741745389037</v>
      </c>
      <c r="AQ15" s="59">
        <f>[2]节奏总纲!AQ15</f>
        <v>0.23101370872694518</v>
      </c>
      <c r="AS15" s="7">
        <v>12</v>
      </c>
      <c r="AT15" s="59">
        <f>[2]节奏总纲!AT15</f>
        <v>0.22042225443780961</v>
      </c>
      <c r="AU15" s="59">
        <f>[2]节奏总纲!AU15</f>
        <v>0.17633780355024764</v>
      </c>
      <c r="AV15" s="59">
        <f>[2]节奏总纲!AV15</f>
        <v>0.13225335266268567</v>
      </c>
      <c r="AW15" s="59">
        <f>[2]节奏总纲!AW15</f>
        <v>8.816890177512382E-2</v>
      </c>
      <c r="AX15" s="59">
        <f>[2]节奏总纲!AX15</f>
        <v>4.408445088756191E-2</v>
      </c>
      <c r="AY15" s="7"/>
      <c r="AZ15" s="7">
        <v>12</v>
      </c>
      <c r="BA15" s="59">
        <f>[2]节奏总纲!BA15</f>
        <v>24.792264875668618</v>
      </c>
      <c r="BB15" s="59">
        <f>[2]节奏总纲!BB15</f>
        <v>26.127796402772656</v>
      </c>
      <c r="BC15" s="59">
        <f>[2]节奏总纲!BC15</f>
        <v>27.863030247590562</v>
      </c>
      <c r="BD15" s="59">
        <f>[2]节奏总纲!BD15</f>
        <v>30.329493925593439</v>
      </c>
      <c r="BE15" s="59">
        <f>[2]节奏总纲!BE15</f>
        <v>34.627226072894942</v>
      </c>
      <c r="BI15" s="1">
        <v>12</v>
      </c>
      <c r="BJ15" s="59">
        <f>[2]节奏总纲!BJ15</f>
        <v>1.2333333333333341</v>
      </c>
      <c r="BK15" s="59">
        <f>[2]节奏总纲!BK15</f>
        <v>1.2580000000000007</v>
      </c>
      <c r="BL15" s="59">
        <f>[2]节奏总纲!BL15</f>
        <v>1.3073333333333341</v>
      </c>
      <c r="BM15" s="59">
        <f>[2]节奏总纲!BM15</f>
        <v>1.4060000000000008</v>
      </c>
      <c r="BN15" s="59">
        <f>[2]节奏总纲!BN15</f>
        <v>1.7266666666666677</v>
      </c>
      <c r="BP15" s="7">
        <v>12</v>
      </c>
      <c r="BQ15" s="59">
        <f>[2]节奏总纲!BQ15</f>
        <v>11.074888753130331</v>
      </c>
      <c r="BR15" s="59">
        <f>[2]节奏总纲!BR15</f>
        <v>10.551555449265667</v>
      </c>
      <c r="BS15" s="59">
        <f>[2]节奏总纲!BS15</f>
        <v>10.033713322824047</v>
      </c>
      <c r="BT15" s="59">
        <f>[2]节奏总纲!BT15</f>
        <v>9.4763743598650301</v>
      </c>
      <c r="BU15" s="59">
        <f>[2]节奏总纲!BU15</f>
        <v>8.9745731744178503</v>
      </c>
      <c r="BW15" s="7">
        <v>12</v>
      </c>
      <c r="BX15" s="59">
        <f>[2]节奏总纲!BX15</f>
        <v>12.542132297048981</v>
      </c>
      <c r="BY15" s="59">
        <f>[2]节奏总纲!BY15</f>
        <v>12.897943579612605</v>
      </c>
      <c r="BZ15" s="59">
        <f>[2]节奏总纲!BZ15</f>
        <v>13.295232951964469</v>
      </c>
      <c r="CA15" s="59">
        <f>[2]节奏总纲!CA15</f>
        <v>13.76223932139796</v>
      </c>
      <c r="CB15" s="59">
        <f>[2]节奏总纲!CB15</f>
        <v>14.265591764569512</v>
      </c>
      <c r="CC15" s="59">
        <f>[2]节奏总纲!CC15</f>
        <v>14.265591764569512</v>
      </c>
      <c r="CE15" s="59">
        <f>[2]节奏总纲!CE15</f>
        <v>58</v>
      </c>
      <c r="CF15" s="59">
        <f>[2]节奏总纲!CF15</f>
        <v>37</v>
      </c>
    </row>
    <row r="16" spans="2:84" x14ac:dyDescent="0.15">
      <c r="B16" s="59">
        <f>[2]节奏总纲!B16</f>
        <v>90</v>
      </c>
      <c r="C16" s="59">
        <f>[2]节奏总纲!C16</f>
        <v>511</v>
      </c>
      <c r="D16" s="59">
        <f>[2]节奏总纲!D16</f>
        <v>256</v>
      </c>
      <c r="F16" s="59">
        <f>[2]节奏总纲!F16</f>
        <v>14</v>
      </c>
      <c r="G16" s="59">
        <f>[2]节奏总纲!G16</f>
        <v>1.6390158215457884</v>
      </c>
      <c r="I16" s="59">
        <f>[2]节奏总纲!I16</f>
        <v>14</v>
      </c>
      <c r="J16" s="59">
        <f>[2]节奏总纲!J16</f>
        <v>1.7296773068470075</v>
      </c>
      <c r="K16" s="59">
        <f>[2]节奏总纲!K16</f>
        <v>0.57999999999999996</v>
      </c>
      <c r="N16" s="59">
        <f>[2]节奏总纲!N16</f>
        <v>23</v>
      </c>
      <c r="O16" s="7">
        <v>13</v>
      </c>
      <c r="P16" s="59">
        <f>[2]节奏总纲!P16</f>
        <v>1.4622888266898326</v>
      </c>
      <c r="Q16" s="59">
        <f>[2]节奏总纲!Q16</f>
        <v>1.2628326307293396</v>
      </c>
      <c r="R16" s="59">
        <f>[2]节奏总纲!R16</f>
        <v>1.0294513339896421</v>
      </c>
      <c r="S16" s="59">
        <f>[2]节奏总纲!S16</f>
        <v>0.75556463675063656</v>
      </c>
      <c r="T16" s="59">
        <f>[2]节奏总纲!T16</f>
        <v>0.41865329108129906</v>
      </c>
      <c r="V16" s="7">
        <v>13</v>
      </c>
      <c r="W16" s="59">
        <f>[2]节奏总纲!W16</f>
        <v>0.16489211669576243</v>
      </c>
      <c r="X16" s="59">
        <f>[2]节奏总纲!X16</f>
        <v>0.15018521223842507</v>
      </c>
      <c r="Y16" s="59">
        <f>[2]节奏总纲!Y16</f>
        <v>0.12360895107178216</v>
      </c>
      <c r="Z16" s="59">
        <f>[2]节奏总纲!Z16</f>
        <v>9.337335596966323E-2</v>
      </c>
      <c r="AA16" s="59">
        <f>[2]节奏总纲!AA16</f>
        <v>5.3046898204970105E-2</v>
      </c>
      <c r="AC16" s="7">
        <v>13</v>
      </c>
      <c r="AD16" s="59">
        <f>[2]节奏总纲!AD16</f>
        <v>38.071211008105138</v>
      </c>
      <c r="AE16" s="59">
        <f>[2]节奏总纲!AE16</f>
        <v>39.935302111946527</v>
      </c>
      <c r="AF16" s="59">
        <f>[2]节奏总纲!AF16</f>
        <v>42.470214785133983</v>
      </c>
      <c r="AG16" s="59">
        <f>[2]节奏总纲!AG16</f>
        <v>46.631096344914496</v>
      </c>
      <c r="AH16" s="59">
        <f>[2]节奏总纲!AH16</f>
        <v>55.062101953238496</v>
      </c>
      <c r="AL16" s="7">
        <v>13</v>
      </c>
      <c r="AM16" s="59">
        <f>[2]节奏总纲!AM16</f>
        <v>1.417602554491646</v>
      </c>
      <c r="AN16" s="59">
        <f>[2]节奏总纲!AN16</f>
        <v>1.1340820435933168</v>
      </c>
      <c r="AO16" s="59">
        <f>[2]节奏总纲!AO16</f>
        <v>0.85056153269498758</v>
      </c>
      <c r="AP16" s="59">
        <f>[2]节奏总纲!AP16</f>
        <v>0.56704102179665838</v>
      </c>
      <c r="AQ16" s="59">
        <f>[2]节奏总纲!AQ16</f>
        <v>0.28352051089832919</v>
      </c>
      <c r="AS16" s="7">
        <v>13</v>
      </c>
      <c r="AT16" s="59">
        <f>[2]节奏总纲!AT16</f>
        <v>0.26253401085692007</v>
      </c>
      <c r="AU16" s="59">
        <f>[2]节奏总纲!AU16</f>
        <v>0.21002720868553604</v>
      </c>
      <c r="AV16" s="59">
        <f>[2]节奏总纲!AV16</f>
        <v>0.15752040651415211</v>
      </c>
      <c r="AW16" s="59">
        <f>[2]节奏总纲!AW16</f>
        <v>0.10501360434276802</v>
      </c>
      <c r="AX16" s="59">
        <f>[2]节奏总纲!AX16</f>
        <v>5.2506802171384009E-2</v>
      </c>
      <c r="AY16" s="7"/>
      <c r="AZ16" s="7">
        <v>13</v>
      </c>
      <c r="BA16" s="59">
        <f>[2]节奏总纲!BA16</f>
        <v>25.265378411633971</v>
      </c>
      <c r="BB16" s="59">
        <f>[2]节奏总纲!BB16</f>
        <v>26.598914258210968</v>
      </c>
      <c r="BC16" s="59">
        <f>[2]节奏总纲!BC16</f>
        <v>28.339982398803929</v>
      </c>
      <c r="BD16" s="59">
        <f>[2]节奏总纲!BD16</f>
        <v>30.828727146189561</v>
      </c>
      <c r="BE16" s="59">
        <f>[2]节奏总纲!BE16</f>
        <v>35.146386283795508</v>
      </c>
      <c r="BI16" s="1">
        <v>13</v>
      </c>
      <c r="BJ16" s="59">
        <f>[2]节奏总纲!BJ16</f>
        <v>1.2666666666666675</v>
      </c>
      <c r="BK16" s="59">
        <f>[2]节奏总纲!BK16</f>
        <v>1.2920000000000009</v>
      </c>
      <c r="BL16" s="59">
        <f>[2]节奏总纲!BL16</f>
        <v>1.3426666666666676</v>
      </c>
      <c r="BM16" s="59">
        <f>[2]节奏总纲!BM16</f>
        <v>1.4440000000000008</v>
      </c>
      <c r="BN16" s="59">
        <f>[2]节奏总纲!BN16</f>
        <v>1.7733333333333343</v>
      </c>
      <c r="BP16" s="7">
        <v>13</v>
      </c>
      <c r="BQ16" s="59">
        <f>[2]节奏总纲!BQ16</f>
        <v>12.728996915718925</v>
      </c>
      <c r="BR16" s="59">
        <f>[2]节奏总纲!BR16</f>
        <v>12.142721275836225</v>
      </c>
      <c r="BS16" s="59">
        <f>[2]节奏总纲!BS16</f>
        <v>11.503343391504416</v>
      </c>
      <c r="BT16" s="59">
        <f>[2]节奏总纲!BT16</f>
        <v>10.885031205321049</v>
      </c>
      <c r="BU16" s="59">
        <f>[2]节奏总纲!BU16</f>
        <v>10.232039772979649</v>
      </c>
      <c r="BW16" s="7">
        <v>13</v>
      </c>
      <c r="BX16" s="59">
        <f>[2]节奏总纲!BX16</f>
        <v>13.143190924164548</v>
      </c>
      <c r="BY16" s="59">
        <f>[2]节奏总纲!BY16</f>
        <v>13.515704114816591</v>
      </c>
      <c r="BZ16" s="59">
        <f>[2]节奏总纲!BZ16</f>
        <v>13.955379012797932</v>
      </c>
      <c r="CA16" s="59">
        <f>[2]节奏总纲!CA16</f>
        <v>14.429987921274376</v>
      </c>
      <c r="CB16" s="59">
        <f>[2]节奏总纲!CB16</f>
        <v>14.981817088938907</v>
      </c>
      <c r="CC16" s="59">
        <f>[2]节奏总纲!CC16</f>
        <v>14.981817088938907</v>
      </c>
      <c r="CE16" s="59">
        <f>[2]节奏总纲!CE16</f>
        <v>63</v>
      </c>
      <c r="CF16" s="59">
        <f>[2]节奏总纲!CF16</f>
        <v>39</v>
      </c>
    </row>
    <row r="17" spans="2:84" x14ac:dyDescent="0.15">
      <c r="B17" s="59">
        <f>[2]节奏总纲!B17</f>
        <v>100</v>
      </c>
      <c r="C17" s="59">
        <f>[2]节奏总纲!C17</f>
        <v>1023</v>
      </c>
      <c r="D17" s="59">
        <f>[2]节奏总纲!D17</f>
        <v>512</v>
      </c>
      <c r="F17" s="59">
        <f>[2]节奏总纲!F17</f>
        <v>15</v>
      </c>
      <c r="G17" s="59">
        <f>[2]节奏总纲!G17</f>
        <v>1.8284271247461898</v>
      </c>
      <c r="I17" s="59">
        <f>[2]节奏总纲!I17</f>
        <v>15</v>
      </c>
      <c r="J17" s="59">
        <f>[2]节奏总纲!J17</f>
        <v>2.1</v>
      </c>
      <c r="K17" s="59">
        <f>[2]节奏总纲!K17</f>
        <v>0.6</v>
      </c>
      <c r="N17" s="59">
        <f>[2]节奏总纲!N17</f>
        <v>24</v>
      </c>
      <c r="O17" s="7">
        <v>14</v>
      </c>
      <c r="P17" s="59">
        <f>[2]节奏总纲!P17</f>
        <v>1.6390158215457884</v>
      </c>
      <c r="Q17" s="59">
        <f>[2]节奏总纲!Q17</f>
        <v>1.4136511460832426</v>
      </c>
      <c r="R17" s="59">
        <f>[2]节奏总纲!R17</f>
        <v>1.1545227446968533</v>
      </c>
      <c r="S17" s="59">
        <f>[2]节奏总纲!S17</f>
        <v>0.84605996708193598</v>
      </c>
      <c r="T17" s="59">
        <f>[2]节奏总纲!T17</f>
        <v>0.46810291863347719</v>
      </c>
      <c r="V17" s="7">
        <v>14</v>
      </c>
      <c r="W17" s="59">
        <f>[2]节奏总纲!W17</f>
        <v>0.17672699485595578</v>
      </c>
      <c r="X17" s="59">
        <f>[2]节奏总纲!X17</f>
        <v>0.150818515353903</v>
      </c>
      <c r="Y17" s="59">
        <f>[2]节奏总纲!Y17</f>
        <v>0.12507141070721128</v>
      </c>
      <c r="Z17" s="59">
        <f>[2]节奏总纲!Z17</f>
        <v>9.0495330331299417E-2</v>
      </c>
      <c r="AA17" s="59">
        <f>[2]节奏总纲!AA17</f>
        <v>4.9449627552178133E-2</v>
      </c>
      <c r="AC17" s="7">
        <v>14</v>
      </c>
      <c r="AD17" s="59">
        <f>[2]节奏总纲!AD17</f>
        <v>39.066704614192943</v>
      </c>
      <c r="AE17" s="59">
        <f>[2]节奏总纲!AE17</f>
        <v>40.935169244165145</v>
      </c>
      <c r="AF17" s="59">
        <f>[2]节奏总纲!AF17</f>
        <v>43.484929789964411</v>
      </c>
      <c r="AG17" s="59">
        <f>[2]节奏总纲!AG17</f>
        <v>47.711408234944486</v>
      </c>
      <c r="AH17" s="59">
        <f>[2]节奏总纲!AH17</f>
        <v>56.165983112651688</v>
      </c>
      <c r="AL17" s="7">
        <v>14</v>
      </c>
      <c r="AM17" s="59">
        <f>[2]节奏总纲!AM17</f>
        <v>1.7296773068470075</v>
      </c>
      <c r="AN17" s="59">
        <f>[2]节奏总纲!AN17</f>
        <v>1.383741845477606</v>
      </c>
      <c r="AO17" s="59">
        <f>[2]节奏总纲!AO17</f>
        <v>1.0378063841082044</v>
      </c>
      <c r="AP17" s="59">
        <f>[2]节奏总纲!AP17</f>
        <v>0.69187092273880302</v>
      </c>
      <c r="AQ17" s="59">
        <f>[2]节奏总纲!AQ17</f>
        <v>0.34593546136940151</v>
      </c>
      <c r="AS17" s="7">
        <v>14</v>
      </c>
      <c r="AT17" s="59">
        <f>[2]节奏总纲!AT17</f>
        <v>0.31207475235536153</v>
      </c>
      <c r="AU17" s="59">
        <f>[2]节奏总纲!AU17</f>
        <v>0.24965980188428927</v>
      </c>
      <c r="AV17" s="59">
        <f>[2]节奏总纲!AV17</f>
        <v>0.18724485141321678</v>
      </c>
      <c r="AW17" s="59">
        <f>[2]节奏总纲!AW17</f>
        <v>0.12482990094214463</v>
      </c>
      <c r="AX17" s="59">
        <f>[2]节奏总纲!AX17</f>
        <v>6.2414950471072317E-2</v>
      </c>
      <c r="AY17" s="7"/>
      <c r="AZ17" s="7">
        <v>14</v>
      </c>
      <c r="BA17" s="59">
        <f>[2]节奏总纲!BA17</f>
        <v>25.707675764357255</v>
      </c>
      <c r="BB17" s="59">
        <f>[2]节奏总纲!BB17</f>
        <v>27.059707353051884</v>
      </c>
      <c r="BC17" s="59">
        <f>[2]节奏总纲!BC17</f>
        <v>28.796798156163181</v>
      </c>
      <c r="BD17" s="59">
        <f>[2]节奏总纲!BD17</f>
        <v>31.280110398778046</v>
      </c>
      <c r="BE17" s="59">
        <f>[2]节奏总纲!BE17</f>
        <v>35.634340563113874</v>
      </c>
      <c r="BI17" s="1">
        <v>14</v>
      </c>
      <c r="BJ17" s="59">
        <f>[2]节奏总纲!BJ17</f>
        <v>1.3000000000000009</v>
      </c>
      <c r="BK17" s="59">
        <f>[2]节奏总纲!BK17</f>
        <v>1.326000000000001</v>
      </c>
      <c r="BL17" s="59">
        <f>[2]节奏总纲!BL17</f>
        <v>1.378000000000001</v>
      </c>
      <c r="BM17" s="59">
        <f>[2]节奏总纲!BM17</f>
        <v>1.4820000000000009</v>
      </c>
      <c r="BN17" s="59">
        <f>[2]节奏总纲!BN17</f>
        <v>1.8200000000000012</v>
      </c>
      <c r="BP17" s="7">
        <v>14</v>
      </c>
      <c r="BQ17" s="59">
        <f>[2]节奏总纲!BQ17</f>
        <v>14.478648759442287</v>
      </c>
      <c r="BR17" s="59">
        <f>[2]节奏总纲!BR17</f>
        <v>13.801686811891411</v>
      </c>
      <c r="BS17" s="59">
        <f>[2]节奏总纲!BS17</f>
        <v>13.066802237788149</v>
      </c>
      <c r="BT17" s="59">
        <f>[2]节奏总纲!BT17</f>
        <v>12.317859861087916</v>
      </c>
      <c r="BU17" s="59">
        <f>[2]节奏总纲!BU17</f>
        <v>11.589582338965862</v>
      </c>
      <c r="BW17" s="7">
        <v>14</v>
      </c>
      <c r="BX17" s="59">
        <f>[2]节奏总纲!BX17</f>
        <v>13.709487920387797</v>
      </c>
      <c r="BY17" s="59">
        <f>[2]节奏总纲!BY17</f>
        <v>14.100956885571147</v>
      </c>
      <c r="BZ17" s="59">
        <f>[2]节奏总纲!BZ17</f>
        <v>14.525291242595772</v>
      </c>
      <c r="CA17" s="59">
        <f>[2]节奏总纲!CA17</f>
        <v>15.034528001908788</v>
      </c>
      <c r="CB17" s="59">
        <f>[2]节奏总纲!CB17</f>
        <v>15.548154022600523</v>
      </c>
      <c r="CC17" s="59">
        <f>[2]节奏总纲!CC17</f>
        <v>15.548154022600523</v>
      </c>
      <c r="CE17" s="59">
        <f>[2]节奏总纲!CE17</f>
        <v>68</v>
      </c>
      <c r="CF17" s="59">
        <f>[2]节奏总纲!CF17</f>
        <v>42</v>
      </c>
    </row>
    <row r="18" spans="2:84" x14ac:dyDescent="0.15">
      <c r="F18" s="59">
        <f>[2]节奏总纲!F18</f>
        <v>16</v>
      </c>
      <c r="G18" s="59">
        <f>[2]节奏总纲!G18</f>
        <v>2.031433133020796</v>
      </c>
      <c r="I18" s="59">
        <f>[2]节奏总纲!I18</f>
        <v>16</v>
      </c>
      <c r="J18" s="59">
        <f>[2]节奏总纲!J18</f>
        <v>2.5387719203926467</v>
      </c>
      <c r="K18" s="59">
        <f>[2]节奏总纲!K18</f>
        <v>0.62</v>
      </c>
      <c r="N18" s="59">
        <f>[2]节奏总纲!N18</f>
        <v>25</v>
      </c>
      <c r="O18" s="7">
        <v>15</v>
      </c>
      <c r="P18" s="59">
        <f>[2]节奏总纲!P18</f>
        <v>1.8284271247461898</v>
      </c>
      <c r="Q18" s="59">
        <f>[2]节奏总纲!Q18</f>
        <v>1.5793953503557587</v>
      </c>
      <c r="R18" s="59">
        <f>[2]节奏总纲!R18</f>
        <v>1.2928808199080308</v>
      </c>
      <c r="S18" s="59">
        <f>[2]节奏总纲!S18</f>
        <v>0.94895367774327255</v>
      </c>
      <c r="T18" s="59">
        <f>[2]节奏总纲!T18</f>
        <v>0.5271355400643265</v>
      </c>
      <c r="V18" s="7">
        <v>15</v>
      </c>
      <c r="W18" s="59">
        <f>[2]节奏总纲!W18</f>
        <v>0.18941130320040145</v>
      </c>
      <c r="X18" s="59">
        <f>[2]节奏总纲!X18</f>
        <v>0.16574420427251613</v>
      </c>
      <c r="Y18" s="59">
        <f>[2]节奏总纲!Y18</f>
        <v>0.13835807521117749</v>
      </c>
      <c r="Z18" s="59">
        <f>[2]节奏总纲!Z18</f>
        <v>0.10289371066133657</v>
      </c>
      <c r="AA18" s="59">
        <f>[2]节奏总纲!AA18</f>
        <v>5.9032621430849308E-2</v>
      </c>
      <c r="AC18" s="7">
        <v>15</v>
      </c>
      <c r="AD18" s="59">
        <f>[2]节奏总纲!AD18</f>
        <v>40</v>
      </c>
      <c r="AE18" s="59">
        <f>[2]节奏总纲!AE18</f>
        <v>41.83669503626701</v>
      </c>
      <c r="AF18" s="59">
        <f>[2]节奏总纲!AF18</f>
        <v>44.442238853326032</v>
      </c>
      <c r="AG18" s="59">
        <f>[2]节奏总纲!AG18</f>
        <v>48.731413734867289</v>
      </c>
      <c r="AH18" s="59">
        <f>[2]节奏总纲!AH18</f>
        <v>57.176846218996921</v>
      </c>
      <c r="AL18" s="7">
        <v>15</v>
      </c>
      <c r="AM18" s="59">
        <f>[2]节奏总纲!AM18</f>
        <v>2.1</v>
      </c>
      <c r="AN18" s="59">
        <f>[2]节奏总纲!AN18</f>
        <v>1.6800000000000002</v>
      </c>
      <c r="AO18" s="59">
        <f>[2]节奏总纲!AO18</f>
        <v>1.26</v>
      </c>
      <c r="AP18" s="59">
        <f>[2]节奏总纲!AP18</f>
        <v>0.84000000000000008</v>
      </c>
      <c r="AQ18" s="59">
        <f>[2]节奏总纲!AQ18</f>
        <v>0.42000000000000004</v>
      </c>
      <c r="AS18" s="7">
        <v>15</v>
      </c>
      <c r="AT18" s="59">
        <f>[2]节奏总纲!AT18</f>
        <v>0.3703226931529926</v>
      </c>
      <c r="AU18" s="59">
        <f>[2]节奏总纲!AU18</f>
        <v>0.29625815452239412</v>
      </c>
      <c r="AV18" s="59">
        <f>[2]节奏总纲!AV18</f>
        <v>0.22219361589179565</v>
      </c>
      <c r="AW18" s="59">
        <f>[2]节奏总纲!AW18</f>
        <v>0.14812907726119706</v>
      </c>
      <c r="AX18" s="59">
        <f>[2]节奏总纲!AX18</f>
        <v>7.4064538630598531E-2</v>
      </c>
      <c r="AY18" s="7"/>
      <c r="AZ18" s="7">
        <v>15</v>
      </c>
      <c r="BA18" s="59">
        <f>[2]节奏总纲!BA18</f>
        <v>26.127796402772656</v>
      </c>
      <c r="BB18" s="59">
        <f>[2]节奏总纲!BB18</f>
        <v>27.461368800321225</v>
      </c>
      <c r="BC18" s="59">
        <f>[2]节奏总纲!BC18</f>
        <v>29.216428548527322</v>
      </c>
      <c r="BD18" s="59">
        <f>[2]节奏总纲!BD18</f>
        <v>31.706504654507764</v>
      </c>
      <c r="BE18" s="59">
        <f>[2]节奏总纲!BE18</f>
        <v>36.105477566569242</v>
      </c>
      <c r="BI18" s="1">
        <v>15</v>
      </c>
      <c r="BJ18" s="59">
        <f>[2]节奏总纲!BJ18</f>
        <v>1.3333333333333344</v>
      </c>
      <c r="BK18" s="59">
        <f>[2]节奏总纲!BK18</f>
        <v>1.360000000000001</v>
      </c>
      <c r="BL18" s="59">
        <f>[2]节奏总纲!BL18</f>
        <v>1.4133333333333344</v>
      </c>
      <c r="BM18" s="59">
        <f>[2]节奏总纲!BM18</f>
        <v>1.5200000000000011</v>
      </c>
      <c r="BN18" s="59">
        <f>[2]节奏总纲!BN18</f>
        <v>1.866666666666668</v>
      </c>
      <c r="BP18" s="7">
        <v>15</v>
      </c>
      <c r="BQ18" s="59">
        <f>[2]节奏总纲!BQ18</f>
        <v>16.315139190025224</v>
      </c>
      <c r="BR18" s="59">
        <f>[2]节奏总纲!BR18</f>
        <v>15.561358773741674</v>
      </c>
      <c r="BS18" s="59">
        <f>[2]节奏总纲!BS18</f>
        <v>14.762349831349963</v>
      </c>
      <c r="BT18" s="59">
        <f>[2]节奏总纲!BT18</f>
        <v>13.933035582501875</v>
      </c>
      <c r="BU18" s="59">
        <f>[2]节奏总纲!BU18</f>
        <v>13.02723395474071</v>
      </c>
      <c r="BW18" s="7">
        <v>15</v>
      </c>
      <c r="BX18" s="59">
        <f>[2]节奏总纲!BX18</f>
        <v>14.266658834916136</v>
      </c>
      <c r="BY18" s="59">
        <f>[2]节奏总纲!BY18</f>
        <v>14.660415593263824</v>
      </c>
      <c r="BZ18" s="59">
        <f>[2]节奏总纲!BZ18</f>
        <v>15.124897159472612</v>
      </c>
      <c r="CA18" s="59">
        <f>[2]节奏总纲!CA18</f>
        <v>15.620787661421978</v>
      </c>
      <c r="CB18" s="59">
        <f>[2]节奏总纲!CB18</f>
        <v>16.186655799493046</v>
      </c>
      <c r="CC18" s="59">
        <f>[2]节奏总纲!CC18</f>
        <v>16.186655799493046</v>
      </c>
      <c r="CE18" s="59">
        <f>[2]节奏总纲!CE18</f>
        <v>73</v>
      </c>
      <c r="CF18" s="59">
        <f>[2]节奏总纲!CF18</f>
        <v>44</v>
      </c>
    </row>
    <row r="19" spans="2:84" x14ac:dyDescent="0.15">
      <c r="F19" s="59">
        <f>[2]节奏总纲!F19</f>
        <v>17</v>
      </c>
      <c r="G19" s="59">
        <f>[2]节奏总纲!G19</f>
        <v>2.2490095854249419</v>
      </c>
      <c r="I19" s="59">
        <f>[2]节奏总纲!I19</f>
        <v>17</v>
      </c>
      <c r="J19" s="59">
        <f>[2]节奏总纲!J19</f>
        <v>3.0579402515786085</v>
      </c>
      <c r="K19" s="59">
        <f>[2]节奏总纲!K19</f>
        <v>0.64</v>
      </c>
      <c r="N19" s="59">
        <f>[2]节奏总纲!N19</f>
        <v>26</v>
      </c>
      <c r="O19" s="7">
        <v>16</v>
      </c>
      <c r="P19" s="59">
        <f>[2]节奏总纲!P19</f>
        <v>2.031433133020796</v>
      </c>
      <c r="Q19" s="59">
        <f>[2]节奏总纲!Q19</f>
        <v>1.7586116632561031</v>
      </c>
      <c r="R19" s="59">
        <f>[2]节奏总纲!R19</f>
        <v>1.4398798046851402</v>
      </c>
      <c r="S19" s="59">
        <f>[2]节奏总纲!S19</f>
        <v>1.0618300986299702</v>
      </c>
      <c r="T19" s="59">
        <f>[2]节奏总纲!T19</f>
        <v>0.59460047803518701</v>
      </c>
      <c r="V19" s="7">
        <v>16</v>
      </c>
      <c r="W19" s="59">
        <f>[2]节奏总纲!W19</f>
        <v>0.20300600827460613</v>
      </c>
      <c r="X19" s="59">
        <f>[2]节奏总纲!X19</f>
        <v>0.17921631290034434</v>
      </c>
      <c r="Y19" s="59">
        <f>[2]节奏总纲!Y19</f>
        <v>0.14699898477710938</v>
      </c>
      <c r="Z19" s="59">
        <f>[2]节奏总纲!Z19</f>
        <v>0.11287642088669769</v>
      </c>
      <c r="AA19" s="59">
        <f>[2]节奏总纲!AA19</f>
        <v>6.7464937970860506E-2</v>
      </c>
      <c r="AC19" s="7">
        <v>16</v>
      </c>
      <c r="AD19" s="59">
        <f>[2]节奏总纲!AD19</f>
        <v>40.870795385807064</v>
      </c>
      <c r="AE19" s="59">
        <f>[2]节奏总纲!AE19</f>
        <v>42.707142308553742</v>
      </c>
      <c r="AF19" s="59">
        <f>[2]节奏总纲!AF19</f>
        <v>45.343250058486468</v>
      </c>
      <c r="AG19" s="59">
        <f>[2]节奏总纲!AG19</f>
        <v>49.654306534727205</v>
      </c>
      <c r="AH19" s="59">
        <f>[2]节奏总纲!AH19</f>
        <v>58.12511610143563</v>
      </c>
      <c r="AL19" s="7">
        <v>16</v>
      </c>
      <c r="AM19" s="59">
        <f>[2]节奏总纲!AM19</f>
        <v>2.5387719203926467</v>
      </c>
      <c r="AN19" s="59">
        <f>[2]节奏总纲!AN19</f>
        <v>2.0310175363141174</v>
      </c>
      <c r="AO19" s="59">
        <f>[2]节奏总纲!AO19</f>
        <v>1.5232631522355879</v>
      </c>
      <c r="AP19" s="59">
        <f>[2]节奏总纲!AP19</f>
        <v>1.0155087681570587</v>
      </c>
      <c r="AQ19" s="59">
        <f>[2]节奏总纲!AQ19</f>
        <v>0.50775438407852935</v>
      </c>
      <c r="AS19" s="7">
        <v>16</v>
      </c>
      <c r="AT19" s="59">
        <f>[2]节奏总纲!AT19</f>
        <v>0.43877192039264656</v>
      </c>
      <c r="AU19" s="59">
        <f>[2]节奏总纲!AU19</f>
        <v>0.35101753631411725</v>
      </c>
      <c r="AV19" s="59">
        <f>[2]节奏总纲!AV19</f>
        <v>0.26326315223558794</v>
      </c>
      <c r="AW19" s="59">
        <f>[2]节奏总纲!AW19</f>
        <v>0.17550876815705863</v>
      </c>
      <c r="AX19" s="59">
        <f>[2]节奏总纲!AX19</f>
        <v>8.7754384078529313E-2</v>
      </c>
      <c r="AY19" s="7"/>
      <c r="AZ19" s="7">
        <v>16</v>
      </c>
      <c r="BA19" s="59">
        <f>[2]节奏总纲!BA19</f>
        <v>26.504690687123308</v>
      </c>
      <c r="BB19" s="59">
        <f>[2]节奏总纲!BB19</f>
        <v>27.863030247590562</v>
      </c>
      <c r="BC19" s="59">
        <f>[2]节奏总纲!BC19</f>
        <v>29.606265091548554</v>
      </c>
      <c r="BD19" s="59">
        <f>[2]节奏总纲!BD19</f>
        <v>32.113552950216736</v>
      </c>
      <c r="BE19" s="59">
        <f>[2]节奏总纲!BE19</f>
        <v>36.526331209747774</v>
      </c>
      <c r="BI19" s="1">
        <v>16</v>
      </c>
      <c r="BJ19" s="59">
        <f>[2]节奏总纲!BJ19</f>
        <v>1.3666666666666678</v>
      </c>
      <c r="BK19" s="59">
        <f>[2]节奏总纲!BK19</f>
        <v>1.3940000000000012</v>
      </c>
      <c r="BL19" s="59">
        <f>[2]节奏总纲!BL19</f>
        <v>1.4486666666666679</v>
      </c>
      <c r="BM19" s="59">
        <f>[2]节奏总纲!BM19</f>
        <v>1.5580000000000012</v>
      </c>
      <c r="BN19" s="59">
        <f>[2]节奏总纲!BN19</f>
        <v>1.9133333333333349</v>
      </c>
      <c r="BP19" s="7">
        <v>16</v>
      </c>
      <c r="BQ19" s="59">
        <f>[2]节奏总纲!BQ19</f>
        <v>18.226342304552581</v>
      </c>
      <c r="BR19" s="59">
        <f>[2]节奏总纲!BR19</f>
        <v>17.420973982667814</v>
      </c>
      <c r="BS19" s="59">
        <f>[2]节奏总纲!BS19</f>
        <v>16.55360159735687</v>
      </c>
      <c r="BT19" s="59">
        <f>[2]节奏总纲!BT19</f>
        <v>15.589627930182091</v>
      </c>
      <c r="BU19" s="59">
        <f>[2]节奏总纲!BU19</f>
        <v>14.671687356650759</v>
      </c>
      <c r="BW19" s="7">
        <v>16</v>
      </c>
      <c r="BX19" s="59">
        <f>[2]节奏总纲!BX19</f>
        <v>14.814845624513547</v>
      </c>
      <c r="BY19" s="59">
        <f>[2]节奏总纲!BY19</f>
        <v>15.223953663630512</v>
      </c>
      <c r="BZ19" s="59">
        <f>[2]节奏总纲!BZ19</f>
        <v>15.68326996451129</v>
      </c>
      <c r="CA19" s="59">
        <f>[2]节奏总纲!CA19</f>
        <v>16.223055450854915</v>
      </c>
      <c r="CB19" s="59">
        <f>[2]节奏总纲!CB19</f>
        <v>16.836396297114952</v>
      </c>
      <c r="CC19" s="59">
        <f>[2]节奏总纲!CC19</f>
        <v>16.836396297114952</v>
      </c>
      <c r="CE19" s="59">
        <f>[2]节奏总纲!CE19</f>
        <v>78</v>
      </c>
      <c r="CF19" s="59">
        <f>[2]节奏总纲!CF19</f>
        <v>46</v>
      </c>
    </row>
    <row r="20" spans="2:84" x14ac:dyDescent="0.15">
      <c r="F20" s="59">
        <f>[2]节奏总纲!F20</f>
        <v>18</v>
      </c>
      <c r="G20" s="59">
        <f>[2]节奏总纲!G20</f>
        <v>2.4822022531844965</v>
      </c>
      <c r="I20" s="59">
        <f>[2]节奏总纲!I20</f>
        <v>18</v>
      </c>
      <c r="J20" s="59">
        <f>[2]节奏总纲!J20</f>
        <v>3.671491735587451</v>
      </c>
      <c r="K20" s="59">
        <f>[2]节奏总纲!K20</f>
        <v>0.66</v>
      </c>
      <c r="N20" s="59">
        <f>[2]节奏总纲!N20</f>
        <v>27</v>
      </c>
      <c r="O20" s="7">
        <v>17</v>
      </c>
      <c r="P20" s="59">
        <f>[2]节奏总纲!P20</f>
        <v>2.2490095854249419</v>
      </c>
      <c r="Q20" s="59">
        <f>[2]节奏总纲!Q20</f>
        <v>1.9433691827656923</v>
      </c>
      <c r="R20" s="59">
        <f>[2]节奏总纲!R20</f>
        <v>1.5904995788125189</v>
      </c>
      <c r="S20" s="59">
        <f>[2]节奏总纲!S20</f>
        <v>1.1742079045503622</v>
      </c>
      <c r="T20" s="59">
        <f>[2]节奏总纲!T20</f>
        <v>0.65311238360740309</v>
      </c>
      <c r="V20" s="7">
        <v>17</v>
      </c>
      <c r="W20" s="59">
        <f>[2]节奏总纲!W20</f>
        <v>0.21757645240414591</v>
      </c>
      <c r="X20" s="59">
        <f>[2]节奏总纲!X20</f>
        <v>0.18475751950958919</v>
      </c>
      <c r="Y20" s="59">
        <f>[2]节奏总纲!Y20</f>
        <v>0.1506197741273787</v>
      </c>
      <c r="Z20" s="59">
        <f>[2]节奏总纲!Z20</f>
        <v>0.11237780592039193</v>
      </c>
      <c r="AA20" s="59">
        <f>[2]节奏总纲!AA20</f>
        <v>5.8511905572216083E-2</v>
      </c>
      <c r="AC20" s="7">
        <v>17</v>
      </c>
      <c r="AD20" s="59">
        <f>[2]节奏总纲!AD20</f>
        <v>41.691928656135218</v>
      </c>
      <c r="AE20" s="59">
        <f>[2]节奏总纲!AE20</f>
        <v>43.535389560453282</v>
      </c>
      <c r="AF20" s="59">
        <f>[2]节奏总纲!AF20</f>
        <v>46.195785611164197</v>
      </c>
      <c r="AG20" s="59">
        <f>[2]节奏总纲!AG20</f>
        <v>50.510850036206186</v>
      </c>
      <c r="AH20" s="59">
        <f>[2]节奏总纲!AH20</f>
        <v>58.996855914896834</v>
      </c>
      <c r="AL20" s="7">
        <v>17</v>
      </c>
      <c r="AM20" s="59">
        <f>[2]节奏总纲!AM20</f>
        <v>3.0579402515786085</v>
      </c>
      <c r="AN20" s="59">
        <f>[2]节奏总纲!AN20</f>
        <v>2.4463522012628869</v>
      </c>
      <c r="AO20" s="59">
        <f>[2]节奏总纲!AO20</f>
        <v>1.8347641509471651</v>
      </c>
      <c r="AP20" s="59">
        <f>[2]节奏总纲!AP20</f>
        <v>1.2231761006314434</v>
      </c>
      <c r="AQ20" s="59">
        <f>[2]节奏总纲!AQ20</f>
        <v>0.61158805031572172</v>
      </c>
      <c r="AS20" s="7">
        <v>17</v>
      </c>
      <c r="AT20" s="59">
        <f>[2]节奏总纲!AT20</f>
        <v>0.51916833118596184</v>
      </c>
      <c r="AU20" s="59">
        <f>[2]节奏总纲!AU20</f>
        <v>0.41533466494876947</v>
      </c>
      <c r="AV20" s="59">
        <f>[2]节奏总纲!AV20</f>
        <v>0.3115009987115771</v>
      </c>
      <c r="AW20" s="59">
        <f>[2]节奏总纲!AW20</f>
        <v>0.20766733247438474</v>
      </c>
      <c r="AX20" s="59">
        <f>[2]节奏总纲!AX20</f>
        <v>0.10383366623719237</v>
      </c>
      <c r="AY20" s="7"/>
      <c r="AZ20" s="7">
        <v>17</v>
      </c>
      <c r="BA20" s="59">
        <f>[2]节奏总纲!BA20</f>
        <v>26.881584971473956</v>
      </c>
      <c r="BB20" s="59">
        <f>[2]节奏总纲!BB20</f>
        <v>28.225778459464117</v>
      </c>
      <c r="BC20" s="59">
        <f>[2]节奏总纲!BC20</f>
        <v>29.996101634569786</v>
      </c>
      <c r="BD20" s="59">
        <f>[2]节奏总纲!BD20</f>
        <v>32.477877425165822</v>
      </c>
      <c r="BE20" s="59">
        <f>[2]节奏总纲!BE20</f>
        <v>36.947184852926306</v>
      </c>
      <c r="BI20" s="1">
        <v>17</v>
      </c>
      <c r="BJ20" s="59">
        <f>[2]节奏总纲!BJ20</f>
        <v>1.4000000000000012</v>
      </c>
      <c r="BK20" s="59">
        <f>[2]节奏总纲!BK20</f>
        <v>1.4280000000000013</v>
      </c>
      <c r="BL20" s="59">
        <f>[2]节奏总纲!BL20</f>
        <v>1.4840000000000013</v>
      </c>
      <c r="BM20" s="59">
        <f>[2]节奏总纲!BM20</f>
        <v>1.5960000000000012</v>
      </c>
      <c r="BN20" s="59">
        <f>[2]节奏总纲!BN20</f>
        <v>1.9600000000000015</v>
      </c>
      <c r="BP20" s="7">
        <v>17</v>
      </c>
      <c r="BQ20" s="59">
        <f>[2]节奏总纲!BQ20</f>
        <v>20.20181641490861</v>
      </c>
      <c r="BR20" s="59">
        <f>[2]节奏总纲!BR20</f>
        <v>19.316761289213389</v>
      </c>
      <c r="BS20" s="59">
        <f>[2]节奏总纲!BS20</f>
        <v>18.361080760620879</v>
      </c>
      <c r="BT20" s="59">
        <f>[2]节奏总纲!BT20</f>
        <v>17.369785176246889</v>
      </c>
      <c r="BU20" s="59">
        <f>[2]节奏总纲!BU20</f>
        <v>16.290326765372022</v>
      </c>
      <c r="BW20" s="7">
        <v>17</v>
      </c>
      <c r="BX20" s="59">
        <f>[2]节奏总纲!BX20</f>
        <v>15.339606019664149</v>
      </c>
      <c r="BY20" s="59">
        <f>[2]节奏总纲!BY20</f>
        <v>15.750302066190816</v>
      </c>
      <c r="BZ20" s="59">
        <f>[2]节奏总纲!BZ20</f>
        <v>16.215846584296784</v>
      </c>
      <c r="CA20" s="59">
        <f>[2]节奏总纲!CA20</f>
        <v>16.764198848718195</v>
      </c>
      <c r="CB20" s="59">
        <f>[2]节奏总纲!CB20</f>
        <v>17.338393226762065</v>
      </c>
      <c r="CC20" s="59">
        <f>[2]节奏总纲!CC20</f>
        <v>17.338393226762065</v>
      </c>
      <c r="CE20" s="1"/>
      <c r="CF20" s="1"/>
    </row>
    <row r="21" spans="2:84" x14ac:dyDescent="0.15">
      <c r="F21" s="59">
        <f>[2]节奏总纲!F21</f>
        <v>19</v>
      </c>
      <c r="G21" s="59">
        <f>[2]节奏总纲!G21</f>
        <v>2.7321319661472296</v>
      </c>
      <c r="I21" s="59">
        <f>[2]节奏总纲!I21</f>
        <v>19</v>
      </c>
      <c r="J21" s="59">
        <f>[2]节奏总纲!J21</f>
        <v>4.3957950643309154</v>
      </c>
      <c r="K21" s="59">
        <f>[2]节奏总纲!K21</f>
        <v>0.68</v>
      </c>
      <c r="N21" s="59">
        <f>[2]节奏总纲!N21</f>
        <v>28</v>
      </c>
      <c r="O21" s="7">
        <v>18</v>
      </c>
      <c r="P21" s="59">
        <f>[2]节奏总纲!P21</f>
        <v>2.4822022531844965</v>
      </c>
      <c r="Q21" s="59">
        <f>[2]节奏总纲!Q21</f>
        <v>2.1515729130603214</v>
      </c>
      <c r="R21" s="59">
        <f>[2]节奏总纲!R21</f>
        <v>1.7690655458445907</v>
      </c>
      <c r="S21" s="59">
        <f>[2]节奏总纲!S21</f>
        <v>1.3066312660763189</v>
      </c>
      <c r="T21" s="59">
        <f>[2]节奏总纲!T21</f>
        <v>0.72554771860582834</v>
      </c>
      <c r="V21" s="7">
        <v>18</v>
      </c>
      <c r="W21" s="59">
        <f>[2]节奏总纲!W21</f>
        <v>0.23319266775955461</v>
      </c>
      <c r="X21" s="59">
        <f>[2]节奏总纲!X21</f>
        <v>0.20820373029462913</v>
      </c>
      <c r="Y21" s="59">
        <f>[2]节奏总纲!Y21</f>
        <v>0.17856596703207184</v>
      </c>
      <c r="Z21" s="59">
        <f>[2]节奏总纲!Z21</f>
        <v>0.13242336152595668</v>
      </c>
      <c r="AA21" s="59">
        <f>[2]节奏总纲!AA21</f>
        <v>7.2435334998425249E-2</v>
      </c>
      <c r="AC21" s="7">
        <v>18</v>
      </c>
      <c r="AD21" s="59">
        <f>[2]节奏总纲!AD21</f>
        <v>42.470630686057078</v>
      </c>
      <c r="AE21" s="59">
        <f>[2]节奏总纲!AE21</f>
        <v>44.32123076997032</v>
      </c>
      <c r="AF21" s="59">
        <f>[2]节奏总纲!AF21</f>
        <v>47.002405448181747</v>
      </c>
      <c r="AG21" s="59">
        <f>[2]节奏总纲!AG21</f>
        <v>51.307235833425089</v>
      </c>
      <c r="AH21" s="59">
        <f>[2]节奏总纲!AH21</f>
        <v>59.782901351568675</v>
      </c>
      <c r="AL21" s="7">
        <v>18</v>
      </c>
      <c r="AM21" s="59">
        <f>[2]节奏总纲!AM21</f>
        <v>3.671491735587451</v>
      </c>
      <c r="AN21" s="59">
        <f>[2]节奏总纲!AN21</f>
        <v>2.9371933884699608</v>
      </c>
      <c r="AO21" s="59">
        <f>[2]节奏总纲!AO21</f>
        <v>2.2028950413524706</v>
      </c>
      <c r="AP21" s="59">
        <f>[2]节奏总纲!AP21</f>
        <v>1.4685966942349804</v>
      </c>
      <c r="AQ21" s="59">
        <f>[2]节奏总纲!AQ21</f>
        <v>0.7342983471174902</v>
      </c>
      <c r="AS21" s="7">
        <v>18</v>
      </c>
      <c r="AT21" s="59">
        <f>[2]节奏总纲!AT21</f>
        <v>0.61355148400884252</v>
      </c>
      <c r="AU21" s="59">
        <f>[2]节奏总纲!AU21</f>
        <v>0.49084118720707393</v>
      </c>
      <c r="AV21" s="59">
        <f>[2]节奏总纲!AV21</f>
        <v>0.36813089040530556</v>
      </c>
      <c r="AW21" s="59">
        <f>[2]节奏总纲!AW21</f>
        <v>0.24542059360353696</v>
      </c>
      <c r="AX21" s="59">
        <f>[2]节奏总纲!AX21</f>
        <v>0.12271029680176848</v>
      </c>
      <c r="AY21" s="7"/>
      <c r="AZ21" s="7">
        <v>18</v>
      </c>
      <c r="BA21" s="59">
        <f>[2]节奏总纲!BA21</f>
        <v>27.220371931959619</v>
      </c>
      <c r="BB21" s="59">
        <f>[2]节奏总纲!BB21</f>
        <v>28.568390277483555</v>
      </c>
      <c r="BC21" s="59">
        <f>[2]节奏总纲!BC21</f>
        <v>30.329493925593439</v>
      </c>
      <c r="BD21" s="59">
        <f>[2]节奏总纲!BD21</f>
        <v>32.842201900114915</v>
      </c>
      <c r="BE21" s="59">
        <f>[2]节奏总纲!BE21</f>
        <v>37.317457773889828</v>
      </c>
      <c r="BI21" s="1">
        <v>18</v>
      </c>
      <c r="BJ21" s="59">
        <f>[2]节奏总纲!BJ21</f>
        <v>1.4333333333333347</v>
      </c>
      <c r="BK21" s="59">
        <f>[2]节奏总纲!BK21</f>
        <v>1.4620000000000013</v>
      </c>
      <c r="BL21" s="59">
        <f>[2]节奏总纲!BL21</f>
        <v>1.5193333333333348</v>
      </c>
      <c r="BM21" s="59">
        <f>[2]节奏总纲!BM21</f>
        <v>1.6340000000000015</v>
      </c>
      <c r="BN21" s="59">
        <f>[2]节奏总纲!BN21</f>
        <v>2.0066666666666686</v>
      </c>
      <c r="BP21" s="7">
        <v>18</v>
      </c>
      <c r="BQ21" s="59">
        <f>[2]节奏总纲!BQ21</f>
        <v>22.23257120211764</v>
      </c>
      <c r="BR21" s="59">
        <f>[2]节奏总纲!BR21</f>
        <v>21.313236761787984</v>
      </c>
      <c r="BS21" s="59">
        <f>[2]节奏总纲!BS21</f>
        <v>20.31364557414641</v>
      </c>
      <c r="BT21" s="59">
        <f>[2]节奏总纲!BT21</f>
        <v>19.206606162403641</v>
      </c>
      <c r="BU21" s="59">
        <f>[2]节奏总纲!BU21</f>
        <v>18.113419670820548</v>
      </c>
      <c r="BW21" s="7">
        <v>18</v>
      </c>
      <c r="BX21" s="59">
        <f>[2]节奏总纲!BX21</f>
        <v>15.871072726902106</v>
      </c>
      <c r="BY21" s="59">
        <f>[2]节奏总纲!BY21</f>
        <v>16.290260811148702</v>
      </c>
      <c r="BZ21" s="59">
        <f>[2]节奏总纲!BZ21</f>
        <v>16.78909022643807</v>
      </c>
      <c r="CA21" s="59">
        <f>[2]节奏总纲!CA21</f>
        <v>17.340049562343136</v>
      </c>
      <c r="CB21" s="59">
        <f>[2]节奏总纲!CB21</f>
        <v>17.928688718553115</v>
      </c>
      <c r="CC21" s="59">
        <f>[2]节奏总纲!CC21</f>
        <v>17.928688718553115</v>
      </c>
      <c r="CE21" s="1"/>
      <c r="CF21" s="1"/>
    </row>
    <row r="22" spans="2:84" x14ac:dyDescent="0.15">
      <c r="B22" s="92" t="s">
        <v>113</v>
      </c>
      <c r="C22" s="92"/>
      <c r="D22" s="92"/>
      <c r="F22" s="59">
        <f>[2]节奏总纲!F22</f>
        <v>20</v>
      </c>
      <c r="G22" s="59">
        <f>[2]节奏总纲!G22</f>
        <v>3</v>
      </c>
      <c r="I22" s="59">
        <f>[2]节奏总纲!I22</f>
        <v>20</v>
      </c>
      <c r="J22" s="59">
        <f>[2]节奏总纲!J22</f>
        <v>5.25</v>
      </c>
      <c r="K22" s="59">
        <f>[2]节奏总纲!K22</f>
        <v>0.7</v>
      </c>
      <c r="N22" s="59">
        <f>[2]节奏总纲!N22</f>
        <v>29</v>
      </c>
      <c r="O22" s="7">
        <v>19</v>
      </c>
      <c r="P22" s="59">
        <f>[2]节奏总纲!P22</f>
        <v>2.7321319661472296</v>
      </c>
      <c r="Q22" s="59">
        <f>[2]节奏总纲!Q22</f>
        <v>2.3734030389920986</v>
      </c>
      <c r="R22" s="59">
        <f>[2]节奏总纲!R22</f>
        <v>1.9510154370257367</v>
      </c>
      <c r="S22" s="59">
        <f>[2]节奏总纲!S22</f>
        <v>1.4395603329629754</v>
      </c>
      <c r="T22" s="59">
        <f>[2]节奏总纲!T22</f>
        <v>0.80270037165405606</v>
      </c>
      <c r="V22" s="7">
        <v>19</v>
      </c>
      <c r="W22" s="59">
        <f>[2]节奏总纲!W22</f>
        <v>0.24992971296273314</v>
      </c>
      <c r="X22" s="59">
        <f>[2]节奏总纲!X22</f>
        <v>0.2218301259317772</v>
      </c>
      <c r="Y22" s="59">
        <f>[2]节奏总纲!Y22</f>
        <v>0.18194989118114591</v>
      </c>
      <c r="Z22" s="59">
        <f>[2]节奏总纲!Z22</f>
        <v>0.13292906688665651</v>
      </c>
      <c r="AA22" s="59">
        <f>[2]节奏总纲!AA22</f>
        <v>7.7152653048227715E-2</v>
      </c>
      <c r="AC22" s="7">
        <v>19</v>
      </c>
      <c r="AD22" s="59">
        <f>[2]节奏总纲!AD22</f>
        <v>43.213386604241784</v>
      </c>
      <c r="AE22" s="59">
        <f>[2]节奏总纲!AE22</f>
        <v>45.070782602372333</v>
      </c>
      <c r="AF22" s="59">
        <f>[2]节奏总纲!AF22</f>
        <v>47.752799438858894</v>
      </c>
      <c r="AG22" s="59">
        <f>[2]节奏总纲!AG22</f>
        <v>52.050057424983954</v>
      </c>
      <c r="AH22" s="59">
        <f>[2]节奏总纲!AH22</f>
        <v>60.54585273688761</v>
      </c>
      <c r="AL22" s="7">
        <v>19</v>
      </c>
      <c r="AM22" s="59">
        <f>[2]节奏总纲!AM22</f>
        <v>4.3957950643309154</v>
      </c>
      <c r="AN22" s="59">
        <f>[2]节奏总纲!AN22</f>
        <v>3.5166360514647326</v>
      </c>
      <c r="AO22" s="59">
        <f>[2]节奏总纲!AO22</f>
        <v>2.6374770385985493</v>
      </c>
      <c r="AP22" s="59">
        <f>[2]节奏总纲!AP22</f>
        <v>1.7583180257323663</v>
      </c>
      <c r="AQ22" s="59">
        <f>[2]节奏总纲!AQ22</f>
        <v>0.87915901286618314</v>
      </c>
      <c r="AS22" s="7">
        <v>19</v>
      </c>
      <c r="AT22" s="59">
        <f>[2]节奏总纲!AT22</f>
        <v>0.72430332874346437</v>
      </c>
      <c r="AU22" s="59">
        <f>[2]节奏总纲!AU22</f>
        <v>0.57944266299477176</v>
      </c>
      <c r="AV22" s="59">
        <f>[2]节奏总纲!AV22</f>
        <v>0.43458199724607871</v>
      </c>
      <c r="AW22" s="59">
        <f>[2]节奏总纲!AW22</f>
        <v>0.28972133149738588</v>
      </c>
      <c r="AX22" s="59">
        <f>[2]节奏总纲!AX22</f>
        <v>0.14486066574869294</v>
      </c>
      <c r="AY22" s="7"/>
      <c r="AZ22" s="7">
        <v>19</v>
      </c>
      <c r="BA22" s="59">
        <f>[2]节奏总纲!BA22</f>
        <v>27.541701089775092</v>
      </c>
      <c r="BB22" s="59">
        <f>[2]节奏总纲!BB22</f>
        <v>28.911002095502997</v>
      </c>
      <c r="BC22" s="59">
        <f>[2]节奏总纲!BC22</f>
        <v>30.662316072657521</v>
      </c>
      <c r="BD22" s="59">
        <f>[2]节奏总纲!BD22</f>
        <v>33.176527924103851</v>
      </c>
      <c r="BE22" s="59">
        <f>[2]节奏总纲!BE22</f>
        <v>37.680472138177471</v>
      </c>
      <c r="BI22" s="1">
        <v>19</v>
      </c>
      <c r="BJ22" s="59">
        <f>[2]节奏总纲!BJ22</f>
        <v>1.4666666666666681</v>
      </c>
      <c r="BK22" s="59">
        <f>[2]节奏总纲!BK22</f>
        <v>1.4960000000000016</v>
      </c>
      <c r="BL22" s="59">
        <f>[2]节奏总纲!BL22</f>
        <v>1.5546666666666682</v>
      </c>
      <c r="BM22" s="59">
        <f>[2]节奏总纲!BM22</f>
        <v>1.6720000000000015</v>
      </c>
      <c r="BN22" s="59">
        <f>[2]节奏总纲!BN22</f>
        <v>2.0533333333333355</v>
      </c>
      <c r="BP22" s="7">
        <v>19</v>
      </c>
      <c r="BQ22" s="59">
        <f>[2]节奏总纲!BQ22</f>
        <v>24.310866931512376</v>
      </c>
      <c r="BR22" s="59">
        <f>[2]节奏总纲!BR22</f>
        <v>23.346355732194773</v>
      </c>
      <c r="BS22" s="59">
        <f>[2]节奏总纲!BS22</f>
        <v>22.270075478919804</v>
      </c>
      <c r="BT22" s="59">
        <f>[2]节奏总纲!BT22</f>
        <v>21.127034033068878</v>
      </c>
      <c r="BU22" s="59">
        <f>[2]节奏总纲!BU22</f>
        <v>19.990401674856564</v>
      </c>
      <c r="BW22" s="7">
        <v>19</v>
      </c>
      <c r="BX22" s="59">
        <f>[2]节奏总纲!BX22</f>
        <v>16.372441911687645</v>
      </c>
      <c r="BY22" s="59">
        <f>[2]节奏总纲!BY22</f>
        <v>16.824360525554045</v>
      </c>
      <c r="BZ22" s="59">
        <f>[2]节奏总纲!BZ22</f>
        <v>17.315787914321945</v>
      </c>
      <c r="CA22" s="59">
        <f>[2]节奏总纲!CA22</f>
        <v>17.881687348051518</v>
      </c>
      <c r="CB22" s="59">
        <f>[2]节奏总纲!CB22</f>
        <v>18.472191841608893</v>
      </c>
      <c r="CC22" s="59">
        <f>[2]节奏总纲!CC22</f>
        <v>18.472191841608893</v>
      </c>
      <c r="CE22" s="1"/>
      <c r="CF22" s="1"/>
    </row>
    <row r="23" spans="2:84" x14ac:dyDescent="0.15">
      <c r="B23" s="7" t="s">
        <v>256</v>
      </c>
      <c r="C23" s="7" t="s">
        <v>128</v>
      </c>
      <c r="D23" s="7" t="s">
        <v>129</v>
      </c>
      <c r="F23" s="59">
        <f>[2]节奏总纲!F23</f>
        <v>21</v>
      </c>
      <c r="G23" s="59">
        <f>[2]节奏总纲!G23</f>
        <v>3.2870938501451725</v>
      </c>
      <c r="I23" s="59">
        <f>[2]节奏总纲!I23</f>
        <v>21</v>
      </c>
      <c r="J23" s="59">
        <f>[2]节奏总纲!J23</f>
        <v>6.2565025247829205</v>
      </c>
      <c r="K23" s="59">
        <f>[2]节奏总纲!K23</f>
        <v>0.72</v>
      </c>
      <c r="N23" s="59">
        <f>[2]节奏总纲!N23</f>
        <v>30</v>
      </c>
      <c r="O23" s="7">
        <v>20</v>
      </c>
      <c r="P23" s="59">
        <f>[2]节奏总纲!P23</f>
        <v>3</v>
      </c>
      <c r="Q23" s="59">
        <f>[2]节奏总纲!Q23</f>
        <v>2.6036999999999999</v>
      </c>
      <c r="R23" s="59">
        <f>[2]节奏总纲!R23</f>
        <v>2.1372</v>
      </c>
      <c r="S23" s="59">
        <f>[2]节奏总纲!S23</f>
        <v>1.5800999999999998</v>
      </c>
      <c r="T23" s="59">
        <f>[2]节奏总纲!T23</f>
        <v>0.87990000000000002</v>
      </c>
      <c r="V23" s="7">
        <v>20</v>
      </c>
      <c r="W23" s="59">
        <f>[2]节奏总纲!W23</f>
        <v>0.26786803385277036</v>
      </c>
      <c r="X23" s="59">
        <f>[2]节奏总纲!X23</f>
        <v>0.23029696100790131</v>
      </c>
      <c r="Y23" s="59">
        <f>[2]节奏总纲!Y23</f>
        <v>0.18618456297426333</v>
      </c>
      <c r="Z23" s="59">
        <f>[2]节奏总纲!Z23</f>
        <v>0.14053966703702447</v>
      </c>
      <c r="AA23" s="59">
        <f>[2]节奏总纲!AA23</f>
        <v>7.719962834594396E-2</v>
      </c>
      <c r="AC23" s="7">
        <v>20</v>
      </c>
      <c r="AD23" s="59">
        <f>[2]节奏总纲!AD23</f>
        <v>43.920692243099523</v>
      </c>
      <c r="AE23" s="59">
        <f>[2]节奏总纲!AE23</f>
        <v>45.780025086357675</v>
      </c>
      <c r="AF23" s="59">
        <f>[2]节奏总纲!AF23</f>
        <v>48.482447528152484</v>
      </c>
      <c r="AG23" s="59">
        <f>[2]节奏总纲!AG23</f>
        <v>52.769987980532711</v>
      </c>
      <c r="AH23" s="59">
        <f>[2]节奏总纲!AH23</f>
        <v>61.261422558944936</v>
      </c>
      <c r="AL23" s="7">
        <v>20</v>
      </c>
      <c r="AM23" s="59">
        <f>[2]节奏总纲!AM23</f>
        <v>5.25</v>
      </c>
      <c r="AN23" s="59">
        <f>[2]节奏总纲!AN23</f>
        <v>4.2</v>
      </c>
      <c r="AO23" s="59">
        <f>[2]节奏总纲!AO23</f>
        <v>3.15</v>
      </c>
      <c r="AP23" s="59">
        <f>[2]节奏总纲!AP23</f>
        <v>2.1</v>
      </c>
      <c r="AQ23" s="59">
        <f>[2]节奏总纲!AQ23</f>
        <v>1.05</v>
      </c>
      <c r="AS23" s="7">
        <v>20</v>
      </c>
      <c r="AT23" s="59">
        <f>[2]节奏总纲!AT23</f>
        <v>0.85420493566908462</v>
      </c>
      <c r="AU23" s="59">
        <f>[2]节奏总纲!AU23</f>
        <v>0.68336394853526761</v>
      </c>
      <c r="AV23" s="59">
        <f>[2]节奏总纲!AV23</f>
        <v>0.51252296140145059</v>
      </c>
      <c r="AW23" s="59">
        <f>[2]节奏总纲!AW23</f>
        <v>0.3416819742676338</v>
      </c>
      <c r="AX23" s="59">
        <f>[2]节奏总纲!AX23</f>
        <v>0.1708409871338169</v>
      </c>
      <c r="AY23" s="7"/>
      <c r="AZ23" s="7">
        <v>20</v>
      </c>
      <c r="BA23" s="59">
        <f>[2]节奏总纲!BA23</f>
        <v>27.863030247590562</v>
      </c>
      <c r="BB23" s="59">
        <f>[2]节奏总纲!BB23</f>
        <v>29.216428548527322</v>
      </c>
      <c r="BC23" s="59">
        <f>[2]节奏总纲!BC23</f>
        <v>30.995138219721603</v>
      </c>
      <c r="BD23" s="59">
        <f>[2]节奏总纲!BD23</f>
        <v>33.487933395889513</v>
      </c>
      <c r="BE23" s="59">
        <f>[2]节奏总纲!BE23</f>
        <v>38.037513426486328</v>
      </c>
      <c r="BI23" s="1">
        <v>20</v>
      </c>
      <c r="BJ23" s="59">
        <f>[2]节奏总纲!BJ23</f>
        <v>1.5000000000000016</v>
      </c>
      <c r="BK23" s="59">
        <f>[2]节奏总纲!BK23</f>
        <v>1.5300000000000016</v>
      </c>
      <c r="BL23" s="59">
        <f>[2]节奏总纲!BL23</f>
        <v>1.5900000000000016</v>
      </c>
      <c r="BM23" s="59">
        <f>[2]节奏总纲!BM23</f>
        <v>1.7100000000000015</v>
      </c>
      <c r="BN23" s="59">
        <f>[2]节奏总纲!BN23</f>
        <v>2.1000000000000019</v>
      </c>
      <c r="BP23" s="7">
        <v>20</v>
      </c>
      <c r="BQ23" s="59">
        <f>[2]节奏总纲!BQ23</f>
        <v>26.430041330048915</v>
      </c>
      <c r="BR23" s="59">
        <f>[2]节奏总纲!BR23</f>
        <v>25.411137335118717</v>
      </c>
      <c r="BS23" s="59">
        <f>[2]节奏总纲!BS23</f>
        <v>24.291601023356559</v>
      </c>
      <c r="BT23" s="59">
        <f>[2]节奏总纲!BT23</f>
        <v>23.104674507319633</v>
      </c>
      <c r="BU23" s="59">
        <f>[2]节奏总纲!BU23</f>
        <v>21.807019312177008</v>
      </c>
      <c r="BW23" s="7">
        <v>20</v>
      </c>
      <c r="BX23" s="59">
        <f>[2]节奏总纲!BX23</f>
        <v>16.888397947066121</v>
      </c>
      <c r="BY23" s="59">
        <f>[2]节奏总纲!BY23</f>
        <v>17.320567635394323</v>
      </c>
      <c r="BZ23" s="59">
        <f>[2]节奏总纲!BZ23</f>
        <v>17.821544339079665</v>
      </c>
      <c r="CA23" s="59">
        <f>[2]节奏总纲!CA23</f>
        <v>18.384863983569073</v>
      </c>
      <c r="CB23" s="59">
        <f>[2]节奏总纲!CB23</f>
        <v>19.004337291338853</v>
      </c>
      <c r="CC23" s="59">
        <f>[2]节奏总纲!CC23</f>
        <v>19.004337291338853</v>
      </c>
      <c r="CE23" s="1"/>
      <c r="CF23" s="1"/>
    </row>
    <row r="24" spans="2:84" x14ac:dyDescent="0.15">
      <c r="B24" s="59">
        <f>[2]节奏总纲!B24</f>
        <v>5</v>
      </c>
      <c r="C24" s="59">
        <f>[2]节奏总纲!C24</f>
        <v>0.5</v>
      </c>
      <c r="D24" s="59">
        <f>[2]节奏总纲!D24</f>
        <v>0.5</v>
      </c>
      <c r="F24" s="59">
        <f>[2]节奏总纲!F24</f>
        <v>22</v>
      </c>
      <c r="G24" s="59">
        <f>[2]节奏总纲!G24</f>
        <v>3.5947934199881395</v>
      </c>
      <c r="I24" s="59">
        <f>[2]节奏总纲!I24</f>
        <v>22</v>
      </c>
      <c r="J24" s="59">
        <f>[2]节奏总纲!J24</f>
        <v>7.4414868317755332</v>
      </c>
      <c r="K24" s="59">
        <f>[2]节奏总纲!K24</f>
        <v>0.74</v>
      </c>
      <c r="N24" s="59">
        <f>[2]节奏总纲!N24</f>
        <v>31</v>
      </c>
      <c r="O24" s="7">
        <v>21</v>
      </c>
      <c r="P24" s="59">
        <f>[2]节奏总纲!P24</f>
        <v>3.2870938501451725</v>
      </c>
      <c r="Q24" s="59">
        <f>[2]节奏总纲!Q24</f>
        <v>2.8518826243859516</v>
      </c>
      <c r="R24" s="59">
        <f>[2]节奏总纲!R24</f>
        <v>2.3466562996186386</v>
      </c>
      <c r="S24" s="59">
        <f>[2]节奏总纲!S24</f>
        <v>1.7365716810316947</v>
      </c>
      <c r="T24" s="59">
        <f>[2]节奏总纲!T24</f>
        <v>0.97166494210291288</v>
      </c>
      <c r="V24" s="7">
        <v>21</v>
      </c>
      <c r="W24" s="59">
        <f>[2]节奏总纲!W24</f>
        <v>0.28709385014517252</v>
      </c>
      <c r="X24" s="59">
        <f>[2]节奏总纲!X24</f>
        <v>0.24818262438595173</v>
      </c>
      <c r="Y24" s="59">
        <f>[2]节奏总纲!Y24</f>
        <v>0.20945629961863865</v>
      </c>
      <c r="Z24" s="59">
        <f>[2]节奏总纲!Z24</f>
        <v>0.15647168103169484</v>
      </c>
      <c r="AA24" s="59">
        <f>[2]节奏总纲!AA24</f>
        <v>9.1764942102912861E-2</v>
      </c>
      <c r="AC24" s="7">
        <v>21</v>
      </c>
      <c r="AD24" s="59">
        <f>[2]节奏总纲!AD24</f>
        <v>44.585942742481357</v>
      </c>
      <c r="AE24" s="59">
        <f>[2]节奏总纲!AE24</f>
        <v>46.455967430551723</v>
      </c>
      <c r="AF24" s="59">
        <f>[2]节奏总纲!AF24</f>
        <v>49.18886033229559</v>
      </c>
      <c r="AG24" s="59">
        <f>[2]节奏总纲!AG24</f>
        <v>53.471660769826336</v>
      </c>
      <c r="AH24" s="59">
        <f>[2]节奏总纲!AH24</f>
        <v>61.918453772109508</v>
      </c>
      <c r="AL24" s="7">
        <v>21</v>
      </c>
      <c r="AM24" s="59">
        <f>[2]节奏总纲!AM24</f>
        <v>6.2565025247829205</v>
      </c>
      <c r="AN24" s="59">
        <f>[2]节奏总纲!AN24</f>
        <v>5.0052020198263367</v>
      </c>
      <c r="AO24" s="59">
        <f>[2]节奏总纲!AO24</f>
        <v>3.7539015148697521</v>
      </c>
      <c r="AP24" s="59">
        <f>[2]节奏总纲!AP24</f>
        <v>2.5026010099131684</v>
      </c>
      <c r="AQ24" s="59">
        <f>[2]节奏总纲!AQ24</f>
        <v>1.2513005049565842</v>
      </c>
      <c r="AS24" s="7">
        <v>21</v>
      </c>
      <c r="AT24" s="59">
        <f>[2]节奏总纲!AT24</f>
        <v>1.0065025247829205</v>
      </c>
      <c r="AU24" s="59">
        <f>[2]节奏总纲!AU24</f>
        <v>0.80520201982633655</v>
      </c>
      <c r="AV24" s="59">
        <f>[2]节奏总纲!AV24</f>
        <v>0.60390151486975219</v>
      </c>
      <c r="AW24" s="59">
        <f>[2]节奏总纲!AW24</f>
        <v>0.40260100991316827</v>
      </c>
      <c r="AX24" s="59">
        <f>[2]节奏总纲!AX24</f>
        <v>0.20130050495658414</v>
      </c>
      <c r="AY24" s="7"/>
      <c r="AZ24" s="7">
        <v>21</v>
      </c>
      <c r="BA24" s="59">
        <f>[2]节奏总纲!BA24</f>
        <v>28.157256095860227</v>
      </c>
      <c r="BB24" s="59">
        <f>[2]节奏总纲!BB24</f>
        <v>29.508805955793246</v>
      </c>
      <c r="BC24" s="59">
        <f>[2]节奏总纲!BC24</f>
        <v>31.280110398778046</v>
      </c>
      <c r="BD24" s="59">
        <f>[2]节奏总纲!BD24</f>
        <v>33.799338867675175</v>
      </c>
      <c r="BE24" s="59">
        <f>[2]节奏总纲!BE24</f>
        <v>38.35066605767593</v>
      </c>
      <c r="BI24" s="1">
        <v>21</v>
      </c>
      <c r="BJ24" s="59">
        <f>[2]节奏总纲!BJ24</f>
        <v>1.533333333333335</v>
      </c>
      <c r="BK24" s="59">
        <f>[2]节奏总纲!BK24</f>
        <v>1.5640000000000016</v>
      </c>
      <c r="BL24" s="59">
        <f>[2]节奏总纲!BL24</f>
        <v>1.6253333333333351</v>
      </c>
      <c r="BM24" s="59">
        <f>[2]节奏总纲!BM24</f>
        <v>1.7480000000000018</v>
      </c>
      <c r="BN24" s="59">
        <f>[2]节奏总纲!BN24</f>
        <v>2.1466666666666687</v>
      </c>
      <c r="BP24" s="7">
        <v>21</v>
      </c>
      <c r="BQ24" s="59">
        <f>[2]节奏总纲!BQ24</f>
        <v>28.584360328652647</v>
      </c>
      <c r="BR24" s="59">
        <f>[2]节奏总纲!BR24</f>
        <v>27.538147336025965</v>
      </c>
      <c r="BS24" s="59">
        <f>[2]节奏总纲!BS24</f>
        <v>26.374084715154964</v>
      </c>
      <c r="BT24" s="59">
        <f>[2]节奏总纲!BT24</f>
        <v>25.113701488415835</v>
      </c>
      <c r="BU24" s="59">
        <f>[2]节奏总纲!BU24</f>
        <v>23.834029842136172</v>
      </c>
      <c r="BW24" s="7">
        <v>21</v>
      </c>
      <c r="BX24" s="59">
        <f>[2]节奏总纲!BX24</f>
        <v>17.373487155583607</v>
      </c>
      <c r="BY24" s="59">
        <f>[2]节奏总纲!BY24</f>
        <v>17.826194772754434</v>
      </c>
      <c r="BZ24" s="59">
        <f>[2]节奏总纲!BZ24</f>
        <v>18.330803528855718</v>
      </c>
      <c r="CA24" s="59">
        <f>[2]节奏总纲!CA24</f>
        <v>18.92494047784373</v>
      </c>
      <c r="CB24" s="59">
        <f>[2]节奏总纲!CB24</f>
        <v>19.541473862851607</v>
      </c>
      <c r="CC24" s="59">
        <f>[2]节奏总纲!CC24</f>
        <v>19.541473862851607</v>
      </c>
    </row>
    <row r="25" spans="2:84" x14ac:dyDescent="0.15">
      <c r="B25" s="59">
        <f>[2]节奏总纲!B25</f>
        <v>10</v>
      </c>
      <c r="C25" s="59">
        <f>[2]节奏总纲!C25</f>
        <v>1.5</v>
      </c>
      <c r="D25" s="59">
        <f>[2]节奏总纲!D25</f>
        <v>1</v>
      </c>
      <c r="F25" s="59">
        <f>[2]节奏总纲!F25</f>
        <v>23</v>
      </c>
      <c r="G25" s="59">
        <f>[2]节奏总纲!G25</f>
        <v>3.9245776533796644</v>
      </c>
      <c r="I25" s="59">
        <f>[2]节奏总纲!I25</f>
        <v>23</v>
      </c>
      <c r="J25" s="59">
        <f>[2]节奏总纲!J25</f>
        <v>8.8355567243832152</v>
      </c>
      <c r="K25" s="59">
        <f>[2]节奏总纲!K25</f>
        <v>0.76</v>
      </c>
      <c r="N25" s="59">
        <f>[2]节奏总纲!N25</f>
        <v>32</v>
      </c>
      <c r="O25" s="7">
        <v>22</v>
      </c>
      <c r="P25" s="59">
        <f>[2]节奏总纲!P25</f>
        <v>3.5947934199881395</v>
      </c>
      <c r="Q25" s="59">
        <f>[2]节奏总纲!Q25</f>
        <v>3.124234961311692</v>
      </c>
      <c r="R25" s="59">
        <f>[2]节奏总纲!R25</f>
        <v>2.5749505267375046</v>
      </c>
      <c r="S25" s="59">
        <f>[2]节奏总纲!S25</f>
        <v>1.9077568679877055</v>
      </c>
      <c r="T25" s="59">
        <f>[2]节奏总纲!T25</f>
        <v>1.0687320837624739</v>
      </c>
      <c r="V25" s="7">
        <v>22</v>
      </c>
      <c r="W25" s="59">
        <f>[2]节奏总纲!W25</f>
        <v>0.30769956984296698</v>
      </c>
      <c r="X25" s="59">
        <f>[2]节奏总纲!X25</f>
        <v>0.27235233692574035</v>
      </c>
      <c r="Y25" s="59">
        <f>[2]节奏总纲!Y25</f>
        <v>0.22829422711886593</v>
      </c>
      <c r="Z25" s="59">
        <f>[2]节奏总纲!Z25</f>
        <v>0.17118518695601082</v>
      </c>
      <c r="AA25" s="59">
        <f>[2]节奏总纲!AA25</f>
        <v>9.7067141659560985E-2</v>
      </c>
      <c r="AC25" s="7">
        <v>22</v>
      </c>
      <c r="AD25" s="59">
        <f>[2]节奏总纲!AD25</f>
        <v>45.229416240679988</v>
      </c>
      <c r="AE25" s="59">
        <f>[2]节奏总纲!AE25</f>
        <v>47.110426931480873</v>
      </c>
      <c r="AF25" s="59">
        <f>[2]节奏总纲!AF25</f>
        <v>49.861837738505173</v>
      </c>
      <c r="AG25" s="59">
        <f>[2]节奏总纲!AG25</f>
        <v>54.15637358335789</v>
      </c>
      <c r="AH25" s="59">
        <f>[2]节奏总纲!AH25</f>
        <v>62.555781631668886</v>
      </c>
      <c r="AL25" s="7">
        <v>22</v>
      </c>
      <c r="AM25" s="59">
        <f>[2]节奏总纲!AM25</f>
        <v>7.4414868317755332</v>
      </c>
      <c r="AN25" s="59">
        <f>[2]节奏总纲!AN25</f>
        <v>5.9531894654204267</v>
      </c>
      <c r="AO25" s="59">
        <f>[2]节奏总纲!AO25</f>
        <v>4.4648920990653194</v>
      </c>
      <c r="AP25" s="59">
        <f>[2]节奏总纲!AP25</f>
        <v>2.9765947327102134</v>
      </c>
      <c r="AQ25" s="59">
        <f>[2]节奏总纲!AQ25</f>
        <v>1.4882973663551067</v>
      </c>
      <c r="AS25" s="7">
        <v>22</v>
      </c>
      <c r="AT25" s="59">
        <f>[2]节奏总纲!AT25</f>
        <v>1.1849843069926127</v>
      </c>
      <c r="AU25" s="59">
        <f>[2]节奏总纲!AU25</f>
        <v>0.94798744559408998</v>
      </c>
      <c r="AV25" s="59">
        <f>[2]节奏总纲!AV25</f>
        <v>0.71099058419556727</v>
      </c>
      <c r="AW25" s="59">
        <f>[2]节奏总纲!AW25</f>
        <v>0.47399372279704499</v>
      </c>
      <c r="AX25" s="59">
        <f>[2]节奏总纲!AX25</f>
        <v>0.2369968613985225</v>
      </c>
      <c r="AY25" s="7"/>
      <c r="AZ25" s="7">
        <v>22</v>
      </c>
      <c r="BA25" s="59">
        <f>[2]节奏总纲!BA25</f>
        <v>28.431345550275779</v>
      </c>
      <c r="BB25" s="59">
        <f>[2]节奏总纲!BB25</f>
        <v>29.80118336305917</v>
      </c>
      <c r="BC25" s="59">
        <f>[2]节奏总纲!BC25</f>
        <v>31.564373235931193</v>
      </c>
      <c r="BD25" s="59">
        <f>[2]节奏总纲!BD25</f>
        <v>34.09469189131628</v>
      </c>
      <c r="BE25" s="59">
        <f>[2]节奏总纲!BE25</f>
        <v>38.663818688865533</v>
      </c>
      <c r="BI25" s="1">
        <v>22</v>
      </c>
      <c r="BJ25" s="59">
        <f>[2]节奏总纲!BJ25</f>
        <v>1.5666666666666684</v>
      </c>
      <c r="BK25" s="59">
        <f>[2]节奏总纲!BK25</f>
        <v>1.5980000000000019</v>
      </c>
      <c r="BL25" s="59">
        <f>[2]节奏总纲!BL25</f>
        <v>1.6606666666666685</v>
      </c>
      <c r="BM25" s="59">
        <f>[2]节奏总纲!BM25</f>
        <v>1.7860000000000018</v>
      </c>
      <c r="BN25" s="59">
        <f>[2]节奏总纲!BN25</f>
        <v>2.1933333333333356</v>
      </c>
      <c r="BP25" s="7">
        <v>22</v>
      </c>
      <c r="BQ25" s="59">
        <f>[2]节奏总纲!BQ25</f>
        <v>30.768889392009427</v>
      </c>
      <c r="BR25" s="59">
        <f>[2]节奏总纲!BR25</f>
        <v>29.682299134892848</v>
      </c>
      <c r="BS25" s="59">
        <f>[2]节奏总纲!BS25</f>
        <v>28.504605619902428</v>
      </c>
      <c r="BT25" s="59">
        <f>[2]节奏总纲!BT25</f>
        <v>27.228985792746204</v>
      </c>
      <c r="BU25" s="59">
        <f>[2]节奏总纲!BU25</f>
        <v>25.905106178844033</v>
      </c>
      <c r="BW25" s="7">
        <v>22</v>
      </c>
      <c r="BX25" s="59">
        <f>[2]节奏总纲!BX25</f>
        <v>17.874992861074709</v>
      </c>
      <c r="BY25" s="59">
        <f>[2]节奏总纲!BY25</f>
        <v>18.322795653110926</v>
      </c>
      <c r="BZ25" s="59">
        <f>[2]节奏总纲!BZ25</f>
        <v>18.856122636792893</v>
      </c>
      <c r="CA25" s="59">
        <f>[2]节奏总纲!CA25</f>
        <v>19.437362382301988</v>
      </c>
      <c r="CB25" s="59">
        <f>[2]节奏总纲!CB25</f>
        <v>20.093055324260185</v>
      </c>
      <c r="CC25" s="59">
        <f>[2]节奏总纲!CC25</f>
        <v>20.093055324260185</v>
      </c>
    </row>
    <row r="26" spans="2:84" x14ac:dyDescent="0.15">
      <c r="B26" s="59">
        <f>[2]节奏总纲!B26</f>
        <v>15</v>
      </c>
      <c r="C26" s="59">
        <f>[2]节奏总纲!C26</f>
        <v>3.5</v>
      </c>
      <c r="D26" s="59">
        <f>[2]节奏总纲!D26</f>
        <v>2</v>
      </c>
      <c r="F26" s="59">
        <f>[2]节奏总纲!F26</f>
        <v>24</v>
      </c>
      <c r="G26" s="59">
        <f>[2]节奏总纲!G26</f>
        <v>4.2780316430915768</v>
      </c>
      <c r="I26" s="59">
        <f>[2]节奏总纲!I26</f>
        <v>24</v>
      </c>
      <c r="J26" s="59">
        <f>[2]节奏总纲!J26</f>
        <v>10.47447102993563</v>
      </c>
      <c r="K26" s="59">
        <f>[2]节奏总纲!K26</f>
        <v>0.78</v>
      </c>
      <c r="N26" s="59">
        <f>[2]节奏总纲!N26</f>
        <v>33</v>
      </c>
      <c r="O26" s="7">
        <v>23</v>
      </c>
      <c r="P26" s="59">
        <f>[2]节奏总纲!P26</f>
        <v>3.9245776533796644</v>
      </c>
      <c r="Q26" s="59">
        <f>[2]节奏总纲!Q26</f>
        <v>3.4081032341949005</v>
      </c>
      <c r="R26" s="59">
        <f>[2]节奏总纲!R26</f>
        <v>2.8064654799317976</v>
      </c>
      <c r="S26" s="59">
        <f>[2]节奏总纲!S26</f>
        <v>2.0796336985258841</v>
      </c>
      <c r="T26" s="59">
        <f>[2]节奏总纲!T26</f>
        <v>1.1608900698697047</v>
      </c>
      <c r="V26" s="7">
        <v>23</v>
      </c>
      <c r="W26" s="59">
        <f>[2]节奏总纲!W26</f>
        <v>0.32978423339152485</v>
      </c>
      <c r="X26" s="59">
        <f>[2]节奏总纲!X26</f>
        <v>0.28386827288320848</v>
      </c>
      <c r="Y26" s="59">
        <f>[2]节奏总纲!Y26</f>
        <v>0.23151495319429305</v>
      </c>
      <c r="Z26" s="59">
        <f>[2]节奏总纲!Z26</f>
        <v>0.17187683053817859</v>
      </c>
      <c r="AA26" s="59">
        <f>[2]节奏总纲!AA26</f>
        <v>9.2157986107230805E-2</v>
      </c>
      <c r="AC26" s="7">
        <v>23</v>
      </c>
      <c r="AD26" s="59">
        <f>[2]节奏总纲!AD26</f>
        <v>45.845161563010116</v>
      </c>
      <c r="AE26" s="59">
        <f>[2]节奏总纲!AE26</f>
        <v>47.734594805743399</v>
      </c>
      <c r="AF26" s="59">
        <f>[2]节奏总纲!AF26</f>
        <v>50.503430607741265</v>
      </c>
      <c r="AG26" s="59">
        <f>[2]节奏总纲!AG26</f>
        <v>54.814188287451351</v>
      </c>
      <c r="AH26" s="59">
        <f>[2]节奏总纲!AH26</f>
        <v>63.182677965405439</v>
      </c>
      <c r="AL26" s="7">
        <v>23</v>
      </c>
      <c r="AM26" s="59">
        <f>[2]节奏总纲!AM26</f>
        <v>8.8355567243832152</v>
      </c>
      <c r="AN26" s="59">
        <f>[2]节奏总纲!AN26</f>
        <v>7.0684453795065725</v>
      </c>
      <c r="AO26" s="59">
        <f>[2]节奏总纲!AO26</f>
        <v>5.3013340346299289</v>
      </c>
      <c r="AP26" s="59">
        <f>[2]节奏总纲!AP26</f>
        <v>3.5342226897532862</v>
      </c>
      <c r="AQ26" s="59">
        <f>[2]节奏总纲!AQ26</f>
        <v>1.7671113448766431</v>
      </c>
      <c r="AS26" s="7">
        <v>23</v>
      </c>
      <c r="AT26" s="59">
        <f>[2]节奏总纲!AT26</f>
        <v>1.394069892607682</v>
      </c>
      <c r="AU26" s="59">
        <f>[2]节奏总纲!AU26</f>
        <v>1.1152559140861458</v>
      </c>
      <c r="AV26" s="59">
        <f>[2]节奏总纲!AV26</f>
        <v>0.83644193556460955</v>
      </c>
      <c r="AW26" s="59">
        <f>[2]节奏总纲!AW26</f>
        <v>0.55762795704307289</v>
      </c>
      <c r="AX26" s="59">
        <f>[2]节奏总纲!AX26</f>
        <v>0.27881397852153644</v>
      </c>
      <c r="AY26" s="7"/>
      <c r="AZ26" s="7">
        <v>23</v>
      </c>
      <c r="BA26" s="59">
        <f>[2]节奏总纲!BA26</f>
        <v>28.705435004691331</v>
      </c>
      <c r="BB26" s="59">
        <f>[2]节奏总纲!BB26</f>
        <v>30.079877315295377</v>
      </c>
      <c r="BC26" s="59">
        <f>[2]节奏总纲!BC26</f>
        <v>31.848636073084339</v>
      </c>
      <c r="BD26" s="59">
        <f>[2]节奏总纲!BD26</f>
        <v>34.360958982105608</v>
      </c>
      <c r="BE26" s="59">
        <f>[2]节奏总纲!BE26</f>
        <v>38.976971320055128</v>
      </c>
      <c r="BI26" s="1">
        <v>23</v>
      </c>
      <c r="BJ26" s="59">
        <f>[2]节奏总纲!BJ26</f>
        <v>1.6000000000000019</v>
      </c>
      <c r="BK26" s="59">
        <f>[2]节奏总纲!BK26</f>
        <v>1.6320000000000019</v>
      </c>
      <c r="BL26" s="59">
        <f>[2]节奏总纲!BL26</f>
        <v>1.6960000000000022</v>
      </c>
      <c r="BM26" s="59">
        <f>[2]节奏总纲!BM26</f>
        <v>1.8240000000000021</v>
      </c>
      <c r="BN26" s="59">
        <f>[2]节奏总纲!BN26</f>
        <v>2.2400000000000024</v>
      </c>
      <c r="BP26" s="7">
        <v>23</v>
      </c>
      <c r="BQ26" s="59">
        <f>[2]节奏总纲!BQ26</f>
        <v>32.979382606869549</v>
      </c>
      <c r="BR26" s="59">
        <f>[2]节奏总纲!BR26</f>
        <v>31.845462834406923</v>
      </c>
      <c r="BS26" s="59">
        <f>[2]节奏总纲!BS26</f>
        <v>30.615521552489891</v>
      </c>
      <c r="BT26" s="59">
        <f>[2]节奏总纲!BT26</f>
        <v>29.279653557700659</v>
      </c>
      <c r="BU26" s="59">
        <f>[2]节奏总纲!BU26</f>
        <v>27.953695907743711</v>
      </c>
      <c r="BW26" s="7">
        <v>23</v>
      </c>
      <c r="BX26" s="59">
        <f>[2]节奏总纲!BX26</f>
        <v>18.349419791058079</v>
      </c>
      <c r="BY26" s="59">
        <f>[2]节奏总纲!BY26</f>
        <v>18.812694466249869</v>
      </c>
      <c r="BZ26" s="59">
        <f>[2]节奏总纲!BZ26</f>
        <v>19.32971877176227</v>
      </c>
      <c r="CA26" s="59">
        <f>[2]节奏总纲!CA26</f>
        <v>19.940393983271228</v>
      </c>
      <c r="CB26" s="59">
        <f>[2]节奏总纲!CB26</f>
        <v>20.55086831448148</v>
      </c>
      <c r="CC26" s="59">
        <f>[2]节奏总纲!CC26</f>
        <v>20.55086831448148</v>
      </c>
    </row>
    <row r="27" spans="2:84" x14ac:dyDescent="0.15">
      <c r="B27" s="59">
        <f>[2]节奏总纲!B27</f>
        <v>20</v>
      </c>
      <c r="C27" s="59">
        <f>[2]节奏总纲!C27</f>
        <v>7.5</v>
      </c>
      <c r="D27" s="59">
        <f>[2]节奏总纲!D27</f>
        <v>4</v>
      </c>
      <c r="F27" s="59">
        <f>[2]节奏总纲!F27</f>
        <v>25</v>
      </c>
      <c r="G27" s="59">
        <f>[2]节奏总纲!G27</f>
        <v>4.6568542494923806</v>
      </c>
      <c r="I27" s="59">
        <f>[2]节奏总纲!I27</f>
        <v>25</v>
      </c>
      <c r="J27" s="59">
        <f>[2]节奏总纲!J27</f>
        <v>12.4</v>
      </c>
      <c r="K27" s="59">
        <f>[2]节奏总纲!K27</f>
        <v>0.8</v>
      </c>
      <c r="N27" s="59">
        <f>[2]节奏总纲!N27</f>
        <v>34</v>
      </c>
      <c r="O27" s="7">
        <v>24</v>
      </c>
      <c r="P27" s="59">
        <f>[2]节奏总纲!P27</f>
        <v>4.2780316430915768</v>
      </c>
      <c r="Q27" s="59">
        <f>[2]节奏总纲!Q27</f>
        <v>3.7214597263253628</v>
      </c>
      <c r="R27" s="59">
        <f>[2]节奏总纲!R27</f>
        <v>3.0699155070825155</v>
      </c>
      <c r="S27" s="59">
        <f>[2]节奏总纲!S27</f>
        <v>2.2742016214674821</v>
      </c>
      <c r="T27" s="59">
        <f>[2]节奏总纲!T27</f>
        <v>1.2692919885052709</v>
      </c>
      <c r="V27" s="7">
        <v>24</v>
      </c>
      <c r="W27" s="59">
        <f>[2]节奏总纲!W27</f>
        <v>0.35345398971191244</v>
      </c>
      <c r="X27" s="59">
        <f>[2]节奏总纲!X27</f>
        <v>0.31335649213046235</v>
      </c>
      <c r="Y27" s="59">
        <f>[2]节奏总纲!Y27</f>
        <v>0.26345002715071786</v>
      </c>
      <c r="Z27" s="59">
        <f>[2]节奏总纲!Z27</f>
        <v>0.19456792294159797</v>
      </c>
      <c r="AA27" s="59">
        <f>[2]节奏总纲!AA27</f>
        <v>0.10840191863556625</v>
      </c>
      <c r="AC27" s="7">
        <v>24</v>
      </c>
      <c r="AD27" s="59">
        <f>[2]节奏总纲!AD27</f>
        <v>46.430041330048923</v>
      </c>
      <c r="AE27" s="59">
        <f>[2]节奏总纲!AE27</f>
        <v>48.330142263709867</v>
      </c>
      <c r="AF27" s="59">
        <f>[2]节奏总纲!AF27</f>
        <v>51.118578408701396</v>
      </c>
      <c r="AG27" s="59">
        <f>[2]节奏总纲!AG27</f>
        <v>55.44072585486321</v>
      </c>
      <c r="AH27" s="59">
        <f>[2]节奏总纲!AH27</f>
        <v>63.791742872142052</v>
      </c>
      <c r="AL27" s="7">
        <v>24</v>
      </c>
      <c r="AM27" s="59">
        <f>[2]节奏总纲!AM27</f>
        <v>10.47447102993563</v>
      </c>
      <c r="AN27" s="59">
        <f>[2]节奏总纲!AN27</f>
        <v>8.3795768239485042</v>
      </c>
      <c r="AO27" s="59">
        <f>[2]节奏总纲!AO27</f>
        <v>6.2846826179613782</v>
      </c>
      <c r="AP27" s="59">
        <f>[2]节奏总纲!AP27</f>
        <v>4.1897884119742521</v>
      </c>
      <c r="AQ27" s="59">
        <f>[2]节奏总纲!AQ27</f>
        <v>2.0948942059871261</v>
      </c>
      <c r="AS27" s="7">
        <v>24</v>
      </c>
      <c r="AT27" s="59">
        <f>[2]节奏总纲!AT27</f>
        <v>1.6389143055524151</v>
      </c>
      <c r="AU27" s="59">
        <f>[2]节奏总纲!AU27</f>
        <v>1.3111314444419317</v>
      </c>
      <c r="AV27" s="59">
        <f>[2]节奏总纲!AV27</f>
        <v>0.98334858333144926</v>
      </c>
      <c r="AW27" s="59">
        <f>[2]节奏总纲!AW27</f>
        <v>0.65556572222096587</v>
      </c>
      <c r="AX27" s="59">
        <f>[2]节奏总纲!AX27</f>
        <v>0.32778286111048294</v>
      </c>
      <c r="AY27" s="7"/>
      <c r="AZ27" s="7">
        <v>24</v>
      </c>
      <c r="BA27" s="59">
        <f>[2]节奏总纲!BA27</f>
        <v>28.979524459106884</v>
      </c>
      <c r="BB27" s="59">
        <f>[2]节奏总纲!BB27</f>
        <v>30.329493925593439</v>
      </c>
      <c r="BC27" s="59">
        <f>[2]节奏总纲!BC27</f>
        <v>32.113552950216736</v>
      </c>
      <c r="BD27" s="59">
        <f>[2]节奏总纲!BD27</f>
        <v>34.627226072894942</v>
      </c>
      <c r="BE27" s="59">
        <f>[2]节奏总纲!BE27</f>
        <v>39.250296194358178</v>
      </c>
      <c r="BI27" s="1">
        <v>24</v>
      </c>
      <c r="BJ27" s="59">
        <f>[2]节奏总纲!BJ27</f>
        <v>1.6333333333333353</v>
      </c>
      <c r="BK27" s="59">
        <f>[2]节奏总纲!BK27</f>
        <v>1.6660000000000021</v>
      </c>
      <c r="BL27" s="59">
        <f>[2]节奏总纲!BL27</f>
        <v>1.7313333333333356</v>
      </c>
      <c r="BM27" s="59">
        <f>[2]节奏总纲!BM27</f>
        <v>1.8620000000000021</v>
      </c>
      <c r="BN27" s="59">
        <f>[2]节奏总纲!BN27</f>
        <v>2.2866666666666693</v>
      </c>
      <c r="BP27" s="7">
        <v>24</v>
      </c>
      <c r="BQ27" s="59">
        <f>[2]节奏总纲!BQ27</f>
        <v>35.197977552877902</v>
      </c>
      <c r="BR27" s="59">
        <f>[2]节奏总纲!BR27</f>
        <v>34.072116335246974</v>
      </c>
      <c r="BS27" s="59">
        <f>[2]节奏总纲!BS27</f>
        <v>32.816661243819851</v>
      </c>
      <c r="BT27" s="59">
        <f>[2]节奏总纲!BT27</f>
        <v>31.412793977181359</v>
      </c>
      <c r="BU27" s="59">
        <f>[2]节奏总纲!BU27</f>
        <v>29.964600225621755</v>
      </c>
      <c r="BW27" s="7">
        <v>24</v>
      </c>
      <c r="BX27" s="59">
        <f>[2]节奏总纲!BX27</f>
        <v>18.837411459307198</v>
      </c>
      <c r="BY27" s="59">
        <f>[2]节奏总纲!BY27</f>
        <v>19.299728534552713</v>
      </c>
      <c r="BZ27" s="59">
        <f>[2]节奏总纲!BZ27</f>
        <v>19.843744575465458</v>
      </c>
      <c r="CA27" s="59">
        <f>[2]节奏总纲!CA27</f>
        <v>20.432690473143754</v>
      </c>
      <c r="CB27" s="59">
        <f>[2]节奏总纲!CB27</f>
        <v>21.075914438033141</v>
      </c>
      <c r="CC27" s="59">
        <f>[2]节奏总纲!CC27</f>
        <v>21.075914438033141</v>
      </c>
    </row>
    <row r="28" spans="2:84" x14ac:dyDescent="0.15">
      <c r="B28" s="59">
        <f>[2]节奏总纲!B28</f>
        <v>25</v>
      </c>
      <c r="C28" s="59">
        <f>[2]节奏总纲!C28</f>
        <v>15.5</v>
      </c>
      <c r="D28" s="59">
        <f>[2]节奏总纲!D28</f>
        <v>8</v>
      </c>
      <c r="F28" s="59">
        <f>[2]节奏总纲!F28</f>
        <v>26</v>
      </c>
      <c r="G28" s="59">
        <f>[2]节奏总纲!G28</f>
        <v>5.062866266041592</v>
      </c>
      <c r="I28" s="59">
        <f>[2]节奏总纲!I28</f>
        <v>26</v>
      </c>
      <c r="J28" s="59">
        <f>[2]节奏总纲!J28</f>
        <v>14.6609224175611</v>
      </c>
      <c r="K28" s="59">
        <f>[2]节奏总纲!K28</f>
        <v>0.82</v>
      </c>
      <c r="N28" s="59">
        <f>[2]节奏总纲!N28</f>
        <v>35</v>
      </c>
      <c r="O28" s="7">
        <v>25</v>
      </c>
      <c r="P28" s="59">
        <f>[2]节奏总纲!P28</f>
        <v>4.6568542494923806</v>
      </c>
      <c r="Q28" s="59">
        <f>[2]节奏总纲!Q28</f>
        <v>4.054257309608067</v>
      </c>
      <c r="R28" s="59">
        <f>[2]节奏总纲!R28</f>
        <v>3.3445527219854276</v>
      </c>
      <c r="S28" s="59">
        <f>[2]节奏总纲!S28</f>
        <v>2.478377831579845</v>
      </c>
      <c r="T28" s="59">
        <f>[2]节奏总纲!T28</f>
        <v>1.3802915995495415</v>
      </c>
      <c r="V28" s="7">
        <v>25</v>
      </c>
      <c r="W28" s="59">
        <f>[2]节奏总纲!W28</f>
        <v>0.37882260640080379</v>
      </c>
      <c r="X28" s="59">
        <f>[2]节奏总纲!X28</f>
        <v>0.33279758328270415</v>
      </c>
      <c r="Y28" s="59">
        <f>[2]节奏总纲!Y28</f>
        <v>0.27463721490291215</v>
      </c>
      <c r="Z28" s="59">
        <f>[2]节奏总纲!Z28</f>
        <v>0.20417621011236298</v>
      </c>
      <c r="AA28" s="59">
        <f>[2]节奏总纲!AA28</f>
        <v>0.11099961104427059</v>
      </c>
      <c r="AC28" s="7">
        <v>25</v>
      </c>
      <c r="AD28" s="59">
        <f>[2]节奏总纲!AD28</f>
        <v>47.004247194324648</v>
      </c>
      <c r="AE28" s="59">
        <f>[2]节奏总纲!AE28</f>
        <v>48.904516930942819</v>
      </c>
      <c r="AF28" s="59">
        <f>[2]节奏总纲!AF28</f>
        <v>51.667220029142385</v>
      </c>
      <c r="AG28" s="59">
        <f>[2]节奏总纲!AG28</f>
        <v>56.05100027504308</v>
      </c>
      <c r="AH28" s="59">
        <f>[2]节奏总纲!AH28</f>
        <v>64.398425477456215</v>
      </c>
      <c r="AL28" s="7">
        <v>25</v>
      </c>
      <c r="AM28" s="59">
        <f>[2]节奏总纲!AM28</f>
        <v>12.4</v>
      </c>
      <c r="AN28" s="59">
        <f>[2]节奏总纲!AN28</f>
        <v>9.9200000000000017</v>
      </c>
      <c r="AO28" s="59">
        <f>[2]节奏总纲!AO28</f>
        <v>7.4399999999999995</v>
      </c>
      <c r="AP28" s="59">
        <f>[2]节奏总纲!AP28</f>
        <v>4.9600000000000009</v>
      </c>
      <c r="AQ28" s="59">
        <f>[2]节奏总纲!AQ28</f>
        <v>2.4800000000000004</v>
      </c>
      <c r="AS28" s="7">
        <v>25</v>
      </c>
      <c r="AT28" s="59">
        <f>[2]节奏总纲!AT28</f>
        <v>1.9255289700643701</v>
      </c>
      <c r="AU28" s="59">
        <f>[2]节奏总纲!AU28</f>
        <v>1.5404231760514975</v>
      </c>
      <c r="AV28" s="59">
        <f>[2]节奏总纲!AV28</f>
        <v>1.1553173820386213</v>
      </c>
      <c r="AW28" s="59">
        <f>[2]节奏总纲!AW28</f>
        <v>0.77021158802574874</v>
      </c>
      <c r="AX28" s="59">
        <f>[2]节奏总纲!AX28</f>
        <v>0.38510579401287437</v>
      </c>
      <c r="AY28" s="7"/>
      <c r="AZ28" s="7">
        <v>25</v>
      </c>
      <c r="BA28" s="59">
        <f>[2]节奏总纲!BA28</f>
        <v>29.216428548527322</v>
      </c>
      <c r="BB28" s="59">
        <f>[2]节奏总纲!BB28</f>
        <v>30.579110535891502</v>
      </c>
      <c r="BC28" s="59">
        <f>[2]节奏总纲!BC28</f>
        <v>32.356435933516131</v>
      </c>
      <c r="BD28" s="59">
        <f>[2]节奏总纲!BD28</f>
        <v>34.893493163684269</v>
      </c>
      <c r="BE28" s="59">
        <f>[2]节奏总纲!BE28</f>
        <v>39.520459727922798</v>
      </c>
      <c r="BI28" s="1">
        <v>25</v>
      </c>
      <c r="BJ28" s="59">
        <f>[2]节奏总纲!BJ28</f>
        <v>1.6666666666666687</v>
      </c>
      <c r="BK28" s="59">
        <f>[2]节奏总纲!BK28</f>
        <v>1.7000000000000022</v>
      </c>
      <c r="BL28" s="59">
        <f>[2]节奏总纲!BL28</f>
        <v>1.766666666666669</v>
      </c>
      <c r="BM28" s="59">
        <f>[2]节奏总纲!BM28</f>
        <v>1.9000000000000021</v>
      </c>
      <c r="BN28" s="59">
        <f>[2]节奏总纲!BN28</f>
        <v>2.3333333333333361</v>
      </c>
      <c r="BP28" s="7">
        <v>25</v>
      </c>
      <c r="BQ28" s="59">
        <f>[2]节奏总纲!BQ28</f>
        <v>37.433077144085807</v>
      </c>
      <c r="BR28" s="59">
        <f>[2]节奏总纲!BR28</f>
        <v>36.256047084538473</v>
      </c>
      <c r="BS28" s="59">
        <f>[2]节奏总纲!BS28</f>
        <v>34.973799799710449</v>
      </c>
      <c r="BT28" s="59">
        <f>[2]节奏总纲!BT28</f>
        <v>33.570278782515963</v>
      </c>
      <c r="BU28" s="59">
        <f>[2]节奏总纲!BU28</f>
        <v>32.075561469230017</v>
      </c>
      <c r="BW28" s="7">
        <v>25</v>
      </c>
      <c r="BX28" s="59">
        <f>[2]节奏总纲!BX28</f>
        <v>19.305616573096692</v>
      </c>
      <c r="BY28" s="59">
        <f>[2]节奏总纲!BY28</f>
        <v>19.786727569248686</v>
      </c>
      <c r="BZ28" s="59">
        <f>[2]节奏总纲!BZ28</f>
        <v>20.32215968530463</v>
      </c>
      <c r="CA28" s="59">
        <f>[2]节奏总纲!CA28</f>
        <v>20.939833289691578</v>
      </c>
      <c r="CB28" s="59">
        <f>[2]节奏总纲!CB28</f>
        <v>21.544273429748305</v>
      </c>
      <c r="CC28" s="59">
        <f>[2]节奏总纲!CC28</f>
        <v>21.544273429748305</v>
      </c>
    </row>
    <row r="29" spans="2:84" x14ac:dyDescent="0.15">
      <c r="B29" s="59">
        <f>[2]节奏总纲!B29</f>
        <v>30</v>
      </c>
      <c r="C29" s="59">
        <f>[2]节奏总纲!C29</f>
        <v>31.5</v>
      </c>
      <c r="D29" s="59">
        <f>[2]节奏总纲!D29</f>
        <v>16</v>
      </c>
      <c r="F29" s="59">
        <f>[2]节奏总纲!F29</f>
        <v>27</v>
      </c>
      <c r="G29" s="59">
        <f>[2]节奏总纲!G29</f>
        <v>5.4980191708498847</v>
      </c>
      <c r="I29" s="59">
        <f>[2]节奏总纲!I29</f>
        <v>27</v>
      </c>
      <c r="J29" s="59">
        <f>[2]节奏总纲!J29</f>
        <v>17.314186320787698</v>
      </c>
      <c r="K29" s="59">
        <f>[2]节奏总纲!K29</f>
        <v>0.84</v>
      </c>
      <c r="N29" s="59">
        <f>[2]节奏总纲!N29</f>
        <v>36</v>
      </c>
      <c r="O29" s="7">
        <v>26</v>
      </c>
      <c r="P29" s="59">
        <f>[2]节奏总纲!P29</f>
        <v>5.062866266041592</v>
      </c>
      <c r="Q29" s="59">
        <f>[2]节奏总纲!Q29</f>
        <v>4.408743944469018</v>
      </c>
      <c r="R29" s="59">
        <f>[2]节奏总纲!R29</f>
        <v>3.63716312552428</v>
      </c>
      <c r="S29" s="59">
        <f>[2]节奏总纲!S29</f>
        <v>2.6914197070277099</v>
      </c>
      <c r="T29" s="59">
        <f>[2]节奏总纲!T29</f>
        <v>1.4996209880015197</v>
      </c>
      <c r="V29" s="7">
        <v>26</v>
      </c>
      <c r="W29" s="59">
        <f>[2]节奏总纲!W29</f>
        <v>0.40601201654921137</v>
      </c>
      <c r="X29" s="59">
        <f>[2]节奏总纲!X29</f>
        <v>0.354486634860951</v>
      </c>
      <c r="Y29" s="59">
        <f>[2]节奏总纲!Y29</f>
        <v>0.29261040353885237</v>
      </c>
      <c r="Z29" s="59">
        <f>[2]节奏总纲!Z29</f>
        <v>0.2130418754478649</v>
      </c>
      <c r="AA29" s="59">
        <f>[2]节奏总纲!AA29</f>
        <v>0.11932938845197816</v>
      </c>
      <c r="AC29" s="7">
        <v>26</v>
      </c>
      <c r="AD29" s="59">
        <f>[2]节奏总纲!AD29</f>
        <v>47.540284631526092</v>
      </c>
      <c r="AE29" s="59">
        <f>[2]节奏总纲!AE29</f>
        <v>49.446133440059114</v>
      </c>
      <c r="AF29" s="59">
        <f>[2]节奏总纲!AF29</f>
        <v>52.199341027338768</v>
      </c>
      <c r="AG29" s="59">
        <f>[2]节奏总纲!AG29</f>
        <v>56.621068614050692</v>
      </c>
      <c r="AH29" s="59">
        <f>[2]节奏总纲!AH29</f>
        <v>65.00344105132713</v>
      </c>
      <c r="AL29" s="7">
        <v>26</v>
      </c>
      <c r="AM29" s="59">
        <f>[2]节奏总纲!AM29</f>
        <v>14.6609224175611</v>
      </c>
      <c r="AN29" s="59">
        <f>[2]节奏总纲!AN29</f>
        <v>11.72873793404888</v>
      </c>
      <c r="AO29" s="59">
        <f>[2]节奏总纲!AO29</f>
        <v>8.7965534505366598</v>
      </c>
      <c r="AP29" s="59">
        <f>[2]节奏总纲!AP29</f>
        <v>5.8643689670244399</v>
      </c>
      <c r="AQ29" s="59">
        <f>[2]节奏总纲!AQ29</f>
        <v>2.9321844835122199</v>
      </c>
      <c r="AS29" s="7">
        <v>26</v>
      </c>
      <c r="AT29" s="59">
        <f>[2]节奏总纲!AT29</f>
        <v>2.2609224175610994</v>
      </c>
      <c r="AU29" s="59">
        <f>[2]节奏总纲!AU29</f>
        <v>1.8087379340488781</v>
      </c>
      <c r="AV29" s="59">
        <f>[2]节奏总纲!AV29</f>
        <v>1.3565534505366603</v>
      </c>
      <c r="AW29" s="59">
        <f>[2]节奏总纲!AW29</f>
        <v>0.90436896702443903</v>
      </c>
      <c r="AX29" s="59">
        <f>[2]节奏总纲!AX29</f>
        <v>0.45218448351221951</v>
      </c>
      <c r="AY29" s="7"/>
      <c r="AZ29" s="7">
        <v>26</v>
      </c>
      <c r="BA29" s="59">
        <f>[2]节奏总纲!BA29</f>
        <v>29.45033047434006</v>
      </c>
      <c r="BB29" s="59">
        <f>[2]节奏总纲!BB29</f>
        <v>30.828727146189561</v>
      </c>
      <c r="BC29" s="59">
        <f>[2]节奏总纲!BC29</f>
        <v>32.59931891681552</v>
      </c>
      <c r="BD29" s="59">
        <f>[2]节奏总纲!BD29</f>
        <v>35.146386283795508</v>
      </c>
      <c r="BE29" s="59">
        <f>[2]节奏总纲!BE29</f>
        <v>39.790623261487418</v>
      </c>
      <c r="BI29" s="1">
        <v>26</v>
      </c>
      <c r="BJ29" s="59">
        <f>[2]节奏总纲!BJ29</f>
        <v>1.7000000000000022</v>
      </c>
      <c r="BK29" s="59">
        <f>[2]节奏总纲!BK29</f>
        <v>1.7340000000000022</v>
      </c>
      <c r="BL29" s="59">
        <f>[2]节奏总纲!BL29</f>
        <v>1.8020000000000025</v>
      </c>
      <c r="BM29" s="59">
        <f>[2]节奏总纲!BM29</f>
        <v>1.9380000000000024</v>
      </c>
      <c r="BN29" s="59">
        <f>[2]节奏总纲!BN29</f>
        <v>2.380000000000003</v>
      </c>
      <c r="BP29" s="7">
        <v>26</v>
      </c>
      <c r="BQ29" s="59">
        <f>[2]节奏总纲!BQ29</f>
        <v>39.683540456879165</v>
      </c>
      <c r="BR29" s="59">
        <f>[2]节奏总纲!BR29</f>
        <v>38.510750823022413</v>
      </c>
      <c r="BS29" s="59">
        <f>[2]节奏总纲!BS29</f>
        <v>37.198506294230036</v>
      </c>
      <c r="BT29" s="59">
        <f>[2]节奏总纲!BT29</f>
        <v>35.753927091474367</v>
      </c>
      <c r="BU29" s="59">
        <f>[2]节奏总纲!BU29</f>
        <v>34.222396456091865</v>
      </c>
      <c r="BW29" s="7">
        <v>26</v>
      </c>
      <c r="BX29" s="59">
        <f>[2]节奏总纲!BX29</f>
        <v>19.780926419241737</v>
      </c>
      <c r="BY29" s="59">
        <f>[2]节奏总纲!BY29</f>
        <v>20.259244188823619</v>
      </c>
      <c r="BZ29" s="59">
        <f>[2]节奏总纲!BZ29</f>
        <v>20.806693001307259</v>
      </c>
      <c r="CA29" s="59">
        <f>[2]节奏总纲!CA29</f>
        <v>21.398356957135043</v>
      </c>
      <c r="CB29" s="59">
        <f>[2]节奏总纲!CB29</f>
        <v>22.040613536331495</v>
      </c>
      <c r="CC29" s="59">
        <f>[2]节奏总纲!CC29</f>
        <v>22.040613536331495</v>
      </c>
    </row>
    <row r="30" spans="2:84" x14ac:dyDescent="0.15">
      <c r="B30" s="59">
        <f>[2]节奏总纲!B30</f>
        <v>35</v>
      </c>
      <c r="C30" s="59">
        <f>[2]节奏总纲!C30</f>
        <v>63.5</v>
      </c>
      <c r="D30" s="59">
        <f>[2]节奏总纲!D30</f>
        <v>32</v>
      </c>
      <c r="F30" s="59">
        <f>[2]节奏总纲!F30</f>
        <v>28</v>
      </c>
      <c r="G30" s="59">
        <f>[2]节奏总纲!G30</f>
        <v>5.9644045063689921</v>
      </c>
      <c r="I30" s="59">
        <f>[2]节奏总纲!I30</f>
        <v>28</v>
      </c>
      <c r="J30" s="59">
        <f>[2]节奏总纲!J30</f>
        <v>20.42625995518307</v>
      </c>
      <c r="K30" s="59">
        <f>[2]节奏总纲!K30</f>
        <v>0.86</v>
      </c>
      <c r="N30" s="59">
        <f>[2]节奏总纲!N30</f>
        <v>37</v>
      </c>
      <c r="O30" s="7">
        <v>27</v>
      </c>
      <c r="P30" s="59">
        <f>[2]节奏总纲!P30</f>
        <v>5.4980191708498847</v>
      </c>
      <c r="Q30" s="59">
        <f>[2]节奏总纲!Q30</f>
        <v>4.7882248958931646</v>
      </c>
      <c r="R30" s="59">
        <f>[2]节奏总纲!R30</f>
        <v>3.9492271704214725</v>
      </c>
      <c r="S30" s="59">
        <f>[2]节奏总纲!S30</f>
        <v>2.9205477835554587</v>
      </c>
      <c r="T30" s="59">
        <f>[2]节奏总纲!T30</f>
        <v>1.6290630803228208</v>
      </c>
      <c r="V30" s="7">
        <v>27</v>
      </c>
      <c r="W30" s="59">
        <f>[2]节奏总纲!W30</f>
        <v>0.43515290480829272</v>
      </c>
      <c r="X30" s="59">
        <f>[2]节奏总纲!X30</f>
        <v>0.37948095142414662</v>
      </c>
      <c r="Y30" s="59">
        <f>[2]节奏总纲!Y30</f>
        <v>0.31206404489719253</v>
      </c>
      <c r="Z30" s="59">
        <f>[2]节奏总纲!Z30</f>
        <v>0.2291280765277488</v>
      </c>
      <c r="AA30" s="59">
        <f>[2]节奏总纲!AA30</f>
        <v>0.12944209232130111</v>
      </c>
      <c r="AC30" s="7">
        <v>27</v>
      </c>
      <c r="AD30" s="59">
        <f>[2]节奏总纲!AD30</f>
        <v>48.071211008105138</v>
      </c>
      <c r="AE30" s="59">
        <f>[2]节奏总纲!AE30</f>
        <v>49.981218513907905</v>
      </c>
      <c r="AF30" s="59">
        <f>[2]节奏总纲!AF30</f>
        <v>52.705993248660157</v>
      </c>
      <c r="AG30" s="59">
        <f>[2]节奏总纲!AG30</f>
        <v>57.175765669822162</v>
      </c>
      <c r="AH30" s="59">
        <f>[2]节奏总纲!AH30</f>
        <v>65.541743280100334</v>
      </c>
      <c r="AL30" s="7">
        <v>27</v>
      </c>
      <c r="AM30" s="59">
        <f>[2]节奏总纲!AM30</f>
        <v>17.314186320787698</v>
      </c>
      <c r="AN30" s="59">
        <f>[2]节奏总纲!AN30</f>
        <v>13.851349056630159</v>
      </c>
      <c r="AO30" s="59">
        <f>[2]节奏总纲!AO30</f>
        <v>10.388511792472618</v>
      </c>
      <c r="AP30" s="59">
        <f>[2]节奏总纲!AP30</f>
        <v>6.9256745283150796</v>
      </c>
      <c r="AQ30" s="59">
        <f>[2]节奏总纲!AQ30</f>
        <v>3.4628372641575398</v>
      </c>
      <c r="AS30" s="7">
        <v>27</v>
      </c>
      <c r="AT30" s="59">
        <f>[2]节奏总纲!AT30</f>
        <v>2.6532639032265983</v>
      </c>
      <c r="AU30" s="59">
        <f>[2]节奏总纲!AU30</f>
        <v>2.1226111225812794</v>
      </c>
      <c r="AV30" s="59">
        <f>[2]节奏总纲!AV30</f>
        <v>1.5919583419359586</v>
      </c>
      <c r="AW30" s="59">
        <f>[2]节奏总纲!AW30</f>
        <v>1.0613055612906397</v>
      </c>
      <c r="AX30" s="59">
        <f>[2]节奏总纲!AX30</f>
        <v>0.53065278064531984</v>
      </c>
      <c r="AY30" s="7"/>
      <c r="AZ30" s="7">
        <v>27</v>
      </c>
      <c r="BA30" s="59">
        <f>[2]节奏总纲!BA30</f>
        <v>29.684232400152801</v>
      </c>
      <c r="BB30" s="59">
        <f>[2]节奏总纲!BB30</f>
        <v>31.066913270913183</v>
      </c>
      <c r="BC30" s="59">
        <f>[2]节奏总纲!BC30</f>
        <v>32.842201900114915</v>
      </c>
      <c r="BD30" s="59">
        <f>[2]节奏总纲!BD30</f>
        <v>35.390363423454687</v>
      </c>
      <c r="BE30" s="59">
        <f>[2]节奏总纲!BE30</f>
        <v>40.052446592012309</v>
      </c>
      <c r="BI30" s="1">
        <v>27</v>
      </c>
      <c r="BJ30" s="59">
        <f>[2]节奏总纲!BJ30</f>
        <v>1.7333333333333356</v>
      </c>
      <c r="BK30" s="59">
        <f>[2]节奏总纲!BK30</f>
        <v>1.7680000000000025</v>
      </c>
      <c r="BL30" s="59">
        <f>[2]节奏总纲!BL30</f>
        <v>1.8373333333333359</v>
      </c>
      <c r="BM30" s="59">
        <f>[2]节奏总纲!BM30</f>
        <v>1.9760000000000024</v>
      </c>
      <c r="BN30" s="59">
        <f>[2]节奏总纲!BN30</f>
        <v>2.4266666666666699</v>
      </c>
      <c r="BP30" s="7">
        <v>27</v>
      </c>
      <c r="BQ30" s="59">
        <f>[2]节奏总纲!BQ30</f>
        <v>41.947199016886806</v>
      </c>
      <c r="BR30" s="59">
        <f>[2]节奏总纲!BR30</f>
        <v>40.787439392565133</v>
      </c>
      <c r="BS30" s="59">
        <f>[2]节奏总纲!BS30</f>
        <v>39.486304880774611</v>
      </c>
      <c r="BT30" s="59">
        <f>[2]节奏总纲!BT30</f>
        <v>38.056251761612167</v>
      </c>
      <c r="BU30" s="59">
        <f>[2]节奏总纲!BU30</f>
        <v>36.474789469426575</v>
      </c>
      <c r="BW30" s="7">
        <v>27</v>
      </c>
      <c r="BX30" s="59">
        <f>[2]节奏总纲!BX30</f>
        <v>20.246416839245761</v>
      </c>
      <c r="BY30" s="59">
        <f>[2]节奏总纲!BY30</f>
        <v>20.730530825071739</v>
      </c>
      <c r="BZ30" s="59">
        <f>[2]节奏总纲!BZ30</f>
        <v>21.274723266233853</v>
      </c>
      <c r="CA30" s="59">
        <f>[2]节奏总纲!CA30</f>
        <v>21.881755925323187</v>
      </c>
      <c r="CB30" s="59">
        <f>[2]节奏总纲!CB30</f>
        <v>22.50487323022379</v>
      </c>
      <c r="CC30" s="59">
        <f>[2]节奏总纲!CC30</f>
        <v>22.50487323022379</v>
      </c>
    </row>
    <row r="31" spans="2:84" x14ac:dyDescent="0.15">
      <c r="B31" s="59">
        <f>[2]节奏总纲!B31</f>
        <v>40</v>
      </c>
      <c r="C31" s="59">
        <f>[2]节奏总纲!C31</f>
        <v>127.5</v>
      </c>
      <c r="D31" s="59">
        <f>[2]节奏总纲!D31</f>
        <v>64</v>
      </c>
      <c r="F31" s="59">
        <f>[2]节奏总纲!F31</f>
        <v>29</v>
      </c>
      <c r="G31" s="59">
        <f>[2]节奏总纲!G31</f>
        <v>6.4642639322944575</v>
      </c>
      <c r="I31" s="59">
        <f>[2]节奏总纲!I31</f>
        <v>29</v>
      </c>
      <c r="J31" s="59">
        <f>[2]节奏总纲!J31</f>
        <v>24.074703862418847</v>
      </c>
      <c r="K31" s="59">
        <f>[2]节奏总纲!K31</f>
        <v>0.88</v>
      </c>
      <c r="N31" s="59">
        <f>[2]节奏总纲!N31</f>
        <v>38</v>
      </c>
      <c r="O31" s="7">
        <v>28</v>
      </c>
      <c r="P31" s="59">
        <f>[2]节奏总纲!P31</f>
        <v>5.9644045063689921</v>
      </c>
      <c r="Q31" s="59">
        <f>[2]节奏总纲!Q31</f>
        <v>5.1914176823435705</v>
      </c>
      <c r="R31" s="59">
        <f>[2]节奏总纲!R31</f>
        <v>4.2752851501652938</v>
      </c>
      <c r="S31" s="59">
        <f>[2]节奏总纲!S31</f>
        <v>3.1653094715300236</v>
      </c>
      <c r="T31" s="59">
        <f>[2]节奏总纲!T31</f>
        <v>1.7738139001941382</v>
      </c>
      <c r="V31" s="7">
        <v>28</v>
      </c>
      <c r="W31" s="59">
        <f>[2]节奏总纲!W31</f>
        <v>0.46638533551910744</v>
      </c>
      <c r="X31" s="59">
        <f>[2]节奏总纲!X31</f>
        <v>0.4031927864504059</v>
      </c>
      <c r="Y31" s="59">
        <f>[2]节奏总纲!Y31</f>
        <v>0.32605797974382122</v>
      </c>
      <c r="Z31" s="59">
        <f>[2]节奏总纲!Z31</f>
        <v>0.24476168797456488</v>
      </c>
      <c r="AA31" s="59">
        <f>[2]节奏总纲!AA31</f>
        <v>0.14475081987131744</v>
      </c>
      <c r="AC31" s="7">
        <v>28</v>
      </c>
      <c r="AD31" s="59">
        <f>[2]节奏总纲!AD31</f>
        <v>48.571351621712928</v>
      </c>
      <c r="AE31" s="59">
        <f>[2]节奏总纲!AE31</f>
        <v>50.509688493127967</v>
      </c>
      <c r="AF31" s="59">
        <f>[2]节奏总纲!AF31</f>
        <v>53.212684955585161</v>
      </c>
      <c r="AG31" s="59">
        <f>[2]节奏总纲!AG31</f>
        <v>57.699988965458331</v>
      </c>
      <c r="AH31" s="59">
        <f>[2]节奏总纲!AH31</f>
        <v>66.076345334947405</v>
      </c>
      <c r="AL31" s="7">
        <v>28</v>
      </c>
      <c r="AM31" s="59">
        <f>[2]节奏总纲!AM31</f>
        <v>20.42625995518307</v>
      </c>
      <c r="AN31" s="59">
        <f>[2]节奏总纲!AN31</f>
        <v>16.341007964146456</v>
      </c>
      <c r="AO31" s="59">
        <f>[2]节奏总纲!AO31</f>
        <v>12.255755973109842</v>
      </c>
      <c r="AP31" s="59">
        <f>[2]节奏总纲!AP31</f>
        <v>8.1705039820732281</v>
      </c>
      <c r="AQ31" s="59">
        <f>[2]节奏总纲!AQ31</f>
        <v>4.0852519910366141</v>
      </c>
      <c r="AS31" s="7">
        <v>28</v>
      </c>
      <c r="AT31" s="59">
        <f>[2]节奏总纲!AT31</f>
        <v>3.1120736343953723</v>
      </c>
      <c r="AU31" s="59">
        <f>[2]节奏总纲!AU31</f>
        <v>2.4896589075162971</v>
      </c>
      <c r="AV31" s="59">
        <f>[2]节奏总纲!AV31</f>
        <v>1.8672441806372237</v>
      </c>
      <c r="AW31" s="59">
        <f>[2]节奏总纲!AW31</f>
        <v>1.2448294537581486</v>
      </c>
      <c r="AX31" s="59">
        <f>[2]节奏总纲!AX31</f>
        <v>0.62241472687907429</v>
      </c>
      <c r="AY31" s="7"/>
      <c r="AZ31" s="7">
        <v>28</v>
      </c>
      <c r="BA31" s="59">
        <f>[2]节奏总纲!BA31</f>
        <v>29.918134325965539</v>
      </c>
      <c r="BB31" s="59">
        <f>[2]节奏总纲!BB31</f>
        <v>31.280110398778046</v>
      </c>
      <c r="BC31" s="59">
        <f>[2]节奏总纲!BC31</f>
        <v>33.072726100175295</v>
      </c>
      <c r="BD31" s="59">
        <f>[2]节奏总纲!BD31</f>
        <v>35.634340563113874</v>
      </c>
      <c r="BE31" s="59">
        <f>[2]节奏总纲!BE31</f>
        <v>40.28554255651148</v>
      </c>
      <c r="BI31" s="1">
        <v>28</v>
      </c>
      <c r="BJ31" s="59">
        <f>[2]节奏总纲!BJ31</f>
        <v>1.766666666666669</v>
      </c>
      <c r="BK31" s="59">
        <f>[2]节奏总纲!BK31</f>
        <v>1.8020000000000025</v>
      </c>
      <c r="BL31" s="59">
        <f>[2]节奏总纲!BL31</f>
        <v>1.8726666666666694</v>
      </c>
      <c r="BM31" s="59">
        <f>[2]节奏总纲!BM31</f>
        <v>2.0140000000000025</v>
      </c>
      <c r="BN31" s="59">
        <f>[2]节奏总纲!BN31</f>
        <v>2.4733333333333367</v>
      </c>
      <c r="BP31" s="7">
        <v>28</v>
      </c>
      <c r="BQ31" s="59">
        <f>[2]节奏总纲!BQ31</f>
        <v>44.207309026381338</v>
      </c>
      <c r="BR31" s="59">
        <f>[2]节奏总纲!BR31</f>
        <v>43.001962251090099</v>
      </c>
      <c r="BS31" s="59">
        <f>[2]节奏总纲!BS31</f>
        <v>41.684581461949612</v>
      </c>
      <c r="BT31" s="59">
        <f>[2]节奏总纲!BT31</f>
        <v>40.269613788949812</v>
      </c>
      <c r="BU31" s="59">
        <f>[2]节奏总纲!BU31</f>
        <v>38.716188571600512</v>
      </c>
      <c r="BW31" s="7">
        <v>28</v>
      </c>
      <c r="BX31" s="59">
        <f>[2]节奏总纲!BX31</f>
        <v>20.709789085251497</v>
      </c>
      <c r="BY31" s="59">
        <f>[2]节奏总纲!BY31</f>
        <v>21.196432625118295</v>
      </c>
      <c r="BZ31" s="59">
        <f>[2]节奏总纲!BZ31</f>
        <v>21.73332002826092</v>
      </c>
      <c r="CA31" s="59">
        <f>[2]节奏总纲!CA31</f>
        <v>22.338424098785335</v>
      </c>
      <c r="CB31" s="59">
        <f>[2]节奏总纲!CB31</f>
        <v>23.020448156730307</v>
      </c>
      <c r="CC31" s="59">
        <f>[2]节奏总纲!CC31</f>
        <v>23.020448156730307</v>
      </c>
    </row>
    <row r="32" spans="2:84" x14ac:dyDescent="0.15">
      <c r="B32" s="59">
        <f>[2]节奏总纲!B32</f>
        <v>45</v>
      </c>
      <c r="C32" s="59">
        <f>[2]节奏总纲!C32</f>
        <v>255.5</v>
      </c>
      <c r="D32" s="59">
        <f>[2]节奏总纲!D32</f>
        <v>128</v>
      </c>
      <c r="F32" s="59">
        <f>[2]节奏总纲!F32</f>
        <v>30</v>
      </c>
      <c r="G32" s="59">
        <f>[2]节奏总纲!G32</f>
        <v>7</v>
      </c>
      <c r="I32" s="59">
        <f>[2]节奏总纲!I32</f>
        <v>30</v>
      </c>
      <c r="J32" s="59">
        <f>[2]节奏总纲!J32</f>
        <v>28.35</v>
      </c>
      <c r="K32" s="59">
        <f>[2]节奏总纲!K32</f>
        <v>0.9</v>
      </c>
      <c r="N32" s="59">
        <f>[2]节奏总纲!N32</f>
        <v>39</v>
      </c>
      <c r="O32" s="7">
        <v>29</v>
      </c>
      <c r="P32" s="59">
        <f>[2]节奏总纲!P32</f>
        <v>6.4642639322944575</v>
      </c>
      <c r="Q32" s="59">
        <f>[2]节奏总纲!Q32</f>
        <v>5.6323131642081607</v>
      </c>
      <c r="R32" s="59">
        <f>[2]节奏总纲!R32</f>
        <v>4.6510378992858623</v>
      </c>
      <c r="S32" s="59">
        <f>[2]节奏总纲!S32</f>
        <v>3.4532097926316991</v>
      </c>
      <c r="T32" s="59">
        <f>[2]节奏总纲!T32</f>
        <v>1.9366934741154194</v>
      </c>
      <c r="V32" s="7">
        <v>29</v>
      </c>
      <c r="W32" s="59">
        <f>[2]节奏总纲!W32</f>
        <v>0.49985942592546539</v>
      </c>
      <c r="X32" s="59">
        <f>[2]节奏总纲!X32</f>
        <v>0.44089548186459027</v>
      </c>
      <c r="Y32" s="59">
        <f>[2]节奏总纲!Y32</f>
        <v>0.37575274912056855</v>
      </c>
      <c r="Z32" s="59">
        <f>[2]节奏总纲!Z32</f>
        <v>0.28790032110167552</v>
      </c>
      <c r="AA32" s="59">
        <f>[2]节奏总纲!AA32</f>
        <v>0.16287957392128116</v>
      </c>
      <c r="AC32" s="7">
        <v>29</v>
      </c>
      <c r="AD32" s="59">
        <f>[2]节奏总纲!AD32</f>
        <v>49.066704614192936</v>
      </c>
      <c r="AE32" s="59">
        <f>[2]节奏总纲!AE32</f>
        <v>51.033341828534468</v>
      </c>
      <c r="AF32" s="59">
        <f>[2]节奏总纲!AF32</f>
        <v>53.719431255885922</v>
      </c>
      <c r="AG32" s="59">
        <f>[2]节奏总纲!AG32</f>
        <v>58.210135614815364</v>
      </c>
      <c r="AH32" s="59">
        <f>[2]节奏总纲!AH32</f>
        <v>66.589764070576265</v>
      </c>
      <c r="AL32" s="7">
        <v>29</v>
      </c>
      <c r="AM32" s="59">
        <f>[2]节奏总纲!AM32</f>
        <v>24.074703862418847</v>
      </c>
      <c r="AN32" s="59">
        <f>[2]节奏总纲!AN32</f>
        <v>19.259763089935078</v>
      </c>
      <c r="AO32" s="59">
        <f>[2]节奏总纲!AO32</f>
        <v>14.444822317451308</v>
      </c>
      <c r="AP32" s="59">
        <f>[2]节奏总纲!AP32</f>
        <v>9.6298815449675388</v>
      </c>
      <c r="AQ32" s="59">
        <f>[2]节奏总纲!AQ32</f>
        <v>4.8149407724837694</v>
      </c>
      <c r="AS32" s="7">
        <v>29</v>
      </c>
      <c r="AT32" s="59">
        <f>[2]节奏总纲!AT32</f>
        <v>3.6484439072357766</v>
      </c>
      <c r="AU32" s="59">
        <f>[2]节奏总纲!AU32</f>
        <v>2.9187551257886213</v>
      </c>
      <c r="AV32" s="59">
        <f>[2]节奏总纲!AV32</f>
        <v>2.189066344341466</v>
      </c>
      <c r="AW32" s="59">
        <f>[2]节奏总纲!AW32</f>
        <v>1.4593775628943106</v>
      </c>
      <c r="AX32" s="59">
        <f>[2]节奏总纲!AX32</f>
        <v>0.72968878144715532</v>
      </c>
      <c r="AY32" s="7"/>
      <c r="AZ32" s="7">
        <v>29</v>
      </c>
      <c r="BA32" s="59">
        <f>[2]节奏总纲!BA32</f>
        <v>30.12980063735499</v>
      </c>
      <c r="BB32" s="59">
        <f>[2]节奏总纲!BB32</f>
        <v>31.493307526642905</v>
      </c>
      <c r="BC32" s="59">
        <f>[2]节奏总纲!BC32</f>
        <v>33.280329748032408</v>
      </c>
      <c r="BD32" s="59">
        <f>[2]节奏总纲!BD32</f>
        <v>35.878317702773053</v>
      </c>
      <c r="BE32" s="59">
        <f>[2]节奏总纲!BE32</f>
        <v>40.518638521010644</v>
      </c>
      <c r="BI32" s="1">
        <v>29</v>
      </c>
      <c r="BJ32" s="59">
        <f>[2]节奏总纲!BJ32</f>
        <v>1.8000000000000025</v>
      </c>
      <c r="BK32" s="59">
        <f>[2]节奏总纲!BK32</f>
        <v>1.8360000000000025</v>
      </c>
      <c r="BL32" s="59">
        <f>[2]节奏总纲!BL32</f>
        <v>1.9080000000000028</v>
      </c>
      <c r="BM32" s="59">
        <f>[2]节奏总纲!BM32</f>
        <v>2.0520000000000027</v>
      </c>
      <c r="BN32" s="59">
        <f>[2]节奏总纲!BN32</f>
        <v>2.5200000000000031</v>
      </c>
      <c r="BP32" s="7">
        <v>29</v>
      </c>
      <c r="BQ32" s="59">
        <f>[2]节奏总纲!BQ32</f>
        <v>46.472959498348729</v>
      </c>
      <c r="BR32" s="59">
        <f>[2]节奏总纲!BR32</f>
        <v>45.255017621525596</v>
      </c>
      <c r="BS32" s="59">
        <f>[2]节奏总纲!BS32</f>
        <v>43.924726999026539</v>
      </c>
      <c r="BT32" s="59">
        <f>[2]节奏总纲!BT32</f>
        <v>42.440671676816109</v>
      </c>
      <c r="BU32" s="59">
        <f>[2]节奏总纲!BU32</f>
        <v>40.873232138623273</v>
      </c>
      <c r="BW32" s="7">
        <v>29</v>
      </c>
      <c r="BX32" s="59">
        <f>[2]节奏总纲!BX32</f>
        <v>21.175328404170024</v>
      </c>
      <c r="BY32" s="59">
        <f>[2]节奏总纲!BY32</f>
        <v>21.66151840648989</v>
      </c>
      <c r="BZ32" s="59">
        <f>[2]节奏总纲!BZ32</f>
        <v>22.222544796364009</v>
      </c>
      <c r="CA32" s="59">
        <f>[2]节奏总纲!CA32</f>
        <v>22.854718731192797</v>
      </c>
      <c r="CB32" s="59">
        <f>[2]节奏总纲!CB32</f>
        <v>23.517361184365331</v>
      </c>
      <c r="CC32" s="59">
        <f>[2]节奏总纲!CC32</f>
        <v>23.517361184365331</v>
      </c>
    </row>
    <row r="33" spans="2:81" x14ac:dyDescent="0.15">
      <c r="B33" s="59">
        <f>[2]节奏总纲!B33</f>
        <v>50</v>
      </c>
      <c r="C33" s="59">
        <f>[2]节奏总纲!C33</f>
        <v>511.5</v>
      </c>
      <c r="D33" s="59">
        <f>[2]节奏总纲!D33</f>
        <v>256</v>
      </c>
      <c r="F33" s="59">
        <f>[2]节奏总纲!F33</f>
        <v>31</v>
      </c>
      <c r="G33" s="59">
        <f>[2]节奏总纲!G33</f>
        <v>7.5741877002903433</v>
      </c>
      <c r="I33" s="59">
        <f>[2]节奏总纲!I33</f>
        <v>31</v>
      </c>
      <c r="J33" s="59">
        <f>[2]节奏总纲!J33</f>
        <v>33.357679571112705</v>
      </c>
      <c r="K33" s="59">
        <f>[2]节奏总纲!K33</f>
        <v>0.92</v>
      </c>
      <c r="N33" s="59">
        <f>[2]节奏总纲!N33</f>
        <v>40</v>
      </c>
      <c r="O33" s="7">
        <v>30</v>
      </c>
      <c r="P33" s="59">
        <f>[2]节奏总纲!P33</f>
        <v>7</v>
      </c>
      <c r="Q33" s="59">
        <f>[2]节奏总纲!Q33</f>
        <v>6.1025999999999998</v>
      </c>
      <c r="R33" s="59">
        <f>[2]节奏总纲!R33</f>
        <v>5.0421000000000005</v>
      </c>
      <c r="S33" s="59">
        <f>[2]节奏总纲!S33</f>
        <v>3.7428999999999997</v>
      </c>
      <c r="T33" s="59">
        <f>[2]节奏总纲!T33</f>
        <v>2.1006999999999998</v>
      </c>
      <c r="V33" s="7">
        <v>30</v>
      </c>
      <c r="W33" s="59">
        <f>[2]节奏总纲!W33</f>
        <v>0.5357360677055425</v>
      </c>
      <c r="X33" s="59">
        <f>[2]节奏总纲!X33</f>
        <v>0.47028683579183905</v>
      </c>
      <c r="Y33" s="59">
        <f>[2]节奏总纲!Y33</f>
        <v>0.39106210071413816</v>
      </c>
      <c r="Z33" s="59">
        <f>[2]节奏总纲!Z33</f>
        <v>0.28969020736830053</v>
      </c>
      <c r="AA33" s="59">
        <f>[2]节奏总纲!AA33</f>
        <v>0.16400652588458042</v>
      </c>
      <c r="AC33" s="7">
        <v>30</v>
      </c>
      <c r="AD33" s="59">
        <f>[2]节奏总纲!AD33</f>
        <v>49.533352307096472</v>
      </c>
      <c r="AE33" s="59">
        <f>[2]节奏总纲!AE33</f>
        <v>51.497823295559343</v>
      </c>
      <c r="AF33" s="59">
        <f>[2]节奏总纲!AF33</f>
        <v>54.213705787583436</v>
      </c>
      <c r="AG33" s="59">
        <f>[2]节奏总纲!AG33</f>
        <v>58.701446767877648</v>
      </c>
      <c r="AH33" s="59">
        <f>[2]节奏总纲!AH33</f>
        <v>67.097551508592701</v>
      </c>
      <c r="AL33" s="7">
        <v>30</v>
      </c>
      <c r="AM33" s="59">
        <f>[2]节奏总纲!AM33</f>
        <v>28.35</v>
      </c>
      <c r="AN33" s="59">
        <f>[2]节奏总纲!AN33</f>
        <v>22.680000000000003</v>
      </c>
      <c r="AO33" s="59">
        <f>[2]节奏总纲!AO33</f>
        <v>17.010000000000002</v>
      </c>
      <c r="AP33" s="59">
        <f>[2]节奏总纲!AP33</f>
        <v>11.340000000000002</v>
      </c>
      <c r="AQ33" s="59">
        <f>[2]节奏总纲!AQ33</f>
        <v>5.6700000000000008</v>
      </c>
      <c r="AS33" s="7">
        <v>30</v>
      </c>
      <c r="AT33" s="59">
        <f>[2]节奏总纲!AT33</f>
        <v>4.2752961375811545</v>
      </c>
      <c r="AU33" s="59">
        <f>[2]节奏总纲!AU33</f>
        <v>3.4202369100649257</v>
      </c>
      <c r="AV33" s="59">
        <f>[2]节奏总纲!AV33</f>
        <v>2.5651776825486934</v>
      </c>
      <c r="AW33" s="59">
        <f>[2]节奏总纲!AW33</f>
        <v>1.7101184550324628</v>
      </c>
      <c r="AX33" s="59">
        <f>[2]节奏总纲!AX33</f>
        <v>0.85505922751623142</v>
      </c>
      <c r="AY33" s="7"/>
      <c r="AZ33" s="7">
        <v>30</v>
      </c>
      <c r="BA33" s="59">
        <f>[2]节奏总纲!BA33</f>
        <v>30.329493925593439</v>
      </c>
      <c r="BB33" s="59">
        <f>[2]节奏总纲!BB33</f>
        <v>31.706504654507764</v>
      </c>
      <c r="BC33" s="59">
        <f>[2]节奏总纲!BC33</f>
        <v>33.487933395889513</v>
      </c>
      <c r="BD33" s="59">
        <f>[2]节奏总纲!BD33</f>
        <v>36.105477566569242</v>
      </c>
      <c r="BE33" s="59">
        <f>[2]节奏总纲!BE33</f>
        <v>40.751734485509814</v>
      </c>
      <c r="BI33" s="1">
        <v>30</v>
      </c>
      <c r="BJ33" s="59">
        <f>[2]节奏总纲!BJ33</f>
        <v>1.8333333333333359</v>
      </c>
      <c r="BK33" s="59">
        <f>[2]节奏总纲!BK33</f>
        <v>1.8700000000000028</v>
      </c>
      <c r="BL33" s="59">
        <f>[2]节奏总纲!BL33</f>
        <v>1.9433333333333362</v>
      </c>
      <c r="BM33" s="59">
        <f>[2]节奏总纲!BM33</f>
        <v>2.090000000000003</v>
      </c>
      <c r="BN33" s="59">
        <f>[2]节奏总纲!BN33</f>
        <v>2.56666666666667</v>
      </c>
      <c r="BP33" s="7">
        <v>30</v>
      </c>
      <c r="BQ33" s="59">
        <f>[2]节奏总纲!BQ33</f>
        <v>48.746400836475651</v>
      </c>
      <c r="BR33" s="59">
        <f>[2]节奏总纲!BR33</f>
        <v>47.534861085979394</v>
      </c>
      <c r="BS33" s="59">
        <f>[2]节奏总纲!BS33</f>
        <v>46.203853617695223</v>
      </c>
      <c r="BT33" s="59">
        <f>[2]节奏总纲!BT33</f>
        <v>44.710696649522191</v>
      </c>
      <c r="BU33" s="59">
        <f>[2]节奏总纲!BU33</f>
        <v>43.073827164214144</v>
      </c>
      <c r="BW33" s="7">
        <v>30</v>
      </c>
      <c r="BX33" s="59">
        <f>[2]节奏总纲!BX33</f>
        <v>21.627432338833255</v>
      </c>
      <c r="BY33" s="59">
        <f>[2]节奏总纲!BY33</f>
        <v>22.133969730796721</v>
      </c>
      <c r="BZ33" s="59">
        <f>[2]节奏总纲!BZ33</f>
        <v>22.690075277664143</v>
      </c>
      <c r="CA33" s="59">
        <f>[2]节奏总纲!CA33</f>
        <v>23.318316384114386</v>
      </c>
      <c r="CB33" s="59">
        <f>[2]节奏总纲!CB33</f>
        <v>24.015075841763835</v>
      </c>
      <c r="CC33" s="59">
        <f>[2]节奏总纲!CC33</f>
        <v>24.015075841763835</v>
      </c>
    </row>
    <row r="34" spans="2:81" x14ac:dyDescent="0.15">
      <c r="B34" s="59">
        <f>[2]节奏总纲!B34</f>
        <v>55</v>
      </c>
      <c r="C34" s="59">
        <f>[2]节奏总纲!C34</f>
        <v>1023.5</v>
      </c>
      <c r="D34" s="59">
        <f>[2]节奏总纲!D34</f>
        <v>512</v>
      </c>
      <c r="F34" s="59">
        <f>[2]节奏总纲!F34</f>
        <v>32</v>
      </c>
      <c r="G34" s="59">
        <f>[2]节奏总纲!G34</f>
        <v>8.189586839976279</v>
      </c>
      <c r="I34" s="59">
        <f>[2]节奏总纲!I34</f>
        <v>32</v>
      </c>
      <c r="J34" s="59">
        <f>[2]节奏总纲!J34</f>
        <v>39.220797956048642</v>
      </c>
      <c r="K34" s="59">
        <f>[2]节奏总纲!K34</f>
        <v>0.94</v>
      </c>
      <c r="N34" s="59">
        <f>[2]节奏总纲!N34</f>
        <v>41</v>
      </c>
      <c r="O34" s="7">
        <v>31</v>
      </c>
      <c r="P34" s="59">
        <f>[2]节奏总纲!P34</f>
        <v>7.5741877002903433</v>
      </c>
      <c r="Q34" s="59">
        <f>[2]节奏总纲!Q34</f>
        <v>6.6115084435834408</v>
      </c>
      <c r="R34" s="59">
        <f>[2]节奏总纲!R34</f>
        <v>5.4632615882194253</v>
      </c>
      <c r="S34" s="59">
        <f>[2]节奏总纲!S34</f>
        <v>4.052190419655334</v>
      </c>
      <c r="T34" s="59">
        <f>[2]节奏总纲!T34</f>
        <v>2.2783156602473356</v>
      </c>
      <c r="V34" s="7">
        <v>31</v>
      </c>
      <c r="W34" s="59">
        <f>[2]节奏总纲!W34</f>
        <v>0.57418770029034327</v>
      </c>
      <c r="X34" s="59">
        <f>[2]节奏总纲!X34</f>
        <v>0.50890844358344101</v>
      </c>
      <c r="Y34" s="59">
        <f>[2]节奏总纲!Y34</f>
        <v>0.42116158821942484</v>
      </c>
      <c r="Z34" s="59">
        <f>[2]节奏总纲!Z34</f>
        <v>0.30929041965533433</v>
      </c>
      <c r="AA34" s="59">
        <f>[2]节奏总纲!AA34</f>
        <v>0.17761566024733577</v>
      </c>
      <c r="AC34" s="7">
        <v>31</v>
      </c>
      <c r="AD34" s="59">
        <f>[2]节奏总纲!AD34</f>
        <v>50</v>
      </c>
      <c r="AE34" s="59">
        <f>[2]节奏总纲!AE34</f>
        <v>51.96230476258421</v>
      </c>
      <c r="AF34" s="59">
        <f>[2]节奏总纲!AF34</f>
        <v>54.692509339255828</v>
      </c>
      <c r="AG34" s="59">
        <f>[2]节奏总纲!AG34</f>
        <v>59.178112178215827</v>
      </c>
      <c r="AH34" s="59">
        <f>[2]节奏总纲!AH34</f>
        <v>67.582949939226467</v>
      </c>
      <c r="AL34" s="7">
        <v>31</v>
      </c>
      <c r="AM34" s="59">
        <f>[2]节奏总纲!AM34</f>
        <v>33.357679571112705</v>
      </c>
      <c r="AN34" s="59">
        <f>[2]节奏总纲!AN34</f>
        <v>26.686143656890167</v>
      </c>
      <c r="AO34" s="59">
        <f>[2]节奏总纲!AO34</f>
        <v>20.014607742667621</v>
      </c>
      <c r="AP34" s="59">
        <f>[2]节奏总纲!AP34</f>
        <v>13.343071828445083</v>
      </c>
      <c r="AQ34" s="59">
        <f>[2]节奏总纲!AQ34</f>
        <v>6.6715359142225417</v>
      </c>
      <c r="AS34" s="7">
        <v>31</v>
      </c>
      <c r="AT34" s="59">
        <f>[2]节奏总纲!AT34</f>
        <v>5.0076795711127033</v>
      </c>
      <c r="AU34" s="59">
        <f>[2]节奏总纲!AU34</f>
        <v>4.0061436568901634</v>
      </c>
      <c r="AV34" s="59">
        <f>[2]节奏总纲!AV34</f>
        <v>3.0046077426676199</v>
      </c>
      <c r="AW34" s="59">
        <f>[2]节奏总纲!AW34</f>
        <v>2.0030718284450817</v>
      </c>
      <c r="AX34" s="59">
        <f>[2]节奏总纲!AX34</f>
        <v>1.0015359142225408</v>
      </c>
      <c r="AY34" s="7"/>
      <c r="AZ34" s="7">
        <v>31</v>
      </c>
      <c r="BA34" s="59">
        <f>[2]节奏总纲!BA34</f>
        <v>30.529187213831889</v>
      </c>
      <c r="BB34" s="59">
        <f>[2]节奏总纲!BB34</f>
        <v>31.919701782372627</v>
      </c>
      <c r="BC34" s="59">
        <f>[2]节奏总纲!BC34</f>
        <v>33.695537043746626</v>
      </c>
      <c r="BD34" s="59">
        <f>[2]节奏总纲!BD34</f>
        <v>36.315904388158508</v>
      </c>
      <c r="BE34" s="59">
        <f>[2]节奏总纲!BE34</f>
        <v>40.984830450008978</v>
      </c>
      <c r="BI34" s="1">
        <v>31</v>
      </c>
      <c r="BJ34" s="59">
        <f>[2]节奏总纲!BJ34</f>
        <v>1.8666666666666694</v>
      </c>
      <c r="BK34" s="59">
        <f>[2]节奏总纲!BK34</f>
        <v>1.9040000000000028</v>
      </c>
      <c r="BL34" s="59">
        <f>[2]节奏总纲!BL34</f>
        <v>1.9786666666666697</v>
      </c>
      <c r="BM34" s="59">
        <f>[2]节奏总纲!BM34</f>
        <v>2.1280000000000028</v>
      </c>
      <c r="BN34" s="59">
        <f>[2]节奏总纲!BN34</f>
        <v>2.6133333333333368</v>
      </c>
      <c r="BP34" s="7">
        <v>31</v>
      </c>
      <c r="BQ34" s="59">
        <f>[2]节奏总纲!BQ34</f>
        <v>51.024751728602688</v>
      </c>
      <c r="BR34" s="59">
        <f>[2]节奏总纲!BR34</f>
        <v>49.81327866937707</v>
      </c>
      <c r="BS34" s="59">
        <f>[2]节奏总纲!BS34</f>
        <v>48.49295716189016</v>
      </c>
      <c r="BT34" s="59">
        <f>[2]节奏总纲!BT34</f>
        <v>47.007818211309306</v>
      </c>
      <c r="BU34" s="59">
        <f>[2]节奏总纲!BU34</f>
        <v>45.378719658137989</v>
      </c>
      <c r="BW34" s="7">
        <v>31</v>
      </c>
      <c r="BX34" s="59">
        <f>[2]节奏总纲!BX34</f>
        <v>22.095189537639744</v>
      </c>
      <c r="BY34" s="59">
        <f>[2]节奏总纲!BY34</f>
        <v>22.590285126353667</v>
      </c>
      <c r="BZ34" s="59">
        <f>[2]节奏总纲!BZ34</f>
        <v>23.164669534623123</v>
      </c>
      <c r="CA34" s="59">
        <f>[2]节奏总纲!CA34</f>
        <v>23.790108012583765</v>
      </c>
      <c r="CB34" s="59">
        <f>[2]节奏总纲!CB34</f>
        <v>24.476288482572343</v>
      </c>
      <c r="CC34" s="59">
        <f>[2]节奏总纲!CC34</f>
        <v>24.476288482572343</v>
      </c>
    </row>
    <row r="35" spans="2:81" x14ac:dyDescent="0.15">
      <c r="B35" s="59">
        <f>[2]节奏总纲!B35</f>
        <v>60</v>
      </c>
      <c r="C35" s="59">
        <f>[2]节奏总纲!C35</f>
        <v>2047.5</v>
      </c>
      <c r="D35" s="59">
        <f>[2]节奏总纲!D35</f>
        <v>1024</v>
      </c>
      <c r="F35" s="59">
        <f>[2]节奏总纲!F35</f>
        <v>33</v>
      </c>
      <c r="G35" s="59">
        <f>[2]节奏总纲!G35</f>
        <v>8.8491553067593287</v>
      </c>
      <c r="I35" s="59">
        <f>[2]节奏总纲!I35</f>
        <v>33</v>
      </c>
      <c r="J35" s="59">
        <f>[2]节奏总纲!J35</f>
        <v>46.082812923199413</v>
      </c>
      <c r="K35" s="59">
        <f>[2]节奏总纲!K35</f>
        <v>0.96</v>
      </c>
      <c r="N35" s="59">
        <f>[2]节奏总纲!N35</f>
        <v>42</v>
      </c>
      <c r="O35" s="7">
        <v>32</v>
      </c>
      <c r="P35" s="59">
        <f>[2]节奏总纲!P35</f>
        <v>8.189586839976279</v>
      </c>
      <c r="Q35" s="59">
        <f>[2]节奏总纲!Q35</f>
        <v>7.1519661873512845</v>
      </c>
      <c r="R35" s="59">
        <f>[2]节奏总纲!R35</f>
        <v>5.906330028990892</v>
      </c>
      <c r="S35" s="59">
        <f>[2]节奏总纲!S35</f>
        <v>4.3855237528072974</v>
      </c>
      <c r="T35" s="59">
        <f>[2]节奏总纲!T35</f>
        <v>2.46506563883286</v>
      </c>
      <c r="V35" s="7">
        <v>32</v>
      </c>
      <c r="W35" s="59">
        <f>[2]节奏总纲!W35</f>
        <v>0.61539913968593574</v>
      </c>
      <c r="X35" s="59">
        <f>[2]节奏总纲!X35</f>
        <v>0.54045774376784372</v>
      </c>
      <c r="Y35" s="59">
        <f>[2]节奏总纲!Y35</f>
        <v>0.44306844077146668</v>
      </c>
      <c r="Z35" s="59">
        <f>[2]节奏总纲!Z35</f>
        <v>0.33333333315196345</v>
      </c>
      <c r="AA35" s="59">
        <f>[2]节奏总纲!AA35</f>
        <v>0.18674997858552445</v>
      </c>
      <c r="AC35" s="7">
        <v>32</v>
      </c>
      <c r="AD35" s="59">
        <f>[2]节奏总纲!AD35</f>
        <v>50.435397692903535</v>
      </c>
      <c r="AE35" s="59">
        <f>[2]节奏总纲!AE35</f>
        <v>52.391506955233744</v>
      </c>
      <c r="AF35" s="59">
        <f>[2]节奏总纲!AF35</f>
        <v>55.159275389027101</v>
      </c>
      <c r="AG35" s="59">
        <f>[2]节奏总纲!AG35</f>
        <v>59.632093520341421</v>
      </c>
      <c r="AH35" s="59">
        <f>[2]节奏总纲!AH35</f>
        <v>68.063981730538742</v>
      </c>
      <c r="AL35" s="7">
        <v>32</v>
      </c>
      <c r="AM35" s="59">
        <f>[2]节奏总纲!AM35</f>
        <v>39.220797956048642</v>
      </c>
      <c r="AN35" s="59">
        <f>[2]节奏总纲!AN35</f>
        <v>31.376638364838914</v>
      </c>
      <c r="AO35" s="59">
        <f>[2]节奏总纲!AO35</f>
        <v>23.532478773629183</v>
      </c>
      <c r="AP35" s="59">
        <f>[2]节奏总纲!AP35</f>
        <v>15.688319182419457</v>
      </c>
      <c r="AQ35" s="59">
        <f>[2]节奏总纲!AQ35</f>
        <v>7.8441595912097286</v>
      </c>
      <c r="AS35" s="7">
        <v>32</v>
      </c>
      <c r="AT35" s="59">
        <f>[2]节奏总纲!AT35</f>
        <v>5.8631183849359374</v>
      </c>
      <c r="AU35" s="59">
        <f>[2]节奏总纲!AU35</f>
        <v>4.6904947079487478</v>
      </c>
      <c r="AV35" s="59">
        <f>[2]节奏总纲!AV35</f>
        <v>3.5178710309615617</v>
      </c>
      <c r="AW35" s="59">
        <f>[2]节奏总纲!AW35</f>
        <v>2.3452473539743739</v>
      </c>
      <c r="AX35" s="59">
        <f>[2]节奏总纲!AX35</f>
        <v>1.1726236769871869</v>
      </c>
      <c r="AY35" s="7"/>
      <c r="AZ35" s="7">
        <v>32</v>
      </c>
      <c r="BA35" s="59">
        <f>[2]节奏总纲!BA35</f>
        <v>30.728880502070336</v>
      </c>
      <c r="BB35" s="59">
        <f>[2]节奏总纲!BB35</f>
        <v>32.113552950216736</v>
      </c>
      <c r="BC35" s="59">
        <f>[2]节奏总纲!BC35</f>
        <v>33.903140691603731</v>
      </c>
      <c r="BD35" s="59">
        <f>[2]节奏总纲!BD35</f>
        <v>36.526331209747774</v>
      </c>
      <c r="BE35" s="59">
        <f>[2]节奏总纲!BE35</f>
        <v>41.188041754455355</v>
      </c>
      <c r="BI35" s="1">
        <v>32</v>
      </c>
      <c r="BJ35" s="59">
        <f>[2]节奏总纲!BJ35</f>
        <v>1.9000000000000028</v>
      </c>
      <c r="BK35" s="59">
        <f>[2]节奏总纲!BK35</f>
        <v>1.9380000000000028</v>
      </c>
      <c r="BL35" s="59">
        <f>[2]节奏总纲!BL35</f>
        <v>2.0140000000000029</v>
      </c>
      <c r="BM35" s="59">
        <f>[2]节奏总纲!BM35</f>
        <v>2.166000000000003</v>
      </c>
      <c r="BN35" s="59">
        <f>[2]节奏总纲!BN35</f>
        <v>2.6600000000000037</v>
      </c>
      <c r="BP35" s="7">
        <v>32</v>
      </c>
      <c r="BQ35" s="59">
        <f>[2]节奏总纲!BQ35</f>
        <v>53.291472423922521</v>
      </c>
      <c r="BR35" s="59">
        <f>[2]节奏总纲!BR35</f>
        <v>52.125901161769718</v>
      </c>
      <c r="BS35" s="59">
        <f>[2]节奏总纲!BS35</f>
        <v>50.840747976078326</v>
      </c>
      <c r="BT35" s="59">
        <f>[2]节奏总纲!BT35</f>
        <v>49.375604977850649</v>
      </c>
      <c r="BU35" s="59">
        <f>[2]节奏总纲!BU35</f>
        <v>47.775197036238126</v>
      </c>
      <c r="BW35" s="7">
        <v>32</v>
      </c>
      <c r="BX35" s="59">
        <f>[2]节奏总纲!BX35</f>
        <v>22.536630202092223</v>
      </c>
      <c r="BY35" s="59">
        <f>[2]节奏总纲!BY35</f>
        <v>23.063701323157773</v>
      </c>
      <c r="BZ35" s="59">
        <f>[2]节奏总纲!BZ35</f>
        <v>23.615240622314541</v>
      </c>
      <c r="CA35" s="59">
        <f>[2]节奏总纲!CA35</f>
        <v>24.25413190852499</v>
      </c>
      <c r="CB35" s="59">
        <f>[2]节奏总纲!CB35</f>
        <v>24.96122010782668</v>
      </c>
      <c r="CC35" s="59">
        <f>[2]节奏总纲!CC35</f>
        <v>24.96122010782668</v>
      </c>
    </row>
    <row r="36" spans="2:81" x14ac:dyDescent="0.15">
      <c r="F36" s="59">
        <f>[2]节奏总纲!F36</f>
        <v>34</v>
      </c>
      <c r="G36" s="59">
        <f>[2]节奏总纲!G36</f>
        <v>9.5560632861831518</v>
      </c>
      <c r="I36" s="59">
        <f>[2]节奏总纲!I36</f>
        <v>34</v>
      </c>
      <c r="J36" s="59">
        <f>[2]节奏总纲!J36</f>
        <v>54.110931329932889</v>
      </c>
      <c r="K36" s="59">
        <f>[2]节奏总纲!K36</f>
        <v>0.98</v>
      </c>
      <c r="N36" s="59">
        <f>[2]节奏总纲!N36</f>
        <v>43</v>
      </c>
      <c r="O36" s="7">
        <v>33</v>
      </c>
      <c r="P36" s="59">
        <f>[2]节奏总纲!P36</f>
        <v>8.8491553067593287</v>
      </c>
      <c r="Q36" s="59">
        <f>[2]节奏总纲!Q36</f>
        <v>7.7120388498407557</v>
      </c>
      <c r="R36" s="59">
        <f>[2]节奏总纲!R36</f>
        <v>6.3696219898053652</v>
      </c>
      <c r="S36" s="59">
        <f>[2]节奏总纲!S36</f>
        <v>4.736067920177593</v>
      </c>
      <c r="T36" s="59">
        <f>[2]节奏总纲!T36</f>
        <v>2.6627108318038819</v>
      </c>
      <c r="V36" s="7">
        <v>33</v>
      </c>
      <c r="W36" s="59">
        <f>[2]节奏总纲!W36</f>
        <v>0.6595684667830497</v>
      </c>
      <c r="X36" s="59">
        <f>[2]节奏总纲!X36</f>
        <v>0.56007266248947118</v>
      </c>
      <c r="Y36" s="59">
        <f>[2]节奏总纲!Y36</f>
        <v>0.46329196081447321</v>
      </c>
      <c r="Z36" s="59">
        <f>[2]节奏总纲!Z36</f>
        <v>0.35054416737029559</v>
      </c>
      <c r="AA36" s="59">
        <f>[2]节奏总纲!AA36</f>
        <v>0.1976451929710219</v>
      </c>
      <c r="AC36" s="7">
        <v>33</v>
      </c>
      <c r="AD36" s="59">
        <f>[2]节奏总纲!AD36</f>
        <v>50.870795385807064</v>
      </c>
      <c r="AE36" s="59">
        <f>[2]节奏总纲!AE36</f>
        <v>52.81759316022675</v>
      </c>
      <c r="AF36" s="59">
        <f>[2]节奏总纲!AF36</f>
        <v>55.604435245632025</v>
      </c>
      <c r="AG36" s="59">
        <f>[2]节奏总纲!AG36</f>
        <v>60.078368706270226</v>
      </c>
      <c r="AH36" s="59">
        <f>[2]节奏总纲!AH36</f>
        <v>68.518369035696878</v>
      </c>
      <c r="AL36" s="7">
        <v>33</v>
      </c>
      <c r="AM36" s="59">
        <f>[2]节奏总纲!AM36</f>
        <v>46.082812923199413</v>
      </c>
      <c r="AN36" s="59">
        <f>[2]节奏总纲!AN36</f>
        <v>36.866250338559531</v>
      </c>
      <c r="AO36" s="59">
        <f>[2]节奏总纲!AO36</f>
        <v>27.649687753919647</v>
      </c>
      <c r="AP36" s="59">
        <f>[2]节奏总纲!AP36</f>
        <v>18.433125169279766</v>
      </c>
      <c r="AQ36" s="59">
        <f>[2]节奏总纲!AQ36</f>
        <v>9.2165625846398829</v>
      </c>
      <c r="AS36" s="7">
        <v>33</v>
      </c>
      <c r="AT36" s="59">
        <f>[2]节奏总纲!AT36</f>
        <v>6.8620149671507704</v>
      </c>
      <c r="AU36" s="59">
        <f>[2]节奏总纲!AU36</f>
        <v>5.489611973720617</v>
      </c>
      <c r="AV36" s="59">
        <f>[2]节奏总纲!AV36</f>
        <v>4.1172089802904637</v>
      </c>
      <c r="AW36" s="59">
        <f>[2]节奏总纲!AW36</f>
        <v>2.7448059868603085</v>
      </c>
      <c r="AX36" s="59">
        <f>[2]节奏总纲!AX36</f>
        <v>1.3724029934301543</v>
      </c>
      <c r="AY36" s="7"/>
      <c r="AZ36" s="7">
        <v>33</v>
      </c>
      <c r="BA36" s="59">
        <f>[2]节奏总纲!BA36</f>
        <v>30.928573790308786</v>
      </c>
      <c r="BB36" s="59">
        <f>[2]节奏总纲!BB36</f>
        <v>32.295715187691279</v>
      </c>
      <c r="BC36" s="59">
        <f>[2]节奏总纲!BC36</f>
        <v>34.09469189131628</v>
      </c>
      <c r="BD36" s="59">
        <f>[2]节奏总纲!BD36</f>
        <v>36.73675803133704</v>
      </c>
      <c r="BE36" s="59">
        <f>[2]节奏总纲!BE36</f>
        <v>41.389172829914081</v>
      </c>
      <c r="BI36" s="1">
        <v>33</v>
      </c>
      <c r="BJ36" s="59">
        <f>[2]节奏总纲!BJ36</f>
        <v>1.9333333333333362</v>
      </c>
      <c r="BK36" s="59">
        <f>[2]节奏总纲!BK36</f>
        <v>1.9720000000000031</v>
      </c>
      <c r="BL36" s="59">
        <f>[2]节奏总纲!BL36</f>
        <v>2.0493333333333363</v>
      </c>
      <c r="BM36" s="59">
        <f>[2]节奏总纲!BM36</f>
        <v>2.2040000000000033</v>
      </c>
      <c r="BN36" s="59">
        <f>[2]节奏总纲!BN36</f>
        <v>2.7066666666666706</v>
      </c>
      <c r="BP36" s="7">
        <v>33</v>
      </c>
      <c r="BQ36" s="59">
        <f>[2]节奏总纲!BQ36</f>
        <v>55.562784736889313</v>
      </c>
      <c r="BR36" s="59">
        <f>[2]节奏总纲!BR36</f>
        <v>54.355378546520704</v>
      </c>
      <c r="BS36" s="59">
        <f>[2]节奏总纲!BS36</f>
        <v>53.035165520933894</v>
      </c>
      <c r="BT36" s="59">
        <f>[2]节奏总纲!BT36</f>
        <v>51.629711452863589</v>
      </c>
      <c r="BU36" s="59">
        <f>[2]节奏总纲!BU36</f>
        <v>50.042836137195067</v>
      </c>
      <c r="BW36" s="7">
        <v>33</v>
      </c>
      <c r="BX36" s="59">
        <f>[2]节奏总纲!BX36</f>
        <v>23.008297311415273</v>
      </c>
      <c r="BY36" s="59">
        <f>[2]节奏总纲!BY36</f>
        <v>23.490868763053822</v>
      </c>
      <c r="BZ36" s="59">
        <f>[2]节奏总纲!BZ36</f>
        <v>24.073520379044336</v>
      </c>
      <c r="CA36" s="59">
        <f>[2]节奏总纲!CA36</f>
        <v>24.709259009726921</v>
      </c>
      <c r="CB36" s="59">
        <f>[2]节奏总纲!CB36</f>
        <v>25.404062586103631</v>
      </c>
      <c r="CC36" s="59">
        <f>[2]节奏总纲!CC36</f>
        <v>25.404062586103631</v>
      </c>
    </row>
    <row r="37" spans="2:81" x14ac:dyDescent="0.15">
      <c r="F37" s="59">
        <f>[2]节奏总纲!F37</f>
        <v>35</v>
      </c>
      <c r="G37" s="59">
        <f>[2]节奏总纲!G37</f>
        <v>10.313708498984759</v>
      </c>
      <c r="I37" s="59">
        <f>[2]节奏总纲!I37</f>
        <v>35</v>
      </c>
      <c r="J37" s="59">
        <f>[2]节奏总纲!J37</f>
        <v>63.5</v>
      </c>
      <c r="K37" s="59">
        <f>[2]节奏总纲!K37</f>
        <v>1</v>
      </c>
      <c r="N37" s="59">
        <f>[2]节奏总纲!N37</f>
        <v>44</v>
      </c>
      <c r="O37" s="7">
        <v>34</v>
      </c>
      <c r="P37" s="59">
        <f>[2]节奏总纲!P37</f>
        <v>9.5560632861831518</v>
      </c>
      <c r="Q37" s="59">
        <f>[2]节奏总纲!Q37</f>
        <v>8.3309759728944712</v>
      </c>
      <c r="R37" s="59">
        <f>[2]节奏总纲!R37</f>
        <v>6.8918328419952886</v>
      </c>
      <c r="S37" s="59">
        <f>[2]节奏总纲!S37</f>
        <v>5.1287391656944967</v>
      </c>
      <c r="T37" s="59">
        <f>[2]节奏总纲!T37</f>
        <v>2.8811530807842201</v>
      </c>
      <c r="V37" s="7">
        <v>34</v>
      </c>
      <c r="W37" s="59">
        <f>[2]节奏总纲!W37</f>
        <v>0.70690797942382311</v>
      </c>
      <c r="X37" s="59">
        <f>[2]节奏总纲!X37</f>
        <v>0.61893712305371551</v>
      </c>
      <c r="Y37" s="59">
        <f>[2]节奏总纲!Y37</f>
        <v>0.52221085218992336</v>
      </c>
      <c r="Z37" s="59">
        <f>[2]节奏总纲!Z37</f>
        <v>0.39267124551690369</v>
      </c>
      <c r="AA37" s="59">
        <f>[2]节奏总纲!AA37</f>
        <v>0.21844224898033815</v>
      </c>
      <c r="AC37" s="7">
        <v>34</v>
      </c>
      <c r="AD37" s="59">
        <f>[2]节奏总纲!AD37</f>
        <v>51.285688244217212</v>
      </c>
      <c r="AE37" s="59">
        <f>[2]节奏总纲!AE37</f>
        <v>53.226994578658328</v>
      </c>
      <c r="AF37" s="59">
        <f>[2]节奏总纲!AF37</f>
        <v>56.045896281048073</v>
      </c>
      <c r="AG37" s="59">
        <f>[2]节奏总纲!AG37</f>
        <v>60.491705764657482</v>
      </c>
      <c r="AH37" s="59">
        <f>[2]节奏总纲!AH37</f>
        <v>68.972756340855</v>
      </c>
      <c r="AL37" s="7">
        <v>34</v>
      </c>
      <c r="AM37" s="59">
        <f>[2]节奏总纲!AM37</f>
        <v>54.110931329932889</v>
      </c>
      <c r="AN37" s="59">
        <f>[2]节奏总纲!AN37</f>
        <v>43.288745063946315</v>
      </c>
      <c r="AO37" s="59">
        <f>[2]节奏总纲!AO37</f>
        <v>32.466558797959735</v>
      </c>
      <c r="AP37" s="59">
        <f>[2]节奏总纲!AP37</f>
        <v>21.644372531973158</v>
      </c>
      <c r="AQ37" s="59">
        <f>[2]节奏总纲!AQ37</f>
        <v>10.822186265986579</v>
      </c>
      <c r="AS37" s="7">
        <v>34</v>
      </c>
      <c r="AT37" s="59">
        <f>[2]节奏总纲!AT37</f>
        <v>8.0281184067334763</v>
      </c>
      <c r="AU37" s="59">
        <f>[2]节奏总纲!AU37</f>
        <v>6.4224947253867839</v>
      </c>
      <c r="AV37" s="59">
        <f>[2]节奏总纲!AV37</f>
        <v>4.8168710440400879</v>
      </c>
      <c r="AW37" s="59">
        <f>[2]节奏总纲!AW37</f>
        <v>3.2112473626933919</v>
      </c>
      <c r="AX37" s="59">
        <f>[2]节奏总纲!AX37</f>
        <v>1.605623681346696</v>
      </c>
      <c r="AY37" s="7"/>
      <c r="AZ37" s="7">
        <v>34</v>
      </c>
      <c r="BA37" s="59">
        <f>[2]节奏总纲!BA37</f>
        <v>31.109552696486158</v>
      </c>
      <c r="BB37" s="59">
        <f>[2]节奏总纲!BB37</f>
        <v>32.477877425165822</v>
      </c>
      <c r="BC37" s="59">
        <f>[2]节奏总纲!BC37</f>
        <v>34.272203285175834</v>
      </c>
      <c r="BD37" s="59">
        <f>[2]节奏总纲!BD37</f>
        <v>36.947184852926306</v>
      </c>
      <c r="BE37" s="59">
        <f>[2]节奏总纲!BE37</f>
        <v>41.590303905372799</v>
      </c>
      <c r="BI37" s="1">
        <v>34</v>
      </c>
      <c r="BJ37" s="59">
        <f>[2]节奏总纲!BJ37</f>
        <v>1.9666666666666697</v>
      </c>
      <c r="BK37" s="59">
        <f>[2]节奏总纲!BK37</f>
        <v>2.0060000000000029</v>
      </c>
      <c r="BL37" s="59">
        <f>[2]节奏总纲!BL37</f>
        <v>2.0846666666666698</v>
      </c>
      <c r="BM37" s="59">
        <f>[2]节奏总纲!BM37</f>
        <v>2.2420000000000031</v>
      </c>
      <c r="BN37" s="59">
        <f>[2]节奏总纲!BN37</f>
        <v>2.7533333333333374</v>
      </c>
      <c r="BP37" s="7">
        <v>34</v>
      </c>
      <c r="BQ37" s="59">
        <f>[2]节奏总纲!BQ37</f>
        <v>57.838035023028112</v>
      </c>
      <c r="BR37" s="59">
        <f>[2]节奏总纲!BR37</f>
        <v>56.663402979853082</v>
      </c>
      <c r="BS37" s="59">
        <f>[2]节奏总纲!BS37</f>
        <v>55.366968636624627</v>
      </c>
      <c r="BT37" s="59">
        <f>[2]节奏总纲!BT37</f>
        <v>53.918275980301416</v>
      </c>
      <c r="BU37" s="59">
        <f>[2]节奏总纲!BU37</f>
        <v>52.327997946582151</v>
      </c>
      <c r="BW37" s="7">
        <v>34</v>
      </c>
      <c r="BX37" s="59">
        <f>[2]节奏总纲!BX37</f>
        <v>23.439624304552691</v>
      </c>
      <c r="BY37" s="59">
        <f>[2]节奏总纲!BY37</f>
        <v>23.962932129146886</v>
      </c>
      <c r="BZ37" s="59">
        <f>[2]节奏总纲!BZ37</f>
        <v>24.525526780322963</v>
      </c>
      <c r="CA37" s="59">
        <f>[2]节奏总纲!CA37</f>
        <v>25.186582215718527</v>
      </c>
      <c r="CB37" s="59">
        <f>[2]节奏总纲!CB37</f>
        <v>25.887144728338249</v>
      </c>
      <c r="CC37" s="59">
        <f>[2]节奏总纲!CC37</f>
        <v>25.887144728338249</v>
      </c>
    </row>
    <row r="38" spans="2:81" x14ac:dyDescent="0.15">
      <c r="F38" s="59">
        <f>[2]节奏总纲!F38</f>
        <v>36</v>
      </c>
      <c r="G38" s="59">
        <f>[2]节奏总纲!G38</f>
        <v>11.125732532083184</v>
      </c>
      <c r="I38" s="59">
        <f>[2]节奏总纲!I38</f>
        <v>36</v>
      </c>
      <c r="J38" s="59">
        <f>[2]节奏总纲!J38</f>
        <v>73.746861667008318</v>
      </c>
      <c r="K38" s="59">
        <f>[2]节奏总纲!K38</f>
        <v>1.01</v>
      </c>
      <c r="N38" s="59">
        <f>[2]节奏总纲!N38</f>
        <v>45</v>
      </c>
      <c r="O38" s="7">
        <v>35</v>
      </c>
      <c r="P38" s="59">
        <f>[2]节奏总纲!P38</f>
        <v>10.313708498984759</v>
      </c>
      <c r="Q38" s="59">
        <f>[2]节奏总纲!Q38</f>
        <v>9.0048988904635934</v>
      </c>
      <c r="R38" s="59">
        <f>[2]节奏总纲!R38</f>
        <v>7.4547485030661838</v>
      </c>
      <c r="S38" s="59">
        <f>[2]节奏总纲!S38</f>
        <v>5.5405242056546129</v>
      </c>
      <c r="T38" s="59">
        <f>[2]节奏总纲!T38</f>
        <v>3.1106144832938032</v>
      </c>
      <c r="V38" s="7">
        <v>35</v>
      </c>
      <c r="W38" s="59">
        <f>[2]节奏总纲!W38</f>
        <v>0.75764521280160757</v>
      </c>
      <c r="X38" s="59">
        <f>[2]节奏总纲!X38</f>
        <v>0.67392291756912215</v>
      </c>
      <c r="Y38" s="59">
        <f>[2]节奏总纲!Y38</f>
        <v>0.56291566107089519</v>
      </c>
      <c r="Z38" s="59">
        <f>[2]节奏总纲!Z38</f>
        <v>0.41178503996011617</v>
      </c>
      <c r="AA38" s="59">
        <f>[2]节奏总纲!AA38</f>
        <v>0.22946140250958313</v>
      </c>
      <c r="AC38" s="7">
        <v>35</v>
      </c>
      <c r="AD38" s="59">
        <f>[2]节奏总纲!AD38</f>
        <v>51.691928656135211</v>
      </c>
      <c r="AE38" s="59">
        <f>[2]节奏总纲!AE38</f>
        <v>53.623906555539456</v>
      </c>
      <c r="AF38" s="59">
        <f>[2]节奏总纲!AF38</f>
        <v>56.457855949816349</v>
      </c>
      <c r="AG38" s="59">
        <f>[2]节奏总纲!AG38</f>
        <v>60.905042823044738</v>
      </c>
      <c r="AH38" s="59">
        <f>[2]节奏总纲!AH38</f>
        <v>69.385288338144662</v>
      </c>
      <c r="AL38" s="7">
        <v>35</v>
      </c>
      <c r="AM38" s="59">
        <f>[2]节奏总纲!AM38</f>
        <v>63.5</v>
      </c>
      <c r="AN38" s="59">
        <f>[2]节奏总纲!AN38</f>
        <v>50.800000000000004</v>
      </c>
      <c r="AO38" s="59">
        <f>[2]节奏总纲!AO38</f>
        <v>38.1</v>
      </c>
      <c r="AP38" s="59">
        <f>[2]节奏总纲!AP38</f>
        <v>25.400000000000002</v>
      </c>
      <c r="AQ38" s="59">
        <f>[2]节奏总纲!AQ38</f>
        <v>12.700000000000001</v>
      </c>
      <c r="AS38" s="7">
        <v>35</v>
      </c>
      <c r="AT38" s="59">
        <f>[2]节奏总纲!AT38</f>
        <v>9.3890686700671111</v>
      </c>
      <c r="AU38" s="59">
        <f>[2]节奏总纲!AU38</f>
        <v>7.5112549360536889</v>
      </c>
      <c r="AV38" s="59">
        <f>[2]节奏总纲!AV38</f>
        <v>5.6334412020402667</v>
      </c>
      <c r="AW38" s="59">
        <f>[2]节奏总纲!AW38</f>
        <v>3.7556274680268444</v>
      </c>
      <c r="AX38" s="59">
        <f>[2]节奏总纲!AX38</f>
        <v>1.8778137340134222</v>
      </c>
      <c r="AY38" s="7"/>
      <c r="AZ38" s="7">
        <v>35</v>
      </c>
      <c r="BA38" s="59">
        <f>[2]节奏总纲!BA38</f>
        <v>31.280110398778046</v>
      </c>
      <c r="BB38" s="59">
        <f>[2]节奏总纲!BB38</f>
        <v>32.660039662640372</v>
      </c>
      <c r="BC38" s="59">
        <f>[2]节奏总纲!BC38</f>
        <v>34.449714679035388</v>
      </c>
      <c r="BD38" s="59">
        <f>[2]节奏总纲!BD38</f>
        <v>37.135950591746003</v>
      </c>
      <c r="BE38" s="59">
        <f>[2]节奏总纲!BE38</f>
        <v>41.791434980831518</v>
      </c>
      <c r="BI38" s="1">
        <v>35</v>
      </c>
      <c r="BJ38" s="59">
        <f>[2]节奏总纲!BJ38</f>
        <v>2.0000000000000031</v>
      </c>
      <c r="BK38" s="59">
        <f>[2]节奏总纲!BK38</f>
        <v>2.0400000000000031</v>
      </c>
      <c r="BL38" s="59">
        <f>[2]节奏总纲!BL38</f>
        <v>2.1200000000000032</v>
      </c>
      <c r="BM38" s="59">
        <f>[2]节奏总纲!BM38</f>
        <v>2.2800000000000034</v>
      </c>
      <c r="BN38" s="59">
        <f>[2]节奏总纲!BN38</f>
        <v>2.8000000000000043</v>
      </c>
      <c r="BP38" s="7">
        <v>35</v>
      </c>
      <c r="BQ38" s="59">
        <f>[2]节奏总纲!BQ38</f>
        <v>60.108849423225884</v>
      </c>
      <c r="BR38" s="59">
        <f>[2]节奏总纲!BR38</f>
        <v>58.959670032750353</v>
      </c>
      <c r="BS38" s="59">
        <f>[2]节奏总纲!BS38</f>
        <v>57.686819122040689</v>
      </c>
      <c r="BT38" s="59">
        <f>[2]节奏总纲!BT38</f>
        <v>56.279027610646125</v>
      </c>
      <c r="BU38" s="59">
        <f>[2]节奏总纲!BU38</f>
        <v>54.706384157580409</v>
      </c>
      <c r="BW38" s="7">
        <v>35</v>
      </c>
      <c r="BX38" s="59">
        <f>[2]节奏总纲!BX38</f>
        <v>23.901909129472951</v>
      </c>
      <c r="BY38" s="59">
        <f>[2]节奏总纲!BY38</f>
        <v>24.40594174135834</v>
      </c>
      <c r="BZ38" s="59">
        <f>[2]节奏总纲!BZ38</f>
        <v>25.010872039771339</v>
      </c>
      <c r="CA38" s="59">
        <f>[2]节奏总纲!CA38</f>
        <v>25.641910798382057</v>
      </c>
      <c r="CB38" s="59">
        <f>[2]节奏总纲!CB38</f>
        <v>26.336246235371831</v>
      </c>
      <c r="CC38" s="59">
        <f>[2]节奏总纲!CC38</f>
        <v>26.336246235371831</v>
      </c>
    </row>
    <row r="39" spans="2:81" x14ac:dyDescent="0.15">
      <c r="F39" s="59">
        <f>[2]节奏总纲!F39</f>
        <v>37</v>
      </c>
      <c r="G39" s="59">
        <f>[2]节奏总纲!G39</f>
        <v>11.996038341699768</v>
      </c>
      <c r="I39" s="59">
        <f>[2]节奏总纲!I39</f>
        <v>37</v>
      </c>
      <c r="J39" s="59">
        <f>[2]节奏总纲!J39</f>
        <v>85.62747641525452</v>
      </c>
      <c r="K39" s="59">
        <f>[2]节奏总纲!K39</f>
        <v>1.02</v>
      </c>
      <c r="N39" s="59">
        <f>[2]节奏总纲!N39</f>
        <v>46</v>
      </c>
      <c r="O39" s="7">
        <v>36</v>
      </c>
      <c r="P39" s="59">
        <f>[2]节奏总纲!P39</f>
        <v>11.125732532083184</v>
      </c>
      <c r="Q39" s="59">
        <f>[2]节奏总纲!Q39</f>
        <v>9.7261153795471191</v>
      </c>
      <c r="R39" s="59">
        <f>[2]节奏总纲!R39</f>
        <v>8.0405669009365166</v>
      </c>
      <c r="S39" s="59">
        <f>[2]节奏总纲!S39</f>
        <v>5.9700680767158358</v>
      </c>
      <c r="T39" s="59">
        <f>[2]节奏总纲!T39</f>
        <v>3.3388323328781633</v>
      </c>
      <c r="V39" s="7">
        <v>36</v>
      </c>
      <c r="W39" s="59">
        <f>[2]节奏总纲!W39</f>
        <v>0.81202403309842452</v>
      </c>
      <c r="X39" s="59">
        <f>[2]节奏总纲!X39</f>
        <v>0.72121648908352576</v>
      </c>
      <c r="Y39" s="59">
        <f>[2]节奏总纲!Y39</f>
        <v>0.58581839787033285</v>
      </c>
      <c r="Z39" s="59">
        <f>[2]节奏总纲!Z39</f>
        <v>0.42954387106122294</v>
      </c>
      <c r="AA39" s="59">
        <f>[2]节奏总纲!AA39</f>
        <v>0.22821784958436009</v>
      </c>
      <c r="AC39" s="7">
        <v>36</v>
      </c>
      <c r="AD39" s="59">
        <f>[2]节奏总纲!AD39</f>
        <v>52.091594979242075</v>
      </c>
      <c r="AE39" s="59">
        <f>[2]节奏总纲!AE39</f>
        <v>54.020289560649204</v>
      </c>
      <c r="AF39" s="59">
        <f>[2]节奏总纲!AF39</f>
        <v>56.869815618584624</v>
      </c>
      <c r="AG39" s="59">
        <f>[2]节奏总纲!AG39</f>
        <v>61.294362422865476</v>
      </c>
      <c r="AH39" s="59">
        <f>[2]节奏总纲!AH39</f>
        <v>69.795150761037945</v>
      </c>
      <c r="AL39" s="7">
        <v>36</v>
      </c>
      <c r="AM39" s="59">
        <f>[2]节奏总纲!AM39</f>
        <v>73.746861667008318</v>
      </c>
      <c r="AN39" s="59">
        <f>[2]节奏总纲!AN39</f>
        <v>58.997489333606659</v>
      </c>
      <c r="AO39" s="59">
        <f>[2]节奏总纲!AO39</f>
        <v>44.248117000204992</v>
      </c>
      <c r="AP39" s="59">
        <f>[2]节奏总纲!AP39</f>
        <v>29.498744666803329</v>
      </c>
      <c r="AQ39" s="59">
        <f>[2]节奏总纲!AQ39</f>
        <v>14.749372333401665</v>
      </c>
      <c r="AS39" s="7">
        <v>36</v>
      </c>
      <c r="AT39" s="59">
        <f>[2]节奏总纲!AT39</f>
        <v>10.246861667008318</v>
      </c>
      <c r="AU39" s="59">
        <f>[2]节奏总纲!AU39</f>
        <v>8.1974893336066543</v>
      </c>
      <c r="AV39" s="59">
        <f>[2]节奏总纲!AV39</f>
        <v>6.1481170002049907</v>
      </c>
      <c r="AW39" s="59">
        <f>[2]节奏总纲!AW39</f>
        <v>4.0987446668033272</v>
      </c>
      <c r="AX39" s="59">
        <f>[2]节奏总纲!AX39</f>
        <v>2.0493723334016636</v>
      </c>
      <c r="AY39" s="7"/>
      <c r="AZ39" s="7">
        <v>36</v>
      </c>
      <c r="BA39" s="59">
        <f>[2]节奏总纲!BA39</f>
        <v>31.450668101069933</v>
      </c>
      <c r="BB39" s="59">
        <f>[2]节奏总纲!BB39</f>
        <v>32.842201900114915</v>
      </c>
      <c r="BC39" s="59">
        <f>[2]节奏总纲!BC39</f>
        <v>34.627226072894942</v>
      </c>
      <c r="BD39" s="59">
        <f>[2]节奏总纲!BD39</f>
        <v>37.317457773889828</v>
      </c>
      <c r="BE39" s="59">
        <f>[2]节奏总纲!BE39</f>
        <v>41.992566056290244</v>
      </c>
      <c r="BI39" s="1">
        <v>36</v>
      </c>
      <c r="BJ39" s="59">
        <f>[2]节奏总纲!BJ39</f>
        <v>2.0333333333333363</v>
      </c>
      <c r="BK39" s="59">
        <f>[2]节奏总纲!BK39</f>
        <v>2.074000000000003</v>
      </c>
      <c r="BL39" s="59">
        <f>[2]节奏总纲!BL39</f>
        <v>2.1553333333333367</v>
      </c>
      <c r="BM39" s="59">
        <f>[2]节奏总纲!BM39</f>
        <v>2.3180000000000032</v>
      </c>
      <c r="BN39" s="59">
        <f>[2]节奏总纲!BN39</f>
        <v>2.8466666666666707</v>
      </c>
      <c r="BP39" s="7">
        <v>36</v>
      </c>
      <c r="BQ39" s="59">
        <f>[2]节奏总纲!BQ39</f>
        <v>62.233138599165841</v>
      </c>
      <c r="BR39" s="59">
        <f>[2]节奏总纲!BR39</f>
        <v>61.094363540297287</v>
      </c>
      <c r="BS39" s="59">
        <f>[2]节奏总纲!BS39</f>
        <v>59.843011412474425</v>
      </c>
      <c r="BT39" s="59">
        <f>[2]节奏总纲!BT39</f>
        <v>58.455174432146173</v>
      </c>
      <c r="BU39" s="59">
        <f>[2]节奏总纲!BU39</f>
        <v>56.931905949406854</v>
      </c>
      <c r="BW39" s="7">
        <v>36</v>
      </c>
      <c r="BX39" s="59">
        <f>[2]节奏总纲!BX39</f>
        <v>24.338224722802163</v>
      </c>
      <c r="BY39" s="59">
        <f>[2]节奏总纲!BY39</f>
        <v>24.874135482075868</v>
      </c>
      <c r="BZ39" s="59">
        <f>[2]节奏总纲!BZ39</f>
        <v>25.442715250695745</v>
      </c>
      <c r="CA39" s="59">
        <f>[2]节奏总纲!CA39</f>
        <v>26.0995934757591</v>
      </c>
      <c r="CB39" s="59">
        <f>[2]节奏总纲!CB39</f>
        <v>26.766316250847538</v>
      </c>
      <c r="CC39" s="59">
        <f>[2]节奏总纲!CC39</f>
        <v>26.766316250847538</v>
      </c>
    </row>
    <row r="40" spans="2:81" x14ac:dyDescent="0.15">
      <c r="F40" s="59">
        <f>[2]节奏总纲!F40</f>
        <v>38</v>
      </c>
      <c r="G40" s="59">
        <f>[2]节奏总纲!G40</f>
        <v>12.928809012737984</v>
      </c>
      <c r="I40" s="59">
        <f>[2]节奏总纲!I40</f>
        <v>38</v>
      </c>
      <c r="J40" s="59">
        <f>[2]节奏总纲!J40</f>
        <v>99.401036064365428</v>
      </c>
      <c r="K40" s="59">
        <f>[2]节奏总纲!K40</f>
        <v>1.03</v>
      </c>
      <c r="N40" s="59">
        <f>[2]节奏总纲!N40</f>
        <v>47</v>
      </c>
      <c r="O40" s="7">
        <v>37</v>
      </c>
      <c r="P40" s="59">
        <f>[2]节奏总纲!P40</f>
        <v>11.996038341699768</v>
      </c>
      <c r="Q40" s="59">
        <f>[2]节奏总纲!Q40</f>
        <v>10.483337906811427</v>
      </c>
      <c r="R40" s="59">
        <f>[2]节奏总纲!R40</f>
        <v>8.6671377018780831</v>
      </c>
      <c r="S40" s="59">
        <f>[2]节奏总纲!S40</f>
        <v>6.4166809089752066</v>
      </c>
      <c r="T40" s="59">
        <f>[2]节奏总纲!T40</f>
        <v>3.6000111063441</v>
      </c>
      <c r="V40" s="7">
        <v>37</v>
      </c>
      <c r="W40" s="59">
        <f>[2]节奏总纲!W40</f>
        <v>0.87030580961658366</v>
      </c>
      <c r="X40" s="59">
        <f>[2]节奏总纲!X40</f>
        <v>0.75722252726430739</v>
      </c>
      <c r="Y40" s="59">
        <f>[2]节奏总纲!Y40</f>
        <v>0.62657080094156647</v>
      </c>
      <c r="Z40" s="59">
        <f>[2]节奏总纲!Z40</f>
        <v>0.44661283225937076</v>
      </c>
      <c r="AA40" s="59">
        <f>[2]节奏总纲!AA40</f>
        <v>0.26117877346593676</v>
      </c>
      <c r="AC40" s="7">
        <v>37</v>
      </c>
      <c r="AD40" s="59">
        <f>[2]节奏总纲!AD40</f>
        <v>52.470630686057078</v>
      </c>
      <c r="AE40" s="59">
        <f>[2]节奏总纲!AE40</f>
        <v>54.407116521581436</v>
      </c>
      <c r="AF40" s="59">
        <f>[2]节奏总纲!AF40</f>
        <v>57.263329041432932</v>
      </c>
      <c r="AG40" s="59">
        <f>[2]节奏总纲!AG40</f>
        <v>61.676518787205197</v>
      </c>
      <c r="AH40" s="59">
        <f>[2]节奏总纲!AH40</f>
        <v>70.190427169053478</v>
      </c>
      <c r="AL40" s="7">
        <v>37</v>
      </c>
      <c r="AM40" s="59">
        <f>[2]节奏总纲!AM40</f>
        <v>85.62747641525452</v>
      </c>
      <c r="AN40" s="59">
        <f>[2]节奏总纲!AN40</f>
        <v>68.501981132203625</v>
      </c>
      <c r="AO40" s="59">
        <f>[2]节奏总纲!AO40</f>
        <v>51.376485849152708</v>
      </c>
      <c r="AP40" s="59">
        <f>[2]节奏总纲!AP40</f>
        <v>34.250990566101812</v>
      </c>
      <c r="AQ40" s="59">
        <f>[2]节奏总纲!AQ40</f>
        <v>17.125495283050906</v>
      </c>
      <c r="AS40" s="7">
        <v>37</v>
      </c>
      <c r="AT40" s="59">
        <f>[2]节奏总纲!AT40</f>
        <v>11.880614748246202</v>
      </c>
      <c r="AU40" s="59">
        <f>[2]节奏总纲!AU40</f>
        <v>9.5044917985969661</v>
      </c>
      <c r="AV40" s="59">
        <f>[2]节奏总纲!AV40</f>
        <v>7.1283688489477157</v>
      </c>
      <c r="AW40" s="59">
        <f>[2]节奏总纲!AW40</f>
        <v>4.7522458992984831</v>
      </c>
      <c r="AX40" s="59">
        <f>[2]节奏总纲!AX40</f>
        <v>2.3761229496492415</v>
      </c>
      <c r="AY40" s="7"/>
      <c r="AZ40" s="7">
        <v>37</v>
      </c>
      <c r="BA40" s="59">
        <f>[2]节奏总纲!BA40</f>
        <v>31.621225803361821</v>
      </c>
      <c r="BB40" s="59">
        <f>[2]节奏总纲!BB40</f>
        <v>33.02082518821102</v>
      </c>
      <c r="BC40" s="59">
        <f>[2]节奏总纲!BC40</f>
        <v>34.804737466754489</v>
      </c>
      <c r="BD40" s="59">
        <f>[2]节奏总纲!BD40</f>
        <v>37.498964956033646</v>
      </c>
      <c r="BE40" s="59">
        <f>[2]节奏总纲!BE40</f>
        <v>42.167148737437564</v>
      </c>
      <c r="BI40" s="1">
        <v>37</v>
      </c>
      <c r="BJ40" s="59">
        <f>[2]节奏总纲!BJ40</f>
        <v>2.0666666666666695</v>
      </c>
      <c r="BK40" s="59">
        <f>[2]节奏总纲!BK40</f>
        <v>2.1080000000000028</v>
      </c>
      <c r="BL40" s="59">
        <f>[2]节奏总纲!BL40</f>
        <v>2.1906666666666696</v>
      </c>
      <c r="BM40" s="59">
        <f>[2]节奏总纲!BM40</f>
        <v>2.356000000000003</v>
      </c>
      <c r="BN40" s="59">
        <f>[2]节奏总纲!BN40</f>
        <v>2.8933333333333371</v>
      </c>
      <c r="BP40" s="7">
        <v>37</v>
      </c>
      <c r="BQ40" s="59">
        <f>[2]节奏总纲!BQ40</f>
        <v>64.359497111737156</v>
      </c>
      <c r="BR40" s="59">
        <f>[2]节奏总纲!BR40</f>
        <v>63.209317326948991</v>
      </c>
      <c r="BS40" s="59">
        <f>[2]节奏总纲!BS40</f>
        <v>61.962579408406434</v>
      </c>
      <c r="BT40" s="59">
        <f>[2]节奏总纲!BT40</f>
        <v>60.595449466932955</v>
      </c>
      <c r="BU40" s="59">
        <f>[2]节奏总纲!BU40</f>
        <v>59.095772172790291</v>
      </c>
      <c r="BW40" s="7">
        <v>37</v>
      </c>
      <c r="BX40" s="59">
        <f>[2]节奏总纲!BX40</f>
        <v>24.790207436719726</v>
      </c>
      <c r="BY40" s="59">
        <f>[2]节奏总纲!BY40</f>
        <v>25.311453581089211</v>
      </c>
      <c r="BZ40" s="59">
        <f>[2]节奏总纲!BZ40</f>
        <v>25.904599594946017</v>
      </c>
      <c r="CA40" s="59">
        <f>[2]节奏总纲!CA40</f>
        <v>26.520408035249631</v>
      </c>
      <c r="CB40" s="59">
        <f>[2]节奏总纲!CB40</f>
        <v>27.220389775920598</v>
      </c>
      <c r="CC40" s="59">
        <f>[2]节奏总纲!CC40</f>
        <v>27.220389775920598</v>
      </c>
    </row>
    <row r="41" spans="2:81" x14ac:dyDescent="0.15">
      <c r="F41" s="59">
        <f>[2]节奏总纲!F41</f>
        <v>39</v>
      </c>
      <c r="G41" s="59">
        <f>[2]节奏总纲!G41</f>
        <v>13.928527864588917</v>
      </c>
      <c r="I41" s="59">
        <f>[2]节奏总纲!I41</f>
        <v>39</v>
      </c>
      <c r="J41" s="59">
        <f>[2]节奏总纲!J41</f>
        <v>115.36769098598003</v>
      </c>
      <c r="K41" s="59">
        <f>[2]节奏总纲!K41</f>
        <v>1.04</v>
      </c>
      <c r="N41" s="59">
        <f>[2]节奏总纲!N41</f>
        <v>48</v>
      </c>
      <c r="O41" s="7">
        <v>38</v>
      </c>
      <c r="P41" s="59">
        <f>[2]节奏总纲!P41</f>
        <v>12.928809012737984</v>
      </c>
      <c r="Q41" s="59">
        <f>[2]节奏总纲!Q41</f>
        <v>11.292021791725356</v>
      </c>
      <c r="R41" s="59">
        <f>[2]节奏总纲!R41</f>
        <v>9.3190855363815395</v>
      </c>
      <c r="S41" s="59">
        <f>[2]节奏总纲!S41</f>
        <v>6.8962267273944402</v>
      </c>
      <c r="T41" s="59">
        <f>[2]节奏总纲!T41</f>
        <v>3.8708854184137524</v>
      </c>
      <c r="V41" s="7">
        <v>38</v>
      </c>
      <c r="W41" s="59">
        <f>[2]节奏总纲!W41</f>
        <v>0.93277067103821665</v>
      </c>
      <c r="X41" s="59">
        <f>[2]节奏总纲!X41</f>
        <v>0.80868388491392906</v>
      </c>
      <c r="Y41" s="59">
        <f>[2]节奏总纲!Y41</f>
        <v>0.65194783450345639</v>
      </c>
      <c r="Z41" s="59">
        <f>[2]节奏总纲!Z41</f>
        <v>0.4795458184192336</v>
      </c>
      <c r="AA41" s="59">
        <f>[2]节奏总纲!AA41</f>
        <v>0.2708743120696524</v>
      </c>
      <c r="AC41" s="7">
        <v>38</v>
      </c>
      <c r="AD41" s="59">
        <f>[2]节奏总纲!AD41</f>
        <v>52.849666392872081</v>
      </c>
      <c r="AE41" s="59">
        <f>[2]节奏总纲!AE41</f>
        <v>54.793943482513676</v>
      </c>
      <c r="AF41" s="59">
        <f>[2]节奏总纲!AF41</f>
        <v>57.64832002380362</v>
      </c>
      <c r="AG41" s="59">
        <f>[2]节奏总纲!AG41</f>
        <v>62.054222259937362</v>
      </c>
      <c r="AH41" s="59">
        <f>[2]节奏总纲!AH41</f>
        <v>70.571129226337533</v>
      </c>
      <c r="AL41" s="7">
        <v>38</v>
      </c>
      <c r="AM41" s="59">
        <f>[2]节奏总纲!AM41</f>
        <v>99.401036064365428</v>
      </c>
      <c r="AN41" s="59">
        <f>[2]节奏总纲!AN41</f>
        <v>79.520828851492354</v>
      </c>
      <c r="AO41" s="59">
        <f>[2]节奏总纲!AO41</f>
        <v>59.640621638619251</v>
      </c>
      <c r="AP41" s="59">
        <f>[2]节奏总纲!AP41</f>
        <v>39.760414425746177</v>
      </c>
      <c r="AQ41" s="59">
        <f>[2]节奏总纲!AQ41</f>
        <v>19.880207212873088</v>
      </c>
      <c r="AS41" s="7">
        <v>38</v>
      </c>
      <c r="AT41" s="59">
        <f>[2]节奏总纲!AT41</f>
        <v>13.773559649110908</v>
      </c>
      <c r="AU41" s="59">
        <f>[2]节奏总纲!AU41</f>
        <v>11.018847719288729</v>
      </c>
      <c r="AV41" s="59">
        <f>[2]节奏总纲!AV41</f>
        <v>8.2641357894665433</v>
      </c>
      <c r="AW41" s="59">
        <f>[2]节奏总纲!AW41</f>
        <v>5.5094238596443645</v>
      </c>
      <c r="AX41" s="59">
        <f>[2]节奏总纲!AX41</f>
        <v>2.7547119298221823</v>
      </c>
      <c r="AY41" s="7"/>
      <c r="AZ41" s="7">
        <v>38</v>
      </c>
      <c r="BA41" s="59">
        <f>[2]节奏总纲!BA41</f>
        <v>31.791783505653711</v>
      </c>
      <c r="BB41" s="59">
        <f>[2]节奏总纲!BB41</f>
        <v>33.176527924103851</v>
      </c>
      <c r="BC41" s="59">
        <f>[2]节奏总纲!BC41</f>
        <v>34.982248860614042</v>
      </c>
      <c r="BD41" s="59">
        <f>[2]节奏总纲!BD41</f>
        <v>37.680472138177471</v>
      </c>
      <c r="BE41" s="59">
        <f>[2]节奏总纲!BE41</f>
        <v>42.340712512072891</v>
      </c>
      <c r="BI41" s="1">
        <v>38</v>
      </c>
      <c r="BJ41" s="59">
        <f>[2]节奏总纲!BJ41</f>
        <v>2.1000000000000028</v>
      </c>
      <c r="BK41" s="59">
        <f>[2]节奏总纲!BK41</f>
        <v>2.142000000000003</v>
      </c>
      <c r="BL41" s="59">
        <f>[2]节奏总纲!BL41</f>
        <v>2.2260000000000031</v>
      </c>
      <c r="BM41" s="59">
        <f>[2]节奏总纲!BM41</f>
        <v>2.3940000000000028</v>
      </c>
      <c r="BN41" s="59">
        <f>[2]节奏总纲!BN41</f>
        <v>2.9400000000000035</v>
      </c>
      <c r="BP41" s="7">
        <v>38</v>
      </c>
      <c r="BQ41" s="59">
        <f>[2]节奏总纲!BQ41</f>
        <v>66.487641207576758</v>
      </c>
      <c r="BR41" s="59">
        <f>[2]节奏总纲!BR41</f>
        <v>65.328126673719694</v>
      </c>
      <c r="BS41" s="59">
        <f>[2]节奏总纲!BS41</f>
        <v>64.062055525287363</v>
      </c>
      <c r="BT41" s="59">
        <f>[2]节奏总纲!BT41</f>
        <v>62.675920173751969</v>
      </c>
      <c r="BU41" s="59">
        <f>[2]节奏总纲!BU41</f>
        <v>61.182714958690575</v>
      </c>
      <c r="BW41" s="7">
        <v>38</v>
      </c>
      <c r="BX41" s="59">
        <f>[2]节奏总纲!BX41</f>
        <v>25.233890826430223</v>
      </c>
      <c r="BY41" s="59">
        <f>[2]节奏总纲!BY41</f>
        <v>25.758552007948477</v>
      </c>
      <c r="BZ41" s="59">
        <f>[2]节奏总纲!BZ41</f>
        <v>26.328232260907932</v>
      </c>
      <c r="CA41" s="59">
        <f>[2]节奏总纲!CA41</f>
        <v>26.972253230365787</v>
      </c>
      <c r="CB41" s="59">
        <f>[2]节奏总纲!CB41</f>
        <v>27.655588848776532</v>
      </c>
      <c r="CC41" s="59">
        <f>[2]节奏总纲!CC41</f>
        <v>27.655588848776532</v>
      </c>
    </row>
    <row r="42" spans="2:81" x14ac:dyDescent="0.15">
      <c r="F42" s="59">
        <f>[2]节奏总纲!F42</f>
        <v>40</v>
      </c>
      <c r="G42" s="59">
        <f>[2]节奏总纲!G42</f>
        <v>15</v>
      </c>
      <c r="I42" s="59">
        <f>[2]节奏总纲!I42</f>
        <v>40</v>
      </c>
      <c r="J42" s="59">
        <f>[2]节奏总纲!J42</f>
        <v>133.875</v>
      </c>
      <c r="K42" s="59">
        <f>[2]节奏总纲!K42</f>
        <v>1.05</v>
      </c>
      <c r="N42" s="59">
        <f>[2]节奏总纲!N42</f>
        <v>49</v>
      </c>
      <c r="O42" s="7">
        <v>39</v>
      </c>
      <c r="P42" s="59">
        <f>[2]节奏总纲!P42</f>
        <v>13.928527864588917</v>
      </c>
      <c r="Q42" s="59">
        <f>[2]节奏总纲!Q42</f>
        <v>12.147069150707994</v>
      </c>
      <c r="R42" s="59">
        <f>[2]节奏总纲!R42</f>
        <v>10.016004387425889</v>
      </c>
      <c r="S42" s="59">
        <f>[2]节奏总纲!S42</f>
        <v>7.4197267934665154</v>
      </c>
      <c r="T42" s="59">
        <f>[2]节奏总纲!T42</f>
        <v>4.1702012426579218</v>
      </c>
      <c r="V42" s="7">
        <v>39</v>
      </c>
      <c r="W42" s="59">
        <f>[2]节奏总纲!W42</f>
        <v>0.99971885185093257</v>
      </c>
      <c r="X42" s="59">
        <f>[2]节奏总纲!X42</f>
        <v>0.85504735898263817</v>
      </c>
      <c r="Y42" s="59">
        <f>[2]节奏总纲!Y42</f>
        <v>0.69691885104434981</v>
      </c>
      <c r="Z42" s="59">
        <f>[2]节奏总纲!Z42</f>
        <v>0.52350006607207522</v>
      </c>
      <c r="AA42" s="59">
        <f>[2]节奏总纲!AA42</f>
        <v>0.29931582424416936</v>
      </c>
      <c r="AC42" s="7">
        <v>39</v>
      </c>
      <c r="AD42" s="59">
        <f>[2]节奏总纲!AD42</f>
        <v>53.213386604241784</v>
      </c>
      <c r="AE42" s="59">
        <f>[2]节奏总纲!AE42</f>
        <v>55.170390866416149</v>
      </c>
      <c r="AF42" s="59">
        <f>[2]节奏总纲!AF42</f>
        <v>58.030740707238266</v>
      </c>
      <c r="AG42" s="59">
        <f>[2]节奏总纲!AG42</f>
        <v>62.407376554018477</v>
      </c>
      <c r="AH42" s="59">
        <f>[2]节奏总纲!AH42</f>
        <v>70.951831283621587</v>
      </c>
      <c r="AL42" s="7">
        <v>39</v>
      </c>
      <c r="AM42" s="59">
        <f>[2]节奏总纲!AM42</f>
        <v>115.36769098598003</v>
      </c>
      <c r="AN42" s="59">
        <f>[2]节奏总纲!AN42</f>
        <v>92.294152788784032</v>
      </c>
      <c r="AO42" s="59">
        <f>[2]节奏总纲!AO42</f>
        <v>69.220614591588017</v>
      </c>
      <c r="AP42" s="59">
        <f>[2]节奏总纲!AP42</f>
        <v>46.147076394392016</v>
      </c>
      <c r="AQ42" s="59">
        <f>[2]节奏总纲!AQ42</f>
        <v>23.073538197196008</v>
      </c>
      <c r="AS42" s="7">
        <v>39</v>
      </c>
      <c r="AT42" s="59">
        <f>[2]节奏总纲!AT42</f>
        <v>15.966654921614605</v>
      </c>
      <c r="AU42" s="59">
        <f>[2]节奏总纲!AU42</f>
        <v>12.773323937291678</v>
      </c>
      <c r="AV42" s="59">
        <f>[2]节奏总纲!AV42</f>
        <v>9.579992952968766</v>
      </c>
      <c r="AW42" s="59">
        <f>[2]节奏总纲!AW42</f>
        <v>6.3866619686458392</v>
      </c>
      <c r="AX42" s="59">
        <f>[2]节奏总纲!AX42</f>
        <v>3.1933309843229196</v>
      </c>
      <c r="AY42" s="7"/>
      <c r="AZ42" s="7">
        <v>39</v>
      </c>
      <c r="BA42" s="59">
        <f>[2]节奏总纲!BA42</f>
        <v>31.962341207945599</v>
      </c>
      <c r="BB42" s="59">
        <f>[2]节奏总纲!BB42</f>
        <v>33.332230659996682</v>
      </c>
      <c r="BC42" s="59">
        <f>[2]节奏总纲!BC42</f>
        <v>35.146386283795508</v>
      </c>
      <c r="BD42" s="59">
        <f>[2]节奏总纲!BD42</f>
        <v>37.861979320321296</v>
      </c>
      <c r="BE42" s="59">
        <f>[2]节奏总纲!BE42</f>
        <v>42.51427628670821</v>
      </c>
      <c r="BI42" s="1">
        <v>39</v>
      </c>
      <c r="BJ42" s="59">
        <f>[2]节奏总纲!BJ42</f>
        <v>2.133333333333336</v>
      </c>
      <c r="BK42" s="59">
        <f>[2]节奏总纲!BK42</f>
        <v>2.1760000000000028</v>
      </c>
      <c r="BL42" s="59">
        <f>[2]节奏总纲!BL42</f>
        <v>2.2613333333333361</v>
      </c>
      <c r="BM42" s="59">
        <f>[2]节奏总纲!BM42</f>
        <v>2.4320000000000026</v>
      </c>
      <c r="BN42" s="59">
        <f>[2]节奏总纲!BN42</f>
        <v>2.9866666666666704</v>
      </c>
      <c r="BP42" s="7">
        <v>39</v>
      </c>
      <c r="BQ42" s="59">
        <f>[2]节奏总纲!BQ42</f>
        <v>68.617325920549462</v>
      </c>
      <c r="BR42" s="59">
        <f>[2]节奏总纲!BR42</f>
        <v>67.444013295864096</v>
      </c>
      <c r="BS42" s="59">
        <f>[2]节奏总纲!BS42</f>
        <v>66.152018816255293</v>
      </c>
      <c r="BT42" s="59">
        <f>[2]节奏总纲!BT42</f>
        <v>64.756218484668864</v>
      </c>
      <c r="BU42" s="59">
        <f>[2]节奏总纲!BU42</f>
        <v>63.227467500622204</v>
      </c>
      <c r="BW42" s="7">
        <v>39</v>
      </c>
      <c r="BX42" s="59">
        <f>[2]节奏总纲!BX42</f>
        <v>25.676063828071452</v>
      </c>
      <c r="BY42" s="59">
        <f>[2]节奏总纲!BY42</f>
        <v>26.19708330565534</v>
      </c>
      <c r="BZ42" s="59">
        <f>[2]节奏总纲!BZ42</f>
        <v>26.766006813599326</v>
      </c>
      <c r="CA42" s="59">
        <f>[2]节奏总纲!CA42</f>
        <v>27.396883495694844</v>
      </c>
      <c r="CB42" s="59">
        <f>[2]节奏总纲!CB42</f>
        <v>28.116418470149469</v>
      </c>
      <c r="CC42" s="59">
        <f>[2]节奏总纲!CC42</f>
        <v>28.116418470149469</v>
      </c>
    </row>
    <row r="43" spans="2:81" x14ac:dyDescent="0.15">
      <c r="F43" s="59">
        <f>[2]节奏总纲!F43</f>
        <v>41</v>
      </c>
      <c r="G43" s="59">
        <f>[2]节奏总纲!G43</f>
        <v>16.148375400580683</v>
      </c>
      <c r="I43" s="59">
        <f>[2]节奏总纲!I43</f>
        <v>41</v>
      </c>
      <c r="J43" s="59">
        <f>[2]节奏总纲!J43</f>
        <v>155.32539280599755</v>
      </c>
      <c r="K43" s="59">
        <f>[2]节奏总纲!K43</f>
        <v>1.06</v>
      </c>
      <c r="N43" s="59">
        <f>[2]节奏总纲!N43</f>
        <v>50</v>
      </c>
      <c r="O43" s="7">
        <v>40</v>
      </c>
      <c r="P43" s="59">
        <f>[2]节奏总纲!P43</f>
        <v>15</v>
      </c>
      <c r="Q43" s="59">
        <f>[2]节奏总纲!Q43</f>
        <v>13.059000000000001</v>
      </c>
      <c r="R43" s="59">
        <f>[2]节奏总纲!R43</f>
        <v>10.782</v>
      </c>
      <c r="S43" s="59">
        <f>[2]节奏总纲!S43</f>
        <v>8.0009999999999994</v>
      </c>
      <c r="T43" s="59">
        <f>[2]节奏总纲!T43</f>
        <v>4.5</v>
      </c>
      <c r="V43" s="7">
        <v>40</v>
      </c>
      <c r="W43" s="59">
        <f>[2]节奏总纲!W43</f>
        <v>1.0714721354110832</v>
      </c>
      <c r="X43" s="59">
        <f>[2]节奏总纲!X43</f>
        <v>0.9119308492920073</v>
      </c>
      <c r="Y43" s="59">
        <f>[2]节奏总纲!Y43</f>
        <v>0.76599561257411075</v>
      </c>
      <c r="Z43" s="59">
        <f>[2]节奏总纲!Z43</f>
        <v>0.58127320653348402</v>
      </c>
      <c r="AA43" s="59">
        <f>[2]节奏总纲!AA43</f>
        <v>0.3297987573420782</v>
      </c>
      <c r="AC43" s="7">
        <v>40</v>
      </c>
      <c r="AD43" s="59">
        <f>[2]节奏总纲!AD43</f>
        <v>53.567039423670657</v>
      </c>
      <c r="AE43" s="59">
        <f>[2]节奏总纲!AE43</f>
        <v>55.535006783542492</v>
      </c>
      <c r="AF43" s="59">
        <f>[2]节奏总纲!AF43</f>
        <v>58.38602553461638</v>
      </c>
      <c r="AG43" s="59">
        <f>[2]节奏总纲!AG43</f>
        <v>62.760530848099599</v>
      </c>
      <c r="AH43" s="59">
        <f>[2]节奏总纲!AH43</f>
        <v>71.315281959371688</v>
      </c>
      <c r="AL43" s="7">
        <v>40</v>
      </c>
      <c r="AM43" s="59">
        <f>[2]节奏总纲!AM43</f>
        <v>133.875</v>
      </c>
      <c r="AN43" s="59">
        <f>[2]节奏总纲!AN43</f>
        <v>107.10000000000001</v>
      </c>
      <c r="AO43" s="59">
        <f>[2]节奏总纲!AO43</f>
        <v>80.325000000000003</v>
      </c>
      <c r="AP43" s="59">
        <f>[2]节奏总纲!AP43</f>
        <v>53.550000000000004</v>
      </c>
      <c r="AQ43" s="59">
        <f>[2]节奏总纲!AQ43</f>
        <v>26.775000000000002</v>
      </c>
      <c r="AS43" s="7">
        <v>40</v>
      </c>
      <c r="AT43" s="59">
        <f>[2]节奏总纲!AT43</f>
        <v>18.507309014019967</v>
      </c>
      <c r="AU43" s="59">
        <f>[2]节奏总纲!AU43</f>
        <v>14.805847211215976</v>
      </c>
      <c r="AV43" s="59">
        <f>[2]节奏总纲!AV43</f>
        <v>11.104385408411986</v>
      </c>
      <c r="AW43" s="59">
        <f>[2]节奏总纲!AW43</f>
        <v>7.4029236056079881</v>
      </c>
      <c r="AX43" s="59">
        <f>[2]节奏总纲!AX43</f>
        <v>3.7014618028039941</v>
      </c>
      <c r="AY43" s="7"/>
      <c r="AZ43" s="7">
        <v>40</v>
      </c>
      <c r="BA43" s="59">
        <f>[2]节奏总纲!BA43</f>
        <v>32.113552950216736</v>
      </c>
      <c r="BB43" s="59">
        <f>[2]节奏总纲!BB43</f>
        <v>33.487933395889513</v>
      </c>
      <c r="BC43" s="59">
        <f>[2]节奏总纲!BC43</f>
        <v>35.309037710234961</v>
      </c>
      <c r="BD43" s="59">
        <f>[2]节奏总纲!BD43</f>
        <v>38.037513426486328</v>
      </c>
      <c r="BE43" s="59">
        <f>[2]节奏总纲!BE43</f>
        <v>42.687840061343536</v>
      </c>
      <c r="BI43" s="1">
        <v>40</v>
      </c>
      <c r="BJ43" s="59">
        <f>[2]节奏总纲!BJ43</f>
        <v>2.1666666666666692</v>
      </c>
      <c r="BK43" s="59">
        <f>[2]节奏总纲!BK43</f>
        <v>2.2100000000000026</v>
      </c>
      <c r="BL43" s="59">
        <f>[2]节奏总纲!BL43</f>
        <v>2.2966666666666695</v>
      </c>
      <c r="BM43" s="59">
        <f>[2]节奏总纲!BM43</f>
        <v>2.4700000000000029</v>
      </c>
      <c r="BN43" s="59">
        <f>[2]节奏总纲!BN43</f>
        <v>3.0333333333333368</v>
      </c>
      <c r="BP43" s="7">
        <v>40</v>
      </c>
      <c r="BQ43" s="59">
        <f>[2]节奏总纲!BQ43</f>
        <v>70.748339784677938</v>
      </c>
      <c r="BR43" s="59">
        <f>[2]节奏总纲!BR43</f>
        <v>69.615263433680354</v>
      </c>
      <c r="BS43" s="59">
        <f>[2]节奏总纲!BS43</f>
        <v>68.367495331711169</v>
      </c>
      <c r="BT43" s="59">
        <f>[2]节奏总纲!BT43</f>
        <v>66.978083215330415</v>
      </c>
      <c r="BU43" s="59">
        <f>[2]节奏总纲!BU43</f>
        <v>65.42062527862636</v>
      </c>
      <c r="BW43" s="7">
        <v>40</v>
      </c>
      <c r="BX43" s="59">
        <f>[2]节奏总纲!BX43</f>
        <v>26.127796402772656</v>
      </c>
      <c r="BY43" s="59">
        <f>[2]节奏总纲!BY43</f>
        <v>26.626710211681832</v>
      </c>
      <c r="BZ43" s="59">
        <f>[2]节奏总纲!BZ43</f>
        <v>27.210732057225155</v>
      </c>
      <c r="CA43" s="59">
        <f>[2]节奏总纲!CA43</f>
        <v>27.863833570485102</v>
      </c>
      <c r="CB43" s="59">
        <f>[2]节奏总纲!CB43</f>
        <v>28.568390277483555</v>
      </c>
      <c r="CC43" s="59">
        <f>[2]节奏总纲!CC43</f>
        <v>28.568390277483555</v>
      </c>
    </row>
    <row r="44" spans="2:81" x14ac:dyDescent="0.15">
      <c r="F44" s="59">
        <f>[2]节奏总纲!F44</f>
        <v>42</v>
      </c>
      <c r="G44" s="59">
        <f>[2]节奏总纲!G44</f>
        <v>17.379173679952558</v>
      </c>
      <c r="I44" s="59">
        <f>[2]节奏总纲!I44</f>
        <v>42</v>
      </c>
      <c r="J44" s="59">
        <f>[2]节奏总纲!J44</f>
        <v>180.18480345945557</v>
      </c>
      <c r="K44" s="59">
        <f>[2]节奏总纲!K44</f>
        <v>1.07</v>
      </c>
      <c r="N44" s="59">
        <f>[2]节奏总纲!N44</f>
        <v>51</v>
      </c>
      <c r="O44" s="7">
        <v>41</v>
      </c>
      <c r="P44" s="59">
        <f>[2]节奏总纲!P44</f>
        <v>16.148375400580683</v>
      </c>
      <c r="Q44" s="59">
        <f>[2]节奏总纲!Q44</f>
        <v>14.065234973905774</v>
      </c>
      <c r="R44" s="59">
        <f>[2]节奏总纲!R44</f>
        <v>11.621985775797917</v>
      </c>
      <c r="S44" s="59">
        <f>[2]节奏总纲!S44</f>
        <v>8.6296918140703163</v>
      </c>
      <c r="T44" s="59">
        <f>[2]节奏总纲!T44</f>
        <v>4.8606609955747855</v>
      </c>
      <c r="V44" s="7">
        <v>41</v>
      </c>
      <c r="W44" s="59">
        <f>[2]节奏总纲!W44</f>
        <v>1.148375400580683</v>
      </c>
      <c r="X44" s="59">
        <f>[2]节奏总纲!X44</f>
        <v>1.006234973905773</v>
      </c>
      <c r="Y44" s="59">
        <f>[2]节奏总纲!Y44</f>
        <v>0.839985775797917</v>
      </c>
      <c r="Z44" s="59">
        <f>[2]节奏总纲!Z44</f>
        <v>0.62869181407031682</v>
      </c>
      <c r="AA44" s="59">
        <f>[2]节奏总纲!AA44</f>
        <v>0.36066099557478548</v>
      </c>
      <c r="AC44" s="7">
        <v>41</v>
      </c>
      <c r="AD44" s="59">
        <f>[2]节奏总纲!AD44</f>
        <v>53.920692243099523</v>
      </c>
      <c r="AE44" s="59">
        <f>[2]节奏总纲!AE44</f>
        <v>55.899622700668843</v>
      </c>
      <c r="AF44" s="59">
        <f>[2]节奏总纲!AF44</f>
        <v>58.741310361994486</v>
      </c>
      <c r="AG44" s="59">
        <f>[2]节奏总纲!AG44</f>
        <v>63.10587219844583</v>
      </c>
      <c r="AH44" s="59">
        <f>[2]节奏总纲!AH44</f>
        <v>71.676233707038421</v>
      </c>
      <c r="AL44" s="7">
        <v>41</v>
      </c>
      <c r="AM44" s="59">
        <f>[2]节奏总纲!AM44</f>
        <v>155.32539280599755</v>
      </c>
      <c r="AN44" s="59">
        <f>[2]节奏总纲!AN44</f>
        <v>124.26031424479805</v>
      </c>
      <c r="AO44" s="59">
        <f>[2]节奏总纲!AO44</f>
        <v>93.195235683598526</v>
      </c>
      <c r="AP44" s="59">
        <f>[2]节奏总纲!AP44</f>
        <v>62.130157122399027</v>
      </c>
      <c r="AQ44" s="59">
        <f>[2]节奏总纲!AQ44</f>
        <v>31.065078561199513</v>
      </c>
      <c r="AS44" s="7">
        <v>41</v>
      </c>
      <c r="AT44" s="59">
        <f>[2]节奏总纲!AT44</f>
        <v>21.450392805997552</v>
      </c>
      <c r="AU44" s="59">
        <f>[2]节奏总纲!AU44</f>
        <v>17.160314244798045</v>
      </c>
      <c r="AV44" s="59">
        <f>[2]节奏总纲!AV44</f>
        <v>12.870235683598523</v>
      </c>
      <c r="AW44" s="59">
        <f>[2]节奏总纲!AW44</f>
        <v>8.5801571223990223</v>
      </c>
      <c r="AX44" s="59">
        <f>[2]节奏总纲!AX44</f>
        <v>4.2900785611995111</v>
      </c>
      <c r="AY44" s="7"/>
      <c r="AZ44" s="7">
        <v>41</v>
      </c>
      <c r="BA44" s="59">
        <f>[2]节奏总纲!BA44</f>
        <v>32.259282740196369</v>
      </c>
      <c r="BB44" s="59">
        <f>[2]节奏总纲!BB44</f>
        <v>33.643636131782344</v>
      </c>
      <c r="BC44" s="59">
        <f>[2]节奏总纲!BC44</f>
        <v>35.471689136674414</v>
      </c>
      <c r="BD44" s="59">
        <f>[2]节奏总纲!BD44</f>
        <v>38.194089742081125</v>
      </c>
      <c r="BE44" s="59">
        <f>[2]节奏总纲!BE44</f>
        <v>42.861403835978855</v>
      </c>
      <c r="BI44" s="1">
        <v>41</v>
      </c>
      <c r="BJ44" s="59">
        <f>[2]节奏总纲!BJ44</f>
        <v>2.2000000000000024</v>
      </c>
      <c r="BK44" s="59">
        <f>[2]节奏总纲!BK44</f>
        <v>2.2440000000000024</v>
      </c>
      <c r="BL44" s="59">
        <f>[2]节奏总纲!BL44</f>
        <v>2.3320000000000025</v>
      </c>
      <c r="BM44" s="59">
        <f>[2]节奏总纲!BM44</f>
        <v>2.5080000000000027</v>
      </c>
      <c r="BN44" s="59">
        <f>[2]节奏总纲!BN44</f>
        <v>3.0800000000000032</v>
      </c>
      <c r="BP44" s="7">
        <v>41</v>
      </c>
      <c r="BQ44" s="59">
        <f>[2]节奏总纲!BQ44</f>
        <v>72.880500265925534</v>
      </c>
      <c r="BR44" s="59">
        <f>[2]节奏总纲!BR44</f>
        <v>71.728439272842749</v>
      </c>
      <c r="BS44" s="59">
        <f>[2]节奏总纲!BS44</f>
        <v>70.476853761910021</v>
      </c>
      <c r="BT44" s="59">
        <f>[2]节奏总纲!BT44</f>
        <v>69.13548950479607</v>
      </c>
      <c r="BU44" s="59">
        <f>[2]节奏总纲!BU44</f>
        <v>67.614538970700607</v>
      </c>
      <c r="BW44" s="7">
        <v>41</v>
      </c>
      <c r="BX44" s="59">
        <f>[2]节奏总纲!BX44</f>
        <v>26.560612527540403</v>
      </c>
      <c r="BY44" s="59">
        <f>[2]节奏总纲!BY44</f>
        <v>27.085909727083454</v>
      </c>
      <c r="BZ44" s="59">
        <f>[2]节奏总纲!BZ44</f>
        <v>27.660585260415356</v>
      </c>
      <c r="CA44" s="59">
        <f>[2]节奏总纲!CA44</f>
        <v>28.314646355865854</v>
      </c>
      <c r="CB44" s="59">
        <f>[2]节奏总纲!CB44</f>
        <v>29.053470241147885</v>
      </c>
      <c r="CC44" s="59">
        <f>[2]节奏总纲!CC44</f>
        <v>29.053470241147885</v>
      </c>
    </row>
    <row r="45" spans="2:81" x14ac:dyDescent="0.15">
      <c r="F45" s="59">
        <f>[2]节奏总纲!F45</f>
        <v>43</v>
      </c>
      <c r="G45" s="59">
        <f>[2]节奏总纲!G45</f>
        <v>18.698310613518661</v>
      </c>
      <c r="I45" s="59">
        <f>[2]节奏总纲!I45</f>
        <v>43</v>
      </c>
      <c r="J45" s="59">
        <f>[2]节奏总纲!J45</f>
        <v>208.99265815439742</v>
      </c>
      <c r="K45" s="59">
        <f>[2]节奏总纲!K45</f>
        <v>1.08</v>
      </c>
      <c r="N45" s="59">
        <f>[2]节奏总纲!N45</f>
        <v>52</v>
      </c>
      <c r="O45" s="7">
        <v>42</v>
      </c>
      <c r="P45" s="59">
        <f>[2]节奏总纲!P45</f>
        <v>17.379173679952558</v>
      </c>
      <c r="Q45" s="59">
        <f>[2]节奏总纲!Q45</f>
        <v>15.182446126806555</v>
      </c>
      <c r="R45" s="59">
        <f>[2]节奏总纲!R45</f>
        <v>12.547763396925747</v>
      </c>
      <c r="S45" s="59">
        <f>[2]节奏总纲!S45</f>
        <v>9.3221887619265527</v>
      </c>
      <c r="T45" s="59">
        <f>[2]节奏总纲!T45</f>
        <v>5.2485104513456724</v>
      </c>
      <c r="V45" s="7">
        <v>42</v>
      </c>
      <c r="W45" s="59">
        <f>[2]节奏总纲!W45</f>
        <v>1.230798279371875</v>
      </c>
      <c r="X45" s="59">
        <f>[2]节奏总纲!X45</f>
        <v>1.1172111529007811</v>
      </c>
      <c r="Y45" s="59">
        <f>[2]节奏总纲!Y45</f>
        <v>0.92577762112783013</v>
      </c>
      <c r="Z45" s="59">
        <f>[2]节奏总纲!Z45</f>
        <v>0.69249694785623639</v>
      </c>
      <c r="AA45" s="59">
        <f>[2]节奏总纲!AA45</f>
        <v>0.38784945577088692</v>
      </c>
      <c r="AC45" s="7">
        <v>42</v>
      </c>
      <c r="AD45" s="59">
        <f>[2]节奏总纲!AD45</f>
        <v>54.255972994404218</v>
      </c>
      <c r="AE45" s="59">
        <f>[2]节奏总纲!AE45</f>
        <v>56.238779717153008</v>
      </c>
      <c r="AF45" s="59">
        <f>[2]节奏总纲!AF45</f>
        <v>59.09095196730258</v>
      </c>
      <c r="AG45" s="59">
        <f>[2]节奏总纲!AG45</f>
        <v>63.434756173851497</v>
      </c>
      <c r="AH45" s="59">
        <f>[2]节奏总纲!AH45</f>
        <v>72.034562459436771</v>
      </c>
      <c r="AL45" s="7">
        <v>42</v>
      </c>
      <c r="AM45" s="59">
        <f>[2]节奏总纲!AM45</f>
        <v>180.18480345945557</v>
      </c>
      <c r="AN45" s="59">
        <f>[2]节奏总纲!AN45</f>
        <v>144.14784276756447</v>
      </c>
      <c r="AO45" s="59">
        <f>[2]节奏总纲!AO45</f>
        <v>108.11088207567333</v>
      </c>
      <c r="AP45" s="59">
        <f>[2]节奏总纲!AP45</f>
        <v>72.073921383782235</v>
      </c>
      <c r="AQ45" s="59">
        <f>[2]节奏总纲!AQ45</f>
        <v>36.036960691891117</v>
      </c>
      <c r="AS45" s="7">
        <v>42</v>
      </c>
      <c r="AT45" s="59">
        <f>[2]节奏总纲!AT45</f>
        <v>24.859410653458013</v>
      </c>
      <c r="AU45" s="59">
        <f>[2]节奏总纲!AU45</f>
        <v>19.887528522766416</v>
      </c>
      <c r="AV45" s="59">
        <f>[2]节奏总纲!AV45</f>
        <v>14.915646392074805</v>
      </c>
      <c r="AW45" s="59">
        <f>[2]节奏总纲!AW45</f>
        <v>9.9437642613832082</v>
      </c>
      <c r="AX45" s="59">
        <f>[2]节奏总纲!AX45</f>
        <v>4.9718821306916041</v>
      </c>
      <c r="AY45" s="7"/>
      <c r="AZ45" s="7">
        <v>42</v>
      </c>
      <c r="BA45" s="59">
        <f>[2]节奏总纲!BA45</f>
        <v>32.405012530176009</v>
      </c>
      <c r="BB45" s="59">
        <f>[2]节奏总纲!BB45</f>
        <v>33.799338867675175</v>
      </c>
      <c r="BC45" s="59">
        <f>[2]节奏总纲!BC45</f>
        <v>35.634340563113874</v>
      </c>
      <c r="BD45" s="59">
        <f>[2]节奏总纲!BD45</f>
        <v>38.35066605767593</v>
      </c>
      <c r="BE45" s="59">
        <f>[2]节奏总纲!BE45</f>
        <v>43.030177309109042</v>
      </c>
      <c r="BI45" s="1">
        <v>42</v>
      </c>
      <c r="BJ45" s="59">
        <f>[2]节奏总纲!BJ45</f>
        <v>2.2333333333333356</v>
      </c>
      <c r="BK45" s="59">
        <f>[2]节奏总纲!BK45</f>
        <v>2.2780000000000022</v>
      </c>
      <c r="BL45" s="59">
        <f>[2]节奏总纲!BL45</f>
        <v>2.367333333333336</v>
      </c>
      <c r="BM45" s="59">
        <f>[2]节奏总纲!BM45</f>
        <v>2.5460000000000025</v>
      </c>
      <c r="BN45" s="59">
        <f>[2]节奏总纲!BN45</f>
        <v>3.1266666666666696</v>
      </c>
      <c r="BP45" s="7">
        <v>42</v>
      </c>
      <c r="BQ45" s="59">
        <f>[2]节奏总纲!BQ45</f>
        <v>75.012735728019962</v>
      </c>
      <c r="BR45" s="59">
        <f>[2]节奏总纲!BR45</f>
        <v>73.895779769437553</v>
      </c>
      <c r="BS45" s="59">
        <f>[2]节奏总纲!BS45</f>
        <v>72.65984060067882</v>
      </c>
      <c r="BT45" s="59">
        <f>[2]节奏总纲!BT45</f>
        <v>71.293724037797247</v>
      </c>
      <c r="BU45" s="59">
        <f>[2]节奏总纲!BU45</f>
        <v>69.810299559768239</v>
      </c>
      <c r="BW45" s="7">
        <v>42</v>
      </c>
      <c r="BX45" s="59">
        <f>[2]节奏总纲!BX45</f>
        <v>27.020882333389096</v>
      </c>
      <c r="BY45" s="59">
        <f>[2]节奏总纲!BY45</f>
        <v>27.534650375663031</v>
      </c>
      <c r="BZ45" s="59">
        <f>[2]节奏总纲!BZ45</f>
        <v>28.133393592464987</v>
      </c>
      <c r="CA45" s="59">
        <f>[2]节奏总纲!CA45</f>
        <v>28.789161632421735</v>
      </c>
      <c r="CB45" s="59">
        <f>[2]节奏总纲!CB45</f>
        <v>29.507063914299049</v>
      </c>
      <c r="CC45" s="59">
        <f>[2]节奏总纲!CC45</f>
        <v>29.507063914299049</v>
      </c>
    </row>
    <row r="46" spans="2:81" x14ac:dyDescent="0.15">
      <c r="F46" s="59">
        <f>[2]节奏总纲!F46</f>
        <v>44</v>
      </c>
      <c r="G46" s="59">
        <f>[2]节奏总纲!G46</f>
        <v>20.112126572366307</v>
      </c>
      <c r="I46" s="59">
        <f>[2]节奏总纲!I46</f>
        <v>44</v>
      </c>
      <c r="J46" s="59">
        <f>[2]节奏总纲!J46</f>
        <v>242.37342918215046</v>
      </c>
      <c r="K46" s="59">
        <f>[2]节奏总纲!K46</f>
        <v>1.0900000000000001</v>
      </c>
      <c r="N46" s="59">
        <f>[2]节奏总纲!N46</f>
        <v>53</v>
      </c>
      <c r="O46" s="7">
        <v>43</v>
      </c>
      <c r="P46" s="59">
        <f>[2]节奏总纲!P46</f>
        <v>18.698310613518661</v>
      </c>
      <c r="Q46" s="59">
        <f>[2]节奏总纲!Q46</f>
        <v>16.338583814092605</v>
      </c>
      <c r="R46" s="59">
        <f>[2]节奏总纲!R46</f>
        <v>13.509529418267233</v>
      </c>
      <c r="S46" s="59">
        <f>[2]节奏总纲!S46</f>
        <v>10.020424657784652</v>
      </c>
      <c r="T46" s="59">
        <f>[2]节奏总纲!T46</f>
        <v>5.6394104810372276</v>
      </c>
      <c r="V46" s="7">
        <v>43</v>
      </c>
      <c r="W46" s="59">
        <f>[2]节奏总纲!W46</f>
        <v>1.319136933566103</v>
      </c>
      <c r="X46" s="59">
        <f>[2]节奏总纲!X46</f>
        <v>1.1561376872860496</v>
      </c>
      <c r="Y46" s="59">
        <f>[2]节奏总纲!Y46</f>
        <v>0.96176602134148581</v>
      </c>
      <c r="Z46" s="59">
        <f>[2]节奏总纲!Z46</f>
        <v>0.6982358958580992</v>
      </c>
      <c r="AA46" s="59">
        <f>[2]节奏总纲!AA46</f>
        <v>0.39090002969155524</v>
      </c>
      <c r="AC46" s="7">
        <v>43</v>
      </c>
      <c r="AD46" s="59">
        <f>[2]节奏总纲!AD46</f>
        <v>54.585942742481357</v>
      </c>
      <c r="AE46" s="59">
        <f>[2]节奏总纲!AE46</f>
        <v>56.568265567054013</v>
      </c>
      <c r="AF46" s="59">
        <f>[2]节奏总纲!AF46</f>
        <v>59.425480572843689</v>
      </c>
      <c r="AG46" s="59">
        <f>[2]节奏总纲!AG46</f>
        <v>63.763640149257171</v>
      </c>
      <c r="AH46" s="59">
        <f>[2]节奏总纲!AH46</f>
        <v>72.370053318329937</v>
      </c>
      <c r="AL46" s="7">
        <v>43</v>
      </c>
      <c r="AM46" s="59">
        <f>[2]节奏总纲!AM46</f>
        <v>208.99265815439742</v>
      </c>
      <c r="AN46" s="59">
        <f>[2]节奏总纲!AN46</f>
        <v>167.19412652351795</v>
      </c>
      <c r="AO46" s="59">
        <f>[2]节奏总纲!AO46</f>
        <v>125.39559489263844</v>
      </c>
      <c r="AP46" s="59">
        <f>[2]节奏总纲!AP46</f>
        <v>83.597063261758976</v>
      </c>
      <c r="AQ46" s="59">
        <f>[2]节奏总纲!AQ46</f>
        <v>41.798531630879488</v>
      </c>
      <c r="AS46" s="7">
        <v>43</v>
      </c>
      <c r="AT46" s="59">
        <f>[2]节奏总纲!AT46</f>
        <v>28.807854694941852</v>
      </c>
      <c r="AU46" s="59">
        <f>[2]节奏总纲!AU46</f>
        <v>23.046283755953482</v>
      </c>
      <c r="AV46" s="59">
        <f>[2]节奏总纲!AV46</f>
        <v>17.284712816965111</v>
      </c>
      <c r="AW46" s="59">
        <f>[2]节奏总纲!AW46</f>
        <v>11.523141877976741</v>
      </c>
      <c r="AX46" s="59">
        <f>[2]节奏总纲!AX46</f>
        <v>5.7615709389883705</v>
      </c>
      <c r="AY46" s="7"/>
      <c r="AZ46" s="7">
        <v>43</v>
      </c>
      <c r="BA46" s="59">
        <f>[2]节奏总纲!BA46</f>
        <v>32.550742320155642</v>
      </c>
      <c r="BB46" s="59">
        <f>[2]节奏总纲!BB46</f>
        <v>33.955041603568006</v>
      </c>
      <c r="BC46" s="59">
        <f>[2]节奏总纲!BC46</f>
        <v>35.796991989553327</v>
      </c>
      <c r="BD46" s="59">
        <f>[2]节奏总纲!BD46</f>
        <v>38.507242373270728</v>
      </c>
      <c r="BE46" s="59">
        <f>[2]节奏总纲!BE46</f>
        <v>43.179964142847631</v>
      </c>
      <c r="BI46" s="1">
        <v>43</v>
      </c>
      <c r="BJ46" s="59">
        <f>[2]节奏总纲!BJ46</f>
        <v>2.2666666666666688</v>
      </c>
      <c r="BK46" s="59">
        <f>[2]节奏总纲!BK46</f>
        <v>2.3120000000000021</v>
      </c>
      <c r="BL46" s="59">
        <f>[2]节奏总纲!BL46</f>
        <v>2.4026666666666689</v>
      </c>
      <c r="BM46" s="59">
        <f>[2]节奏总纲!BM46</f>
        <v>2.5840000000000023</v>
      </c>
      <c r="BN46" s="59">
        <f>[2]节奏总纲!BN46</f>
        <v>3.173333333333336</v>
      </c>
      <c r="BP46" s="7">
        <v>43</v>
      </c>
      <c r="BQ46" s="59">
        <f>[2]节奏总纲!BQ46</f>
        <v>77.137764615612369</v>
      </c>
      <c r="BR46" s="59">
        <f>[2]节奏总纲!BR46</f>
        <v>76.018081402346411</v>
      </c>
      <c r="BS46" s="59">
        <f>[2]节奏总纲!BS46</f>
        <v>74.771148405180824</v>
      </c>
      <c r="BT46" s="59">
        <f>[2]节奏总纲!BT46</f>
        <v>73.446658299619131</v>
      </c>
      <c r="BU46" s="59">
        <f>[2]节奏总纲!BU46</f>
        <v>71.964465094771541</v>
      </c>
      <c r="BW46" s="7">
        <v>43</v>
      </c>
      <c r="BX46" s="59">
        <f>[2]节奏总纲!BX46</f>
        <v>27.444759493295177</v>
      </c>
      <c r="BY46" s="59">
        <f>[2]节奏总纲!BY46</f>
        <v>27.999026312380973</v>
      </c>
      <c r="BZ46" s="59">
        <f>[2]节奏总纲!BZ46</f>
        <v>28.572743465906495</v>
      </c>
      <c r="CA46" s="59">
        <f>[2]节奏总纲!CA46</f>
        <v>29.228371965502063</v>
      </c>
      <c r="CB46" s="59">
        <f>[2]节奏总纲!CB46</f>
        <v>29.964225263024609</v>
      </c>
      <c r="CC46" s="59">
        <f>[2]节奏总纲!CC46</f>
        <v>29.964225263024609</v>
      </c>
    </row>
    <row r="47" spans="2:81" x14ac:dyDescent="0.15">
      <c r="F47" s="59">
        <f>[2]节奏总纲!F47</f>
        <v>45</v>
      </c>
      <c r="G47" s="59">
        <f>[2]节奏总纲!G47</f>
        <v>21.627416997969519</v>
      </c>
      <c r="I47" s="59">
        <f>[2]节奏总纲!I47</f>
        <v>45</v>
      </c>
      <c r="J47" s="59">
        <f>[2]节奏总纲!J47</f>
        <v>281.05</v>
      </c>
      <c r="K47" s="59">
        <f>[2]节奏总纲!K47</f>
        <v>1.1000000000000001</v>
      </c>
      <c r="N47" s="59">
        <f>[2]节奏总纲!N47</f>
        <v>54</v>
      </c>
      <c r="O47" s="7">
        <v>44</v>
      </c>
      <c r="P47" s="59">
        <f>[2]节奏总纲!P47</f>
        <v>20.112126572366307</v>
      </c>
      <c r="Q47" s="59">
        <f>[2]节奏总纲!Q47</f>
        <v>17.573976198933678</v>
      </c>
      <c r="R47" s="59">
        <f>[2]节奏总纲!R47</f>
        <v>14.520955385248474</v>
      </c>
      <c r="S47" s="59">
        <f>[2]节奏总纲!S47</f>
        <v>10.768032566844921</v>
      </c>
      <c r="T47" s="59">
        <f>[2]节奏总纲!T47</f>
        <v>6.0537500982822579</v>
      </c>
      <c r="V47" s="7">
        <v>44</v>
      </c>
      <c r="W47" s="59">
        <f>[2]节奏总纲!W47</f>
        <v>1.4138159588476462</v>
      </c>
      <c r="X47" s="59">
        <f>[2]节奏总纲!X47</f>
        <v>1.2353923848410737</v>
      </c>
      <c r="Y47" s="59">
        <f>[2]节奏总纲!Y47</f>
        <v>1.0114259669812409</v>
      </c>
      <c r="Z47" s="59">
        <f>[2]节奏总纲!Z47</f>
        <v>0.74760790906026919</v>
      </c>
      <c r="AA47" s="59">
        <f>[2]节奏总纲!AA47</f>
        <v>0.41433961724503021</v>
      </c>
      <c r="AC47" s="7">
        <v>44</v>
      </c>
      <c r="AD47" s="59">
        <f>[2]节奏总纲!AD47</f>
        <v>54.915912490558505</v>
      </c>
      <c r="AE47" s="59">
        <f>[2]节奏总纲!AE47</f>
        <v>56.897751416955018</v>
      </c>
      <c r="AF47" s="59">
        <f>[2]节奏总纲!AF47</f>
        <v>59.760009178384806</v>
      </c>
      <c r="AG47" s="59">
        <f>[2]节奏总纲!AG47</f>
        <v>64.08760696397195</v>
      </c>
      <c r="AH47" s="59">
        <f>[2]节奏总纲!AH47</f>
        <v>72.705544177223089</v>
      </c>
      <c r="AL47" s="7">
        <v>44</v>
      </c>
      <c r="AM47" s="59">
        <f>[2]节奏总纲!AM47</f>
        <v>242.37342918215046</v>
      </c>
      <c r="AN47" s="59">
        <f>[2]节奏总纲!AN47</f>
        <v>193.89874334572039</v>
      </c>
      <c r="AO47" s="59">
        <f>[2]节奏总纲!AO47</f>
        <v>145.42405750929026</v>
      </c>
      <c r="AP47" s="59">
        <f>[2]节奏总纲!AP47</f>
        <v>96.949371672860195</v>
      </c>
      <c r="AQ47" s="59">
        <f>[2]节奏总纲!AQ47</f>
        <v>48.474685836430098</v>
      </c>
      <c r="AS47" s="7">
        <v>44</v>
      </c>
      <c r="AT47" s="59">
        <f>[2]节奏总纲!AT47</f>
        <v>33.380771027753042</v>
      </c>
      <c r="AU47" s="59">
        <f>[2]节奏总纲!AU47</f>
        <v>26.704616822202439</v>
      </c>
      <c r="AV47" s="59">
        <f>[2]节奏总纲!AV47</f>
        <v>20.028462616651822</v>
      </c>
      <c r="AW47" s="59">
        <f>[2]节奏总纲!AW47</f>
        <v>13.35230841110122</v>
      </c>
      <c r="AX47" s="59">
        <f>[2]节奏总纲!AX47</f>
        <v>6.6761542055506098</v>
      </c>
      <c r="AY47" s="7"/>
      <c r="AZ47" s="7">
        <v>44</v>
      </c>
      <c r="BA47" s="59">
        <f>[2]节奏总纲!BA47</f>
        <v>32.696472110135275</v>
      </c>
      <c r="BB47" s="59">
        <f>[2]节奏总纲!BB47</f>
        <v>34.09469189131628</v>
      </c>
      <c r="BC47" s="59">
        <f>[2]节奏总纲!BC47</f>
        <v>35.95964341599278</v>
      </c>
      <c r="BD47" s="59">
        <f>[2]节奏总纲!BD47</f>
        <v>38.663818688865533</v>
      </c>
      <c r="BE47" s="59">
        <f>[2]节奏总纲!BE47</f>
        <v>43.329750976586219</v>
      </c>
      <c r="BI47" s="1">
        <v>44</v>
      </c>
      <c r="BJ47" s="59">
        <f>[2]节奏总纲!BJ47</f>
        <v>2.300000000000002</v>
      </c>
      <c r="BK47" s="59">
        <f>[2]节奏总纲!BK47</f>
        <v>2.3460000000000023</v>
      </c>
      <c r="BL47" s="59">
        <f>[2]节奏总纲!BL47</f>
        <v>2.4380000000000024</v>
      </c>
      <c r="BM47" s="59">
        <f>[2]节奏总纲!BM47</f>
        <v>2.6220000000000021</v>
      </c>
      <c r="BN47" s="59">
        <f>[2]节奏总纲!BN47</f>
        <v>3.2200000000000029</v>
      </c>
      <c r="BP47" s="7">
        <v>44</v>
      </c>
      <c r="BQ47" s="59">
        <f>[2]节奏总纲!BQ47</f>
        <v>79.263479982320931</v>
      </c>
      <c r="BR47" s="59">
        <f>[2]节奏总纲!BR47</f>
        <v>78.132225077256265</v>
      </c>
      <c r="BS47" s="59">
        <f>[2]节奏总纲!BS47</f>
        <v>76.889385936298638</v>
      </c>
      <c r="BT47" s="59">
        <f>[2]节奏总纲!BT47</f>
        <v>75.547388626818275</v>
      </c>
      <c r="BU47" s="59">
        <f>[2]节奏总纲!BU47</f>
        <v>74.085064391446963</v>
      </c>
      <c r="BW47" s="7">
        <v>44</v>
      </c>
      <c r="BX47" s="59">
        <f>[2]节奏总纲!BX47</f>
        <v>27.899059784657766</v>
      </c>
      <c r="BY47" s="59">
        <f>[2]节奏总纲!BY47</f>
        <v>28.42242948848067</v>
      </c>
      <c r="BZ47" s="59">
        <f>[2]节奏总纲!BZ47</f>
        <v>29.029679451959648</v>
      </c>
      <c r="CA47" s="59">
        <f>[2]节奏总纲!CA47</f>
        <v>29.665539289707144</v>
      </c>
      <c r="CB47" s="59">
        <f>[2]节奏总纲!CB47</f>
        <v>30.383161594939057</v>
      </c>
      <c r="CC47" s="59">
        <f>[2]节奏总纲!CC47</f>
        <v>30.383161594939057</v>
      </c>
    </row>
    <row r="48" spans="2:81" x14ac:dyDescent="0.15">
      <c r="F48" s="59">
        <f>[2]节奏总纲!F48</f>
        <v>46</v>
      </c>
      <c r="G48" s="59">
        <f>[2]节奏总纲!G48</f>
        <v>23.251465064166357</v>
      </c>
      <c r="I48" s="59">
        <f>[2]节奏总纲!I48</f>
        <v>46</v>
      </c>
      <c r="J48" s="59">
        <f>[2]节奏总纲!J48</f>
        <v>325.85912455595718</v>
      </c>
      <c r="K48" s="59">
        <f>[2]节奏总纲!K48</f>
        <v>1.1100000000000001</v>
      </c>
      <c r="N48" s="59">
        <f>[2]节奏总纲!N48</f>
        <v>55</v>
      </c>
      <c r="O48" s="7">
        <v>45</v>
      </c>
      <c r="P48" s="59">
        <f>[2]节奏总纲!P48</f>
        <v>21.627416997969519</v>
      </c>
      <c r="Q48" s="59">
        <f>[2]节奏总纲!Q48</f>
        <v>18.900199714525563</v>
      </c>
      <c r="R48" s="59">
        <f>[2]节奏总纲!R48</f>
        <v>15.604181364035009</v>
      </c>
      <c r="S48" s="59">
        <f>[2]节奏总纲!S48</f>
        <v>11.572830835613489</v>
      </c>
      <c r="T48" s="59">
        <f>[2]节奏总纲!T48</f>
        <v>6.49903880788984</v>
      </c>
      <c r="V48" s="7">
        <v>45</v>
      </c>
      <c r="W48" s="59">
        <f>[2]节奏总纲!W48</f>
        <v>1.5152904256032116</v>
      </c>
      <c r="X48" s="59">
        <f>[2]节奏总纲!X48</f>
        <v>1.3262235155918844</v>
      </c>
      <c r="Y48" s="59">
        <f>[2]节奏总纲!Y48</f>
        <v>1.083225978786535</v>
      </c>
      <c r="Z48" s="59">
        <f>[2]节奏总纲!Z48</f>
        <v>0.80479826876856819</v>
      </c>
      <c r="AA48" s="59">
        <f>[2]节奏总纲!AA48</f>
        <v>0.44528870960758216</v>
      </c>
      <c r="AC48" s="7">
        <v>45</v>
      </c>
      <c r="AD48" s="59">
        <f>[2]节奏总纲!AD48</f>
        <v>55.229416240679981</v>
      </c>
      <c r="AE48" s="59">
        <f>[2]节奏总纲!AE48</f>
        <v>57.218966664386244</v>
      </c>
      <c r="AF48" s="59">
        <f>[2]节奏总纲!AF48</f>
        <v>60.086674688654931</v>
      </c>
      <c r="AG48" s="59">
        <f>[2]节奏总纲!AG48</f>
        <v>64.399012521055653</v>
      </c>
      <c r="AH48" s="59">
        <f>[2]节奏总纲!AH48</f>
        <v>73.037155126421851</v>
      </c>
      <c r="AL48" s="7">
        <v>45</v>
      </c>
      <c r="AM48" s="59">
        <f>[2]节奏总纲!AM48</f>
        <v>281.05</v>
      </c>
      <c r="AN48" s="59">
        <f>[2]节奏总纲!AN48</f>
        <v>224.84000000000003</v>
      </c>
      <c r="AO48" s="59">
        <f>[2]节奏总纲!AO48</f>
        <v>168.63</v>
      </c>
      <c r="AP48" s="59">
        <f>[2]节奏总纲!AP48</f>
        <v>112.42000000000002</v>
      </c>
      <c r="AQ48" s="59">
        <f>[2]节奏总纲!AQ48</f>
        <v>56.210000000000008</v>
      </c>
      <c r="AS48" s="7">
        <v>45</v>
      </c>
      <c r="AT48" s="59">
        <f>[2]节奏总纲!AT48</f>
        <v>38.676570817849552</v>
      </c>
      <c r="AU48" s="59">
        <f>[2]节奏总纲!AU48</f>
        <v>30.941256654279641</v>
      </c>
      <c r="AV48" s="59">
        <f>[2]节奏总纲!AV48</f>
        <v>23.205942490709731</v>
      </c>
      <c r="AW48" s="59">
        <f>[2]节奏总纲!AW48</f>
        <v>15.470628327139821</v>
      </c>
      <c r="AX48" s="59">
        <f>[2]节奏总纲!AX48</f>
        <v>7.7353141635699103</v>
      </c>
      <c r="AY48" s="7"/>
      <c r="AZ48" s="7">
        <v>45</v>
      </c>
      <c r="BA48" s="59">
        <f>[2]节奏总纲!BA48</f>
        <v>32.842201900114915</v>
      </c>
      <c r="BB48" s="59">
        <f>[2]节奏总纲!BB48</f>
        <v>34.227825436710944</v>
      </c>
      <c r="BC48" s="59">
        <f>[2]节奏总纲!BC48</f>
        <v>36.105477566569242</v>
      </c>
      <c r="BD48" s="59">
        <f>[2]节奏总纲!BD48</f>
        <v>38.82039500446033</v>
      </c>
      <c r="BE48" s="59">
        <f>[2]节奏总纲!BE48</f>
        <v>43.479537810324807</v>
      </c>
      <c r="BI48" s="1">
        <v>45</v>
      </c>
      <c r="BJ48" s="59">
        <f>[2]节奏总纲!BJ48</f>
        <v>2.3333333333333353</v>
      </c>
      <c r="BK48" s="59">
        <f>[2]节奏总纲!BK48</f>
        <v>2.3800000000000021</v>
      </c>
      <c r="BL48" s="59">
        <f>[2]节奏总纲!BL48</f>
        <v>2.4733333333333354</v>
      </c>
      <c r="BM48" s="59">
        <f>[2]节奏总纲!BM48</f>
        <v>2.6600000000000019</v>
      </c>
      <c r="BN48" s="59">
        <f>[2]节奏总纲!BN48</f>
        <v>3.2666666666666693</v>
      </c>
      <c r="BP48" s="7">
        <v>45</v>
      </c>
      <c r="BQ48" s="59">
        <f>[2]节奏总纲!BQ48</f>
        <v>81.389787349771211</v>
      </c>
      <c r="BR48" s="59">
        <f>[2]节奏总纲!BR48</f>
        <v>80.245839937472738</v>
      </c>
      <c r="BS48" s="59">
        <f>[2]节奏总纲!BS48</f>
        <v>78.990840028799411</v>
      </c>
      <c r="BT48" s="59">
        <f>[2]节奏总纲!BT48</f>
        <v>77.645290038760592</v>
      </c>
      <c r="BU48" s="59">
        <f>[2]节奏总纲!BU48</f>
        <v>76.140895902703022</v>
      </c>
      <c r="BW48" s="7">
        <v>45</v>
      </c>
      <c r="BX48" s="59">
        <f>[2]节奏总纲!BX48</f>
        <v>28.329224478524736</v>
      </c>
      <c r="BY48" s="59">
        <f>[2]节奏总纲!BY48</f>
        <v>28.87680933825774</v>
      </c>
      <c r="BZ48" s="59">
        <f>[2]节奏总纲!BZ48</f>
        <v>29.451960522840583</v>
      </c>
      <c r="CA48" s="59">
        <f>[2]节奏总纲!CA48</f>
        <v>30.116236887917406</v>
      </c>
      <c r="CB48" s="59">
        <f>[2]节奏总纲!CB48</f>
        <v>30.827767428124027</v>
      </c>
      <c r="CC48" s="59">
        <f>[2]节奏总纲!CC48</f>
        <v>30.827767428124027</v>
      </c>
    </row>
    <row r="49" spans="6:81" x14ac:dyDescent="0.15">
      <c r="F49" s="59">
        <f>[2]节奏总纲!F49</f>
        <v>47</v>
      </c>
      <c r="G49" s="59">
        <f>[2]节奏总纲!G49</f>
        <v>24.992076683399535</v>
      </c>
      <c r="I49" s="59">
        <f>[2]节奏总纲!I49</f>
        <v>47</v>
      </c>
      <c r="J49" s="59">
        <f>[2]节奏总纲!J49</f>
        <v>377.76930817680426</v>
      </c>
      <c r="K49" s="59">
        <f>[2]节奏总纲!K49</f>
        <v>1.1200000000000001</v>
      </c>
      <c r="N49" s="59">
        <f>[2]节奏总纲!N49</f>
        <v>56</v>
      </c>
      <c r="O49" s="7">
        <v>46</v>
      </c>
      <c r="P49" s="59">
        <f>[2]节奏总纲!P49</f>
        <v>23.251465064166357</v>
      </c>
      <c r="Q49" s="59">
        <f>[2]节奏总纲!Q49</f>
        <v>20.310154733549314</v>
      </c>
      <c r="R49" s="59">
        <f>[2]节奏总纲!R49</f>
        <v>16.757330871744692</v>
      </c>
      <c r="S49" s="59">
        <f>[2]节奏总纲!S49</f>
        <v>12.425582930290501</v>
      </c>
      <c r="T49" s="59">
        <f>[2]节奏总纲!T49</f>
        <v>6.9545132006921566</v>
      </c>
      <c r="V49" s="7">
        <v>46</v>
      </c>
      <c r="W49" s="59">
        <f>[2]节奏总纲!W49</f>
        <v>1.6240480661968384</v>
      </c>
      <c r="X49" s="59">
        <f>[2]节奏总纲!X49</f>
        <v>1.4099550190237515</v>
      </c>
      <c r="Y49" s="59">
        <f>[2]节奏总纲!Y49</f>
        <v>1.1531495077096832</v>
      </c>
      <c r="Z49" s="59">
        <f>[2]节奏总纲!Z49</f>
        <v>0.85275209467701174</v>
      </c>
      <c r="AA49" s="59">
        <f>[2]节奏总纲!AA49</f>
        <v>0.45547439280231661</v>
      </c>
      <c r="AC49" s="7">
        <v>46</v>
      </c>
      <c r="AD49" s="59">
        <f>[2]节奏总纲!AD49</f>
        <v>55.537288901845052</v>
      </c>
      <c r="AE49" s="59">
        <f>[2]节奏总纲!AE49</f>
        <v>57.53646043868428</v>
      </c>
      <c r="AF49" s="59">
        <f>[2]节奏总纲!AF49</f>
        <v>60.393379177879737</v>
      </c>
      <c r="AG49" s="59">
        <f>[2]节奏总纲!AG49</f>
        <v>64.710418078139355</v>
      </c>
      <c r="AH49" s="59">
        <f>[2]节奏总纲!AH49</f>
        <v>73.340924940105893</v>
      </c>
      <c r="AL49" s="7">
        <v>46</v>
      </c>
      <c r="AM49" s="59">
        <f>[2]节奏总纲!AM49</f>
        <v>325.85912455595718</v>
      </c>
      <c r="AN49" s="59">
        <f>[2]节奏总纲!AN49</f>
        <v>260.68729964476574</v>
      </c>
      <c r="AO49" s="59">
        <f>[2]节奏总纲!AO49</f>
        <v>195.51547473357431</v>
      </c>
      <c r="AP49" s="59">
        <f>[2]节奏总纲!AP49</f>
        <v>130.34364982238287</v>
      </c>
      <c r="AQ49" s="59">
        <f>[2]节奏总纲!AQ49</f>
        <v>65.171824911191436</v>
      </c>
      <c r="AS49" s="7">
        <v>46</v>
      </c>
      <c r="AT49" s="59">
        <f>[2]节奏总纲!AT49</f>
        <v>44.809124555957169</v>
      </c>
      <c r="AU49" s="59">
        <f>[2]节奏总纲!AU49</f>
        <v>35.847299644765712</v>
      </c>
      <c r="AV49" s="59">
        <f>[2]节奏总纲!AV49</f>
        <v>26.885474733574313</v>
      </c>
      <c r="AW49" s="59">
        <f>[2]节奏总纲!AW49</f>
        <v>17.923649822382856</v>
      </c>
      <c r="AX49" s="59">
        <f>[2]节奏总纲!AX49</f>
        <v>8.9618249111914281</v>
      </c>
      <c r="AY49" s="7"/>
      <c r="AZ49" s="7">
        <v>46</v>
      </c>
      <c r="BA49" s="59">
        <f>[2]节奏总纲!BA49</f>
        <v>32.987931690094548</v>
      </c>
      <c r="BB49" s="59">
        <f>[2]节奏总纲!BB49</f>
        <v>34.360958982105608</v>
      </c>
      <c r="BC49" s="59">
        <f>[2]节奏总纲!BC49</f>
        <v>36.245762114295424</v>
      </c>
      <c r="BD49" s="59">
        <f>[2]节奏总纲!BD49</f>
        <v>38.976971320055128</v>
      </c>
      <c r="BE49" s="59">
        <f>[2]节奏总纲!BE49</f>
        <v>43.629324644063402</v>
      </c>
      <c r="BI49" s="1">
        <v>46</v>
      </c>
      <c r="BJ49" s="59">
        <f>[2]节奏总纲!BJ49</f>
        <v>2.3666666666666685</v>
      </c>
      <c r="BK49" s="59">
        <f>[2]节奏总纲!BK49</f>
        <v>2.4140000000000019</v>
      </c>
      <c r="BL49" s="59">
        <f>[2]节奏总纲!BL49</f>
        <v>2.5086666666666688</v>
      </c>
      <c r="BM49" s="59">
        <f>[2]节奏总纲!BM49</f>
        <v>2.6980000000000017</v>
      </c>
      <c r="BN49" s="59">
        <f>[2]节奏总纲!BN49</f>
        <v>3.3133333333333357</v>
      </c>
      <c r="BP49" s="7">
        <v>46</v>
      </c>
      <c r="BQ49" s="59">
        <f>[2]节奏总纲!BQ49</f>
        <v>83.516605196495291</v>
      </c>
      <c r="BR49" s="59">
        <f>[2]节奏总纲!BR49</f>
        <v>82.409830559291493</v>
      </c>
      <c r="BS49" s="59">
        <f>[2]节奏总纲!BS49</f>
        <v>81.207352055772077</v>
      </c>
      <c r="BT49" s="59">
        <f>[2]节奏总纲!BT49</f>
        <v>79.853954326796469</v>
      </c>
      <c r="BU49" s="59">
        <f>[2]节奏总纲!BU49</f>
        <v>78.340013067243973</v>
      </c>
      <c r="BW49" s="7">
        <v>46</v>
      </c>
      <c r="BX49" s="59">
        <f>[2]节奏总纲!BX49</f>
        <v>28.77435892693326</v>
      </c>
      <c r="BY49" s="59">
        <f>[2]节奏总纲!BY49</f>
        <v>29.307110785373723</v>
      </c>
      <c r="BZ49" s="59">
        <f>[2]节奏总纲!BZ49</f>
        <v>29.901500340512762</v>
      </c>
      <c r="CA49" s="59">
        <f>[2]节奏总纲!CA49</f>
        <v>30.541959062513101</v>
      </c>
      <c r="CB49" s="59">
        <f>[2]节奏总纲!CB49</f>
        <v>31.241319778905254</v>
      </c>
      <c r="CC49" s="59">
        <f>[2]节奏总纲!CC49</f>
        <v>31.241319778905254</v>
      </c>
    </row>
    <row r="50" spans="6:81" x14ac:dyDescent="0.15">
      <c r="F50" s="59">
        <f>[2]节奏总纲!F50</f>
        <v>48</v>
      </c>
      <c r="G50" s="59">
        <f>[2]节奏总纲!G50</f>
        <v>26.857618025475972</v>
      </c>
      <c r="I50" s="59">
        <f>[2]节奏总纲!I50</f>
        <v>48</v>
      </c>
      <c r="J50" s="59">
        <f>[2]节奏总纲!J50</f>
        <v>437.90148836012787</v>
      </c>
      <c r="K50" s="59">
        <f>[2]节奏总纲!K50</f>
        <v>1.1299999999999999</v>
      </c>
      <c r="N50" s="59">
        <f>[2]节奏总纲!N50</f>
        <v>57</v>
      </c>
      <c r="O50" s="7">
        <v>47</v>
      </c>
      <c r="P50" s="59">
        <f>[2]节奏总纲!P50</f>
        <v>24.992076683399535</v>
      </c>
      <c r="Q50" s="59">
        <f>[2]节奏总纲!Q50</f>
        <v>21.823081359944474</v>
      </c>
      <c r="R50" s="59">
        <f>[2]节奏总纲!R50</f>
        <v>17.996794419716004</v>
      </c>
      <c r="S50" s="59">
        <f>[2]节奏总纲!S50</f>
        <v>13.335772118261991</v>
      </c>
      <c r="T50" s="59">
        <f>[2]节奏总纲!T50</f>
        <v>7.4426404363163821</v>
      </c>
      <c r="V50" s="7">
        <v>47</v>
      </c>
      <c r="W50" s="59">
        <f>[2]节奏总纲!W50</f>
        <v>1.740611619233178</v>
      </c>
      <c r="X50" s="59">
        <f>[2]节奏总纲!X50</f>
        <v>1.51292662639516</v>
      </c>
      <c r="Y50" s="59">
        <f>[2]节奏总纲!Y50</f>
        <v>1.2394635479713116</v>
      </c>
      <c r="Z50" s="59">
        <f>[2]节奏总纲!Z50</f>
        <v>0.91018918797148984</v>
      </c>
      <c r="AA50" s="59">
        <f>[2]节奏总纲!AA50</f>
        <v>0.48812723562422544</v>
      </c>
      <c r="AC50" s="7">
        <v>47</v>
      </c>
      <c r="AD50" s="59">
        <f>[2]节奏总纲!AD50</f>
        <v>55.845161563010116</v>
      </c>
      <c r="AE50" s="59">
        <f>[2]节奏总纲!AE50</f>
        <v>57.853954212982316</v>
      </c>
      <c r="AF50" s="59">
        <f>[2]节奏总纲!AF50</f>
        <v>60.700083667104536</v>
      </c>
      <c r="AG50" s="59">
        <f>[2]节奏总纲!AG50</f>
        <v>65.021675833900701</v>
      </c>
      <c r="AH50" s="59">
        <f>[2]节奏总纲!AH50</f>
        <v>73.644694753789935</v>
      </c>
      <c r="AL50" s="7">
        <v>47</v>
      </c>
      <c r="AM50" s="59">
        <f>[2]节奏总纲!AM50</f>
        <v>377.76930817680426</v>
      </c>
      <c r="AN50" s="59">
        <f>[2]节奏总纲!AN50</f>
        <v>302.21544654144344</v>
      </c>
      <c r="AO50" s="59">
        <f>[2]节奏总纲!AO50</f>
        <v>226.66158490608254</v>
      </c>
      <c r="AP50" s="59">
        <f>[2]节奏总纲!AP50</f>
        <v>151.10772327072172</v>
      </c>
      <c r="AQ50" s="59">
        <f>[2]节奏总纲!AQ50</f>
        <v>75.55386163536086</v>
      </c>
      <c r="AS50" s="7">
        <v>47</v>
      </c>
      <c r="AT50" s="59">
        <f>[2]节奏总纲!AT50</f>
        <v>51.910183620847079</v>
      </c>
      <c r="AU50" s="59">
        <f>[2]节奏总纲!AU50</f>
        <v>41.528146896677697</v>
      </c>
      <c r="AV50" s="59">
        <f>[2]节奏总纲!AV50</f>
        <v>31.14611017250823</v>
      </c>
      <c r="AW50" s="59">
        <f>[2]节奏总纲!AW50</f>
        <v>20.764073448338848</v>
      </c>
      <c r="AX50" s="59">
        <f>[2]节奏总纲!AX50</f>
        <v>10.382036724169424</v>
      </c>
      <c r="AY50" s="7"/>
      <c r="AZ50" s="7">
        <v>47</v>
      </c>
      <c r="BA50" s="59">
        <f>[2]节奏总纲!BA50</f>
        <v>33.114246829746719</v>
      </c>
      <c r="BB50" s="59">
        <f>[2]节奏总纲!BB50</f>
        <v>34.494092527500278</v>
      </c>
      <c r="BC50" s="59">
        <f>[2]节奏总纲!BC50</f>
        <v>36.386046662021599</v>
      </c>
      <c r="BD50" s="59">
        <f>[2]节奏总纲!BD50</f>
        <v>39.115214427575864</v>
      </c>
      <c r="BE50" s="59">
        <f>[2]节奏总纲!BE50</f>
        <v>43.77911147780199</v>
      </c>
      <c r="BI50" s="1">
        <v>47</v>
      </c>
      <c r="BJ50" s="59">
        <f>[2]节奏总纲!BJ50</f>
        <v>2.4000000000000017</v>
      </c>
      <c r="BK50" s="59">
        <f>[2]节奏总纲!BK50</f>
        <v>2.4480000000000017</v>
      </c>
      <c r="BL50" s="59">
        <f>[2]节奏总纲!BL50</f>
        <v>2.5440000000000018</v>
      </c>
      <c r="BM50" s="59">
        <f>[2]节奏总纲!BM50</f>
        <v>2.7360000000000015</v>
      </c>
      <c r="BN50" s="59">
        <f>[2]节奏总纲!BN50</f>
        <v>3.3600000000000021</v>
      </c>
      <c r="BP50" s="7">
        <v>47</v>
      </c>
      <c r="BQ50" s="59">
        <f>[2]节奏总纲!BQ50</f>
        <v>85.643863186592412</v>
      </c>
      <c r="BR50" s="59">
        <f>[2]节奏总纲!BR50</f>
        <v>84.53544812855209</v>
      </c>
      <c r="BS50" s="59">
        <f>[2]节奏总纲!BS50</f>
        <v>83.32493049129468</v>
      </c>
      <c r="BT50" s="59">
        <f>[2]节奏总纲!BT50</f>
        <v>82.027450452783569</v>
      </c>
      <c r="BU50" s="59">
        <f>[2]节奏总纲!BU50</f>
        <v>80.54663523468885</v>
      </c>
      <c r="BW50" s="7">
        <v>47</v>
      </c>
      <c r="BX50" s="59">
        <f>[2]节奏总纲!BX50</f>
        <v>29.214575269515649</v>
      </c>
      <c r="BY50" s="59">
        <f>[2]节奏总纲!BY50</f>
        <v>29.749456349782722</v>
      </c>
      <c r="BZ50" s="59">
        <f>[2]节奏总纲!BZ50</f>
        <v>30.328427037480733</v>
      </c>
      <c r="CA50" s="59">
        <f>[2]节奏总纲!CA50</f>
        <v>30.996355742175876</v>
      </c>
      <c r="CB50" s="59">
        <f>[2]节奏总纲!CB50</f>
        <v>31.657589077576048</v>
      </c>
      <c r="CC50" s="59">
        <f>[2]节奏总纲!CC50</f>
        <v>31.657589077576048</v>
      </c>
    </row>
    <row r="51" spans="6:81" x14ac:dyDescent="0.15">
      <c r="F51" s="59">
        <f>[2]节奏总纲!F51</f>
        <v>49</v>
      </c>
      <c r="G51" s="59">
        <f>[2]节奏总纲!G51</f>
        <v>28.857055729177837</v>
      </c>
      <c r="I51" s="59">
        <f>[2]节奏总纲!I51</f>
        <v>49</v>
      </c>
      <c r="J51" s="59">
        <f>[2]节奏总纲!J51</f>
        <v>507.55295278468168</v>
      </c>
      <c r="K51" s="59">
        <f>[2]节奏总纲!K51</f>
        <v>1.1399999999999999</v>
      </c>
      <c r="N51" s="59">
        <f>[2]节奏总纲!N51</f>
        <v>58</v>
      </c>
      <c r="O51" s="7">
        <v>48</v>
      </c>
      <c r="P51" s="59">
        <f>[2]节奏总纲!P51</f>
        <v>26.857618025475972</v>
      </c>
      <c r="Q51" s="59">
        <f>[2]节奏总纲!Q51</f>
        <v>23.425214441820142</v>
      </c>
      <c r="R51" s="59">
        <f>[2]节奏总纲!R51</f>
        <v>19.329427692935056</v>
      </c>
      <c r="S51" s="59">
        <f>[2]节奏总纲!S51</f>
        <v>14.269452456935383</v>
      </c>
      <c r="T51" s="59">
        <f>[2]节奏总纲!T51</f>
        <v>7.9605979827510778</v>
      </c>
      <c r="V51" s="7">
        <v>48</v>
      </c>
      <c r="W51" s="59">
        <f>[2]节奏总纲!W51</f>
        <v>1.8655413420764368</v>
      </c>
      <c r="X51" s="59">
        <f>[2]节奏总纲!X51</f>
        <v>1.6021330818756674</v>
      </c>
      <c r="Y51" s="59">
        <f>[2]节奏总纲!Y51</f>
        <v>1.3326332732190522</v>
      </c>
      <c r="Z51" s="59">
        <f>[2]节奏总纲!Z51</f>
        <v>0.93368033867339228</v>
      </c>
      <c r="AA51" s="59">
        <f>[2]节奏总纲!AA51</f>
        <v>0.51795754643469571</v>
      </c>
      <c r="AC51" s="7">
        <v>48</v>
      </c>
      <c r="AD51" s="59">
        <f>[2]节奏总纲!AD51</f>
        <v>56.142785979989682</v>
      </c>
      <c r="AE51" s="59">
        <f>[2]节奏总纲!AE51</f>
        <v>58.155157256402767</v>
      </c>
      <c r="AF51" s="59">
        <f>[2]节奏总纲!AF51</f>
        <v>61.006268532239034</v>
      </c>
      <c r="AG51" s="59">
        <f>[2]节奏总纲!AG51</f>
        <v>65.330972386106993</v>
      </c>
      <c r="AH51" s="59">
        <f>[2]节奏总纲!AH51</f>
        <v>73.948464567473962</v>
      </c>
      <c r="AL51" s="7">
        <v>48</v>
      </c>
      <c r="AM51" s="59">
        <f>[2]节奏总纲!AM51</f>
        <v>437.90148836012787</v>
      </c>
      <c r="AN51" s="59">
        <f>[2]节奏总纲!AN51</f>
        <v>350.32119068810232</v>
      </c>
      <c r="AO51" s="59">
        <f>[2]节奏总纲!AO51</f>
        <v>262.74089301607671</v>
      </c>
      <c r="AP51" s="59">
        <f>[2]节奏总纲!AP51</f>
        <v>175.16059534405116</v>
      </c>
      <c r="AQ51" s="59">
        <f>[2]节奏总纲!AQ51</f>
        <v>87.58029767202558</v>
      </c>
      <c r="AS51" s="7">
        <v>48</v>
      </c>
      <c r="AT51" s="59">
        <f>[2]节奏总纲!AT51</f>
        <v>60.132180183323612</v>
      </c>
      <c r="AU51" s="59">
        <f>[2]节奏总纲!AU51</f>
        <v>48.105744146658878</v>
      </c>
      <c r="AV51" s="59">
        <f>[2]节奏总纲!AV51</f>
        <v>36.079308109994173</v>
      </c>
      <c r="AW51" s="59">
        <f>[2]节奏总纲!AW51</f>
        <v>24.052872073329439</v>
      </c>
      <c r="AX51" s="59">
        <f>[2]节奏总纲!AX51</f>
        <v>12.02643603666472</v>
      </c>
      <c r="AY51" s="7"/>
      <c r="AZ51" s="7">
        <v>48</v>
      </c>
      <c r="BA51" s="59">
        <f>[2]节奏总纲!BA51</f>
        <v>33.238809018460984</v>
      </c>
      <c r="BB51" s="59">
        <f>[2]节奏总纲!BB51</f>
        <v>34.627226072894942</v>
      </c>
      <c r="BC51" s="59">
        <f>[2]节奏总纲!BC51</f>
        <v>36.526331209747774</v>
      </c>
      <c r="BD51" s="59">
        <f>[2]节奏总纲!BD51</f>
        <v>39.250296194358178</v>
      </c>
      <c r="BE51" s="59">
        <f>[2]节奏总纲!BE51</f>
        <v>43.928898311540578</v>
      </c>
      <c r="BI51" s="1">
        <v>48</v>
      </c>
      <c r="BJ51" s="59">
        <f>[2]节奏总纲!BJ51</f>
        <v>2.4333333333333349</v>
      </c>
      <c r="BK51" s="59">
        <f>[2]节奏总纲!BK51</f>
        <v>2.4820000000000015</v>
      </c>
      <c r="BL51" s="59">
        <f>[2]节奏总纲!BL51</f>
        <v>2.5793333333333353</v>
      </c>
      <c r="BM51" s="59">
        <f>[2]节奏总纲!BM51</f>
        <v>2.7740000000000014</v>
      </c>
      <c r="BN51" s="59">
        <f>[2]节奏总纲!BN51</f>
        <v>3.4066666666666685</v>
      </c>
      <c r="BP51" s="7">
        <v>48</v>
      </c>
      <c r="BQ51" s="59">
        <f>[2]节奏总纲!BQ51</f>
        <v>87.771500639866005</v>
      </c>
      <c r="BR51" s="59">
        <f>[2]节奏总纲!BR51</f>
        <v>86.672065508292405</v>
      </c>
      <c r="BS51" s="59">
        <f>[2]节奏总纲!BS51</f>
        <v>85.481735065071589</v>
      </c>
      <c r="BT51" s="59">
        <f>[2]节奏总纲!BT51</f>
        <v>84.173317183629351</v>
      </c>
      <c r="BU51" s="59">
        <f>[2]节奏总纲!BU51</f>
        <v>82.729418319864251</v>
      </c>
      <c r="BW51" s="7">
        <v>48</v>
      </c>
      <c r="BX51" s="59">
        <f>[2]节奏总纲!BX51</f>
        <v>29.65092898211061</v>
      </c>
      <c r="BY51" s="59">
        <f>[2]节奏总纲!BY51</f>
        <v>30.186017902912305</v>
      </c>
      <c r="BZ51" s="59">
        <f>[2]节奏总纲!BZ51</f>
        <v>30.771956904722533</v>
      </c>
      <c r="CA51" s="59">
        <f>[2]节奏总纲!CA51</f>
        <v>31.395003378607552</v>
      </c>
      <c r="CB51" s="59">
        <f>[2]节奏总纲!CB51</f>
        <v>32.084842711724434</v>
      </c>
      <c r="CC51" s="59">
        <f>[2]节奏总纲!CC51</f>
        <v>32.084842711724434</v>
      </c>
    </row>
    <row r="52" spans="6:81" x14ac:dyDescent="0.15">
      <c r="F52" s="59">
        <f>[2]节奏总纲!F52</f>
        <v>50</v>
      </c>
      <c r="G52" s="59">
        <f>[2]节奏总纲!G52</f>
        <v>31</v>
      </c>
      <c r="I52" s="59">
        <f>[2]节奏总纲!I52</f>
        <v>50</v>
      </c>
      <c r="J52" s="59">
        <f>[2]节奏总纲!J52</f>
        <v>588.22499999999991</v>
      </c>
      <c r="K52" s="59">
        <f>[2]节奏总纲!K52</f>
        <v>1.1499999999999999</v>
      </c>
      <c r="N52" s="59">
        <f>[2]节奏总纲!N52</f>
        <v>59</v>
      </c>
      <c r="O52" s="7">
        <v>49</v>
      </c>
      <c r="P52" s="59">
        <f>[2]节奏总纲!P52</f>
        <v>28.857055729177837</v>
      </c>
      <c r="Q52" s="59">
        <f>[2]节奏总纲!Q52</f>
        <v>25.166238301415991</v>
      </c>
      <c r="R52" s="59">
        <f>[2]节奏总纲!R52</f>
        <v>20.719366013549685</v>
      </c>
      <c r="S52" s="59">
        <f>[2]节奏总纲!S52</f>
        <v>15.268268186307994</v>
      </c>
      <c r="T52" s="59">
        <f>[2]节奏总纲!T52</f>
        <v>8.5474599069824766</v>
      </c>
      <c r="V52" s="7">
        <v>49</v>
      </c>
      <c r="W52" s="59">
        <f>[2]节奏总纲!W52</f>
        <v>1.9994377037018651</v>
      </c>
      <c r="X52" s="59">
        <f>[2]节奏总纲!X52</f>
        <v>1.7410238595958489</v>
      </c>
      <c r="Y52" s="59">
        <f>[2]节奏总纲!Y52</f>
        <v>1.389938320614629</v>
      </c>
      <c r="Z52" s="59">
        <f>[2]节奏总纲!Z52</f>
        <v>0.99881572937261076</v>
      </c>
      <c r="AA52" s="59">
        <f>[2]节奏总纲!AA52</f>
        <v>0.58686192423139882</v>
      </c>
      <c r="AC52" s="7">
        <v>49</v>
      </c>
      <c r="AD52" s="59">
        <f>[2]节奏总纲!AD52</f>
        <v>56.430041330048923</v>
      </c>
      <c r="AE52" s="59">
        <f>[2]节奏总纲!AE52</f>
        <v>58.442483247955479</v>
      </c>
      <c r="AF52" s="59">
        <f>[2]节奏总纲!AF52</f>
        <v>61.289495211956165</v>
      </c>
      <c r="AG52" s="59">
        <f>[2]节奏总纲!AG52</f>
        <v>65.640268938313284</v>
      </c>
      <c r="AH52" s="59">
        <f>[2]节奏总纲!AH52</f>
        <v>74.231558509323534</v>
      </c>
      <c r="AL52" s="7">
        <v>49</v>
      </c>
      <c r="AM52" s="59">
        <f>[2]节奏总纲!AM52</f>
        <v>507.55295278468168</v>
      </c>
      <c r="AN52" s="59">
        <f>[2]节奏总纲!AN52</f>
        <v>406.04236222774534</v>
      </c>
      <c r="AO52" s="59">
        <f>[2]节奏总纲!AO52</f>
        <v>304.53177167080901</v>
      </c>
      <c r="AP52" s="59">
        <f>[2]节奏总纲!AP52</f>
        <v>203.02118111387267</v>
      </c>
      <c r="AQ52" s="59">
        <f>[2]节奏总纲!AQ52</f>
        <v>101.51059055693634</v>
      </c>
      <c r="AS52" s="7">
        <v>49</v>
      </c>
      <c r="AT52" s="59">
        <f>[2]节奏总纲!AT52</f>
        <v>69.651464424553808</v>
      </c>
      <c r="AU52" s="59">
        <f>[2]节奏总纲!AU52</f>
        <v>55.721171539643024</v>
      </c>
      <c r="AV52" s="59">
        <f>[2]节奏总纲!AV52</f>
        <v>41.790878654732296</v>
      </c>
      <c r="AW52" s="59">
        <f>[2]节奏总纲!AW52</f>
        <v>27.860585769821512</v>
      </c>
      <c r="AX52" s="59">
        <f>[2]节奏总纲!AX52</f>
        <v>13.930292884910756</v>
      </c>
      <c r="AY52" s="7"/>
      <c r="AZ52" s="7">
        <v>49</v>
      </c>
      <c r="BA52" s="59">
        <f>[2]节奏总纲!BA52</f>
        <v>33.363371207175248</v>
      </c>
      <c r="BB52" s="59">
        <f>[2]节奏总纲!BB52</f>
        <v>34.760359618289606</v>
      </c>
      <c r="BC52" s="59">
        <f>[2]节奏总纲!BC52</f>
        <v>36.666615757473956</v>
      </c>
      <c r="BD52" s="59">
        <f>[2]节奏总纲!BD52</f>
        <v>39.385377961140485</v>
      </c>
      <c r="BE52" s="59">
        <f>[2]节奏总纲!BE52</f>
        <v>44.067911160744309</v>
      </c>
      <c r="BI52" s="1">
        <v>49</v>
      </c>
      <c r="BJ52" s="59">
        <f>[2]节奏总纲!BJ52</f>
        <v>2.4666666666666681</v>
      </c>
      <c r="BK52" s="59">
        <f>[2]节奏总纲!BK52</f>
        <v>2.5160000000000013</v>
      </c>
      <c r="BL52" s="59">
        <f>[2]节奏总纲!BL52</f>
        <v>2.6146666666666682</v>
      </c>
      <c r="BM52" s="59">
        <f>[2]节奏总纲!BM52</f>
        <v>2.8120000000000016</v>
      </c>
      <c r="BN52" s="59">
        <f>[2]节奏总纲!BN52</f>
        <v>3.4533333333333354</v>
      </c>
      <c r="BP52" s="7">
        <v>49</v>
      </c>
      <c r="BQ52" s="59">
        <f>[2]节奏总纲!BQ52</f>
        <v>89.899465210602642</v>
      </c>
      <c r="BR52" s="59">
        <f>[2]节奏总纲!BR52</f>
        <v>88.787413007435532</v>
      </c>
      <c r="BS52" s="59">
        <f>[2]节奏总纲!BS52</f>
        <v>87.591558541772201</v>
      </c>
      <c r="BT52" s="59">
        <f>[2]节奏总纲!BT52</f>
        <v>86.275030259152317</v>
      </c>
      <c r="BU52" s="59">
        <f>[2]节奏总纲!BU52</f>
        <v>84.851224267970963</v>
      </c>
      <c r="BW52" s="7">
        <v>49</v>
      </c>
      <c r="BX52" s="59">
        <f>[2]节奏总纲!BX52</f>
        <v>30.101255625879666</v>
      </c>
      <c r="BY52" s="59">
        <f>[2]节奏总纲!BY52</f>
        <v>30.620606377192669</v>
      </c>
      <c r="BZ52" s="59">
        <f>[2]节奏总纲!BZ52</f>
        <v>31.200336585588083</v>
      </c>
      <c r="CA52" s="59">
        <f>[2]节奏总纲!CA52</f>
        <v>31.820892668144523</v>
      </c>
      <c r="CB52" s="59">
        <f>[2]节奏总纲!CB52</f>
        <v>32.512459036550872</v>
      </c>
      <c r="CC52" s="59">
        <f>[2]节奏总纲!CC52</f>
        <v>32.512459036550872</v>
      </c>
    </row>
    <row r="53" spans="6:81" x14ac:dyDescent="0.15">
      <c r="F53" s="59">
        <f>[2]节奏总纲!F53</f>
        <v>51</v>
      </c>
      <c r="G53" s="59">
        <f>[2]节奏总纲!G53</f>
        <v>33.296750801161366</v>
      </c>
      <c r="K53" s="10"/>
      <c r="N53" s="59">
        <f>[2]节奏总纲!N53</f>
        <v>60</v>
      </c>
      <c r="O53" s="7">
        <v>50</v>
      </c>
      <c r="P53" s="59">
        <f>[2]节奏总纲!P53</f>
        <v>31</v>
      </c>
      <c r="Q53" s="59">
        <f>[2]节奏总纲!Q53</f>
        <v>27.0351</v>
      </c>
      <c r="R53" s="59">
        <f>[2]节奏总纲!R53</f>
        <v>22.205300000000001</v>
      </c>
      <c r="S53" s="59">
        <f>[2]节奏总纲!S53</f>
        <v>16.386599999999998</v>
      </c>
      <c r="T53" s="59">
        <f>[2]节奏总纲!T53</f>
        <v>9.1883999999999997</v>
      </c>
      <c r="V53" s="7">
        <v>50</v>
      </c>
      <c r="W53" s="59">
        <f>[2]节奏总纲!W53</f>
        <v>2.1429442708221629</v>
      </c>
      <c r="X53" s="59">
        <f>[2]节奏总纲!X53</f>
        <v>1.8688616985840092</v>
      </c>
      <c r="Y53" s="59">
        <f>[2]节奏总纲!Y53</f>
        <v>1.4859339864503163</v>
      </c>
      <c r="Z53" s="59">
        <f>[2]节奏总纲!Z53</f>
        <v>1.118331813692004</v>
      </c>
      <c r="AA53" s="59">
        <f>[2]节奏总纲!AA53</f>
        <v>0.64094009301752308</v>
      </c>
      <c r="AC53" s="7">
        <v>50</v>
      </c>
      <c r="AD53" s="59">
        <f>[2]节奏总纲!AD53</f>
        <v>56.717296680108156</v>
      </c>
      <c r="AE53" s="59">
        <f>[2]节奏总纲!AE53</f>
        <v>58.729809239508185</v>
      </c>
      <c r="AF53" s="59">
        <f>[2]节奏总纲!AF53</f>
        <v>61.572721891673297</v>
      </c>
      <c r="AG53" s="59">
        <f>[2]节奏总纲!AG53</f>
        <v>65.949565490519575</v>
      </c>
      <c r="AH53" s="59">
        <f>[2]节奏总纲!AH53</f>
        <v>74.51042804689898</v>
      </c>
      <c r="AL53" s="7">
        <v>50</v>
      </c>
      <c r="AM53" s="59">
        <f>[2]节奏总纲!AM53</f>
        <v>588.22499999999991</v>
      </c>
      <c r="AN53" s="59">
        <f>[2]节奏总纲!AN53</f>
        <v>470.57999999999993</v>
      </c>
      <c r="AO53" s="59">
        <f>[2]节奏总纲!AO53</f>
        <v>352.93499999999995</v>
      </c>
      <c r="AP53" s="59">
        <f>[2]节奏总纲!AP53</f>
        <v>235.28999999999996</v>
      </c>
      <c r="AQ53" s="59">
        <f>[2]节奏总纲!AQ53</f>
        <v>117.64499999999998</v>
      </c>
      <c r="AS53" s="7">
        <v>50</v>
      </c>
      <c r="AT53" s="59">
        <f>[2]节奏总纲!AT53</f>
        <v>80.67204721531823</v>
      </c>
      <c r="AU53" s="59">
        <f>[2]节奏总纲!AU53</f>
        <v>64.537637772254584</v>
      </c>
      <c r="AV53" s="59">
        <f>[2]节奏总纲!AV53</f>
        <v>48.403228329190938</v>
      </c>
      <c r="AW53" s="59">
        <f>[2]节奏总纲!AW53</f>
        <v>32.268818886127292</v>
      </c>
      <c r="AX53" s="59">
        <f>[2]节奏总纲!AX53</f>
        <v>16.134409443063646</v>
      </c>
      <c r="AY53" s="7"/>
      <c r="AZ53" s="7">
        <v>50</v>
      </c>
      <c r="BA53" s="59">
        <f>[2]节奏总纲!BA53</f>
        <v>33.487933395889513</v>
      </c>
      <c r="BB53" s="59">
        <f>[2]节奏总纲!BB53</f>
        <v>34.893493163684269</v>
      </c>
      <c r="BC53" s="59">
        <f>[2]节奏总纲!BC53</f>
        <v>36.806900305200131</v>
      </c>
      <c r="BD53" s="59">
        <f>[2]节奏总纲!BD53</f>
        <v>39.520459727922798</v>
      </c>
      <c r="BE53" s="59">
        <f>[2]节奏总纲!BE53</f>
        <v>44.197188392263818</v>
      </c>
      <c r="BI53" s="1">
        <v>50</v>
      </c>
      <c r="BJ53" s="59">
        <f>[2]节奏总纲!BJ53</f>
        <v>2.5000000000000013</v>
      </c>
      <c r="BK53" s="59">
        <f>[2]节奏总纲!BK53</f>
        <v>2.5500000000000016</v>
      </c>
      <c r="BL53" s="59">
        <f>[2]节奏总纲!BL53</f>
        <v>2.6500000000000017</v>
      </c>
      <c r="BM53" s="59">
        <f>[2]节奏总纲!BM53</f>
        <v>2.8500000000000014</v>
      </c>
      <c r="BN53" s="59">
        <f>[2]节奏总纲!BN53</f>
        <v>3.5000000000000018</v>
      </c>
      <c r="BP53" s="7">
        <v>50</v>
      </c>
      <c r="BQ53" s="59">
        <f>[2]节奏总纲!BQ53</f>
        <v>92.02585597384136</v>
      </c>
      <c r="BR53" s="59">
        <f>[2]节奏总纲!BR53</f>
        <v>91.028813161489012</v>
      </c>
      <c r="BS53" s="59">
        <f>[2]节奏总纲!BS53</f>
        <v>89.944796604838743</v>
      </c>
      <c r="BT53" s="59">
        <f>[2]节奏总纲!BT53</f>
        <v>88.648964439402022</v>
      </c>
      <c r="BU53" s="59">
        <f>[2]节奏总纲!BU53</f>
        <v>87.254811090446921</v>
      </c>
      <c r="BW53" s="7">
        <v>50</v>
      </c>
      <c r="BX53" s="59">
        <f>[2]节奏总纲!BX53</f>
        <v>30.529187213831889</v>
      </c>
      <c r="BY53" s="59">
        <f>[2]节奏总纲!BY53</f>
        <v>31.07439649010124</v>
      </c>
      <c r="BZ53" s="59">
        <f>[2]节奏总纲!BZ53</f>
        <v>31.622732396398735</v>
      </c>
      <c r="CA53" s="59">
        <f>[2]节奏总纲!CA53</f>
        <v>32.254400792232055</v>
      </c>
      <c r="CB53" s="59">
        <f>[2]节奏总纲!CB53</f>
        <v>32.979479362275733</v>
      </c>
      <c r="CC53" s="59">
        <f>[2]节奏总纲!CC53</f>
        <v>32.979479362275733</v>
      </c>
    </row>
    <row r="54" spans="6:81" x14ac:dyDescent="0.15">
      <c r="F54" s="59">
        <f>[2]节奏总纲!F54</f>
        <v>52</v>
      </c>
      <c r="G54" s="59">
        <f>[2]节奏总纲!G54</f>
        <v>35.758347359905123</v>
      </c>
      <c r="K54" s="10"/>
      <c r="N54" s="59">
        <f>[2]节奏总纲!N54</f>
        <v>61</v>
      </c>
      <c r="O54" s="7">
        <v>51</v>
      </c>
      <c r="P54" s="59">
        <f>[2]节奏总纲!P54</f>
        <v>33.296750801161366</v>
      </c>
      <c r="Q54" s="59">
        <f>[2]节奏总纲!Q54</f>
        <v>28.928217096048996</v>
      </c>
      <c r="R54" s="59">
        <f>[2]节奏总纲!R54</f>
        <v>23.783869097269566</v>
      </c>
      <c r="S54" s="59">
        <f>[2]节奏总纲!S54</f>
        <v>17.587343773173433</v>
      </c>
      <c r="T54" s="59">
        <f>[2]节奏总纲!T54</f>
        <v>9.8458492119034169</v>
      </c>
      <c r="V54" s="7">
        <v>51</v>
      </c>
      <c r="W54" s="59">
        <f>[2]节奏总纲!W54</f>
        <v>2.296750801161366</v>
      </c>
      <c r="X54" s="59">
        <f>[2]节奏总纲!X54</f>
        <v>1.8931170960489965</v>
      </c>
      <c r="Y54" s="59">
        <f>[2]节奏总纲!Y54</f>
        <v>1.5785690972695647</v>
      </c>
      <c r="Z54" s="59">
        <f>[2]节奏总纲!Z54</f>
        <v>1.2007437731734356</v>
      </c>
      <c r="AA54" s="59">
        <f>[2]节奏总纲!AA54</f>
        <v>0.65744921190341721</v>
      </c>
      <c r="AC54" s="7">
        <v>51</v>
      </c>
      <c r="AD54" s="59">
        <f>[2]节奏总纲!AD54</f>
        <v>57.004247194324648</v>
      </c>
      <c r="AE54" s="59">
        <f>[2]节奏总纲!AE54</f>
        <v>59.016342740868758</v>
      </c>
      <c r="AF54" s="59">
        <f>[2]节奏总纲!AF54</f>
        <v>61.855948571390428</v>
      </c>
      <c r="AG54" s="59">
        <f>[2]节奏总纲!AG54</f>
        <v>66.241691764589476</v>
      </c>
      <c r="AH54" s="59">
        <f>[2]节奏总纲!AH54</f>
        <v>74.789297584474426</v>
      </c>
      <c r="AZ54" s="7">
        <v>51</v>
      </c>
      <c r="BA54" s="59">
        <f>[2]节奏总纲!BA54</f>
        <v>33.612495584603778</v>
      </c>
      <c r="BB54" s="59">
        <f>[2]节奏总纲!BB54</f>
        <v>35.024397713965918</v>
      </c>
      <c r="BC54" s="59">
        <f>[2]节奏总纲!BC54</f>
        <v>36.947184852926306</v>
      </c>
      <c r="BD54" s="59">
        <f>[2]节奏总纲!BD54</f>
        <v>39.655541494705105</v>
      </c>
      <c r="BE54" s="59">
        <f>[2]节奏总纲!BE54</f>
        <v>44.326465623783335</v>
      </c>
      <c r="BI54" s="1">
        <v>51</v>
      </c>
      <c r="BJ54" s="59">
        <f>[2]节奏总纲!BJ54</f>
        <v>2.5333333333333345</v>
      </c>
      <c r="BK54" s="59">
        <f>[2]节奏总纲!BK54</f>
        <v>2.5840000000000014</v>
      </c>
      <c r="BL54" s="59">
        <f>[2]节奏总纲!BL54</f>
        <v>2.6853333333333347</v>
      </c>
      <c r="BM54" s="59">
        <f>[2]节奏总纲!BM54</f>
        <v>2.8880000000000012</v>
      </c>
      <c r="BN54" s="59">
        <f>[2]节奏总纲!BN54</f>
        <v>3.5466666666666682</v>
      </c>
      <c r="BW54" s="7">
        <v>51</v>
      </c>
      <c r="BX54" s="59">
        <f>[2]节奏总纲!BX54</f>
        <v>30.987832933580094</v>
      </c>
      <c r="BY54" s="59">
        <f>[2]节奏总纲!BY54</f>
        <v>31.478003617690753</v>
      </c>
      <c r="BZ54" s="59">
        <f>[2]节奏总纲!BZ54</f>
        <v>32.061058431778378</v>
      </c>
      <c r="CA54" s="59">
        <f>[2]节奏总纲!CA54</f>
        <v>32.691861136941853</v>
      </c>
      <c r="CB54" s="59">
        <f>[2]节奏总纲!CB54</f>
        <v>33.39192659810282</v>
      </c>
      <c r="CC54" s="59">
        <f>[2]节奏总纲!CC54</f>
        <v>33.39192659810282</v>
      </c>
    </row>
    <row r="55" spans="6:81" x14ac:dyDescent="0.15">
      <c r="F55" s="59">
        <f>[2]节奏总纲!F55</f>
        <v>53</v>
      </c>
      <c r="G55" s="59">
        <f>[2]节奏总纲!G55</f>
        <v>38.396621227037308</v>
      </c>
      <c r="K55" s="10"/>
      <c r="N55" s="59">
        <f>[2]节奏总纲!N55</f>
        <v>62</v>
      </c>
      <c r="O55" s="7">
        <v>52</v>
      </c>
      <c r="P55" s="59">
        <f>[2]节奏总纲!P55</f>
        <v>35.758347359905123</v>
      </c>
      <c r="Q55" s="59">
        <f>[2]节奏总纲!Q55</f>
        <v>31.081155525229534</v>
      </c>
      <c r="R55" s="59">
        <f>[2]节奏总纲!R55</f>
        <v>25.606552544428059</v>
      </c>
      <c r="S55" s="59">
        <f>[2]节奏总纲!S55</f>
        <v>18.930469092333773</v>
      </c>
      <c r="T55" s="59">
        <f>[2]节奏总纲!T55</f>
        <v>10.570167479587953</v>
      </c>
      <c r="V55" s="7">
        <v>52</v>
      </c>
      <c r="W55" s="59">
        <f>[2]节奏总纲!W55</f>
        <v>2.4615965587437572</v>
      </c>
      <c r="X55" s="59">
        <f>[2]节奏总纲!X55</f>
        <v>2.1529384291805371</v>
      </c>
      <c r="Y55" s="59">
        <f>[2]节奏总纲!Y55</f>
        <v>1.822683447158493</v>
      </c>
      <c r="Z55" s="59">
        <f>[2]节奏总纲!Z55</f>
        <v>1.3431253191603396</v>
      </c>
      <c r="AA55" s="59">
        <f>[2]节奏总纲!AA55</f>
        <v>0.72431826768453611</v>
      </c>
      <c r="AC55" s="7">
        <v>52</v>
      </c>
      <c r="AD55" s="59">
        <f>[2]节奏总纲!AD55</f>
        <v>57.27226591292537</v>
      </c>
      <c r="AE55" s="59">
        <f>[2]节奏总纲!AE55</f>
        <v>59.290380144164828</v>
      </c>
      <c r="AF55" s="59">
        <f>[2]节奏总纲!AF55</f>
        <v>62.130298748930763</v>
      </c>
      <c r="AG55" s="59">
        <f>[2]节奏总纲!AG55</f>
        <v>66.530472725664353</v>
      </c>
      <c r="AH55" s="59">
        <f>[2]节奏总纲!AH55</f>
        <v>75.062532510920803</v>
      </c>
      <c r="AZ55" s="7">
        <v>52</v>
      </c>
      <c r="BA55" s="59">
        <f>[2]节奏总纲!BA55</f>
        <v>33.737057773318043</v>
      </c>
      <c r="BB55" s="59">
        <f>[2]节奏总纲!BB55</f>
        <v>35.146386283795508</v>
      </c>
      <c r="BC55" s="59">
        <f>[2]节奏总纲!BC55</f>
        <v>37.075448197698059</v>
      </c>
      <c r="BD55" s="59">
        <f>[2]节奏总纲!BD55</f>
        <v>39.790623261487418</v>
      </c>
      <c r="BE55" s="59">
        <f>[2]节奏总纲!BE55</f>
        <v>44.455742855302844</v>
      </c>
      <c r="BI55" s="1">
        <v>52</v>
      </c>
      <c r="BJ55" s="59">
        <f>[2]节奏总纲!BJ55</f>
        <v>2.5666666666666678</v>
      </c>
      <c r="BK55" s="59">
        <f>[2]节奏总纲!BK55</f>
        <v>2.6180000000000012</v>
      </c>
      <c r="BL55" s="59">
        <f>[2]节奏总纲!BL55</f>
        <v>2.7206666666666681</v>
      </c>
      <c r="BM55" s="59">
        <f>[2]节奏总纲!BM55</f>
        <v>2.926000000000001</v>
      </c>
      <c r="BN55" s="59">
        <f>[2]节奏总纲!BN55</f>
        <v>3.5933333333333346</v>
      </c>
      <c r="BW55" s="7">
        <v>52</v>
      </c>
      <c r="BX55" s="59">
        <f>[2]节奏总纲!BX55</f>
        <v>31.409452382022582</v>
      </c>
      <c r="BY55" s="59">
        <f>[2]节奏总纲!BY55</f>
        <v>31.937003907261929</v>
      </c>
      <c r="BZ55" s="59">
        <f>[2]节奏总纲!BZ55</f>
        <v>32.503757225034654</v>
      </c>
      <c r="CA55" s="59">
        <f>[2]节奏总纲!CA55</f>
        <v>33.154875618998368</v>
      </c>
      <c r="CB55" s="59">
        <f>[2]节奏总纲!CB55</f>
        <v>33.843039941845369</v>
      </c>
      <c r="CC55" s="59">
        <f>[2]节奏总纲!CC55</f>
        <v>33.843039941845369</v>
      </c>
    </row>
    <row r="56" spans="6:81" x14ac:dyDescent="0.15">
      <c r="F56" s="59">
        <f>[2]节奏总纲!F56</f>
        <v>54</v>
      </c>
      <c r="G56" s="59">
        <f>[2]节奏总纲!G56</f>
        <v>41.224253144732614</v>
      </c>
      <c r="K56" s="10"/>
      <c r="N56" s="59">
        <f>[2]节奏总纲!N56</f>
        <v>63</v>
      </c>
      <c r="O56" s="7">
        <v>53</v>
      </c>
      <c r="P56" s="59">
        <f>[2]节奏总纲!P56</f>
        <v>38.396621227037308</v>
      </c>
      <c r="Q56" s="59">
        <f>[2]节奏总纲!Q56</f>
        <v>33.42809844025868</v>
      </c>
      <c r="R56" s="59">
        <f>[2]节奏总纲!R56</f>
        <v>27.5802930273809</v>
      </c>
      <c r="S56" s="59">
        <f>[2]节奏总纲!S56</f>
        <v>20.319491953348145</v>
      </c>
      <c r="T56" s="59">
        <f>[2]节奏总纲!T56</f>
        <v>11.338522248344118</v>
      </c>
      <c r="V56" s="7">
        <v>53</v>
      </c>
      <c r="W56" s="59">
        <f>[2]节奏总纲!W56</f>
        <v>2.6382738671321846</v>
      </c>
      <c r="X56" s="59">
        <f>[2]节奏总纲!X56</f>
        <v>2.3469429150291461</v>
      </c>
      <c r="Y56" s="59">
        <f>[2]节奏总纲!Y56</f>
        <v>1.9737404829528415</v>
      </c>
      <c r="Z56" s="59">
        <f>[2]节奏总纲!Z56</f>
        <v>1.3890228610143716</v>
      </c>
      <c r="AA56" s="59">
        <f>[2]节奏总纲!AA56</f>
        <v>0.76835476875616493</v>
      </c>
      <c r="AC56" s="7">
        <v>53</v>
      </c>
      <c r="AD56" s="59">
        <f>[2]节奏总纲!AD56</f>
        <v>57.540284631526099</v>
      </c>
      <c r="AE56" s="59">
        <f>[2]节奏总纲!AE56</f>
        <v>59.564417547460899</v>
      </c>
      <c r="AF56" s="59">
        <f>[2]节奏总纲!AF56</f>
        <v>62.395461425033538</v>
      </c>
      <c r="AG56" s="59">
        <f>[2]节奏总纲!AG56</f>
        <v>66.819253686739231</v>
      </c>
      <c r="AH56" s="59">
        <f>[2]节奏总纲!AH56</f>
        <v>75.318351032805268</v>
      </c>
      <c r="AZ56" s="7">
        <v>53</v>
      </c>
      <c r="BA56" s="59">
        <f>[2]节奏总纲!BA56</f>
        <v>33.861619962032307</v>
      </c>
      <c r="BB56" s="59">
        <f>[2]节奏总纲!BB56</f>
        <v>35.268374853625097</v>
      </c>
      <c r="BC56" s="59">
        <f>[2]节奏总纲!BC56</f>
        <v>37.196452985793947</v>
      </c>
      <c r="BD56" s="59">
        <f>[2]节奏总纲!BD56</f>
        <v>39.925705028269732</v>
      </c>
      <c r="BE56" s="59">
        <f>[2]节奏总纲!BE56</f>
        <v>44.585020086822361</v>
      </c>
      <c r="BI56" s="1">
        <v>53</v>
      </c>
      <c r="BJ56" s="59">
        <f>[2]节奏总纲!BJ56</f>
        <v>2.600000000000001</v>
      </c>
      <c r="BK56" s="59">
        <f>[2]节奏总纲!BK56</f>
        <v>2.652000000000001</v>
      </c>
      <c r="BL56" s="59">
        <f>[2]节奏总纲!BL56</f>
        <v>2.7560000000000011</v>
      </c>
      <c r="BM56" s="59">
        <f>[2]节奏总纲!BM56</f>
        <v>2.9640000000000009</v>
      </c>
      <c r="BN56" s="59">
        <f>[2]节奏总纲!BN56</f>
        <v>3.640000000000001</v>
      </c>
      <c r="BW56" s="7">
        <v>53</v>
      </c>
      <c r="BX56" s="59">
        <f>[2]节奏总纲!BX56</f>
        <v>31.859430310817384</v>
      </c>
      <c r="BY56" s="59">
        <f>[2]节奏总纲!BY56</f>
        <v>32.373698557428163</v>
      </c>
      <c r="BZ56" s="59">
        <f>[2]节奏总纲!BZ56</f>
        <v>32.983145201793022</v>
      </c>
      <c r="CA56" s="59">
        <f>[2]节奏总纲!CA56</f>
        <v>33.587424938353614</v>
      </c>
      <c r="CB56" s="59">
        <f>[2]节奏总纲!CB56</f>
        <v>34.274966559784382</v>
      </c>
      <c r="CC56" s="59">
        <f>[2]节奏总纲!CC56</f>
        <v>34.274966559784382</v>
      </c>
    </row>
    <row r="57" spans="6:81" x14ac:dyDescent="0.15">
      <c r="F57" s="59">
        <f>[2]节奏总纲!F57</f>
        <v>55</v>
      </c>
      <c r="G57" s="59">
        <f>[2]节奏总纲!G57</f>
        <v>44.254833995939045</v>
      </c>
      <c r="K57" s="10"/>
      <c r="N57" s="59">
        <f>[2]节奏总纲!N57</f>
        <v>64</v>
      </c>
      <c r="O57" s="7">
        <v>54</v>
      </c>
      <c r="P57" s="59">
        <f>[2]节奏总纲!P57</f>
        <v>41.224253144732614</v>
      </c>
      <c r="Q57" s="59">
        <f>[2]节奏总纲!Q57</f>
        <v>35.947548742206841</v>
      </c>
      <c r="R57" s="59">
        <f>[2]节奏总纲!R57</f>
        <v>29.553667079458812</v>
      </c>
      <c r="S57" s="59">
        <f>[2]节奏总纲!S57</f>
        <v>21.762283235104348</v>
      </c>
      <c r="T57" s="59">
        <f>[2]节奏总纲!T57</f>
        <v>12.111685573922442</v>
      </c>
      <c r="V57" s="7">
        <v>54</v>
      </c>
      <c r="W57" s="59">
        <f>[2]节奏总纲!W57</f>
        <v>2.8276319176953066</v>
      </c>
      <c r="X57" s="59">
        <f>[2]节奏总纲!X57</f>
        <v>2.5194503019481616</v>
      </c>
      <c r="Y57" s="59">
        <f>[2]节奏总纲!Y57</f>
        <v>1.9733740520779115</v>
      </c>
      <c r="Z57" s="59">
        <f>[2]节奏总纲!Z57</f>
        <v>1.4427912817562039</v>
      </c>
      <c r="AA57" s="59">
        <f>[2]节奏总纲!AA57</f>
        <v>0.77316332557832368</v>
      </c>
      <c r="AC57" s="7">
        <v>54</v>
      </c>
      <c r="AD57" s="59">
        <f>[2]节奏总纲!AD57</f>
        <v>57.80830335012682</v>
      </c>
      <c r="AE57" s="59">
        <f>[2]节奏总纲!AE57</f>
        <v>59.838454950756969</v>
      </c>
      <c r="AF57" s="59">
        <f>[2]节奏总纲!AF57</f>
        <v>62.660624101136307</v>
      </c>
      <c r="AG57" s="59">
        <f>[2]节奏总纲!AG57</f>
        <v>67.098789255934349</v>
      </c>
      <c r="AH57" s="59">
        <f>[2]节奏总纲!AH57</f>
        <v>75.574169554689718</v>
      </c>
      <c r="AZ57" s="7">
        <v>54</v>
      </c>
      <c r="BA57" s="59">
        <f>[2]节奏总纲!BA57</f>
        <v>33.986182150746572</v>
      </c>
      <c r="BB57" s="59">
        <f>[2]节奏总纲!BB57</f>
        <v>35.390363423454687</v>
      </c>
      <c r="BC57" s="59">
        <f>[2]节奏总纲!BC57</f>
        <v>37.317457773889828</v>
      </c>
      <c r="BD57" s="59">
        <f>[2]节奏总纲!BD57</f>
        <v>40.052446592012309</v>
      </c>
      <c r="BE57" s="59">
        <f>[2]节奏总纲!BE57</f>
        <v>44.71429731834187</v>
      </c>
      <c r="BI57" s="1">
        <v>54</v>
      </c>
      <c r="BJ57" s="59">
        <f>[2]节奏总纲!BJ57</f>
        <v>2.6333333333333342</v>
      </c>
      <c r="BK57" s="59">
        <f>[2]节奏总纲!BK57</f>
        <v>2.6860000000000008</v>
      </c>
      <c r="BL57" s="59">
        <f>[2]节奏总纲!BL57</f>
        <v>2.7913333333333346</v>
      </c>
      <c r="BM57" s="59">
        <f>[2]节奏总纲!BM57</f>
        <v>3.0020000000000007</v>
      </c>
      <c r="BN57" s="59">
        <f>[2]节奏总纲!BN57</f>
        <v>3.6866666666666674</v>
      </c>
      <c r="BW57" s="7">
        <v>54</v>
      </c>
      <c r="BX57" s="59">
        <f>[2]节奏总纲!BX57</f>
        <v>32.291963103880526</v>
      </c>
      <c r="BY57" s="59">
        <f>[2]节奏总纲!BY57</f>
        <v>32.832647261636957</v>
      </c>
      <c r="BZ57" s="59">
        <f>[2]节奏总纲!BZ57</f>
        <v>33.39527305342645</v>
      </c>
      <c r="CA57" s="59">
        <f>[2]节奏总纲!CA57</f>
        <v>34.031395739895665</v>
      </c>
      <c r="CB57" s="59">
        <f>[2]节奏总纲!CB57</f>
        <v>34.686702458597871</v>
      </c>
      <c r="CC57" s="59">
        <f>[2]节奏总纲!CC57</f>
        <v>34.686702458597871</v>
      </c>
    </row>
    <row r="58" spans="6:81" x14ac:dyDescent="0.15">
      <c r="F58" s="59">
        <f>[2]节奏总纲!F58</f>
        <v>56</v>
      </c>
      <c r="G58" s="59">
        <f>[2]节奏总纲!G58</f>
        <v>47.502930128332721</v>
      </c>
      <c r="K58" s="10"/>
      <c r="N58" s="59">
        <f>[2]节奏总纲!N58</f>
        <v>65</v>
      </c>
      <c r="O58" s="7">
        <v>55</v>
      </c>
      <c r="P58" s="59">
        <f>[2]节奏总纲!P58</f>
        <v>44.254833995939045</v>
      </c>
      <c r="Q58" s="59">
        <f>[2]节奏总纲!Q58</f>
        <v>38.53268396026413</v>
      </c>
      <c r="R58" s="59">
        <f>[2]节奏总纲!R58</f>
        <v>31.642206307096416</v>
      </c>
      <c r="S58" s="59">
        <f>[2]节奏总纲!S58</f>
        <v>23.282468165263531</v>
      </c>
      <c r="T58" s="59">
        <f>[2]节奏总纲!T58</f>
        <v>12.944538943812169</v>
      </c>
      <c r="V58" s="7">
        <v>55</v>
      </c>
      <c r="W58" s="59">
        <f>[2]节奏总纲!W58</f>
        <v>3.0305808512064303</v>
      </c>
      <c r="X58" s="59">
        <f>[2]节奏总纲!X58</f>
        <v>2.5851352180572889</v>
      </c>
      <c r="Y58" s="59">
        <f>[2]节奏总纲!Y58</f>
        <v>2.0885392276376038</v>
      </c>
      <c r="Z58" s="59">
        <f>[2]节奏总纲!Z58</f>
        <v>1.5201849301591821</v>
      </c>
      <c r="AA58" s="59">
        <f>[2]节奏总纲!AA58</f>
        <v>0.8328533698897278</v>
      </c>
      <c r="AC58" s="7">
        <v>55</v>
      </c>
      <c r="AD58" s="59">
        <f>[2]节奏总纲!AD58</f>
        <v>58.071211008105138</v>
      </c>
      <c r="AE58" s="59">
        <f>[2]节奏总纲!AE58</f>
        <v>60.102437883401088</v>
      </c>
      <c r="AF58" s="59">
        <f>[2]节奏总纲!AF58</f>
        <v>62.925786777239075</v>
      </c>
      <c r="AG58" s="59">
        <f>[2]节奏总纲!AG58</f>
        <v>67.36285691246691</v>
      </c>
      <c r="AH58" s="59">
        <f>[2]节奏总纲!AH58</f>
        <v>75.829988076574182</v>
      </c>
      <c r="AZ58" s="7">
        <v>55</v>
      </c>
      <c r="BA58" s="59">
        <f>[2]节奏总纲!BA58</f>
        <v>34.09469189131628</v>
      </c>
      <c r="BB58" s="59">
        <f>[2]节奏总纲!BB58</f>
        <v>35.512351993284277</v>
      </c>
      <c r="BC58" s="59">
        <f>[2]节奏总纲!BC58</f>
        <v>37.438462561985709</v>
      </c>
      <c r="BD58" s="59">
        <f>[2]节奏总纲!BD58</f>
        <v>40.168994574261895</v>
      </c>
      <c r="BE58" s="59">
        <f>[2]节奏总纲!BE58</f>
        <v>44.843574549861387</v>
      </c>
      <c r="BI58" s="1">
        <v>55</v>
      </c>
      <c r="BJ58" s="59">
        <f>[2]节奏总纲!BJ58</f>
        <v>2.6666666666666674</v>
      </c>
      <c r="BK58" s="59">
        <f>[2]节奏总纲!BK58</f>
        <v>2.7200000000000006</v>
      </c>
      <c r="BL58" s="59">
        <f>[2]节奏总纲!BL58</f>
        <v>2.8266666666666675</v>
      </c>
      <c r="BM58" s="59">
        <f>[2]节奏总纲!BM58</f>
        <v>3.0400000000000005</v>
      </c>
      <c r="BN58" s="59">
        <f>[2]节奏总纲!BN58</f>
        <v>3.7333333333333343</v>
      </c>
      <c r="BW58" s="7">
        <v>55</v>
      </c>
      <c r="BX58" s="59">
        <f>[2]节奏总纲!BX58</f>
        <v>32.733609014843147</v>
      </c>
      <c r="BY58" s="59">
        <f>[2]节奏总纲!BY58</f>
        <v>33.259468274083204</v>
      </c>
      <c r="BZ58" s="59">
        <f>[2]节奏总纲!BZ58</f>
        <v>33.828861415776679</v>
      </c>
      <c r="CA58" s="59">
        <f>[2]节奏总纲!CA58</f>
        <v>34.436170958710932</v>
      </c>
      <c r="CB58" s="59">
        <f>[2]节奏总纲!CB58</f>
        <v>35.119323824093144</v>
      </c>
      <c r="CC58" s="59">
        <f>[2]节奏总纲!CC58</f>
        <v>35.119323824093144</v>
      </c>
    </row>
    <row r="59" spans="6:81" x14ac:dyDescent="0.15">
      <c r="F59" s="59">
        <f>[2]节奏总纲!F59</f>
        <v>57</v>
      </c>
      <c r="G59" s="59">
        <f>[2]节奏总纲!G59</f>
        <v>50.984153366799077</v>
      </c>
      <c r="K59" s="10"/>
      <c r="N59" s="59">
        <f>[2]节奏总纲!N59</f>
        <v>66</v>
      </c>
      <c r="O59" s="7">
        <v>56</v>
      </c>
      <c r="P59" s="59">
        <f>[2]节奏总纲!P59</f>
        <v>47.502930128332721</v>
      </c>
      <c r="Q59" s="59">
        <f>[2]节奏总纲!Q59</f>
        <v>41.275295988508304</v>
      </c>
      <c r="R59" s="59">
        <f>[2]节奏总纲!R59</f>
        <v>33.888590353552566</v>
      </c>
      <c r="S59" s="59">
        <f>[2]节奏总纲!S59</f>
        <v>24.910536559297679</v>
      </c>
      <c r="T59" s="59">
        <f>[2]节奏总纲!T59</f>
        <v>13.837603546383322</v>
      </c>
      <c r="V59" s="7">
        <v>56</v>
      </c>
      <c r="W59" s="59">
        <f>[2]节奏总纲!W59</f>
        <v>3.2480961323936768</v>
      </c>
      <c r="X59" s="59">
        <f>[2]节奏总纲!X59</f>
        <v>2.7426120282441744</v>
      </c>
      <c r="Y59" s="59">
        <f>[2]节奏总纲!Y59</f>
        <v>2.24638404645615</v>
      </c>
      <c r="Z59" s="59">
        <f>[2]节奏总纲!Z59</f>
        <v>1.6280683940341483</v>
      </c>
      <c r="AA59" s="59">
        <f>[2]节奏总纲!AA59</f>
        <v>0.89306460257115283</v>
      </c>
      <c r="AC59" s="7">
        <v>56</v>
      </c>
      <c r="AD59" s="59">
        <f>[2]节奏总纲!AD59</f>
        <v>58.321281314909029</v>
      </c>
      <c r="AE59" s="59">
        <f>[2]节奏总纲!AE59</f>
        <v>60.351982057337977</v>
      </c>
      <c r="AF59" s="59">
        <f>[2]节奏总纲!AF59</f>
        <v>63.17626763611517</v>
      </c>
      <c r="AG59" s="59">
        <f>[2]节奏总纲!AG59</f>
        <v>67.626924568999456</v>
      </c>
      <c r="AH59" s="59">
        <f>[2]节奏总纲!AH59</f>
        <v>76.086647524934079</v>
      </c>
      <c r="AZ59" s="7">
        <v>56</v>
      </c>
      <c r="BA59" s="59">
        <f>[2]节奏总纲!BA59</f>
        <v>34.201198727632011</v>
      </c>
      <c r="BB59" s="59">
        <f>[2]节奏总纲!BB59</f>
        <v>35.634340563113874</v>
      </c>
      <c r="BC59" s="59">
        <f>[2]节奏总纲!BC59</f>
        <v>37.55946735008159</v>
      </c>
      <c r="BD59" s="59">
        <f>[2]节奏总纲!BD59</f>
        <v>40.28554255651148</v>
      </c>
      <c r="BE59" s="59">
        <f>[2]节奏总纲!BE59</f>
        <v>44.972851781380903</v>
      </c>
      <c r="BI59" s="1">
        <v>56</v>
      </c>
      <c r="BJ59" s="59">
        <f>[2]节奏总纲!BJ59</f>
        <v>2.7000000000000006</v>
      </c>
      <c r="BK59" s="59">
        <f>[2]节奏总纲!BK59</f>
        <v>2.7540000000000009</v>
      </c>
      <c r="BL59" s="59">
        <f>[2]节奏总纲!BL59</f>
        <v>2.862000000000001</v>
      </c>
      <c r="BM59" s="59">
        <f>[2]节奏总纲!BM59</f>
        <v>3.0780000000000003</v>
      </c>
      <c r="BN59" s="59">
        <f>[2]节奏总纲!BN59</f>
        <v>3.7800000000000007</v>
      </c>
      <c r="BW59" s="7">
        <v>56</v>
      </c>
      <c r="BX59" s="59">
        <f>[2]节奏总纲!BX59</f>
        <v>33.176892907302189</v>
      </c>
      <c r="BY59" s="59">
        <f>[2]节奏总纲!BY59</f>
        <v>33.68650047037341</v>
      </c>
      <c r="BZ59" s="59">
        <f>[2]节奏总纲!BZ59</f>
        <v>34.252426803545553</v>
      </c>
      <c r="CA59" s="59">
        <f>[2]节奏总纲!CA59</f>
        <v>34.869671993596455</v>
      </c>
      <c r="CB59" s="59">
        <f>[2]节奏总纲!CB59</f>
        <v>35.555098518625485</v>
      </c>
      <c r="CC59" s="59">
        <f>[2]节奏总纲!CC59</f>
        <v>35.555098518625485</v>
      </c>
    </row>
    <row r="60" spans="6:81" x14ac:dyDescent="0.15">
      <c r="F60" s="59">
        <f>[2]节奏总纲!F60</f>
        <v>58</v>
      </c>
      <c r="G60" s="59">
        <f>[2]节奏总纲!G60</f>
        <v>54.715236050951923</v>
      </c>
      <c r="K60" s="10"/>
      <c r="N60" s="59">
        <f>[2]节奏总纲!N60</f>
        <v>67</v>
      </c>
      <c r="O60" s="7">
        <v>57</v>
      </c>
      <c r="P60" s="59">
        <f>[2]节奏总纲!P60</f>
        <v>50.984153366799077</v>
      </c>
      <c r="Q60" s="59">
        <f>[2]节奏总纲!Q60</f>
        <v>44.310327691085078</v>
      </c>
      <c r="R60" s="59">
        <f>[2]节奏总纲!R60</f>
        <v>36.316012443170983</v>
      </c>
      <c r="S60" s="59">
        <f>[2]节奏总纲!S60</f>
        <v>26.664712210835919</v>
      </c>
      <c r="T60" s="59">
        <f>[2]节奏总纲!T60</f>
        <v>14.815994968391813</v>
      </c>
      <c r="V60" s="7">
        <v>57</v>
      </c>
      <c r="W60" s="59">
        <f>[2]节奏总纲!W60</f>
        <v>3.481223238466356</v>
      </c>
      <c r="X60" s="59">
        <f>[2]节奏总纲!X60</f>
        <v>3.0350317025767737</v>
      </c>
      <c r="Y60" s="59">
        <f>[2]节奏总纲!Y60</f>
        <v>2.4274220896184175</v>
      </c>
      <c r="Z60" s="59">
        <f>[2]节奏总纲!Z60</f>
        <v>1.7541756515382403</v>
      </c>
      <c r="AA60" s="59">
        <f>[2]节奏总纲!AA60</f>
        <v>0.97839142200849061</v>
      </c>
      <c r="AC60" s="7">
        <v>57</v>
      </c>
      <c r="AD60" s="59">
        <f>[2]节奏总纲!AD60</f>
        <v>58.571351621712921</v>
      </c>
      <c r="AE60" s="59">
        <f>[2]节奏总纲!AE60</f>
        <v>60.60152623127486</v>
      </c>
      <c r="AF60" s="59">
        <f>[2]节奏总纲!AF60</f>
        <v>63.421042351541736</v>
      </c>
      <c r="AG60" s="59">
        <f>[2]节奏总纲!AG60</f>
        <v>67.890992225532017</v>
      </c>
      <c r="AH60" s="59">
        <f>[2]节奏总纲!AH60</f>
        <v>76.344973133357612</v>
      </c>
      <c r="AZ60" s="7">
        <v>57</v>
      </c>
      <c r="BA60" s="59">
        <f>[2]节奏总纲!BA60</f>
        <v>34.307705563947749</v>
      </c>
      <c r="BB60" s="59">
        <f>[2]节奏总纲!BB60</f>
        <v>35.756329132943463</v>
      </c>
      <c r="BC60" s="59">
        <f>[2]节奏总纲!BC60</f>
        <v>37.680472138177478</v>
      </c>
      <c r="BD60" s="59">
        <f>[2]节奏总纲!BD60</f>
        <v>40.402090538761065</v>
      </c>
      <c r="BE60" s="59">
        <f>[2]节奏总纲!BE60</f>
        <v>45.088151688727308</v>
      </c>
      <c r="BI60" s="1">
        <v>57</v>
      </c>
      <c r="BJ60" s="59">
        <f>[2]节奏总纲!BJ60</f>
        <v>2.7333333333333338</v>
      </c>
      <c r="BK60" s="59">
        <f>[2]节奏总纲!BK60</f>
        <v>2.7880000000000007</v>
      </c>
      <c r="BL60" s="59">
        <f>[2]节奏总纲!BL60</f>
        <v>2.897333333333334</v>
      </c>
      <c r="BM60" s="59">
        <f>[2]节奏总纲!BM60</f>
        <v>3.1160000000000001</v>
      </c>
      <c r="BN60" s="59">
        <f>[2]节奏总纲!BN60</f>
        <v>3.8266666666666671</v>
      </c>
      <c r="BW60" s="7">
        <v>57</v>
      </c>
      <c r="BX60" s="59">
        <f>[2]节奏总纲!BX60</f>
        <v>33.610521693288518</v>
      </c>
      <c r="BY60" s="59">
        <f>[2]节奏总纲!BY60</f>
        <v>34.136006917064577</v>
      </c>
      <c r="BZ60" s="59">
        <f>[2]节奏总纲!BZ60</f>
        <v>34.683321882159184</v>
      </c>
      <c r="CA60" s="59">
        <f>[2]节奏总纲!CA60</f>
        <v>35.308560867691789</v>
      </c>
      <c r="CB60" s="59">
        <f>[2]节奏总纲!CB60</f>
        <v>36.028038378653754</v>
      </c>
      <c r="CC60" s="59">
        <f>[2]节奏总纲!CC60</f>
        <v>36.028038378653754</v>
      </c>
    </row>
    <row r="61" spans="6:81" x14ac:dyDescent="0.15">
      <c r="F61" s="59">
        <f>[2]节奏总纲!F61</f>
        <v>59</v>
      </c>
      <c r="G61" s="59">
        <f>[2]节奏总纲!G61</f>
        <v>58.714111458355703</v>
      </c>
      <c r="K61" s="10"/>
      <c r="N61" s="59">
        <f>[2]节奏总纲!N61</f>
        <v>68</v>
      </c>
      <c r="O61" s="7">
        <v>58</v>
      </c>
      <c r="P61" s="59">
        <f>[2]节奏总纲!P61</f>
        <v>54.715236050951923</v>
      </c>
      <c r="Q61" s="59">
        <f>[2]节奏总纲!Q61</f>
        <v>47.459995750595695</v>
      </c>
      <c r="R61" s="59">
        <f>[2]节奏总纲!R61</f>
        <v>38.913475879437009</v>
      </c>
      <c r="S61" s="59">
        <f>[2]节奏总纲!S61</f>
        <v>28.572296265807093</v>
      </c>
      <c r="T61" s="59">
        <f>[2]节奏总纲!T61</f>
        <v>15.856475407565867</v>
      </c>
      <c r="V61" s="7">
        <v>58</v>
      </c>
      <c r="W61" s="59">
        <f>[2]节奏总纲!W61</f>
        <v>3.7310826841528453</v>
      </c>
      <c r="X61" s="59">
        <f>[2]节奏总纲!X61</f>
        <v>3.149668059510617</v>
      </c>
      <c r="Y61" s="59">
        <f>[2]节奏总纲!Y61</f>
        <v>2.5974634362660254</v>
      </c>
      <c r="Z61" s="59">
        <f>[2]节奏总纲!Z61</f>
        <v>1.9075840549711742</v>
      </c>
      <c r="AA61" s="59">
        <f>[2]节奏总纲!AA61</f>
        <v>1.0404804391740541</v>
      </c>
      <c r="AC61" s="7">
        <v>58</v>
      </c>
      <c r="AD61" s="59">
        <f>[2]节奏总纲!AD61</f>
        <v>58.821421928516813</v>
      </c>
      <c r="AE61" s="59">
        <f>[2]节奏总纲!AE61</f>
        <v>60.851070405211743</v>
      </c>
      <c r="AF61" s="59">
        <f>[2]节奏总纲!AF61</f>
        <v>63.665817066968295</v>
      </c>
      <c r="AG61" s="59">
        <f>[2]节奏总纲!AG61</f>
        <v>68.142437172458173</v>
      </c>
      <c r="AH61" s="59">
        <f>[2]节奏总纲!AH61</f>
        <v>76.60329874178116</v>
      </c>
      <c r="AZ61" s="7">
        <v>58</v>
      </c>
      <c r="BA61" s="59">
        <f>[2]节奏总纲!BA61</f>
        <v>34.41421240026348</v>
      </c>
      <c r="BB61" s="59">
        <f>[2]节奏总纲!BB61</f>
        <v>35.878317702773053</v>
      </c>
      <c r="BC61" s="59">
        <f>[2]节奏总纲!BC61</f>
        <v>37.801476926273359</v>
      </c>
      <c r="BD61" s="59">
        <f>[2]节奏总纲!BD61</f>
        <v>40.518638521010644</v>
      </c>
      <c r="BE61" s="59">
        <f>[2]节奏总纲!BE61</f>
        <v>45.199736104837825</v>
      </c>
      <c r="BI61" s="1">
        <v>58</v>
      </c>
      <c r="BJ61" s="59">
        <f>[2]节奏总纲!BJ61</f>
        <v>2.7666666666666671</v>
      </c>
      <c r="BK61" s="59">
        <f>[2]节奏总纲!BK61</f>
        <v>2.8220000000000005</v>
      </c>
      <c r="BL61" s="59">
        <f>[2]节奏总纲!BL61</f>
        <v>2.9326666666666674</v>
      </c>
      <c r="BM61" s="59">
        <f>[2]节奏总纲!BM61</f>
        <v>3.1540000000000004</v>
      </c>
      <c r="BN61" s="59">
        <f>[2]节奏总纲!BN61</f>
        <v>3.8733333333333335</v>
      </c>
      <c r="BW61" s="7">
        <v>58</v>
      </c>
      <c r="BX61" s="59">
        <f>[2]节奏总纲!BX61</f>
        <v>34.064362584006396</v>
      </c>
      <c r="BY61" s="59">
        <f>[2]节奏总纲!BY61</f>
        <v>34.555333392643561</v>
      </c>
      <c r="BZ61" s="59">
        <f>[2]节奏总纲!BZ61</f>
        <v>35.132313012164516</v>
      </c>
      <c r="CA61" s="59">
        <f>[2]节奏总纲!CA61</f>
        <v>35.773967769083114</v>
      </c>
      <c r="CB61" s="59">
        <f>[2]节奏总纲!CB61</f>
        <v>36.465928362136154</v>
      </c>
      <c r="CC61" s="59">
        <f>[2]节奏总纲!CC61</f>
        <v>36.465928362136154</v>
      </c>
    </row>
    <row r="62" spans="6:81" x14ac:dyDescent="0.15">
      <c r="F62" s="59">
        <f>[2]节奏总纲!F62</f>
        <v>60</v>
      </c>
      <c r="G62" s="59">
        <f>[2]节奏总纲!G62</f>
        <v>63</v>
      </c>
      <c r="K62" s="10"/>
      <c r="N62" s="59">
        <f>[2]节奏总纲!N62</f>
        <v>69</v>
      </c>
      <c r="O62" s="7">
        <v>59</v>
      </c>
      <c r="P62" s="59">
        <f>[2]节奏总纲!P62</f>
        <v>58.714111458355703</v>
      </c>
      <c r="Q62" s="59">
        <f>[2]节奏总纲!Q62</f>
        <v>50.940363101269412</v>
      </c>
      <c r="R62" s="59">
        <f>[2]节奏总纲!R62</f>
        <v>41.728119013453394</v>
      </c>
      <c r="S62" s="59">
        <f>[2]节奏总纲!S62</f>
        <v>30.607666303240826</v>
      </c>
      <c r="T62" s="59">
        <f>[2]节奏总纲!T62</f>
        <v>17.003606678339814</v>
      </c>
      <c r="V62" s="7">
        <v>59</v>
      </c>
      <c r="W62" s="59">
        <f>[2]节奏总纲!W62</f>
        <v>3.99887540740378</v>
      </c>
      <c r="X62" s="59">
        <f>[2]节奏总纲!X62</f>
        <v>3.4803673506737169</v>
      </c>
      <c r="Y62" s="59">
        <f>[2]节奏总纲!Y62</f>
        <v>2.8146431340163858</v>
      </c>
      <c r="Z62" s="59">
        <f>[2]节奏总纲!Z62</f>
        <v>2.0353700374337329</v>
      </c>
      <c r="AA62" s="59">
        <f>[2]节奏总纲!AA62</f>
        <v>1.1471312707739472</v>
      </c>
      <c r="AC62" s="7">
        <v>59</v>
      </c>
      <c r="AD62" s="59">
        <f>[2]节奏总纲!AD62</f>
        <v>59.066704614192936</v>
      </c>
      <c r="AE62" s="59">
        <f>[2]节奏总纲!AE62</f>
        <v>61.094954819415335</v>
      </c>
      <c r="AF62" s="59">
        <f>[2]节奏总纲!AF62</f>
        <v>63.91059178239486</v>
      </c>
      <c r="AG62" s="59">
        <f>[2]节奏总纲!AG62</f>
        <v>68.385008299388929</v>
      </c>
      <c r="AH62" s="59">
        <f>[2]节奏总纲!AH62</f>
        <v>76.861624350204693</v>
      </c>
      <c r="AZ62" s="7">
        <v>59</v>
      </c>
      <c r="BA62" s="59">
        <f>[2]节奏总纲!BA62</f>
        <v>34.520719236579211</v>
      </c>
      <c r="BB62" s="59">
        <f>[2]节奏总纲!BB62</f>
        <v>36.000264155774609</v>
      </c>
      <c r="BC62" s="59">
        <f>[2]节奏总纲!BC62</f>
        <v>37.922481714369241</v>
      </c>
      <c r="BD62" s="59">
        <f>[2]节奏总纲!BD62</f>
        <v>40.635186503260229</v>
      </c>
      <c r="BE62" s="59">
        <f>[2]节奏总纲!BE62</f>
        <v>45.31132052094835</v>
      </c>
      <c r="BI62" s="1">
        <v>59</v>
      </c>
      <c r="BJ62" s="59">
        <f>[2]节奏总纲!BJ62</f>
        <v>2.8000000000000003</v>
      </c>
      <c r="BK62" s="59">
        <f>[2]节奏总纲!BK62</f>
        <v>2.8560000000000003</v>
      </c>
      <c r="BL62" s="59">
        <f>[2]节奏总纲!BL62</f>
        <v>2.9680000000000004</v>
      </c>
      <c r="BM62" s="59">
        <f>[2]节奏总纲!BM62</f>
        <v>3.1920000000000002</v>
      </c>
      <c r="BN62" s="59">
        <f>[2]节奏总纲!BN62</f>
        <v>3.92</v>
      </c>
      <c r="BW62" s="7">
        <v>59</v>
      </c>
      <c r="BX62" s="59">
        <f>[2]节奏总纲!BX62</f>
        <v>34.490270152469755</v>
      </c>
      <c r="BY62" s="59">
        <f>[2]节奏总纲!BY62</f>
        <v>35.017122693980703</v>
      </c>
      <c r="BZ62" s="59">
        <f>[2]节奏总纲!BZ62</f>
        <v>35.590118732830298</v>
      </c>
      <c r="CA62" s="59">
        <f>[2]节奏总纲!CA62</f>
        <v>36.233346855347108</v>
      </c>
      <c r="CB62" s="59">
        <f>[2]节奏总纲!CB62</f>
        <v>36.948702736645387</v>
      </c>
      <c r="CC62" s="59">
        <f>[2]节奏总纲!CC62</f>
        <v>36.948702736645387</v>
      </c>
    </row>
    <row r="63" spans="6:81" x14ac:dyDescent="0.15">
      <c r="F63" s="59">
        <f>[2]节奏总纲!F63</f>
        <v>61</v>
      </c>
      <c r="G63" s="59">
        <f>[2]节奏总纲!G63</f>
        <v>67.593501602322732</v>
      </c>
      <c r="N63" s="59">
        <f>[2]节奏总纲!N63</f>
        <v>70</v>
      </c>
      <c r="O63" s="7">
        <v>60</v>
      </c>
      <c r="P63" s="59">
        <f>[2]节奏总纲!P63</f>
        <v>63</v>
      </c>
      <c r="Q63" s="59">
        <f>[2]节奏总纲!Q63</f>
        <v>54.589500000000001</v>
      </c>
      <c r="R63" s="59">
        <f>[2]节奏总纲!R63</f>
        <v>44.717399999999998</v>
      </c>
      <c r="S63" s="59">
        <f>[2]节奏总纲!S63</f>
        <v>32.810400000000001</v>
      </c>
      <c r="T63" s="59">
        <f>[2]节奏总纲!T63</f>
        <v>18.276300000000003</v>
      </c>
      <c r="V63" s="7">
        <v>60</v>
      </c>
      <c r="W63" s="59">
        <f>[2]节奏总纲!W63</f>
        <v>4.2858885416442973</v>
      </c>
      <c r="X63" s="59">
        <f>[2]节奏总纲!X63</f>
        <v>3.649136898730589</v>
      </c>
      <c r="Y63" s="59">
        <f>[2]节奏总纲!Y63</f>
        <v>2.9892809865466035</v>
      </c>
      <c r="Z63" s="59">
        <f>[2]节奏总纲!Z63</f>
        <v>2.2027336967591751</v>
      </c>
      <c r="AA63" s="59">
        <f>[2]节奏总纲!AA63</f>
        <v>1.2726933216601886</v>
      </c>
      <c r="AC63" s="7">
        <v>60</v>
      </c>
      <c r="AD63" s="59">
        <f>[2]节奏总纲!AD63</f>
        <v>59.300028460644697</v>
      </c>
      <c r="AE63" s="59">
        <f>[2]节奏总纲!AE63</f>
        <v>61.330461663183208</v>
      </c>
      <c r="AF63" s="59">
        <f>[2]节奏总纲!AF63</f>
        <v>64.14304723627319</v>
      </c>
      <c r="AG63" s="59">
        <f>[2]节奏总纲!AG63</f>
        <v>68.627579426319684</v>
      </c>
      <c r="AH63" s="59">
        <f>[2]节奏总纲!AH63</f>
        <v>77.112805903056142</v>
      </c>
      <c r="AZ63" s="7">
        <v>60</v>
      </c>
      <c r="BA63" s="59">
        <f>[2]节奏总纲!BA63</f>
        <v>34.627226072894942</v>
      </c>
      <c r="BB63" s="59">
        <f>[2]节奏总纲!BB63</f>
        <v>36.105477566569242</v>
      </c>
      <c r="BC63" s="59">
        <f>[2]节奏总纲!BC63</f>
        <v>38.037513426486328</v>
      </c>
      <c r="BD63" s="59">
        <f>[2]节奏总纲!BD63</f>
        <v>40.751734485509814</v>
      </c>
      <c r="BE63" s="59">
        <f>[2]节奏总纲!BE63</f>
        <v>45.422904937058867</v>
      </c>
      <c r="BI63" s="1">
        <v>60</v>
      </c>
      <c r="BJ63" s="59">
        <f>[2]节奏总纲!BJ63</f>
        <v>2.8333333333333335</v>
      </c>
      <c r="BK63" s="59">
        <f>[2]节奏总纲!BK63</f>
        <v>2.89</v>
      </c>
      <c r="BL63" s="59">
        <f>[2]节奏总纲!BL63</f>
        <v>3.0033333333333339</v>
      </c>
      <c r="BM63" s="59">
        <f>[2]节奏总纲!BM63</f>
        <v>3.23</v>
      </c>
      <c r="BN63" s="59">
        <f>[2]节奏总纲!BN63</f>
        <v>3.9666666666666668</v>
      </c>
      <c r="BW63" s="7">
        <v>60</v>
      </c>
      <c r="BX63" s="59">
        <f>[2]节奏总纲!BX63</f>
        <v>34.946746581842135</v>
      </c>
      <c r="BY63" s="59">
        <f>[2]节奏总纲!BY63</f>
        <v>35.462275685369235</v>
      </c>
      <c r="BZ63" s="59">
        <f>[2]节奏总纲!BZ63</f>
        <v>36.065833153381824</v>
      </c>
      <c r="CA63" s="59">
        <f>[2]节奏总纲!CA63</f>
        <v>36.696861105963713</v>
      </c>
      <c r="CB63" s="59">
        <f>[2]节奏总纲!CB63</f>
        <v>37.417758642742506</v>
      </c>
      <c r="CC63" s="59">
        <f>[2]节奏总纲!CC63</f>
        <v>37.417758642742506</v>
      </c>
    </row>
    <row r="64" spans="6:81" x14ac:dyDescent="0.15">
      <c r="F64" s="59">
        <f>[2]节奏总纲!F64</f>
        <v>62</v>
      </c>
      <c r="G64" s="59">
        <f>[2]节奏总纲!G64</f>
        <v>72.516694719810218</v>
      </c>
      <c r="N64" s="59">
        <f>[2]节奏总纲!N64</f>
        <v>71</v>
      </c>
      <c r="O64" s="7">
        <v>61</v>
      </c>
      <c r="P64" s="59">
        <f>[2]节奏总纲!P64</f>
        <v>67.593501602322732</v>
      </c>
      <c r="Q64" s="59">
        <f>[2]节奏总纲!Q64</f>
        <v>58.596806539053574</v>
      </c>
      <c r="R64" s="59">
        <f>[2]节奏总纲!R64</f>
        <v>47.977867437328676</v>
      </c>
      <c r="S64" s="59">
        <f>[2]节奏总纲!S64</f>
        <v>35.229733035130607</v>
      </c>
      <c r="T64" s="59">
        <f>[2]节奏总纲!T64</f>
        <v>19.602115464673592</v>
      </c>
      <c r="V64" s="7">
        <v>61</v>
      </c>
      <c r="W64" s="59">
        <f>[2]节奏总纲!W64</f>
        <v>4.593501602322732</v>
      </c>
      <c r="X64" s="59">
        <f>[2]节奏总纲!X64</f>
        <v>4.0073065390535731</v>
      </c>
      <c r="Y64" s="59">
        <f>[2]节奏总纲!Y64</f>
        <v>3.2604674373286784</v>
      </c>
      <c r="Z64" s="59">
        <f>[2]节奏总纲!Z64</f>
        <v>2.4193330351306059</v>
      </c>
      <c r="AA64" s="59">
        <f>[2]节奏总纲!AA64</f>
        <v>1.3258154646735889</v>
      </c>
      <c r="AC64" s="7">
        <v>61</v>
      </c>
      <c r="AD64" s="59">
        <f>[2]节奏总纲!AD64</f>
        <v>59.533352307096465</v>
      </c>
      <c r="AE64" s="59">
        <f>[2]节奏总纲!AE64</f>
        <v>61.56596850695108</v>
      </c>
      <c r="AF64" s="59">
        <f>[2]节奏总纲!AF64</f>
        <v>64.368413367596901</v>
      </c>
      <c r="AG64" s="59">
        <f>[2]节奏总纲!AG64</f>
        <v>68.870150553250454</v>
      </c>
      <c r="AH64" s="59">
        <f>[2]节奏总纲!AH64</f>
        <v>77.355745991356301</v>
      </c>
      <c r="AZ64" s="7">
        <v>61</v>
      </c>
      <c r="BA64" s="59">
        <f>[2]节奏总纲!BA64</f>
        <v>34.733732909210673</v>
      </c>
      <c r="BB64" s="59">
        <f>[2]节奏总纲!BB64</f>
        <v>36.210690977363875</v>
      </c>
      <c r="BC64" s="59">
        <f>[2]节奏总纲!BC64</f>
        <v>38.14189763688286</v>
      </c>
      <c r="BD64" s="59">
        <f>[2]节奏总纲!BD64</f>
        <v>40.8682824677594</v>
      </c>
      <c r="BE64" s="59">
        <f>[2]节奏总纲!BE64</f>
        <v>45.534489353169384</v>
      </c>
      <c r="BI64" s="1">
        <v>61</v>
      </c>
      <c r="BJ64" s="59">
        <f>[2]节奏总纲!BJ64</f>
        <v>2.8666666666666667</v>
      </c>
      <c r="BK64" s="59">
        <f>[2]节奏总纲!BK64</f>
        <v>2.9239999999999999</v>
      </c>
      <c r="BL64" s="59">
        <f>[2]节奏总纲!BL64</f>
        <v>3.0386666666666668</v>
      </c>
      <c r="BM64" s="59">
        <f>[2]节奏总纲!BM64</f>
        <v>3.2679999999999998</v>
      </c>
      <c r="BN64" s="59">
        <f>[2]节奏总纲!BN64</f>
        <v>4.0133333333333328</v>
      </c>
      <c r="BW64" s="7">
        <v>61</v>
      </c>
      <c r="BX64" s="59">
        <f>[2]节奏总纲!BX64</f>
        <v>35.39948832484999</v>
      </c>
      <c r="BY64" s="59">
        <f>[2]节奏总纲!BY64</f>
        <v>35.951121278937144</v>
      </c>
      <c r="BZ64" s="59">
        <f>[2]节奏总纲!BZ64</f>
        <v>36.523226353203405</v>
      </c>
      <c r="CA64" s="59">
        <f>[2]节奏总纲!CA64</f>
        <v>37.177648787597903</v>
      </c>
      <c r="CB64" s="59">
        <f>[2]节奏总纲!CB64</f>
        <v>37.899048700813722</v>
      </c>
      <c r="CC64" s="59">
        <f>[2]节奏总纲!CC64</f>
        <v>37.899048700813722</v>
      </c>
    </row>
    <row r="65" spans="6:81" x14ac:dyDescent="0.15">
      <c r="F65" s="59">
        <f>[2]节奏总纲!F65</f>
        <v>63</v>
      </c>
      <c r="G65" s="59">
        <f>[2]节奏总纲!G65</f>
        <v>77.793242454074615</v>
      </c>
      <c r="N65" s="59">
        <f>[2]节奏总纲!N65</f>
        <v>72</v>
      </c>
      <c r="O65" s="7">
        <v>62</v>
      </c>
      <c r="P65" s="59">
        <f>[2]节奏总纲!P65</f>
        <v>72.516694719810218</v>
      </c>
      <c r="Q65" s="59">
        <f>[2]节奏总纲!Q65</f>
        <v>62.842967644187539</v>
      </c>
      <c r="R65" s="59">
        <f>[2]节奏总纲!R65</f>
        <v>51.5086082594812</v>
      </c>
      <c r="S65" s="59">
        <f>[2]节奏总纲!S65</f>
        <v>37.846462974268952</v>
      </c>
      <c r="T65" s="59">
        <f>[2]节奏总纲!T65</f>
        <v>21.124113171880715</v>
      </c>
      <c r="V65" s="7">
        <v>62</v>
      </c>
      <c r="W65" s="59">
        <f>[2]节奏总纲!W65</f>
        <v>4.9231931174874859</v>
      </c>
      <c r="X65" s="59">
        <f>[2]节奏总纲!X65</f>
        <v>4.2461611051339645</v>
      </c>
      <c r="Y65" s="59">
        <f>[2]节奏总纲!Y65</f>
        <v>3.5307408221525236</v>
      </c>
      <c r="Z65" s="59">
        <f>[2]节奏总纲!Z65</f>
        <v>2.6167299391383452</v>
      </c>
      <c r="AA65" s="59">
        <f>[2]节奏总纲!AA65</f>
        <v>1.5219977072071238</v>
      </c>
      <c r="AC65" s="7">
        <v>62</v>
      </c>
      <c r="AD65" s="59">
        <f>[2]节奏总纲!AD65</f>
        <v>59.766676153548232</v>
      </c>
      <c r="AE65" s="59">
        <f>[2]节奏总纲!AE65</f>
        <v>61.801475350718952</v>
      </c>
      <c r="AF65" s="59">
        <f>[2]节奏总纲!AF65</f>
        <v>64.593779498920611</v>
      </c>
      <c r="AG65" s="59">
        <f>[2]节奏总纲!AG65</f>
        <v>69.105843627521551</v>
      </c>
      <c r="AH65" s="59">
        <f>[2]节奏总纲!AH65</f>
        <v>77.59868607965646</v>
      </c>
      <c r="AZ65" s="7">
        <v>62</v>
      </c>
      <c r="BA65" s="59">
        <f>[2]节奏总纲!BA65</f>
        <v>34.840239745526404</v>
      </c>
      <c r="BB65" s="59">
        <f>[2]节奏总纲!BB65</f>
        <v>36.315904388158508</v>
      </c>
      <c r="BC65" s="59">
        <f>[2]节奏总纲!BC65</f>
        <v>38.246281847279398</v>
      </c>
      <c r="BD65" s="59">
        <f>[2]节奏总纲!BD65</f>
        <v>40.984830450008978</v>
      </c>
      <c r="BE65" s="59">
        <f>[2]节奏总纲!BE65</f>
        <v>45.646073769279901</v>
      </c>
      <c r="BI65" s="1">
        <v>62</v>
      </c>
      <c r="BJ65" s="59">
        <f>[2]节奏总纲!BJ65</f>
        <v>2.9</v>
      </c>
      <c r="BK65" s="59">
        <f>[2]节奏总纲!BK65</f>
        <v>2.9579999999999997</v>
      </c>
      <c r="BL65" s="59">
        <f>[2]节奏总纲!BL65</f>
        <v>3.0739999999999998</v>
      </c>
      <c r="BM65" s="59">
        <f>[2]节奏总纲!BM65</f>
        <v>3.3059999999999996</v>
      </c>
      <c r="BN65" s="59">
        <f>[2]节奏总纲!BN65</f>
        <v>4.0599999999999996</v>
      </c>
      <c r="BW65" s="7">
        <v>62</v>
      </c>
      <c r="BX65" s="59">
        <f>[2]节奏总纲!BX65</f>
        <v>35.879946954767739</v>
      </c>
      <c r="BY65" s="59">
        <f>[2]节奏总纲!BY65</f>
        <v>36.404595889192997</v>
      </c>
      <c r="BZ65" s="59">
        <f>[2]节奏总纲!BZ65</f>
        <v>37.015987444264518</v>
      </c>
      <c r="CA65" s="59">
        <f>[2]节奏总纲!CA65</f>
        <v>37.65260406528229</v>
      </c>
      <c r="CB65" s="59">
        <f>[2]节奏总纲!CB65</f>
        <v>38.389532424015663</v>
      </c>
      <c r="CC65" s="59">
        <f>[2]节奏总纲!CC65</f>
        <v>38.389532424015663</v>
      </c>
    </row>
    <row r="66" spans="6:81" x14ac:dyDescent="0.15">
      <c r="F66" s="59">
        <f>[2]节奏总纲!F66</f>
        <v>64</v>
      </c>
      <c r="G66" s="59">
        <f>[2]节奏总纲!G66</f>
        <v>83.4485062894652</v>
      </c>
      <c r="N66" s="59">
        <f>[2]节奏总纲!N66</f>
        <v>73</v>
      </c>
      <c r="O66" s="7">
        <v>63</v>
      </c>
      <c r="P66" s="59">
        <f>[2]节奏总纲!P66</f>
        <v>77.793242454074615</v>
      </c>
      <c r="Q66" s="59">
        <f>[2]节奏总纲!Q66</f>
        <v>67.470079180418907</v>
      </c>
      <c r="R66" s="59">
        <f>[2]节奏总纲!R66</f>
        <v>55.27987808786542</v>
      </c>
      <c r="S66" s="59">
        <f>[2]节奏总纲!S66</f>
        <v>40.678086479235617</v>
      </c>
      <c r="T66" s="59">
        <f>[2]节奏总纲!T66</f>
        <v>22.700068148098975</v>
      </c>
      <c r="V66" s="7">
        <v>63</v>
      </c>
      <c r="W66" s="59">
        <f>[2]节奏总纲!W66</f>
        <v>5.2765477342643976</v>
      </c>
      <c r="X66" s="59">
        <f>[2]节奏总纲!X66</f>
        <v>4.6271115362313679</v>
      </c>
      <c r="Y66" s="59">
        <f>[2]节奏总纲!Y66</f>
        <v>3.7712698283842201</v>
      </c>
      <c r="Z66" s="59">
        <f>[2]节奏总纲!Z66</f>
        <v>2.8316235049666645</v>
      </c>
      <c r="AA66" s="59">
        <f>[2]节奏总纲!AA66</f>
        <v>1.5759549762182594</v>
      </c>
      <c r="AC66" s="7">
        <v>63</v>
      </c>
      <c r="AD66" s="59">
        <f>[2]节奏总纲!AD66</f>
        <v>60</v>
      </c>
      <c r="AE66" s="59">
        <f>[2]节奏总纲!AE66</f>
        <v>62.033937447710706</v>
      </c>
      <c r="AF66" s="59">
        <f>[2]节奏总纲!AF66</f>
        <v>64.819145630244321</v>
      </c>
      <c r="AG66" s="59">
        <f>[2]节奏总纲!AG66</f>
        <v>69.333613546893503</v>
      </c>
      <c r="AH66" s="59">
        <f>[2]节奏总纲!AH66</f>
        <v>77.841626167956619</v>
      </c>
      <c r="AZ66" s="7">
        <v>63</v>
      </c>
      <c r="BA66" s="59">
        <f>[2]节奏总纲!BA66</f>
        <v>34.946746581842135</v>
      </c>
      <c r="BB66" s="59">
        <f>[2]节奏总纲!BB66</f>
        <v>36.421117798953141</v>
      </c>
      <c r="BC66" s="59">
        <f>[2]节奏总纲!BC66</f>
        <v>38.35066605767593</v>
      </c>
      <c r="BD66" s="59">
        <f>[2]节奏总纲!BD66</f>
        <v>41.087476216725996</v>
      </c>
      <c r="BE66" s="59">
        <f>[2]节奏总纲!BE66</f>
        <v>45.757658185390426</v>
      </c>
      <c r="BI66" s="1">
        <v>63</v>
      </c>
      <c r="BJ66" s="59">
        <f>[2]节奏总纲!BJ66</f>
        <v>2.9333333333333331</v>
      </c>
      <c r="BK66" s="59">
        <f>[2]节奏总纲!BK66</f>
        <v>2.992</v>
      </c>
      <c r="BL66" s="59">
        <f>[2]节奏总纲!BL66</f>
        <v>3.1093333333333333</v>
      </c>
      <c r="BM66" s="59">
        <f>[2]节奏总纲!BM66</f>
        <v>3.3439999999999994</v>
      </c>
      <c r="BN66" s="59">
        <f>[2]节奏总纲!BN66</f>
        <v>4.1066666666666665</v>
      </c>
      <c r="BW66" s="7">
        <v>63</v>
      </c>
      <c r="BX66" s="59">
        <f>[2]节奏总纲!BX66</f>
        <v>36.340586819184892</v>
      </c>
      <c r="BY66" s="59">
        <f>[2]节奏总纲!BY66</f>
        <v>36.891430076047094</v>
      </c>
      <c r="BZ66" s="59">
        <f>[2]节奏总纲!BZ66</f>
        <v>37.472329150700546</v>
      </c>
      <c r="CA66" s="59">
        <f>[2]节奏总纲!CA66</f>
        <v>38.143685709059689</v>
      </c>
      <c r="CB66" s="59">
        <f>[2]节奏总纲!CB66</f>
        <v>38.883046871454752</v>
      </c>
      <c r="CC66" s="59">
        <f>[2]节奏总纲!CC66</f>
        <v>38.883046871454752</v>
      </c>
    </row>
    <row r="67" spans="6:81" x14ac:dyDescent="0.15">
      <c r="F67" s="59">
        <f>[2]节奏总纲!F67</f>
        <v>65</v>
      </c>
      <c r="G67" s="59">
        <f>[2]节奏总纲!G67</f>
        <v>89.509667991878061</v>
      </c>
      <c r="N67" s="59">
        <f>[2]节奏总纲!N67</f>
        <v>74</v>
      </c>
      <c r="O67" s="7">
        <v>64</v>
      </c>
      <c r="P67" s="59">
        <f>[2]节奏总纲!P67</f>
        <v>83.4485062894652</v>
      </c>
      <c r="Q67" s="59">
        <f>[2]节奏总纲!Q67</f>
        <v>72.399924056740005</v>
      </c>
      <c r="R67" s="59">
        <f>[2]节奏总纲!R67</f>
        <v>59.365267374325548</v>
      </c>
      <c r="S67" s="59">
        <f>[2]节奏总纲!S67</f>
        <v>43.718672445050821</v>
      </c>
      <c r="T67" s="59">
        <f>[2]节奏总纲!T67</f>
        <v>24.341929284637001</v>
      </c>
      <c r="V67" s="7">
        <v>64</v>
      </c>
      <c r="W67" s="59">
        <f>[2]节奏总纲!W67</f>
        <v>5.6552638353905849</v>
      </c>
      <c r="X67" s="59">
        <f>[2]节奏总纲!X67</f>
        <v>4.9298448763210985</v>
      </c>
      <c r="Y67" s="59">
        <f>[2]节奏总纲!Y67</f>
        <v>4.0853892864601278</v>
      </c>
      <c r="Z67" s="59">
        <f>[2]节奏总纲!Z67</f>
        <v>3.0405859658152039</v>
      </c>
      <c r="AA67" s="59">
        <f>[2]节奏总纲!AA67</f>
        <v>1.6418611365380258</v>
      </c>
      <c r="AC67" s="7">
        <v>64</v>
      </c>
      <c r="AD67" s="59">
        <f>[2]节奏总纲!AD67</f>
        <v>60.217698846451768</v>
      </c>
      <c r="AE67" s="59">
        <f>[2]节奏总纲!AE67</f>
        <v>62.250054995811666</v>
      </c>
      <c r="AF67" s="59">
        <f>[2]节奏总纲!AF67</f>
        <v>65.042129882798193</v>
      </c>
      <c r="AG67" s="59">
        <f>[2]节奏总纲!AG67</f>
        <v>69.56138346626544</v>
      </c>
      <c r="AH67" s="59">
        <f>[2]节奏总纲!AH67</f>
        <v>78.077870469399883</v>
      </c>
      <c r="AZ67" s="7">
        <v>64</v>
      </c>
      <c r="BA67" s="59">
        <f>[2]节奏总纲!BA67</f>
        <v>35.048795427931836</v>
      </c>
      <c r="BB67" s="59">
        <f>[2]节奏总纲!BB67</f>
        <v>36.526331209747774</v>
      </c>
      <c r="BC67" s="59">
        <f>[2]节奏总纲!BC67</f>
        <v>38.455050268072462</v>
      </c>
      <c r="BD67" s="59">
        <f>[2]节奏总纲!BD67</f>
        <v>41.188041754455355</v>
      </c>
      <c r="BE67" s="59">
        <f>[2]节奏总纲!BE67</f>
        <v>45.869242601500943</v>
      </c>
      <c r="BI67" s="1">
        <v>64</v>
      </c>
      <c r="BJ67" s="59">
        <f>[2]节奏总纲!BJ67</f>
        <v>2.9666666666666663</v>
      </c>
      <c r="BK67" s="59">
        <f>[2]节奏总纲!BK67</f>
        <v>3.0259999999999998</v>
      </c>
      <c r="BL67" s="59">
        <f>[2]节奏总纲!BL67</f>
        <v>3.1446666666666663</v>
      </c>
      <c r="BM67" s="59">
        <f>[2]节奏总纲!BM67</f>
        <v>3.3819999999999992</v>
      </c>
      <c r="BN67" s="59">
        <f>[2]节奏总纲!BN67</f>
        <v>4.1533333333333324</v>
      </c>
      <c r="BW67" s="7">
        <v>64</v>
      </c>
      <c r="BX67" s="59">
        <f>[2]节奏总纲!BX67</f>
        <v>36.816594496836878</v>
      </c>
      <c r="BY67" s="59">
        <f>[2]节奏总纲!BY67</f>
        <v>37.353752318195028</v>
      </c>
      <c r="BZ67" s="59">
        <f>[2]节奏总纲!BZ67</f>
        <v>37.96668081559784</v>
      </c>
      <c r="CA67" s="59">
        <f>[2]节奏总纲!CA67</f>
        <v>38.619769456836295</v>
      </c>
      <c r="CB67" s="59">
        <f>[2]节奏总纲!CB67</f>
        <v>39.342673018124934</v>
      </c>
      <c r="CC67" s="59">
        <f>[2]节奏总纲!CC67</f>
        <v>39.342673018124934</v>
      </c>
    </row>
    <row r="68" spans="6:81" x14ac:dyDescent="0.15">
      <c r="F68" s="59">
        <f>[2]节奏总纲!F68</f>
        <v>66</v>
      </c>
      <c r="G68" s="59">
        <f>[2]节奏总纲!G68</f>
        <v>96.005860256665443</v>
      </c>
      <c r="N68" s="59">
        <f>[2]节奏总纲!N68</f>
        <v>75</v>
      </c>
      <c r="O68" s="7">
        <v>65</v>
      </c>
      <c r="P68" s="59">
        <f>[2]节奏总纲!P68</f>
        <v>89.509667991878061</v>
      </c>
      <c r="Q68" s="59">
        <f>[2]节奏总纲!Q68</f>
        <v>77.64963698295422</v>
      </c>
      <c r="R68" s="59">
        <f>[2]节奏总纲!R68</f>
        <v>63.802491344610679</v>
      </c>
      <c r="S68" s="59">
        <f>[2]节奏总纲!S68</f>
        <v>46.929918928141667</v>
      </c>
      <c r="T68" s="59">
        <f>[2]节奏总纲!T68</f>
        <v>25.993607584841389</v>
      </c>
      <c r="V68" s="7">
        <v>65</v>
      </c>
      <c r="W68" s="59">
        <f>[2]节奏总纲!W68</f>
        <v>6.0611617024128606</v>
      </c>
      <c r="X68" s="59">
        <f>[2]节奏总纲!X68</f>
        <v>5.2497129262142153</v>
      </c>
      <c r="Y68" s="59">
        <f>[2]节奏总纲!Y68</f>
        <v>4.4372239702851317</v>
      </c>
      <c r="Z68" s="59">
        <f>[2]节奏总纲!Z68</f>
        <v>3.2112464830908465</v>
      </c>
      <c r="AA68" s="59">
        <f>[2]节奏总纲!AA68</f>
        <v>1.651678300204388</v>
      </c>
      <c r="AC68" s="7">
        <v>65</v>
      </c>
      <c r="AD68" s="59">
        <f>[2]节奏总纲!AD68</f>
        <v>60.435397692903535</v>
      </c>
      <c r="AE68" s="59">
        <f>[2]节奏总纲!AE68</f>
        <v>62.466172543912634</v>
      </c>
      <c r="AF68" s="59">
        <f>[2]节奏总纲!AF68</f>
        <v>65.255436396961542</v>
      </c>
      <c r="AG68" s="59">
        <f>[2]节奏总纲!AG68</f>
        <v>69.789153385637391</v>
      </c>
      <c r="AH68" s="59">
        <f>[2]节奏总纲!AH68</f>
        <v>78.301575047908599</v>
      </c>
      <c r="AZ68" s="7">
        <v>65</v>
      </c>
      <c r="BA68" s="59">
        <f>[2]节奏总纲!BA68</f>
        <v>35.146386283795508</v>
      </c>
      <c r="BB68" s="59">
        <f>[2]节奏总纲!BB68</f>
        <v>36.631544620542407</v>
      </c>
      <c r="BC68" s="59">
        <f>[2]节奏总纲!BC68</f>
        <v>38.559434478468994</v>
      </c>
      <c r="BD68" s="59">
        <f>[2]节奏总纲!BD68</f>
        <v>41.288607292184714</v>
      </c>
      <c r="BE68" s="59">
        <f>[2]节奏总纲!BE68</f>
        <v>45.98082701761146</v>
      </c>
      <c r="BI68" s="1">
        <v>65</v>
      </c>
      <c r="BJ68" s="59">
        <f>[2]节奏总纲!BJ68</f>
        <v>2.9999999999999996</v>
      </c>
      <c r="BK68" s="59">
        <f>[2]节奏总纲!BK68</f>
        <v>3.0599999999999996</v>
      </c>
      <c r="BL68" s="59">
        <f>[2]节奏总纲!BL68</f>
        <v>3.1799999999999997</v>
      </c>
      <c r="BM68" s="59">
        <f>[2]节奏总纲!BM68</f>
        <v>3.419999999999999</v>
      </c>
      <c r="BN68" s="59">
        <f>[2]节奏总纲!BN68</f>
        <v>4.1999999999999993</v>
      </c>
      <c r="BW68" s="7">
        <v>65</v>
      </c>
      <c r="BX68" s="59">
        <f>[2]节奏总纲!BX68</f>
        <v>37.281858261446175</v>
      </c>
      <c r="BY68" s="59">
        <f>[2]节奏总纲!BY68</f>
        <v>37.830182618345603</v>
      </c>
      <c r="BZ68" s="59">
        <f>[2]节奏总纲!BZ68</f>
        <v>38.434433483033168</v>
      </c>
      <c r="CA68" s="59">
        <f>[2]节奏总纲!CA68</f>
        <v>39.10574775257124</v>
      </c>
      <c r="CB68" s="59">
        <f>[2]节奏总纲!CB68</f>
        <v>39.788896264020153</v>
      </c>
      <c r="CC68" s="59">
        <f>[2]节奏总纲!CC68</f>
        <v>39.788896264020153</v>
      </c>
    </row>
    <row r="69" spans="6:81" x14ac:dyDescent="0.15">
      <c r="F69" s="59">
        <f>[2]节奏总纲!F69</f>
        <v>67</v>
      </c>
      <c r="G69" s="59">
        <f>[2]节奏总纲!G69</f>
        <v>102.96830673359811</v>
      </c>
      <c r="N69" s="59">
        <f>[2]节奏总纲!N69</f>
        <v>76</v>
      </c>
      <c r="O69" s="7">
        <v>66</v>
      </c>
      <c r="P69" s="59">
        <f>[2]节奏总纲!P69</f>
        <v>96.005860256665443</v>
      </c>
      <c r="Q69" s="59">
        <f>[2]节奏总纲!Q69</f>
        <v>83.352287874836932</v>
      </c>
      <c r="R69" s="59">
        <f>[2]节奏总纲!R69</f>
        <v>68.490580707105124</v>
      </c>
      <c r="S69" s="59">
        <f>[2]节奏总纲!S69</f>
        <v>50.163061984107692</v>
      </c>
      <c r="T69" s="59">
        <f>[2]节奏总纲!T69</f>
        <v>27.851300060458648</v>
      </c>
      <c r="V69" s="7">
        <v>66</v>
      </c>
      <c r="W69" s="59">
        <f>[2]节奏总纲!W69</f>
        <v>6.496192264787382</v>
      </c>
      <c r="X69" s="59">
        <f>[2]节奏总纲!X69</f>
        <v>5.7026508918827119</v>
      </c>
      <c r="Y69" s="59">
        <f>[2]节奏总纲!Y69</f>
        <v>4.6880893624944449</v>
      </c>
      <c r="Z69" s="59">
        <f>[2]节奏总纲!Z69</f>
        <v>3.2331430559660248</v>
      </c>
      <c r="AA69" s="59">
        <f>[2]节奏总纲!AA69</f>
        <v>1.8576924756172595</v>
      </c>
      <c r="AC69" s="7">
        <v>66</v>
      </c>
      <c r="AD69" s="59">
        <f>[2]节奏总纲!AD69</f>
        <v>60.653096539355303</v>
      </c>
      <c r="AE69" s="59">
        <f>[2]节奏总纲!AE69</f>
        <v>62.682290092013595</v>
      </c>
      <c r="AF69" s="59">
        <f>[2]节奏总纲!AF69</f>
        <v>65.468742911124906</v>
      </c>
      <c r="AG69" s="59">
        <f>[2]节奏总纲!AG69</f>
        <v>70.015851474333999</v>
      </c>
      <c r="AH69" s="59">
        <f>[2]节奏总纲!AH69</f>
        <v>78.525279626417301</v>
      </c>
      <c r="AZ69" s="7">
        <v>66</v>
      </c>
      <c r="BA69" s="59">
        <f>[2]节奏总纲!BA69</f>
        <v>35.243977139659179</v>
      </c>
      <c r="BB69" s="59">
        <f>[2]节奏总纲!BB69</f>
        <v>36.73675803133704</v>
      </c>
      <c r="BC69" s="59">
        <f>[2]节奏总纲!BC69</f>
        <v>38.663818688865533</v>
      </c>
      <c r="BD69" s="59">
        <f>[2]节奏总纲!BD69</f>
        <v>41.389172829914081</v>
      </c>
      <c r="BE69" s="59">
        <f>[2]节奏总纲!BE69</f>
        <v>46.079770001861057</v>
      </c>
      <c r="BI69" s="1">
        <v>66</v>
      </c>
      <c r="BJ69" s="59">
        <f>[2]节奏总纲!BJ69</f>
        <v>3.0333333333333328</v>
      </c>
      <c r="BK69" s="59">
        <f>[2]节奏总纲!BK69</f>
        <v>3.0939999999999994</v>
      </c>
      <c r="BL69" s="59">
        <f>[2]节奏总纲!BL69</f>
        <v>3.2153333333333327</v>
      </c>
      <c r="BM69" s="59">
        <f>[2]节奏总纲!BM69</f>
        <v>3.4579999999999989</v>
      </c>
      <c r="BN69" s="59">
        <f>[2]节奏总纲!BN69</f>
        <v>4.2466666666666653</v>
      </c>
      <c r="BW69" s="7">
        <v>66</v>
      </c>
      <c r="BX69" s="59">
        <f>[2]节奏总纲!BX69</f>
        <v>37.753500482504599</v>
      </c>
      <c r="BY69" s="59">
        <f>[2]节奏总纲!BY69</f>
        <v>38.299957868613873</v>
      </c>
      <c r="BZ69" s="59">
        <f>[2]节奏总纲!BZ69</f>
        <v>38.923795989405541</v>
      </c>
      <c r="CA69" s="59">
        <f>[2]节奏总纲!CA69</f>
        <v>39.54248642883109</v>
      </c>
      <c r="CB69" s="59">
        <f>[2]节奏总纲!CB69</f>
        <v>40.250881200683118</v>
      </c>
      <c r="CC69" s="59">
        <f>[2]节奏总纲!CC69</f>
        <v>40.250881200683118</v>
      </c>
    </row>
    <row r="70" spans="6:81" x14ac:dyDescent="0.15">
      <c r="F70" s="59">
        <f>[2]节奏总纲!F70</f>
        <v>68</v>
      </c>
      <c r="G70" s="59">
        <f>[2]节奏总纲!G70</f>
        <v>110.43047210190386</v>
      </c>
      <c r="N70" s="59">
        <f>[2]节奏总纲!N70</f>
        <v>77</v>
      </c>
      <c r="O70" s="7">
        <v>67</v>
      </c>
      <c r="P70" s="59">
        <f>[2]节奏总纲!P70</f>
        <v>102.96830673359811</v>
      </c>
      <c r="Q70" s="59">
        <f>[2]节奏总纲!Q70</f>
        <v>89.469161720823394</v>
      </c>
      <c r="R70" s="59">
        <f>[2]节奏总纲!R70</f>
        <v>73.292840732975137</v>
      </c>
      <c r="S70" s="59">
        <f>[2]节奏总纲!S70</f>
        <v>53.625894146857902</v>
      </c>
      <c r="T70" s="59">
        <f>[2]节奏总纲!T70</f>
        <v>29.799027968703292</v>
      </c>
      <c r="V70" s="7">
        <v>67</v>
      </c>
      <c r="W70" s="59">
        <f>[2]节奏总纲!W70</f>
        <v>6.9624464769326693</v>
      </c>
      <c r="X70" s="59">
        <f>[2]节奏总纲!X70</f>
        <v>6.1168738459864613</v>
      </c>
      <c r="Y70" s="59">
        <f>[2]节奏总纲!Y70</f>
        <v>4.8022600258700123</v>
      </c>
      <c r="Z70" s="59">
        <f>[2]节奏总纲!Z70</f>
        <v>3.4628321627502103</v>
      </c>
      <c r="AA70" s="59">
        <f>[2]节奏总纲!AA70</f>
        <v>1.9477279082446444</v>
      </c>
      <c r="AC70" s="7">
        <v>67</v>
      </c>
      <c r="AD70" s="59">
        <f>[2]节奏总纲!AD70</f>
        <v>60.870795385807064</v>
      </c>
      <c r="AE70" s="59">
        <f>[2]节奏总纲!AE70</f>
        <v>62.898407640114556</v>
      </c>
      <c r="AF70" s="59">
        <f>[2]节奏总纲!AF70</f>
        <v>65.682049425288255</v>
      </c>
      <c r="AG70" s="59">
        <f>[2]节奏总纲!AG70</f>
        <v>70.229195678021767</v>
      </c>
      <c r="AH70" s="59">
        <f>[2]节奏总纲!AH70</f>
        <v>78.748984204926018</v>
      </c>
      <c r="AZ70" s="7">
        <v>67</v>
      </c>
      <c r="BA70" s="59">
        <f>[2]节奏总纲!BA70</f>
        <v>35.341567995522851</v>
      </c>
      <c r="BB70" s="59">
        <f>[2]节奏总纲!BB70</f>
        <v>36.841971442131673</v>
      </c>
      <c r="BC70" s="59">
        <f>[2]节奏总纲!BC70</f>
        <v>38.768202899262064</v>
      </c>
      <c r="BD70" s="59">
        <f>[2]节奏总纲!BD70</f>
        <v>41.48973836764344</v>
      </c>
      <c r="BE70" s="59">
        <f>[2]节奏总纲!BE70</f>
        <v>46.176090215954694</v>
      </c>
      <c r="BI70" s="1">
        <v>67</v>
      </c>
      <c r="BJ70" s="59">
        <f>[2]节奏总纲!BJ70</f>
        <v>3.066666666666666</v>
      </c>
      <c r="BK70" s="59">
        <f>[2]节奏总纲!BK70</f>
        <v>3.1279999999999992</v>
      </c>
      <c r="BL70" s="59">
        <f>[2]节奏总纲!BL70</f>
        <v>3.2506666666666661</v>
      </c>
      <c r="BM70" s="59">
        <f>[2]节奏总纲!BM70</f>
        <v>3.4959999999999991</v>
      </c>
      <c r="BN70" s="59">
        <f>[2]节奏总纲!BN70</f>
        <v>4.2933333333333321</v>
      </c>
      <c r="BW70" s="7">
        <v>67</v>
      </c>
      <c r="BX70" s="59">
        <f>[2]节奏总纲!BX70</f>
        <v>38.223420039247138</v>
      </c>
      <c r="BY70" s="59">
        <f>[2]节奏总纲!BY70</f>
        <v>38.778836653495254</v>
      </c>
      <c r="BZ70" s="59">
        <f>[2]节奏总纲!BZ70</f>
        <v>39.366722334610458</v>
      </c>
      <c r="CA70" s="59">
        <f>[2]节奏总纲!CA70</f>
        <v>40.008845309680844</v>
      </c>
      <c r="CB70" s="59">
        <f>[2]节奏总纲!CB70</f>
        <v>40.704888716037352</v>
      </c>
      <c r="CC70" s="59">
        <f>[2]节奏总纲!CC70</f>
        <v>40.704888716037352</v>
      </c>
    </row>
    <row r="71" spans="6:81" x14ac:dyDescent="0.15">
      <c r="F71" s="59">
        <f>[2]节奏总纲!F71</f>
        <v>69</v>
      </c>
      <c r="G71" s="59">
        <f>[2]节奏总纲!G71</f>
        <v>118.42822291671132</v>
      </c>
      <c r="N71" s="59">
        <f>[2]节奏总纲!N71</f>
        <v>78</v>
      </c>
      <c r="O71" s="7">
        <v>68</v>
      </c>
      <c r="P71" s="59">
        <f>[2]节奏总纲!P71</f>
        <v>110.43047210190386</v>
      </c>
      <c r="Q71" s="59">
        <f>[2]节奏总纲!Q71</f>
        <v>95.831563690032169</v>
      </c>
      <c r="R71" s="59">
        <f>[2]节奏总纲!R71</f>
        <v>78.251032531409081</v>
      </c>
      <c r="S71" s="59">
        <f>[2]节奏总纲!S71</f>
        <v>57.412802445779818</v>
      </c>
      <c r="T71" s="59">
        <f>[2]节奏总纲!T71</f>
        <v>31.859191201399263</v>
      </c>
      <c r="V71" s="7">
        <v>68</v>
      </c>
      <c r="W71" s="59">
        <f>[2]节奏总纲!W71</f>
        <v>7.4621653683057474</v>
      </c>
      <c r="X71" s="59">
        <f>[2]节奏总纲!X71</f>
        <v>6.3624019692087757</v>
      </c>
      <c r="Y71" s="59">
        <f>[2]节奏总纲!Y71</f>
        <v>4.9581917984339441</v>
      </c>
      <c r="Z71" s="59">
        <f>[2]节奏总纲!Z71</f>
        <v>3.7869082989219152</v>
      </c>
      <c r="AA71" s="59">
        <f>[2]节奏总纲!AA71</f>
        <v>2.0601632326959702</v>
      </c>
      <c r="AC71" s="7">
        <v>68</v>
      </c>
      <c r="AD71" s="59">
        <f>[2]节奏总纲!AD71</f>
        <v>61.082568038258209</v>
      </c>
      <c r="AE71" s="59">
        <f>[2]节奏总纲!AE71</f>
        <v>63.107492392331935</v>
      </c>
      <c r="AF71" s="59">
        <f>[2]节奏总纲!AF71</f>
        <v>65.895355939451605</v>
      </c>
      <c r="AG71" s="59">
        <f>[2]节奏总纲!AG71</f>
        <v>70.442539881709536</v>
      </c>
      <c r="AH71" s="59">
        <f>[2]节奏总纲!AH71</f>
        <v>78.972688783434734</v>
      </c>
      <c r="AZ71" s="7">
        <v>68</v>
      </c>
      <c r="BA71" s="59">
        <f>[2]节奏总纲!BA71</f>
        <v>35.439158851386523</v>
      </c>
      <c r="BB71" s="59">
        <f>[2]节奏总纲!BB71</f>
        <v>36.947184852926306</v>
      </c>
      <c r="BC71" s="59">
        <f>[2]节奏总纲!BC71</f>
        <v>38.872587109658596</v>
      </c>
      <c r="BD71" s="59">
        <f>[2]节奏总纲!BD71</f>
        <v>41.590303905372799</v>
      </c>
      <c r="BE71" s="59">
        <f>[2]节奏总纲!BE71</f>
        <v>46.272410430048332</v>
      </c>
      <c r="BI71" s="1">
        <v>68</v>
      </c>
      <c r="BJ71" s="59">
        <f>[2]节奏总纲!BJ71</f>
        <v>3.0999999999999992</v>
      </c>
      <c r="BK71" s="59">
        <f>[2]节奏总纲!BK71</f>
        <v>3.161999999999999</v>
      </c>
      <c r="BL71" s="59">
        <f>[2]节奏总纲!BL71</f>
        <v>3.2859999999999991</v>
      </c>
      <c r="BM71" s="59">
        <f>[2]节奏总纲!BM71</f>
        <v>3.5339999999999989</v>
      </c>
      <c r="BN71" s="59">
        <f>[2]节奏总纲!BN71</f>
        <v>4.339999999999999</v>
      </c>
      <c r="BW71" s="7">
        <v>68</v>
      </c>
      <c r="BX71" s="59">
        <f>[2]节奏总纲!BX71</f>
        <v>38.690779383138512</v>
      </c>
      <c r="BY71" s="59">
        <f>[2]节奏总纲!BY71</f>
        <v>39.238919857187803</v>
      </c>
      <c r="BZ71" s="59">
        <f>[2]节奏总纲!BZ71</f>
        <v>39.813229873395798</v>
      </c>
      <c r="CA71" s="59">
        <f>[2]节奏总纲!CA71</f>
        <v>40.450201830884396</v>
      </c>
      <c r="CB71" s="59">
        <f>[2]节奏总纲!CB71</f>
        <v>41.159720729358739</v>
      </c>
      <c r="CC71" s="59">
        <f>[2]节奏总纲!CC71</f>
        <v>41.159720729358739</v>
      </c>
    </row>
    <row r="72" spans="6:81" x14ac:dyDescent="0.15">
      <c r="F72" s="59">
        <f>[2]节奏总纲!F72</f>
        <v>70</v>
      </c>
      <c r="G72" s="59">
        <f>[2]节奏总纲!G72</f>
        <v>127</v>
      </c>
      <c r="N72" s="59">
        <f>[2]节奏总纲!N72</f>
        <v>79</v>
      </c>
      <c r="O72" s="7">
        <v>69</v>
      </c>
      <c r="P72" s="59">
        <f>[2]节奏总纲!P72</f>
        <v>118.42822291671132</v>
      </c>
      <c r="Q72" s="59">
        <f>[2]节奏总纲!Q72</f>
        <v>102.51146975670532</v>
      </c>
      <c r="R72" s="59">
        <f>[2]节奏总纲!R72</f>
        <v>83.894553114198303</v>
      </c>
      <c r="S72" s="59">
        <f>[2]节奏总纲!S72</f>
        <v>61.535304627523196</v>
      </c>
      <c r="T72" s="59">
        <f>[2]节奏总纲!T72</f>
        <v>34.059956910846175</v>
      </c>
      <c r="V72" s="7">
        <v>69</v>
      </c>
      <c r="W72" s="59">
        <f>[2]节奏总纲!W72</f>
        <v>7.9977508148074605</v>
      </c>
      <c r="X72" s="59">
        <f>[2]节奏总纲!X72</f>
        <v>6.6799060666731549</v>
      </c>
      <c r="Y72" s="59">
        <f>[2]节奏总纲!Y72</f>
        <v>5.6435205827892219</v>
      </c>
      <c r="Z72" s="59">
        <f>[2]节奏总纲!Z72</f>
        <v>4.1225021817433785</v>
      </c>
      <c r="AA72" s="59">
        <f>[2]节奏总纲!AA72</f>
        <v>2.2007657094469124</v>
      </c>
      <c r="AC72" s="7">
        <v>69</v>
      </c>
      <c r="AD72" s="59">
        <f>[2]节奏总纲!AD72</f>
        <v>61.285688244217212</v>
      </c>
      <c r="AE72" s="59">
        <f>[2]节奏总纲!AE72</f>
        <v>63.310338531528565</v>
      </c>
      <c r="AF72" s="59">
        <f>[2]节奏总纲!AF72</f>
        <v>66.106079073217742</v>
      </c>
      <c r="AG72" s="59">
        <f>[2]节奏总纲!AG72</f>
        <v>70.655884085397304</v>
      </c>
      <c r="AH72" s="59">
        <f>[2]节奏总纲!AH72</f>
        <v>79.188599387584361</v>
      </c>
      <c r="AZ72" s="7">
        <v>69</v>
      </c>
      <c r="BA72" s="59">
        <f>[2]节奏总纲!BA72</f>
        <v>35.536749707250202</v>
      </c>
      <c r="BB72" s="59">
        <f>[2]节奏总纲!BB72</f>
        <v>37.045197000674086</v>
      </c>
      <c r="BC72" s="59">
        <f>[2]节奏总纲!BC72</f>
        <v>38.976971320055128</v>
      </c>
      <c r="BD72" s="59">
        <f>[2]节奏总纲!BD72</f>
        <v>41.690869443102159</v>
      </c>
      <c r="BE72" s="59">
        <f>[2]节奏总纲!BE72</f>
        <v>46.368730644141969</v>
      </c>
      <c r="BI72" s="1">
        <v>69</v>
      </c>
      <c r="BJ72" s="59">
        <f>[2]节奏总纲!BJ72</f>
        <v>3.1333333333333324</v>
      </c>
      <c r="BK72" s="59">
        <f>[2]节奏总纲!BK72</f>
        <v>3.1959999999999993</v>
      </c>
      <c r="BL72" s="59">
        <f>[2]节奏总纲!BL72</f>
        <v>3.3213333333333326</v>
      </c>
      <c r="BM72" s="59">
        <f>[2]节奏总纲!BM72</f>
        <v>3.5719999999999987</v>
      </c>
      <c r="BN72" s="59">
        <f>[2]节奏总纲!BN72</f>
        <v>4.3866666666666649</v>
      </c>
      <c r="BW72" s="7">
        <v>69</v>
      </c>
      <c r="BX72" s="59">
        <f>[2]节奏总纲!BX72</f>
        <v>39.165368824198744</v>
      </c>
      <c r="BY72" s="59">
        <f>[2]节奏总纲!BY72</f>
        <v>39.690086613900846</v>
      </c>
      <c r="BZ72" s="59">
        <f>[2]节奏总纲!BZ72</f>
        <v>40.27734947532835</v>
      </c>
      <c r="CA72" s="59">
        <f>[2]节奏总纲!CA72</f>
        <v>40.930671141986089</v>
      </c>
      <c r="CB72" s="59">
        <f>[2]节奏总纲!CB72</f>
        <v>41.602363103332472</v>
      </c>
      <c r="CC72" s="59">
        <f>[2]节奏总纲!CC72</f>
        <v>41.602363103332472</v>
      </c>
    </row>
    <row r="73" spans="6:81" x14ac:dyDescent="0.15">
      <c r="F73" s="59">
        <f>[2]节奏总纲!F73</f>
        <v>71</v>
      </c>
      <c r="G73" s="59">
        <f>[2]节奏总纲!G73</f>
        <v>136.18700320464549</v>
      </c>
      <c r="N73" s="59">
        <f>[2]节奏总纲!N73</f>
        <v>80</v>
      </c>
      <c r="O73" s="7">
        <v>70</v>
      </c>
      <c r="P73" s="59">
        <f>[2]节奏总纲!P73</f>
        <v>127</v>
      </c>
      <c r="Q73" s="59">
        <f>[2]节奏总纲!Q73</f>
        <v>109.9693</v>
      </c>
      <c r="R73" s="59">
        <f>[2]节奏总纲!R73</f>
        <v>90.106499999999997</v>
      </c>
      <c r="S73" s="59">
        <f>[2]节奏总纲!S73</f>
        <v>65.925700000000006</v>
      </c>
      <c r="T73" s="59">
        <f>[2]节奏总纲!T73</f>
        <v>36.4998</v>
      </c>
      <c r="V73" s="7">
        <v>70</v>
      </c>
      <c r="W73" s="59">
        <f>[2]节奏总纲!W73</f>
        <v>8.5717770832886799</v>
      </c>
      <c r="X73" s="59">
        <f>[2]节奏总纲!X73</f>
        <v>7.4578302432946799</v>
      </c>
      <c r="Y73" s="59">
        <f>[2]节奏总纲!Y73</f>
        <v>6.2119468858016944</v>
      </c>
      <c r="Z73" s="59">
        <f>[2]节奏总纲!Z73</f>
        <v>4.3903953724768101</v>
      </c>
      <c r="AA73" s="59">
        <f>[2]节奏总纲!AA73</f>
        <v>2.4398430891538254</v>
      </c>
      <c r="AC73" s="7">
        <v>70</v>
      </c>
      <c r="AD73" s="59">
        <f>[2]节奏总纲!AD73</f>
        <v>61.488808450176215</v>
      </c>
      <c r="AE73" s="59">
        <f>[2]节奏总纲!AE73</f>
        <v>63.513184670725188</v>
      </c>
      <c r="AF73" s="59">
        <f>[2]节奏总纲!AF73</f>
        <v>66.314314361313961</v>
      </c>
      <c r="AG73" s="59">
        <f>[2]节奏总纲!AG73</f>
        <v>70.869228289085072</v>
      </c>
      <c r="AH73" s="59">
        <f>[2]节奏总纲!AH73</f>
        <v>79.403426131671111</v>
      </c>
      <c r="AZ73" s="7">
        <v>70</v>
      </c>
      <c r="BA73" s="59">
        <f>[2]节奏总纲!BA73</f>
        <v>35.634340563113874</v>
      </c>
      <c r="BB73" s="59">
        <f>[2]节奏总纲!BB73</f>
        <v>37.135950591746003</v>
      </c>
      <c r="BC73" s="59">
        <f>[2]节奏总纲!BC73</f>
        <v>39.070187171981765</v>
      </c>
      <c r="BD73" s="59">
        <f>[2]节奏总纲!BD73</f>
        <v>41.791434980831518</v>
      </c>
      <c r="BE73" s="59">
        <f>[2]节奏总纲!BE73</f>
        <v>46.465050858235607</v>
      </c>
      <c r="BI73" s="1">
        <v>70</v>
      </c>
      <c r="BJ73" s="59">
        <f>[2]节奏总纲!BJ73</f>
        <v>3.1666666666666656</v>
      </c>
      <c r="BK73" s="59">
        <f>[2]节奏总纲!BK73</f>
        <v>3.2299999999999991</v>
      </c>
      <c r="BL73" s="59">
        <f>[2]节奏总纲!BL73</f>
        <v>3.3566666666666656</v>
      </c>
      <c r="BM73" s="59">
        <f>[2]节奏总纲!BM73</f>
        <v>3.6099999999999985</v>
      </c>
      <c r="BN73" s="59">
        <f>[2]节奏总纲!BN73</f>
        <v>4.4333333333333318</v>
      </c>
      <c r="BW73" s="7">
        <v>70</v>
      </c>
      <c r="BX73" s="59">
        <f>[2]节奏总纲!BX73</f>
        <v>39.628525141348646</v>
      </c>
      <c r="BY73" s="59">
        <f>[2]节奏总纲!BY73</f>
        <v>40.167205562734367</v>
      </c>
      <c r="BZ73" s="59">
        <f>[2]节奏总纲!BZ73</f>
        <v>40.760009392249536</v>
      </c>
      <c r="CA73" s="59">
        <f>[2]节奏总纲!CA73</f>
        <v>41.381700810460785</v>
      </c>
      <c r="CB73" s="59">
        <f>[2]节奏总纲!CB73</f>
        <v>42.080332137364977</v>
      </c>
      <c r="CC73" s="59">
        <f>[2]节奏总纲!CC73</f>
        <v>42.080332137364977</v>
      </c>
    </row>
    <row r="74" spans="6:81" x14ac:dyDescent="0.15">
      <c r="F74" s="59">
        <f>[2]节奏总纲!F74</f>
        <v>72</v>
      </c>
      <c r="G74" s="59">
        <f>[2]节奏总纲!G74</f>
        <v>146.03338943962044</v>
      </c>
      <c r="N74" s="59">
        <f>[2]节奏总纲!N74</f>
        <v>81</v>
      </c>
      <c r="O74" s="7">
        <v>71</v>
      </c>
      <c r="P74" s="59">
        <f>[2]节奏总纲!P74</f>
        <v>136.18700320464549</v>
      </c>
      <c r="Q74" s="59">
        <f>[2]节奏总纲!Q74</f>
        <v>118.03327567746625</v>
      </c>
      <c r="R74" s="59">
        <f>[2]节奏总纲!R74</f>
        <v>96.583822672734584</v>
      </c>
      <c r="S74" s="59">
        <f>[2]节奏总纲!S74</f>
        <v>70.612961161608681</v>
      </c>
      <c r="T74" s="59">
        <f>[2]节奏总纲!T74</f>
        <v>39.126526020694648</v>
      </c>
      <c r="V74" s="7">
        <v>71</v>
      </c>
      <c r="W74" s="59">
        <f>[2]节奏总纲!W74</f>
        <v>9.1870032046454924</v>
      </c>
      <c r="X74" s="59">
        <f>[2]节奏总纲!X74</f>
        <v>8.0639756774662459</v>
      </c>
      <c r="Y74" s="59">
        <f>[2]节奏总纲!Y74</f>
        <v>6.4773226727345872</v>
      </c>
      <c r="Z74" s="59">
        <f>[2]节奏总纲!Z74</f>
        <v>4.6872611616086743</v>
      </c>
      <c r="AA74" s="59">
        <f>[2]节奏总纲!AA74</f>
        <v>2.6267260206946474</v>
      </c>
      <c r="AC74" s="7">
        <v>71</v>
      </c>
      <c r="AD74" s="59">
        <f>[2]节奏总纲!AD74</f>
        <v>61.691928656135218</v>
      </c>
      <c r="AE74" s="59">
        <f>[2]节奏总纲!AE74</f>
        <v>63.716030809921811</v>
      </c>
      <c r="AF74" s="59">
        <f>[2]节奏总纲!AF74</f>
        <v>66.52254964941018</v>
      </c>
      <c r="AG74" s="59">
        <f>[2]节奏总纲!AG74</f>
        <v>71.07781362467729</v>
      </c>
      <c r="AH74" s="59">
        <f>[2]节奏总纲!AH74</f>
        <v>79.618252875757847</v>
      </c>
      <c r="AZ74" s="7">
        <v>71</v>
      </c>
      <c r="BA74" s="59">
        <f>[2]节奏总纲!BA74</f>
        <v>35.731931418977545</v>
      </c>
      <c r="BB74" s="59">
        <f>[2]节奏总纲!BB74</f>
        <v>37.226704182817912</v>
      </c>
      <c r="BC74" s="59">
        <f>[2]节奏总纲!BC74</f>
        <v>39.160241683169971</v>
      </c>
      <c r="BD74" s="59">
        <f>[2]节奏总纲!BD74</f>
        <v>41.892000518560877</v>
      </c>
      <c r="BE74" s="59">
        <f>[2]节奏总纲!BE74</f>
        <v>46.561371072329244</v>
      </c>
      <c r="BI74" s="1">
        <v>71</v>
      </c>
      <c r="BJ74" s="59">
        <f>[2]节奏总纲!BJ74</f>
        <v>3.1999999999999988</v>
      </c>
      <c r="BK74" s="59">
        <f>[2]节奏总纲!BK74</f>
        <v>3.2639999999999989</v>
      </c>
      <c r="BL74" s="59">
        <f>[2]节奏总纲!BL74</f>
        <v>3.391999999999999</v>
      </c>
      <c r="BM74" s="59">
        <f>[2]节奏总纲!BM74</f>
        <v>3.6479999999999984</v>
      </c>
      <c r="BN74" s="59">
        <f>[2]节奏总纲!BN74</f>
        <v>4.4799999999999978</v>
      </c>
      <c r="BW74" s="7">
        <v>71</v>
      </c>
      <c r="BX74" s="59">
        <f>[2]节奏总纲!BX74</f>
        <v>40.107783723382404</v>
      </c>
      <c r="BY74" s="59">
        <f>[2]节奏总纲!BY74</f>
        <v>40.637125609793571</v>
      </c>
      <c r="BZ74" s="59">
        <f>[2]节奏总纲!BZ74</f>
        <v>41.227183381803457</v>
      </c>
      <c r="CA74" s="59">
        <f>[2]节奏总纲!CA74</f>
        <v>41.85307774965591</v>
      </c>
      <c r="CB74" s="59">
        <f>[2]节奏总纲!CB74</f>
        <v>42.536236620449564</v>
      </c>
      <c r="CC74" s="59">
        <f>[2]节奏总纲!CC74</f>
        <v>42.536236620449564</v>
      </c>
    </row>
    <row r="75" spans="6:81" x14ac:dyDescent="0.15">
      <c r="F75" s="59">
        <f>[2]节奏总纲!F75</f>
        <v>73</v>
      </c>
      <c r="G75" s="59">
        <f>[2]节奏总纲!G75</f>
        <v>156.58648490814926</v>
      </c>
      <c r="N75" s="59">
        <f>[2]节奏总纲!N75</f>
        <v>82</v>
      </c>
      <c r="O75" s="7">
        <v>72</v>
      </c>
      <c r="P75" s="59">
        <f>[2]节奏总纲!P75</f>
        <v>146.03338943962044</v>
      </c>
      <c r="Q75" s="59">
        <f>[2]节奏总纲!Q75</f>
        <v>126.581741966263</v>
      </c>
      <c r="R75" s="59">
        <f>[2]节奏总纲!R75</f>
        <v>103.31862302853146</v>
      </c>
      <c r="S75" s="59">
        <f>[2]节奏总纲!S75</f>
        <v>75.586882373947532</v>
      </c>
      <c r="T75" s="59">
        <f>[2]节奏总纲!T75</f>
        <v>41.896979430227098</v>
      </c>
      <c r="V75" s="7">
        <v>72</v>
      </c>
      <c r="W75" s="59">
        <f>[2]节奏总纲!W75</f>
        <v>9.8463862349749434</v>
      </c>
      <c r="X75" s="59">
        <f>[2]节奏总纲!X75</f>
        <v>8.548466288796746</v>
      </c>
      <c r="Y75" s="59">
        <f>[2]节奏总纲!Y75</f>
        <v>6.7348003557968781</v>
      </c>
      <c r="Z75" s="59">
        <f>[2]节奏总纲!Z75</f>
        <v>4.9739212123388512</v>
      </c>
      <c r="AA75" s="59">
        <f>[2]节奏总纲!AA75</f>
        <v>2.7704534095324505</v>
      </c>
      <c r="AC75" s="7">
        <v>72</v>
      </c>
      <c r="AD75" s="59">
        <f>[2]节奏总纲!AD75</f>
        <v>61.895048862094221</v>
      </c>
      <c r="AE75" s="59">
        <f>[2]节奏总纲!AE75</f>
        <v>63.918876949118435</v>
      </c>
      <c r="AF75" s="59">
        <f>[2]节奏总纲!AF75</f>
        <v>66.7307849375064</v>
      </c>
      <c r="AG75" s="59">
        <f>[2]节奏总纲!AG75</f>
        <v>71.278862245535876</v>
      </c>
      <c r="AH75" s="59">
        <f>[2]节奏总纲!AH75</f>
        <v>79.833079619844597</v>
      </c>
      <c r="AZ75" s="7">
        <v>72</v>
      </c>
      <c r="BA75" s="59">
        <f>[2]节奏总纲!BA75</f>
        <v>35.829522274841217</v>
      </c>
      <c r="BB75" s="59">
        <f>[2]节奏总纲!BB75</f>
        <v>37.317457773889828</v>
      </c>
      <c r="BC75" s="59">
        <f>[2]节奏总纲!BC75</f>
        <v>39.250296194358178</v>
      </c>
      <c r="BD75" s="59">
        <f>[2]节奏总纲!BD75</f>
        <v>41.992566056290244</v>
      </c>
      <c r="BE75" s="59">
        <f>[2]节奏总纲!BE75</f>
        <v>46.657691286422882</v>
      </c>
      <c r="BI75" s="1">
        <v>72</v>
      </c>
      <c r="BJ75" s="59">
        <f>[2]节奏总纲!BJ75</f>
        <v>3.2333333333333321</v>
      </c>
      <c r="BK75" s="59">
        <f>[2]节奏总纲!BK75</f>
        <v>3.2979999999999987</v>
      </c>
      <c r="BL75" s="59">
        <f>[2]节奏总纲!BL75</f>
        <v>3.427333333333332</v>
      </c>
      <c r="BM75" s="59">
        <f>[2]节奏总纲!BM75</f>
        <v>3.6859999999999982</v>
      </c>
      <c r="BN75" s="59">
        <f>[2]节奏总纲!BN75</f>
        <v>4.5266666666666646</v>
      </c>
      <c r="BW75" s="7">
        <v>72</v>
      </c>
      <c r="BX75" s="59">
        <f>[2]节奏总纲!BX75</f>
        <v>40.566814302636963</v>
      </c>
      <c r="BY75" s="59">
        <f>[2]节奏总纲!BY75</f>
        <v>41.116727813554483</v>
      </c>
      <c r="BZ75" s="59">
        <f>[2]节奏总纲!BZ75</f>
        <v>41.67870926132386</v>
      </c>
      <c r="CA75" s="59">
        <f>[2]节奏总纲!CA75</f>
        <v>42.304861384799864</v>
      </c>
      <c r="CB75" s="59">
        <f>[2]节奏总纲!CB75</f>
        <v>43.014746184152813</v>
      </c>
      <c r="CC75" s="59">
        <f>[2]节奏总纲!CC75</f>
        <v>43.014746184152813</v>
      </c>
    </row>
    <row r="76" spans="6:81" x14ac:dyDescent="0.15">
      <c r="F76" s="59">
        <f>[2]节奏总纲!F76</f>
        <v>74</v>
      </c>
      <c r="G76" s="59">
        <f>[2]节奏总纲!G76</f>
        <v>167.89701257893043</v>
      </c>
      <c r="N76" s="59">
        <f>[2]节奏总纲!N76</f>
        <v>83</v>
      </c>
      <c r="O76" s="7">
        <v>73</v>
      </c>
      <c r="P76" s="59">
        <f>[2]节奏总纲!P76</f>
        <v>156.58648490814926</v>
      </c>
      <c r="Q76" s="59">
        <f>[2]节奏总纲!Q76</f>
        <v>135.41599214856748</v>
      </c>
      <c r="R76" s="59">
        <f>[2]节奏总纲!R76</f>
        <v>110.58137564213501</v>
      </c>
      <c r="S76" s="59">
        <f>[2]节奏总纲!S76</f>
        <v>80.955212697513176</v>
      </c>
      <c r="T76" s="59">
        <f>[2]节奏总纲!T76</f>
        <v>44.877686574675579</v>
      </c>
      <c r="V76" s="7">
        <v>73</v>
      </c>
      <c r="W76" s="59">
        <f>[2]节奏总纲!W76</f>
        <v>10.553095468528824</v>
      </c>
      <c r="X76" s="59">
        <f>[2]节奏总纲!X76</f>
        <v>8.834250182304487</v>
      </c>
      <c r="Y76" s="59">
        <f>[2]节奏总纲!Y76</f>
        <v>7.2627526136035527</v>
      </c>
      <c r="Z76" s="59">
        <f>[2]节奏总纲!Z76</f>
        <v>5.3683303235656439</v>
      </c>
      <c r="AA76" s="59">
        <f>[2]节奏总纲!AA76</f>
        <v>2.9807071444484805</v>
      </c>
      <c r="AC76" s="7">
        <v>73</v>
      </c>
      <c r="AD76" s="59">
        <f>[2]节奏总纲!AD76</f>
        <v>62.091594979242075</v>
      </c>
      <c r="AE76" s="59">
        <f>[2]节奏总纲!AE76</f>
        <v>64.114306430026588</v>
      </c>
      <c r="AF76" s="59">
        <f>[2]节奏总纲!AF76</f>
        <v>66.939020225602619</v>
      </c>
      <c r="AG76" s="59">
        <f>[2]节奏总纲!AG76</f>
        <v>71.479910866394462</v>
      </c>
      <c r="AH76" s="59">
        <f>[2]节奏总纲!AH76</f>
        <v>80.043898354812981</v>
      </c>
      <c r="AZ76" s="7">
        <v>73</v>
      </c>
      <c r="BA76" s="59">
        <f>[2]节奏总纲!BA76</f>
        <v>35.927113130704889</v>
      </c>
      <c r="BB76" s="59">
        <f>[2]节奏总纲!BB76</f>
        <v>37.408211364961737</v>
      </c>
      <c r="BC76" s="59">
        <f>[2]节奏总纲!BC76</f>
        <v>39.340350705546385</v>
      </c>
      <c r="BD76" s="59">
        <f>[2]节奏总纲!BD76</f>
        <v>42.080366850119908</v>
      </c>
      <c r="BE76" s="59">
        <f>[2]节奏总纲!BE76</f>
        <v>46.754011500516519</v>
      </c>
      <c r="BI76" s="1">
        <v>73</v>
      </c>
      <c r="BJ76" s="59">
        <f>[2]节奏总纲!BJ76</f>
        <v>3.2666666666666653</v>
      </c>
      <c r="BK76" s="59">
        <f>[2]节奏总纲!BK76</f>
        <v>3.3319999999999985</v>
      </c>
      <c r="BL76" s="59">
        <f>[2]节奏总纲!BL76</f>
        <v>3.4626666666666654</v>
      </c>
      <c r="BM76" s="59">
        <f>[2]节奏总纲!BM76</f>
        <v>3.723999999999998</v>
      </c>
      <c r="BN76" s="59">
        <f>[2]节奏总纲!BN76</f>
        <v>4.5733333333333315</v>
      </c>
      <c r="BW76" s="7">
        <v>73</v>
      </c>
      <c r="BX76" s="59">
        <f>[2]节奏总纲!BX76</f>
        <v>41.050728962151652</v>
      </c>
      <c r="BY76" s="59">
        <f>[2]节奏总纲!BY76</f>
        <v>41.560938373564056</v>
      </c>
      <c r="BZ76" s="59">
        <f>[2]节奏总纲!BZ76</f>
        <v>42.142929396202454</v>
      </c>
      <c r="CA76" s="59">
        <f>[2]节奏总纲!CA76</f>
        <v>42.770735222023518</v>
      </c>
      <c r="CB76" s="59">
        <f>[2]节奏总纲!CB76</f>
        <v>43.461216869621744</v>
      </c>
      <c r="CC76" s="59">
        <f>[2]节奏总纲!CC76</f>
        <v>43.461216869621744</v>
      </c>
    </row>
    <row r="77" spans="6:81" x14ac:dyDescent="0.15">
      <c r="F77" s="59">
        <f>[2]节奏总纲!F77</f>
        <v>75</v>
      </c>
      <c r="G77" s="59">
        <f>[2]节奏总纲!G77</f>
        <v>180.01933598375612</v>
      </c>
      <c r="N77" s="59">
        <f>[2]节奏总纲!N77</f>
        <v>84</v>
      </c>
      <c r="O77" s="7">
        <v>74</v>
      </c>
      <c r="P77" s="59">
        <f>[2]节奏总纲!P77</f>
        <v>167.89701257893043</v>
      </c>
      <c r="Q77" s="59">
        <f>[2]节奏总纲!Q77</f>
        <v>145.16375707574326</v>
      </c>
      <c r="R77" s="59">
        <f>[2]节奏总纲!R77</f>
        <v>118.70318789330381</v>
      </c>
      <c r="S77" s="59">
        <f>[2]节奏总纲!S77</f>
        <v>86.869914308338593</v>
      </c>
      <c r="T77" s="59">
        <f>[2]节奏总纲!T77</f>
        <v>48.169652908895138</v>
      </c>
      <c r="V77" s="7">
        <v>74</v>
      </c>
      <c r="W77" s="59">
        <f>[2]节奏总纲!W77</f>
        <v>11.31052767078117</v>
      </c>
      <c r="X77" s="59">
        <f>[2]节奏总纲!X77</f>
        <v>9.7477649271757798</v>
      </c>
      <c r="Y77" s="59">
        <f>[2]节奏总纲!Y77</f>
        <v>8.1218122511687909</v>
      </c>
      <c r="Z77" s="59">
        <f>[2]节奏总纲!Z77</f>
        <v>5.9147016108254178</v>
      </c>
      <c r="AA77" s="59">
        <f>[2]节奏总纲!AA77</f>
        <v>3.2919663342195591</v>
      </c>
      <c r="AC77" s="7">
        <v>74</v>
      </c>
      <c r="AD77" s="59">
        <f>[2]节奏总纲!AD77</f>
        <v>62.281112832649576</v>
      </c>
      <c r="AE77" s="59">
        <f>[2]节奏总纲!AE77</f>
        <v>64.304793036447776</v>
      </c>
      <c r="AF77" s="59">
        <f>[2]节奏总纲!AF77</f>
        <v>67.14262442756818</v>
      </c>
      <c r="AG77" s="59">
        <f>[2]节奏总纲!AG77</f>
        <v>71.680959487253048</v>
      </c>
      <c r="AH77" s="59">
        <f>[2]节奏总纲!AH77</f>
        <v>80.24075196383977</v>
      </c>
      <c r="AZ77" s="7">
        <v>74</v>
      </c>
      <c r="BA77" s="59">
        <f>[2]节奏总纲!BA77</f>
        <v>36.021306837933537</v>
      </c>
      <c r="BB77" s="59">
        <f>[2]节奏总纲!BB77</f>
        <v>37.498964956033646</v>
      </c>
      <c r="BC77" s="59">
        <f>[2]节奏总纲!BC77</f>
        <v>39.430405216734592</v>
      </c>
      <c r="BD77" s="59">
        <f>[2]节奏总纲!BD77</f>
        <v>42.167148737437564</v>
      </c>
      <c r="BE77" s="59">
        <f>[2]节奏总纲!BE77</f>
        <v>46.850331714610157</v>
      </c>
      <c r="BI77" s="1">
        <v>74</v>
      </c>
      <c r="BJ77" s="59">
        <f>[2]节奏总纲!BJ77</f>
        <v>3.2999999999999985</v>
      </c>
      <c r="BK77" s="59">
        <f>[2]节奏总纲!BK77</f>
        <v>3.3659999999999983</v>
      </c>
      <c r="BL77" s="59">
        <f>[2]节奏总纲!BL77</f>
        <v>3.4979999999999984</v>
      </c>
      <c r="BM77" s="59">
        <f>[2]节奏总纲!BM77</f>
        <v>3.7619999999999978</v>
      </c>
      <c r="BN77" s="59">
        <f>[2]节奏总纲!BN77</f>
        <v>4.6199999999999974</v>
      </c>
      <c r="BW77" s="7">
        <v>74</v>
      </c>
      <c r="BX77" s="59">
        <f>[2]节奏总纲!BX77</f>
        <v>41.505708681037625</v>
      </c>
      <c r="BY77" s="59">
        <f>[2]节奏总纲!BY77</f>
        <v>42.044081480508389</v>
      </c>
      <c r="BZ77" s="59">
        <f>[2]节奏总纲!BZ77</f>
        <v>42.612813526599879</v>
      </c>
      <c r="CA77" s="59">
        <f>[2]节奏总纲!CA77</f>
        <v>43.245114997782593</v>
      </c>
      <c r="CB77" s="59">
        <f>[2]节奏总纲!CB77</f>
        <v>43.954310083598529</v>
      </c>
      <c r="CC77" s="59">
        <f>[2]节奏总纲!CC77</f>
        <v>43.954310083598529</v>
      </c>
    </row>
    <row r="78" spans="6:81" x14ac:dyDescent="0.15">
      <c r="F78" s="59">
        <f>[2]节奏总纲!F78</f>
        <v>76</v>
      </c>
      <c r="G78" s="59">
        <f>[2]节奏总纲!G78</f>
        <v>193.01172051333091</v>
      </c>
      <c r="N78" s="59">
        <f>[2]节奏总纲!N78</f>
        <v>85</v>
      </c>
      <c r="O78" s="7">
        <v>75</v>
      </c>
      <c r="P78" s="59">
        <f>[2]节奏总纲!P78</f>
        <v>180.01933598375612</v>
      </c>
      <c r="Q78" s="59">
        <f>[2]节奏总纲!Q78</f>
        <v>155.75272949314578</v>
      </c>
      <c r="R78" s="59">
        <f>[2]节奏总纲!R78</f>
        <v>127.38168214210583</v>
      </c>
      <c r="S78" s="59">
        <f>[2]节奏总纲!S78</f>
        <v>93.214012172388934</v>
      </c>
      <c r="T78" s="59">
        <f>[2]节奏总纲!T78</f>
        <v>51.755559095329879</v>
      </c>
      <c r="V78" s="7">
        <v>75</v>
      </c>
      <c r="W78" s="59">
        <f>[2]节奏总纲!W78</f>
        <v>12.122323404825693</v>
      </c>
      <c r="X78" s="59">
        <f>[2]节奏总纲!X78</f>
        <v>10.588972417402516</v>
      </c>
      <c r="Y78" s="59">
        <f>[2]节奏总纲!Y78</f>
        <v>8.6784942488020249</v>
      </c>
      <c r="Z78" s="59">
        <f>[2]节奏总纲!Z78</f>
        <v>6.3440978640503403</v>
      </c>
      <c r="AA78" s="59">
        <f>[2]节奏总纲!AA78</f>
        <v>3.585906186434741</v>
      </c>
      <c r="AC78" s="7">
        <v>75</v>
      </c>
      <c r="AD78" s="59">
        <f>[2]节奏总纲!AD78</f>
        <v>62.470630686057078</v>
      </c>
      <c r="AE78" s="59">
        <f>[2]节奏总纲!AE78</f>
        <v>64.495279642868965</v>
      </c>
      <c r="AF78" s="59">
        <f>[2]节奏总纲!AF78</f>
        <v>67.344310856946692</v>
      </c>
      <c r="AG78" s="59">
        <f>[2]节奏总纲!AG78</f>
        <v>71.882008108111634</v>
      </c>
      <c r="AH78" s="59">
        <f>[2]节奏总纲!AH78</f>
        <v>80.437605572866573</v>
      </c>
      <c r="AZ78" s="7">
        <v>75</v>
      </c>
      <c r="BA78" s="59">
        <f>[2]节奏总纲!BA78</f>
        <v>36.105477566569242</v>
      </c>
      <c r="BB78" s="59">
        <f>[2]节奏总纲!BB78</f>
        <v>37.589718547105562</v>
      </c>
      <c r="BC78" s="59">
        <f>[2]节奏总纲!BC78</f>
        <v>39.520459727922798</v>
      </c>
      <c r="BD78" s="59">
        <f>[2]节奏总纲!BD78</f>
        <v>42.253930624755228</v>
      </c>
      <c r="BE78" s="59">
        <f>[2]节奏总纲!BE78</f>
        <v>46.946651928703787</v>
      </c>
      <c r="BI78" s="1">
        <v>75</v>
      </c>
      <c r="BJ78" s="59">
        <f>[2]节奏总纲!BJ78</f>
        <v>3.3333333333333317</v>
      </c>
      <c r="BK78" s="59">
        <f>[2]节奏总纲!BK78</f>
        <v>3.3999999999999986</v>
      </c>
      <c r="BL78" s="59">
        <f>[2]节奏总纲!BL78</f>
        <v>3.5333333333333319</v>
      </c>
      <c r="BM78" s="59">
        <f>[2]节奏总纲!BM78</f>
        <v>3.7999999999999976</v>
      </c>
      <c r="BN78" s="59">
        <f>[2]节奏总纲!BN78</f>
        <v>4.6666666666666643</v>
      </c>
      <c r="BW78" s="7">
        <v>75</v>
      </c>
      <c r="BX78" s="59">
        <f>[2]节奏总纲!BX78</f>
        <v>41.993343869731824</v>
      </c>
      <c r="BY78" s="59">
        <f>[2]节奏总纲!BY78</f>
        <v>42.503546986076806</v>
      </c>
      <c r="BZ78" s="59">
        <f>[2]节奏总纲!BZ78</f>
        <v>43.099163240208767</v>
      </c>
      <c r="CA78" s="59">
        <f>[2]节奏总纲!CA78</f>
        <v>43.720246163774526</v>
      </c>
      <c r="CB78" s="59">
        <f>[2]节奏总纲!CB78</f>
        <v>44.424142211876969</v>
      </c>
      <c r="CC78" s="59">
        <f>[2]节奏总纲!CC78</f>
        <v>44.424142211876969</v>
      </c>
    </row>
    <row r="79" spans="6:81" x14ac:dyDescent="0.15">
      <c r="F79" s="59">
        <f>[2]节奏总纲!F79</f>
        <v>77</v>
      </c>
      <c r="G79" s="59">
        <f>[2]节奏总纲!G79</f>
        <v>206.93661346719625</v>
      </c>
      <c r="N79" s="59">
        <f>[2]节奏总纲!N79</f>
        <v>86</v>
      </c>
      <c r="O79" s="7">
        <v>76</v>
      </c>
      <c r="P79" s="59">
        <f>[2]节奏总纲!P79</f>
        <v>193.01172051333091</v>
      </c>
      <c r="Q79" s="59">
        <f>[2]节奏总纲!Q79</f>
        <v>166.97443941608256</v>
      </c>
      <c r="R79" s="59">
        <f>[2]节奏总纲!R79</f>
        <v>136.51718991907896</v>
      </c>
      <c r="S79" s="59">
        <f>[2]节奏总纲!S79</f>
        <v>100.0379747420594</v>
      </c>
      <c r="T79" s="59">
        <f>[2]节奏总纲!T79</f>
        <v>55.664580196044632</v>
      </c>
      <c r="V79" s="7">
        <v>76</v>
      </c>
      <c r="W79" s="59">
        <f>[2]节奏总纲!W79</f>
        <v>12.992384529574792</v>
      </c>
      <c r="X79" s="59">
        <f>[2]节奏总纲!X79</f>
        <v>11.221709922936782</v>
      </c>
      <c r="Y79" s="59">
        <f>[2]节奏总纲!Y79</f>
        <v>9.1355077769731281</v>
      </c>
      <c r="Z79" s="59">
        <f>[2]节奏总纲!Z79</f>
        <v>6.8239625696704707</v>
      </c>
      <c r="AA79" s="59">
        <f>[2]节奏总纲!AA79</f>
        <v>3.9090211007147531</v>
      </c>
      <c r="AC79" s="7">
        <v>76</v>
      </c>
      <c r="AD79" s="59">
        <f>[2]节奏总纲!AD79</f>
        <v>62.660148539464579</v>
      </c>
      <c r="AE79" s="59">
        <f>[2]节奏总纲!AE79</f>
        <v>64.685766249290154</v>
      </c>
      <c r="AF79" s="59">
        <f>[2]节奏总纲!AF79</f>
        <v>67.545997286325218</v>
      </c>
      <c r="AG79" s="59">
        <f>[2]节奏总纲!AG79</f>
        <v>72.076954583856178</v>
      </c>
      <c r="AH79" s="59">
        <f>[2]节奏总纲!AH79</f>
        <v>80.634459181893376</v>
      </c>
      <c r="AZ79" s="7">
        <v>76</v>
      </c>
      <c r="BA79" s="59">
        <f>[2]节奏总纲!BA79</f>
        <v>36.189648295204947</v>
      </c>
      <c r="BB79" s="59">
        <f>[2]节奏总纲!BB79</f>
        <v>37.680472138177471</v>
      </c>
      <c r="BC79" s="59">
        <f>[2]节奏总纲!BC79</f>
        <v>39.610514239111005</v>
      </c>
      <c r="BD79" s="59">
        <f>[2]节奏总纲!BD79</f>
        <v>42.340712512072891</v>
      </c>
      <c r="BE79" s="59">
        <f>[2]节奏总纲!BE79</f>
        <v>47.037096473408994</v>
      </c>
      <c r="BI79" s="1">
        <v>76</v>
      </c>
      <c r="BJ79" s="59">
        <f>[2]节奏总纲!BJ79</f>
        <v>3.3666666666666649</v>
      </c>
      <c r="BK79" s="59">
        <f>[2]节奏总纲!BK79</f>
        <v>3.4339999999999984</v>
      </c>
      <c r="BL79" s="59">
        <f>[2]节奏总纲!BL79</f>
        <v>3.5686666666666649</v>
      </c>
      <c r="BM79" s="59">
        <f>[2]节奏总纲!BM79</f>
        <v>3.8379999999999979</v>
      </c>
      <c r="BN79" s="59">
        <f>[2]节奏总纲!BN79</f>
        <v>4.7133333333333303</v>
      </c>
      <c r="BW79" s="7">
        <v>76</v>
      </c>
      <c r="BX79" s="59">
        <f>[2]节奏总纲!BX79</f>
        <v>42.445257628160959</v>
      </c>
      <c r="BY79" s="59">
        <f>[2]节奏总纲!BY79</f>
        <v>42.990467569098698</v>
      </c>
      <c r="BZ79" s="59">
        <f>[2]节奏总纲!BZ79</f>
        <v>43.55528950171113</v>
      </c>
      <c r="CA79" s="59">
        <f>[2]节奏总纲!CA79</f>
        <v>44.199643027024372</v>
      </c>
      <c r="CB79" s="59">
        <f>[2]节奏总纲!CB79</f>
        <v>44.929489637728736</v>
      </c>
      <c r="CC79" s="59">
        <f>[2]节奏总纲!CC79</f>
        <v>44.929489637728736</v>
      </c>
    </row>
    <row r="80" spans="6:81" x14ac:dyDescent="0.15">
      <c r="F80" s="59">
        <f>[2]节奏总纲!F80</f>
        <v>78</v>
      </c>
      <c r="G80" s="59">
        <f>[2]节奏总纲!G80</f>
        <v>221.86094420380775</v>
      </c>
      <c r="N80" s="59">
        <f>[2]节奏总纲!N80</f>
        <v>87</v>
      </c>
      <c r="O80" s="7">
        <v>77</v>
      </c>
      <c r="P80" s="59">
        <f>[2]节奏总纲!P80</f>
        <v>206.93661346719625</v>
      </c>
      <c r="Q80" s="59">
        <f>[2]节奏总纲!Q80</f>
        <v>179.12433261720508</v>
      </c>
      <c r="R80" s="59">
        <f>[2]节奏总纲!R80</f>
        <v>146.53181599612165</v>
      </c>
      <c r="S80" s="59">
        <f>[2]节奏总纲!S80</f>
        <v>107.42079605082158</v>
      </c>
      <c r="T80" s="59">
        <f>[2]节奏总纲!T80</f>
        <v>59.535663694512365</v>
      </c>
      <c r="V80" s="7">
        <v>77</v>
      </c>
      <c r="W80" s="59">
        <f>[2]节奏总纲!W80</f>
        <v>13.924892953865339</v>
      </c>
      <c r="X80" s="59">
        <f>[2]节奏总纲!X80</f>
        <v>12.149893201122524</v>
      </c>
      <c r="Y80" s="59">
        <f>[2]节奏总纲!Y80</f>
        <v>10.014626077042692</v>
      </c>
      <c r="Z80" s="59">
        <f>[2]节奏总纲!Z80</f>
        <v>7.3828213087621748</v>
      </c>
      <c r="AA80" s="59">
        <f>[2]节奏总纲!AA80</f>
        <v>3.8710834984677334</v>
      </c>
      <c r="AC80" s="7">
        <v>77</v>
      </c>
      <c r="AD80" s="59">
        <f>[2]节奏总纲!AD80</f>
        <v>62.849666392872081</v>
      </c>
      <c r="AE80" s="59">
        <f>[2]节奏总纲!AE80</f>
        <v>64.876252855711357</v>
      </c>
      <c r="AF80" s="59">
        <f>[2]节奏总纲!AF80</f>
        <v>67.747683715703729</v>
      </c>
      <c r="AG80" s="59">
        <f>[2]节奏总纲!AG80</f>
        <v>72.263232241847945</v>
      </c>
      <c r="AH80" s="59">
        <f>[2]节奏总纲!AH80</f>
        <v>80.83131279092018</v>
      </c>
      <c r="AZ80" s="7">
        <v>77</v>
      </c>
      <c r="BA80" s="59">
        <f>[2]节奏总纲!BA80</f>
        <v>36.273819023840659</v>
      </c>
      <c r="BB80" s="59">
        <f>[2]节奏总纲!BB80</f>
        <v>37.771225729249387</v>
      </c>
      <c r="BC80" s="59">
        <f>[2]节奏总纲!BC80</f>
        <v>39.700568750299212</v>
      </c>
      <c r="BD80" s="59">
        <f>[2]节奏总纲!BD80</f>
        <v>42.427494399390554</v>
      </c>
      <c r="BE80" s="59">
        <f>[2]节奏总纲!BE80</f>
        <v>47.12024662670057</v>
      </c>
      <c r="BI80" s="1">
        <v>77</v>
      </c>
      <c r="BJ80" s="59">
        <f>[2]节奏总纲!BJ80</f>
        <v>3.3999999999999981</v>
      </c>
      <c r="BK80" s="59">
        <f>[2]节奏总纲!BK80</f>
        <v>3.4679999999999982</v>
      </c>
      <c r="BL80" s="59">
        <f>[2]节奏总纲!BL80</f>
        <v>3.6039999999999983</v>
      </c>
      <c r="BM80" s="59">
        <f>[2]节奏总纲!BM80</f>
        <v>3.8759999999999977</v>
      </c>
      <c r="BN80" s="59">
        <f>[2]节奏总纲!BN80</f>
        <v>4.7599999999999971</v>
      </c>
      <c r="BW80" s="7">
        <v>77</v>
      </c>
      <c r="BX80" s="59">
        <f>[2]节奏总纲!BX80</f>
        <v>42.928629024654093</v>
      </c>
      <c r="BY80" s="59">
        <f>[2]节奏总纲!BY80</f>
        <v>43.44674694915556</v>
      </c>
      <c r="BZ80" s="59">
        <f>[2]节奏总纲!BZ80</f>
        <v>44.047735983456604</v>
      </c>
      <c r="CA80" s="59">
        <f>[2]节奏总纲!CA80</f>
        <v>44.676858376824399</v>
      </c>
      <c r="CB80" s="59">
        <f>[2]节奏总纲!CB80</f>
        <v>45.371092241532111</v>
      </c>
      <c r="CC80" s="59">
        <f>[2]节奏总纲!CC80</f>
        <v>45.371092241532111</v>
      </c>
    </row>
    <row r="81" spans="6:81" x14ac:dyDescent="0.15">
      <c r="F81" s="59">
        <f>[2]节奏总纲!F81</f>
        <v>79</v>
      </c>
      <c r="G81" s="59">
        <f>[2]节奏总纲!G81</f>
        <v>237.85644583342264</v>
      </c>
      <c r="N81" s="59">
        <f>[2]节奏总纲!N81</f>
        <v>88</v>
      </c>
      <c r="O81" s="7">
        <v>78</v>
      </c>
      <c r="P81" s="59">
        <f>[2]节奏总纲!P81</f>
        <v>221.86094420380775</v>
      </c>
      <c r="Q81" s="59">
        <f>[2]节奏总纲!Q81</f>
        <v>192.04283330281601</v>
      </c>
      <c r="R81" s="59">
        <f>[2]节奏总纲!R81</f>
        <v>157.23285115723854</v>
      </c>
      <c r="S81" s="59">
        <f>[2]节奏总纲!S81</f>
        <v>115.1680161361966</v>
      </c>
      <c r="T81" s="59">
        <f>[2]节奏总纲!T81</f>
        <v>63.651904892072437</v>
      </c>
      <c r="V81" s="7">
        <v>78</v>
      </c>
      <c r="W81" s="59">
        <f>[2]节奏总纲!W81</f>
        <v>14.924330736611495</v>
      </c>
      <c r="X81" s="59">
        <f>[2]节奏总纲!X81</f>
        <v>12.918500685610923</v>
      </c>
      <c r="Y81" s="59">
        <f>[2]节奏总纲!Y81</f>
        <v>10.701035161116891</v>
      </c>
      <c r="Z81" s="59">
        <f>[2]节奏总纲!Z81</f>
        <v>7.7472200853750195</v>
      </c>
      <c r="AA81" s="59">
        <f>[2]节奏总纲!AA81</f>
        <v>4.1162411975600719</v>
      </c>
      <c r="AC81" s="7">
        <v>78</v>
      </c>
      <c r="AD81" s="59">
        <f>[2]节奏总纲!AD81</f>
        <v>63.036560194527354</v>
      </c>
      <c r="AE81" s="59">
        <f>[2]节奏总纲!AE81</f>
        <v>65.061438622789353</v>
      </c>
      <c r="AF81" s="59">
        <f>[2]节奏总纲!AF81</f>
        <v>67.949370145082256</v>
      </c>
      <c r="AG81" s="59">
        <f>[2]节奏总纲!AG81</f>
        <v>72.449509899839711</v>
      </c>
      <c r="AH81" s="59">
        <f>[2]节奏总纲!AH81</f>
        <v>81.026624803116562</v>
      </c>
      <c r="AZ81" s="7">
        <v>78</v>
      </c>
      <c r="BA81" s="59">
        <f>[2]节奏总纲!BA81</f>
        <v>36.357989752476364</v>
      </c>
      <c r="BB81" s="59">
        <f>[2]节奏总纲!BB81</f>
        <v>37.861979320321296</v>
      </c>
      <c r="BC81" s="59">
        <f>[2]节奏总纲!BC81</f>
        <v>39.790623261487418</v>
      </c>
      <c r="BD81" s="59">
        <f>[2]节奏总纲!BD81</f>
        <v>42.51427628670821</v>
      </c>
      <c r="BE81" s="59">
        <f>[2]节奏总纲!BE81</f>
        <v>47.203396779992147</v>
      </c>
      <c r="BI81" s="1">
        <v>78</v>
      </c>
      <c r="BJ81" s="59">
        <f>[2]节奏总纲!BJ81</f>
        <v>3.4333333333333313</v>
      </c>
      <c r="BK81" s="59">
        <f>[2]节奏总纲!BK81</f>
        <v>3.501999999999998</v>
      </c>
      <c r="BL81" s="59">
        <f>[2]节奏总纲!BL81</f>
        <v>3.6393333333333313</v>
      </c>
      <c r="BM81" s="59">
        <f>[2]节奏总纲!BM81</f>
        <v>3.9139999999999975</v>
      </c>
      <c r="BN81" s="59">
        <f>[2]节奏总纲!BN81</f>
        <v>4.806666666666664</v>
      </c>
      <c r="BW81" s="7">
        <v>78</v>
      </c>
      <c r="BX81" s="59">
        <f>[2]节奏总纲!BX81</f>
        <v>43.385499964596733</v>
      </c>
      <c r="BY81" s="59">
        <f>[2]节奏总纲!BY81</f>
        <v>43.930502277742427</v>
      </c>
      <c r="BZ81" s="59">
        <f>[2]节奏总纲!BZ81</f>
        <v>44.508869383463988</v>
      </c>
      <c r="CA81" s="59">
        <f>[2]节奏总纲!CA81</f>
        <v>45.153317888009887</v>
      </c>
      <c r="CB81" s="59">
        <f>[2]节奏总纲!CB81</f>
        <v>45.830400612131918</v>
      </c>
      <c r="CC81" s="59">
        <f>[2]节奏总纲!CC81</f>
        <v>45.830400612131918</v>
      </c>
    </row>
    <row r="82" spans="6:81" x14ac:dyDescent="0.15">
      <c r="F82" s="59">
        <f>[2]节奏总纲!F82</f>
        <v>80</v>
      </c>
      <c r="G82" s="59">
        <f>[2]节奏总纲!G82</f>
        <v>255</v>
      </c>
      <c r="N82" s="59">
        <f>[2]节奏总纲!N82</f>
        <v>89</v>
      </c>
      <c r="O82" s="7">
        <v>79</v>
      </c>
      <c r="P82" s="59">
        <f>[2]节奏总纲!P82</f>
        <v>237.85644583342264</v>
      </c>
      <c r="Q82" s="59">
        <f>[2]节奏总纲!Q82</f>
        <v>206.07882467007735</v>
      </c>
      <c r="R82" s="59">
        <f>[2]节奏总纲!R82</f>
        <v>168.73536267423003</v>
      </c>
      <c r="S82" s="59">
        <f>[2]节奏总纲!S82</f>
        <v>123.11449636337954</v>
      </c>
      <c r="T82" s="59">
        <f>[2]节奏总纲!T82</f>
        <v>68.122086086692235</v>
      </c>
      <c r="V82" s="7">
        <v>79</v>
      </c>
      <c r="W82" s="59">
        <f>[2]节奏总纲!W82</f>
        <v>15.995501629614893</v>
      </c>
      <c r="X82" s="59">
        <f>[2]节奏总纲!X82</f>
        <v>14.035991367261346</v>
      </c>
      <c r="Y82" s="59">
        <f>[2]节奏总纲!Y82</f>
        <v>11.50251151699149</v>
      </c>
      <c r="Z82" s="59">
        <f>[2]节奏总纲!Z82</f>
        <v>7.9464802271829456</v>
      </c>
      <c r="AA82" s="59">
        <f>[2]节奏总纲!AA82</f>
        <v>4.4701811946197978</v>
      </c>
      <c r="AC82" s="7">
        <v>79</v>
      </c>
      <c r="AD82" s="59">
        <f>[2]节奏总纲!AD82</f>
        <v>63.213386604241791</v>
      </c>
      <c r="AE82" s="59">
        <f>[2]节奏总纲!AE82</f>
        <v>65.23679566619937</v>
      </c>
      <c r="AF82" s="59">
        <f>[2]节奏总纲!AF82</f>
        <v>68.132712808893615</v>
      </c>
      <c r="AG82" s="59">
        <f>[2]节奏总纲!AG82</f>
        <v>72.635787557831478</v>
      </c>
      <c r="AH82" s="59">
        <f>[2]节奏总纲!AH82</f>
        <v>81.212704266341873</v>
      </c>
      <c r="AZ82" s="7">
        <v>79</v>
      </c>
      <c r="BA82" s="59">
        <f>[2]节奏总纲!BA82</f>
        <v>36.442160481112069</v>
      </c>
      <c r="BB82" s="59">
        <f>[2]节奏总纲!BB82</f>
        <v>37.952732911393213</v>
      </c>
      <c r="BC82" s="59">
        <f>[2]节奏总纲!BC82</f>
        <v>39.880677772675625</v>
      </c>
      <c r="BD82" s="59">
        <f>[2]节奏总纲!BD82</f>
        <v>42.601058174025873</v>
      </c>
      <c r="BE82" s="59">
        <f>[2]节奏总纲!BE82</f>
        <v>47.286546933283724</v>
      </c>
      <c r="BI82" s="1">
        <v>79</v>
      </c>
      <c r="BJ82" s="59">
        <f>[2]节奏总纲!BJ82</f>
        <v>3.4666666666666646</v>
      </c>
      <c r="BK82" s="59">
        <f>[2]节奏总纲!BK82</f>
        <v>3.5359999999999978</v>
      </c>
      <c r="BL82" s="59">
        <f>[2]节奏总纲!BL82</f>
        <v>3.6746666666666647</v>
      </c>
      <c r="BM82" s="59">
        <f>[2]节奏总纲!BM82</f>
        <v>3.9519999999999973</v>
      </c>
      <c r="BN82" s="59">
        <f>[2]节奏总纲!BN82</f>
        <v>4.8533333333333299</v>
      </c>
      <c r="BW82" s="7">
        <v>79</v>
      </c>
      <c r="BX82" s="59">
        <f>[2]节奏总纲!BX82</f>
        <v>43.864683073228825</v>
      </c>
      <c r="BY82" s="59">
        <f>[2]节奏总纲!BY82</f>
        <v>44.393651798323852</v>
      </c>
      <c r="BZ82" s="59">
        <f>[2]节奏总纲!BZ82</f>
        <v>45.003918944161271</v>
      </c>
      <c r="CA82" s="59">
        <f>[2]节奏总纲!CA82</f>
        <v>45.596669566151888</v>
      </c>
      <c r="CB82" s="59">
        <f>[2]节奏总纲!CB82</f>
        <v>46.284169788056381</v>
      </c>
      <c r="CC82" s="59">
        <f>[2]节奏总纲!CC82</f>
        <v>46.284169788056381</v>
      </c>
    </row>
    <row r="83" spans="6:81" x14ac:dyDescent="0.15">
      <c r="F83" s="59">
        <f>[2]节奏总纲!F83</f>
        <v>81</v>
      </c>
      <c r="G83" s="59">
        <f>[2]节奏总纲!G83</f>
        <v>273.37400640929098</v>
      </c>
      <c r="N83" s="59">
        <f>[2]节奏总纲!N83</f>
        <v>90</v>
      </c>
      <c r="O83" s="7">
        <v>80</v>
      </c>
      <c r="P83" s="59">
        <f>[2]节奏总纲!P83</f>
        <v>255</v>
      </c>
      <c r="Q83" s="59">
        <f>[2]节奏总纲!Q83</f>
        <v>221.08500000000001</v>
      </c>
      <c r="R83" s="59">
        <f>[2]节奏总纲!R83</f>
        <v>180.33600000000001</v>
      </c>
      <c r="S83" s="59">
        <f>[2]节奏总纲!S83</f>
        <v>131.58000000000001</v>
      </c>
      <c r="T83" s="59">
        <f>[2]节奏总纲!T83</f>
        <v>72.777000000000001</v>
      </c>
      <c r="V83" s="7">
        <v>80</v>
      </c>
      <c r="W83" s="59">
        <f>[2]节奏总纲!W83</f>
        <v>17.14355416657736</v>
      </c>
      <c r="X83" s="59">
        <f>[2]节奏总纲!X83</f>
        <v>15.006175329922655</v>
      </c>
      <c r="Y83" s="59">
        <f>[2]节奏总纲!Y83</f>
        <v>11.600637325769981</v>
      </c>
      <c r="Z83" s="59">
        <f>[2]节奏总纲!Z83</f>
        <v>8.4655036366204683</v>
      </c>
      <c r="AA83" s="59">
        <f>[2]节奏总纲!AA83</f>
        <v>4.6549139133077659</v>
      </c>
      <c r="AC83" s="7">
        <v>80</v>
      </c>
      <c r="AD83" s="59">
        <f>[2]节奏总纲!AD83</f>
        <v>63.39021301395622</v>
      </c>
      <c r="AE83" s="59">
        <f>[2]节奏总纲!AE83</f>
        <v>65.412152709609373</v>
      </c>
      <c r="AF83" s="59">
        <f>[2]节奏总纲!AF83</f>
        <v>68.309907165737044</v>
      </c>
      <c r="AG83" s="59">
        <f>[2]节奏总纲!AG83</f>
        <v>72.822065215823244</v>
      </c>
      <c r="AH83" s="59">
        <f>[2]节奏总纲!AH83</f>
        <v>81.398783729567185</v>
      </c>
      <c r="AZ83" s="7">
        <v>80</v>
      </c>
      <c r="BA83" s="59">
        <f>[2]节奏总纲!BA83</f>
        <v>36.526331209747774</v>
      </c>
      <c r="BB83" s="59">
        <f>[2]节奏总纲!BB83</f>
        <v>38.037513426486328</v>
      </c>
      <c r="BC83" s="59">
        <f>[2]节奏总纲!BC83</f>
        <v>39.970732283863832</v>
      </c>
      <c r="BD83" s="59">
        <f>[2]节奏总纲!BD83</f>
        <v>42.687840061343536</v>
      </c>
      <c r="BE83" s="59">
        <f>[2]节奏总纲!BE83</f>
        <v>47.3696970865753</v>
      </c>
      <c r="BI83" s="31">
        <v>80</v>
      </c>
      <c r="BJ83" s="59">
        <f>[2]节奏总纲!BJ83</f>
        <v>3.4999999999999978</v>
      </c>
      <c r="BK83" s="59">
        <f>[2]节奏总纲!BK83</f>
        <v>3.5699999999999976</v>
      </c>
      <c r="BL83" s="59">
        <f>[2]节奏总纲!BL83</f>
        <v>3.7099999999999977</v>
      </c>
      <c r="BM83" s="59">
        <f>[2]节奏总纲!BM83</f>
        <v>3.9899999999999971</v>
      </c>
      <c r="BN83" s="59">
        <f>[2]节奏总纲!BN83</f>
        <v>4.8999999999999968</v>
      </c>
      <c r="BW83" s="7">
        <v>80</v>
      </c>
      <c r="BX83" s="59">
        <f>[2]节奏总纲!BX83</f>
        <v>44.326465623783335</v>
      </c>
      <c r="BY83" s="59">
        <f>[2]节奏总纲!BY83</f>
        <v>44.878640998911052</v>
      </c>
      <c r="BZ83" s="59">
        <f>[2]节奏总纲!BZ83</f>
        <v>45.435402391663246</v>
      </c>
      <c r="CA83" s="59">
        <f>[2]节奏总纲!CA83</f>
        <v>46.059542756901394</v>
      </c>
      <c r="CB83" s="59">
        <f>[2]节奏总纲!CB83</f>
        <v>46.732532092773639</v>
      </c>
      <c r="CC83" s="59">
        <f>[2]节奏总纲!CC83</f>
        <v>46.732532092773639</v>
      </c>
    </row>
    <row r="84" spans="6:81" x14ac:dyDescent="0.15">
      <c r="F84" s="59">
        <f>[2]节奏总纲!F84</f>
        <v>82</v>
      </c>
      <c r="G84" s="59">
        <f>[2]节奏总纲!G84</f>
        <v>293.06677887924064</v>
      </c>
      <c r="N84" s="59">
        <f>[2]节奏总纲!N84</f>
        <v>91</v>
      </c>
      <c r="O84" s="7">
        <v>81</v>
      </c>
      <c r="P84" s="59">
        <f>[2]节奏总纲!P84</f>
        <v>273.37400640929098</v>
      </c>
      <c r="Q84" s="59">
        <f>[2]节奏总纲!Q84</f>
        <v>236.35916594147301</v>
      </c>
      <c r="R84" s="59">
        <f>[2]节奏总纲!R84</f>
        <v>192.67399971726829</v>
      </c>
      <c r="S84" s="59">
        <f>[2]节奏总纲!S84</f>
        <v>140.76027590014394</v>
      </c>
      <c r="T84" s="59">
        <f>[2]节奏总纲!T84</f>
        <v>77.856917025366073</v>
      </c>
      <c r="V84" s="7">
        <v>81</v>
      </c>
      <c r="W84" s="59">
        <f>[2]节奏总纲!W84</f>
        <v>18.374006409290985</v>
      </c>
      <c r="X84" s="59">
        <f>[2]节奏总纲!X84</f>
        <v>15.274165941473001</v>
      </c>
      <c r="Y84" s="59">
        <f>[2]节奏总纲!Y84</f>
        <v>12.337999717268275</v>
      </c>
      <c r="Z84" s="59">
        <f>[2]节奏总纲!Z84</f>
        <v>9.1802759001439256</v>
      </c>
      <c r="AA84" s="59">
        <f>[2]节奏总纲!AA84</f>
        <v>5.0799170253660719</v>
      </c>
      <c r="AC84" s="7">
        <v>81</v>
      </c>
      <c r="AD84" s="59">
        <f>[2]节奏总纲!AD84</f>
        <v>63.567039423670657</v>
      </c>
      <c r="AE84" s="59">
        <f>[2]节奏总纲!AE84</f>
        <v>65.58750975301939</v>
      </c>
      <c r="AF84" s="59">
        <f>[2]节奏总纲!AF84</f>
        <v>68.487101522580488</v>
      </c>
      <c r="AG84" s="59">
        <f>[2]节奏总纲!AG84</f>
        <v>73.007572199822363</v>
      </c>
      <c r="AH84" s="59">
        <f>[2]节奏总纲!AH84</f>
        <v>81.584863192792497</v>
      </c>
      <c r="AZ84" s="7">
        <v>81</v>
      </c>
      <c r="BA84" s="59">
        <f>[2]节奏总纲!BA84</f>
        <v>36.610501938383479</v>
      </c>
      <c r="BB84" s="59">
        <f>[2]节奏总纲!BB84</f>
        <v>38.11580158428373</v>
      </c>
      <c r="BC84" s="59">
        <f>[2]节奏总纲!BC84</f>
        <v>40.052446592012309</v>
      </c>
      <c r="BD84" s="59">
        <f>[2]节奏总纲!BD84</f>
        <v>42.774621948661192</v>
      </c>
      <c r="BE84" s="59">
        <f>[2]节奏总纲!BE84</f>
        <v>47.452847239866877</v>
      </c>
      <c r="BI84" s="1">
        <v>81</v>
      </c>
      <c r="BJ84" s="59">
        <f>[2]节奏总纲!BJ84</f>
        <v>3.533333333333331</v>
      </c>
      <c r="BK84" s="59">
        <f>[2]节奏总纲!BK84</f>
        <v>3.6039999999999979</v>
      </c>
      <c r="BL84" s="59">
        <f>[2]节奏总纲!BL84</f>
        <v>3.7453333333333312</v>
      </c>
      <c r="BM84" s="59">
        <f>[2]节奏总纲!BM84</f>
        <v>4.0279999999999969</v>
      </c>
      <c r="BN84" s="59">
        <f>[2]节奏总纲!BN84</f>
        <v>4.9466666666666628</v>
      </c>
      <c r="BW84" s="7">
        <v>81</v>
      </c>
      <c r="BX84" s="59">
        <f>[2]节奏总纲!BX84</f>
        <v>44.801533759886318</v>
      </c>
      <c r="BY84" s="59">
        <f>[2]节奏总纲!BY84</f>
        <v>45.321339851414862</v>
      </c>
      <c r="BZ84" s="59">
        <f>[2]节奏总纲!BZ84</f>
        <v>45.894311889804285</v>
      </c>
      <c r="CA84" s="59">
        <f>[2]节奏总纲!CA84</f>
        <v>46.501665826971653</v>
      </c>
      <c r="CB84" s="59">
        <f>[2]节奏总纲!CB84</f>
        <v>47.191499408717924</v>
      </c>
      <c r="CC84" s="59">
        <f>[2]节奏总纲!CC84</f>
        <v>47.191499408717924</v>
      </c>
    </row>
    <row r="85" spans="6:81" x14ac:dyDescent="0.15">
      <c r="F85" s="59">
        <f>[2]节奏总纲!F85</f>
        <v>83</v>
      </c>
      <c r="G85" s="59">
        <f>[2]节奏总纲!G85</f>
        <v>314.1729698162988</v>
      </c>
      <c r="N85" s="59">
        <f>[2]节奏总纲!N85</f>
        <v>92</v>
      </c>
      <c r="O85" s="7">
        <v>82</v>
      </c>
      <c r="P85" s="59">
        <f>[2]节奏总纲!P85</f>
        <v>293.06677887924064</v>
      </c>
      <c r="Q85" s="59">
        <f>[2]节奏总纲!Q85</f>
        <v>253.15108359588808</v>
      </c>
      <c r="R85" s="59">
        <f>[2]节奏总纲!R85</f>
        <v>206.37762568676126</v>
      </c>
      <c r="S85" s="59">
        <f>[2]节奏总纲!S85</f>
        <v>150.81216441125721</v>
      </c>
      <c r="T85" s="59">
        <f>[2]节奏总纲!T85</f>
        <v>83.230965201704336</v>
      </c>
      <c r="V85" s="7">
        <v>82</v>
      </c>
      <c r="W85" s="59">
        <f>[2]节奏总纲!W85</f>
        <v>19.692772469949659</v>
      </c>
      <c r="X85" s="59">
        <f>[2]节奏总纲!X85</f>
        <v>16.791917654415073</v>
      </c>
      <c r="Y85" s="59">
        <f>[2]节奏总纲!Y85</f>
        <v>13.703625969492975</v>
      </c>
      <c r="Z85" s="59">
        <f>[2]节奏总纲!Z85</f>
        <v>10.051888511113276</v>
      </c>
      <c r="AA85" s="59">
        <f>[2]节奏总纲!AA85</f>
        <v>5.3740481763382633</v>
      </c>
      <c r="AC85" s="7">
        <v>82</v>
      </c>
      <c r="AD85" s="59">
        <f>[2]节奏总纲!AD85</f>
        <v>63.743865833385094</v>
      </c>
      <c r="AE85" s="59">
        <f>[2]节奏总纲!AE85</f>
        <v>65.762866796429392</v>
      </c>
      <c r="AF85" s="59">
        <f>[2]节奏总纲!AF85</f>
        <v>68.664295879423918</v>
      </c>
      <c r="AG85" s="59">
        <f>[2]节奏总纲!AG85</f>
        <v>73.176642436293761</v>
      </c>
      <c r="AH85" s="59">
        <f>[2]节奏总纲!AH85</f>
        <v>81.770942656017823</v>
      </c>
      <c r="AZ85" s="7">
        <v>82</v>
      </c>
      <c r="BA85" s="59">
        <f>[2]节奏总纲!BA85</f>
        <v>36.694672667019191</v>
      </c>
      <c r="BB85" s="59">
        <f>[2]节奏总纲!BB85</f>
        <v>38.194089742081125</v>
      </c>
      <c r="BC85" s="59">
        <f>[2]节奏总纲!BC85</f>
        <v>40.130145246845366</v>
      </c>
      <c r="BD85" s="59">
        <f>[2]节奏总纲!BD85</f>
        <v>42.861403835978855</v>
      </c>
      <c r="BE85" s="59">
        <f>[2]节奏总纲!BE85</f>
        <v>47.535997393158453</v>
      </c>
      <c r="BI85" s="1">
        <v>82</v>
      </c>
      <c r="BJ85" s="59">
        <f>[2]节奏总纲!BJ85</f>
        <v>3.5666666666666642</v>
      </c>
      <c r="BK85" s="59">
        <f>[2]节奏总纲!BK85</f>
        <v>3.6379999999999977</v>
      </c>
      <c r="BL85" s="59">
        <f>[2]节奏总纲!BL85</f>
        <v>3.7806666666666642</v>
      </c>
      <c r="BM85" s="59">
        <f>[2]节奏总纲!BM85</f>
        <v>4.0659999999999972</v>
      </c>
      <c r="BN85" s="59">
        <f>[2]节奏总纲!BN85</f>
        <v>4.9933333333333296</v>
      </c>
      <c r="BW85" s="7">
        <v>82</v>
      </c>
      <c r="BX85" s="59">
        <f>[2]节奏总纲!BX85</f>
        <v>45.268177050953859</v>
      </c>
      <c r="BY85" s="59">
        <f>[2]节奏总纲!BY85</f>
        <v>45.789768933125814</v>
      </c>
      <c r="BZ85" s="59">
        <f>[2]节奏总纲!BZ85</f>
        <v>46.348748235109454</v>
      </c>
      <c r="CA85" s="59">
        <f>[2]节奏总纲!CA85</f>
        <v>46.985765853689557</v>
      </c>
      <c r="CB85" s="59">
        <f>[2]节奏总纲!CB85</f>
        <v>47.638352338376762</v>
      </c>
      <c r="CC85" s="59">
        <f>[2]节奏总纲!CC85</f>
        <v>47.638352338376762</v>
      </c>
    </row>
    <row r="86" spans="6:81" x14ac:dyDescent="0.15">
      <c r="F86" s="59">
        <f>[2]节奏总纲!F86</f>
        <v>84</v>
      </c>
      <c r="G86" s="59">
        <f>[2]节奏总纲!G86</f>
        <v>336.79402515786086</v>
      </c>
      <c r="N86" s="59">
        <f>[2]节奏总纲!N86</f>
        <v>93</v>
      </c>
      <c r="O86" s="7">
        <v>83</v>
      </c>
      <c r="P86" s="59">
        <f>[2]节奏总纲!P86</f>
        <v>314.1729698162988</v>
      </c>
      <c r="Q86" s="59">
        <f>[2]节奏总纲!Q86</f>
        <v>271.53969781222702</v>
      </c>
      <c r="R86" s="59">
        <f>[2]节奏总纲!R86</f>
        <v>221.55477831445393</v>
      </c>
      <c r="S86" s="59">
        <f>[2]节奏总纲!S86</f>
        <v>161.57915837652246</v>
      </c>
      <c r="T86" s="59">
        <f>[2]节奏总纲!T86</f>
        <v>89.193706130847232</v>
      </c>
      <c r="V86" s="7">
        <v>83</v>
      </c>
      <c r="W86" s="59">
        <f>[2]节奏总纲!W86</f>
        <v>21.106190937058159</v>
      </c>
      <c r="X86" s="59">
        <f>[2]节奏总纲!X86</f>
        <v>18.388614216338937</v>
      </c>
      <c r="Y86" s="59">
        <f>[2]节奏总纲!Y86</f>
        <v>15.177152627692664</v>
      </c>
      <c r="Z86" s="59">
        <f>[2]节奏总纲!Z86</f>
        <v>10.766993965265243</v>
      </c>
      <c r="AA86" s="59">
        <f>[2]节奏总纲!AA86</f>
        <v>5.9627409291428961</v>
      </c>
      <c r="AC86" s="7">
        <v>83</v>
      </c>
      <c r="AD86" s="59">
        <f>[2]节奏总纲!AD86</f>
        <v>63.920692243099523</v>
      </c>
      <c r="AE86" s="59">
        <f>[2]节奏总纲!AE86</f>
        <v>65.938223839839395</v>
      </c>
      <c r="AF86" s="59">
        <f>[2]节奏总纲!AF86</f>
        <v>68.841490236267347</v>
      </c>
      <c r="AG86" s="59">
        <f>[2]节奏总纲!AG86</f>
        <v>73.34571267276516</v>
      </c>
      <c r="AH86" s="59">
        <f>[2]节奏总纲!AH86</f>
        <v>81.957022119243135</v>
      </c>
      <c r="AZ86" s="7">
        <v>83</v>
      </c>
      <c r="BA86" s="59">
        <f>[2]节奏总纲!BA86</f>
        <v>36.778843395654896</v>
      </c>
      <c r="BB86" s="59">
        <f>[2]节奏总纲!BB86</f>
        <v>38.272377899878528</v>
      </c>
      <c r="BC86" s="59">
        <f>[2]节奏总纲!BC86</f>
        <v>40.207843901678423</v>
      </c>
      <c r="BD86" s="59">
        <f>[2]节奏总纲!BD86</f>
        <v>42.948185723296518</v>
      </c>
      <c r="BE86" s="59">
        <f>[2]节奏总纲!BE86</f>
        <v>47.619147546450023</v>
      </c>
      <c r="BI86" s="1">
        <v>83</v>
      </c>
      <c r="BJ86" s="59">
        <f>[2]节奏总纲!BJ86</f>
        <v>3.5999999999999974</v>
      </c>
      <c r="BK86" s="59">
        <f>[2]节奏总纲!BK86</f>
        <v>3.6719999999999975</v>
      </c>
      <c r="BL86" s="59">
        <f>[2]节奏总纲!BL86</f>
        <v>3.8159999999999976</v>
      </c>
      <c r="BM86" s="59">
        <f>[2]节奏总纲!BM86</f>
        <v>4.1039999999999965</v>
      </c>
      <c r="BN86" s="59">
        <f>[2]节奏总纲!BN86</f>
        <v>5.0399999999999965</v>
      </c>
      <c r="BW86" s="7">
        <v>83</v>
      </c>
      <c r="BX86" s="59">
        <f>[2]节奏总纲!BX86</f>
        <v>45.739201449359612</v>
      </c>
      <c r="BY86" s="59">
        <f>[2]节奏总纲!BY86</f>
        <v>46.261326328729815</v>
      </c>
      <c r="BZ86" s="59">
        <f>[2]节奏总纲!BZ86</f>
        <v>46.836037098586509</v>
      </c>
      <c r="CA86" s="59">
        <f>[2]节奏总纲!CA86</f>
        <v>47.435350717115057</v>
      </c>
      <c r="CB86" s="59">
        <f>[2]节奏总纲!CB86</f>
        <v>48.115820139041681</v>
      </c>
      <c r="CC86" s="59">
        <f>[2]节奏总纲!CC86</f>
        <v>48.115820139041681</v>
      </c>
    </row>
    <row r="87" spans="6:81" x14ac:dyDescent="0.15">
      <c r="F87" s="59">
        <f>[2]节奏总纲!F87</f>
        <v>85</v>
      </c>
      <c r="G87" s="59">
        <f>[2]节奏总纲!G87</f>
        <v>361.0386719675123</v>
      </c>
      <c r="N87" s="59">
        <f>[2]节奏总纲!N87</f>
        <v>94</v>
      </c>
      <c r="O87" s="7">
        <v>84</v>
      </c>
      <c r="P87" s="59">
        <f>[2]节奏总纲!P87</f>
        <v>336.79402515786086</v>
      </c>
      <c r="Q87" s="59">
        <f>[2]节奏总纲!Q87</f>
        <v>291.2594729565181</v>
      </c>
      <c r="R87" s="59">
        <f>[2]节奏总纲!R87</f>
        <v>237.27139072371298</v>
      </c>
      <c r="S87" s="59">
        <f>[2]节奏总纲!S87</f>
        <v>172.97741132107731</v>
      </c>
      <c r="T87" s="59">
        <f>[2]节奏总纲!T87</f>
        <v>95.64950314483248</v>
      </c>
      <c r="V87" s="7">
        <v>84</v>
      </c>
      <c r="W87" s="59">
        <f>[2]节奏总纲!W87</f>
        <v>22.621055341562055</v>
      </c>
      <c r="X87" s="59">
        <f>[2]节奏总纲!X87</f>
        <v>19.719775144291077</v>
      </c>
      <c r="Y87" s="59">
        <f>[2]节奏总纲!Y87</f>
        <v>15.716612409259056</v>
      </c>
      <c r="Z87" s="59">
        <f>[2]节奏总纲!Z87</f>
        <v>11.398252944554855</v>
      </c>
      <c r="AA87" s="59">
        <f>[2]节奏总纲!AA87</f>
        <v>6.4557970139852472</v>
      </c>
      <c r="AC87" s="7">
        <v>84</v>
      </c>
      <c r="AD87" s="59">
        <f>[2]节奏总纲!AD87</f>
        <v>64.090988120365651</v>
      </c>
      <c r="AE87" s="59">
        <f>[2]节奏总纲!AE87</f>
        <v>66.105889403880397</v>
      </c>
      <c r="AF87" s="59">
        <f>[2]节奏总纲!AF87</f>
        <v>69.01697485309198</v>
      </c>
      <c r="AG87" s="59">
        <f>[2]节奏总纲!AG87</f>
        <v>73.514782909236544</v>
      </c>
      <c r="AH87" s="59">
        <f>[2]节奏总纲!AH87</f>
        <v>82.128973371044353</v>
      </c>
      <c r="AZ87" s="7">
        <v>84</v>
      </c>
      <c r="BA87" s="59">
        <f>[2]节奏总纲!BA87</f>
        <v>36.863014124290601</v>
      </c>
      <c r="BB87" s="59">
        <f>[2]节奏总纲!BB87</f>
        <v>38.35066605767593</v>
      </c>
      <c r="BC87" s="59">
        <f>[2]节奏总纲!BC87</f>
        <v>40.28554255651148</v>
      </c>
      <c r="BD87" s="59">
        <f>[2]节奏总纲!BD87</f>
        <v>43.030177309109042</v>
      </c>
      <c r="BE87" s="59">
        <f>[2]节奏总纲!BE87</f>
        <v>47.7022976997416</v>
      </c>
      <c r="BI87" s="1">
        <v>84</v>
      </c>
      <c r="BJ87" s="59">
        <f>[2]节奏总纲!BJ87</f>
        <v>3.6333333333333306</v>
      </c>
      <c r="BK87" s="59">
        <f>[2]节奏总纲!BK87</f>
        <v>3.7059999999999973</v>
      </c>
      <c r="BL87" s="59">
        <f>[2]节奏总纲!BL87</f>
        <v>3.8513333333333306</v>
      </c>
      <c r="BM87" s="59">
        <f>[2]节奏总纲!BM87</f>
        <v>4.1419999999999968</v>
      </c>
      <c r="BN87" s="59">
        <f>[2]节奏总纲!BN87</f>
        <v>5.0866666666666625</v>
      </c>
      <c r="BW87" s="7">
        <v>84</v>
      </c>
      <c r="BX87" s="59">
        <f>[2]节奏总纲!BX87</f>
        <v>46.210650393413601</v>
      </c>
      <c r="BY87" s="59">
        <f>[2]节奏总纲!BY87</f>
        <v>46.736179569673936</v>
      </c>
      <c r="BZ87" s="59">
        <f>[2]节奏总纲!BZ87</f>
        <v>47.294068993376605</v>
      </c>
      <c r="CA87" s="59">
        <f>[2]节奏总纲!CA87</f>
        <v>47.909233956913006</v>
      </c>
      <c r="CB87" s="59">
        <f>[2]节奏总纲!CB87</f>
        <v>48.579255981153665</v>
      </c>
      <c r="CC87" s="59">
        <f>[2]节奏总纲!CC87</f>
        <v>48.579255981153665</v>
      </c>
    </row>
    <row r="88" spans="6:81" x14ac:dyDescent="0.15">
      <c r="F88" s="59">
        <f>[2]节奏总纲!F88</f>
        <v>86</v>
      </c>
      <c r="G88" s="59">
        <f>[2]节奏总纲!G88</f>
        <v>387.02344102666189</v>
      </c>
      <c r="N88" s="59">
        <f>[2]节奏总纲!N88</f>
        <v>95</v>
      </c>
      <c r="O88" s="7">
        <v>85</v>
      </c>
      <c r="P88" s="59">
        <f>[2]节奏总纲!P88</f>
        <v>361.0386719675123</v>
      </c>
      <c r="Q88" s="59">
        <f>[2]节奏总纲!Q88</f>
        <v>311.72078937675008</v>
      </c>
      <c r="R88" s="59">
        <f>[2]节奏总纲!R88</f>
        <v>253.91849799475142</v>
      </c>
      <c r="S88" s="59">
        <f>[2]节奏总纲!S88</f>
        <v>185.57387739130132</v>
      </c>
      <c r="T88" s="59">
        <f>[2]节奏总纲!T88</f>
        <v>102.53498283877349</v>
      </c>
      <c r="V88" s="7">
        <v>85</v>
      </c>
      <c r="W88" s="59">
        <f>[2]节奏总纲!W88</f>
        <v>24.244646809651442</v>
      </c>
      <c r="X88" s="59">
        <f>[2]节奏总纲!X88</f>
        <v>20.461316420231981</v>
      </c>
      <c r="Y88" s="59">
        <f>[2]节奏总纲!Y88</f>
        <v>16.647107271038436</v>
      </c>
      <c r="Z88" s="59">
        <f>[2]节奏总纲!Z88</f>
        <v>12.596466070224011</v>
      </c>
      <c r="AA88" s="59">
        <f>[2]节奏总纲!AA88</f>
        <v>6.8854796939410079</v>
      </c>
      <c r="AC88" s="7">
        <v>85</v>
      </c>
      <c r="AD88" s="59">
        <f>[2]节奏总纲!AD88</f>
        <v>64.255972994404218</v>
      </c>
      <c r="AE88" s="59">
        <f>[2]节奏总纲!AE88</f>
        <v>66.269371604948859</v>
      </c>
      <c r="AF88" s="59">
        <f>[2]节奏总纲!AF88</f>
        <v>69.17795498031839</v>
      </c>
      <c r="AG88" s="59">
        <f>[2]节奏总纲!AG88</f>
        <v>73.683853145707943</v>
      </c>
      <c r="AH88" s="59">
        <f>[2]节奏总纲!AH88</f>
        <v>82.296681479091191</v>
      </c>
      <c r="AZ88" s="7">
        <v>85</v>
      </c>
      <c r="BA88" s="59">
        <f>[2]节奏总纲!BA88</f>
        <v>36.947184852926306</v>
      </c>
      <c r="BB88" s="59">
        <f>[2]节奏总纲!BB88</f>
        <v>38.428954215473325</v>
      </c>
      <c r="BC88" s="59">
        <f>[2]节奏总纲!BC88</f>
        <v>40.363241211344537</v>
      </c>
      <c r="BD88" s="59">
        <f>[2]节奏总纲!BD88</f>
        <v>43.105070725978337</v>
      </c>
      <c r="BE88" s="59">
        <f>[2]节奏总纲!BE88</f>
        <v>47.785447853033176</v>
      </c>
      <c r="BI88" s="1">
        <v>85</v>
      </c>
      <c r="BJ88" s="59">
        <f>[2]节奏总纲!BJ88</f>
        <v>3.6666666666666639</v>
      </c>
      <c r="BK88" s="59">
        <f>[2]节奏总纲!BK88</f>
        <v>3.7399999999999971</v>
      </c>
      <c r="BL88" s="59">
        <f>[2]节奏总纲!BL88</f>
        <v>3.886666666666664</v>
      </c>
      <c r="BM88" s="59">
        <f>[2]节奏总纲!BM88</f>
        <v>4.1799999999999962</v>
      </c>
      <c r="BN88" s="59">
        <f>[2]节奏总纲!BN88</f>
        <v>5.1333333333333293</v>
      </c>
      <c r="BW88" s="7">
        <v>85</v>
      </c>
      <c r="BX88" s="59">
        <f>[2]节奏总纲!BX88</f>
        <v>46.67770030767965</v>
      </c>
      <c r="BY88" s="59">
        <f>[2]节奏总纲!BY88</f>
        <v>47.197592678461184</v>
      </c>
      <c r="BZ88" s="59">
        <f>[2]节奏总纲!BZ88</f>
        <v>47.755472167192657</v>
      </c>
      <c r="CA88" s="59">
        <f>[2]节奏总纲!CA88</f>
        <v>48.373763930639598</v>
      </c>
      <c r="CB88" s="59">
        <f>[2]节奏总纲!CB88</f>
        <v>49.063491154445543</v>
      </c>
      <c r="CC88" s="59">
        <f>[2]节奏总纲!CC88</f>
        <v>49.063491154445543</v>
      </c>
    </row>
    <row r="89" spans="6:81" x14ac:dyDescent="0.15">
      <c r="F89" s="59">
        <f>[2]节奏总纲!F89</f>
        <v>87</v>
      </c>
      <c r="G89" s="59">
        <f>[2]节奏总纲!G89</f>
        <v>414.87322693439216</v>
      </c>
      <c r="N89" s="59">
        <f>[2]节奏总纲!N89</f>
        <v>96</v>
      </c>
      <c r="O89" s="7">
        <v>86</v>
      </c>
      <c r="P89" s="59">
        <f>[2]节奏总纲!P89</f>
        <v>387.02344102666189</v>
      </c>
      <c r="Q89" s="59">
        <f>[2]节奏总纲!Q89</f>
        <v>334.00122960600919</v>
      </c>
      <c r="R89" s="59">
        <f>[2]节奏总纲!R89</f>
        <v>272.23228841815398</v>
      </c>
      <c r="S89" s="59">
        <f>[2]节奏总纲!S89</f>
        <v>199.39447681693619</v>
      </c>
      <c r="T89" s="59">
        <f>[2]节奏总纲!T89</f>
        <v>108.94709864900531</v>
      </c>
      <c r="V89" s="7">
        <v>86</v>
      </c>
      <c r="W89" s="59">
        <f>[2]节奏总纲!W89</f>
        <v>25.984769059149585</v>
      </c>
      <c r="X89" s="59">
        <f>[2]节奏总纲!X89</f>
        <v>22.280440229259113</v>
      </c>
      <c r="Y89" s="59">
        <f>[2]节奏总纲!Y89</f>
        <v>18.313790423402565</v>
      </c>
      <c r="Z89" s="59">
        <f>[2]节奏总纲!Z89</f>
        <v>13.820599425634867</v>
      </c>
      <c r="AA89" s="59">
        <f>[2]节奏总纲!AA89</f>
        <v>6.4121158102318248</v>
      </c>
      <c r="AC89" s="7">
        <v>86</v>
      </c>
      <c r="AD89" s="59">
        <f>[2]节奏总纲!AD89</f>
        <v>64.420957868442798</v>
      </c>
      <c r="AE89" s="59">
        <f>[2]节奏总纲!AE89</f>
        <v>66.43285380601732</v>
      </c>
      <c r="AF89" s="59">
        <f>[2]节奏总纲!AF89</f>
        <v>69.338935107544785</v>
      </c>
      <c r="AG89" s="59">
        <f>[2]节奏总纲!AG89</f>
        <v>73.852923382179341</v>
      </c>
      <c r="AH89" s="59">
        <f>[2]节奏总纲!AH89</f>
        <v>82.464389587138029</v>
      </c>
      <c r="AZ89" s="7">
        <v>86</v>
      </c>
      <c r="BA89" s="59">
        <f>[2]节奏总纲!BA89</f>
        <v>37.027046282459708</v>
      </c>
      <c r="BB89" s="59">
        <f>[2]节奏总纲!BB89</f>
        <v>38.507242373270728</v>
      </c>
      <c r="BC89" s="59">
        <f>[2]节奏总纲!BC89</f>
        <v>40.440939866177594</v>
      </c>
      <c r="BD89" s="59">
        <f>[2]节奏总纲!BD89</f>
        <v>43.179964142847631</v>
      </c>
      <c r="BE89" s="59">
        <f>[2]节奏总纲!BE89</f>
        <v>47.868598006324753</v>
      </c>
      <c r="BI89" s="1">
        <v>86</v>
      </c>
      <c r="BJ89" s="59">
        <f>[2]节奏总纲!BJ89</f>
        <v>3.6999999999999971</v>
      </c>
      <c r="BK89" s="59">
        <f>[2]节奏总纲!BK89</f>
        <v>3.7739999999999969</v>
      </c>
      <c r="BL89" s="59">
        <f>[2]节奏总纲!BL89</f>
        <v>3.921999999999997</v>
      </c>
      <c r="BM89" s="59">
        <f>[2]节奏总纲!BM89</f>
        <v>4.2179999999999964</v>
      </c>
      <c r="BN89" s="59">
        <f>[2]节奏总纲!BN89</f>
        <v>5.1799999999999953</v>
      </c>
      <c r="BW89" s="7">
        <v>86</v>
      </c>
      <c r="BX89" s="59">
        <f>[2]节奏总纲!BX89</f>
        <v>47.153896513009251</v>
      </c>
      <c r="BY89" s="59">
        <f>[2]节奏总纲!BY89</f>
        <v>47.660748183577851</v>
      </c>
      <c r="BZ89" s="59">
        <f>[2]节奏总纲!BZ89</f>
        <v>48.227116435634038</v>
      </c>
      <c r="CA89" s="59">
        <f>[2]节奏总纲!CA89</f>
        <v>48.869826703325636</v>
      </c>
      <c r="CB89" s="59">
        <f>[2]节奏总纲!CB89</f>
        <v>49.460909841064307</v>
      </c>
      <c r="CC89" s="59">
        <f>[2]节奏总纲!CC89</f>
        <v>49.460909841064307</v>
      </c>
    </row>
    <row r="90" spans="6:81" x14ac:dyDescent="0.15">
      <c r="F90" s="59">
        <f>[2]节奏总纲!F90</f>
        <v>88</v>
      </c>
      <c r="G90" s="59">
        <f>[2]节奏总纲!G90</f>
        <v>444.72188840761549</v>
      </c>
      <c r="N90" s="59">
        <f>[2]节奏总纲!N90</f>
        <v>97</v>
      </c>
      <c r="O90" s="7">
        <v>87</v>
      </c>
      <c r="P90" s="59">
        <f>[2]节奏总纲!P90</f>
        <v>414.87322693439216</v>
      </c>
      <c r="Q90" s="59">
        <f>[2]节奏总纲!Q90</f>
        <v>358.28451878054108</v>
      </c>
      <c r="R90" s="59">
        <f>[2]节奏总纲!R90</f>
        <v>292.4026503433596</v>
      </c>
      <c r="S90" s="59">
        <f>[2]节奏总纲!S90</f>
        <v>212.58104148118252</v>
      </c>
      <c r="T90" s="59">
        <f>[2]节奏总纲!T90</f>
        <v>115.74963031469542</v>
      </c>
      <c r="V90" s="7">
        <v>87</v>
      </c>
      <c r="W90" s="59">
        <f>[2]节奏总纲!W90</f>
        <v>27.849785907730279</v>
      </c>
      <c r="X90" s="59">
        <f>[2]节奏总纲!X90</f>
        <v>24.283289174531888</v>
      </c>
      <c r="Y90" s="59">
        <f>[2]节奏总纲!Y90</f>
        <v>20.170361925205611</v>
      </c>
      <c r="Z90" s="59">
        <f>[2]节奏总纲!Z90</f>
        <v>13.186564664246333</v>
      </c>
      <c r="AA90" s="59">
        <f>[2]节奏总纲!AA90</f>
        <v>6.8025316656901111</v>
      </c>
      <c r="AC90" s="7">
        <v>87</v>
      </c>
      <c r="AD90" s="59">
        <f>[2]节奏总纲!AD90</f>
        <v>64.585942742481365</v>
      </c>
      <c r="AE90" s="59">
        <f>[2]节奏总纲!AE90</f>
        <v>66.596336007085796</v>
      </c>
      <c r="AF90" s="59">
        <f>[2]节奏总纲!AF90</f>
        <v>69.49991523477118</v>
      </c>
      <c r="AG90" s="59">
        <f>[2]节奏总纲!AG90</f>
        <v>74.02050499447661</v>
      </c>
      <c r="AH90" s="59">
        <f>[2]节奏总纲!AH90</f>
        <v>82.632097695184868</v>
      </c>
      <c r="AZ90" s="7">
        <v>87</v>
      </c>
      <c r="BA90" s="59">
        <f>[2]节奏总纲!BA90</f>
        <v>37.099649155317238</v>
      </c>
      <c r="BB90" s="59">
        <f>[2]节奏总纲!BB90</f>
        <v>38.58553053106813</v>
      </c>
      <c r="BC90" s="59">
        <f>[2]节奏总纲!BC90</f>
        <v>40.518638521010651</v>
      </c>
      <c r="BD90" s="59">
        <f>[2]节奏总纲!BD90</f>
        <v>43.254857559716925</v>
      </c>
      <c r="BE90" s="59">
        <f>[2]节奏总纲!BE90</f>
        <v>47.951748159616329</v>
      </c>
      <c r="BI90" s="1">
        <v>87</v>
      </c>
      <c r="BJ90" s="59">
        <f>[2]节奏总纲!BJ90</f>
        <v>3.7333333333333303</v>
      </c>
      <c r="BK90" s="59">
        <f>[2]节奏总纲!BK90</f>
        <v>3.8079999999999972</v>
      </c>
      <c r="BL90" s="59">
        <f>[2]节奏总纲!BL90</f>
        <v>3.9573333333333305</v>
      </c>
      <c r="BM90" s="59">
        <f>[2]节奏总纲!BM90</f>
        <v>4.2559999999999958</v>
      </c>
      <c r="BN90" s="59">
        <f>[2]节奏总纲!BN90</f>
        <v>5.2266666666666621</v>
      </c>
      <c r="BW90" s="7">
        <v>87</v>
      </c>
      <c r="BX90" s="59">
        <f>[2]节奏总纲!BX90</f>
        <v>47.617039306482319</v>
      </c>
      <c r="BY90" s="59">
        <f>[2]节奏总纲!BY90</f>
        <v>48.142913866891206</v>
      </c>
      <c r="BZ90" s="59">
        <f>[2]节奏总纲!BZ90</f>
        <v>48.709766300257584</v>
      </c>
      <c r="CA90" s="59">
        <f>[2]节奏总纲!CA90</f>
        <v>49.296256903639559</v>
      </c>
      <c r="CB90" s="59">
        <f>[2]节奏总纲!CB90</f>
        <v>49.882526243554615</v>
      </c>
      <c r="CC90" s="59">
        <f>[2]节奏总纲!CC90</f>
        <v>49.882526243554615</v>
      </c>
    </row>
    <row r="91" spans="6:81" x14ac:dyDescent="0.15">
      <c r="F91" s="59">
        <f>[2]节奏总纲!F91</f>
        <v>89</v>
      </c>
      <c r="G91" s="59">
        <f>[2]节奏总纲!G91</f>
        <v>476.71289166684534</v>
      </c>
      <c r="N91" s="59">
        <f>[2]节奏总纲!N91</f>
        <v>98</v>
      </c>
      <c r="O91" s="7">
        <v>88</v>
      </c>
      <c r="P91" s="59">
        <f>[2]节奏总纲!P91</f>
        <v>444.72188840761549</v>
      </c>
      <c r="Q91" s="59">
        <f>[2]节奏总纲!Q91</f>
        <v>384.7733778502689</v>
      </c>
      <c r="R91" s="59">
        <f>[2]节奏总纲!R91</f>
        <v>312.90632068359827</v>
      </c>
      <c r="S91" s="59">
        <f>[2]节奏总纲!S91</f>
        <v>226.0076636887502</v>
      </c>
      <c r="T91" s="59">
        <f>[2]节奏总纲!T91</f>
        <v>123.1879630889095</v>
      </c>
      <c r="V91" s="7">
        <v>88</v>
      </c>
      <c r="W91" s="59">
        <f>[2]节奏总纲!W91</f>
        <v>29.848661473223331</v>
      </c>
      <c r="X91" s="59">
        <f>[2]节奏总纲!X91</f>
        <v>26.488859069727823</v>
      </c>
      <c r="Y91" s="59">
        <f>[2]节奏总纲!Y91</f>
        <v>20.503670340238671</v>
      </c>
      <c r="Z91" s="59">
        <f>[2]节奏总纲!Z91</f>
        <v>13.426622207567675</v>
      </c>
      <c r="AA91" s="59">
        <f>[2]节奏总纲!AA91</f>
        <v>7.438332774214075</v>
      </c>
      <c r="AC91" s="7">
        <v>88</v>
      </c>
      <c r="AD91" s="59">
        <f>[2]节奏总纲!AD91</f>
        <v>64.750927616519931</v>
      </c>
      <c r="AE91" s="59">
        <f>[2]节奏总纲!AE91</f>
        <v>66.759818208154257</v>
      </c>
      <c r="AF91" s="59">
        <f>[2]节奏总纲!AF91</f>
        <v>69.660895361997589</v>
      </c>
      <c r="AG91" s="59">
        <f>[2]节奏总纲!AG91</f>
        <v>74.178131818877702</v>
      </c>
      <c r="AH91" s="59">
        <f>[2]节奏总纲!AH91</f>
        <v>82.799805803231706</v>
      </c>
      <c r="AZ91" s="7">
        <v>88</v>
      </c>
      <c r="BA91" s="59">
        <f>[2]节奏总纲!BA91</f>
        <v>37.172252028174768</v>
      </c>
      <c r="BB91" s="59">
        <f>[2]节奏总纲!BB91</f>
        <v>38.663818688865533</v>
      </c>
      <c r="BC91" s="59">
        <f>[2]节奏总纲!BC91</f>
        <v>40.596337175843701</v>
      </c>
      <c r="BD91" s="59">
        <f>[2]节奏总纲!BD91</f>
        <v>43.329750976586219</v>
      </c>
      <c r="BE91" s="59">
        <f>[2]节奏总纲!BE91</f>
        <v>48.030128751164234</v>
      </c>
      <c r="BI91" s="1">
        <v>88</v>
      </c>
      <c r="BJ91" s="59">
        <f>[2]节奏总纲!BJ91</f>
        <v>3.7666666666666635</v>
      </c>
      <c r="BK91" s="59">
        <f>[2]节奏总纲!BK91</f>
        <v>3.841999999999997</v>
      </c>
      <c r="BL91" s="59">
        <f>[2]节奏总纲!BL91</f>
        <v>3.9926666666666635</v>
      </c>
      <c r="BM91" s="59">
        <f>[2]节奏总纲!BM91</f>
        <v>4.293999999999996</v>
      </c>
      <c r="BN91" s="59">
        <f>[2]节奏总纲!BN91</f>
        <v>5.273333333333329</v>
      </c>
      <c r="BW91" s="7">
        <v>88</v>
      </c>
      <c r="BX91" s="59">
        <f>[2]节奏总纲!BX91</f>
        <v>48.097921847068633</v>
      </c>
      <c r="BY91" s="59">
        <f>[2]节奏总纲!BY91</f>
        <v>48.618296173791954</v>
      </c>
      <c r="BZ91" s="59">
        <f>[2]节奏总纲!BZ91</f>
        <v>49.173016331799893</v>
      </c>
      <c r="CA91" s="59">
        <f>[2]节奏总纲!CA91</f>
        <v>49.712343474857072</v>
      </c>
      <c r="CB91" s="59">
        <f>[2]节奏总纲!CB91</f>
        <v>50.296637451558702</v>
      </c>
      <c r="CC91" s="59">
        <f>[2]节奏总纲!CC91</f>
        <v>50.296637451558702</v>
      </c>
    </row>
    <row r="92" spans="6:81" x14ac:dyDescent="0.15">
      <c r="F92" s="59">
        <f>[2]节奏总纲!F92</f>
        <v>90</v>
      </c>
      <c r="G92" s="59">
        <f>[2]节奏总纲!G92</f>
        <v>511</v>
      </c>
      <c r="N92" s="59">
        <f>[2]节奏总纲!N92</f>
        <v>99</v>
      </c>
      <c r="O92" s="7">
        <v>89</v>
      </c>
      <c r="P92" s="59">
        <f>[2]节奏总纲!P92</f>
        <v>476.71289166684534</v>
      </c>
      <c r="Q92" s="59">
        <f>[2]节奏总纲!Q92</f>
        <v>411.78459582182103</v>
      </c>
      <c r="R92" s="59">
        <f>[2]节奏总纲!R92</f>
        <v>332.60258451595797</v>
      </c>
      <c r="S92" s="59">
        <f>[2]节奏总纲!S92</f>
        <v>240.31096868925673</v>
      </c>
      <c r="T92" s="59">
        <f>[2]节奏总纲!T92</f>
        <v>130.61933231671563</v>
      </c>
      <c r="V92" s="7">
        <v>89</v>
      </c>
      <c r="W92" s="59">
        <f>[2]节奏总纲!W92</f>
        <v>31.991003259229842</v>
      </c>
      <c r="X92" s="59">
        <f>[2]节奏总纲!X92</f>
        <v>27.011217971552128</v>
      </c>
      <c r="Y92" s="59">
        <f>[2]节奏总纲!Y92</f>
        <v>19.696263832359705</v>
      </c>
      <c r="Z92" s="59">
        <f>[2]节奏总纲!Z92</f>
        <v>14.303305000506526</v>
      </c>
      <c r="AA92" s="59">
        <f>[2]节奏总纲!AA92</f>
        <v>7.4313692278061296</v>
      </c>
      <c r="AC92" s="7">
        <v>89</v>
      </c>
      <c r="AD92" s="59">
        <f>[2]节奏总纲!AD92</f>
        <v>64.915912490558512</v>
      </c>
      <c r="AE92" s="59">
        <f>[2]节奏总纲!AE92</f>
        <v>66.923300409222719</v>
      </c>
      <c r="AF92" s="59">
        <f>[2]节奏总纲!AF92</f>
        <v>69.821875489223984</v>
      </c>
      <c r="AG92" s="59">
        <f>[2]节奏总纲!AG92</f>
        <v>74.335758643278794</v>
      </c>
      <c r="AH92" s="59">
        <f>[2]节奏总纲!AH92</f>
        <v>82.967513911278544</v>
      </c>
      <c r="AZ92" s="7">
        <v>89</v>
      </c>
      <c r="BA92" s="59">
        <f>[2]节奏总纲!BA92</f>
        <v>37.244854901032298</v>
      </c>
      <c r="BB92" s="59">
        <f>[2]节奏总纲!BB92</f>
        <v>38.742106846662928</v>
      </c>
      <c r="BC92" s="59">
        <f>[2]节奏总纲!BC92</f>
        <v>40.674035830676758</v>
      </c>
      <c r="BD92" s="59">
        <f>[2]节奏总纲!BD92</f>
        <v>43.404644393455513</v>
      </c>
      <c r="BE92" s="59">
        <f>[2]节奏总纲!BE92</f>
        <v>48.101914750802706</v>
      </c>
      <c r="BI92" s="1">
        <v>89</v>
      </c>
      <c r="BJ92" s="59">
        <f>[2]节奏总纲!BJ92</f>
        <v>3.7999999999999967</v>
      </c>
      <c r="BK92" s="59">
        <f>[2]节奏总纲!BK92</f>
        <v>3.8759999999999968</v>
      </c>
      <c r="BL92" s="59">
        <f>[2]节奏总纲!BL92</f>
        <v>4.0279999999999969</v>
      </c>
      <c r="BM92" s="59">
        <f>[2]节奏总纲!BM92</f>
        <v>4.3319999999999963</v>
      </c>
      <c r="BN92" s="59">
        <f>[2]节奏总纲!BN92</f>
        <v>5.319999999999995</v>
      </c>
      <c r="BW92" s="7">
        <v>89</v>
      </c>
      <c r="BX92" s="59">
        <f>[2]节奏总纲!BX92</f>
        <v>48.557223076748912</v>
      </c>
      <c r="BY92" s="59">
        <f>[2]节奏总纲!BY92</f>
        <v>49.088974957750068</v>
      </c>
      <c r="BZ92" s="59">
        <f>[2]节奏总纲!BZ92</f>
        <v>49.579936789633926</v>
      </c>
      <c r="CA92" s="59">
        <f>[2]节奏总纲!CA92</f>
        <v>50.13435118838489</v>
      </c>
      <c r="CB92" s="59">
        <f>[2]节奏总纲!CB92</f>
        <v>50.6943349274338</v>
      </c>
      <c r="CC92" s="59">
        <f>[2]节奏总纲!CC92</f>
        <v>50.6943349274338</v>
      </c>
    </row>
    <row r="93" spans="6:81" x14ac:dyDescent="0.15">
      <c r="F93" s="59">
        <f>[2]节奏总纲!F93</f>
        <v>91</v>
      </c>
      <c r="G93" s="59">
        <f>[2]节奏总纲!G93</f>
        <v>547.74801281858208</v>
      </c>
      <c r="N93" s="59">
        <f>[2]节奏总纲!N93</f>
        <v>100</v>
      </c>
      <c r="O93" s="7">
        <v>90</v>
      </c>
      <c r="P93" s="59">
        <f>[2]节奏总纲!P93</f>
        <v>511</v>
      </c>
      <c r="Q93" s="59">
        <f>[2]节奏总纲!Q93</f>
        <v>438.13140000000004</v>
      </c>
      <c r="R93" s="59">
        <f>[2]节奏总纲!R93</f>
        <v>354.12299999999999</v>
      </c>
      <c r="S93" s="59">
        <f>[2]节奏总纲!S93</f>
        <v>254.88680000000002</v>
      </c>
      <c r="T93" s="59">
        <f>[2]节奏总纲!T93</f>
        <v>138.48100000000002</v>
      </c>
      <c r="V93" s="7">
        <v>90</v>
      </c>
      <c r="W93" s="59">
        <f>[2]节奏总纲!W93</f>
        <v>34.287108333154663</v>
      </c>
      <c r="X93" s="59">
        <f>[2]节奏总纲!X93</f>
        <v>26.346804178179013</v>
      </c>
      <c r="Y93" s="59">
        <f>[2]节奏总纲!Y93</f>
        <v>21.520415484042019</v>
      </c>
      <c r="Z93" s="59">
        <f>[2]节奏总纲!Z93</f>
        <v>14.575831310743297</v>
      </c>
      <c r="AA93" s="59">
        <f>[2]节奏总纲!AA93</f>
        <v>7.861667683284395</v>
      </c>
      <c r="AC93" s="7">
        <v>90</v>
      </c>
      <c r="AD93" s="59">
        <f>[2]节奏总纲!AD93</f>
        <v>65.075479910097457</v>
      </c>
      <c r="AE93" s="59">
        <f>[2]节奏总纲!AE93</f>
        <v>67.083433628014333</v>
      </c>
      <c r="AF93" s="59">
        <f>[2]节奏总纲!AF93</f>
        <v>69.982855616450394</v>
      </c>
      <c r="AG93" s="59">
        <f>[2]节奏总纲!AG93</f>
        <v>74.493385467679886</v>
      </c>
      <c r="AH93" s="59">
        <f>[2]节奏总纲!AH93</f>
        <v>83.124894550960335</v>
      </c>
      <c r="AZ93" s="7">
        <v>90</v>
      </c>
      <c r="BA93" s="59">
        <f>[2]节奏总纲!BA93</f>
        <v>37.317457773889828</v>
      </c>
      <c r="BB93" s="59">
        <f>[2]节奏总纲!BB93</f>
        <v>38.82039500446033</v>
      </c>
      <c r="BC93" s="59">
        <f>[2]节奏总纲!BC93</f>
        <v>40.751734485509814</v>
      </c>
      <c r="BD93" s="59">
        <f>[2]节奏总纲!BD93</f>
        <v>43.479537810324807</v>
      </c>
      <c r="BE93" s="59">
        <f>[2]节奏总纲!BE93</f>
        <v>48.173700750441178</v>
      </c>
      <c r="BI93" s="1">
        <v>90</v>
      </c>
      <c r="BJ93" s="59">
        <f>[2]节奏总纲!BJ93</f>
        <v>3.8333333333333299</v>
      </c>
      <c r="BK93" s="59">
        <f>[2]节奏总纲!BK93</f>
        <v>3.9099999999999966</v>
      </c>
      <c r="BL93" s="59">
        <f>[2]节奏总纲!BL93</f>
        <v>4.0633333333333299</v>
      </c>
      <c r="BM93" s="59">
        <f>[2]节奏总纲!BM93</f>
        <v>4.3699999999999957</v>
      </c>
      <c r="BN93" s="59">
        <f>[2]节奏总纲!BN93</f>
        <v>5.3666666666666618</v>
      </c>
      <c r="BW93" s="7">
        <v>90</v>
      </c>
      <c r="BX93" s="59">
        <f>[2]节奏总纲!BX93</f>
        <v>49.042729140195462</v>
      </c>
      <c r="BY93" s="59">
        <f>[2]节奏总纲!BY93</f>
        <v>49.497214321439728</v>
      </c>
      <c r="BZ93" s="59">
        <f>[2]节奏总纲!BZ93</f>
        <v>50.021192353066951</v>
      </c>
      <c r="CA93" s="59">
        <f>[2]节奏总纲!CA93</f>
        <v>50.524371596694976</v>
      </c>
      <c r="CB93" s="59">
        <f>[2]节奏总纲!CB93</f>
        <v>51.099355476740961</v>
      </c>
      <c r="CC93" s="59">
        <f>[2]节奏总纲!CC93</f>
        <v>51.099355476740961</v>
      </c>
    </row>
    <row r="94" spans="6:81" x14ac:dyDescent="0.15">
      <c r="F94" s="59">
        <f>[2]节奏总纲!F94</f>
        <v>92</v>
      </c>
      <c r="G94" s="59">
        <f>[2]节奏总纲!G94</f>
        <v>587.1335577584814</v>
      </c>
      <c r="N94" s="59">
        <f>[2]节奏总纲!N94</f>
        <v>101</v>
      </c>
      <c r="O94" s="7">
        <v>91</v>
      </c>
      <c r="P94" s="59">
        <f>[2]节奏总纲!P94</f>
        <v>547.74801281858208</v>
      </c>
      <c r="Q94" s="59">
        <f>[2]节奏总纲!Q94</f>
        <v>469.6391461906523</v>
      </c>
      <c r="R94" s="59">
        <f>[2]节奏总纲!R94</f>
        <v>378.43910205635837</v>
      </c>
      <c r="S94" s="59">
        <f>[2]节奏总纲!S94</f>
        <v>272.61418597980827</v>
      </c>
      <c r="T94" s="59">
        <f>[2]节奏总纲!T94</f>
        <v>147.89196346101718</v>
      </c>
      <c r="V94" s="7">
        <v>91</v>
      </c>
      <c r="W94" s="59">
        <f>[2]节奏总纲!W94</f>
        <v>36.748012818582083</v>
      </c>
      <c r="X94" s="59">
        <f>[2]节奏总纲!X94</f>
        <v>31.507746190652256</v>
      </c>
      <c r="Y94" s="59">
        <f>[2]节奏总纲!Y94</f>
        <v>24.316102056358375</v>
      </c>
      <c r="Z94" s="59">
        <f>[2]节奏总纲!Z94</f>
        <v>17.727385979808247</v>
      </c>
      <c r="AA94" s="59">
        <f>[2]节奏总纲!AA94</f>
        <v>9.4109634610171611</v>
      </c>
      <c r="AC94" s="7">
        <v>91</v>
      </c>
      <c r="AD94" s="59">
        <f>[2]节奏总纲!AD94</f>
        <v>65.229416240679981</v>
      </c>
      <c r="AE94" s="59">
        <f>[2]节奏总纲!AE94</f>
        <v>67.240606973055961</v>
      </c>
      <c r="AF94" s="59">
        <f>[2]节奏总纲!AF94</f>
        <v>70.137942795989005</v>
      </c>
      <c r="AG94" s="59">
        <f>[2]节奏总纲!AG94</f>
        <v>74.651012292080978</v>
      </c>
      <c r="AH94" s="59">
        <f>[2]节奏总纲!AH94</f>
        <v>83.279794092850153</v>
      </c>
      <c r="AZ94" s="7">
        <v>91</v>
      </c>
      <c r="BA94" s="59">
        <f>[2]节奏总纲!BA94</f>
        <v>37.390060646747358</v>
      </c>
      <c r="BB94" s="59">
        <f>[2]节奏总纲!BB94</f>
        <v>38.898683162257733</v>
      </c>
      <c r="BC94" s="59">
        <f>[2]节奏总纲!BC94</f>
        <v>40.829433140342871</v>
      </c>
      <c r="BD94" s="59">
        <f>[2]节奏总纲!BD94</f>
        <v>43.554431227194108</v>
      </c>
      <c r="BE94" s="59">
        <f>[2]节奏总纲!BE94</f>
        <v>48.24548675007965</v>
      </c>
      <c r="BI94" s="1">
        <v>91</v>
      </c>
      <c r="BJ94" s="59">
        <f>[2]节奏总纲!BJ94</f>
        <v>3.8666666666666631</v>
      </c>
      <c r="BK94" s="59">
        <f>[2]节奏总纲!BK94</f>
        <v>3.9439999999999964</v>
      </c>
      <c r="BL94" s="59">
        <f>[2]节奏总纲!BL94</f>
        <v>4.0986666666666629</v>
      </c>
      <c r="BM94" s="59">
        <f>[2]节奏总纲!BM94</f>
        <v>4.4079999999999959</v>
      </c>
      <c r="BN94" s="59">
        <f>[2]节奏总纲!BN94</f>
        <v>5.4133333333333278</v>
      </c>
      <c r="BW94" s="7">
        <v>91</v>
      </c>
      <c r="BX94" s="59">
        <f>[2]节奏总纲!BX94</f>
        <v>49.498252634231747</v>
      </c>
      <c r="BY94" s="59">
        <f>[2]节奏总纲!BY94</f>
        <v>49.985421626173121</v>
      </c>
      <c r="BZ94" s="59">
        <f>[2]节奏总纲!BZ94</f>
        <v>50.454959541611018</v>
      </c>
      <c r="CA94" s="59">
        <f>[2]节奏总纲!CA94</f>
        <v>50.998721372753316</v>
      </c>
      <c r="CB94" s="59">
        <f>[2]节奏总纲!CB94</f>
        <v>51.534250551986972</v>
      </c>
      <c r="CC94" s="59">
        <f>[2]节奏总纲!CC94</f>
        <v>51.534250551986972</v>
      </c>
    </row>
    <row r="95" spans="6:81" x14ac:dyDescent="0.15">
      <c r="F95" s="59">
        <f>[2]节奏总纲!F95</f>
        <v>93</v>
      </c>
      <c r="G95" s="59">
        <f>[2]节奏总纲!G95</f>
        <v>629.34593963259704</v>
      </c>
      <c r="N95" s="59">
        <f>[2]节奏总纲!N95</f>
        <v>102</v>
      </c>
      <c r="O95" s="7">
        <v>92</v>
      </c>
      <c r="P95" s="59">
        <f>[2]节奏总纲!P95</f>
        <v>587.1335577584814</v>
      </c>
      <c r="Q95" s="59">
        <f>[2]节奏总纲!Q95</f>
        <v>502.29275866238083</v>
      </c>
      <c r="R95" s="59">
        <f>[2]节奏总纲!R95</f>
        <v>405.12215485335213</v>
      </c>
      <c r="S95" s="59">
        <f>[2]节奏总纲!S95</f>
        <v>291.57052478286187</v>
      </c>
      <c r="T95" s="59">
        <f>[2]节奏总纲!T95</f>
        <v>157.64536025815227</v>
      </c>
      <c r="V95" s="7">
        <v>92</v>
      </c>
      <c r="W95" s="59">
        <f>[2]节奏总纲!W95</f>
        <v>39.385544939899319</v>
      </c>
      <c r="X95" s="59">
        <f>[2]节奏总纲!X95</f>
        <v>32.653612471728536</v>
      </c>
      <c r="Y95" s="59">
        <f>[2]节奏总纲!Y95</f>
        <v>26.683052796993763</v>
      </c>
      <c r="Z95" s="59">
        <f>[2]节奏总纲!Z95</f>
        <v>18.956338803053598</v>
      </c>
      <c r="AA95" s="59">
        <f>[2]节奏总纲!AA95</f>
        <v>9.7533967971350819</v>
      </c>
      <c r="AC95" s="7">
        <v>92</v>
      </c>
      <c r="AD95" s="59">
        <f>[2]节奏总纲!AD95</f>
        <v>65.38335257126252</v>
      </c>
      <c r="AE95" s="59">
        <f>[2]节奏总纲!AE95</f>
        <v>67.397780318097588</v>
      </c>
      <c r="AF95" s="59">
        <f>[2]节奏总纲!AF95</f>
        <v>70.292327570459079</v>
      </c>
      <c r="AG95" s="59">
        <f>[2]节奏总纲!AG95</f>
        <v>74.808639116482055</v>
      </c>
      <c r="AH95" s="59">
        <f>[2]节奏总纲!AH95</f>
        <v>83.434693634739986</v>
      </c>
      <c r="AZ95" s="7">
        <v>92</v>
      </c>
      <c r="BA95" s="59">
        <f>[2]节奏总纲!BA95</f>
        <v>37.462663519604888</v>
      </c>
      <c r="BB95" s="59">
        <f>[2]节奏总纲!BB95</f>
        <v>38.976971320055128</v>
      </c>
      <c r="BC95" s="59">
        <f>[2]节奏总纲!BC95</f>
        <v>40.907131795175928</v>
      </c>
      <c r="BD95" s="59">
        <f>[2]节奏总纲!BD95</f>
        <v>43.629324644063402</v>
      </c>
      <c r="BE95" s="59">
        <f>[2]节奏总纲!BE95</f>
        <v>48.317272749718121</v>
      </c>
      <c r="BI95" s="1">
        <v>92</v>
      </c>
      <c r="BJ95" s="59">
        <f>[2]节奏总纲!BJ95</f>
        <v>3.8999999999999964</v>
      </c>
      <c r="BK95" s="59">
        <f>[2]节奏总纲!BK95</f>
        <v>3.9779999999999962</v>
      </c>
      <c r="BL95" s="59">
        <f>[2]节奏总纲!BL95</f>
        <v>4.1339999999999968</v>
      </c>
      <c r="BM95" s="59">
        <f>[2]节奏总纲!BM95</f>
        <v>4.4459999999999953</v>
      </c>
      <c r="BN95" s="59">
        <f>[2]节奏总纲!BN95</f>
        <v>5.4599999999999946</v>
      </c>
      <c r="BW95" s="7">
        <v>92</v>
      </c>
      <c r="BX95" s="59">
        <f>[2]节奏总纲!BX95</f>
        <v>49.986470626701646</v>
      </c>
      <c r="BY95" s="59">
        <f>[2]节奏总纲!BY95</f>
        <v>50.424285339835969</v>
      </c>
      <c r="BZ95" s="59">
        <f>[2]节奏总纲!BZ95</f>
        <v>50.930950009437595</v>
      </c>
      <c r="CA95" s="59">
        <f>[2]节奏总纲!CA95</f>
        <v>51.436896660010483</v>
      </c>
      <c r="CB95" s="59">
        <f>[2]节奏总纲!CB95</f>
        <v>51.984969997617021</v>
      </c>
      <c r="CC95" s="59">
        <f>[2]节奏总纲!CC95</f>
        <v>51.984969997617021</v>
      </c>
    </row>
    <row r="96" spans="6:81" x14ac:dyDescent="0.15">
      <c r="F96" s="59">
        <f>[2]节奏总纲!F96</f>
        <v>94</v>
      </c>
      <c r="G96" s="59">
        <f>[2]节奏总纲!G96</f>
        <v>674.58805031572183</v>
      </c>
      <c r="N96" s="59">
        <f>[2]节奏总纲!N96</f>
        <v>103</v>
      </c>
      <c r="O96" s="7">
        <v>93</v>
      </c>
      <c r="P96" s="59">
        <f>[2]节奏总纲!P96</f>
        <v>629.34593963259704</v>
      </c>
      <c r="Q96" s="59">
        <f>[2]节奏总纲!Q96</f>
        <v>538.34251676172357</v>
      </c>
      <c r="R96" s="59">
        <f>[2]节奏总纲!R96</f>
        <v>433.68228700082267</v>
      </c>
      <c r="S96" s="59">
        <f>[2]节奏总纲!S96</f>
        <v>311.52624011813555</v>
      </c>
      <c r="T96" s="59">
        <f>[2]节奏总纲!T96</f>
        <v>168.35003885171972</v>
      </c>
      <c r="V96" s="7">
        <v>93</v>
      </c>
      <c r="W96" s="59">
        <f>[2]节奏总纲!W96</f>
        <v>42.212381874115636</v>
      </c>
      <c r="X96" s="59">
        <f>[2]节奏总纲!X96</f>
        <v>36.049758099342739</v>
      </c>
      <c r="Y96" s="59">
        <f>[2]节奏总纲!Y96</f>
        <v>28.56013214747054</v>
      </c>
      <c r="Z96" s="59">
        <f>[2]节奏总纲!Z96</f>
        <v>19.95571533527368</v>
      </c>
      <c r="AA96" s="59">
        <f>[2]节奏总纲!AA96</f>
        <v>10.704678593567451</v>
      </c>
      <c r="AC96" s="7">
        <v>93</v>
      </c>
      <c r="AD96" s="59">
        <f>[2]节奏总纲!AD96</f>
        <v>65.537288901845059</v>
      </c>
      <c r="AE96" s="59">
        <f>[2]节奏总纲!AE96</f>
        <v>67.554953663139216</v>
      </c>
      <c r="AF96" s="59">
        <f>[2]节奏总纲!AF96</f>
        <v>70.446712344929153</v>
      </c>
      <c r="AG96" s="59">
        <f>[2]节奏总纲!AG96</f>
        <v>74.966265940883147</v>
      </c>
      <c r="AH96" s="59">
        <f>[2]节奏总纲!AH96</f>
        <v>83.589593176629805</v>
      </c>
      <c r="AZ96" s="7">
        <v>93</v>
      </c>
      <c r="BA96" s="59">
        <f>[2]节奏总纲!BA96</f>
        <v>37.535266392462418</v>
      </c>
      <c r="BB96" s="59">
        <f>[2]节奏总纲!BB96</f>
        <v>39.047673544184711</v>
      </c>
      <c r="BC96" s="59">
        <f>[2]节奏总纲!BC96</f>
        <v>40.984830450008985</v>
      </c>
      <c r="BD96" s="59">
        <f>[2]节奏总纲!BD96</f>
        <v>43.704218060932696</v>
      </c>
      <c r="BE96" s="59">
        <f>[2]节奏总纲!BE96</f>
        <v>48.389058749356593</v>
      </c>
      <c r="BI96" s="1">
        <v>93</v>
      </c>
      <c r="BJ96" s="59">
        <f>[2]节奏总纲!BJ96</f>
        <v>3.9333333333333296</v>
      </c>
      <c r="BK96" s="59">
        <f>[2]节奏总纲!BK96</f>
        <v>4.011999999999996</v>
      </c>
      <c r="BL96" s="59">
        <f>[2]节奏总纲!BL96</f>
        <v>4.1693333333333298</v>
      </c>
      <c r="BM96" s="59">
        <f>[2]节奏总纲!BM96</f>
        <v>4.4839999999999955</v>
      </c>
      <c r="BN96" s="59">
        <f>[2]节奏总纲!BN96</f>
        <v>5.5066666666666615</v>
      </c>
      <c r="BW96" s="7">
        <v>93</v>
      </c>
      <c r="BX96" s="59">
        <f>[2]节奏总纲!BX96</f>
        <v>50.440125995524625</v>
      </c>
      <c r="BY96" s="59">
        <f>[2]节奏总纲!BY96</f>
        <v>50.90659544186844</v>
      </c>
      <c r="BZ96" s="59">
        <f>[2]节奏总纲!BZ96</f>
        <v>51.380310631705122</v>
      </c>
      <c r="CA96" s="59">
        <f>[2]节奏总纲!CA96</f>
        <v>51.897988787201882</v>
      </c>
      <c r="CB96" s="59">
        <f>[2]节奏总纲!CB96</f>
        <v>52.414208810757216</v>
      </c>
      <c r="CC96" s="59">
        <f>[2]节奏总纲!CC96</f>
        <v>52.414208810757216</v>
      </c>
    </row>
    <row r="97" spans="6:81" x14ac:dyDescent="0.15">
      <c r="F97" s="59">
        <f>[2]节奏总纲!F97</f>
        <v>95</v>
      </c>
      <c r="G97" s="59">
        <f>[2]节奏总纲!G97</f>
        <v>723.0773439350246</v>
      </c>
      <c r="N97" s="59">
        <f>[2]节奏总纲!N97</f>
        <v>104</v>
      </c>
      <c r="O97" s="7">
        <v>94</v>
      </c>
      <c r="P97" s="59">
        <f>[2]节奏总纲!P97</f>
        <v>674.58805031572183</v>
      </c>
      <c r="Q97" s="59">
        <f>[2]节奏总纲!Q97</f>
        <v>576.30057138472114</v>
      </c>
      <c r="R97" s="59">
        <f>[2]节奏总纲!R97</f>
        <v>464.04911981218504</v>
      </c>
      <c r="S97" s="59">
        <f>[2]节奏总纲!S97</f>
        <v>332.70682641571403</v>
      </c>
      <c r="T97" s="59">
        <f>[2]节奏总纲!T97</f>
        <v>179.6427977990767</v>
      </c>
      <c r="V97" s="7">
        <v>94</v>
      </c>
      <c r="W97" s="59">
        <f>[2]节奏总纲!W97</f>
        <v>45.242110683124793</v>
      </c>
      <c r="X97" s="59">
        <f>[2]节奏总纲!X97</f>
        <v>37.958054622997565</v>
      </c>
      <c r="Y97" s="59">
        <f>[2]节奏总纲!Y97</f>
        <v>30.366832811362372</v>
      </c>
      <c r="Z97" s="59">
        <f>[2]节奏总纲!Z97</f>
        <v>21.180586297578486</v>
      </c>
      <c r="AA97" s="59">
        <f>[2]节奏总纲!AA97</f>
        <v>11.292758947356987</v>
      </c>
      <c r="AC97" s="7">
        <v>94</v>
      </c>
      <c r="AD97" s="59">
        <f>[2]节奏总纲!AD97</f>
        <v>65.691225232427584</v>
      </c>
      <c r="AE97" s="59">
        <f>[2]节奏总纲!AE97</f>
        <v>67.712127008180858</v>
      </c>
      <c r="AF97" s="59">
        <f>[2]节奏总纲!AF97</f>
        <v>70.601097119399213</v>
      </c>
      <c r="AG97" s="59">
        <f>[2]节奏总纲!AG97</f>
        <v>75.115180559621535</v>
      </c>
      <c r="AH97" s="59">
        <f>[2]节奏总纲!AH97</f>
        <v>83.744492718519624</v>
      </c>
      <c r="AZ97" s="7">
        <v>94</v>
      </c>
      <c r="BA97" s="59">
        <f>[2]节奏总纲!BA97</f>
        <v>37.607869265319941</v>
      </c>
      <c r="BB97" s="59">
        <f>[2]节奏总纲!BB97</f>
        <v>39.115214427575864</v>
      </c>
      <c r="BC97" s="59">
        <f>[2]节奏总纲!BC97</f>
        <v>41.053954370816207</v>
      </c>
      <c r="BD97" s="59">
        <f>[2]节奏总纲!BD97</f>
        <v>43.77911147780199</v>
      </c>
      <c r="BE97" s="59">
        <f>[2]节奏总纲!BE97</f>
        <v>48.460844748995065</v>
      </c>
      <c r="BI97" s="1">
        <v>94</v>
      </c>
      <c r="BJ97" s="59">
        <f>[2]节奏总纲!BJ97</f>
        <v>3.9666666666666628</v>
      </c>
      <c r="BK97" s="59">
        <f>[2]节奏总纲!BK97</f>
        <v>4.0459999999999958</v>
      </c>
      <c r="BL97" s="59">
        <f>[2]节奏总纲!BL97</f>
        <v>4.2046666666666628</v>
      </c>
      <c r="BM97" s="59">
        <f>[2]节奏总纲!BM97</f>
        <v>4.5219999999999949</v>
      </c>
      <c r="BN97" s="59">
        <f>[2]节奏总纲!BN97</f>
        <v>5.5533333333333275</v>
      </c>
      <c r="BW97" s="7">
        <v>94</v>
      </c>
      <c r="BX97" s="59">
        <f>[2]节奏总纲!BX97</f>
        <v>50.924361744560407</v>
      </c>
      <c r="BY97" s="59">
        <f>[2]节奏总纲!BY97</f>
        <v>51.357869409358393</v>
      </c>
      <c r="BZ97" s="59">
        <f>[2]节奏总纲!BZ97</f>
        <v>51.84807662595162</v>
      </c>
      <c r="CA97" s="59">
        <f>[2]节奏总纲!CA97</f>
        <v>52.334530106928973</v>
      </c>
      <c r="CB97" s="59">
        <f>[2]节奏总纲!CB97</f>
        <v>52.864865346365669</v>
      </c>
      <c r="CC97" s="59">
        <f>[2]节奏总纲!CC97</f>
        <v>52.864865346365669</v>
      </c>
    </row>
    <row r="98" spans="6:81" x14ac:dyDescent="0.15">
      <c r="F98" s="59">
        <f>[2]节奏总纲!F98</f>
        <v>96</v>
      </c>
      <c r="G98" s="59">
        <f>[2]节奏总纲!G98</f>
        <v>775.04688205332377</v>
      </c>
      <c r="N98" s="59">
        <f>[2]节奏总纲!N98</f>
        <v>105</v>
      </c>
      <c r="O98" s="7">
        <v>95</v>
      </c>
      <c r="P98" s="59">
        <f>[2]节奏总纲!P98</f>
        <v>723.0773439350246</v>
      </c>
      <c r="Q98" s="59">
        <f>[2]节奏总纲!Q98</f>
        <v>618.15882133005255</v>
      </c>
      <c r="R98" s="59">
        <f>[2]节奏总纲!R98</f>
        <v>495.95875020503337</v>
      </c>
      <c r="S98" s="59">
        <f>[2]节奏总纲!S98</f>
        <v>355.39251454406457</v>
      </c>
      <c r="T98" s="59">
        <f>[2]节奏总纲!T98</f>
        <v>192.84472762747106</v>
      </c>
      <c r="V98" s="7">
        <v>95</v>
      </c>
      <c r="W98" s="59">
        <f>[2]节奏总纲!W98</f>
        <v>48.489293619302771</v>
      </c>
      <c r="X98" s="59">
        <f>[2]节奏总纲!X98</f>
        <v>41.858249945331409</v>
      </c>
      <c r="Y98" s="59">
        <f>[2]节奏总纲!Y98</f>
        <v>31.909630392848328</v>
      </c>
      <c r="Z98" s="59">
        <f>[2]节奏总纲!Z98</f>
        <v>22.685688128350534</v>
      </c>
      <c r="AA98" s="59">
        <f>[2]节奏总纲!AA98</f>
        <v>13.201929828394356</v>
      </c>
      <c r="AC98" s="7">
        <v>95</v>
      </c>
      <c r="AD98" s="59">
        <f>[2]节奏总纲!AD98</f>
        <v>65.845161563010123</v>
      </c>
      <c r="AE98" s="59">
        <f>[2]节奏总纲!AE98</f>
        <v>67.869300353222485</v>
      </c>
      <c r="AF98" s="59">
        <f>[2]节奏总纲!AF98</f>
        <v>70.755481893869288</v>
      </c>
      <c r="AG98" s="59">
        <f>[2]节奏总纲!AG98</f>
        <v>75.261722981240993</v>
      </c>
      <c r="AH98" s="59">
        <f>[2]节奏总纲!AH98</f>
        <v>83.899392260409456</v>
      </c>
      <c r="AZ98" s="7">
        <v>95</v>
      </c>
      <c r="BA98" s="59">
        <f>[2]节奏总纲!BA98</f>
        <v>37.680472138177471</v>
      </c>
      <c r="BB98" s="59">
        <f>[2]节奏总纲!BB98</f>
        <v>39.182755310967018</v>
      </c>
      <c r="BC98" s="59">
        <f>[2]节奏总纲!BC98</f>
        <v>41.120998062635785</v>
      </c>
      <c r="BD98" s="59">
        <f>[2]节奏总纲!BD98</f>
        <v>43.854004894671284</v>
      </c>
      <c r="BE98" s="59">
        <f>[2]节奏总纲!BE98</f>
        <v>48.532630748633537</v>
      </c>
      <c r="BI98" s="1">
        <v>95</v>
      </c>
      <c r="BJ98" s="59">
        <f>[2]节奏总纲!BJ98</f>
        <v>3.999999999999996</v>
      </c>
      <c r="BK98" s="59">
        <f>[2]节奏总纲!BK98</f>
        <v>4.0799999999999956</v>
      </c>
      <c r="BL98" s="59">
        <f>[2]节奏总纲!BL98</f>
        <v>4.2399999999999958</v>
      </c>
      <c r="BM98" s="59">
        <f>[2]节奏总纲!BM98</f>
        <v>4.5599999999999952</v>
      </c>
      <c r="BN98" s="59">
        <f>[2]节奏总纲!BN98</f>
        <v>5.5999999999999943</v>
      </c>
      <c r="BW98" s="7">
        <v>95</v>
      </c>
      <c r="BX98" s="59">
        <f>[2]节奏总纲!BX98</f>
        <v>51.382838700936844</v>
      </c>
      <c r="BY98" s="59">
        <f>[2]节奏总纲!BY98</f>
        <v>51.841452913721341</v>
      </c>
      <c r="BZ98" s="59">
        <f>[2]节奏总纲!BZ98</f>
        <v>52.293273390033363</v>
      </c>
      <c r="CA98" s="59">
        <f>[2]节奏总纲!CA98</f>
        <v>52.787185373346801</v>
      </c>
      <c r="CB98" s="59">
        <f>[2]节奏总纲!CB98</f>
        <v>53.338289705589766</v>
      </c>
      <c r="CC98" s="59">
        <f>[2]节奏总纲!CC98</f>
        <v>53.338289705589766</v>
      </c>
    </row>
    <row r="99" spans="6:81" x14ac:dyDescent="0.15">
      <c r="F99" s="59">
        <f>[2]节奏总纲!F99</f>
        <v>97</v>
      </c>
      <c r="G99" s="59">
        <f>[2]节奏总纲!G99</f>
        <v>830.74645386878444</v>
      </c>
      <c r="N99" s="59">
        <f>[2]节奏总纲!N99</f>
        <v>106</v>
      </c>
      <c r="O99" s="7">
        <v>96</v>
      </c>
      <c r="P99" s="59">
        <f>[2]节奏总纲!P99</f>
        <v>775.04688205332377</v>
      </c>
      <c r="Q99" s="59">
        <f>[2]节奏总纲!Q99</f>
        <v>661.0374857032798</v>
      </c>
      <c r="R99" s="59">
        <f>[2]节奏总纲!R99</f>
        <v>529.97705794806279</v>
      </c>
      <c r="S99" s="59">
        <f>[2]节奏总纲!S99</f>
        <v>380.70302846459265</v>
      </c>
      <c r="T99" s="59">
        <f>[2]节奏总纲!T99</f>
        <v>206.86001282003213</v>
      </c>
      <c r="V99" s="7">
        <v>96</v>
      </c>
      <c r="W99" s="59">
        <f>[2]节奏总纲!W99</f>
        <v>51.96953811829917</v>
      </c>
      <c r="X99" s="59">
        <f>[2]节奏总纲!X99</f>
        <v>42.878664373227252</v>
      </c>
      <c r="Y99" s="59">
        <f>[2]节奏总纲!Y99</f>
        <v>34.018307743029425</v>
      </c>
      <c r="Z99" s="59">
        <f>[2]节奏总纲!Z99</f>
        <v>25.310513920528081</v>
      </c>
      <c r="AA99" s="59">
        <f>[2]节奏总纲!AA99</f>
        <v>14.015285192561066</v>
      </c>
      <c r="AC99" s="7">
        <v>96</v>
      </c>
      <c r="AD99" s="59">
        <f>[2]节奏总纲!AD99</f>
        <v>65.999097893592648</v>
      </c>
      <c r="AE99" s="59">
        <f>[2]节奏总纲!AE99</f>
        <v>68.025215371037646</v>
      </c>
      <c r="AF99" s="59">
        <f>[2]节奏总纲!AF99</f>
        <v>70.909866668339362</v>
      </c>
      <c r="AG99" s="59">
        <f>[2]节奏总纲!AG99</f>
        <v>75.408265402860437</v>
      </c>
      <c r="AH99" s="59">
        <f>[2]节奏总纲!AH99</f>
        <v>84.050903767166133</v>
      </c>
      <c r="AZ99" s="7">
        <v>96</v>
      </c>
      <c r="BA99" s="59">
        <f>[2]节奏总纲!BA99</f>
        <v>37.753075011035001</v>
      </c>
      <c r="BB99" s="59">
        <f>[2]节奏总纲!BB99</f>
        <v>39.250296194358178</v>
      </c>
      <c r="BC99" s="59">
        <f>[2]节奏总纲!BC99</f>
        <v>41.188041754455355</v>
      </c>
      <c r="BD99" s="59">
        <f>[2]节奏总纲!BD99</f>
        <v>43.928898311540578</v>
      </c>
      <c r="BE99" s="59">
        <f>[2]节奏总纲!BE99</f>
        <v>48.604416748272008</v>
      </c>
      <c r="BI99" s="1">
        <v>96</v>
      </c>
      <c r="BJ99" s="59">
        <f>[2]节奏总纲!BJ99</f>
        <v>4.0333333333333297</v>
      </c>
      <c r="BK99" s="59">
        <f>[2]节奏总纲!BK99</f>
        <v>4.1139999999999963</v>
      </c>
      <c r="BL99" s="59">
        <f>[2]节奏总纲!BL99</f>
        <v>4.2753333333333297</v>
      </c>
      <c r="BM99" s="59">
        <f>[2]节奏总纲!BM99</f>
        <v>4.5979999999999954</v>
      </c>
      <c r="BN99" s="59">
        <f>[2]节奏总纲!BN99</f>
        <v>5.6466666666666612</v>
      </c>
      <c r="BW99" s="7">
        <v>96</v>
      </c>
      <c r="BX99" s="59">
        <f>[2]节奏总纲!BX99</f>
        <v>51.863157135581275</v>
      </c>
      <c r="BY99" s="59">
        <f>[2]节奏总纲!BY99</f>
        <v>52.290870529884771</v>
      </c>
      <c r="BZ99" s="59">
        <f>[2]节奏总纲!BZ99</f>
        <v>52.745792648501016</v>
      </c>
      <c r="CA99" s="59">
        <f>[2]节奏总纲!CA99</f>
        <v>53.252362918407712</v>
      </c>
      <c r="CB99" s="59">
        <f>[2]节奏总纲!CB99</f>
        <v>53.821316321108398</v>
      </c>
      <c r="CC99" s="59">
        <f>[2]节奏总纲!CC99</f>
        <v>53.821316321108398</v>
      </c>
    </row>
    <row r="100" spans="6:81" x14ac:dyDescent="0.15">
      <c r="F100" s="59">
        <f>[2]节奏总纲!F100</f>
        <v>98</v>
      </c>
      <c r="G100" s="59">
        <f>[2]节奏总纲!G100</f>
        <v>890.4437768152311</v>
      </c>
      <c r="N100" s="59">
        <f>[2]节奏总纲!N100</f>
        <v>107</v>
      </c>
      <c r="O100" s="7">
        <v>97</v>
      </c>
      <c r="P100" s="59">
        <f>[2]节奏总纲!P100</f>
        <v>830.74645386878444</v>
      </c>
      <c r="Q100" s="59">
        <f>[2]节奏总纲!Q100</f>
        <v>707.71290405081743</v>
      </c>
      <c r="R100" s="59">
        <f>[2]节奏总纲!R100</f>
        <v>569.31054483627804</v>
      </c>
      <c r="S100" s="59">
        <f>[2]节奏总纲!S100</f>
        <v>409.80722569347137</v>
      </c>
      <c r="T100" s="59">
        <f>[2]节奏总纲!T100</f>
        <v>223.30464679992923</v>
      </c>
      <c r="V100" s="7">
        <v>97</v>
      </c>
      <c r="W100" s="59">
        <f>[2]节奏总纲!W100</f>
        <v>55.699571815460672</v>
      </c>
      <c r="X100" s="59">
        <f>[2]节奏总纲!X100</f>
        <v>46.675418347537629</v>
      </c>
      <c r="Y100" s="59">
        <f>[2]节奏总纲!Y100</f>
        <v>39.333486888215248</v>
      </c>
      <c r="Z100" s="59">
        <f>[2]节奏总纲!Z100</f>
        <v>29.104197228878718</v>
      </c>
      <c r="AA100" s="59">
        <f>[2]节奏总纲!AA100</f>
        <v>16.444633979897105</v>
      </c>
      <c r="AC100" s="7">
        <v>97</v>
      </c>
      <c r="AD100" s="59">
        <f>[2]节奏总纲!AD100</f>
        <v>66.142785979989682</v>
      </c>
      <c r="AE100" s="59">
        <f>[2]节奏总纲!AE100</f>
        <v>68.174918074940805</v>
      </c>
      <c r="AF100" s="59">
        <f>[2]节奏总纲!AF100</f>
        <v>71.061795050376986</v>
      </c>
      <c r="AG100" s="59">
        <f>[2]节奏总纲!AG100</f>
        <v>75.554807824479894</v>
      </c>
      <c r="AH100" s="59">
        <f>[2]节奏总纲!AH100</f>
        <v>84.196136930932482</v>
      </c>
      <c r="AZ100" s="7">
        <v>97</v>
      </c>
      <c r="BA100" s="59">
        <f>[2]节奏总纲!BA100</f>
        <v>37.825677883892531</v>
      </c>
      <c r="BB100" s="59">
        <f>[2]节奏总纲!BB100</f>
        <v>39.317837077749331</v>
      </c>
      <c r="BC100" s="59">
        <f>[2]节奏总纲!BC100</f>
        <v>41.255085446274933</v>
      </c>
      <c r="BD100" s="59">
        <f>[2]节奏总纲!BD100</f>
        <v>44.003272544984547</v>
      </c>
      <c r="BE100" s="59">
        <f>[2]节奏总纲!BE100</f>
        <v>48.67620274791048</v>
      </c>
      <c r="BI100" s="1">
        <v>97</v>
      </c>
      <c r="BJ100" s="59">
        <f>[2]节奏总纲!BJ100</f>
        <v>4.0666666666666629</v>
      </c>
      <c r="BK100" s="59">
        <f>[2]节奏总纲!BK100</f>
        <v>4.1479999999999961</v>
      </c>
      <c r="BL100" s="59">
        <f>[2]节奏总纲!BL100</f>
        <v>4.3106666666666626</v>
      </c>
      <c r="BM100" s="59">
        <f>[2]节奏总纲!BM100</f>
        <v>4.6359999999999957</v>
      </c>
      <c r="BN100" s="59">
        <f>[2]节奏总纲!BN100</f>
        <v>5.693333333333328</v>
      </c>
      <c r="BW100" s="7">
        <v>97</v>
      </c>
      <c r="BX100" s="59">
        <f>[2]节奏总纲!BX100</f>
        <v>52.326384257945534</v>
      </c>
      <c r="BY100" s="59">
        <f>[2]节奏总纲!BY100</f>
        <v>52.756535794428025</v>
      </c>
      <c r="BZ100" s="59">
        <f>[2]节奏总纲!BZ100</f>
        <v>53.232327712261743</v>
      </c>
      <c r="CA100" s="59">
        <f>[2]节奏总纲!CA100</f>
        <v>53.753890418265996</v>
      </c>
      <c r="CB100" s="59">
        <f>[2]节奏总纲!CB100</f>
        <v>54.335165952675545</v>
      </c>
      <c r="CC100" s="59">
        <f>[2]节奏总纲!CC100</f>
        <v>54.335165952675545</v>
      </c>
    </row>
    <row r="101" spans="6:81" x14ac:dyDescent="0.15">
      <c r="F101" s="59">
        <f>[2]节奏总纲!F101</f>
        <v>99</v>
      </c>
      <c r="G101" s="59">
        <f>[2]节奏总纲!G101</f>
        <v>954.42578333369079</v>
      </c>
      <c r="N101" s="59">
        <f>[2]节奏总纲!N101</f>
        <v>108</v>
      </c>
      <c r="O101" s="7">
        <v>98</v>
      </c>
      <c r="P101" s="59">
        <f>[2]节奏总纲!P101</f>
        <v>890.4437768152311</v>
      </c>
      <c r="Q101" s="59">
        <f>[2]节奏总纲!Q101</f>
        <v>760.34994102252585</v>
      </c>
      <c r="R101" s="59">
        <f>[2]节奏总纲!R101</f>
        <v>612.98149595960513</v>
      </c>
      <c r="S101" s="59">
        <f>[2]节奏总纲!S101</f>
        <v>441.9272464333992</v>
      </c>
      <c r="T101" s="59">
        <f>[2]节奏总纲!T101</f>
        <v>240.77599725083846</v>
      </c>
      <c r="V101" s="7">
        <v>98</v>
      </c>
      <c r="W101" s="59">
        <f>[2]节奏总纲!W101</f>
        <v>59.697322946446661</v>
      </c>
      <c r="X101" s="59">
        <f>[2]节奏总纲!X101</f>
        <v>52.637036971708426</v>
      </c>
      <c r="Y101" s="59">
        <f>[2]节奏总纲!Y101</f>
        <v>43.670951123327086</v>
      </c>
      <c r="Z101" s="59">
        <f>[2]节奏总纲!Z101</f>
        <v>32.120020739927838</v>
      </c>
      <c r="AA101" s="59">
        <f>[2]节奏总纲!AA101</f>
        <v>17.471350450909227</v>
      </c>
      <c r="AC101" s="7">
        <v>98</v>
      </c>
      <c r="AD101" s="59">
        <f>[2]节奏总纲!AD101</f>
        <v>66.286413655019302</v>
      </c>
      <c r="AE101" s="59">
        <f>[2]节奏总纲!AE101</f>
        <v>68.324620778843951</v>
      </c>
      <c r="AF101" s="59">
        <f>[2]节奏总纲!AF101</f>
        <v>71.210277551293188</v>
      </c>
      <c r="AG101" s="59">
        <f>[2]节奏总纲!AG101</f>
        <v>75.701350246099338</v>
      </c>
      <c r="AH101" s="59">
        <f>[2]节奏总纲!AH101</f>
        <v>84.341370094698831</v>
      </c>
      <c r="AZ101" s="7">
        <v>98</v>
      </c>
      <c r="BA101" s="59">
        <f>[2]节奏总纲!BA101</f>
        <v>37.898280756750061</v>
      </c>
      <c r="BB101" s="59">
        <f>[2]节奏总纲!BB101</f>
        <v>39.385377961140485</v>
      </c>
      <c r="BC101" s="59">
        <f>[2]节奏总纲!BC101</f>
        <v>41.322129138094503</v>
      </c>
      <c r="BD101" s="59">
        <f>[2]节奏总纲!BD101</f>
        <v>44.067911160744309</v>
      </c>
      <c r="BE101" s="59">
        <f>[2]节奏总纲!BE101</f>
        <v>48.747988747548945</v>
      </c>
      <c r="BI101" s="1">
        <v>98</v>
      </c>
      <c r="BJ101" s="59">
        <f>[2]节奏总纲!BJ101</f>
        <v>4.0999999999999961</v>
      </c>
      <c r="BK101" s="59">
        <f>[2]节奏总纲!BK101</f>
        <v>4.1819999999999959</v>
      </c>
      <c r="BL101" s="59">
        <f>[2]节奏总纲!BL101</f>
        <v>4.3459999999999956</v>
      </c>
      <c r="BM101" s="59">
        <f>[2]节奏总纲!BM101</f>
        <v>4.673999999999995</v>
      </c>
      <c r="BN101" s="59">
        <f>[2]节奏总纲!BN101</f>
        <v>5.739999999999994</v>
      </c>
      <c r="BW101" s="7">
        <v>98</v>
      </c>
      <c r="BX101" s="59">
        <f>[2]节奏总纲!BX101</f>
        <v>52.802848669690398</v>
      </c>
      <c r="BY101" s="59">
        <f>[2]节奏总纲!BY101</f>
        <v>53.243263351667181</v>
      </c>
      <c r="BZ101" s="59">
        <f>[2]节奏总纲!BZ101</f>
        <v>53.734023573310566</v>
      </c>
      <c r="CA101" s="59">
        <f>[2]节奏总纲!CA101</f>
        <v>54.265483052665907</v>
      </c>
      <c r="CB101" s="59">
        <f>[2]节奏总纲!CB101</f>
        <v>54.855218110725374</v>
      </c>
      <c r="CC101" s="59">
        <f>[2]节奏总纲!CC101</f>
        <v>54.855218110725374</v>
      </c>
    </row>
    <row r="102" spans="6:81" x14ac:dyDescent="0.15">
      <c r="F102" s="59">
        <f>[2]节奏总纲!F102</f>
        <v>100</v>
      </c>
      <c r="G102" s="59">
        <f>[2]节奏总纲!G102</f>
        <v>1023</v>
      </c>
      <c r="N102" s="59">
        <f>[2]节奏总纲!N102</f>
        <v>109</v>
      </c>
      <c r="O102" s="7">
        <v>99</v>
      </c>
      <c r="P102" s="59">
        <f>[2]节奏总纲!P102</f>
        <v>954.42578333369079</v>
      </c>
      <c r="Q102" s="59">
        <f>[2]节奏总纲!Q102</f>
        <v>816.51125764197252</v>
      </c>
      <c r="R102" s="59">
        <f>[2]节奏总纲!R102</f>
        <v>658.6492330785801</v>
      </c>
      <c r="S102" s="59">
        <f>[2]节奏总纲!S102</f>
        <v>475.39948267851139</v>
      </c>
      <c r="T102" s="59">
        <f>[2]节奏总纲!T102</f>
        <v>257.59951892176309</v>
      </c>
      <c r="V102" s="7">
        <v>99</v>
      </c>
      <c r="W102" s="59">
        <f>[2]节奏总纲!W102</f>
        <v>63.982006518459684</v>
      </c>
      <c r="X102" s="59">
        <f>[2]节奏总纲!X102</f>
        <v>56.161316619446666</v>
      </c>
      <c r="Y102" s="59">
        <f>[2]节奏总纲!Y102</f>
        <v>45.667737118974969</v>
      </c>
      <c r="Z102" s="59">
        <f>[2]节奏总纲!Z102</f>
        <v>33.472236245112185</v>
      </c>
      <c r="AA102" s="59">
        <f>[2]节奏总纲!AA102</f>
        <v>16.823521670924634</v>
      </c>
      <c r="AC102" s="7">
        <v>99</v>
      </c>
      <c r="AD102" s="59">
        <f>[2]节奏总纲!AD102</f>
        <v>66.430041330048923</v>
      </c>
      <c r="AE102" s="59">
        <f>[2]节奏总纲!AE102</f>
        <v>68.474323482747096</v>
      </c>
      <c r="AF102" s="59">
        <f>[2]节奏总纲!AF102</f>
        <v>71.358760052209377</v>
      </c>
      <c r="AG102" s="59">
        <f>[2]节奏总纲!AG102</f>
        <v>75.847892667718796</v>
      </c>
      <c r="AH102" s="59">
        <f>[2]节奏总纲!AH102</f>
        <v>84.48660325846518</v>
      </c>
      <c r="AZ102" s="7">
        <v>99</v>
      </c>
      <c r="BA102" s="59">
        <f>[2]节奏总纲!BA102</f>
        <v>37.970883629607592</v>
      </c>
      <c r="BB102" s="59">
        <f>[2]节奏总纲!BB102</f>
        <v>39.452918844531645</v>
      </c>
      <c r="BC102" s="59">
        <f>[2]节奏总纲!BC102</f>
        <v>41.389172829914081</v>
      </c>
      <c r="BD102" s="59">
        <f>[2]节奏总纲!BD102</f>
        <v>44.132549776504064</v>
      </c>
      <c r="BE102" s="59">
        <f>[2]节奏总纲!BE102</f>
        <v>48.819774747187417</v>
      </c>
      <c r="BI102" s="1">
        <v>99</v>
      </c>
      <c r="BJ102" s="59">
        <f>[2]节奏总纲!BJ102</f>
        <v>4.1333333333333293</v>
      </c>
      <c r="BK102" s="59">
        <f>[2]节奏总纲!BK102</f>
        <v>4.2159999999999958</v>
      </c>
      <c r="BL102" s="59">
        <f>[2]节奏总纲!BL102</f>
        <v>4.3813333333333295</v>
      </c>
      <c r="BM102" s="59">
        <f>[2]节奏总纲!BM102</f>
        <v>4.7119999999999953</v>
      </c>
      <c r="BN102" s="59">
        <f>[2]节奏总纲!BN102</f>
        <v>5.7866666666666609</v>
      </c>
      <c r="BW102" s="7">
        <v>99</v>
      </c>
      <c r="BX102" s="59">
        <f>[2]节奏总纲!BX102</f>
        <v>53.27075451697057</v>
      </c>
      <c r="BY102" s="59">
        <f>[2]节奏总纲!BY102</f>
        <v>53.72715308914038</v>
      </c>
      <c r="BZ102" s="59">
        <f>[2]节奏总纲!BZ102</f>
        <v>54.223397539416098</v>
      </c>
      <c r="CA102" s="59">
        <f>[2]节奏总纲!CA102</f>
        <v>54.763650287732681</v>
      </c>
      <c r="CB102" s="59">
        <f>[2]节奏总纲!CB102</f>
        <v>55.30747709307812</v>
      </c>
      <c r="CC102" s="59">
        <f>[2]节奏总纲!CC102</f>
        <v>55.30747709307812</v>
      </c>
    </row>
    <row r="103" spans="6:81" x14ac:dyDescent="0.15">
      <c r="F103" s="59">
        <f>[2]节奏总纲!F103</f>
        <v>101</v>
      </c>
      <c r="G103" s="59">
        <f>[2]节奏总纲!G103</f>
        <v>1096.4960256371633</v>
      </c>
      <c r="N103" s="59">
        <f>[2]节奏总纲!N103</f>
        <v>110</v>
      </c>
      <c r="O103" s="7">
        <v>100</v>
      </c>
      <c r="P103" s="59">
        <f>[2]节奏总纲!P103</f>
        <v>1023</v>
      </c>
      <c r="Q103" s="59">
        <f>[2]节奏总纲!Q103</f>
        <v>875.38110000000006</v>
      </c>
      <c r="R103" s="59">
        <f>[2]节奏总纲!R103</f>
        <v>706.6884</v>
      </c>
      <c r="S103" s="59">
        <f>[2]节奏总纲!S103</f>
        <v>508.22640000000001</v>
      </c>
      <c r="T103" s="59">
        <f>[2]节奏总纲!T103</f>
        <v>274.77780000000001</v>
      </c>
      <c r="V103" s="7">
        <v>100</v>
      </c>
      <c r="W103" s="59">
        <f>[2]节奏总纲!W103</f>
        <v>68.574216666309212</v>
      </c>
      <c r="X103" s="59">
        <f>[2]节奏总纲!X103</f>
        <v>58.86984235802754</v>
      </c>
      <c r="Y103" s="59">
        <f>[2]节奏总纲!Y103</f>
        <v>48.039166921419906</v>
      </c>
      <c r="Z103" s="59">
        <f>[2]节奏总纲!Z103</f>
        <v>32.826917321488622</v>
      </c>
      <c r="AA103" s="59">
        <f>[2]节奏总纲!AA103</f>
        <v>17.178281078236921</v>
      </c>
      <c r="AC103" s="7">
        <v>100</v>
      </c>
      <c r="AD103" s="59">
        <f>[2]节奏总纲!AD103</f>
        <v>66.573669005078543</v>
      </c>
      <c r="AE103" s="59">
        <f>[2]节奏总纲!AE103</f>
        <v>68.624026186650241</v>
      </c>
      <c r="AF103" s="59">
        <f>[2]节奏总纲!AF103</f>
        <v>71.507242553125565</v>
      </c>
      <c r="AG103" s="59">
        <f>[2]节奏总纲!AG103</f>
        <v>75.994435089338239</v>
      </c>
      <c r="AH103" s="59">
        <f>[2]节奏总纲!AH103</f>
        <v>84.63183642223153</v>
      </c>
      <c r="AZ103" s="7">
        <v>100</v>
      </c>
      <c r="BA103" s="59">
        <f>[2]节奏总纲!BA103</f>
        <v>38.037513426486328</v>
      </c>
      <c r="BB103" s="59">
        <f>[2]节奏总纲!BB103</f>
        <v>39.520459727922798</v>
      </c>
      <c r="BC103" s="59">
        <f>[2]节奏总纲!BC103</f>
        <v>41.456216521733651</v>
      </c>
      <c r="BD103" s="59">
        <f>[2]节奏总纲!BD103</f>
        <v>44.197188392263818</v>
      </c>
      <c r="BE103" s="59">
        <f>[2]节奏总纲!BE103</f>
        <v>48.891560746825888</v>
      </c>
      <c r="BI103" s="1">
        <v>100</v>
      </c>
      <c r="BJ103" s="59">
        <f>[2]节奏总纲!BJ103</f>
        <v>4.1666666666666625</v>
      </c>
      <c r="BK103" s="59">
        <f>[2]节奏总纲!BK103</f>
        <v>4.2499999999999956</v>
      </c>
      <c r="BL103" s="59">
        <f>[2]节奏总纲!BL103</f>
        <v>4.4166666666666625</v>
      </c>
      <c r="BM103" s="59">
        <f>[2]节奏总纲!BM103</f>
        <v>4.7499999999999947</v>
      </c>
      <c r="BN103" s="59">
        <f>[2]节奏总纲!BN103</f>
        <v>5.8333333333333268</v>
      </c>
      <c r="BW103" s="7">
        <v>100</v>
      </c>
      <c r="BX103" s="59">
        <f>[2]节奏总纲!BX103</f>
        <v>53.743426622219623</v>
      </c>
      <c r="BY103" s="59">
        <f>[2]节奏总纲!BY103</f>
        <v>54.202428306858415</v>
      </c>
      <c r="BZ103" s="59">
        <f>[2]节奏总纲!BZ103</f>
        <v>54.700042099102475</v>
      </c>
      <c r="CA103" s="59">
        <f>[2]节奏总纲!CA103</f>
        <v>55.217844456964613</v>
      </c>
      <c r="CB103" s="59">
        <f>[2]节奏总纲!CB103</f>
        <v>55.74912762806774</v>
      </c>
      <c r="CC103" s="59">
        <f>[2]节奏总纲!CC103</f>
        <v>55.74912762806774</v>
      </c>
    </row>
    <row r="104" spans="6:81" x14ac:dyDescent="0.15">
      <c r="F104" s="59">
        <f>[2]节奏总纲!F104</f>
        <v>102</v>
      </c>
      <c r="G104" s="59">
        <f>[2]节奏总纲!G104</f>
        <v>1175.2671155169628</v>
      </c>
      <c r="N104" s="59">
        <f>[2]节奏总纲!N104</f>
        <v>111</v>
      </c>
      <c r="O104" s="7">
        <v>101</v>
      </c>
      <c r="P104" s="59">
        <f>[2]节奏总纲!P104</f>
        <v>1096.4960256371633</v>
      </c>
      <c r="Q104" s="59">
        <f>[2]节奏总纲!Q104</f>
        <v>939.14884595823037</v>
      </c>
      <c r="R104" s="59">
        <f>[2]节奏总纲!R104</f>
        <v>756.25330888195151</v>
      </c>
      <c r="S104" s="59">
        <f>[2]节奏总纲!S104</f>
        <v>541.99798547244984</v>
      </c>
      <c r="T104" s="59">
        <f>[2]节奏总纲!T104</f>
        <v>293.42233646050488</v>
      </c>
      <c r="V104" s="7">
        <v>101</v>
      </c>
      <c r="W104" s="59">
        <f>[2]节奏总纲!W104</f>
        <v>73.496025637163257</v>
      </c>
      <c r="X104" s="59">
        <f>[2]节奏总纲!X104</f>
        <v>63.767745958230307</v>
      </c>
      <c r="Y104" s="59">
        <f>[2]节奏总纲!Y104</f>
        <v>49.56490888195151</v>
      </c>
      <c r="Z104" s="59">
        <f>[2]节奏总纲!Z104</f>
        <v>33.771585472449829</v>
      </c>
      <c r="AA104" s="59">
        <f>[2]节奏总纲!AA104</f>
        <v>18.644536460504867</v>
      </c>
      <c r="AC104" s="7">
        <v>101</v>
      </c>
      <c r="AD104" s="59">
        <f>[2]节奏总纲!AD104</f>
        <v>66.717296680108163</v>
      </c>
      <c r="AE104" s="59">
        <f>[2]节奏总纲!AE104</f>
        <v>68.773728890553386</v>
      </c>
      <c r="AF104" s="59">
        <f>[2]节奏总纲!AF104</f>
        <v>71.655725054041767</v>
      </c>
      <c r="AG104" s="59">
        <f>[2]节奏总纲!AG104</f>
        <v>76.130305911210229</v>
      </c>
      <c r="AH104" s="59">
        <f>[2]节奏总纲!AH104</f>
        <v>84.777069585997879</v>
      </c>
      <c r="AZ104" s="7">
        <v>101</v>
      </c>
      <c r="BA104" s="59">
        <f>[2]节奏总纲!BA104</f>
        <v>38.100143952724252</v>
      </c>
      <c r="BB104" s="59">
        <f>[2]节奏总纲!BB104</f>
        <v>39.588000611313952</v>
      </c>
      <c r="BC104" s="59">
        <f>[2]节奏总纲!BC104</f>
        <v>41.523260213553229</v>
      </c>
      <c r="BD104" s="59">
        <f>[2]节奏总纲!BD104</f>
        <v>44.261827008023573</v>
      </c>
      <c r="BE104" s="59">
        <f>[2]节奏总纲!BE104</f>
        <v>48.96334674646436</v>
      </c>
      <c r="BN104" s="30"/>
    </row>
    <row r="105" spans="6:81" x14ac:dyDescent="0.15">
      <c r="F105" s="59">
        <f>[2]节奏总纲!F105</f>
        <v>103</v>
      </c>
      <c r="G105" s="59">
        <f>[2]节奏总纲!G105</f>
        <v>1259.6918792651943</v>
      </c>
      <c r="N105" s="59">
        <f>[2]节奏总纲!N105</f>
        <v>112</v>
      </c>
      <c r="O105" s="7">
        <v>102</v>
      </c>
      <c r="P105" s="59">
        <f>[2]节奏总纲!P105</f>
        <v>1175.2671155169628</v>
      </c>
      <c r="Q105" s="59">
        <f>[2]节奏总纲!Q105</f>
        <v>1004.2657502092447</v>
      </c>
      <c r="R105" s="59">
        <f>[2]节奏总纲!R105</f>
        <v>806.23324124463659</v>
      </c>
      <c r="S105" s="59">
        <f>[2]节奏总纲!S105</f>
        <v>577.99636741124232</v>
      </c>
      <c r="T105" s="59">
        <f>[2]节奏总纲!T105</f>
        <v>313.56126641992563</v>
      </c>
      <c r="V105" s="7">
        <v>102</v>
      </c>
      <c r="W105" s="59">
        <f>[2]节奏总纲!W105</f>
        <v>78.771089879799547</v>
      </c>
      <c r="X105" s="59">
        <f>[2]节奏总纲!X105</f>
        <v>65.116904251014375</v>
      </c>
      <c r="Y105" s="59">
        <f>[2]节奏总纲!Y105</f>
        <v>49.979932362685076</v>
      </c>
      <c r="Z105" s="59">
        <f>[2]节奏总纲!Z105</f>
        <v>35.998381938792477</v>
      </c>
      <c r="AA105" s="59">
        <f>[2]节奏总纲!AA105</f>
        <v>20.13892995942075</v>
      </c>
      <c r="AC105" s="7">
        <v>102</v>
      </c>
      <c r="AD105" s="59">
        <f>[2]节奏总纲!AD105</f>
        <v>66.860924355137783</v>
      </c>
      <c r="AE105" s="59">
        <f>[2]节奏总纲!AE105</f>
        <v>68.923431594456531</v>
      </c>
      <c r="AF105" s="59">
        <f>[2]节奏总纲!AF105</f>
        <v>71.804207554957955</v>
      </c>
      <c r="AG105" s="59">
        <f>[2]节奏总纲!AG105</f>
        <v>76.265755485049056</v>
      </c>
      <c r="AH105" s="59">
        <f>[2]节奏总纲!AH105</f>
        <v>84.922302749764228</v>
      </c>
      <c r="AZ105" s="7">
        <v>102</v>
      </c>
      <c r="BA105" s="59">
        <f>[2]节奏总纲!BA105</f>
        <v>38.16277447896217</v>
      </c>
      <c r="BB105" s="59">
        <f>[2]节奏总纲!BB105</f>
        <v>39.655541494705105</v>
      </c>
      <c r="BC105" s="59">
        <f>[2]节奏总纲!BC105</f>
        <v>41.590303905372799</v>
      </c>
      <c r="BD105" s="59">
        <f>[2]节奏总纲!BD105</f>
        <v>44.326465623783335</v>
      </c>
      <c r="BE105" s="59">
        <f>[2]节奏总纲!BE105</f>
        <v>49.030333272797542</v>
      </c>
      <c r="BN105" s="30"/>
    </row>
    <row r="106" spans="6:81" x14ac:dyDescent="0.15">
      <c r="F106" s="59">
        <f>[2]节奏总纲!F106</f>
        <v>104</v>
      </c>
      <c r="G106" s="59">
        <f>[2]节奏总纲!G106</f>
        <v>1350.1761006314437</v>
      </c>
      <c r="N106" s="59">
        <f>[2]节奏总纲!N106</f>
        <v>113</v>
      </c>
      <c r="O106" s="7">
        <v>103</v>
      </c>
      <c r="P106" s="59">
        <f>[2]节奏总纲!P106</f>
        <v>1259.6918792651943</v>
      </c>
      <c r="Q106" s="59">
        <f>[2]节奏总纲!Q106</f>
        <v>1073.383450321872</v>
      </c>
      <c r="R106" s="59">
        <f>[2]节奏总纲!R106</f>
        <v>861.50327622946634</v>
      </c>
      <c r="S106" s="59">
        <f>[2]节奏总纲!S106</f>
        <v>619.01258947091651</v>
      </c>
      <c r="T106" s="59">
        <f>[2]节奏总纲!T106</f>
        <v>335.8338550121008</v>
      </c>
      <c r="V106" s="7">
        <v>103</v>
      </c>
      <c r="W106" s="59">
        <f>[2]节奏总纲!W106</f>
        <v>84.424763748231499</v>
      </c>
      <c r="X106" s="59">
        <f>[2]节奏总纲!X106</f>
        <v>69.11770011262729</v>
      </c>
      <c r="Y106" s="59">
        <f>[2]节奏总纲!Y106</f>
        <v>55.270034984829749</v>
      </c>
      <c r="Z106" s="59">
        <f>[2]节奏总纲!Z106</f>
        <v>41.016222059674192</v>
      </c>
      <c r="AA106" s="59">
        <f>[2]节奏总纲!AA106</f>
        <v>22.272588592175168</v>
      </c>
      <c r="AC106" s="7">
        <v>103</v>
      </c>
      <c r="AD106" s="59">
        <f>[2]节奏总纲!AD106</f>
        <v>67.004247194324648</v>
      </c>
      <c r="AE106" s="59">
        <f>[2]节奏总纲!AE106</f>
        <v>69.0655056802525</v>
      </c>
      <c r="AF106" s="59">
        <f>[2]节奏总纲!AF106</f>
        <v>71.952690055874157</v>
      </c>
      <c r="AG106" s="59">
        <f>[2]节奏总纲!AG106</f>
        <v>76.401205058887882</v>
      </c>
      <c r="AH106" s="59">
        <f>[2]节奏总纲!AH106</f>
        <v>85.072521641060263</v>
      </c>
      <c r="AZ106" s="7">
        <v>103</v>
      </c>
      <c r="BA106" s="59">
        <f>[2]节奏总纲!BA106</f>
        <v>38.225405005200088</v>
      </c>
      <c r="BB106" s="59">
        <f>[2]节奏总纲!BB106</f>
        <v>39.723082378096265</v>
      </c>
      <c r="BC106" s="59">
        <f>[2]节奏总纲!BC106</f>
        <v>41.657347597192377</v>
      </c>
      <c r="BD106" s="59">
        <f>[2]节奏总纲!BD106</f>
        <v>44.39110423954309</v>
      </c>
      <c r="BE106" s="59">
        <f>[2]节奏总纲!BE106</f>
        <v>49.09231260978715</v>
      </c>
      <c r="BN106" s="30"/>
    </row>
    <row r="107" spans="6:81" x14ac:dyDescent="0.15">
      <c r="F107" s="59">
        <f>[2]节奏总纲!F107</f>
        <v>105</v>
      </c>
      <c r="G107" s="59">
        <f>[2]节奏总纲!G107</f>
        <v>1447.1546878700494</v>
      </c>
      <c r="N107" s="59">
        <f>[2]节奏总纲!N107</f>
        <v>114</v>
      </c>
      <c r="O107" s="7">
        <v>104</v>
      </c>
      <c r="P107" s="59">
        <f>[2]节奏总纲!P107</f>
        <v>1350.1761006314437</v>
      </c>
      <c r="Q107" s="59">
        <f>[2]节奏总纲!Q107</f>
        <v>1150.7550905681794</v>
      </c>
      <c r="R107" s="59">
        <f>[2]节奏总纲!R107</f>
        <v>925.41069937279144</v>
      </c>
      <c r="S107" s="59">
        <f>[2]节奏总纲!S107</f>
        <v>665.09674717104917</v>
      </c>
      <c r="T107" s="59">
        <f>[2]节奏总纲!T107</f>
        <v>360.49701886859549</v>
      </c>
      <c r="V107" s="7">
        <v>104</v>
      </c>
      <c r="W107" s="59">
        <f>[2]节奏总纲!W107</f>
        <v>90.484221366249358</v>
      </c>
      <c r="X107" s="59">
        <f>[2]节奏总纲!X107</f>
        <v>77.371640246307379</v>
      </c>
      <c r="Y107" s="59">
        <f>[2]节奏总纲!Y107</f>
        <v>63.907423143325104</v>
      </c>
      <c r="Z107" s="59">
        <f>[2]节奏总纲!Z107</f>
        <v>46.084157700132664</v>
      </c>
      <c r="AA107" s="59">
        <f>[2]节奏总纲!AA107</f>
        <v>24.663163856494691</v>
      </c>
      <c r="AC107" s="7">
        <v>104</v>
      </c>
      <c r="AD107" s="59">
        <f>[2]节奏总纲!AD107</f>
        <v>67.138256553625013</v>
      </c>
      <c r="AE107" s="59">
        <f>[2]节奏总纲!AE107</f>
        <v>69.199592937186125</v>
      </c>
      <c r="AF107" s="59">
        <f>[2]节奏总纲!AF107</f>
        <v>72.093818006439079</v>
      </c>
      <c r="AG107" s="59">
        <f>[2]节奏总纲!AG107</f>
        <v>76.536654632726695</v>
      </c>
      <c r="AH107" s="59">
        <f>[2]节奏总纲!AH107</f>
        <v>85.228476403824274</v>
      </c>
      <c r="AZ107" s="7">
        <v>104</v>
      </c>
      <c r="BA107" s="59">
        <f>[2]节奏总纲!BA107</f>
        <v>38.288035531438013</v>
      </c>
      <c r="BB107" s="59">
        <f>[2]节奏总纲!BB107</f>
        <v>39.790623261487418</v>
      </c>
      <c r="BC107" s="59">
        <f>[2]节奏总纲!BC107</f>
        <v>41.724391289011947</v>
      </c>
      <c r="BD107" s="59">
        <f>[2]节奏总纲!BD107</f>
        <v>44.455742855302844</v>
      </c>
      <c r="BE107" s="59">
        <f>[2]节奏总纲!BE107</f>
        <v>49.154291946776759</v>
      </c>
      <c r="BN107" s="30"/>
    </row>
    <row r="108" spans="6:81" x14ac:dyDescent="0.15">
      <c r="F108" s="59">
        <f>[2]节奏总纲!F108</f>
        <v>106</v>
      </c>
      <c r="G108" s="59">
        <f>[2]节奏总纲!G108</f>
        <v>1551.0937641066464</v>
      </c>
      <c r="N108" s="59">
        <f>[2]节奏总纲!N108</f>
        <v>115</v>
      </c>
      <c r="O108" s="7">
        <v>105</v>
      </c>
      <c r="P108" s="59">
        <f>[2]节奏总纲!P108</f>
        <v>1447.1546878700494</v>
      </c>
      <c r="Q108" s="59">
        <f>[2]节奏总纲!Q108</f>
        <v>1234.8570951595132</v>
      </c>
      <c r="R108" s="59">
        <f>[2]节奏总纲!R108</f>
        <v>993.18226228521496</v>
      </c>
      <c r="S108" s="59">
        <f>[2]节奏总纲!S108</f>
        <v>713.59197658872131</v>
      </c>
      <c r="T108" s="59">
        <f>[2]节奏总纲!T108</f>
        <v>386.39030166130323</v>
      </c>
      <c r="V108" s="7">
        <v>105</v>
      </c>
      <c r="W108" s="59">
        <f>[2]节奏总纲!W108</f>
        <v>96.978587238605769</v>
      </c>
      <c r="X108" s="59">
        <f>[2]节奏总纲!X108</f>
        <v>84.102004591333753</v>
      </c>
      <c r="Y108" s="59">
        <f>[2]节奏总纲!Y108</f>
        <v>67.771562912423519</v>
      </c>
      <c r="Z108" s="59">
        <f>[2]节奏总纲!Z108</f>
        <v>48.495229417672135</v>
      </c>
      <c r="AA108" s="59">
        <f>[2]节奏总纲!AA108</f>
        <v>25.893282792707737</v>
      </c>
      <c r="AC108" s="7">
        <v>105</v>
      </c>
      <c r="AD108" s="59">
        <f>[2]节奏总纲!AD108</f>
        <v>67.272265912925377</v>
      </c>
      <c r="AE108" s="59">
        <f>[2]节奏总纲!AE108</f>
        <v>69.333680194119751</v>
      </c>
      <c r="AF108" s="59">
        <f>[2]节奏总纲!AF108</f>
        <v>72.23150684883845</v>
      </c>
      <c r="AG108" s="59">
        <f>[2]节奏总纲!AG108</f>
        <v>76.672104206565521</v>
      </c>
      <c r="AH108" s="59">
        <f>[2]节奏总纲!AH108</f>
        <v>85.384431166588271</v>
      </c>
      <c r="AZ108" s="7">
        <v>105</v>
      </c>
      <c r="BA108" s="59">
        <f>[2]节奏总纲!BA108</f>
        <v>38.35066605767593</v>
      </c>
      <c r="BB108" s="59">
        <f>[2]节奏总纲!BB108</f>
        <v>39.858164144878572</v>
      </c>
      <c r="BC108" s="59">
        <f>[2]节奏总纲!BC108</f>
        <v>41.791434980831518</v>
      </c>
      <c r="BD108" s="59">
        <f>[2]节奏总纲!BD108</f>
        <v>44.520381471062606</v>
      </c>
      <c r="BE108" s="59">
        <f>[2]节奏总纲!BE108</f>
        <v>49.216271283766375</v>
      </c>
      <c r="BN108" s="30"/>
    </row>
    <row r="109" spans="6:81" x14ac:dyDescent="0.15">
      <c r="F109" s="59">
        <f>[2]节奏总纲!F109</f>
        <v>107</v>
      </c>
      <c r="G109" s="59">
        <f>[2]节奏总纲!G109</f>
        <v>1662.4929077375689</v>
      </c>
      <c r="N109" s="59">
        <f>[2]节奏总纲!N109</f>
        <v>116</v>
      </c>
      <c r="O109" s="7">
        <v>106</v>
      </c>
      <c r="P109" s="59">
        <f>[2]节奏总纲!P109</f>
        <v>1551.0937641066464</v>
      </c>
      <c r="Q109" s="59">
        <f>[2]节奏总纲!Q109</f>
        <v>1324.4789651706653</v>
      </c>
      <c r="R109" s="59">
        <f>[2]节奏总纲!R109</f>
        <v>1064.6707596828021</v>
      </c>
      <c r="S109" s="59">
        <f>[2]节奏总纲!S109</f>
        <v>764.3790069517554</v>
      </c>
      <c r="T109" s="59">
        <f>[2]节奏总纲!T109</f>
        <v>412.59094125236794</v>
      </c>
      <c r="V109" s="7">
        <v>106</v>
      </c>
      <c r="W109" s="59">
        <f>[2]节奏总纲!W109</f>
        <v>103.93907623659697</v>
      </c>
      <c r="X109" s="59">
        <f>[2]节奏总纲!X109</f>
        <v>89.621870011152168</v>
      </c>
      <c r="Y109" s="59">
        <f>[2]节奏总纲!Y109</f>
        <v>71.488497397587139</v>
      </c>
      <c r="Z109" s="59">
        <f>[2]节奏总纲!Z109</f>
        <v>50.787030363034091</v>
      </c>
      <c r="AA109" s="59">
        <f>[2]节奏总纲!AA109</f>
        <v>26.200639591064714</v>
      </c>
      <c r="AC109" s="7">
        <v>106</v>
      </c>
      <c r="AD109" s="59">
        <f>[2]节奏总纲!AD109</f>
        <v>67.406275272225741</v>
      </c>
      <c r="AE109" s="59">
        <f>[2]节奏总纲!AE109</f>
        <v>69.467767451053362</v>
      </c>
      <c r="AF109" s="59">
        <f>[2]节奏总纲!AF109</f>
        <v>72.369195691237806</v>
      </c>
      <c r="AG109" s="59">
        <f>[2]节奏总纲!AG109</f>
        <v>76.807553780404334</v>
      </c>
      <c r="AH109" s="59">
        <f>[2]节奏总纲!AH109</f>
        <v>85.540385929352269</v>
      </c>
      <c r="AZ109" s="7">
        <v>106</v>
      </c>
      <c r="BA109" s="59">
        <f>[2]节奏总纲!BA109</f>
        <v>38.413296583913848</v>
      </c>
      <c r="BB109" s="59">
        <f>[2]节奏总纲!BB109</f>
        <v>39.925705028269732</v>
      </c>
      <c r="BC109" s="59">
        <f>[2]节奏总纲!BC109</f>
        <v>41.858478672651096</v>
      </c>
      <c r="BD109" s="59">
        <f>[2]节奏总纲!BD109</f>
        <v>44.585020086822361</v>
      </c>
      <c r="BE109" s="59">
        <f>[2]节奏总纲!BE109</f>
        <v>49.278250620755983</v>
      </c>
      <c r="BN109" s="30"/>
    </row>
    <row r="110" spans="6:81" x14ac:dyDescent="0.15">
      <c r="F110" s="59">
        <f>[2]节奏总纲!F110</f>
        <v>108</v>
      </c>
      <c r="G110" s="59">
        <f>[2]节奏总纲!G110</f>
        <v>1781.8875536304624</v>
      </c>
      <c r="N110" s="59">
        <f>[2]节奏总纲!N110</f>
        <v>117</v>
      </c>
      <c r="O110" s="7">
        <v>107</v>
      </c>
      <c r="P110" s="59">
        <f>[2]节奏总纲!P110</f>
        <v>1662.4929077375689</v>
      </c>
      <c r="Q110" s="59">
        <f>[2]节奏总纲!Q110</f>
        <v>1418.9376967540152</v>
      </c>
      <c r="R110" s="59">
        <f>[2]节奏总纲!R110</f>
        <v>1141.6338797433884</v>
      </c>
      <c r="S110" s="59">
        <f>[2]节奏总纲!S110</f>
        <v>816.11776840837263</v>
      </c>
      <c r="T110" s="59">
        <f>[2]节奏总纲!T110</f>
        <v>440.22812196890823</v>
      </c>
      <c r="V110" s="7">
        <v>107</v>
      </c>
      <c r="W110" s="59">
        <f>[2]节奏总纲!W110</f>
        <v>111.39914363092248</v>
      </c>
      <c r="X110" s="59">
        <f>[2]节奏总纲!X110</f>
        <v>94.458731583349845</v>
      </c>
      <c r="Y110" s="59">
        <f>[2]节奏总纲!Y110</f>
        <v>76.963120060586334</v>
      </c>
      <c r="Z110" s="59">
        <f>[2]节奏总纲!Z110</f>
        <v>51.738761456617226</v>
      </c>
      <c r="AA110" s="59">
        <f>[2]节奏总纲!AA110</f>
        <v>27.637180716540286</v>
      </c>
      <c r="AC110" s="7">
        <v>107</v>
      </c>
      <c r="AD110" s="59">
        <f>[2]节奏总纲!AD110</f>
        <v>67.540284631526106</v>
      </c>
      <c r="AE110" s="59">
        <f>[2]节奏总纲!AE110</f>
        <v>69.601854707986988</v>
      </c>
      <c r="AF110" s="59">
        <f>[2]节奏总纲!AF110</f>
        <v>72.506884533637162</v>
      </c>
      <c r="AG110" s="59">
        <f>[2]节奏总纲!AG110</f>
        <v>76.94300335424316</v>
      </c>
      <c r="AH110" s="59">
        <f>[2]节奏总纲!AH110</f>
        <v>85.696340692116266</v>
      </c>
      <c r="AZ110" s="7">
        <v>107</v>
      </c>
      <c r="BA110" s="59">
        <f>[2]节奏总纲!BA110</f>
        <v>38.475927110151773</v>
      </c>
      <c r="BB110" s="59">
        <f>[2]节奏总纲!BB110</f>
        <v>39.993245911660885</v>
      </c>
      <c r="BC110" s="59">
        <f>[2]节奏总纲!BC110</f>
        <v>41.925522364470666</v>
      </c>
      <c r="BD110" s="59">
        <f>[2]节奏总纲!BD110</f>
        <v>44.649658702582116</v>
      </c>
      <c r="BE110" s="59">
        <f>[2]节奏总纲!BE110</f>
        <v>49.340229957745592</v>
      </c>
      <c r="BN110" s="30"/>
    </row>
    <row r="111" spans="6:81" x14ac:dyDescent="0.15">
      <c r="F111" s="59">
        <f>[2]节奏总纲!F111</f>
        <v>109</v>
      </c>
      <c r="G111" s="59">
        <f>[2]节奏总纲!G111</f>
        <v>1909.8515666673818</v>
      </c>
      <c r="N111" s="59">
        <f>[2]节奏总纲!N111</f>
        <v>118</v>
      </c>
      <c r="O111" s="7">
        <v>108</v>
      </c>
      <c r="P111" s="59">
        <f>[2]节奏总纲!P111</f>
        <v>1781.8875536304624</v>
      </c>
      <c r="Q111" s="59">
        <f>[2]节奏总纲!Q111</f>
        <v>1520.8410270235997</v>
      </c>
      <c r="R111" s="59">
        <f>[2]节奏总纲!R111</f>
        <v>1218.0983316617842</v>
      </c>
      <c r="S111" s="59">
        <f>[2]节奏总纲!S111</f>
        <v>871.69939123602228</v>
      </c>
      <c r="T111" s="59">
        <f>[2]节奏总纲!T111</f>
        <v>471.13106917989433</v>
      </c>
      <c r="V111" s="7">
        <v>108</v>
      </c>
      <c r="W111" s="59">
        <f>[2]节奏总纲!W111</f>
        <v>119.39464589289355</v>
      </c>
      <c r="X111" s="59">
        <f>[2]节奏总纲!X111</f>
        <v>101.90333026958456</v>
      </c>
      <c r="Y111" s="59">
        <f>[2]节奏总纲!Y111</f>
        <v>76.464451918395753</v>
      </c>
      <c r="Z111" s="59">
        <f>[2]节奏总纲!Z111</f>
        <v>55.581622827649653</v>
      </c>
      <c r="AA111" s="59">
        <f>[2]节奏总纲!AA111</f>
        <v>30.902947210986099</v>
      </c>
      <c r="AC111" s="7">
        <v>108</v>
      </c>
      <c r="AD111" s="59">
        <f>[2]节奏总纲!AD111</f>
        <v>67.674293990826456</v>
      </c>
      <c r="AE111" s="59">
        <f>[2]节奏总纲!AE111</f>
        <v>69.735941964920613</v>
      </c>
      <c r="AF111" s="59">
        <f>[2]节奏总纲!AF111</f>
        <v>72.644573376036519</v>
      </c>
      <c r="AG111" s="59">
        <f>[2]节奏总纲!AG111</f>
        <v>77.074762810762508</v>
      </c>
      <c r="AH111" s="59">
        <f>[2]节奏总纲!AH111</f>
        <v>85.852295454880277</v>
      </c>
      <c r="AZ111" s="7">
        <v>108</v>
      </c>
      <c r="BA111" s="59">
        <f>[2]节奏总纲!BA111</f>
        <v>38.53855763638969</v>
      </c>
      <c r="BB111" s="59">
        <f>[2]节奏总纲!BB111</f>
        <v>40.052446592012309</v>
      </c>
      <c r="BC111" s="59">
        <f>[2]节奏总纲!BC111</f>
        <v>41.992566056290244</v>
      </c>
      <c r="BD111" s="59">
        <f>[2]节奏总纲!BD111</f>
        <v>44.71429731834187</v>
      </c>
      <c r="BE111" s="59">
        <f>[2]节奏总纲!BE111</f>
        <v>49.402209294735208</v>
      </c>
      <c r="BN111" s="30"/>
    </row>
    <row r="112" spans="6:81" x14ac:dyDescent="0.15">
      <c r="F112" s="59">
        <f>[2]节奏总纲!F112</f>
        <v>110</v>
      </c>
      <c r="G112" s="59">
        <f>[2]节奏总纲!G112</f>
        <v>2047</v>
      </c>
      <c r="N112" s="59">
        <f>[2]节奏总纲!N112</f>
        <v>119</v>
      </c>
      <c r="O112" s="7">
        <v>109</v>
      </c>
      <c r="P112" s="59">
        <f>[2]节奏总纲!P112</f>
        <v>1909.8515666673818</v>
      </c>
      <c r="Q112" s="59">
        <f>[2]节奏总纲!Q112</f>
        <v>1624.7107277639418</v>
      </c>
      <c r="R112" s="59">
        <f>[2]节奏总纲!R112</f>
        <v>1301.5638426838207</v>
      </c>
      <c r="S112" s="59">
        <f>[2]节奏总纲!S112</f>
        <v>931.81657937701561</v>
      </c>
      <c r="T112" s="59">
        <f>[2]节奏总纲!T112</f>
        <v>504.58278391352223</v>
      </c>
      <c r="V112" s="7">
        <v>109</v>
      </c>
      <c r="W112" s="59">
        <f>[2]节奏总纲!W112</f>
        <v>127.96401303691937</v>
      </c>
      <c r="X112" s="59">
        <f>[2]节奏总纲!X112</f>
        <v>103.86970074034207</v>
      </c>
      <c r="Y112" s="59">
        <f>[2]节奏总纲!Y112</f>
        <v>83.46551102203648</v>
      </c>
      <c r="Z112" s="59">
        <f>[2]节奏总纲!Z112</f>
        <v>60.117188140993335</v>
      </c>
      <c r="AA112" s="59">
        <f>[2]节奏总纲!AA112</f>
        <v>33.451714733627909</v>
      </c>
      <c r="AC112" s="7">
        <v>109</v>
      </c>
      <c r="AD112" s="59">
        <f>[2]节奏总纲!AD112</f>
        <v>67.80830335012682</v>
      </c>
      <c r="AE112" s="59">
        <f>[2]节奏总纲!AE112</f>
        <v>69.870029221854239</v>
      </c>
      <c r="AF112" s="59">
        <f>[2]节奏总纲!AF112</f>
        <v>72.782262218435889</v>
      </c>
      <c r="AG112" s="59">
        <f>[2]节奏总纲!AG112</f>
        <v>77.203841369133116</v>
      </c>
      <c r="AH112" s="59">
        <f>[2]节奏总纲!AH112</f>
        <v>86.007776715139968</v>
      </c>
      <c r="AZ112" s="7">
        <v>109</v>
      </c>
      <c r="BA112" s="59">
        <f>[2]节奏总纲!BA112</f>
        <v>38.601188162627608</v>
      </c>
      <c r="BB112" s="59">
        <f>[2]节奏总纲!BB112</f>
        <v>40.110720583137102</v>
      </c>
      <c r="BC112" s="59">
        <f>[2]节奏总纲!BC112</f>
        <v>42.051439554347354</v>
      </c>
      <c r="BD112" s="59">
        <f>[2]节奏总纲!BD112</f>
        <v>44.778935934101632</v>
      </c>
      <c r="BE112" s="59">
        <f>[2]节奏总纲!BE112</f>
        <v>49.464188631724817</v>
      </c>
      <c r="BN112" s="30"/>
    </row>
    <row r="113" spans="6:66" x14ac:dyDescent="0.15">
      <c r="F113" s="59">
        <f>[2]节奏总纲!F113</f>
        <v>111</v>
      </c>
      <c r="G113" s="59">
        <f>[2]节奏总纲!G113</f>
        <v>2193.9920512743265</v>
      </c>
      <c r="N113" s="59">
        <f>[2]节奏总纲!N113</f>
        <v>120</v>
      </c>
      <c r="O113" s="7">
        <v>110</v>
      </c>
      <c r="P113" s="59">
        <f>[2]节奏总纲!P113</f>
        <v>2047</v>
      </c>
      <c r="Q113" s="59">
        <f>[2]节奏总纲!Q113</f>
        <v>1741.3829000000001</v>
      </c>
      <c r="R113" s="59">
        <f>[2]节奏总纲!R113</f>
        <v>1397.2821999999999</v>
      </c>
      <c r="S113" s="59">
        <f>[2]节奏总纲!S113</f>
        <v>1001.3924000000001</v>
      </c>
      <c r="T113" s="59">
        <f>[2]节奏总纲!T113</f>
        <v>542.04559999999992</v>
      </c>
      <c r="V113" s="7">
        <v>110</v>
      </c>
      <c r="W113" s="59">
        <f>[2]节奏总纲!W113</f>
        <v>137.1484333326182</v>
      </c>
      <c r="X113" s="59">
        <f>[2]节奏总纲!X113</f>
        <v>116.67217223605826</v>
      </c>
      <c r="Y113" s="59">
        <f>[2]节奏总纲!Y113</f>
        <v>95.718357316179208</v>
      </c>
      <c r="Z113" s="59">
        <f>[2]节奏总纲!Z113</f>
        <v>69.575820622984452</v>
      </c>
      <c r="AA113" s="59">
        <f>[2]节奏总纲!AA113</f>
        <v>37.462816086477687</v>
      </c>
      <c r="AC113" s="7">
        <v>110</v>
      </c>
      <c r="AD113" s="59">
        <f>[2]节奏总纲!AD113</f>
        <v>67.942312709427185</v>
      </c>
      <c r="AE113" s="59">
        <f>[2]节奏总纲!AE113</f>
        <v>70.003807055133578</v>
      </c>
      <c r="AF113" s="59">
        <f>[2]节奏总纲!AF113</f>
        <v>72.919951060835245</v>
      </c>
      <c r="AG113" s="59">
        <f>[2]节奏总纲!AG113</f>
        <v>77.332919927503724</v>
      </c>
      <c r="AH113" s="59">
        <f>[2]节奏总纲!AH113</f>
        <v>86.154780808490045</v>
      </c>
      <c r="AZ113" s="7">
        <v>110</v>
      </c>
      <c r="BA113" s="59">
        <f>[2]节奏总纲!BA113</f>
        <v>38.663818688865533</v>
      </c>
      <c r="BB113" s="59">
        <f>[2]节奏总纲!BB113</f>
        <v>40.168994574261895</v>
      </c>
      <c r="BC113" s="59">
        <f>[2]节奏总纲!BC113</f>
        <v>42.109294145892463</v>
      </c>
      <c r="BD113" s="59">
        <f>[2]节奏总纲!BD113</f>
        <v>44.843574549861387</v>
      </c>
      <c r="BE113" s="59">
        <f>[2]节奏总纲!BE113</f>
        <v>49.526167968714425</v>
      </c>
      <c r="BN113" s="30"/>
    </row>
    <row r="114" spans="6:66" x14ac:dyDescent="0.15">
      <c r="F114" s="59">
        <f>[2]节奏总纲!F114</f>
        <v>112</v>
      </c>
      <c r="G114" s="59">
        <f>[2]节奏总纲!G114</f>
        <v>2351.5342310339256</v>
      </c>
      <c r="AC114" s="7">
        <v>111</v>
      </c>
      <c r="AD114" s="59">
        <f>[2]节奏总纲!AD114</f>
        <v>68.071211008105138</v>
      </c>
      <c r="AE114" s="59">
        <f>[2]节奏总纲!AE114</f>
        <v>70.127815365673797</v>
      </c>
      <c r="AF114" s="59">
        <f>[2]节奏总纲!AF114</f>
        <v>73.051543220271398</v>
      </c>
      <c r="AG114" s="59">
        <f>[2]节奏总纲!AG114</f>
        <v>77.461998485874332</v>
      </c>
      <c r="AH114" s="59">
        <f>[2]节奏总纲!AH114</f>
        <v>86.301784901840136</v>
      </c>
      <c r="AZ114" s="7">
        <v>111</v>
      </c>
      <c r="BA114" s="59">
        <f>[2]节奏总纲!BA114</f>
        <v>38.72644921510345</v>
      </c>
      <c r="BB114" s="59">
        <f>[2]节奏总纲!BB114</f>
        <v>40.227268565386687</v>
      </c>
      <c r="BC114" s="59">
        <f>[2]节奏总纲!BC114</f>
        <v>42.167148737437572</v>
      </c>
      <c r="BD114" s="59">
        <f>[2]节奏总纲!BD114</f>
        <v>44.908213165621142</v>
      </c>
      <c r="BE114" s="59">
        <f>[2]节奏总纲!BE114</f>
        <v>49.588147305704041</v>
      </c>
      <c r="BN114" s="30"/>
    </row>
    <row r="115" spans="6:66" x14ac:dyDescent="0.15">
      <c r="F115" s="59">
        <f>[2]节奏总纲!F115</f>
        <v>113</v>
      </c>
      <c r="G115" s="59">
        <f>[2]节奏总纲!G115</f>
        <v>2520.3837585303886</v>
      </c>
      <c r="AC115" s="7">
        <v>112</v>
      </c>
      <c r="AD115" s="59">
        <f>[2]节奏总纲!AD115</f>
        <v>68.196246161507091</v>
      </c>
      <c r="AE115" s="59">
        <f>[2]节奏总纲!AE115</f>
        <v>70.251823676214016</v>
      </c>
      <c r="AF115" s="59">
        <f>[2]节奏总纲!AF115</f>
        <v>73.174668450093861</v>
      </c>
      <c r="AG115" s="59">
        <f>[2]节奏总纲!AG115</f>
        <v>77.591077044244926</v>
      </c>
      <c r="AH115" s="59">
        <f>[2]节奏总纲!AH115</f>
        <v>86.448788995190213</v>
      </c>
      <c r="AZ115" s="7">
        <v>112</v>
      </c>
      <c r="BA115" s="59">
        <f>[2]节奏总纲!BA115</f>
        <v>38.789079741341368</v>
      </c>
      <c r="BB115" s="59">
        <f>[2]节奏总纲!BB115</f>
        <v>40.28554255651148</v>
      </c>
      <c r="BC115" s="59">
        <f>[2]节奏总纲!BC115</f>
        <v>42.225003328982673</v>
      </c>
      <c r="BD115" s="59">
        <f>[2]节奏总纲!BD115</f>
        <v>44.972851781380903</v>
      </c>
      <c r="BE115" s="59">
        <f>[2]节奏总纲!BE115</f>
        <v>49.65012664269365</v>
      </c>
      <c r="BN115" s="30"/>
    </row>
    <row r="116" spans="6:66" x14ac:dyDescent="0.15">
      <c r="F116" s="59">
        <f>[2]节奏总纲!F116</f>
        <v>114</v>
      </c>
      <c r="G116" s="59">
        <f>[2]节奏总纲!G116</f>
        <v>2701.3522012628878</v>
      </c>
      <c r="AC116" s="7">
        <v>113</v>
      </c>
      <c r="AD116" s="59">
        <f>[2]节奏总纲!AD116</f>
        <v>68.321281314909029</v>
      </c>
      <c r="AE116" s="59">
        <f>[2]节奏总纲!AE116</f>
        <v>70.375831986754235</v>
      </c>
      <c r="AF116" s="59">
        <f>[2]节奏总纲!AF116</f>
        <v>73.297793679916325</v>
      </c>
      <c r="AG116" s="59">
        <f>[2]节奏总纲!AG116</f>
        <v>77.720155602615534</v>
      </c>
      <c r="AH116" s="59">
        <f>[2]节奏总纲!AH116</f>
        <v>86.595793088540304</v>
      </c>
      <c r="AZ116" s="7">
        <v>113</v>
      </c>
      <c r="BA116" s="59">
        <f>[2]节奏总纲!BA116</f>
        <v>38.851710267579293</v>
      </c>
      <c r="BB116" s="59">
        <f>[2]节奏总纲!BB116</f>
        <v>40.343816547636273</v>
      </c>
      <c r="BC116" s="59">
        <f>[2]节奏总纲!BC116</f>
        <v>42.282857920527782</v>
      </c>
      <c r="BD116" s="59">
        <f>[2]节奏总纲!BD116</f>
        <v>45.032359480672049</v>
      </c>
      <c r="BE116" s="59">
        <f>[2]节奏总纲!BE116</f>
        <v>49.712105979683258</v>
      </c>
      <c r="BN116" s="30"/>
    </row>
    <row r="117" spans="6:66" x14ac:dyDescent="0.15">
      <c r="F117" s="59">
        <f>[2]节奏总纲!F117</f>
        <v>115</v>
      </c>
      <c r="G117" s="59">
        <f>[2]节奏总纲!G117</f>
        <v>2895.3093757400989</v>
      </c>
      <c r="AC117" s="7">
        <v>114</v>
      </c>
      <c r="AD117" s="59">
        <f>[2]节奏总纲!AD117</f>
        <v>68.446316468310982</v>
      </c>
      <c r="AE117" s="59">
        <f>[2]节奏总纲!AE117</f>
        <v>70.499840297294455</v>
      </c>
      <c r="AF117" s="59">
        <f>[2]节奏总纲!AF117</f>
        <v>73.420918909738774</v>
      </c>
      <c r="AG117" s="59">
        <f>[2]节奏总纲!AG117</f>
        <v>77.849234160986143</v>
      </c>
      <c r="AH117" s="59">
        <f>[2]节奏总纲!AH117</f>
        <v>86.742797181890381</v>
      </c>
      <c r="AZ117" s="7">
        <v>114</v>
      </c>
      <c r="BA117" s="59">
        <f>[2]节奏总纲!BA117</f>
        <v>38.91434079381721</v>
      </c>
      <c r="BB117" s="59">
        <f>[2]节奏总纲!BB117</f>
        <v>40.402090538761065</v>
      </c>
      <c r="BC117" s="59">
        <f>[2]节奏总纲!BC117</f>
        <v>42.340712512072891</v>
      </c>
      <c r="BD117" s="59">
        <f>[2]节奏总纲!BD117</f>
        <v>45.088151688727308</v>
      </c>
      <c r="BE117" s="59">
        <f>[2]节奏总纲!BE117</f>
        <v>49.774085316672867</v>
      </c>
      <c r="BN117" s="30"/>
    </row>
    <row r="118" spans="6:66" x14ac:dyDescent="0.15">
      <c r="F118" s="59">
        <f>[2]节奏总纲!F118</f>
        <v>116</v>
      </c>
      <c r="G118" s="59">
        <f>[2]节奏总纲!G118</f>
        <v>3103.1875282132928</v>
      </c>
      <c r="AC118" s="7">
        <v>115</v>
      </c>
      <c r="AD118" s="59">
        <f>[2]节奏总纲!AD118</f>
        <v>68.571351621712935</v>
      </c>
      <c r="AE118" s="59">
        <f>[2]节奏总纲!AE118</f>
        <v>70.623848607834674</v>
      </c>
      <c r="AF118" s="59">
        <f>[2]节奏总纲!AF118</f>
        <v>73.544044139561237</v>
      </c>
      <c r="AG118" s="59">
        <f>[2]节奏总纲!AG118</f>
        <v>77.978312719356751</v>
      </c>
      <c r="AH118" s="59">
        <f>[2]节奏总纲!AH118</f>
        <v>86.889801275240458</v>
      </c>
      <c r="AZ118" s="7">
        <v>115</v>
      </c>
      <c r="BA118" s="59">
        <f>[2]节奏总纲!BA118</f>
        <v>38.976971320055128</v>
      </c>
      <c r="BB118" s="59">
        <f>[2]节奏总纲!BB118</f>
        <v>40.460364529885858</v>
      </c>
      <c r="BC118" s="59">
        <f>[2]节奏总纲!BC118</f>
        <v>42.398567103617999</v>
      </c>
      <c r="BD118" s="59">
        <f>[2]节奏总纲!BD118</f>
        <v>45.143943896782567</v>
      </c>
      <c r="BE118" s="59">
        <f>[2]节奏总纲!BE118</f>
        <v>49.836064653662483</v>
      </c>
      <c r="BN118" s="30"/>
    </row>
    <row r="119" spans="6:66" x14ac:dyDescent="0.15">
      <c r="F119" s="59">
        <f>[2]节奏总纲!F119</f>
        <v>117</v>
      </c>
      <c r="G119" s="59">
        <f>[2]节奏总纲!G119</f>
        <v>3325.985815475135</v>
      </c>
      <c r="AC119" s="7">
        <v>116</v>
      </c>
      <c r="AD119" s="59">
        <f>[2]节奏总纲!AD119</f>
        <v>68.696386775114874</v>
      </c>
      <c r="AE119" s="59">
        <f>[2]节奏总纲!AE119</f>
        <v>70.747856918374893</v>
      </c>
      <c r="AF119" s="59">
        <f>[2]节奏总纲!AF119</f>
        <v>73.667169369383686</v>
      </c>
      <c r="AG119" s="59">
        <f>[2]节奏总纲!AG119</f>
        <v>78.10469841238104</v>
      </c>
      <c r="AH119" s="59">
        <f>[2]节奏总纲!AH119</f>
        <v>87.033659382136349</v>
      </c>
      <c r="AZ119" s="7">
        <v>116</v>
      </c>
      <c r="BA119" s="59">
        <f>[2]节奏总纲!BA119</f>
        <v>39.034165367506482</v>
      </c>
      <c r="BB119" s="59">
        <f>[2]节奏总纲!BB119</f>
        <v>40.518638521010644</v>
      </c>
      <c r="BC119" s="59">
        <f>[2]节奏总纲!BC119</f>
        <v>42.456421695163108</v>
      </c>
      <c r="BD119" s="59">
        <f>[2]节奏总纲!BD119</f>
        <v>45.199736104837825</v>
      </c>
      <c r="BE119" s="59">
        <f>[2]节奏总纲!BE119</f>
        <v>49.898043990652091</v>
      </c>
      <c r="BN119" s="30"/>
    </row>
    <row r="120" spans="6:66" x14ac:dyDescent="0.15">
      <c r="F120" s="59">
        <f>[2]节奏总纲!F120</f>
        <v>118</v>
      </c>
      <c r="G120" s="59">
        <f>[2]节奏总纲!G120</f>
        <v>3564.7751072609281</v>
      </c>
      <c r="AC120" s="7">
        <v>117</v>
      </c>
      <c r="AD120" s="59">
        <f>[2]节奏总纲!AD120</f>
        <v>68.821421928516827</v>
      </c>
      <c r="AE120" s="59">
        <f>[2]节奏总纲!AE120</f>
        <v>70.871865228915112</v>
      </c>
      <c r="AF120" s="59">
        <f>[2]节奏总纲!AF120</f>
        <v>73.790294599206149</v>
      </c>
      <c r="AG120" s="59">
        <f>[2]节奏总纲!AG120</f>
        <v>78.230540290975199</v>
      </c>
      <c r="AH120" s="59">
        <f>[2]节奏总纲!AH120</f>
        <v>87.168098110592624</v>
      </c>
      <c r="AZ120" s="7">
        <v>117</v>
      </c>
      <c r="BA120" s="59">
        <f>[2]节奏总纲!BA120</f>
        <v>39.088198074219406</v>
      </c>
      <c r="BB120" s="59">
        <f>[2]节奏总纲!BB120</f>
        <v>40.576912512135436</v>
      </c>
      <c r="BC120" s="59">
        <f>[2]节奏总纲!BC120</f>
        <v>42.51427628670821</v>
      </c>
      <c r="BD120" s="59">
        <f>[2]节奏总纲!BD120</f>
        <v>45.255528312893091</v>
      </c>
      <c r="BE120" s="59">
        <f>[2]节奏总纲!BE120</f>
        <v>49.9600233276417</v>
      </c>
      <c r="BN120" s="30"/>
    </row>
    <row r="121" spans="6:66" x14ac:dyDescent="0.15">
      <c r="F121" s="59">
        <f>[2]节奏总纲!F121</f>
        <v>119</v>
      </c>
      <c r="G121" s="59">
        <f>[2]节奏总纲!G121</f>
        <v>3820.7031333347636</v>
      </c>
      <c r="AC121" s="7">
        <v>118</v>
      </c>
      <c r="AD121" s="59">
        <f>[2]节奏总纲!AD121</f>
        <v>68.946457081918766</v>
      </c>
      <c r="AE121" s="59">
        <f>[2]节奏总纲!AE121</f>
        <v>70.995873539455332</v>
      </c>
      <c r="AF121" s="59">
        <f>[2]节奏总纲!AF121</f>
        <v>73.913419829028598</v>
      </c>
      <c r="AG121" s="59">
        <f>[2]节奏总纲!AG121</f>
        <v>78.356382169569343</v>
      </c>
      <c r="AH121" s="59">
        <f>[2]节奏总纲!AH121</f>
        <v>87.302536839048898</v>
      </c>
      <c r="AZ121" s="7">
        <v>118</v>
      </c>
      <c r="BA121" s="59">
        <f>[2]节奏总纲!BA121</f>
        <v>39.14223078093233</v>
      </c>
      <c r="BB121" s="59">
        <f>[2]节奏总纲!BB121</f>
        <v>40.635186503260229</v>
      </c>
      <c r="BC121" s="59">
        <f>[2]节奏总纲!BC121</f>
        <v>42.572130878253319</v>
      </c>
      <c r="BD121" s="59">
        <f>[2]节奏总纲!BD121</f>
        <v>45.31132052094835</v>
      </c>
      <c r="BE121" s="59">
        <f>[2]节奏总纲!BE121</f>
        <v>50.018998195299922</v>
      </c>
      <c r="BN121" s="30"/>
    </row>
    <row r="122" spans="6:66" x14ac:dyDescent="0.15">
      <c r="F122" s="59">
        <f>[2]节奏总纲!F122</f>
        <v>120</v>
      </c>
      <c r="G122" s="59">
        <f>[2]节奏总纲!G122</f>
        <v>4095</v>
      </c>
      <c r="AC122" s="7">
        <v>119</v>
      </c>
      <c r="AD122" s="59">
        <f>[2]节奏总纲!AD122</f>
        <v>69.066704614192943</v>
      </c>
      <c r="AE122" s="59">
        <f>[2]节奏总纲!AE122</f>
        <v>71.113087458015798</v>
      </c>
      <c r="AF122" s="59">
        <f>[2]节奏总纲!AF122</f>
        <v>74.034200876118248</v>
      </c>
      <c r="AG122" s="59">
        <f>[2]节奏总纲!AG122</f>
        <v>78.482224048163502</v>
      </c>
      <c r="AH122" s="59">
        <f>[2]节奏总纲!AH122</f>
        <v>87.436975567505186</v>
      </c>
      <c r="AZ122" s="7">
        <v>119</v>
      </c>
      <c r="BA122" s="59">
        <f>[2]节奏总纲!BA122</f>
        <v>39.196263487645254</v>
      </c>
      <c r="BB122" s="59">
        <f>[2]节奏总纲!BB122</f>
        <v>40.693460494385022</v>
      </c>
      <c r="BC122" s="59">
        <f>[2]节奏总纲!BC122</f>
        <v>42.629985469798427</v>
      </c>
      <c r="BD122" s="59">
        <f>[2]节奏总纲!BD122</f>
        <v>45.367112729003608</v>
      </c>
      <c r="BE122" s="59">
        <f>[2]节奏总纲!BE122</f>
        <v>50.072514238398277</v>
      </c>
      <c r="BN122" s="30"/>
    </row>
    <row r="123" spans="6:66" x14ac:dyDescent="0.15">
      <c r="F123" s="59">
        <f>[2]节奏总纲!F123</f>
        <v>121</v>
      </c>
      <c r="G123" s="59">
        <f>[2]节奏总纲!G123</f>
        <v>4388.9841025486576</v>
      </c>
      <c r="AC123" s="7">
        <v>120</v>
      </c>
      <c r="AD123" s="59">
        <f>[2]节奏总纲!AD123</f>
        <v>69.18336653741882</v>
      </c>
      <c r="AE123" s="59">
        <f>[2]节奏总纲!AE123</f>
        <v>71.230067506391322</v>
      </c>
      <c r="AF123" s="59">
        <f>[2]节奏总纲!AF123</f>
        <v>74.149428238300118</v>
      </c>
      <c r="AG123" s="59">
        <f>[2]节奏总纲!AG123</f>
        <v>78.608065926757661</v>
      </c>
      <c r="AH123" s="59">
        <f>[2]节奏总纲!AH123</f>
        <v>87.571414295961461</v>
      </c>
      <c r="AZ123" s="7">
        <v>120</v>
      </c>
      <c r="BA123" s="59">
        <f>[2]节奏总纲!BA123</f>
        <v>39.250296194358178</v>
      </c>
      <c r="BB123" s="59">
        <f>[2]节奏总纲!BB123</f>
        <v>40.751734485509814</v>
      </c>
      <c r="BC123" s="59">
        <f>[2]节奏总纲!BC123</f>
        <v>42.687840061343536</v>
      </c>
      <c r="BD123" s="59">
        <f>[2]节奏总纲!BD123</f>
        <v>45.422904937058867</v>
      </c>
      <c r="BE123" s="59">
        <f>[2]节奏总纲!BE123</f>
        <v>50.126030281496639</v>
      </c>
      <c r="BN123" s="30"/>
    </row>
    <row r="124" spans="6:66" x14ac:dyDescent="0.15">
      <c r="F124" s="59">
        <f>[2]节奏总纲!F124</f>
        <v>122</v>
      </c>
      <c r="G124" s="59">
        <f>[2]节奏总纲!G124</f>
        <v>4704.0684620678521</v>
      </c>
      <c r="AC124" s="7">
        <v>121</v>
      </c>
      <c r="AD124" s="59">
        <f>[2]节奏总纲!AD124</f>
        <v>69.300028460644711</v>
      </c>
      <c r="AE124" s="59">
        <f>[2]节奏总纲!AE124</f>
        <v>71.347047554766846</v>
      </c>
      <c r="AF124" s="59">
        <f>[2]节奏总纲!AF124</f>
        <v>74.264655600481987</v>
      </c>
      <c r="AG124" s="59">
        <f>[2]节奏总纲!AG124</f>
        <v>78.733907805351805</v>
      </c>
      <c r="AH124" s="59">
        <f>[2]节奏总纲!AH124</f>
        <v>87.705853024417735</v>
      </c>
      <c r="AZ124" s="7">
        <v>121</v>
      </c>
      <c r="BA124" s="59">
        <f>[2]节奏总纲!BA124</f>
        <v>39.304328901071102</v>
      </c>
      <c r="BB124" s="59">
        <f>[2]节奏总纲!BB124</f>
        <v>40.810008476634607</v>
      </c>
      <c r="BC124" s="59">
        <f>[2]节奏总纲!BC124</f>
        <v>42.745694652888645</v>
      </c>
      <c r="BD124" s="59">
        <f>[2]节奏总纲!BD124</f>
        <v>45.478697145114126</v>
      </c>
      <c r="BE124" s="59">
        <f>[2]节奏总纲!BE124</f>
        <v>50.179546324595002</v>
      </c>
      <c r="BN124" s="30"/>
    </row>
    <row r="125" spans="6:66" x14ac:dyDescent="0.15">
      <c r="F125" s="59">
        <f>[2]节奏总纲!F125</f>
        <v>123</v>
      </c>
      <c r="G125" s="59">
        <f>[2]节奏总纲!G125</f>
        <v>5041.7675170607781</v>
      </c>
      <c r="AC125" s="7">
        <v>122</v>
      </c>
      <c r="AD125" s="59">
        <f>[2]节奏总纲!AD125</f>
        <v>69.416690383870588</v>
      </c>
      <c r="AE125" s="59">
        <f>[2]节奏总纲!AE125</f>
        <v>71.46402760314237</v>
      </c>
      <c r="AF125" s="59">
        <f>[2]节奏总纲!AF125</f>
        <v>74.379882962663856</v>
      </c>
      <c r="AG125" s="59">
        <f>[2]节奏总纲!AG125</f>
        <v>78.859749683945964</v>
      </c>
      <c r="AH125" s="59">
        <f>[2]节奏总纲!AH125</f>
        <v>87.840291752874009</v>
      </c>
      <c r="AZ125" s="7">
        <v>122</v>
      </c>
      <c r="BA125" s="59">
        <f>[2]节奏总纲!BA125</f>
        <v>39.358361607784026</v>
      </c>
      <c r="BB125" s="59">
        <f>[2]节奏总纲!BB125</f>
        <v>40.8682824677594</v>
      </c>
      <c r="BC125" s="59">
        <f>[2]节奏总纲!BC125</f>
        <v>42.803549244433754</v>
      </c>
      <c r="BD125" s="59">
        <f>[2]节奏总纲!BD125</f>
        <v>45.534489353169384</v>
      </c>
      <c r="BE125" s="59">
        <f>[2]节奏总纲!BE125</f>
        <v>50.233062367693357</v>
      </c>
      <c r="BN125" s="30"/>
    </row>
    <row r="126" spans="6:66" x14ac:dyDescent="0.15">
      <c r="F126" s="59">
        <f>[2]节奏总纲!F126</f>
        <v>124</v>
      </c>
      <c r="G126" s="59">
        <f>[2]节奏总纲!G126</f>
        <v>5403.704402525771</v>
      </c>
      <c r="AC126" s="7">
        <v>123</v>
      </c>
      <c r="AD126" s="59">
        <f>[2]节奏总纲!AD126</f>
        <v>69.533352307096465</v>
      </c>
      <c r="AE126" s="59">
        <f>[2]节奏总纲!AE126</f>
        <v>71.581007651517908</v>
      </c>
      <c r="AF126" s="59">
        <f>[2]节奏总纲!AF126</f>
        <v>74.495110324845726</v>
      </c>
      <c r="AG126" s="59">
        <f>[2]节奏总纲!AG126</f>
        <v>78.985591562540122</v>
      </c>
      <c r="AH126" s="59">
        <f>[2]节奏总纲!AH126</f>
        <v>87.974730481330297</v>
      </c>
      <c r="AZ126" s="7">
        <v>123</v>
      </c>
      <c r="BA126" s="59">
        <f>[2]节奏总纲!BA126</f>
        <v>39.41239431449695</v>
      </c>
      <c r="BB126" s="59">
        <f>[2]节奏总纲!BB126</f>
        <v>40.926556458884193</v>
      </c>
      <c r="BC126" s="59">
        <f>[2]节奏总纲!BC126</f>
        <v>42.861403835978855</v>
      </c>
      <c r="BD126" s="59">
        <f>[2]节奏总纲!BD126</f>
        <v>45.590281561224643</v>
      </c>
      <c r="BE126" s="59">
        <f>[2]节奏总纲!BE126</f>
        <v>50.286578410791719</v>
      </c>
      <c r="BN126" s="30"/>
    </row>
    <row r="127" spans="6:66" x14ac:dyDescent="0.15">
      <c r="F127" s="59">
        <f>[2]节奏总纲!F127</f>
        <v>125</v>
      </c>
      <c r="G127" s="59">
        <f>[2]节奏总纲!G127</f>
        <v>5791.6187514801986</v>
      </c>
      <c r="AC127" s="7">
        <v>124</v>
      </c>
      <c r="AD127" s="59">
        <f>[2]节奏总纲!AD127</f>
        <v>69.650014230322356</v>
      </c>
      <c r="AE127" s="59">
        <f>[2]节奏总纲!AE127</f>
        <v>71.697987699893432</v>
      </c>
      <c r="AF127" s="59">
        <f>[2]节奏总纲!AF127</f>
        <v>74.610337687027609</v>
      </c>
      <c r="AG127" s="59">
        <f>[2]节奏总纲!AG127</f>
        <v>79.104601412347151</v>
      </c>
      <c r="AH127" s="59">
        <f>[2]节奏总纲!AH127</f>
        <v>88.109271506528316</v>
      </c>
      <c r="AZ127" s="7">
        <v>124</v>
      </c>
      <c r="BA127" s="59">
        <f>[2]节奏总纲!BA127</f>
        <v>39.466427021209874</v>
      </c>
      <c r="BB127" s="59">
        <f>[2]节奏总纲!BB127</f>
        <v>40.984830450008978</v>
      </c>
      <c r="BC127" s="59">
        <f>[2]节奏总纲!BC127</f>
        <v>42.919258427523964</v>
      </c>
      <c r="BD127" s="59">
        <f>[2]节奏总纲!BD127</f>
        <v>45.646073769279901</v>
      </c>
      <c r="BE127" s="59">
        <f>[2]节奏总纲!BE127</f>
        <v>50.340094453890082</v>
      </c>
      <c r="BN127" s="30"/>
    </row>
    <row r="128" spans="6:66" x14ac:dyDescent="0.15">
      <c r="F128" s="59">
        <f>[2]节奏总纲!F128</f>
        <v>126</v>
      </c>
      <c r="G128" s="59">
        <f>[2]节奏总纲!G128</f>
        <v>6207.3750564265865</v>
      </c>
      <c r="AC128" s="7">
        <v>125</v>
      </c>
      <c r="AD128" s="59">
        <f>[2]节奏总纲!AD128</f>
        <v>69.766676153548232</v>
      </c>
      <c r="AE128" s="59">
        <f>[2]节奏总纲!AE128</f>
        <v>71.814967748268955</v>
      </c>
      <c r="AF128" s="59">
        <f>[2]节奏总纲!AF128</f>
        <v>74.725565049209479</v>
      </c>
      <c r="AG128" s="59">
        <f>[2]节奏总纲!AG128</f>
        <v>79.222727875098187</v>
      </c>
      <c r="AH128" s="59">
        <f>[2]节奏总纲!AH128</f>
        <v>88.243836210467165</v>
      </c>
      <c r="AZ128" s="7">
        <v>125</v>
      </c>
      <c r="BA128" s="59">
        <f>[2]节奏总纲!BA128</f>
        <v>39.520459727922798</v>
      </c>
      <c r="BB128" s="59">
        <f>[2]节奏总纲!BB128</f>
        <v>41.037193447861313</v>
      </c>
      <c r="BC128" s="59">
        <f>[2]节奏总纲!BC128</f>
        <v>42.977113019069073</v>
      </c>
      <c r="BD128" s="59">
        <f>[2]节奏总纲!BD128</f>
        <v>45.701865977335167</v>
      </c>
      <c r="BE128" s="59">
        <f>[2]节奏总纲!BE128</f>
        <v>50.393610496988437</v>
      </c>
      <c r="BN128" s="30"/>
    </row>
    <row r="129" spans="6:66" x14ac:dyDescent="0.15">
      <c r="F129" s="59">
        <f>[2]节奏总纲!F129</f>
        <v>127</v>
      </c>
      <c r="G129" s="59">
        <f>[2]节奏总纲!G129</f>
        <v>6652.971630950271</v>
      </c>
      <c r="AC129" s="7">
        <v>126</v>
      </c>
      <c r="AD129" s="59">
        <f>[2]节奏总纲!AD129</f>
        <v>69.883338076774123</v>
      </c>
      <c r="AE129" s="59">
        <f>[2]节奏总纲!AE129</f>
        <v>71.931947796644479</v>
      </c>
      <c r="AF129" s="59">
        <f>[2]节奏总纲!AF129</f>
        <v>74.840792411391348</v>
      </c>
      <c r="AG129" s="59">
        <f>[2]节奏总纲!AG129</f>
        <v>79.340854337849223</v>
      </c>
      <c r="AH129" s="59">
        <f>[2]节奏总纲!AH129</f>
        <v>88.378400914406001</v>
      </c>
      <c r="AZ129" s="7">
        <v>126</v>
      </c>
      <c r="BA129" s="59">
        <f>[2]节奏总纲!BA129</f>
        <v>39.574492434635722</v>
      </c>
      <c r="BB129" s="59">
        <f>[2]节奏总纲!BB129</f>
        <v>41.087476216725996</v>
      </c>
      <c r="BC129" s="59">
        <f>[2]节奏总纲!BC129</f>
        <v>43.030177309109042</v>
      </c>
      <c r="BD129" s="59">
        <f>[2]节奏总纲!BD129</f>
        <v>45.757658185390426</v>
      </c>
      <c r="BE129" s="59">
        <f>[2]节奏总纲!BE129</f>
        <v>50.447126540086799</v>
      </c>
      <c r="BN129" s="30"/>
    </row>
    <row r="130" spans="6:66" x14ac:dyDescent="0.15">
      <c r="F130" s="59">
        <f>[2]节奏总纲!F130</f>
        <v>128</v>
      </c>
      <c r="G130" s="59">
        <f>[2]节奏总纲!G130</f>
        <v>7130.5502145218443</v>
      </c>
      <c r="AC130" s="7">
        <v>127</v>
      </c>
      <c r="AD130" s="59">
        <f>[2]节奏总纲!AD130</f>
        <v>70</v>
      </c>
      <c r="AE130" s="59">
        <f>[2]节奏总纲!AE130</f>
        <v>72.047345051940553</v>
      </c>
      <c r="AF130" s="59">
        <f>[2]节奏总纲!AF130</f>
        <v>74.956019773573217</v>
      </c>
      <c r="AG130" s="59">
        <f>[2]节奏总纲!AG130</f>
        <v>79.458980800600258</v>
      </c>
      <c r="AH130" s="59">
        <f>[2]节奏总纲!AH130</f>
        <v>88.51296561834485</v>
      </c>
      <c r="AZ130" s="7">
        <v>127</v>
      </c>
      <c r="BA130" s="59">
        <f>[2]节奏总纲!BA130</f>
        <v>39.628525141348646</v>
      </c>
      <c r="BB130" s="59">
        <f>[2]节奏总纲!BB130</f>
        <v>41.137758985590679</v>
      </c>
      <c r="BC130" s="59">
        <f>[2]节奏总纲!BC130</f>
        <v>43.080106253688569</v>
      </c>
      <c r="BD130" s="59">
        <f>[2]节奏总纲!BD130</f>
        <v>45.813450393445684</v>
      </c>
      <c r="BE130" s="59">
        <f>[2]节奏总纲!BE130</f>
        <v>50.500642583185162</v>
      </c>
      <c r="BN130" s="30"/>
    </row>
    <row r="131" spans="6:66" x14ac:dyDescent="0.15">
      <c r="F131" s="59">
        <f>[2]节奏总纲!F131</f>
        <v>129</v>
      </c>
      <c r="G131" s="59">
        <f>[2]节奏总纲!G131</f>
        <v>7642.4062666695281</v>
      </c>
      <c r="AC131" s="7">
        <v>128</v>
      </c>
      <c r="AD131" s="59">
        <f>[2]节奏总纲!AD131</f>
        <v>70.108849423225877</v>
      </c>
      <c r="AE131" s="59">
        <f>[2]节奏总纲!AE131</f>
        <v>72.160540850040434</v>
      </c>
      <c r="AF131" s="59">
        <f>[2]节奏总纲!AF131</f>
        <v>75.067682921736733</v>
      </c>
      <c r="AG131" s="59">
        <f>[2]节奏总纲!AG131</f>
        <v>79.577107263351294</v>
      </c>
      <c r="AH131" s="59">
        <f>[2]节奏总纲!AH131</f>
        <v>88.6475303222837</v>
      </c>
      <c r="AZ131" s="7">
        <v>128</v>
      </c>
      <c r="BA131" s="59">
        <f>[2]节奏总纲!BA131</f>
        <v>39.68255784806157</v>
      </c>
      <c r="BB131" s="59">
        <f>[2]节奏总纲!BB131</f>
        <v>41.188041754455355</v>
      </c>
      <c r="BC131" s="59">
        <f>[2]节奏总纲!BC131</f>
        <v>43.130035198268104</v>
      </c>
      <c r="BD131" s="59">
        <f>[2]节奏总纲!BD131</f>
        <v>45.869242601500943</v>
      </c>
      <c r="BE131" s="59">
        <f>[2]节奏总纲!BE131</f>
        <v>50.554158626283517</v>
      </c>
      <c r="BN131" s="30"/>
    </row>
    <row r="132" spans="6:66" x14ac:dyDescent="0.15">
      <c r="F132" s="59">
        <f>[2]节奏总纲!F132</f>
        <v>130</v>
      </c>
      <c r="G132" s="59">
        <f>[2]节奏总纲!G132</f>
        <v>8191</v>
      </c>
      <c r="AC132" s="7">
        <v>129</v>
      </c>
      <c r="AD132" s="59">
        <f>[2]节奏总纲!AD132</f>
        <v>70.217698846451768</v>
      </c>
      <c r="AE132" s="59">
        <f>[2]节奏总纲!AE132</f>
        <v>72.273736648140314</v>
      </c>
      <c r="AF132" s="59">
        <f>[2]节奏总纲!AF132</f>
        <v>75.177145912126889</v>
      </c>
      <c r="AG132" s="59">
        <f>[2]节奏总纲!AG132</f>
        <v>79.69523372610233</v>
      </c>
      <c r="AH132" s="59">
        <f>[2]节奏总纲!AH132</f>
        <v>88.782095026222549</v>
      </c>
      <c r="AZ132" s="7">
        <v>129</v>
      </c>
      <c r="BA132" s="59">
        <f>[2]节奏总纲!BA132</f>
        <v>39.736590554774494</v>
      </c>
      <c r="BB132" s="59">
        <f>[2]节奏总纲!BB132</f>
        <v>41.238324523320038</v>
      </c>
      <c r="BC132" s="59">
        <f>[2]节奏总纲!BC132</f>
        <v>43.179964142847631</v>
      </c>
      <c r="BD132" s="59">
        <f>[2]节奏总纲!BD132</f>
        <v>45.925034809556202</v>
      </c>
      <c r="BE132" s="59">
        <f>[2]节奏总纲!BE132</f>
        <v>50.607674669381879</v>
      </c>
      <c r="BN132" s="30"/>
    </row>
    <row r="133" spans="6:66" x14ac:dyDescent="0.15">
      <c r="F133" s="59">
        <f>[2]节奏总纲!F133</f>
        <v>131</v>
      </c>
      <c r="G133" s="59">
        <f>[2]节奏总纲!G133</f>
        <v>8778.9682050973151</v>
      </c>
      <c r="AC133" s="7">
        <v>130</v>
      </c>
      <c r="AD133" s="59">
        <f>[2]节奏总纲!AD133</f>
        <v>70.326548269677644</v>
      </c>
      <c r="AE133" s="59">
        <f>[2]节奏总纲!AE133</f>
        <v>72.386932446240195</v>
      </c>
      <c r="AF133" s="59">
        <f>[2]节奏总纲!AF133</f>
        <v>75.286608902517045</v>
      </c>
      <c r="AG133" s="59">
        <f>[2]节奏总纲!AG133</f>
        <v>79.813360188853366</v>
      </c>
      <c r="AH133" s="59">
        <f>[2]节奏总纲!AH133</f>
        <v>88.916659730161399</v>
      </c>
      <c r="AZ133" s="7">
        <v>130</v>
      </c>
      <c r="BA133" s="59">
        <f>[2]节奏总纲!BA133</f>
        <v>39.790623261487418</v>
      </c>
      <c r="BB133" s="59">
        <f>[2]节奏总纲!BB133</f>
        <v>41.288607292184714</v>
      </c>
      <c r="BC133" s="59">
        <f>[2]节奏总纲!BC133</f>
        <v>43.229893087427158</v>
      </c>
      <c r="BD133" s="59">
        <f>[2]节奏总纲!BD133</f>
        <v>45.98082701761146</v>
      </c>
      <c r="BE133" s="59">
        <f>[2]节奏总纲!BE133</f>
        <v>50.661190712480241</v>
      </c>
      <c r="BN133" s="30"/>
    </row>
    <row r="134" spans="6:66" x14ac:dyDescent="0.15">
      <c r="F134" s="59">
        <f>[2]节奏总纲!F134</f>
        <v>132</v>
      </c>
      <c r="G134" s="59">
        <f>[2]节奏总纲!G134</f>
        <v>9409.1369241357042</v>
      </c>
      <c r="AC134" s="7">
        <v>131</v>
      </c>
      <c r="AD134" s="59">
        <f>[2]节奏总纲!AD134</f>
        <v>70.435397692903535</v>
      </c>
      <c r="AE134" s="59">
        <f>[2]节奏总纲!AE134</f>
        <v>72.50012824434009</v>
      </c>
      <c r="AF134" s="59">
        <f>[2]节奏总纲!AF134</f>
        <v>75.396071892907202</v>
      </c>
      <c r="AG134" s="59">
        <f>[2]节奏总纲!AG134</f>
        <v>79.931486651604402</v>
      </c>
      <c r="AH134" s="59">
        <f>[2]节奏总纲!AH134</f>
        <v>89.048420729369383</v>
      </c>
      <c r="AZ134" s="7">
        <v>131</v>
      </c>
      <c r="BA134" s="59">
        <f>[2]节奏总纲!BA134</f>
        <v>39.844655968200342</v>
      </c>
      <c r="BB134" s="59">
        <f>[2]节奏总纲!BB134</f>
        <v>41.338890061049398</v>
      </c>
      <c r="BC134" s="59">
        <f>[2]节奏总纲!BC134</f>
        <v>43.279822032006692</v>
      </c>
      <c r="BD134" s="59">
        <f>[2]节奏总纲!BD134</f>
        <v>46.031609894814238</v>
      </c>
      <c r="BE134" s="59">
        <f>[2]节奏总纲!BE134</f>
        <v>50.714706755578604</v>
      </c>
      <c r="BN134" s="30"/>
    </row>
    <row r="135" spans="6:66" x14ac:dyDescent="0.15">
      <c r="F135" s="59">
        <f>[2]节奏总纲!F135</f>
        <v>133</v>
      </c>
      <c r="G135" s="59">
        <f>[2]节奏总纲!G135</f>
        <v>10084.535034121556</v>
      </c>
      <c r="AC135" s="7">
        <v>132</v>
      </c>
      <c r="AD135" s="59">
        <f>[2]节奏总纲!AD135</f>
        <v>70.544247116129412</v>
      </c>
      <c r="AE135" s="59">
        <f>[2]节奏总纲!AE135</f>
        <v>72.61332404243997</v>
      </c>
      <c r="AF135" s="59">
        <f>[2]节奏总纲!AF135</f>
        <v>75.505534883297358</v>
      </c>
      <c r="AG135" s="59">
        <f>[2]节奏总纲!AG135</f>
        <v>80.045750258986601</v>
      </c>
      <c r="AH135" s="59">
        <f>[2]节奏总纲!AH135</f>
        <v>89.175620204122851</v>
      </c>
      <c r="AZ135" s="7">
        <v>132</v>
      </c>
      <c r="BA135" s="59">
        <f>[2]节奏总纲!BA135</f>
        <v>39.898688674913267</v>
      </c>
      <c r="BB135" s="59">
        <f>[2]节奏总纲!BB135</f>
        <v>41.389172829914081</v>
      </c>
      <c r="BC135" s="59">
        <f>[2]节奏总纲!BC135</f>
        <v>43.329750976586219</v>
      </c>
      <c r="BD135" s="59">
        <f>[2]节奏总纲!BD135</f>
        <v>46.079770001861057</v>
      </c>
      <c r="BE135" s="59">
        <f>[2]节奏总纲!BE135</f>
        <v>50.768222798676959</v>
      </c>
      <c r="BN135" s="30"/>
    </row>
    <row r="136" spans="6:66" x14ac:dyDescent="0.15">
      <c r="F136" s="59">
        <f>[2]节奏总纲!F136</f>
        <v>134</v>
      </c>
      <c r="G136" s="59">
        <f>[2]节奏总纲!G136</f>
        <v>10808.408805051544</v>
      </c>
      <c r="AC136" s="7">
        <v>133</v>
      </c>
      <c r="AD136" s="59">
        <f>[2]节奏总纲!AD136</f>
        <v>70.653096539355303</v>
      </c>
      <c r="AE136" s="59">
        <f>[2]节奏总纲!AE136</f>
        <v>72.726519840539851</v>
      </c>
      <c r="AF136" s="59">
        <f>[2]节奏总纲!AF136</f>
        <v>75.614997873687514</v>
      </c>
      <c r="AG136" s="59">
        <f>[2]节奏总纲!AG136</f>
        <v>80.154679447049915</v>
      </c>
      <c r="AH136" s="59">
        <f>[2]节奏总纲!AH136</f>
        <v>89.302819678876304</v>
      </c>
      <c r="AZ136" s="7">
        <v>133</v>
      </c>
      <c r="BA136" s="59">
        <f>[2]节奏总纲!BA136</f>
        <v>39.952721381626191</v>
      </c>
      <c r="BB136" s="59">
        <f>[2]节奏总纲!BB136</f>
        <v>41.439455598778757</v>
      </c>
      <c r="BC136" s="59">
        <f>[2]节奏总纲!BC136</f>
        <v>43.379679921165753</v>
      </c>
      <c r="BD136" s="59">
        <f>[2]节奏总纲!BD136</f>
        <v>46.127930108907876</v>
      </c>
      <c r="BE136" s="59">
        <f>[2]节奏总纲!BE136</f>
        <v>50.821738841775321</v>
      </c>
      <c r="BN136" s="30"/>
    </row>
    <row r="137" spans="6:66" x14ac:dyDescent="0.15">
      <c r="F137" s="59">
        <f>[2]节奏总纲!F137</f>
        <v>135</v>
      </c>
      <c r="G137" s="59">
        <f>[2]节奏总纲!G137</f>
        <v>11584.237502960397</v>
      </c>
      <c r="AC137" s="7">
        <v>134</v>
      </c>
      <c r="AD137" s="59">
        <f>[2]节奏总纲!AD137</f>
        <v>70.76194596258118</v>
      </c>
      <c r="AE137" s="59">
        <f>[2]节奏总纲!AE137</f>
        <v>72.839715638639731</v>
      </c>
      <c r="AF137" s="59">
        <f>[2]节奏总纲!AF137</f>
        <v>75.72446086407767</v>
      </c>
      <c r="AG137" s="59">
        <f>[2]节奏总纲!AG137</f>
        <v>80.263608635113243</v>
      </c>
      <c r="AH137" s="59">
        <f>[2]节奏总纲!AH137</f>
        <v>89.430019153629758</v>
      </c>
      <c r="AZ137" s="7">
        <v>134</v>
      </c>
      <c r="BA137" s="59">
        <f>[2]节奏总纲!BA137</f>
        <v>40.005827399112476</v>
      </c>
      <c r="BB137" s="59">
        <f>[2]节奏总纲!BB137</f>
        <v>41.48973836764344</v>
      </c>
      <c r="BC137" s="59">
        <f>[2]节奏总纲!BC137</f>
        <v>43.42960886574528</v>
      </c>
      <c r="BD137" s="59">
        <f>[2]节奏总纲!BD137</f>
        <v>46.176090215954694</v>
      </c>
      <c r="BE137" s="59">
        <f>[2]节奏总纲!BE137</f>
        <v>50.875254884873684</v>
      </c>
      <c r="BN137" s="30"/>
    </row>
    <row r="138" spans="6:66" x14ac:dyDescent="0.15">
      <c r="F138" s="59">
        <f>[2]节奏总纲!F138</f>
        <v>136</v>
      </c>
      <c r="G138" s="59">
        <f>[2]节奏总纲!G138</f>
        <v>12415.750112853173</v>
      </c>
      <c r="AC138" s="7">
        <v>135</v>
      </c>
      <c r="AD138" s="59">
        <f>[2]节奏总纲!AD138</f>
        <v>70.870795385807057</v>
      </c>
      <c r="AE138" s="59">
        <f>[2]节奏总纲!AE138</f>
        <v>72.952911436739612</v>
      </c>
      <c r="AF138" s="59">
        <f>[2]节奏总纲!AF138</f>
        <v>75.833923854467812</v>
      </c>
      <c r="AG138" s="59">
        <f>[2]节奏总纲!AG138</f>
        <v>80.372537823176572</v>
      </c>
      <c r="AH138" s="59">
        <f>[2]节奏总纲!AH138</f>
        <v>89.557218628383211</v>
      </c>
      <c r="AZ138" s="7">
        <v>135</v>
      </c>
      <c r="BA138" s="59">
        <f>[2]节奏总纲!BA138</f>
        <v>40.052446592012309</v>
      </c>
      <c r="BB138" s="59">
        <f>[2]节奏总纲!BB138</f>
        <v>41.540021136508116</v>
      </c>
      <c r="BC138" s="59">
        <f>[2]节奏总纲!BC138</f>
        <v>43.479537810324814</v>
      </c>
      <c r="BD138" s="59">
        <f>[2]节奏总纲!BD138</f>
        <v>46.224250323001513</v>
      </c>
      <c r="BE138" s="59">
        <f>[2]节奏总纲!BE138</f>
        <v>50.928770927972039</v>
      </c>
      <c r="BN138" s="30"/>
    </row>
    <row r="139" spans="6:66" x14ac:dyDescent="0.15">
      <c r="F139" s="59">
        <f>[2]节奏总纲!F139</f>
        <v>137</v>
      </c>
      <c r="G139" s="59">
        <f>[2]节奏总纲!G139</f>
        <v>13306.943261900544</v>
      </c>
      <c r="AC139" s="7">
        <v>136</v>
      </c>
      <c r="AD139" s="59">
        <f>[2]节奏总纲!AD139</f>
        <v>70.979644809032948</v>
      </c>
      <c r="AE139" s="59">
        <f>[2]节奏总纲!AE139</f>
        <v>73.059911975288244</v>
      </c>
      <c r="AF139" s="59">
        <f>[2]节奏总纲!AF139</f>
        <v>75.943386844857969</v>
      </c>
      <c r="AG139" s="59">
        <f>[2]节奏总纲!AG139</f>
        <v>80.4814670112399</v>
      </c>
      <c r="AH139" s="59">
        <f>[2]节奏总纲!AH139</f>
        <v>89.684418103136665</v>
      </c>
      <c r="AZ139" s="7">
        <v>136</v>
      </c>
      <c r="BA139" s="59">
        <f>[2]节奏总纲!BA139</f>
        <v>40.099065784912149</v>
      </c>
      <c r="BB139" s="59">
        <f>[2]节奏总纲!BB139</f>
        <v>41.590303905372799</v>
      </c>
      <c r="BC139" s="59">
        <f>[2]节奏总纲!BC139</f>
        <v>43.529466754904341</v>
      </c>
      <c r="BD139" s="59">
        <f>[2]节奏总纲!BD139</f>
        <v>46.272410430048332</v>
      </c>
      <c r="BE139" s="59">
        <f>[2]节奏总纲!BE139</f>
        <v>50.982286971070401</v>
      </c>
      <c r="BN139" s="30"/>
    </row>
    <row r="140" spans="6:66" x14ac:dyDescent="0.15">
      <c r="F140" s="59">
        <f>[2]节奏总纲!F140</f>
        <v>138</v>
      </c>
      <c r="G140" s="59">
        <f>[2]节奏总纲!G140</f>
        <v>14262.10042904369</v>
      </c>
      <c r="AC140" s="7">
        <v>137</v>
      </c>
      <c r="AD140" s="59">
        <f>[2]节奏总纲!AD140</f>
        <v>71.082568038258202</v>
      </c>
      <c r="AE140" s="59">
        <f>[2]节奏总纲!AE140</f>
        <v>73.162499594857536</v>
      </c>
      <c r="AF140" s="59">
        <f>[2]节奏总纲!AF140</f>
        <v>76.048210495050611</v>
      </c>
      <c r="AG140" s="59">
        <f>[2]节奏总纲!AG140</f>
        <v>80.590396199303228</v>
      </c>
      <c r="AH140" s="59">
        <f>[2]节奏总纲!AH140</f>
        <v>89.811617577890132</v>
      </c>
      <c r="AZ140" s="7">
        <v>137</v>
      </c>
      <c r="BA140" s="59">
        <f>[2]节奏总纲!BA140</f>
        <v>40.145684977811982</v>
      </c>
      <c r="BB140" s="59">
        <f>[2]节奏总纲!BB140</f>
        <v>41.640586674237483</v>
      </c>
      <c r="BC140" s="59">
        <f>[2]节奏总纲!BC140</f>
        <v>43.579395699483875</v>
      </c>
      <c r="BD140" s="59">
        <f>[2]节奏总纲!BD140</f>
        <v>46.320570537095151</v>
      </c>
      <c r="BE140" s="59">
        <f>[2]节奏总纲!BE140</f>
        <v>51.030916192165336</v>
      </c>
      <c r="BN140" s="30"/>
    </row>
    <row r="141" spans="6:66" x14ac:dyDescent="0.15">
      <c r="F141" s="59">
        <f>[2]节奏总纲!F141</f>
        <v>139</v>
      </c>
      <c r="G141" s="59">
        <f>[2]节奏总纲!G141</f>
        <v>15285.812533339058</v>
      </c>
      <c r="AC141" s="7">
        <v>138</v>
      </c>
      <c r="AD141" s="59">
        <f>[2]节奏总纲!AD141</f>
        <v>71.184128141237707</v>
      </c>
      <c r="AE141" s="59">
        <f>[2]节奏总纲!AE141</f>
        <v>73.265087214426828</v>
      </c>
      <c r="AF141" s="59">
        <f>[2]节奏总纲!AF141</f>
        <v>76.148064447889894</v>
      </c>
      <c r="AG141" s="59">
        <f>[2]节奏总纲!AG141</f>
        <v>80.699325387366557</v>
      </c>
      <c r="AH141" s="59">
        <f>[2]节奏总纲!AH141</f>
        <v>89.938817052643586</v>
      </c>
      <c r="AZ141" s="7">
        <v>138</v>
      </c>
      <c r="BA141" s="59">
        <f>[2]节奏总纲!BA141</f>
        <v>40.192304170711814</v>
      </c>
      <c r="BB141" s="59">
        <f>[2]节奏总纲!BB141</f>
        <v>41.690869443102159</v>
      </c>
      <c r="BC141" s="59">
        <f>[2]节奏总纲!BC141</f>
        <v>43.629324644063402</v>
      </c>
      <c r="BD141" s="59">
        <f>[2]节奏总纲!BD141</f>
        <v>46.368730644141969</v>
      </c>
      <c r="BE141" s="59">
        <f>[2]节奏总纲!BE141</f>
        <v>51.077127728003028</v>
      </c>
      <c r="BN141" s="30"/>
    </row>
    <row r="142" spans="6:66" x14ac:dyDescent="0.15">
      <c r="F142" s="59">
        <f>[2]节奏总纲!F142</f>
        <v>140</v>
      </c>
      <c r="G142" s="59">
        <f>[2]节奏总纲!G142</f>
        <v>16383</v>
      </c>
      <c r="AC142" s="7">
        <v>139</v>
      </c>
      <c r="AD142" s="59">
        <f>[2]节奏总纲!AD142</f>
        <v>71.285688244217212</v>
      </c>
      <c r="AE142" s="59">
        <f>[2]节奏总纲!AE142</f>
        <v>73.367674833996119</v>
      </c>
      <c r="AF142" s="59">
        <f>[2]节奏总纲!AF142</f>
        <v>76.247918400729162</v>
      </c>
      <c r="AG142" s="59">
        <f>[2]节奏总纲!AG142</f>
        <v>80.808254575429885</v>
      </c>
      <c r="AH142" s="59">
        <f>[2]节奏总纲!AH142</f>
        <v>90.055148444912135</v>
      </c>
      <c r="AZ142" s="7">
        <v>139</v>
      </c>
      <c r="BA142" s="59">
        <f>[2]节奏总纲!BA142</f>
        <v>40.238923363611647</v>
      </c>
      <c r="BB142" s="59">
        <f>[2]节奏总纲!BB142</f>
        <v>41.741152211966842</v>
      </c>
      <c r="BC142" s="59">
        <f>[2]节奏总纲!BC142</f>
        <v>43.679253588642929</v>
      </c>
      <c r="BD142" s="59">
        <f>[2]节奏总纲!BD142</f>
        <v>46.416890751188788</v>
      </c>
      <c r="BE142" s="59">
        <f>[2]节奏总纲!BE142</f>
        <v>51.12333926384072</v>
      </c>
      <c r="BN142" s="30"/>
    </row>
    <row r="143" spans="6:66" x14ac:dyDescent="0.15">
      <c r="F143" s="59">
        <f>[2]节奏总纲!F143</f>
        <v>141</v>
      </c>
      <c r="G143" s="59">
        <f>[2]节奏总纲!G143</f>
        <v>17558.936410194601</v>
      </c>
      <c r="AC143" s="7">
        <v>140</v>
      </c>
      <c r="AD143" s="59">
        <f>[2]节奏总纲!AD143</f>
        <v>71.387248347196717</v>
      </c>
      <c r="AE143" s="59">
        <f>[2]节奏总纲!AE143</f>
        <v>73.470262453565411</v>
      </c>
      <c r="AF143" s="59">
        <f>[2]节奏总纲!AF143</f>
        <v>76.347772353568445</v>
      </c>
      <c r="AG143" s="59">
        <f>[2]节奏总纲!AG143</f>
        <v>80.917183763493213</v>
      </c>
      <c r="AH143" s="59">
        <f>[2]节奏总纲!AH143</f>
        <v>90.16140749098561</v>
      </c>
      <c r="AZ143" s="7">
        <v>140</v>
      </c>
      <c r="BA143" s="59">
        <f>[2]节奏总纲!BA143</f>
        <v>40.28554255651148</v>
      </c>
      <c r="BB143" s="59">
        <f>[2]节奏总纲!BB143</f>
        <v>41.791434980831518</v>
      </c>
      <c r="BC143" s="59">
        <f>[2]节奏总纲!BC143</f>
        <v>43.729182533222463</v>
      </c>
      <c r="BD143" s="59">
        <f>[2]节奏总纲!BD143</f>
        <v>46.465050858235607</v>
      </c>
      <c r="BE143" s="59">
        <f>[2]节奏总纲!BE143</f>
        <v>51.169550799678412</v>
      </c>
      <c r="BN143" s="30"/>
    </row>
    <row r="144" spans="6:66" x14ac:dyDescent="0.15">
      <c r="F144" s="59">
        <f>[2]节奏总纲!F144</f>
        <v>142</v>
      </c>
      <c r="G144" s="59">
        <f>[2]节奏总纲!G144</f>
        <v>18819.273848271412</v>
      </c>
      <c r="AC144" s="7">
        <v>141</v>
      </c>
      <c r="AD144" s="59">
        <f>[2]节奏总纲!AD144</f>
        <v>71.488808450176208</v>
      </c>
      <c r="AE144" s="59">
        <f>[2]节奏总纲!AE144</f>
        <v>73.572850073134703</v>
      </c>
      <c r="AF144" s="59">
        <f>[2]节奏总纲!AF144</f>
        <v>76.447626306407713</v>
      </c>
      <c r="AG144" s="59">
        <f>[2]节奏总纲!AG144</f>
        <v>81.023848662825003</v>
      </c>
      <c r="AH144" s="59">
        <f>[2]节奏总纲!AH144</f>
        <v>90.267666537059071</v>
      </c>
      <c r="AZ144" s="7">
        <v>141</v>
      </c>
      <c r="BA144" s="59">
        <f>[2]节奏总纲!BA144</f>
        <v>40.332161749411313</v>
      </c>
      <c r="BB144" s="59">
        <f>[2]节奏总纲!BB144</f>
        <v>41.841717749696201</v>
      </c>
      <c r="BC144" s="59">
        <f>[2]节奏总纲!BC144</f>
        <v>43.77911147780199</v>
      </c>
      <c r="BD144" s="59">
        <f>[2]节奏总纲!BD144</f>
        <v>46.513210965282425</v>
      </c>
      <c r="BE144" s="59">
        <f>[2]节奏总纲!BE144</f>
        <v>51.215762335516104</v>
      </c>
    </row>
    <row r="145" spans="6:57" x14ac:dyDescent="0.15">
      <c r="F145" s="59">
        <f>[2]节奏总纲!F145</f>
        <v>143</v>
      </c>
      <c r="G145" s="59">
        <f>[2]节奏总纲!G145</f>
        <v>20170.070068243116</v>
      </c>
      <c r="AC145" s="7">
        <v>142</v>
      </c>
      <c r="AD145" s="59">
        <f>[2]节奏总纲!AD145</f>
        <v>71.590368553155713</v>
      </c>
      <c r="AE145" s="59">
        <f>[2]节奏总纲!AE145</f>
        <v>73.675437692703994</v>
      </c>
      <c r="AF145" s="59">
        <f>[2]节奏总纲!AF145</f>
        <v>76.547480259246996</v>
      </c>
      <c r="AG145" s="59">
        <f>[2]节奏总纲!AG145</f>
        <v>81.123332456233015</v>
      </c>
      <c r="AH145" s="59">
        <f>[2]节奏总纲!AH145</f>
        <v>90.373925583132547</v>
      </c>
      <c r="AZ145" s="7">
        <v>142</v>
      </c>
      <c r="BA145" s="59">
        <f>[2]节奏总纲!BA145</f>
        <v>40.378780942311145</v>
      </c>
      <c r="BB145" s="59">
        <f>[2]节奏总纲!BB145</f>
        <v>41.892000518560877</v>
      </c>
      <c r="BC145" s="59">
        <f>[2]节奏总纲!BC145</f>
        <v>43.829040422381524</v>
      </c>
      <c r="BD145" s="59">
        <f>[2]节奏总纲!BD145</f>
        <v>46.561371072329244</v>
      </c>
      <c r="BE145" s="59">
        <f>[2]节奏总纲!BE145</f>
        <v>51.261973871353796</v>
      </c>
    </row>
    <row r="146" spans="6:57" x14ac:dyDescent="0.15">
      <c r="F146" s="59">
        <f>[2]节奏总纲!F146</f>
        <v>144</v>
      </c>
      <c r="G146" s="59">
        <f>[2]节奏总纲!G146</f>
        <v>21617.817610103088</v>
      </c>
      <c r="AC146" s="7">
        <v>143</v>
      </c>
      <c r="AD146" s="59">
        <f>[2]节奏总纲!AD146</f>
        <v>71.691928656135218</v>
      </c>
      <c r="AE146" s="59">
        <f>[2]节奏总纲!AE146</f>
        <v>73.778025312273286</v>
      </c>
      <c r="AF146" s="59">
        <f>[2]节奏总纲!AF146</f>
        <v>76.647334212086264</v>
      </c>
      <c r="AG146" s="59">
        <f>[2]节奏总纲!AG146</f>
        <v>81.222816249641028</v>
      </c>
      <c r="AH146" s="59">
        <f>[2]节奏总纲!AH146</f>
        <v>90.480184629206022</v>
      </c>
      <c r="AZ146" s="7">
        <v>143</v>
      </c>
      <c r="BA146" s="59">
        <f>[2]节奏总纲!BA146</f>
        <v>40.425400135210978</v>
      </c>
      <c r="BB146" s="59">
        <f>[2]节奏总纲!BB146</f>
        <v>41.94228328742556</v>
      </c>
      <c r="BC146" s="59">
        <f>[2]节奏总纲!BC146</f>
        <v>43.878969366961051</v>
      </c>
      <c r="BD146" s="59">
        <f>[2]节奏总纲!BD146</f>
        <v>46.609531179376063</v>
      </c>
      <c r="BE146" s="59">
        <f>[2]节奏总纲!BE146</f>
        <v>51.308185407191495</v>
      </c>
    </row>
    <row r="147" spans="6:57" x14ac:dyDescent="0.15">
      <c r="F147" s="59">
        <f>[2]节奏总纲!F147</f>
        <v>145</v>
      </c>
      <c r="G147" s="59">
        <f>[2]节奏总纲!G147</f>
        <v>23169.475005920798</v>
      </c>
      <c r="AC147" s="7">
        <v>144</v>
      </c>
      <c r="AD147" s="59">
        <f>[2]节奏总纲!AD147</f>
        <v>71.793488759114723</v>
      </c>
      <c r="AE147" s="59">
        <f>[2]节奏总纲!AE147</f>
        <v>73.880612931842577</v>
      </c>
      <c r="AF147" s="59">
        <f>[2]节奏总纲!AF147</f>
        <v>76.747188164925547</v>
      </c>
      <c r="AG147" s="59">
        <f>[2]节奏总纲!AG147</f>
        <v>81.322300043049054</v>
      </c>
      <c r="AH147" s="59">
        <f>[2]节奏总纲!AH147</f>
        <v>90.586443675279497</v>
      </c>
      <c r="AZ147" s="7">
        <v>144</v>
      </c>
      <c r="BA147" s="59">
        <f>[2]节奏总纲!BA147</f>
        <v>40.472019328110811</v>
      </c>
      <c r="BB147" s="59">
        <f>[2]节奏总纲!BB147</f>
        <v>41.992566056290244</v>
      </c>
      <c r="BC147" s="59">
        <f>[2]节奏总纲!BC147</f>
        <v>43.928898311540586</v>
      </c>
      <c r="BD147" s="59">
        <f>[2]节奏总纲!BD147</f>
        <v>46.657691286422882</v>
      </c>
      <c r="BE147" s="59">
        <f>[2]节奏总纲!BE147</f>
        <v>51.354396943029187</v>
      </c>
    </row>
    <row r="148" spans="6:57" x14ac:dyDescent="0.15">
      <c r="F148" s="59">
        <f>[2]节奏总纲!F148</f>
        <v>146</v>
      </c>
      <c r="G148" s="59">
        <f>[2]节奏总纲!G148</f>
        <v>24832.50022570635</v>
      </c>
      <c r="AC148" s="7">
        <v>145</v>
      </c>
      <c r="AD148" s="59">
        <f>[2]节奏总纲!AD148</f>
        <v>71.895048862094214</v>
      </c>
      <c r="AE148" s="59">
        <f>[2]节奏总纲!AE148</f>
        <v>73.983200551411869</v>
      </c>
      <c r="AF148" s="59">
        <f>[2]节奏总纲!AF148</f>
        <v>76.847042117764815</v>
      </c>
      <c r="AG148" s="59">
        <f>[2]节奏总纲!AG148</f>
        <v>81.421783836457067</v>
      </c>
      <c r="AH148" s="59">
        <f>[2]节奏总纲!AH148</f>
        <v>90.692702721352973</v>
      </c>
      <c r="AZ148" s="7">
        <v>145</v>
      </c>
      <c r="BA148" s="59">
        <f>[2]节奏总纲!BA148</f>
        <v>40.518638521010651</v>
      </c>
      <c r="BB148" s="59">
        <f>[2]节奏总纲!BB148</f>
        <v>42.036975906461073</v>
      </c>
      <c r="BC148" s="59">
        <f>[2]节奏总纲!BC148</f>
        <v>43.978827256120113</v>
      </c>
      <c r="BD148" s="59">
        <f>[2]节奏总纲!BD148</f>
        <v>46.7058513934697</v>
      </c>
      <c r="BE148" s="59">
        <f>[2]节奏总纲!BE148</f>
        <v>51.400608478866879</v>
      </c>
    </row>
    <row r="149" spans="6:57" x14ac:dyDescent="0.15">
      <c r="F149" s="59">
        <f>[2]节奏总纲!F149</f>
        <v>147</v>
      </c>
      <c r="G149" s="59">
        <f>[2]节奏总纲!G149</f>
        <v>26614.886523801088</v>
      </c>
      <c r="AC149" s="7">
        <v>146</v>
      </c>
      <c r="AD149" s="59">
        <f>[2]节奏总纲!AD149</f>
        <v>71.996608965073719</v>
      </c>
      <c r="AE149" s="59">
        <f>[2]节奏总纲!AE149</f>
        <v>74.078973000522922</v>
      </c>
      <c r="AF149" s="59">
        <f>[2]节奏总纲!AF149</f>
        <v>76.946896070604097</v>
      </c>
      <c r="AG149" s="59">
        <f>[2]节奏总纲!AG149</f>
        <v>81.521267629865079</v>
      </c>
      <c r="AH149" s="59">
        <f>[2]节奏总纲!AH149</f>
        <v>90.798961767426448</v>
      </c>
      <c r="AZ149" s="7">
        <v>146</v>
      </c>
      <c r="BA149" s="59">
        <f>[2]节奏总纲!BA149</f>
        <v>40.565257713910484</v>
      </c>
      <c r="BB149" s="59">
        <f>[2]节奏总纲!BB149</f>
        <v>42.080366850119908</v>
      </c>
      <c r="BC149" s="59">
        <f>[2]节奏总纲!BC149</f>
        <v>44.024818750237806</v>
      </c>
      <c r="BD149" s="59">
        <f>[2]节奏总纲!BD149</f>
        <v>46.754011500516519</v>
      </c>
      <c r="BE149" s="59">
        <f>[2]节奏总纲!BE149</f>
        <v>51.446820014704571</v>
      </c>
    </row>
    <row r="150" spans="6:57" x14ac:dyDescent="0.15">
      <c r="F150" s="59">
        <f>[2]节奏总纲!F150</f>
        <v>148</v>
      </c>
      <c r="G150" s="59">
        <f>[2]节奏总纲!G150</f>
        <v>28525.200858087381</v>
      </c>
      <c r="AC150" s="7">
        <v>147</v>
      </c>
      <c r="AD150" s="59">
        <f>[2]节奏总纲!AD150</f>
        <v>72.091594979242075</v>
      </c>
      <c r="AE150" s="59">
        <f>[2]节奏总纲!AE150</f>
        <v>74.173410870467364</v>
      </c>
      <c r="AF150" s="59">
        <f>[2]节奏总纲!AF150</f>
        <v>77.043751281705866</v>
      </c>
      <c r="AG150" s="59">
        <f>[2]节奏总纲!AG150</f>
        <v>81.620751423273092</v>
      </c>
      <c r="AH150" s="59">
        <f>[2]节奏总纲!AH150</f>
        <v>90.905220813499923</v>
      </c>
      <c r="AZ150" s="7">
        <v>147</v>
      </c>
      <c r="BA150" s="59">
        <f>[2]节奏总纲!BA150</f>
        <v>40.611876906810316</v>
      </c>
      <c r="BB150" s="59">
        <f>[2]节奏总纲!BB150</f>
        <v>42.123757793778736</v>
      </c>
      <c r="BC150" s="59">
        <f>[2]节奏总纲!BC150</f>
        <v>44.067911160744309</v>
      </c>
      <c r="BD150" s="59">
        <f>[2]节奏总纲!BD150</f>
        <v>46.802171607563338</v>
      </c>
      <c r="BE150" s="59">
        <f>[2]节奏总纲!BE150</f>
        <v>51.493031550542263</v>
      </c>
    </row>
    <row r="151" spans="6:57" x14ac:dyDescent="0.15">
      <c r="F151" s="59">
        <f>[2]节奏总纲!F151</f>
        <v>149</v>
      </c>
      <c r="G151" s="59">
        <f>[2]节奏总纲!G151</f>
        <v>30572.62506667812</v>
      </c>
      <c r="AC151" s="7">
        <v>148</v>
      </c>
      <c r="AD151" s="59">
        <f>[2]节奏总纲!AD151</f>
        <v>72.186353905945822</v>
      </c>
      <c r="AE151" s="59">
        <f>[2]节奏总纲!AE151</f>
        <v>74.267848740411821</v>
      </c>
      <c r="AF151" s="59">
        <f>[2]节奏总纲!AF151</f>
        <v>77.137200185007629</v>
      </c>
      <c r="AG151" s="59">
        <f>[2]节奏总纲!AG151</f>
        <v>81.720235216681118</v>
      </c>
      <c r="AH151" s="59">
        <f>[2]节奏总纲!AH151</f>
        <v>91.011076811620597</v>
      </c>
      <c r="AZ151" s="7">
        <v>148</v>
      </c>
      <c r="BA151" s="59">
        <f>[2]节奏总纲!BA151</f>
        <v>40.658496099710149</v>
      </c>
      <c r="BB151" s="59">
        <f>[2]节奏总纲!BB151</f>
        <v>42.167148737437564</v>
      </c>
      <c r="BC151" s="59">
        <f>[2]节奏总纲!BC151</f>
        <v>44.111003571250812</v>
      </c>
      <c r="BD151" s="59">
        <f>[2]节奏总纲!BD151</f>
        <v>46.850331714610157</v>
      </c>
      <c r="BE151" s="59">
        <f>[2]节奏总纲!BE151</f>
        <v>51.539243086379955</v>
      </c>
    </row>
    <row r="152" spans="6:57" x14ac:dyDescent="0.15">
      <c r="F152" s="59">
        <f>[2]节奏总纲!F152</f>
        <v>150</v>
      </c>
      <c r="G152" s="59">
        <f>[2]节奏总纲!G152</f>
        <v>32767</v>
      </c>
      <c r="AC152" s="7">
        <v>149</v>
      </c>
      <c r="AD152" s="59">
        <f>[2]节奏总纲!AD152</f>
        <v>72.281112832649583</v>
      </c>
      <c r="AE152" s="59">
        <f>[2]节奏总纲!AE152</f>
        <v>74.362286610356264</v>
      </c>
      <c r="AF152" s="59">
        <f>[2]节奏总纲!AF152</f>
        <v>77.230649088309391</v>
      </c>
      <c r="AG152" s="59">
        <f>[2]节奏总纲!AG152</f>
        <v>81.819719010089131</v>
      </c>
      <c r="AH152" s="59">
        <f>[2]节奏总纲!AH152</f>
        <v>91.113605194377854</v>
      </c>
      <c r="AZ152" s="7">
        <v>149</v>
      </c>
      <c r="BA152" s="59">
        <f>[2]节奏总纲!BA152</f>
        <v>40.705115292609982</v>
      </c>
      <c r="BB152" s="59">
        <f>[2]节奏总纲!BB152</f>
        <v>42.2105396810964</v>
      </c>
      <c r="BC152" s="59">
        <f>[2]节奏总纲!BC152</f>
        <v>44.154095981757315</v>
      </c>
      <c r="BD152" s="59">
        <f>[2]节奏总纲!BD152</f>
        <v>46.898491821656968</v>
      </c>
      <c r="BE152" s="59">
        <f>[2]节奏总纲!BE152</f>
        <v>51.585454622217647</v>
      </c>
    </row>
    <row r="153" spans="6:57" x14ac:dyDescent="0.15">
      <c r="AC153" s="7">
        <v>150</v>
      </c>
      <c r="AD153" s="59">
        <f>[2]节奏总纲!AD153</f>
        <v>72.375871759353331</v>
      </c>
      <c r="AE153" s="59">
        <f>[2]节奏总纲!AE153</f>
        <v>74.456724480300707</v>
      </c>
      <c r="AF153" s="59">
        <f>[2]节奏总纲!AF153</f>
        <v>77.324097991611154</v>
      </c>
      <c r="AG153" s="59">
        <f>[2]节奏总纲!AG153</f>
        <v>81.919202803497143</v>
      </c>
      <c r="AH153" s="59">
        <f>[2]节奏总纲!AH153</f>
        <v>91.216133577135096</v>
      </c>
      <c r="AZ153" s="7">
        <v>150</v>
      </c>
      <c r="BA153" s="59">
        <f>[2]节奏总纲!BA153</f>
        <v>40.751734485509814</v>
      </c>
      <c r="BB153" s="59">
        <f>[2]节奏总纲!BB153</f>
        <v>42.253930624755228</v>
      </c>
      <c r="BC153" s="59">
        <f>[2]节奏总纲!BC153</f>
        <v>44.197188392263818</v>
      </c>
      <c r="BD153" s="59">
        <f>[2]节奏总纲!BD153</f>
        <v>46.946651928703787</v>
      </c>
      <c r="BE153" s="59">
        <f>[2]节奏总纲!BE153</f>
        <v>51.631666158055346</v>
      </c>
    </row>
    <row r="154" spans="6:57" x14ac:dyDescent="0.15">
      <c r="AC154" s="7">
        <v>151</v>
      </c>
      <c r="AD154" s="59">
        <f>[2]节奏总纲!AD154</f>
        <v>72.470630686057078</v>
      </c>
      <c r="AE154" s="59">
        <f>[2]节奏总纲!AE154</f>
        <v>74.551162350245164</v>
      </c>
      <c r="AF154" s="59">
        <f>[2]节奏总纲!AF154</f>
        <v>77.417546894912917</v>
      </c>
      <c r="AG154" s="59">
        <f>[2]节奏总纲!AG154</f>
        <v>82.01744549958407</v>
      </c>
      <c r="AH154" s="59">
        <f>[2]节奏总纲!AH154</f>
        <v>91.318661959892353</v>
      </c>
      <c r="AZ154" s="7">
        <v>151</v>
      </c>
      <c r="BA154" s="59">
        <f>[2]节奏总纲!BA154</f>
        <v>40.798353678409647</v>
      </c>
      <c r="BB154" s="59">
        <f>[2]节奏总纲!BB154</f>
        <v>42.297321568414056</v>
      </c>
      <c r="BC154" s="59">
        <f>[2]节奏总纲!BC154</f>
        <v>44.240280802770329</v>
      </c>
      <c r="BD154" s="59">
        <f>[2]节奏总纲!BD154</f>
        <v>46.994812035750606</v>
      </c>
      <c r="BE154" s="59">
        <f>[2]节奏总纲!BE154</f>
        <v>51.677877693893038</v>
      </c>
    </row>
    <row r="155" spans="6:57" x14ac:dyDescent="0.15">
      <c r="AC155" s="7">
        <v>152</v>
      </c>
      <c r="AD155" s="59">
        <f>[2]节奏总纲!AD155</f>
        <v>72.565389612760825</v>
      </c>
      <c r="AE155" s="59">
        <f>[2]节奏总纲!AE155</f>
        <v>74.645600220189607</v>
      </c>
      <c r="AF155" s="59">
        <f>[2]节奏总纲!AF155</f>
        <v>77.51099579821468</v>
      </c>
      <c r="AG155" s="59">
        <f>[2]节奏总纲!AG155</f>
        <v>82.110321933176039</v>
      </c>
      <c r="AH155" s="59">
        <f>[2]节奏总纲!AH155</f>
        <v>91.421190342649595</v>
      </c>
      <c r="AZ155" s="7">
        <v>152</v>
      </c>
      <c r="BA155" s="59">
        <f>[2]节奏总纲!BA155</f>
        <v>40.84497287130948</v>
      </c>
      <c r="BB155" s="59">
        <f>[2]节奏总纲!BB155</f>
        <v>42.340712512072891</v>
      </c>
      <c r="BC155" s="59">
        <f>[2]节奏总纲!BC155</f>
        <v>44.283373213276832</v>
      </c>
      <c r="BD155" s="59">
        <f>[2]节奏总纲!BD155</f>
        <v>47.037096473408994</v>
      </c>
      <c r="BE155" s="59">
        <f>[2]节奏总纲!BE155</f>
        <v>51.72408922973073</v>
      </c>
    </row>
    <row r="156" spans="6:57" x14ac:dyDescent="0.15">
      <c r="AC156" s="7">
        <v>153</v>
      </c>
      <c r="AD156" s="59">
        <f>[2]节奏总纲!AD156</f>
        <v>72.660148539464572</v>
      </c>
      <c r="AE156" s="59">
        <f>[2]节奏总纲!AE156</f>
        <v>74.74003809013405</v>
      </c>
      <c r="AF156" s="59">
        <f>[2]节奏总纲!AF156</f>
        <v>77.604444701516456</v>
      </c>
      <c r="AG156" s="59">
        <f>[2]节奏总纲!AG156</f>
        <v>82.203198366767992</v>
      </c>
      <c r="AH156" s="59">
        <f>[2]节奏总纲!AH156</f>
        <v>91.523718725406852</v>
      </c>
      <c r="AZ156" s="7">
        <v>153</v>
      </c>
      <c r="BA156" s="59">
        <f>[2]节奏总纲!BA156</f>
        <v>40.891592064209313</v>
      </c>
      <c r="BB156" s="59">
        <f>[2]节奏总纲!BB156</f>
        <v>42.384103455731719</v>
      </c>
      <c r="BC156" s="59">
        <f>[2]节奏总纲!BC156</f>
        <v>44.326465623783335</v>
      </c>
      <c r="BD156" s="59">
        <f>[2]节奏总纲!BD156</f>
        <v>47.078671550054786</v>
      </c>
      <c r="BE156" s="59">
        <f>[2]节奏总纲!BE156</f>
        <v>51.770300765568422</v>
      </c>
    </row>
    <row r="157" spans="6:57" x14ac:dyDescent="0.15">
      <c r="AC157" s="7">
        <v>154</v>
      </c>
      <c r="AD157" s="59">
        <f>[2]节奏总纲!AD157</f>
        <v>72.754907466168333</v>
      </c>
      <c r="AE157" s="59">
        <f>[2]节奏总纲!AE157</f>
        <v>74.834475960078507</v>
      </c>
      <c r="AF157" s="59">
        <f>[2]节奏总纲!AF157</f>
        <v>77.697893604818219</v>
      </c>
      <c r="AG157" s="59">
        <f>[2]节奏总纲!AG157</f>
        <v>82.29607480035996</v>
      </c>
      <c r="AH157" s="59">
        <f>[2]节奏总纲!AH157</f>
        <v>91.626247108164094</v>
      </c>
      <c r="AZ157" s="7">
        <v>154</v>
      </c>
      <c r="BA157" s="59">
        <f>[2]节奏总纲!BA157</f>
        <v>40.938211257109145</v>
      </c>
      <c r="BB157" s="59">
        <f>[2]节奏总纲!BB157</f>
        <v>42.427494399390554</v>
      </c>
      <c r="BC157" s="59">
        <f>[2]节奏总纲!BC157</f>
        <v>44.369558034289838</v>
      </c>
      <c r="BD157" s="59">
        <f>[2]节奏总纲!BD157</f>
        <v>47.12024662670057</v>
      </c>
      <c r="BE157" s="59">
        <f>[2]节奏总纲!BE157</f>
        <v>51.816512301406114</v>
      </c>
    </row>
    <row r="158" spans="6:57" x14ac:dyDescent="0.15">
      <c r="AC158" s="7">
        <v>155</v>
      </c>
      <c r="AD158" s="59">
        <f>[2]节奏总纲!AD158</f>
        <v>72.849666392872081</v>
      </c>
      <c r="AE158" s="59">
        <f>[2]节奏总纲!AE158</f>
        <v>74.92891383002295</v>
      </c>
      <c r="AF158" s="59">
        <f>[2]节奏总纲!AF158</f>
        <v>77.791342508119982</v>
      </c>
      <c r="AG158" s="59">
        <f>[2]节奏总纲!AG158</f>
        <v>82.388951233951914</v>
      </c>
      <c r="AH158" s="59">
        <f>[2]节奏总纲!AH158</f>
        <v>91.72877549092135</v>
      </c>
      <c r="AZ158" s="7">
        <v>155</v>
      </c>
      <c r="BA158" s="59">
        <f>[2]节奏总纲!BA158</f>
        <v>40.984830450008985</v>
      </c>
      <c r="BB158" s="59">
        <f>[2]节奏总纲!BB158</f>
        <v>42.470885343049382</v>
      </c>
      <c r="BC158" s="59">
        <f>[2]节奏总纲!BC158</f>
        <v>44.412650444796341</v>
      </c>
      <c r="BD158" s="59">
        <f>[2]节奏总纲!BD158</f>
        <v>47.161821703346362</v>
      </c>
      <c r="BE158" s="59">
        <f>[2]节奏总纲!BE158</f>
        <v>51.862723837243806</v>
      </c>
    </row>
    <row r="159" spans="6:57" x14ac:dyDescent="0.15">
      <c r="AC159" s="7">
        <v>156</v>
      </c>
      <c r="AD159" s="59">
        <f>[2]节奏总纲!AD159</f>
        <v>72.944425319575828</v>
      </c>
      <c r="AE159" s="59">
        <f>[2]节奏总纲!AE159</f>
        <v>75.022035011469043</v>
      </c>
      <c r="AF159" s="59">
        <f>[2]节奏总纲!AF159</f>
        <v>77.884791411421745</v>
      </c>
      <c r="AG159" s="59">
        <f>[2]节奏总纲!AG159</f>
        <v>82.481827667543882</v>
      </c>
      <c r="AH159" s="59">
        <f>[2]节奏总纲!AH159</f>
        <v>91.831303873678593</v>
      </c>
      <c r="AZ159" s="7">
        <v>156</v>
      </c>
      <c r="BA159" s="59">
        <f>[2]节奏总纲!BA159</f>
        <v>41.027136894088379</v>
      </c>
      <c r="BB159" s="59">
        <f>[2]节奏总纲!BB159</f>
        <v>42.51427628670821</v>
      </c>
      <c r="BC159" s="59">
        <f>[2]节奏总纲!BC159</f>
        <v>44.455742855302844</v>
      </c>
      <c r="BD159" s="59">
        <f>[2]节奏总纲!BD159</f>
        <v>47.203396779992147</v>
      </c>
      <c r="BE159" s="59">
        <f>[2]节奏总纲!BE159</f>
        <v>51.908935373081505</v>
      </c>
    </row>
    <row r="160" spans="6:57" x14ac:dyDescent="0.15">
      <c r="AC160" s="7">
        <v>157</v>
      </c>
      <c r="AD160" s="59">
        <f>[2]节奏总纲!AD160</f>
        <v>73.036560194527354</v>
      </c>
      <c r="AE160" s="59">
        <f>[2]节奏总纲!AE160</f>
        <v>75.111147990406067</v>
      </c>
      <c r="AF160" s="59">
        <f>[2]节奏总纲!AF160</f>
        <v>77.978240314723507</v>
      </c>
      <c r="AG160" s="59">
        <f>[2]节奏总纲!AG160</f>
        <v>82.574704101135836</v>
      </c>
      <c r="AH160" s="59">
        <f>[2]节奏总纲!AH160</f>
        <v>91.933832256435849</v>
      </c>
      <c r="AZ160" s="7">
        <v>157</v>
      </c>
      <c r="BA160" s="59">
        <f>[2]节奏总纲!BA160</f>
        <v>41.067363109180121</v>
      </c>
      <c r="BB160" s="59">
        <f>[2]节奏总纲!BB160</f>
        <v>42.557667230367045</v>
      </c>
      <c r="BC160" s="59">
        <f>[2]节奏总纲!BC160</f>
        <v>44.498835265809355</v>
      </c>
      <c r="BD160" s="59">
        <f>[2]节奏总纲!BD160</f>
        <v>47.244971856637939</v>
      </c>
      <c r="BE160" s="59">
        <f>[2]节奏总纲!BE160</f>
        <v>51.955146908919197</v>
      </c>
    </row>
    <row r="161" spans="29:66" s="7" customFormat="1" x14ac:dyDescent="0.15">
      <c r="AC161" s="7">
        <v>158</v>
      </c>
      <c r="AD161" s="59">
        <f>[2]节奏总纲!AD161</f>
        <v>73.124973399384572</v>
      </c>
      <c r="AE161" s="59">
        <f>[2]节奏总纲!AE161</f>
        <v>75.200260969343077</v>
      </c>
      <c r="AF161" s="59">
        <f>[2]节奏总纲!AF161</f>
        <v>78.066694029528094</v>
      </c>
      <c r="AG161" s="59">
        <f>[2]节奏总纲!AG161</f>
        <v>82.667580534727804</v>
      </c>
      <c r="AH161" s="59">
        <f>[2]节奏总纲!AH161</f>
        <v>92.033129415212969</v>
      </c>
      <c r="AJ161" s="8"/>
      <c r="AR161" s="12"/>
      <c r="AY161" s="12"/>
      <c r="AZ161" s="7">
        <v>158</v>
      </c>
      <c r="BA161" s="59">
        <f>[2]节奏总纲!BA161</f>
        <v>41.107589324271871</v>
      </c>
      <c r="BB161" s="59">
        <f>[2]节奏总纲!BB161</f>
        <v>42.601058174025873</v>
      </c>
      <c r="BC161" s="59">
        <f>[2]节奏总纲!BC161</f>
        <v>44.541927676315858</v>
      </c>
      <c r="BD161" s="59">
        <f>[2]节奏总纲!BD161</f>
        <v>47.286546933283724</v>
      </c>
      <c r="BE161" s="59">
        <f>[2]节奏总纲!BE161</f>
        <v>52.001173105835825</v>
      </c>
      <c r="BG161" s="8"/>
      <c r="BI161" s="1"/>
      <c r="BJ161" s="1"/>
      <c r="BK161" s="1"/>
      <c r="BL161" s="1"/>
      <c r="BM161" s="1"/>
      <c r="BN161" s="1"/>
    </row>
    <row r="162" spans="29:66" s="7" customFormat="1" x14ac:dyDescent="0.15">
      <c r="AC162" s="7">
        <v>159</v>
      </c>
      <c r="AD162" s="59">
        <f>[2]节奏总纲!AD162</f>
        <v>73.213386604241791</v>
      </c>
      <c r="AE162" s="59">
        <f>[2]节奏总纲!AE162</f>
        <v>75.289373948280101</v>
      </c>
      <c r="AF162" s="59">
        <f>[2]节奏总纲!AF162</f>
        <v>78.153631564737054</v>
      </c>
      <c r="AG162" s="59">
        <f>[2]节奏总纲!AG162</f>
        <v>82.760456968319758</v>
      </c>
      <c r="AH162" s="59">
        <f>[2]节奏总纲!AH162</f>
        <v>92.126546512350387</v>
      </c>
      <c r="AJ162" s="8"/>
      <c r="AR162" s="12"/>
      <c r="AY162" s="12"/>
      <c r="AZ162" s="7">
        <v>159</v>
      </c>
      <c r="BA162" s="59">
        <f>[2]节奏总纲!BA162</f>
        <v>41.147815539363613</v>
      </c>
      <c r="BB162" s="59">
        <f>[2]节奏总纲!BB162</f>
        <v>42.644449117684701</v>
      </c>
      <c r="BC162" s="59">
        <f>[2]节奏总纲!BC162</f>
        <v>44.585020086822361</v>
      </c>
      <c r="BD162" s="59">
        <f>[2]节奏总纲!BD162</f>
        <v>47.328122009929508</v>
      </c>
      <c r="BE162" s="59">
        <f>[2]节奏总纲!BE162</f>
        <v>52.041079787427918</v>
      </c>
      <c r="BG162" s="8"/>
      <c r="BI162" s="1"/>
      <c r="BJ162" s="1"/>
      <c r="BK162" s="1"/>
      <c r="BL162" s="1"/>
      <c r="BM162" s="1"/>
      <c r="BN162" s="1"/>
    </row>
    <row r="163" spans="29:66" s="7" customFormat="1" x14ac:dyDescent="0.15">
      <c r="AC163" s="7">
        <v>160</v>
      </c>
      <c r="AD163" s="59">
        <f>[2]节奏总纲!AD163</f>
        <v>73.301799809099009</v>
      </c>
      <c r="AE163" s="59">
        <f>[2]节奏总纲!AE163</f>
        <v>75.378486927217125</v>
      </c>
      <c r="AF163" s="59">
        <f>[2]节奏总纲!AF163</f>
        <v>78.240569099946029</v>
      </c>
      <c r="AG163" s="59">
        <f>[2]节奏总纲!AG163</f>
        <v>82.853333401911726</v>
      </c>
      <c r="AH163" s="59">
        <f>[2]节奏总纲!AH163</f>
        <v>92.219963609487792</v>
      </c>
      <c r="AJ163" s="8"/>
      <c r="AR163" s="12"/>
      <c r="AY163" s="12"/>
      <c r="AZ163" s="7">
        <v>160</v>
      </c>
      <c r="BA163" s="59">
        <f>[2]节奏总纲!BA163</f>
        <v>41.188041754455355</v>
      </c>
      <c r="BB163" s="59">
        <f>[2]节奏总纲!BB163</f>
        <v>42.687840061343536</v>
      </c>
      <c r="BC163" s="59">
        <f>[2]节奏总纲!BC163</f>
        <v>44.628112497328864</v>
      </c>
      <c r="BD163" s="59">
        <f>[2]节奏总纲!BD163</f>
        <v>47.3696970865753</v>
      </c>
      <c r="BE163" s="59">
        <f>[2]节奏总纲!BE163</f>
        <v>52.080986469020011</v>
      </c>
      <c r="BG163" s="8"/>
      <c r="BI163" s="1"/>
      <c r="BJ163" s="1"/>
      <c r="BK163" s="1"/>
      <c r="BL163" s="1"/>
      <c r="BM163" s="1"/>
      <c r="BN163" s="1"/>
    </row>
    <row r="164" spans="29:66" s="7" customFormat="1" x14ac:dyDescent="0.15">
      <c r="AC164" s="7">
        <v>161</v>
      </c>
      <c r="AD164" s="59">
        <f>[2]节奏总纲!AD164</f>
        <v>73.390213013956213</v>
      </c>
      <c r="AE164" s="59">
        <f>[2]节奏总纲!AE164</f>
        <v>75.467599906154135</v>
      </c>
      <c r="AF164" s="59">
        <f>[2]节奏总纲!AF164</f>
        <v>78.32750663515499</v>
      </c>
      <c r="AG164" s="59">
        <f>[2]节奏总纲!AG164</f>
        <v>82.94620983550368</v>
      </c>
      <c r="AH164" s="59">
        <f>[2]节奏总纲!AH164</f>
        <v>92.313380706625196</v>
      </c>
      <c r="AJ164" s="8"/>
      <c r="AR164" s="12"/>
      <c r="AY164" s="12"/>
      <c r="AZ164" s="7">
        <v>161</v>
      </c>
      <c r="BA164" s="59">
        <f>[2]节奏总纲!BA164</f>
        <v>41.228267969547105</v>
      </c>
      <c r="BB164" s="59">
        <f>[2]节奏总纲!BB164</f>
        <v>42.731231005002364</v>
      </c>
      <c r="BC164" s="59">
        <f>[2]节奏总纲!BC164</f>
        <v>44.671204907835367</v>
      </c>
      <c r="BD164" s="59">
        <f>[2]节奏总纲!BD164</f>
        <v>47.411272163221085</v>
      </c>
      <c r="BE164" s="59">
        <f>[2]节奏总纲!BE164</f>
        <v>52.120893150612112</v>
      </c>
      <c r="BG164" s="8"/>
      <c r="BI164" s="1"/>
      <c r="BJ164" s="1"/>
      <c r="BK164" s="1"/>
      <c r="BL164" s="1"/>
      <c r="BM164" s="1"/>
      <c r="BN164" s="1"/>
    </row>
    <row r="165" spans="29:66" s="7" customFormat="1" x14ac:dyDescent="0.15">
      <c r="AC165" s="7">
        <v>162</v>
      </c>
      <c r="AD165" s="59">
        <f>[2]节奏总纲!AD165</f>
        <v>73.478626218813432</v>
      </c>
      <c r="AE165" s="59">
        <f>[2]节奏总纲!AE165</f>
        <v>75.556712885091159</v>
      </c>
      <c r="AF165" s="59">
        <f>[2]节奏总纲!AF165</f>
        <v>78.414444170363964</v>
      </c>
      <c r="AG165" s="59">
        <f>[2]节奏总纲!AG165</f>
        <v>83.036921590135321</v>
      </c>
      <c r="AH165" s="59">
        <f>[2]节奏总纲!AH165</f>
        <v>92.406797803762601</v>
      </c>
      <c r="AJ165" s="8"/>
      <c r="AR165" s="12"/>
      <c r="AY165" s="12"/>
      <c r="AZ165" s="7">
        <v>162</v>
      </c>
      <c r="BA165" s="59">
        <f>[2]节奏总纲!BA165</f>
        <v>41.268494184638847</v>
      </c>
      <c r="BB165" s="59">
        <f>[2]节奏总纲!BB165</f>
        <v>42.774621948661192</v>
      </c>
      <c r="BC165" s="59">
        <f>[2]节奏总纲!BC165</f>
        <v>44.714297318341877</v>
      </c>
      <c r="BD165" s="59">
        <f>[2]节奏总纲!BD165</f>
        <v>47.452847239866877</v>
      </c>
      <c r="BE165" s="59">
        <f>[2]节奏总纲!BE165</f>
        <v>52.160799832204205</v>
      </c>
      <c r="BG165" s="8"/>
      <c r="BI165" s="1"/>
      <c r="BJ165" s="1"/>
      <c r="BK165" s="1"/>
      <c r="BL165" s="1"/>
      <c r="BM165" s="1"/>
      <c r="BN165" s="1"/>
    </row>
    <row r="166" spans="29:66" s="7" customFormat="1" x14ac:dyDescent="0.15">
      <c r="AC166" s="7">
        <v>163</v>
      </c>
      <c r="AD166" s="59">
        <f>[2]节奏总纲!AD166</f>
        <v>73.56703942367065</v>
      </c>
      <c r="AE166" s="59">
        <f>[2]节奏总纲!AE166</f>
        <v>75.645825864028183</v>
      </c>
      <c r="AF166" s="59">
        <f>[2]节奏总纲!AF166</f>
        <v>78.501381705572925</v>
      </c>
      <c r="AG166" s="59">
        <f>[2]节奏总纲!AG166</f>
        <v>83.124654333465756</v>
      </c>
      <c r="AH166" s="59">
        <f>[2]节奏总纲!AH166</f>
        <v>92.500214900900005</v>
      </c>
      <c r="AJ166" s="8"/>
      <c r="AR166" s="12"/>
      <c r="AY166" s="12"/>
      <c r="AZ166" s="7">
        <v>163</v>
      </c>
      <c r="BA166" s="59">
        <f>[2]节奏总纲!BA166</f>
        <v>41.308720399730589</v>
      </c>
      <c r="BB166" s="59">
        <f>[2]节奏总纲!BB166</f>
        <v>42.818012892320027</v>
      </c>
      <c r="BC166" s="59">
        <f>[2]节奏总纲!BC166</f>
        <v>44.757389728848381</v>
      </c>
      <c r="BD166" s="59">
        <f>[2]节奏总纲!BD166</f>
        <v>47.494422316512662</v>
      </c>
      <c r="BE166" s="59">
        <f>[2]节奏总纲!BE166</f>
        <v>52.200706513796298</v>
      </c>
      <c r="BG166" s="8"/>
      <c r="BI166" s="1"/>
      <c r="BJ166" s="1"/>
      <c r="BK166" s="1"/>
      <c r="BL166" s="1"/>
      <c r="BM166" s="1"/>
      <c r="BN166" s="1"/>
    </row>
    <row r="167" spans="29:66" s="7" customFormat="1" x14ac:dyDescent="0.15">
      <c r="AC167" s="7">
        <v>164</v>
      </c>
      <c r="AD167" s="59">
        <f>[2]节奏总纲!AD167</f>
        <v>73.655452628527868</v>
      </c>
      <c r="AE167" s="59">
        <f>[2]节奏总纲!AE167</f>
        <v>75.734938842965192</v>
      </c>
      <c r="AF167" s="59">
        <f>[2]节奏总纲!AF167</f>
        <v>78.5883192407819</v>
      </c>
      <c r="AG167" s="59">
        <f>[2]节奏总纲!AG167</f>
        <v>83.21238707679619</v>
      </c>
      <c r="AH167" s="59">
        <f>[2]节奏总纲!AH167</f>
        <v>92.593631998037409</v>
      </c>
      <c r="AJ167" s="8"/>
      <c r="AR167" s="12"/>
      <c r="AY167" s="12"/>
      <c r="AZ167" s="7">
        <v>164</v>
      </c>
      <c r="BA167" s="59">
        <f>[2]节奏总纲!BA167</f>
        <v>41.348946614822331</v>
      </c>
      <c r="BB167" s="59">
        <f>[2]节奏总纲!BB167</f>
        <v>42.861403835978855</v>
      </c>
      <c r="BC167" s="59">
        <f>[2]节奏总纲!BC167</f>
        <v>44.800482139354884</v>
      </c>
      <c r="BD167" s="59">
        <f>[2]节奏总纲!BD167</f>
        <v>47.535997393158453</v>
      </c>
      <c r="BE167" s="59">
        <f>[2]节奏总纲!BE167</f>
        <v>52.240613195388391</v>
      </c>
      <c r="BG167" s="8"/>
      <c r="BI167" s="1"/>
      <c r="BJ167" s="1"/>
      <c r="BK167" s="1"/>
      <c r="BL167" s="1"/>
      <c r="BM167" s="1"/>
      <c r="BN167" s="1"/>
    </row>
    <row r="168" spans="29:66" s="7" customFormat="1" x14ac:dyDescent="0.15">
      <c r="AC168" s="7">
        <v>165</v>
      </c>
      <c r="AD168" s="59">
        <f>[2]节奏总纲!AD168</f>
        <v>73.743865833385087</v>
      </c>
      <c r="AE168" s="59">
        <f>[2]节奏总纲!AE168</f>
        <v>75.824051821902216</v>
      </c>
      <c r="AF168" s="59">
        <f>[2]节奏总纲!AF168</f>
        <v>78.67525677599086</v>
      </c>
      <c r="AG168" s="59">
        <f>[2]节奏总纲!AG168</f>
        <v>83.300119820126625</v>
      </c>
      <c r="AH168" s="59">
        <f>[2]节奏总纲!AH168</f>
        <v>92.687049095174814</v>
      </c>
      <c r="AJ168" s="8"/>
      <c r="AR168" s="12"/>
      <c r="AY168" s="12"/>
      <c r="AZ168" s="7">
        <v>165</v>
      </c>
      <c r="BA168" s="59">
        <f>[2]节奏总纲!BA168</f>
        <v>41.389172829914081</v>
      </c>
      <c r="BB168" s="59">
        <f>[2]节奏总纲!BB168</f>
        <v>42.904794779637683</v>
      </c>
      <c r="BC168" s="59">
        <f>[2]节奏总纲!BC168</f>
        <v>44.843574549861387</v>
      </c>
      <c r="BD168" s="59">
        <f>[2]节奏总纲!BD168</f>
        <v>47.577572469804238</v>
      </c>
      <c r="BE168" s="59">
        <f>[2]节奏总纲!BE168</f>
        <v>52.280519876980485</v>
      </c>
      <c r="BG168" s="8"/>
      <c r="BI168" s="1"/>
      <c r="BJ168" s="1"/>
      <c r="BK168" s="1"/>
      <c r="BL168" s="1"/>
      <c r="BM168" s="1"/>
      <c r="BN168" s="1"/>
    </row>
    <row r="169" spans="29:66" s="7" customFormat="1" x14ac:dyDescent="0.15">
      <c r="AC169" s="7">
        <v>166</v>
      </c>
      <c r="AD169" s="59">
        <f>[2]节奏总纲!AD169</f>
        <v>73.832279038242305</v>
      </c>
      <c r="AE169" s="59">
        <f>[2]节奏总纲!AE169</f>
        <v>75.91316480083924</v>
      </c>
      <c r="AF169" s="59">
        <f>[2]节奏总纲!AF169</f>
        <v>78.762194311199835</v>
      </c>
      <c r="AG169" s="59">
        <f>[2]节奏总纲!AG169</f>
        <v>83.387852563457059</v>
      </c>
      <c r="AH169" s="59">
        <f>[2]节奏总纲!AH169</f>
        <v>92.780466192312218</v>
      </c>
      <c r="AJ169" s="8"/>
      <c r="AR169" s="12"/>
      <c r="AY169" s="12"/>
      <c r="AZ169" s="7">
        <v>166</v>
      </c>
      <c r="BA169" s="59">
        <f>[2]节奏总纲!BA169</f>
        <v>41.429399045005823</v>
      </c>
      <c r="BB169" s="59">
        <f>[2]节奏总纲!BB169</f>
        <v>42.948185723296518</v>
      </c>
      <c r="BC169" s="59">
        <f>[2]节奏总纲!BC169</f>
        <v>44.88666696036789</v>
      </c>
      <c r="BD169" s="59">
        <f>[2]节奏总纲!BD169</f>
        <v>47.619147546450023</v>
      </c>
      <c r="BE169" s="59">
        <f>[2]节奏总纲!BE169</f>
        <v>52.320426558572585</v>
      </c>
      <c r="BG169" s="8"/>
      <c r="BI169" s="1"/>
      <c r="BJ169" s="1"/>
      <c r="BK169" s="1"/>
      <c r="BL169" s="1"/>
      <c r="BM169" s="1"/>
      <c r="BN169" s="1"/>
    </row>
    <row r="170" spans="29:66" s="7" customFormat="1" x14ac:dyDescent="0.15">
      <c r="AC170" s="7">
        <v>167</v>
      </c>
      <c r="AD170" s="59">
        <f>[2]节奏总纲!AD170</f>
        <v>73.920692243099523</v>
      </c>
      <c r="AE170" s="59">
        <f>[2]节奏总纲!AE170</f>
        <v>76.002103770254962</v>
      </c>
      <c r="AF170" s="59">
        <f>[2]节奏总纲!AF170</f>
        <v>78.849131846408795</v>
      </c>
      <c r="AG170" s="59">
        <f>[2]节奏总纲!AG170</f>
        <v>83.475585306787494</v>
      </c>
      <c r="AH170" s="59">
        <f>[2]节奏总纲!AH170</f>
        <v>92.873883289449623</v>
      </c>
      <c r="AJ170" s="8"/>
      <c r="AR170" s="12"/>
      <c r="AY170" s="12"/>
      <c r="AZ170" s="7">
        <v>167</v>
      </c>
      <c r="BA170" s="59">
        <f>[2]节奏总纲!BA170</f>
        <v>41.469625260097565</v>
      </c>
      <c r="BB170" s="59">
        <f>[2]节奏总纲!BB170</f>
        <v>42.991576666955346</v>
      </c>
      <c r="BC170" s="59">
        <f>[2]节奏总纲!BC170</f>
        <v>44.9297593708744</v>
      </c>
      <c r="BD170" s="59">
        <f>[2]节奏总纲!BD170</f>
        <v>47.660722623095815</v>
      </c>
      <c r="BE170" s="59">
        <f>[2]节奏总纲!BE170</f>
        <v>52.360333240164678</v>
      </c>
      <c r="BG170" s="8"/>
      <c r="BI170" s="1"/>
      <c r="BJ170" s="1"/>
      <c r="BK170" s="1"/>
      <c r="BL170" s="1"/>
      <c r="BM170" s="1"/>
      <c r="BN170" s="1"/>
    </row>
    <row r="171" spans="29:66" s="7" customFormat="1" x14ac:dyDescent="0.15">
      <c r="AC171" s="7">
        <v>168</v>
      </c>
      <c r="AD171" s="59">
        <f>[2]节奏总纲!AD171</f>
        <v>74.008495683346354</v>
      </c>
      <c r="AE171" s="59">
        <f>[2]节奏总纲!AE171</f>
        <v>76.084409020469636</v>
      </c>
      <c r="AF171" s="59">
        <f>[2]节奏总纲!AF171</f>
        <v>78.93606938161777</v>
      </c>
      <c r="AG171" s="59">
        <f>[2]节奏总纲!AG171</f>
        <v>83.563318050117928</v>
      </c>
      <c r="AH171" s="59">
        <f>[2]节奏总纲!AH171</f>
        <v>92.967300386587027</v>
      </c>
      <c r="AJ171" s="8"/>
      <c r="AR171" s="12"/>
      <c r="AY171" s="12"/>
      <c r="AZ171" s="7">
        <v>168</v>
      </c>
      <c r="BA171" s="59">
        <f>[2]节奏总纲!BA171</f>
        <v>41.509851475189308</v>
      </c>
      <c r="BB171" s="59">
        <f>[2]节奏总纲!BB171</f>
        <v>43.030177309109042</v>
      </c>
      <c r="BC171" s="59">
        <f>[2]节奏总纲!BC171</f>
        <v>44.972851781380903</v>
      </c>
      <c r="BD171" s="59">
        <f>[2]节奏总纲!BD171</f>
        <v>47.7022976997416</v>
      </c>
      <c r="BE171" s="59">
        <f>[2]节奏总纲!BE171</f>
        <v>52.400239921756771</v>
      </c>
      <c r="BG171" s="8"/>
      <c r="BI171" s="1"/>
      <c r="BJ171" s="1"/>
      <c r="BK171" s="1"/>
      <c r="BL171" s="1"/>
      <c r="BM171" s="1"/>
      <c r="BN171" s="1"/>
    </row>
    <row r="172" spans="29:66" s="7" customFormat="1" x14ac:dyDescent="0.15">
      <c r="AC172" s="7">
        <v>169</v>
      </c>
      <c r="AD172" s="59">
        <f>[2]节奏总纲!AD172</f>
        <v>74.090988120365651</v>
      </c>
      <c r="AE172" s="59">
        <f>[2]节奏总纲!AE172</f>
        <v>76.166714270684309</v>
      </c>
      <c r="AF172" s="59">
        <f>[2]节奏总纲!AF172</f>
        <v>79.022812309215297</v>
      </c>
      <c r="AG172" s="59">
        <f>[2]节奏总纲!AG172</f>
        <v>83.651050793448363</v>
      </c>
      <c r="AH172" s="59">
        <f>[2]节奏总纲!AH172</f>
        <v>93.057555567360481</v>
      </c>
      <c r="AJ172" s="8"/>
      <c r="AR172" s="12"/>
      <c r="AY172" s="12"/>
      <c r="AZ172" s="7">
        <v>169</v>
      </c>
      <c r="BA172" s="59">
        <f>[2]节奏总纲!BA172</f>
        <v>41.550077690281057</v>
      </c>
      <c r="BB172" s="59">
        <f>[2]节奏总纲!BB172</f>
        <v>43.067624017543686</v>
      </c>
      <c r="BC172" s="59">
        <f>[2]节奏总纲!BC172</f>
        <v>45.013762077986961</v>
      </c>
      <c r="BD172" s="59">
        <f>[2]节奏总纲!BD172</f>
        <v>47.743872776387391</v>
      </c>
      <c r="BE172" s="59">
        <f>[2]节奏总纲!BE172</f>
        <v>52.440146603348865</v>
      </c>
      <c r="BG172" s="8"/>
      <c r="BI172" s="1"/>
      <c r="BJ172" s="1"/>
      <c r="BK172" s="1"/>
      <c r="BL172" s="1"/>
      <c r="BM172" s="1"/>
      <c r="BN172" s="1"/>
    </row>
    <row r="173" spans="29:66" s="7" customFormat="1" x14ac:dyDescent="0.15">
      <c r="AC173" s="7">
        <v>170</v>
      </c>
      <c r="AD173" s="59">
        <f>[2]节奏总纲!AD173</f>
        <v>74.173480557384934</v>
      </c>
      <c r="AE173" s="59">
        <f>[2]节奏总纲!AE173</f>
        <v>76.249019520898997</v>
      </c>
      <c r="AF173" s="59">
        <f>[2]节奏总纲!AF173</f>
        <v>79.109014469658547</v>
      </c>
      <c r="AG173" s="59">
        <f>[2]节奏总纲!AG173</f>
        <v>83.738783536778797</v>
      </c>
      <c r="AH173" s="59">
        <f>[2]节奏总纲!AH173</f>
        <v>93.146107887007233</v>
      </c>
      <c r="AJ173" s="8"/>
      <c r="AR173" s="12"/>
      <c r="AY173" s="12"/>
      <c r="AZ173" s="7">
        <v>170</v>
      </c>
      <c r="BA173" s="59">
        <f>[2]节奏总纲!BA173</f>
        <v>41.590303905372799</v>
      </c>
      <c r="BB173" s="59">
        <f>[2]节奏总纲!BB173</f>
        <v>43.105070725978337</v>
      </c>
      <c r="BC173" s="59">
        <f>[2]节奏总纲!BC173</f>
        <v>45.050956883357138</v>
      </c>
      <c r="BD173" s="59">
        <f>[2]节奏总纲!BD173</f>
        <v>47.785447853033176</v>
      </c>
      <c r="BE173" s="59">
        <f>[2]节奏总纲!BE173</f>
        <v>52.480053284940965</v>
      </c>
      <c r="BG173" s="8"/>
      <c r="BI173" s="1"/>
      <c r="BJ173" s="1"/>
      <c r="BK173" s="1"/>
      <c r="BL173" s="1"/>
      <c r="BM173" s="1"/>
      <c r="BN173" s="1"/>
    </row>
    <row r="174" spans="29:66" s="7" customFormat="1" x14ac:dyDescent="0.15">
      <c r="AC174" s="7">
        <v>171</v>
      </c>
      <c r="AD174" s="59">
        <f>[2]节奏总纲!AD174</f>
        <v>74.255972994404218</v>
      </c>
      <c r="AE174" s="59">
        <f>[2]节奏总纲!AE174</f>
        <v>76.331324771113671</v>
      </c>
      <c r="AF174" s="59">
        <f>[2]节奏总纲!AF174</f>
        <v>79.195216630101797</v>
      </c>
      <c r="AG174" s="59">
        <f>[2]节奏总纲!AG174</f>
        <v>83.826516280109232</v>
      </c>
      <c r="AH174" s="59">
        <f>[2]节奏总纲!AH174</f>
        <v>93.23466020665397</v>
      </c>
      <c r="AJ174" s="8"/>
      <c r="AR174" s="12"/>
      <c r="AY174" s="12"/>
      <c r="AZ174" s="7">
        <v>171</v>
      </c>
      <c r="BA174" s="59">
        <f>[2]节奏总纲!BA174</f>
        <v>41.630530120464542</v>
      </c>
      <c r="BB174" s="59">
        <f>[2]节奏总纲!BB174</f>
        <v>43.14251743441298</v>
      </c>
      <c r="BC174" s="59">
        <f>[2]节奏总纲!BC174</f>
        <v>45.088151688727308</v>
      </c>
      <c r="BD174" s="59">
        <f>[2]节奏总纲!BD174</f>
        <v>47.827022929678968</v>
      </c>
      <c r="BE174" s="59">
        <f>[2]节奏总纲!BE174</f>
        <v>52.519959966533058</v>
      </c>
      <c r="BG174" s="8"/>
      <c r="BI174" s="1"/>
      <c r="BJ174" s="1"/>
      <c r="BK174" s="1"/>
      <c r="BL174" s="1"/>
      <c r="BM174" s="1"/>
      <c r="BN174" s="1"/>
    </row>
    <row r="175" spans="29:66" s="7" customFormat="1" x14ac:dyDescent="0.15">
      <c r="AC175" s="7">
        <v>172</v>
      </c>
      <c r="AD175" s="59">
        <f>[2]节奏总纲!AD175</f>
        <v>74.338465431423501</v>
      </c>
      <c r="AE175" s="59">
        <f>[2]节奏总纲!AE175</f>
        <v>76.413630021328345</v>
      </c>
      <c r="AF175" s="59">
        <f>[2]节奏总纲!AF175</f>
        <v>79.281418790545047</v>
      </c>
      <c r="AG175" s="59">
        <f>[2]节奏总纲!AG175</f>
        <v>83.914249023439666</v>
      </c>
      <c r="AH175" s="59">
        <f>[2]节奏总纲!AH175</f>
        <v>93.323212526300722</v>
      </c>
      <c r="AJ175" s="8"/>
      <c r="AR175" s="12"/>
      <c r="AY175" s="12"/>
      <c r="AZ175" s="7">
        <v>172</v>
      </c>
      <c r="BA175" s="59">
        <f>[2]节奏总纲!BA175</f>
        <v>41.670756335556291</v>
      </c>
      <c r="BB175" s="59">
        <f>[2]节奏总纲!BB175</f>
        <v>43.179964142847631</v>
      </c>
      <c r="BC175" s="59">
        <f>[2]节奏总纲!BC175</f>
        <v>45.125346494097485</v>
      </c>
      <c r="BD175" s="59">
        <f>[2]节奏总纲!BD175</f>
        <v>47.868598006324753</v>
      </c>
      <c r="BE175" s="59">
        <f>[2]节奏总纲!BE175</f>
        <v>52.559866648125151</v>
      </c>
      <c r="BG175" s="8"/>
      <c r="BI175" s="1"/>
      <c r="BJ175" s="1"/>
      <c r="BK175" s="1"/>
      <c r="BL175" s="1"/>
      <c r="BM175" s="1"/>
      <c r="BN175" s="1"/>
    </row>
    <row r="176" spans="29:66" s="7" customFormat="1" x14ac:dyDescent="0.15">
      <c r="AC176" s="7">
        <v>173</v>
      </c>
      <c r="AD176" s="59">
        <f>[2]节奏总纲!AD176</f>
        <v>74.420957868442784</v>
      </c>
      <c r="AE176" s="59">
        <f>[2]节奏总纲!AE176</f>
        <v>76.495935271543019</v>
      </c>
      <c r="AF176" s="59">
        <f>[2]节奏总纲!AF176</f>
        <v>79.367620950988297</v>
      </c>
      <c r="AG176" s="59">
        <f>[2]节奏总纲!AG176</f>
        <v>84.00179325525086</v>
      </c>
      <c r="AH176" s="59">
        <f>[2]节奏总纲!AH176</f>
        <v>93.411764845947459</v>
      </c>
      <c r="AJ176" s="8"/>
      <c r="AR176" s="12"/>
      <c r="AY176" s="12"/>
      <c r="AZ176" s="7">
        <v>173</v>
      </c>
      <c r="BA176" s="59">
        <f>[2]节奏总纲!BA176</f>
        <v>41.710982550648033</v>
      </c>
      <c r="BB176" s="59">
        <f>[2]节奏总纲!BB176</f>
        <v>43.217410851282274</v>
      </c>
      <c r="BC176" s="59">
        <f>[2]节奏总纲!BC176</f>
        <v>45.162541299467655</v>
      </c>
      <c r="BD176" s="59">
        <f>[2]节奏总纲!BD176</f>
        <v>47.910173082970537</v>
      </c>
      <c r="BE176" s="59">
        <f>[2]节奏总纲!BE176</f>
        <v>52.599773329717245</v>
      </c>
      <c r="BG176" s="8"/>
      <c r="BI176" s="1"/>
      <c r="BJ176" s="1"/>
      <c r="BK176" s="1"/>
      <c r="BL176" s="1"/>
      <c r="BM176" s="1"/>
      <c r="BN176" s="1"/>
    </row>
    <row r="177" spans="29:57" s="7" customFormat="1" x14ac:dyDescent="0.15">
      <c r="AC177" s="7">
        <v>174</v>
      </c>
      <c r="AD177" s="59">
        <f>[2]节奏总纲!AD177</f>
        <v>74.503450305462081</v>
      </c>
      <c r="AE177" s="59">
        <f>[2]节奏总纲!AE177</f>
        <v>76.578240521757706</v>
      </c>
      <c r="AF177" s="59">
        <f>[2]节奏总纲!AF177</f>
        <v>79.453823111431561</v>
      </c>
      <c r="AG177" s="59">
        <f>[2]节奏总纲!AG177</f>
        <v>84.08118060043364</v>
      </c>
      <c r="AH177" s="59">
        <f>[2]节奏总纲!AH177</f>
        <v>93.500317165594211</v>
      </c>
      <c r="AJ177" s="8"/>
      <c r="AR177" s="12"/>
      <c r="AY177" s="12"/>
      <c r="AZ177" s="7">
        <v>174</v>
      </c>
      <c r="BA177" s="59">
        <f>[2]节奏总纲!BA177</f>
        <v>41.751208765739776</v>
      </c>
      <c r="BB177" s="59">
        <f>[2]节奏总纲!BB177</f>
        <v>43.254857559716925</v>
      </c>
      <c r="BC177" s="59">
        <f>[2]节奏总纲!BC177</f>
        <v>45.199736104837832</v>
      </c>
      <c r="BD177" s="59">
        <f>[2]节奏总纲!BD177</f>
        <v>47.951748159616329</v>
      </c>
      <c r="BE177" s="59">
        <f>[2]节奏总纲!BE177</f>
        <v>52.639680011309345</v>
      </c>
    </row>
    <row r="178" spans="29:57" s="7" customFormat="1" x14ac:dyDescent="0.15">
      <c r="AC178" s="7">
        <v>175</v>
      </c>
      <c r="AD178" s="59">
        <f>[2]节奏总纲!AD178</f>
        <v>74.585942742481365</v>
      </c>
      <c r="AE178" s="59">
        <f>[2]节奏总纲!AE178</f>
        <v>76.66054577197238</v>
      </c>
      <c r="AF178" s="59">
        <f>[2]节奏总纲!AF178</f>
        <v>79.540025271874811</v>
      </c>
      <c r="AG178" s="59">
        <f>[2]节奏总纲!AG178</f>
        <v>84.160567945616407</v>
      </c>
      <c r="AH178" s="59">
        <f>[2]节奏总纲!AH178</f>
        <v>93.588869485240949</v>
      </c>
      <c r="AJ178" s="8"/>
      <c r="AR178" s="12"/>
      <c r="AY178" s="12"/>
      <c r="AZ178" s="7">
        <v>175</v>
      </c>
      <c r="BA178" s="59">
        <f>[2]节奏总纲!BA178</f>
        <v>41.791434980831518</v>
      </c>
      <c r="BB178" s="59">
        <f>[2]节奏总纲!BB178</f>
        <v>43.292304268151575</v>
      </c>
      <c r="BC178" s="59">
        <f>[2]节奏总纲!BC178</f>
        <v>45.236930910208002</v>
      </c>
      <c r="BD178" s="59">
        <f>[2]节奏总纲!BD178</f>
        <v>47.993323236262114</v>
      </c>
      <c r="BE178" s="59">
        <f>[2]节奏总纲!BE178</f>
        <v>52.679586692901438</v>
      </c>
    </row>
    <row r="179" spans="29:57" s="7" customFormat="1" x14ac:dyDescent="0.15">
      <c r="AC179" s="7">
        <v>176</v>
      </c>
      <c r="AD179" s="59">
        <f>[2]节奏总纲!AD179</f>
        <v>74.668435179500648</v>
      </c>
      <c r="AE179" s="59">
        <f>[2]节奏总纲!AE179</f>
        <v>76.742851022187054</v>
      </c>
      <c r="AF179" s="59">
        <f>[2]节奏总纲!AF179</f>
        <v>79.626227432318061</v>
      </c>
      <c r="AG179" s="59">
        <f>[2]节奏总纲!AG179</f>
        <v>84.239955290799188</v>
      </c>
      <c r="AH179" s="59">
        <f>[2]节奏总纲!AH179</f>
        <v>93.6774218048877</v>
      </c>
      <c r="AJ179" s="8"/>
      <c r="AR179" s="12"/>
      <c r="AY179" s="12"/>
      <c r="AZ179" s="7">
        <v>176</v>
      </c>
      <c r="BA179" s="59">
        <f>[2]节奏总纲!BA179</f>
        <v>41.831661195923267</v>
      </c>
      <c r="BB179" s="59">
        <f>[2]节奏总纲!BB179</f>
        <v>43.329750976586219</v>
      </c>
      <c r="BC179" s="59">
        <f>[2]节奏总纲!BC179</f>
        <v>45.274125715578172</v>
      </c>
      <c r="BD179" s="59">
        <f>[2]节奏总纲!BD179</f>
        <v>48.030128751164234</v>
      </c>
      <c r="BE179" s="59">
        <f>[2]节奏总纲!BE179</f>
        <v>52.719493374493531</v>
      </c>
    </row>
    <row r="180" spans="29:57" s="7" customFormat="1" x14ac:dyDescent="0.15">
      <c r="AC180" s="7">
        <v>177</v>
      </c>
      <c r="AD180" s="59">
        <f>[2]节奏总纲!AD180</f>
        <v>74.750927616519931</v>
      </c>
      <c r="AE180" s="59">
        <f>[2]节奏总纲!AE180</f>
        <v>76.825156272401728</v>
      </c>
      <c r="AF180" s="59">
        <f>[2]节奏总纲!AF180</f>
        <v>79.71242959276131</v>
      </c>
      <c r="AG180" s="59">
        <f>[2]节奏总纲!AG180</f>
        <v>84.319342635981968</v>
      </c>
      <c r="AH180" s="59">
        <f>[2]节奏总纲!AH180</f>
        <v>93.765974124534438</v>
      </c>
      <c r="AJ180" s="8"/>
      <c r="AR180" s="12"/>
      <c r="AY180" s="12"/>
      <c r="AZ180" s="7">
        <v>177</v>
      </c>
      <c r="BA180" s="59">
        <f>[2]节奏总纲!BA180</f>
        <v>41.87188741101501</v>
      </c>
      <c r="BB180" s="59">
        <f>[2]节奏总纲!BB180</f>
        <v>43.367197685020869</v>
      </c>
      <c r="BC180" s="59">
        <f>[2]节奏总纲!BC180</f>
        <v>45.31132052094835</v>
      </c>
      <c r="BD180" s="59">
        <f>[2]节奏总纲!BD180</f>
        <v>48.066021750983474</v>
      </c>
      <c r="BE180" s="59">
        <f>[2]节奏总纲!BE180</f>
        <v>52.759400056085624</v>
      </c>
    </row>
    <row r="181" spans="29:57" s="7" customFormat="1" x14ac:dyDescent="0.15">
      <c r="AC181" s="7">
        <v>178</v>
      </c>
      <c r="AD181" s="59">
        <f>[2]节奏总纲!AD181</f>
        <v>74.833420053539214</v>
      </c>
      <c r="AE181" s="59">
        <f>[2]节奏总纲!AE181</f>
        <v>76.907461522616416</v>
      </c>
      <c r="AF181" s="59">
        <f>[2]节奏总纲!AF181</f>
        <v>79.79863175320456</v>
      </c>
      <c r="AG181" s="59">
        <f>[2]节奏总纲!AG181</f>
        <v>84.398729981164735</v>
      </c>
      <c r="AH181" s="59">
        <f>[2]节奏总纲!AH181</f>
        <v>93.85452644418119</v>
      </c>
      <c r="AJ181" s="8"/>
      <c r="AR181" s="12"/>
      <c r="AY181" s="12"/>
      <c r="AZ181" s="7">
        <v>178</v>
      </c>
      <c r="BA181" s="59">
        <f>[2]节奏总纲!BA181</f>
        <v>41.912113626106752</v>
      </c>
      <c r="BB181" s="59">
        <f>[2]节奏总纲!BB181</f>
        <v>43.404644393455513</v>
      </c>
      <c r="BC181" s="59">
        <f>[2]节奏总纲!BC181</f>
        <v>45.34851532631852</v>
      </c>
      <c r="BD181" s="59">
        <f>[2]节奏总纲!BD181</f>
        <v>48.101914750802706</v>
      </c>
      <c r="BE181" s="59">
        <f>[2]节奏总纲!BE181</f>
        <v>52.799306737677718</v>
      </c>
    </row>
    <row r="182" spans="29:57" s="7" customFormat="1" x14ac:dyDescent="0.15">
      <c r="AC182" s="7">
        <v>179</v>
      </c>
      <c r="AD182" s="59">
        <f>[2]节奏总纲!AD182</f>
        <v>74.915912490558512</v>
      </c>
      <c r="AE182" s="59">
        <f>[2]节奏总纲!AE182</f>
        <v>76.989766772831089</v>
      </c>
      <c r="AF182" s="59">
        <f>[2]节奏总纲!AF182</f>
        <v>79.88483391364781</v>
      </c>
      <c r="AG182" s="59">
        <f>[2]节奏总纲!AG182</f>
        <v>84.478117326347515</v>
      </c>
      <c r="AH182" s="59">
        <f>[2]节奏总纲!AH182</f>
        <v>93.943078763827941</v>
      </c>
      <c r="AJ182" s="8"/>
      <c r="AR182" s="12"/>
      <c r="AY182" s="12"/>
      <c r="AZ182" s="7">
        <v>179</v>
      </c>
      <c r="BA182" s="59">
        <f>[2]节奏总纲!BA182</f>
        <v>41.952339841198494</v>
      </c>
      <c r="BB182" s="59">
        <f>[2]节奏总纲!BB182</f>
        <v>43.442091101890163</v>
      </c>
      <c r="BC182" s="59">
        <f>[2]节奏总纲!BC182</f>
        <v>45.385710131688697</v>
      </c>
      <c r="BD182" s="59">
        <f>[2]节奏总纲!BD182</f>
        <v>48.137807750621946</v>
      </c>
      <c r="BE182" s="59">
        <f>[2]节奏总纲!BE182</f>
        <v>52.839213419269818</v>
      </c>
    </row>
    <row r="183" spans="29:57" s="7" customFormat="1" x14ac:dyDescent="0.15">
      <c r="AC183" s="7">
        <v>180</v>
      </c>
      <c r="AD183" s="59">
        <f>[2]节奏总纲!AD183</f>
        <v>74.998404927577795</v>
      </c>
      <c r="AE183" s="59">
        <f>[2]节奏总纲!AE183</f>
        <v>77.06778397927944</v>
      </c>
      <c r="AF183" s="59">
        <f>[2]节奏总纲!AF183</f>
        <v>79.97103607409106</v>
      </c>
      <c r="AG183" s="59">
        <f>[2]节奏总纲!AG183</f>
        <v>84.557504671530296</v>
      </c>
      <c r="AH183" s="59">
        <f>[2]节奏总纲!AH183</f>
        <v>94.027056817114342</v>
      </c>
      <c r="AJ183" s="8"/>
      <c r="AR183" s="12"/>
      <c r="AY183" s="12"/>
      <c r="AZ183" s="7">
        <v>180</v>
      </c>
      <c r="BA183" s="59">
        <f>[2]节奏总纲!BA183</f>
        <v>41.992566056290244</v>
      </c>
      <c r="BB183" s="59">
        <f>[2]节奏总纲!BB183</f>
        <v>43.479537810324807</v>
      </c>
      <c r="BC183" s="59">
        <f>[2]节奏总纲!BC183</f>
        <v>45.422904937058867</v>
      </c>
      <c r="BD183" s="59">
        <f>[2]节奏总纲!BD183</f>
        <v>48.173700750441178</v>
      </c>
      <c r="BE183" s="59">
        <f>[2]节奏总纲!BE183</f>
        <v>52.879120100861911</v>
      </c>
    </row>
    <row r="184" spans="29:57" s="7" customFormat="1" x14ac:dyDescent="0.15">
      <c r="AC184" s="7">
        <v>181</v>
      </c>
      <c r="AD184" s="59">
        <f>[2]节奏总纲!AD184</f>
        <v>75.075479910097457</v>
      </c>
      <c r="AE184" s="59">
        <f>[2]节奏总纲!AE184</f>
        <v>77.145192343015793</v>
      </c>
      <c r="AF184" s="59">
        <f>[2]节奏总纲!AF184</f>
        <v>80.053817475702374</v>
      </c>
      <c r="AG184" s="59">
        <f>[2]节奏总纲!AG184</f>
        <v>84.636892016713063</v>
      </c>
      <c r="AH184" s="59">
        <f>[2]节奏总纲!AH184</f>
        <v>94.102803318799971</v>
      </c>
      <c r="AJ184" s="8"/>
      <c r="AR184" s="12"/>
      <c r="AY184" s="12"/>
      <c r="AZ184" s="7">
        <v>181</v>
      </c>
      <c r="BA184" s="59">
        <f>[2]节奏总纲!BA184</f>
        <v>42.028297717729309</v>
      </c>
      <c r="BB184" s="59">
        <f>[2]节奏总纲!BB184</f>
        <v>43.516984518759458</v>
      </c>
      <c r="BC184" s="59">
        <f>[2]节奏总纲!BC184</f>
        <v>45.460099742429037</v>
      </c>
      <c r="BD184" s="59">
        <f>[2]节奏总纲!BD184</f>
        <v>48.209593750260417</v>
      </c>
      <c r="BE184" s="59">
        <f>[2]节奏总纲!BE184</f>
        <v>52.919026782454004</v>
      </c>
    </row>
    <row r="185" spans="29:57" s="7" customFormat="1" x14ac:dyDescent="0.15">
      <c r="AC185" s="7">
        <v>182</v>
      </c>
      <c r="AD185" s="59">
        <f>[2]节奏总纲!AD185</f>
        <v>75.152448075388719</v>
      </c>
      <c r="AE185" s="59">
        <f>[2]节奏总纲!AE185</f>
        <v>77.222600706752132</v>
      </c>
      <c r="AF185" s="59">
        <f>[2]节奏总纲!AF185</f>
        <v>80.134867890916794</v>
      </c>
      <c r="AG185" s="59">
        <f>[2]节奏总纲!AG185</f>
        <v>84.716279361895843</v>
      </c>
      <c r="AH185" s="59">
        <f>[2]节奏总纲!AH185</f>
        <v>94.1785498204856</v>
      </c>
      <c r="AJ185" s="8"/>
      <c r="AR185" s="12"/>
      <c r="AY185" s="12"/>
      <c r="AZ185" s="7">
        <v>182</v>
      </c>
      <c r="BA185" s="59">
        <f>[2]节奏总纲!BA185</f>
        <v>42.063010472656373</v>
      </c>
      <c r="BB185" s="59">
        <f>[2]节奏总纲!BB185</f>
        <v>43.554431227194108</v>
      </c>
      <c r="BC185" s="59">
        <f>[2]节奏总纲!BC185</f>
        <v>45.497294547799214</v>
      </c>
      <c r="BD185" s="59">
        <f>[2]节奏总纲!BD185</f>
        <v>48.24548675007965</v>
      </c>
      <c r="BE185" s="59">
        <f>[2]节奏总纲!BE185</f>
        <v>52.958933464046098</v>
      </c>
    </row>
    <row r="186" spans="29:57" s="7" customFormat="1" x14ac:dyDescent="0.15">
      <c r="AC186" s="7">
        <v>183</v>
      </c>
      <c r="AD186" s="59">
        <f>[2]节奏总纲!AD186</f>
        <v>75.229416240679981</v>
      </c>
      <c r="AE186" s="59">
        <f>[2]节奏总纲!AE186</f>
        <v>77.300009070488485</v>
      </c>
      <c r="AF186" s="59">
        <f>[2]节奏总纲!AF186</f>
        <v>80.215918306131215</v>
      </c>
      <c r="AG186" s="59">
        <f>[2]节奏总纲!AG186</f>
        <v>84.795666707078624</v>
      </c>
      <c r="AH186" s="59">
        <f>[2]节奏总纲!AH186</f>
        <v>94.254296322171228</v>
      </c>
      <c r="AJ186" s="8"/>
      <c r="AR186" s="12"/>
      <c r="AY186" s="12"/>
      <c r="AZ186" s="7">
        <v>183</v>
      </c>
      <c r="BA186" s="59">
        <f>[2]节奏总纲!BA186</f>
        <v>42.097723227583437</v>
      </c>
      <c r="BB186" s="59">
        <f>[2]节奏总纲!BB186</f>
        <v>43.591877935628752</v>
      </c>
      <c r="BC186" s="59">
        <f>[2]节奏总纲!BC186</f>
        <v>45.534489353169384</v>
      </c>
      <c r="BD186" s="59">
        <f>[2]节奏总纲!BD186</f>
        <v>48.281379749898889</v>
      </c>
      <c r="BE186" s="59">
        <f>[2]节奏总纲!BE186</f>
        <v>52.998840145638198</v>
      </c>
    </row>
    <row r="187" spans="29:57" s="7" customFormat="1" x14ac:dyDescent="0.15">
      <c r="AC187" s="7">
        <v>184</v>
      </c>
      <c r="AD187" s="59">
        <f>[2]节奏总纲!AD187</f>
        <v>75.306384405971258</v>
      </c>
      <c r="AE187" s="59">
        <f>[2]节奏总纲!AE187</f>
        <v>77.377417434224824</v>
      </c>
      <c r="AF187" s="59">
        <f>[2]节奏总纲!AF187</f>
        <v>80.296968721345635</v>
      </c>
      <c r="AG187" s="59">
        <f>[2]节奏总纲!AG187</f>
        <v>84.87505405226139</v>
      </c>
      <c r="AH187" s="59">
        <f>[2]节奏总纲!AH187</f>
        <v>94.330042823856857</v>
      </c>
      <c r="AJ187" s="8"/>
      <c r="AR187" s="12"/>
      <c r="AY187" s="12"/>
      <c r="AZ187" s="7">
        <v>184</v>
      </c>
      <c r="BA187" s="59">
        <f>[2]节奏总纲!BA187</f>
        <v>42.132435982510501</v>
      </c>
      <c r="BB187" s="59">
        <f>[2]节奏总纲!BB187</f>
        <v>43.629324644063402</v>
      </c>
      <c r="BC187" s="59">
        <f>[2]节奏总纲!BC187</f>
        <v>45.571684158539561</v>
      </c>
      <c r="BD187" s="59">
        <f>[2]节奏总纲!BD187</f>
        <v>48.317272749718121</v>
      </c>
      <c r="BE187" s="59">
        <f>[2]节奏总纲!BE187</f>
        <v>53.033462597729766</v>
      </c>
    </row>
    <row r="188" spans="29:57" s="7" customFormat="1" x14ac:dyDescent="0.15">
      <c r="AC188" s="7">
        <v>185</v>
      </c>
      <c r="AD188" s="59">
        <f>[2]节奏总纲!AD188</f>
        <v>75.38335257126252</v>
      </c>
      <c r="AE188" s="59">
        <f>[2]节奏总纲!AE188</f>
        <v>77.454825797961163</v>
      </c>
      <c r="AF188" s="59">
        <f>[2]节奏总纲!AF188</f>
        <v>80.378019136560056</v>
      </c>
      <c r="AG188" s="59">
        <f>[2]节奏总纲!AG188</f>
        <v>84.954441397444171</v>
      </c>
      <c r="AH188" s="59">
        <f>[2]节奏总纲!AH188</f>
        <v>94.405789325542486</v>
      </c>
      <c r="AJ188" s="8"/>
      <c r="AR188" s="12"/>
      <c r="AY188" s="12"/>
      <c r="AZ188" s="7">
        <v>185</v>
      </c>
      <c r="BA188" s="59">
        <f>[2]节奏总纲!BA188</f>
        <v>42.167148737437564</v>
      </c>
      <c r="BB188" s="59">
        <f>[2]节奏总纲!BB188</f>
        <v>43.666771352498046</v>
      </c>
      <c r="BC188" s="59">
        <f>[2]节奏总纲!BC188</f>
        <v>45.608878963909731</v>
      </c>
      <c r="BD188" s="59">
        <f>[2]节奏总纲!BD188</f>
        <v>48.353165749537354</v>
      </c>
      <c r="BE188" s="59">
        <f>[2]节奏总纲!BE188</f>
        <v>53.067926870763252</v>
      </c>
    </row>
    <row r="189" spans="29:57" s="7" customFormat="1" x14ac:dyDescent="0.15">
      <c r="AC189" s="7">
        <v>186</v>
      </c>
      <c r="AD189" s="59">
        <f>[2]节奏总纲!AD189</f>
        <v>75.460320736553783</v>
      </c>
      <c r="AE189" s="59">
        <f>[2]节奏总纲!AE189</f>
        <v>77.532234161697517</v>
      </c>
      <c r="AF189" s="59">
        <f>[2]节奏总纲!AF189</f>
        <v>80.459069551774476</v>
      </c>
      <c r="AG189" s="59">
        <f>[2]节奏总纲!AG189</f>
        <v>85.030832425973387</v>
      </c>
      <c r="AH189" s="59">
        <f>[2]节奏总纲!AH189</f>
        <v>94.4815358272281</v>
      </c>
      <c r="AJ189" s="8"/>
      <c r="AR189" s="12"/>
      <c r="AY189" s="12"/>
      <c r="AZ189" s="7">
        <v>186</v>
      </c>
      <c r="BA189" s="59">
        <f>[2]节奏总纲!BA189</f>
        <v>42.201861492364635</v>
      </c>
      <c r="BB189" s="59">
        <f>[2]节奏总纲!BB189</f>
        <v>43.704218060932696</v>
      </c>
      <c r="BC189" s="59">
        <f>[2]节奏总纲!BC189</f>
        <v>45.646073769279901</v>
      </c>
      <c r="BD189" s="59">
        <f>[2]节奏总纲!BD189</f>
        <v>48.389058749356593</v>
      </c>
      <c r="BE189" s="59">
        <f>[2]节奏总纲!BE189</f>
        <v>53.102391143796744</v>
      </c>
    </row>
    <row r="190" spans="29:57" s="7" customFormat="1" x14ac:dyDescent="0.15">
      <c r="AC190" s="7">
        <v>187</v>
      </c>
      <c r="AD190" s="59">
        <f>[2]节奏总纲!AD190</f>
        <v>75.537288901845045</v>
      </c>
      <c r="AE190" s="59">
        <f>[2]节奏总纲!AE190</f>
        <v>77.609642525433856</v>
      </c>
      <c r="AF190" s="59">
        <f>[2]节奏总纲!AF190</f>
        <v>80.540119966988897</v>
      </c>
      <c r="AG190" s="59">
        <f>[2]节奏总纲!AG190</f>
        <v>85.103188187775231</v>
      </c>
      <c r="AH190" s="59">
        <f>[2]节奏总纲!AH190</f>
        <v>94.557282328913729</v>
      </c>
      <c r="AJ190" s="8"/>
      <c r="AR190" s="12"/>
      <c r="AY190" s="12"/>
      <c r="AZ190" s="7">
        <v>187</v>
      </c>
      <c r="BA190" s="59">
        <f>[2]节奏总纲!BA190</f>
        <v>42.236574247291699</v>
      </c>
      <c r="BB190" s="59">
        <f>[2]节奏总纲!BB190</f>
        <v>43.741664769367347</v>
      </c>
      <c r="BC190" s="59">
        <f>[2]节奏总纲!BC190</f>
        <v>45.683268574650079</v>
      </c>
      <c r="BD190" s="59">
        <f>[2]节奏总纲!BD190</f>
        <v>48.424951749175825</v>
      </c>
      <c r="BE190" s="59">
        <f>[2]节奏总纲!BE190</f>
        <v>53.13685541683023</v>
      </c>
    </row>
    <row r="191" spans="29:57" s="7" customFormat="1" x14ac:dyDescent="0.15">
      <c r="AC191" s="7">
        <v>188</v>
      </c>
      <c r="AD191" s="59">
        <f>[2]节奏总纲!AD191</f>
        <v>75.614257067136322</v>
      </c>
      <c r="AE191" s="59">
        <f>[2]节奏总纲!AE191</f>
        <v>77.687050889170209</v>
      </c>
      <c r="AF191" s="59">
        <f>[2]节奏总纲!AF191</f>
        <v>80.621170382203317</v>
      </c>
      <c r="AG191" s="59">
        <f>[2]节奏总纲!AG191</f>
        <v>85.175543949577076</v>
      </c>
      <c r="AH191" s="59">
        <f>[2]节奏总纲!AH191</f>
        <v>94.633028830599358</v>
      </c>
      <c r="AJ191" s="8"/>
      <c r="AR191" s="12"/>
      <c r="AY191" s="12"/>
      <c r="AZ191" s="7">
        <v>188</v>
      </c>
      <c r="BA191" s="59">
        <f>[2]节奏总纲!BA191</f>
        <v>42.271287002218763</v>
      </c>
      <c r="BB191" s="59">
        <f>[2]节奏总纲!BB191</f>
        <v>43.77911147780199</v>
      </c>
      <c r="BC191" s="59">
        <f>[2]节奏总纲!BC191</f>
        <v>45.720463380020249</v>
      </c>
      <c r="BD191" s="59">
        <f>[2]节奏总纲!BD191</f>
        <v>48.460844748995065</v>
      </c>
      <c r="BE191" s="59">
        <f>[2]节奏总纲!BE191</f>
        <v>53.171319689863722</v>
      </c>
    </row>
    <row r="192" spans="29:57" s="7" customFormat="1" x14ac:dyDescent="0.15">
      <c r="AC192" s="7">
        <v>189</v>
      </c>
      <c r="AD192" s="59">
        <f>[2]节奏总纲!AD192</f>
        <v>75.691225232427584</v>
      </c>
      <c r="AE192" s="59">
        <f>[2]节奏总纲!AE192</f>
        <v>77.764459252906548</v>
      </c>
      <c r="AF192" s="59">
        <f>[2]节奏总纲!AF192</f>
        <v>80.702220797417738</v>
      </c>
      <c r="AG192" s="59">
        <f>[2]节奏总纲!AG192</f>
        <v>85.247899711378935</v>
      </c>
      <c r="AH192" s="59">
        <f>[2]节奏总纲!AH192</f>
        <v>94.708775332284986</v>
      </c>
      <c r="AJ192" s="8"/>
      <c r="AR192" s="12"/>
      <c r="AY192" s="12"/>
      <c r="AZ192" s="7">
        <v>189</v>
      </c>
      <c r="BA192" s="59">
        <f>[2]节奏总纲!BA192</f>
        <v>42.305999757145827</v>
      </c>
      <c r="BB192" s="59">
        <f>[2]节奏总纲!BB192</f>
        <v>43.816558186236641</v>
      </c>
      <c r="BC192" s="59">
        <f>[2]节奏总纲!BC192</f>
        <v>45.757658185390426</v>
      </c>
      <c r="BD192" s="59">
        <f>[2]节奏总纲!BD192</f>
        <v>48.496737748814297</v>
      </c>
      <c r="BE192" s="59">
        <f>[2]节奏总纲!BE192</f>
        <v>53.205783962897208</v>
      </c>
    </row>
    <row r="193" spans="29:57" s="7" customFormat="1" x14ac:dyDescent="0.15">
      <c r="AC193" s="7">
        <v>190</v>
      </c>
      <c r="AD193" s="59">
        <f>[2]节奏总纲!AD193</f>
        <v>75.768193397718846</v>
      </c>
      <c r="AE193" s="59">
        <f>[2]节奏总纲!AE193</f>
        <v>77.841867616642901</v>
      </c>
      <c r="AF193" s="59">
        <f>[2]节奏总纲!AF193</f>
        <v>80.783271212632158</v>
      </c>
      <c r="AG193" s="59">
        <f>[2]节奏总纲!AG193</f>
        <v>85.320255473180779</v>
      </c>
      <c r="AH193" s="59">
        <f>[2]节奏总纲!AH193</f>
        <v>94.784521833970615</v>
      </c>
      <c r="AJ193" s="8"/>
      <c r="AR193" s="12"/>
      <c r="AY193" s="12"/>
      <c r="AZ193" s="7">
        <v>190</v>
      </c>
      <c r="BA193" s="59">
        <f>[2]节奏总纲!BA193</f>
        <v>42.340712512072891</v>
      </c>
      <c r="BB193" s="59">
        <f>[2]节奏总纲!BB193</f>
        <v>43.854004894671284</v>
      </c>
      <c r="BC193" s="59">
        <f>[2]节奏总纲!BC193</f>
        <v>45.794852990760596</v>
      </c>
      <c r="BD193" s="59">
        <f>[2]节奏总纲!BD193</f>
        <v>48.532630748633537</v>
      </c>
      <c r="BE193" s="59">
        <f>[2]节奏总纲!BE193</f>
        <v>53.240248235930693</v>
      </c>
    </row>
    <row r="194" spans="29:57" s="7" customFormat="1" x14ac:dyDescent="0.15">
      <c r="AC194" s="7">
        <v>191</v>
      </c>
      <c r="AD194" s="59">
        <f>[2]节奏总纲!AD194</f>
        <v>75.845161563010109</v>
      </c>
      <c r="AE194" s="59">
        <f>[2]节奏总纲!AE194</f>
        <v>77.91927598037924</v>
      </c>
      <c r="AF194" s="59">
        <f>[2]节奏总纲!AF194</f>
        <v>80.864321627846579</v>
      </c>
      <c r="AG194" s="59">
        <f>[2]节奏总纲!AG194</f>
        <v>85.392611234982624</v>
      </c>
      <c r="AH194" s="59">
        <f>[2]节奏总纲!AH194</f>
        <v>94.860268335656244</v>
      </c>
      <c r="AJ194" s="8"/>
      <c r="AR194" s="12"/>
      <c r="AY194" s="12"/>
      <c r="AZ194" s="7">
        <v>191</v>
      </c>
      <c r="BA194" s="59">
        <f>[2]节奏总纲!BA194</f>
        <v>42.375425266999954</v>
      </c>
      <c r="BB194" s="59">
        <f>[2]节奏总纲!BB194</f>
        <v>43.891451603105935</v>
      </c>
      <c r="BC194" s="59">
        <f>[2]节奏总纲!BC194</f>
        <v>45.832047796130773</v>
      </c>
      <c r="BD194" s="59">
        <f>[2]节奏总纲!BD194</f>
        <v>48.568523748452769</v>
      </c>
      <c r="BE194" s="59">
        <f>[2]节奏总纲!BE194</f>
        <v>53.274712508964186</v>
      </c>
    </row>
    <row r="195" spans="29:57" s="7" customFormat="1" x14ac:dyDescent="0.15">
      <c r="AC195" s="7">
        <v>192</v>
      </c>
      <c r="AD195" s="59">
        <f>[2]节奏总纲!AD195</f>
        <v>75.922129728301385</v>
      </c>
      <c r="AE195" s="59">
        <f>[2]节奏总纲!AE195</f>
        <v>77.996684344115593</v>
      </c>
      <c r="AF195" s="59">
        <f>[2]节奏总纲!AF195</f>
        <v>80.945372043060999</v>
      </c>
      <c r="AG195" s="59">
        <f>[2]节奏总纲!AG195</f>
        <v>85.464966996784469</v>
      </c>
      <c r="AH195" s="59">
        <f>[2]节奏总纲!AH195</f>
        <v>94.936014837341872</v>
      </c>
      <c r="AJ195" s="8"/>
      <c r="AR195" s="12"/>
      <c r="AY195" s="12"/>
      <c r="AZ195" s="7">
        <v>192</v>
      </c>
      <c r="BA195" s="59">
        <f>[2]节奏总纲!BA195</f>
        <v>42.410138021927018</v>
      </c>
      <c r="BB195" s="59">
        <f>[2]节奏总纲!BB195</f>
        <v>43.928898311540578</v>
      </c>
      <c r="BC195" s="59">
        <f>[2]节奏总纲!BC195</f>
        <v>45.869242601500943</v>
      </c>
      <c r="BD195" s="59">
        <f>[2]节奏总纲!BD195</f>
        <v>48.604416748272008</v>
      </c>
      <c r="BE195" s="59">
        <f>[2]节奏总纲!BE195</f>
        <v>53.309176781997671</v>
      </c>
    </row>
    <row r="196" spans="29:57" s="7" customFormat="1" x14ac:dyDescent="0.15">
      <c r="AC196" s="7">
        <v>193</v>
      </c>
      <c r="AD196" s="59">
        <f>[2]节奏总纲!AD196</f>
        <v>75.999097893592648</v>
      </c>
      <c r="AE196" s="59">
        <f>[2]节奏总纲!AE196</f>
        <v>78.068193736526268</v>
      </c>
      <c r="AF196" s="59">
        <f>[2]节奏总纲!AF196</f>
        <v>81.02378934476593</v>
      </c>
      <c r="AG196" s="59">
        <f>[2]节奏总纲!AG196</f>
        <v>85.537322758586328</v>
      </c>
      <c r="AH196" s="59">
        <f>[2]节奏总纲!AH196</f>
        <v>95.011078787937279</v>
      </c>
      <c r="AJ196" s="8"/>
      <c r="AR196" s="12"/>
      <c r="AY196" s="12"/>
      <c r="AZ196" s="7">
        <v>193</v>
      </c>
      <c r="BA196" s="59">
        <f>[2]节奏总纲!BA196</f>
        <v>42.444850776854082</v>
      </c>
      <c r="BB196" s="59">
        <f>[2]节奏总纲!BB196</f>
        <v>43.966345019975229</v>
      </c>
      <c r="BC196" s="59">
        <f>[2]节奏总纲!BC196</f>
        <v>45.906437406871113</v>
      </c>
      <c r="BD196" s="59">
        <f>[2]节奏总纲!BD196</f>
        <v>48.640309748091241</v>
      </c>
      <c r="BE196" s="59">
        <f>[2]节奏总纲!BE196</f>
        <v>53.343641055031163</v>
      </c>
    </row>
    <row r="197" spans="29:57" s="7" customFormat="1" x14ac:dyDescent="0.15">
      <c r="AC197" s="7">
        <v>194</v>
      </c>
      <c r="AD197" s="59">
        <f>[2]节奏总纲!AD197</f>
        <v>76.070972142474872</v>
      </c>
      <c r="AE197" s="59">
        <f>[2]节奏总纲!AE197</f>
        <v>78.139439149396253</v>
      </c>
      <c r="AF197" s="59">
        <f>[2]节奏总纲!AF197</f>
        <v>81.096762731680187</v>
      </c>
      <c r="AG197" s="59">
        <f>[2]节奏总纲!AG197</f>
        <v>85.609678520388172</v>
      </c>
      <c r="AH197" s="59">
        <f>[2]节奏总纲!AH197</f>
        <v>95.082429458741387</v>
      </c>
      <c r="AJ197" s="8"/>
      <c r="AR197" s="12"/>
      <c r="AY197" s="12"/>
      <c r="AZ197" s="7">
        <v>194</v>
      </c>
      <c r="BA197" s="59">
        <f>[2]节奏总纲!BA197</f>
        <v>42.479563531781146</v>
      </c>
      <c r="BB197" s="59">
        <f>[2]节奏总纲!BB197</f>
        <v>44.003272544984547</v>
      </c>
      <c r="BC197" s="59">
        <f>[2]节奏总纲!BC197</f>
        <v>45.94363221224129</v>
      </c>
      <c r="BD197" s="59">
        <f>[2]节奏总纲!BD197</f>
        <v>48.67620274791048</v>
      </c>
      <c r="BE197" s="59">
        <f>[2]节奏总纲!BE197</f>
        <v>53.378105328064649</v>
      </c>
    </row>
    <row r="198" spans="29:57" s="7" customFormat="1" x14ac:dyDescent="0.15">
      <c r="AC198" s="7">
        <v>195</v>
      </c>
      <c r="AD198" s="59">
        <f>[2]节奏总纲!AD198</f>
        <v>76.142785979989682</v>
      </c>
      <c r="AE198" s="59">
        <f>[2]节奏总纲!AE198</f>
        <v>78.210684562266223</v>
      </c>
      <c r="AF198" s="59">
        <f>[2]节奏总纲!AF198</f>
        <v>81.169736118594443</v>
      </c>
      <c r="AG198" s="59">
        <f>[2]节奏总纲!AG198</f>
        <v>85.682034282190017</v>
      </c>
      <c r="AH198" s="59">
        <f>[2]节奏总纲!AH198</f>
        <v>95.153780129545481</v>
      </c>
      <c r="AJ198" s="8"/>
      <c r="AR198" s="12"/>
      <c r="AY198" s="12"/>
      <c r="AZ198" s="7">
        <v>195</v>
      </c>
      <c r="BA198" s="59">
        <f>[2]节奏总纲!BA198</f>
        <v>42.51427628670821</v>
      </c>
      <c r="BB198" s="59">
        <f>[2]节奏总纲!BB198</f>
        <v>44.035591852864428</v>
      </c>
      <c r="BC198" s="59">
        <f>[2]节奏总纲!BC198</f>
        <v>45.98082701761146</v>
      </c>
      <c r="BD198" s="59">
        <f>[2]节奏总纲!BD198</f>
        <v>48.712095747729713</v>
      </c>
      <c r="BE198" s="59">
        <f>[2]节奏总纲!BE198</f>
        <v>53.412569601098134</v>
      </c>
    </row>
    <row r="199" spans="29:57" s="7" customFormat="1" x14ac:dyDescent="0.15">
      <c r="AC199" s="7">
        <v>196</v>
      </c>
      <c r="AD199" s="59">
        <f>[2]节奏总纲!AD199</f>
        <v>76.214599817504492</v>
      </c>
      <c r="AE199" s="59">
        <f>[2]节奏总纲!AE199</f>
        <v>78.281929975136208</v>
      </c>
      <c r="AF199" s="59">
        <f>[2]节奏总纲!AF199</f>
        <v>81.242709505508685</v>
      </c>
      <c r="AG199" s="59">
        <f>[2]节奏总纲!AG199</f>
        <v>85.754390043991862</v>
      </c>
      <c r="AH199" s="59">
        <f>[2]节奏总纲!AH199</f>
        <v>95.225130800349589</v>
      </c>
      <c r="AJ199" s="8"/>
      <c r="AR199" s="12"/>
      <c r="AY199" s="12"/>
      <c r="AZ199" s="7">
        <v>196</v>
      </c>
      <c r="BA199" s="59">
        <f>[2]节奏总纲!BA199</f>
        <v>42.548989041635274</v>
      </c>
      <c r="BB199" s="59">
        <f>[2]节奏总纲!BB199</f>
        <v>44.067911160744309</v>
      </c>
      <c r="BC199" s="59">
        <f>[2]节奏总纲!BC199</f>
        <v>46.01555652579863</v>
      </c>
      <c r="BD199" s="59">
        <f>[2]节奏总纲!BD199</f>
        <v>48.747988747548945</v>
      </c>
      <c r="BE199" s="59">
        <f>[2]节奏总纲!BE199</f>
        <v>53.447033874131627</v>
      </c>
    </row>
    <row r="200" spans="29:57" s="7" customFormat="1" x14ac:dyDescent="0.15">
      <c r="AC200" s="7">
        <v>197</v>
      </c>
      <c r="AD200" s="59">
        <f>[2]节奏总纲!AD200</f>
        <v>76.286413655019302</v>
      </c>
      <c r="AE200" s="59">
        <f>[2]节奏总纲!AE200</f>
        <v>78.353175388006179</v>
      </c>
      <c r="AF200" s="59">
        <f>[2]节奏总纲!AF200</f>
        <v>81.315682892422942</v>
      </c>
      <c r="AG200" s="59">
        <f>[2]节奏总纲!AG200</f>
        <v>85.82674580579372</v>
      </c>
      <c r="AH200" s="59">
        <f>[2]节奏总纲!AH200</f>
        <v>95.296481471153683</v>
      </c>
      <c r="AJ200" s="8"/>
      <c r="AR200" s="12"/>
      <c r="AY200" s="12"/>
      <c r="AZ200" s="7">
        <v>197</v>
      </c>
      <c r="BA200" s="59">
        <f>[2]节奏总纲!BA200</f>
        <v>42.583701796562345</v>
      </c>
      <c r="BB200" s="59">
        <f>[2]节奏总纲!BB200</f>
        <v>44.100230468624183</v>
      </c>
      <c r="BC200" s="59">
        <f>[2]节奏总纲!BC200</f>
        <v>46.047663263829847</v>
      </c>
      <c r="BD200" s="59">
        <f>[2]节奏总纲!BD200</f>
        <v>48.783881747368184</v>
      </c>
      <c r="BE200" s="59">
        <f>[2]节奏总纲!BE200</f>
        <v>53.481498147165112</v>
      </c>
    </row>
    <row r="201" spans="29:57" s="7" customFormat="1" x14ac:dyDescent="0.15">
      <c r="AC201" s="7">
        <v>198</v>
      </c>
      <c r="AD201" s="59">
        <f>[2]节奏总纲!AD201</f>
        <v>76.358227492534112</v>
      </c>
      <c r="AE201" s="59">
        <f>[2]节奏总纲!AE201</f>
        <v>78.424420800876163</v>
      </c>
      <c r="AF201" s="59">
        <f>[2]节奏总纲!AF201</f>
        <v>81.388656279337198</v>
      </c>
      <c r="AG201" s="59">
        <f>[2]节奏总纲!AG201</f>
        <v>85.899101567595565</v>
      </c>
      <c r="AH201" s="59">
        <f>[2]节奏总纲!AH201</f>
        <v>95.367832141957777</v>
      </c>
      <c r="AJ201" s="8"/>
      <c r="AR201" s="12"/>
      <c r="AY201" s="12"/>
      <c r="AZ201" s="7">
        <v>198</v>
      </c>
      <c r="BA201" s="59">
        <f>[2]节奏总纲!BA201</f>
        <v>42.618414551489408</v>
      </c>
      <c r="BB201" s="59">
        <f>[2]节奏总纲!BB201</f>
        <v>44.132549776504064</v>
      </c>
      <c r="BC201" s="59">
        <f>[2]节奏总纲!BC201</f>
        <v>46.079770001861057</v>
      </c>
      <c r="BD201" s="59">
        <f>[2]节奏总纲!BD201</f>
        <v>48.819774747187417</v>
      </c>
      <c r="BE201" s="59">
        <f>[2]节奏总纲!BE201</f>
        <v>53.515962420198605</v>
      </c>
    </row>
    <row r="202" spans="29:57" s="7" customFormat="1" x14ac:dyDescent="0.15">
      <c r="AC202" s="7">
        <v>199</v>
      </c>
      <c r="AD202" s="59">
        <f>[2]节奏总纲!AD202</f>
        <v>76.430041330048923</v>
      </c>
      <c r="AE202" s="59">
        <f>[2]节奏总纲!AE202</f>
        <v>78.495666213746148</v>
      </c>
      <c r="AF202" s="59">
        <f>[2]节奏总纲!AF202</f>
        <v>81.461629666251454</v>
      </c>
      <c r="AG202" s="59">
        <f>[2]节奏总纲!AG202</f>
        <v>85.97145732939741</v>
      </c>
      <c r="AH202" s="59">
        <f>[2]节奏总纲!AH202</f>
        <v>95.439182812761885</v>
      </c>
      <c r="AJ202" s="8"/>
      <c r="AR202" s="12"/>
      <c r="AY202" s="12"/>
      <c r="AZ202" s="7">
        <v>199</v>
      </c>
      <c r="BA202" s="59">
        <f>[2]节奏总纲!BA202</f>
        <v>42.653127306416472</v>
      </c>
      <c r="BB202" s="59">
        <f>[2]节奏总纲!BB202</f>
        <v>44.164869084383938</v>
      </c>
      <c r="BC202" s="59">
        <f>[2]节奏总纲!BC202</f>
        <v>46.111876739892267</v>
      </c>
      <c r="BD202" s="59">
        <f>[2]节奏总纲!BD202</f>
        <v>48.855667747006656</v>
      </c>
      <c r="BE202" s="59">
        <f>[2]节奏总纲!BE202</f>
        <v>53.55042669323209</v>
      </c>
    </row>
    <row r="203" spans="29:57" s="7" customFormat="1" x14ac:dyDescent="0.15">
      <c r="AC203" s="7">
        <v>200</v>
      </c>
      <c r="AD203" s="59">
        <f>[2]节奏总纲!AD203</f>
        <v>76.501855167563733</v>
      </c>
      <c r="AE203" s="59">
        <f>[2]节奏总纲!AE203</f>
        <v>78.566911626616118</v>
      </c>
      <c r="AF203" s="59">
        <f>[2]节奏总纲!AF203</f>
        <v>81.534603053165696</v>
      </c>
      <c r="AG203" s="59">
        <f>[2]节奏总纲!AG203</f>
        <v>86.045919706798657</v>
      </c>
      <c r="AH203" s="59">
        <f>[2]节奏总纲!AH203</f>
        <v>95.510533483565979</v>
      </c>
      <c r="AJ203" s="8"/>
      <c r="AR203" s="12"/>
      <c r="AY203" s="12"/>
      <c r="AZ203" s="7">
        <v>200</v>
      </c>
      <c r="BA203" s="59">
        <f>[2]节奏总纲!BA203</f>
        <v>42.687840061343536</v>
      </c>
      <c r="BB203" s="59">
        <f>[2]节奏总纲!BB203</f>
        <v>44.197188392263818</v>
      </c>
      <c r="BC203" s="59">
        <f>[2]节奏总纲!BC203</f>
        <v>46.143983477923484</v>
      </c>
      <c r="BD203" s="59">
        <f>[2]节奏总纲!BD203</f>
        <v>48.891560746825888</v>
      </c>
      <c r="BE203" s="59">
        <f>[2]节奏总纲!BE203</f>
        <v>53.584890966265583</v>
      </c>
    </row>
    <row r="204" spans="29:57" s="7" customFormat="1" x14ac:dyDescent="0.15">
      <c r="AC204" s="7">
        <v>201</v>
      </c>
      <c r="AD204" s="59">
        <f>[2]节奏总纲!AD204</f>
        <v>76.573669005078543</v>
      </c>
      <c r="AE204" s="59">
        <f>[2]节奏总纲!AE204</f>
        <v>78.638157039486103</v>
      </c>
      <c r="AF204" s="59">
        <f>[2]节奏总纲!AF204</f>
        <v>81.607576440079953</v>
      </c>
      <c r="AG204" s="59">
        <f>[2]节奏总纲!AG204</f>
        <v>86.121754469336281</v>
      </c>
      <c r="AH204" s="59">
        <f>[2]节奏总纲!AH204</f>
        <v>95.581884154370087</v>
      </c>
      <c r="AJ204" s="8"/>
      <c r="AR204" s="12"/>
      <c r="AY204" s="12"/>
      <c r="AZ204" s="7">
        <v>201</v>
      </c>
      <c r="BA204" s="59">
        <f>[2]节奏总纲!BA204</f>
        <v>42.7225528162706</v>
      </c>
      <c r="BB204" s="59">
        <f>[2]节奏总纲!BB204</f>
        <v>44.229507700143699</v>
      </c>
      <c r="BC204" s="59">
        <f>[2]节奏总纲!BC204</f>
        <v>46.176090215954694</v>
      </c>
      <c r="BD204" s="59">
        <f>[2]节奏总纲!BD204</f>
        <v>48.927453746645128</v>
      </c>
      <c r="BE204" s="59">
        <f>[2]节奏总纲!BE204</f>
        <v>53.619355239299068</v>
      </c>
    </row>
    <row r="205" spans="29:57" s="7" customFormat="1" x14ac:dyDescent="0.15">
      <c r="AC205" s="7">
        <v>202</v>
      </c>
      <c r="AD205" s="59">
        <f>[2]节奏总纲!AD205</f>
        <v>76.645482842593353</v>
      </c>
      <c r="AE205" s="59">
        <f>[2]节奏总纲!AE205</f>
        <v>78.709402452356088</v>
      </c>
      <c r="AF205" s="59">
        <f>[2]节奏总纲!AF205</f>
        <v>81.680549826994209</v>
      </c>
      <c r="AG205" s="59">
        <f>[2]节奏总纲!AG205</f>
        <v>86.197589231873891</v>
      </c>
      <c r="AH205" s="59">
        <f>[2]节奏总纲!AH205</f>
        <v>95.653234825174181</v>
      </c>
      <c r="AJ205" s="8"/>
      <c r="AR205" s="12"/>
      <c r="AY205" s="12"/>
      <c r="AZ205" s="7">
        <v>202</v>
      </c>
      <c r="BA205" s="59">
        <f>[2]节奏总纲!BA205</f>
        <v>42.757265571197664</v>
      </c>
      <c r="BB205" s="59">
        <f>[2]节奏总纲!BB205</f>
        <v>44.261827008023573</v>
      </c>
      <c r="BC205" s="59">
        <f>[2]节奏总纲!BC205</f>
        <v>46.208196953985905</v>
      </c>
      <c r="BD205" s="59">
        <f>[2]节奏总纲!BD205</f>
        <v>48.96334674646436</v>
      </c>
      <c r="BE205" s="59">
        <f>[2]节奏总纲!BE205</f>
        <v>53.653819512332554</v>
      </c>
    </row>
    <row r="206" spans="29:57" s="7" customFormat="1" x14ac:dyDescent="0.15">
      <c r="AC206" s="7">
        <v>203</v>
      </c>
      <c r="AD206" s="59">
        <f>[2]节奏总纲!AD206</f>
        <v>76.717296680108163</v>
      </c>
      <c r="AE206" s="59">
        <f>[2]节奏总纲!AE206</f>
        <v>78.780647865226058</v>
      </c>
      <c r="AF206" s="59">
        <f>[2]节奏总纲!AF206</f>
        <v>81.753523213908451</v>
      </c>
      <c r="AG206" s="59">
        <f>[2]节奏总纲!AG206</f>
        <v>86.273423994411502</v>
      </c>
      <c r="AH206" s="59">
        <f>[2]节奏总纲!AH206</f>
        <v>95.724585495978289</v>
      </c>
      <c r="AJ206" s="8"/>
      <c r="AR206" s="12"/>
      <c r="AY206" s="12"/>
      <c r="AZ206" s="7">
        <v>203</v>
      </c>
      <c r="BA206" s="59">
        <f>[2]节奏总纲!BA206</f>
        <v>42.791978326124728</v>
      </c>
      <c r="BB206" s="59">
        <f>[2]节奏总纲!BB206</f>
        <v>44.294146315903454</v>
      </c>
      <c r="BC206" s="59">
        <f>[2]节奏总纲!BC206</f>
        <v>46.240303692017122</v>
      </c>
      <c r="BD206" s="59">
        <f>[2]节奏总纲!BD206</f>
        <v>48.9992397462836</v>
      </c>
      <c r="BE206" s="59">
        <f>[2]节奏总纲!BE206</f>
        <v>53.688283785366046</v>
      </c>
    </row>
    <row r="207" spans="29:57" s="7" customFormat="1" x14ac:dyDescent="0.15">
      <c r="AC207" s="7">
        <v>204</v>
      </c>
      <c r="AD207" s="59">
        <f>[2]节奏总纲!AD207</f>
        <v>76.789110517622973</v>
      </c>
      <c r="AE207" s="59">
        <f>[2]节奏总纲!AE207</f>
        <v>78.851893278096043</v>
      </c>
      <c r="AF207" s="59">
        <f>[2]节奏总纲!AF207</f>
        <v>81.826496600822708</v>
      </c>
      <c r="AG207" s="59">
        <f>[2]节奏总纲!AG207</f>
        <v>86.349258756949112</v>
      </c>
      <c r="AH207" s="59">
        <f>[2]节奏总纲!AH207</f>
        <v>95.795936166782383</v>
      </c>
      <c r="AJ207" s="8"/>
      <c r="AR207" s="12"/>
      <c r="AY207" s="12"/>
      <c r="AZ207" s="7">
        <v>204</v>
      </c>
      <c r="BA207" s="59">
        <f>[2]节奏总纲!BA207</f>
        <v>42.826691081051791</v>
      </c>
      <c r="BB207" s="59">
        <f>[2]节奏总纲!BB207</f>
        <v>44.326465623783335</v>
      </c>
      <c r="BC207" s="59">
        <f>[2]节奏总纲!BC207</f>
        <v>46.272410430048332</v>
      </c>
      <c r="BD207" s="59">
        <f>[2]节奏总纲!BD207</f>
        <v>49.030333272797542</v>
      </c>
      <c r="BE207" s="59">
        <f>[2]节奏总纲!BE207</f>
        <v>53.722748058399532</v>
      </c>
    </row>
    <row r="208" spans="29:57" s="7" customFormat="1" x14ac:dyDescent="0.15">
      <c r="AC208" s="7">
        <v>205</v>
      </c>
      <c r="AD208" s="59">
        <f>[2]节奏总纲!AD208</f>
        <v>76.860924355137783</v>
      </c>
      <c r="AE208" s="59">
        <f>[2]节奏总纲!AE208</f>
        <v>78.923138690966013</v>
      </c>
      <c r="AF208" s="59">
        <f>[2]节奏总纲!AF208</f>
        <v>81.899469987736964</v>
      </c>
      <c r="AG208" s="59">
        <f>[2]节奏总纲!AG208</f>
        <v>86.425093519486722</v>
      </c>
      <c r="AH208" s="59">
        <f>[2]节奏总纲!AH208</f>
        <v>95.867286837586477</v>
      </c>
      <c r="AJ208" s="8"/>
      <c r="AR208" s="12"/>
      <c r="AY208" s="12"/>
      <c r="AZ208" s="7">
        <v>205</v>
      </c>
      <c r="BA208" s="59">
        <f>[2]节奏总纲!BA208</f>
        <v>42.861403835978855</v>
      </c>
      <c r="BB208" s="59">
        <f>[2]节奏总纲!BB208</f>
        <v>44.358784931663209</v>
      </c>
      <c r="BC208" s="59">
        <f>[2]节奏总纲!BC208</f>
        <v>46.304517168079542</v>
      </c>
      <c r="BD208" s="59">
        <f>[2]节奏总纲!BD208</f>
        <v>49.061322941292346</v>
      </c>
      <c r="BE208" s="59">
        <f>[2]节奏总纲!BE208</f>
        <v>53.757212331433024</v>
      </c>
    </row>
    <row r="209" spans="29:57" s="7" customFormat="1" x14ac:dyDescent="0.15">
      <c r="AC209" s="7">
        <v>206</v>
      </c>
      <c r="AD209" s="59">
        <f>[2]节奏总纲!AD209</f>
        <v>76.932738192652593</v>
      </c>
      <c r="AE209" s="59">
        <f>[2]节奏总纲!AE209</f>
        <v>78.994384103835998</v>
      </c>
      <c r="AF209" s="59">
        <f>[2]节奏总纲!AF209</f>
        <v>81.972443374651206</v>
      </c>
      <c r="AG209" s="59">
        <f>[2]节奏总纲!AG209</f>
        <v>86.500928282024347</v>
      </c>
      <c r="AH209" s="59">
        <f>[2]节奏总纲!AH209</f>
        <v>95.938637508390585</v>
      </c>
      <c r="AJ209" s="8"/>
      <c r="AR209" s="12"/>
      <c r="AY209" s="12"/>
      <c r="AZ209" s="7">
        <v>206</v>
      </c>
      <c r="BA209" s="59">
        <f>[2]节奏总纲!BA209</f>
        <v>42.896116590905919</v>
      </c>
      <c r="BB209" s="59">
        <f>[2]节奏总纲!BB209</f>
        <v>44.39110423954309</v>
      </c>
      <c r="BC209" s="59">
        <f>[2]节奏总纲!BC209</f>
        <v>46.336623906110759</v>
      </c>
      <c r="BD209" s="59">
        <f>[2]节奏总纲!BD209</f>
        <v>49.09231260978715</v>
      </c>
      <c r="BE209" s="59">
        <f>[2]节奏总纲!BE209</f>
        <v>53.79167660446651</v>
      </c>
    </row>
    <row r="210" spans="29:57" s="7" customFormat="1" x14ac:dyDescent="0.15">
      <c r="AC210" s="7">
        <v>207</v>
      </c>
      <c r="AD210" s="59">
        <f>[2]节奏总纲!AD210</f>
        <v>77.004247194324648</v>
      </c>
      <c r="AE210" s="59">
        <f>[2]节奏总纲!AE210</f>
        <v>79.061386416569832</v>
      </c>
      <c r="AF210" s="59">
        <f>[2]节奏总纲!AF210</f>
        <v>82.041007317281839</v>
      </c>
      <c r="AG210" s="59">
        <f>[2]节奏总纲!AG210</f>
        <v>86.576763044561957</v>
      </c>
      <c r="AH210" s="59">
        <f>[2]节奏总纲!AH210</f>
        <v>96.008512635801992</v>
      </c>
      <c r="AJ210" s="8"/>
      <c r="AR210" s="12"/>
      <c r="AY210" s="12"/>
      <c r="AZ210" s="7">
        <v>207</v>
      </c>
      <c r="BA210" s="59">
        <f>[2]节奏总纲!BA210</f>
        <v>42.930829345832983</v>
      </c>
      <c r="BB210" s="59">
        <f>[2]节奏总纲!BB210</f>
        <v>44.423423547422971</v>
      </c>
      <c r="BC210" s="59">
        <f>[2]节奏总纲!BC210</f>
        <v>46.368730644141969</v>
      </c>
      <c r="BD210" s="59">
        <f>[2]节奏总纲!BD210</f>
        <v>49.123302278281955</v>
      </c>
      <c r="BE210" s="59">
        <f>[2]节奏总纲!BE210</f>
        <v>53.826140877499995</v>
      </c>
    </row>
    <row r="211" spans="29:57" s="7" customFormat="1" x14ac:dyDescent="0.15">
      <c r="AC211" s="7">
        <v>208</v>
      </c>
      <c r="AD211" s="59">
        <f>[2]节奏总纲!AD211</f>
        <v>77.07125187397483</v>
      </c>
      <c r="AE211" s="59">
        <f>[2]节奏总纲!AE211</f>
        <v>79.128025648620252</v>
      </c>
      <c r="AF211" s="59">
        <f>[2]节奏总纲!AF211</f>
        <v>82.106895829081836</v>
      </c>
      <c r="AG211" s="59">
        <f>[2]节奏总纲!AG211</f>
        <v>86.652597807099568</v>
      </c>
      <c r="AH211" s="59">
        <f>[2]节奏总纲!AH211</f>
        <v>96.069322745727362</v>
      </c>
      <c r="AJ211" s="8"/>
      <c r="AR211" s="12"/>
      <c r="AY211" s="12"/>
      <c r="AZ211" s="7">
        <v>208</v>
      </c>
      <c r="BA211" s="59">
        <f>[2]节奏总纲!BA211</f>
        <v>42.965542100760054</v>
      </c>
      <c r="BB211" s="59">
        <f>[2]节奏总纲!BB211</f>
        <v>44.455742855302844</v>
      </c>
      <c r="BC211" s="59">
        <f>[2]节奏总纲!BC211</f>
        <v>46.400837382173179</v>
      </c>
      <c r="BD211" s="59">
        <f>[2]节奏总纲!BD211</f>
        <v>49.154291946776759</v>
      </c>
      <c r="BE211" s="59">
        <f>[2]节奏总纲!BE211</f>
        <v>53.860605150533488</v>
      </c>
    </row>
    <row r="212" spans="29:57" s="7" customFormat="1" x14ac:dyDescent="0.15">
      <c r="AC212" s="7">
        <v>209</v>
      </c>
      <c r="AD212" s="59">
        <f>[2]节奏总纲!AD212</f>
        <v>77.138256553625013</v>
      </c>
      <c r="AE212" s="59">
        <f>[2]节奏总纲!AE212</f>
        <v>79.194664880670672</v>
      </c>
      <c r="AF212" s="59">
        <f>[2]节奏总纲!AF212</f>
        <v>82.172784340881819</v>
      </c>
      <c r="AG212" s="59">
        <f>[2]节奏总纲!AG212</f>
        <v>86.728432569637178</v>
      </c>
      <c r="AH212" s="59">
        <f>[2]节奏总纲!AH212</f>
        <v>96.130132855652732</v>
      </c>
      <c r="AJ212" s="8"/>
      <c r="AR212" s="12"/>
      <c r="AY212" s="12"/>
      <c r="AZ212" s="7">
        <v>209</v>
      </c>
      <c r="BA212" s="59">
        <f>[2]节奏总纲!BA212</f>
        <v>43.000219942361319</v>
      </c>
      <c r="BB212" s="59">
        <f>[2]节奏总纲!BB212</f>
        <v>44.488062163182725</v>
      </c>
      <c r="BC212" s="59">
        <f>[2]节奏总纲!BC212</f>
        <v>46.432944120204397</v>
      </c>
      <c r="BD212" s="59">
        <f>[2]节奏总纲!BD212</f>
        <v>49.18528161527157</v>
      </c>
      <c r="BE212" s="59">
        <f>[2]节奏总纲!BE212</f>
        <v>53.895069423566973</v>
      </c>
    </row>
    <row r="213" spans="29:57" s="7" customFormat="1" x14ac:dyDescent="0.15">
      <c r="AC213" s="7">
        <v>210</v>
      </c>
      <c r="AD213" s="59">
        <f>[2]节奏总纲!AD213</f>
        <v>77.205261233275195</v>
      </c>
      <c r="AE213" s="59">
        <f>[2]节奏总纲!AE213</f>
        <v>79.261304112721092</v>
      </c>
      <c r="AF213" s="59">
        <f>[2]节奏总纲!AF213</f>
        <v>82.238672852681816</v>
      </c>
      <c r="AG213" s="59">
        <f>[2]节奏总纲!AG213</f>
        <v>86.804267332174788</v>
      </c>
      <c r="AH213" s="59">
        <f>[2]节奏总纲!AH213</f>
        <v>96.190942965578103</v>
      </c>
      <c r="AJ213" s="8"/>
      <c r="AR213" s="12"/>
      <c r="AY213" s="12"/>
      <c r="AZ213" s="7">
        <v>210</v>
      </c>
      <c r="BA213" s="59">
        <f>[2]节奏总纲!BA213</f>
        <v>43.030177309109042</v>
      </c>
      <c r="BB213" s="59">
        <f>[2]节奏总纲!BB213</f>
        <v>44.520381471062606</v>
      </c>
      <c r="BC213" s="59">
        <f>[2]节奏总纲!BC213</f>
        <v>46.465050858235607</v>
      </c>
      <c r="BD213" s="59">
        <f>[2]节奏总纲!BD213</f>
        <v>49.216271283766375</v>
      </c>
      <c r="BE213" s="59">
        <f>[2]节奏总纲!BE213</f>
        <v>53.929533696600465</v>
      </c>
    </row>
    <row r="214" spans="29:57" s="7" customFormat="1" x14ac:dyDescent="0.15">
      <c r="AC214" s="7">
        <v>211</v>
      </c>
      <c r="AD214" s="59">
        <f>[2]节奏总纲!AD214</f>
        <v>77.272265912925377</v>
      </c>
      <c r="AE214" s="59">
        <f>[2]节奏总纲!AE214</f>
        <v>79.327943344771512</v>
      </c>
      <c r="AF214" s="59">
        <f>[2]节奏总纲!AF214</f>
        <v>82.304561364481813</v>
      </c>
      <c r="AG214" s="59">
        <f>[2]节奏总纲!AG214</f>
        <v>86.880102094712413</v>
      </c>
      <c r="AH214" s="59">
        <f>[2]节奏总纲!AH214</f>
        <v>96.251753075503458</v>
      </c>
      <c r="AJ214" s="8"/>
      <c r="AR214" s="12"/>
      <c r="AY214" s="12"/>
      <c r="AZ214" s="7">
        <v>211</v>
      </c>
      <c r="BA214" s="59">
        <f>[2]节奏总纲!BA214</f>
        <v>43.060134675856759</v>
      </c>
      <c r="BB214" s="59">
        <f>[2]节奏总纲!BB214</f>
        <v>44.55270077894248</v>
      </c>
      <c r="BC214" s="59">
        <f>[2]节奏总纲!BC214</f>
        <v>46.497157596266817</v>
      </c>
      <c r="BD214" s="59">
        <f>[2]节奏总纲!BD214</f>
        <v>49.247260952261179</v>
      </c>
      <c r="BE214" s="59">
        <f>[2]节奏总纲!BE214</f>
        <v>53.963997969633951</v>
      </c>
    </row>
    <row r="215" spans="29:57" s="7" customFormat="1" x14ac:dyDescent="0.15">
      <c r="AC215" s="7">
        <v>212</v>
      </c>
      <c r="AD215" s="59">
        <f>[2]节奏总纲!AD215</f>
        <v>77.339270592575559</v>
      </c>
      <c r="AE215" s="59">
        <f>[2]节奏总纲!AE215</f>
        <v>79.394582576821932</v>
      </c>
      <c r="AF215" s="59">
        <f>[2]节奏总纲!AF215</f>
        <v>82.370449876281796</v>
      </c>
      <c r="AG215" s="59">
        <f>[2]节奏总纲!AG215</f>
        <v>86.955936857250023</v>
      </c>
      <c r="AH215" s="59">
        <f>[2]节奏总纲!AH215</f>
        <v>96.312563185428829</v>
      </c>
      <c r="AJ215" s="8"/>
      <c r="AR215" s="12"/>
      <c r="AY215" s="12"/>
      <c r="AZ215" s="7">
        <v>212</v>
      </c>
      <c r="BA215" s="59">
        <f>[2]节奏总纲!BA215</f>
        <v>43.090092042604475</v>
      </c>
      <c r="BB215" s="59">
        <f>[2]节奏总纲!BB215</f>
        <v>44.585020086822361</v>
      </c>
      <c r="BC215" s="59">
        <f>[2]节奏总纲!BC215</f>
        <v>46.529264334298034</v>
      </c>
      <c r="BD215" s="59">
        <f>[2]节奏总纲!BD215</f>
        <v>49.278250620755983</v>
      </c>
      <c r="BE215" s="59">
        <f>[2]节奏总纲!BE215</f>
        <v>53.998462242667436</v>
      </c>
    </row>
    <row r="216" spans="29:57" s="7" customFormat="1" x14ac:dyDescent="0.15">
      <c r="AC216" s="7">
        <v>213</v>
      </c>
      <c r="AD216" s="59">
        <f>[2]节奏总纲!AD216</f>
        <v>77.406275272225741</v>
      </c>
      <c r="AE216" s="59">
        <f>[2]节奏总纲!AE216</f>
        <v>79.461221808872352</v>
      </c>
      <c r="AF216" s="59">
        <f>[2]节奏总纲!AF216</f>
        <v>82.436338388081793</v>
      </c>
      <c r="AG216" s="59">
        <f>[2]节奏总纲!AG216</f>
        <v>87.031203567981635</v>
      </c>
      <c r="AH216" s="59">
        <f>[2]节奏总纲!AH216</f>
        <v>96.373373295354199</v>
      </c>
      <c r="AJ216" s="8"/>
      <c r="AR216" s="12"/>
      <c r="AY216" s="12"/>
      <c r="AZ216" s="7">
        <v>213</v>
      </c>
      <c r="BA216" s="59">
        <f>[2]节奏总纲!BA216</f>
        <v>43.120049409352191</v>
      </c>
      <c r="BB216" s="59">
        <f>[2]节奏总纲!BB216</f>
        <v>44.617339394702242</v>
      </c>
      <c r="BC216" s="59">
        <f>[2]节奏总纲!BC216</f>
        <v>46.561371072329244</v>
      </c>
      <c r="BD216" s="59">
        <f>[2]节奏总纲!BD216</f>
        <v>49.309240289250788</v>
      </c>
      <c r="BE216" s="59">
        <f>[2]节奏总纲!BE216</f>
        <v>54.028437871105552</v>
      </c>
    </row>
    <row r="217" spans="29:57" s="7" customFormat="1" x14ac:dyDescent="0.15">
      <c r="AC217" s="7">
        <v>214</v>
      </c>
      <c r="AD217" s="59">
        <f>[2]节奏总纲!AD217</f>
        <v>77.473279951875909</v>
      </c>
      <c r="AE217" s="59">
        <f>[2]节奏总纲!AE217</f>
        <v>79.527861040922772</v>
      </c>
      <c r="AF217" s="59">
        <f>[2]节奏总纲!AF217</f>
        <v>82.502226899881776</v>
      </c>
      <c r="AG217" s="59">
        <f>[2]节奏总纲!AG217</f>
        <v>87.10568246405397</v>
      </c>
      <c r="AH217" s="59">
        <f>[2]节奏总纲!AH217</f>
        <v>96.434183405279569</v>
      </c>
      <c r="AJ217" s="8"/>
      <c r="AR217" s="12"/>
      <c r="AY217" s="12"/>
      <c r="AZ217" s="7">
        <v>214</v>
      </c>
      <c r="BA217" s="59">
        <f>[2]节奏总纲!BA217</f>
        <v>43.150006776099914</v>
      </c>
      <c r="BB217" s="59">
        <f>[2]节奏总纲!BB217</f>
        <v>44.649658702582116</v>
      </c>
      <c r="BC217" s="59">
        <f>[2]节奏总纲!BC217</f>
        <v>46.593477810360454</v>
      </c>
      <c r="BD217" s="59">
        <f>[2]节奏总纲!BD217</f>
        <v>49.340229957745592</v>
      </c>
      <c r="BE217" s="59">
        <f>[2]节奏总纲!BE217</f>
        <v>54.058203867701586</v>
      </c>
    </row>
    <row r="218" spans="29:57" s="7" customFormat="1" x14ac:dyDescent="0.15">
      <c r="AC218" s="7">
        <v>215</v>
      </c>
      <c r="AD218" s="59">
        <f>[2]节奏总纲!AD218</f>
        <v>77.540284631526092</v>
      </c>
      <c r="AE218" s="59">
        <f>[2]节奏总纲!AE218</f>
        <v>79.594500272973193</v>
      </c>
      <c r="AF218" s="59">
        <f>[2]节奏总纲!AF218</f>
        <v>82.568115411681774</v>
      </c>
      <c r="AG218" s="59">
        <f>[2]节奏总纲!AG218</f>
        <v>87.180161360126306</v>
      </c>
      <c r="AH218" s="59">
        <f>[2]节奏总纲!AH218</f>
        <v>96.494993515204939</v>
      </c>
      <c r="AJ218" s="8"/>
      <c r="AR218" s="12"/>
      <c r="AY218" s="12"/>
      <c r="AZ218" s="7">
        <v>215</v>
      </c>
      <c r="BA218" s="59">
        <f>[2]节奏总纲!BA218</f>
        <v>43.179964142847631</v>
      </c>
      <c r="BB218" s="59">
        <f>[2]节奏总纲!BB218</f>
        <v>44.681978010461997</v>
      </c>
      <c r="BC218" s="59">
        <f>[2]节奏总纲!BC218</f>
        <v>46.625584548391664</v>
      </c>
      <c r="BD218" s="59">
        <f>[2]节奏总纲!BD218</f>
        <v>49.371219626240396</v>
      </c>
      <c r="BE218" s="59">
        <f>[2]节奏总纲!BE218</f>
        <v>54.087969864297619</v>
      </c>
    </row>
    <row r="219" spans="29:57" s="7" customFormat="1" x14ac:dyDescent="0.15">
      <c r="AC219" s="7">
        <v>216</v>
      </c>
      <c r="AD219" s="59">
        <f>[2]节奏总纲!AD219</f>
        <v>77.607289311176274</v>
      </c>
      <c r="AE219" s="59">
        <f>[2]节奏总纲!AE219</f>
        <v>79.661139505023613</v>
      </c>
      <c r="AF219" s="59">
        <f>[2]节奏总纲!AF219</f>
        <v>82.634003923481771</v>
      </c>
      <c r="AG219" s="59">
        <f>[2]节奏总纲!AG219</f>
        <v>87.254640256198641</v>
      </c>
      <c r="AH219" s="59">
        <f>[2]节奏总纲!AH219</f>
        <v>96.555803625130309</v>
      </c>
      <c r="AJ219" s="8"/>
      <c r="AR219" s="12"/>
      <c r="AY219" s="12"/>
      <c r="AZ219" s="7">
        <v>216</v>
      </c>
      <c r="BA219" s="59">
        <f>[2]节奏总纲!BA219</f>
        <v>43.209921509595347</v>
      </c>
      <c r="BB219" s="59">
        <f>[2]节奏总纲!BB219</f>
        <v>44.71429731834187</v>
      </c>
      <c r="BC219" s="59">
        <f>[2]节奏总纲!BC219</f>
        <v>46.657691286422882</v>
      </c>
      <c r="BD219" s="59">
        <f>[2]节奏总纲!BD219</f>
        <v>49.402209294735208</v>
      </c>
      <c r="BE219" s="59">
        <f>[2]节奏总纲!BE219</f>
        <v>54.117735860893646</v>
      </c>
    </row>
    <row r="220" spans="29:57" s="7" customFormat="1" x14ac:dyDescent="0.15">
      <c r="AC220" s="7">
        <v>217</v>
      </c>
      <c r="AD220" s="59">
        <f>[2]节奏总纲!AD220</f>
        <v>77.674293990826456</v>
      </c>
      <c r="AE220" s="59">
        <f>[2]节奏总纲!AE220</f>
        <v>79.727778737074033</v>
      </c>
      <c r="AF220" s="59">
        <f>[2]节奏总纲!AF220</f>
        <v>82.699892435281754</v>
      </c>
      <c r="AG220" s="59">
        <f>[2]节奏总纲!AG220</f>
        <v>87.329119152270991</v>
      </c>
      <c r="AH220" s="59">
        <f>[2]节奏总纲!AH220</f>
        <v>96.61661373505568</v>
      </c>
      <c r="AJ220" s="8"/>
      <c r="AR220" s="12"/>
      <c r="AY220" s="12"/>
      <c r="AZ220" s="7">
        <v>217</v>
      </c>
      <c r="BA220" s="59">
        <f>[2]节奏总纲!BA220</f>
        <v>43.239878876343063</v>
      </c>
      <c r="BB220" s="59">
        <f>[2]节奏总纲!BB220</f>
        <v>44.746616626221751</v>
      </c>
      <c r="BC220" s="59">
        <f>[2]节奏总纲!BC220</f>
        <v>46.689798024454092</v>
      </c>
      <c r="BD220" s="59">
        <f>[2]节奏总纲!BD220</f>
        <v>49.433198963230012</v>
      </c>
      <c r="BE220" s="59">
        <f>[2]节奏总纲!BE220</f>
        <v>54.147501857489679</v>
      </c>
    </row>
    <row r="221" spans="29:57" s="7" customFormat="1" x14ac:dyDescent="0.15">
      <c r="AC221" s="7">
        <v>218</v>
      </c>
      <c r="AD221" s="59">
        <f>[2]节奏总纲!AD221</f>
        <v>77.741298670476638</v>
      </c>
      <c r="AE221" s="59">
        <f>[2]节奏总纲!AE221</f>
        <v>79.794417969124453</v>
      </c>
      <c r="AF221" s="59">
        <f>[2]节奏总纲!AF221</f>
        <v>82.765780947081751</v>
      </c>
      <c r="AG221" s="59">
        <f>[2]节奏总纲!AG221</f>
        <v>87.403598048343326</v>
      </c>
      <c r="AH221" s="59">
        <f>[2]节奏总纲!AH221</f>
        <v>96.67742384498105</v>
      </c>
      <c r="AJ221" s="8"/>
      <c r="AR221" s="12"/>
      <c r="AY221" s="12"/>
      <c r="AZ221" s="7">
        <v>218</v>
      </c>
      <c r="BA221" s="59">
        <f>[2]节奏总纲!BA221</f>
        <v>43.269836243090786</v>
      </c>
      <c r="BB221" s="59">
        <f>[2]节奏总纲!BB221</f>
        <v>44.778935934101632</v>
      </c>
      <c r="BC221" s="59">
        <f>[2]节奏总纲!BC221</f>
        <v>46.721904762485302</v>
      </c>
      <c r="BD221" s="59">
        <f>[2]节奏总纲!BD221</f>
        <v>49.464188631724817</v>
      </c>
      <c r="BE221" s="59">
        <f>[2]节奏总纲!BE221</f>
        <v>54.177267854085706</v>
      </c>
    </row>
    <row r="222" spans="29:57" s="7" customFormat="1" x14ac:dyDescent="0.15">
      <c r="AC222" s="7">
        <v>219</v>
      </c>
      <c r="AD222" s="59">
        <f>[2]节奏总纲!AD222</f>
        <v>77.80830335012682</v>
      </c>
      <c r="AE222" s="59">
        <f>[2]节奏总纲!AE222</f>
        <v>79.861057201174873</v>
      </c>
      <c r="AF222" s="59">
        <f>[2]节奏总纲!AF222</f>
        <v>82.831669458881734</v>
      </c>
      <c r="AG222" s="59">
        <f>[2]节奏总纲!AG222</f>
        <v>87.478076944415662</v>
      </c>
      <c r="AH222" s="59">
        <f>[2]节奏总纲!AH222</f>
        <v>96.73823395490642</v>
      </c>
      <c r="AJ222" s="8"/>
      <c r="AR222" s="12"/>
      <c r="AY222" s="12"/>
      <c r="AZ222" s="7">
        <v>219</v>
      </c>
      <c r="BA222" s="59">
        <f>[2]节奏总纲!BA222</f>
        <v>43.299793609838503</v>
      </c>
      <c r="BB222" s="59">
        <f>[2]节奏总纲!BB222</f>
        <v>44.811255241981506</v>
      </c>
      <c r="BC222" s="59">
        <f>[2]节奏总纲!BC222</f>
        <v>46.754011500516519</v>
      </c>
      <c r="BD222" s="59">
        <f>[2]节奏总纲!BD222</f>
        <v>49.495178300219621</v>
      </c>
      <c r="BE222" s="59">
        <f>[2]节奏总纲!BE222</f>
        <v>54.207033850681739</v>
      </c>
    </row>
    <row r="223" spans="29:57" s="7" customFormat="1" x14ac:dyDescent="0.15">
      <c r="AC223" s="7">
        <v>220</v>
      </c>
      <c r="AD223" s="59">
        <f>[2]节奏总纲!AD223</f>
        <v>77.875308029777003</v>
      </c>
      <c r="AE223" s="59">
        <f>[2]节奏总纲!AE223</f>
        <v>79.927696433225293</v>
      </c>
      <c r="AF223" s="59">
        <f>[2]节奏总纲!AF223</f>
        <v>82.897557970681731</v>
      </c>
      <c r="AG223" s="59">
        <f>[2]节奏总纲!AG223</f>
        <v>87.552555840488012</v>
      </c>
      <c r="AH223" s="59">
        <f>[2]节奏总纲!AH223</f>
        <v>96.79904406483179</v>
      </c>
      <c r="AJ223" s="8"/>
      <c r="AR223" s="12"/>
      <c r="AY223" s="12"/>
      <c r="AZ223" s="7">
        <v>220</v>
      </c>
      <c r="BA223" s="59">
        <f>[2]节奏总纲!BA223</f>
        <v>43.329750976586219</v>
      </c>
      <c r="BB223" s="59">
        <f>[2]节奏总纲!BB223</f>
        <v>44.843574549861387</v>
      </c>
      <c r="BC223" s="59">
        <f>[2]节奏总纲!BC223</f>
        <v>46.786118238547729</v>
      </c>
      <c r="BD223" s="59">
        <f>[2]节奏总纲!BD223</f>
        <v>49.526167968714425</v>
      </c>
      <c r="BE223" s="59">
        <f>[2]节奏总纲!BE223</f>
        <v>54.236799847277773</v>
      </c>
    </row>
    <row r="224" spans="29:57" s="7" customFormat="1" x14ac:dyDescent="0.15">
      <c r="AC224" s="7">
        <v>221</v>
      </c>
      <c r="AD224" s="59">
        <f>[2]节奏总纲!AD224</f>
        <v>77.942312709427185</v>
      </c>
      <c r="AE224" s="59">
        <f>[2]节奏总纲!AE224</f>
        <v>79.994335665275713</v>
      </c>
      <c r="AF224" s="59">
        <f>[2]节奏总纲!AF224</f>
        <v>82.963446482481729</v>
      </c>
      <c r="AG224" s="59">
        <f>[2]节奏总纲!AG224</f>
        <v>87.627034736560347</v>
      </c>
      <c r="AH224" s="59">
        <f>[2]节奏总纲!AH224</f>
        <v>96.85985417475716</v>
      </c>
      <c r="AJ224" s="8"/>
      <c r="AR224" s="12"/>
      <c r="AY224" s="12"/>
      <c r="AZ224" s="7">
        <v>221</v>
      </c>
      <c r="BA224" s="59">
        <f>[2]节奏总纲!BA224</f>
        <v>43.359708343333942</v>
      </c>
      <c r="BB224" s="59">
        <f>[2]节奏总纲!BB224</f>
        <v>44.875893857741268</v>
      </c>
      <c r="BC224" s="59">
        <f>[2]节奏总纲!BC224</f>
        <v>46.818224976578939</v>
      </c>
      <c r="BD224" s="59">
        <f>[2]节奏总纲!BD224</f>
        <v>49.55715763720923</v>
      </c>
      <c r="BE224" s="59">
        <f>[2]节奏总纲!BE224</f>
        <v>54.266565843873799</v>
      </c>
    </row>
    <row r="225" spans="29:57" s="7" customFormat="1" x14ac:dyDescent="0.15">
      <c r="AC225" s="7">
        <v>222</v>
      </c>
      <c r="AD225" s="59">
        <f>[2]节奏总纲!AD225</f>
        <v>78.008693431404168</v>
      </c>
      <c r="AE225" s="59">
        <f>[2]节奏总纲!AE225</f>
        <v>80.05990507131493</v>
      </c>
      <c r="AF225" s="59">
        <f>[2]节奏总纲!AF225</f>
        <v>83.028328094754301</v>
      </c>
      <c r="AG225" s="59">
        <f>[2]节奏总纲!AG225</f>
        <v>87.701513632632683</v>
      </c>
      <c r="AH225" s="59">
        <f>[2]节奏总纲!AH225</f>
        <v>96.920664284682516</v>
      </c>
      <c r="AJ225" s="8"/>
      <c r="AR225" s="12"/>
      <c r="AY225" s="12"/>
      <c r="AZ225" s="7">
        <v>222</v>
      </c>
      <c r="BA225" s="59">
        <f>[2]节奏总纲!BA225</f>
        <v>43.389665710081658</v>
      </c>
      <c r="BB225" s="59">
        <f>[2]节奏总纲!BB225</f>
        <v>44.908213165621142</v>
      </c>
      <c r="BC225" s="59">
        <f>[2]节奏总纲!BC225</f>
        <v>46.850331714610157</v>
      </c>
      <c r="BD225" s="59">
        <f>[2]节奏总纲!BD225</f>
        <v>49.588147305704041</v>
      </c>
      <c r="BE225" s="59">
        <f>[2]节奏总纲!BE225</f>
        <v>54.296331840469833</v>
      </c>
    </row>
    <row r="226" spans="29:57" s="7" customFormat="1" x14ac:dyDescent="0.15">
      <c r="AC226" s="7">
        <v>223</v>
      </c>
      <c r="AD226" s="59">
        <f>[2]节奏总纲!AD226</f>
        <v>78.071211008105138</v>
      </c>
      <c r="AE226" s="59">
        <f>[2]节奏总纲!AE226</f>
        <v>80.125375094609936</v>
      </c>
      <c r="AF226" s="59">
        <f>[2]节奏总纲!AF226</f>
        <v>83.091955037632331</v>
      </c>
      <c r="AG226" s="59">
        <f>[2]节奏总纲!AG226</f>
        <v>87.775992528705018</v>
      </c>
      <c r="AH226" s="59">
        <f>[2]节奏总纲!AH226</f>
        <v>96.981474394607886</v>
      </c>
      <c r="AJ226" s="8"/>
      <c r="AR226" s="12"/>
      <c r="AY226" s="12"/>
      <c r="AZ226" s="7">
        <v>223</v>
      </c>
      <c r="BA226" s="59">
        <f>[2]节奏总纲!BA226</f>
        <v>43.419623076829374</v>
      </c>
      <c r="BB226" s="59">
        <f>[2]节奏总纲!BB226</f>
        <v>44.940532473501023</v>
      </c>
      <c r="BC226" s="59">
        <f>[2]节奏总纲!BC226</f>
        <v>46.882438452641367</v>
      </c>
      <c r="BD226" s="59">
        <f>[2]节奏总纲!BD226</f>
        <v>49.619136974198845</v>
      </c>
      <c r="BE226" s="59">
        <f>[2]节奏总纲!BE226</f>
        <v>54.326097837065859</v>
      </c>
    </row>
    <row r="227" spans="29:57" s="7" customFormat="1" x14ac:dyDescent="0.15">
      <c r="AC227" s="7">
        <v>224</v>
      </c>
      <c r="AD227" s="59">
        <f>[2]节奏总纲!AD227</f>
        <v>78.133728584806107</v>
      </c>
      <c r="AE227" s="59">
        <f>[2]节奏总纲!AE227</f>
        <v>80.190845117904942</v>
      </c>
      <c r="AF227" s="59">
        <f>[2]节奏总纲!AF227</f>
        <v>83.155581980510348</v>
      </c>
      <c r="AG227" s="59">
        <f>[2]节奏总纲!AG227</f>
        <v>87.850471424777368</v>
      </c>
      <c r="AH227" s="59">
        <f>[2]节奏总纲!AH227</f>
        <v>97.03979962522213</v>
      </c>
      <c r="AJ227" s="8"/>
      <c r="AR227" s="12"/>
      <c r="AY227" s="12"/>
      <c r="AZ227" s="7">
        <v>224</v>
      </c>
      <c r="BA227" s="59">
        <f>[2]节奏总纲!BA227</f>
        <v>43.449580443577091</v>
      </c>
      <c r="BB227" s="59">
        <f>[2]节奏总纲!BB227</f>
        <v>44.972851781380903</v>
      </c>
      <c r="BC227" s="59">
        <f>[2]节奏总纲!BC227</f>
        <v>46.914545190672577</v>
      </c>
      <c r="BD227" s="59">
        <f>[2]节奏总纲!BD227</f>
        <v>49.65012664269365</v>
      </c>
      <c r="BE227" s="59">
        <f>[2]节奏总纲!BE227</f>
        <v>54.355863833661893</v>
      </c>
    </row>
    <row r="228" spans="29:57" s="7" customFormat="1" x14ac:dyDescent="0.15">
      <c r="AC228" s="7">
        <v>225</v>
      </c>
      <c r="AD228" s="59">
        <f>[2]节奏总纲!AD228</f>
        <v>78.196246161507091</v>
      </c>
      <c r="AE228" s="59">
        <f>[2]节奏总纲!AE228</f>
        <v>80.256315141199948</v>
      </c>
      <c r="AF228" s="59">
        <f>[2]节奏总纲!AF228</f>
        <v>83.219208923388379</v>
      </c>
      <c r="AG228" s="59">
        <f>[2]节奏总纲!AG228</f>
        <v>87.924950320849703</v>
      </c>
      <c r="AH228" s="59">
        <f>[2]节奏总纲!AH228</f>
        <v>97.097036185315744</v>
      </c>
      <c r="AJ228" s="8"/>
      <c r="AR228" s="12"/>
      <c r="AY228" s="12"/>
      <c r="AZ228" s="7">
        <v>225</v>
      </c>
      <c r="BA228" s="59">
        <f>[2]节奏总纲!BA228</f>
        <v>43.479537810324814</v>
      </c>
      <c r="BB228" s="59">
        <f>[2]节奏总纲!BB228</f>
        <v>45.004463376644416</v>
      </c>
      <c r="BC228" s="59">
        <f>[2]节奏总纲!BC228</f>
        <v>46.946651928703794</v>
      </c>
      <c r="BD228" s="59">
        <f>[2]节奏总纲!BD228</f>
        <v>49.681116311188454</v>
      </c>
      <c r="BE228" s="59">
        <f>[2]节奏总纲!BE228</f>
        <v>54.385629830257926</v>
      </c>
    </row>
    <row r="229" spans="29:57" s="7" customFormat="1" x14ac:dyDescent="0.15">
      <c r="AC229" s="7">
        <v>226</v>
      </c>
      <c r="AD229" s="59">
        <f>[2]节奏总纲!AD229</f>
        <v>78.25876373820806</v>
      </c>
      <c r="AE229" s="59">
        <f>[2]节奏总纲!AE229</f>
        <v>80.321785164494941</v>
      </c>
      <c r="AF229" s="59">
        <f>[2]节奏总纲!AF229</f>
        <v>83.282835866266396</v>
      </c>
      <c r="AG229" s="59">
        <f>[2]节奏总纲!AG229</f>
        <v>87.999429216922039</v>
      </c>
      <c r="AH229" s="59">
        <f>[2]节奏总纲!AH229</f>
        <v>97.154272745409358</v>
      </c>
      <c r="AJ229" s="8"/>
      <c r="AR229" s="12"/>
      <c r="AY229" s="12"/>
      <c r="AZ229" s="7">
        <v>226</v>
      </c>
      <c r="BA229" s="59">
        <f>[2]节奏总纲!BA229</f>
        <v>43.50949517707253</v>
      </c>
      <c r="BB229" s="59">
        <f>[2]节奏总纲!BB229</f>
        <v>45.032359480672049</v>
      </c>
      <c r="BC229" s="59">
        <f>[2]节奏总纲!BC229</f>
        <v>46.978758666735004</v>
      </c>
      <c r="BD229" s="59">
        <f>[2]节奏总纲!BD229</f>
        <v>49.712105979683258</v>
      </c>
      <c r="BE229" s="59">
        <f>[2]节奏总纲!BE229</f>
        <v>54.415395826853953</v>
      </c>
    </row>
    <row r="230" spans="29:57" s="7" customFormat="1" x14ac:dyDescent="0.15">
      <c r="AC230" s="7">
        <v>227</v>
      </c>
      <c r="AD230" s="59">
        <f>[2]节奏总纲!AD230</f>
        <v>78.321281314909029</v>
      </c>
      <c r="AE230" s="59">
        <f>[2]节奏总纲!AE230</f>
        <v>80.387255187789947</v>
      </c>
      <c r="AF230" s="59">
        <f>[2]节奏总纲!AF230</f>
        <v>83.346462809144427</v>
      </c>
      <c r="AG230" s="59">
        <f>[2]节奏总纲!AG230</f>
        <v>88.069378113045531</v>
      </c>
      <c r="AH230" s="59">
        <f>[2]节奏总纲!AH230</f>
        <v>97.211509305502972</v>
      </c>
      <c r="AJ230" s="8"/>
      <c r="AR230" s="12"/>
      <c r="AY230" s="12"/>
      <c r="AZ230" s="7">
        <v>227</v>
      </c>
      <c r="BA230" s="59">
        <f>[2]节奏总纲!BA230</f>
        <v>43.539452543820246</v>
      </c>
      <c r="BB230" s="59">
        <f>[2]节奏总纲!BB230</f>
        <v>45.060255584699682</v>
      </c>
      <c r="BC230" s="59">
        <f>[2]节奏总纲!BC230</f>
        <v>47.009379755645142</v>
      </c>
      <c r="BD230" s="59">
        <f>[2]节奏总纲!BD230</f>
        <v>49.743095648178063</v>
      </c>
      <c r="BE230" s="59">
        <f>[2]节奏总纲!BE230</f>
        <v>54.445161823449986</v>
      </c>
    </row>
    <row r="231" spans="29:57" s="7" customFormat="1" x14ac:dyDescent="0.15">
      <c r="AC231" s="7">
        <v>228</v>
      </c>
      <c r="AD231" s="59">
        <f>[2]节奏总纲!AD231</f>
        <v>78.383798891610013</v>
      </c>
      <c r="AE231" s="59">
        <f>[2]节奏总纲!AE231</f>
        <v>80.452725211084953</v>
      </c>
      <c r="AF231" s="59">
        <f>[2]节奏总纲!AF231</f>
        <v>83.410089752022458</v>
      </c>
      <c r="AG231" s="59">
        <f>[2]节奏总纲!AG231</f>
        <v>88.139292024548126</v>
      </c>
      <c r="AH231" s="59">
        <f>[2]节奏总纲!AH231</f>
        <v>97.268745865596571</v>
      </c>
      <c r="AJ231" s="8"/>
      <c r="AR231" s="12"/>
      <c r="AY231" s="12"/>
      <c r="AZ231" s="7">
        <v>228</v>
      </c>
      <c r="BA231" s="59">
        <f>[2]节奏总纲!BA231</f>
        <v>43.569409910567963</v>
      </c>
      <c r="BB231" s="59">
        <f>[2]节奏总纲!BB231</f>
        <v>45.088151688727308</v>
      </c>
      <c r="BC231" s="59">
        <f>[2]节奏总纲!BC231</f>
        <v>47.037096473409001</v>
      </c>
      <c r="BD231" s="59">
        <f>[2]节奏总纲!BD231</f>
        <v>49.774085316672867</v>
      </c>
      <c r="BE231" s="59">
        <f>[2]节奏总纲!BE231</f>
        <v>54.47492782004602</v>
      </c>
    </row>
    <row r="232" spans="29:57" s="7" customFormat="1" x14ac:dyDescent="0.15">
      <c r="AC232" s="7">
        <v>229</v>
      </c>
      <c r="AD232" s="59">
        <f>[2]节奏总纲!AD232</f>
        <v>78.446316468310982</v>
      </c>
      <c r="AE232" s="59">
        <f>[2]节奏总纲!AE232</f>
        <v>80.518195234379959</v>
      </c>
      <c r="AF232" s="59">
        <f>[2]节奏总纲!AF232</f>
        <v>83.473716694900475</v>
      </c>
      <c r="AG232" s="59">
        <f>[2]节奏总纲!AG232</f>
        <v>88.209205936050708</v>
      </c>
      <c r="AH232" s="59">
        <f>[2]节奏总纲!AH232</f>
        <v>97.325982425690185</v>
      </c>
      <c r="AJ232" s="8"/>
      <c r="AR232" s="12"/>
      <c r="AY232" s="12"/>
      <c r="AZ232" s="7">
        <v>229</v>
      </c>
      <c r="BA232" s="59">
        <f>[2]节奏总纲!BA232</f>
        <v>43.599367277315686</v>
      </c>
      <c r="BB232" s="59">
        <f>[2]节奏总纲!BB232</f>
        <v>45.116047792754941</v>
      </c>
      <c r="BC232" s="59">
        <f>[2]节奏总纲!BC232</f>
        <v>47.06481319117286</v>
      </c>
      <c r="BD232" s="59">
        <f>[2]节奏总纲!BD232</f>
        <v>49.805074985167678</v>
      </c>
      <c r="BE232" s="59">
        <f>[2]节奏总纲!BE232</f>
        <v>54.504693816642046</v>
      </c>
    </row>
    <row r="233" spans="29:57" s="7" customFormat="1" x14ac:dyDescent="0.15">
      <c r="AC233" s="7">
        <v>230</v>
      </c>
      <c r="AD233" s="59">
        <f>[2]节奏总纲!AD233</f>
        <v>78.508834045011952</v>
      </c>
      <c r="AE233" s="59">
        <f>[2]节奏总纲!AE233</f>
        <v>80.583665257674966</v>
      </c>
      <c r="AF233" s="59">
        <f>[2]节奏总纲!AF233</f>
        <v>83.537343637778505</v>
      </c>
      <c r="AG233" s="59">
        <f>[2]节奏总纲!AG233</f>
        <v>88.279119847553304</v>
      </c>
      <c r="AH233" s="59">
        <f>[2]节奏总纲!AH233</f>
        <v>97.383218985783799</v>
      </c>
      <c r="AJ233" s="8"/>
      <c r="AR233" s="12"/>
      <c r="AY233" s="12"/>
      <c r="AZ233" s="7">
        <v>230</v>
      </c>
      <c r="BA233" s="59">
        <f>[2]节奏总纲!BA233</f>
        <v>43.629324644063402</v>
      </c>
      <c r="BB233" s="59">
        <f>[2]节奏总纲!BB233</f>
        <v>45.143943896782567</v>
      </c>
      <c r="BC233" s="59">
        <f>[2]节奏总纲!BC233</f>
        <v>47.092529908936719</v>
      </c>
      <c r="BD233" s="59">
        <f>[2]节奏总纲!BD233</f>
        <v>49.836064653662483</v>
      </c>
      <c r="BE233" s="59">
        <f>[2]节奏总纲!BE233</f>
        <v>54.53445981323808</v>
      </c>
    </row>
    <row r="234" spans="29:57" s="7" customFormat="1" x14ac:dyDescent="0.15">
      <c r="AC234" s="7">
        <v>231</v>
      </c>
      <c r="AD234" s="59">
        <f>[2]节奏总纲!AD234</f>
        <v>78.571351621712921</v>
      </c>
      <c r="AE234" s="59">
        <f>[2]节奏总纲!AE234</f>
        <v>80.649135280969972</v>
      </c>
      <c r="AF234" s="59">
        <f>[2]节奏总纲!AF234</f>
        <v>83.600970580656536</v>
      </c>
      <c r="AG234" s="59">
        <f>[2]节奏总纲!AG234</f>
        <v>88.349033759055899</v>
      </c>
      <c r="AH234" s="59">
        <f>[2]节奏总纲!AH234</f>
        <v>97.440455545877413</v>
      </c>
      <c r="AJ234" s="8"/>
      <c r="AR234" s="12"/>
      <c r="AY234" s="12"/>
      <c r="AZ234" s="7">
        <v>231</v>
      </c>
      <c r="BA234" s="59">
        <f>[2]节奏总纲!BA234</f>
        <v>43.659282010811118</v>
      </c>
      <c r="BB234" s="59">
        <f>[2]节奏总纲!BB234</f>
        <v>45.171840000810199</v>
      </c>
      <c r="BC234" s="59">
        <f>[2]节奏总纲!BC234</f>
        <v>47.120246626700578</v>
      </c>
      <c r="BD234" s="59">
        <f>[2]节奏总纲!BD234</f>
        <v>49.867054322157287</v>
      </c>
      <c r="BE234" s="59">
        <f>[2]节奏总纲!BE234</f>
        <v>54.564225809834106</v>
      </c>
    </row>
    <row r="235" spans="29:57" s="7" customFormat="1" x14ac:dyDescent="0.15">
      <c r="AC235" s="7">
        <v>232</v>
      </c>
      <c r="AD235" s="59">
        <f>[2]节奏总纲!AD235</f>
        <v>78.633869198413905</v>
      </c>
      <c r="AE235" s="59">
        <f>[2]节奏总纲!AE235</f>
        <v>80.714605304264978</v>
      </c>
      <c r="AF235" s="59">
        <f>[2]节奏总纲!AF235</f>
        <v>83.664597523534553</v>
      </c>
      <c r="AG235" s="59">
        <f>[2]节奏总纲!AG235</f>
        <v>88.418947670558495</v>
      </c>
      <c r="AH235" s="59">
        <f>[2]节奏总纲!AH235</f>
        <v>97.497692105971026</v>
      </c>
      <c r="AJ235" s="8"/>
      <c r="AR235" s="12"/>
      <c r="AY235" s="12"/>
      <c r="AZ235" s="7">
        <v>232</v>
      </c>
      <c r="BA235" s="59">
        <f>[2]节奏总纲!BA235</f>
        <v>43.689239377558835</v>
      </c>
      <c r="BB235" s="59">
        <f>[2]节奏总纲!BB235</f>
        <v>45.199736104837825</v>
      </c>
      <c r="BC235" s="59">
        <f>[2]节奏总纲!BC235</f>
        <v>47.147963344464429</v>
      </c>
      <c r="BD235" s="59">
        <f>[2]节奏总纲!BD235</f>
        <v>49.898043990652091</v>
      </c>
      <c r="BE235" s="59">
        <f>[2]节奏总纲!BE235</f>
        <v>54.593991806430139</v>
      </c>
    </row>
    <row r="236" spans="29:57" s="7" customFormat="1" x14ac:dyDescent="0.15">
      <c r="AC236" s="7">
        <v>233</v>
      </c>
      <c r="AD236" s="59">
        <f>[2]节奏总纲!AD236</f>
        <v>78.696386775114874</v>
      </c>
      <c r="AE236" s="59">
        <f>[2]节奏总纲!AE236</f>
        <v>80.78007532755997</v>
      </c>
      <c r="AF236" s="59">
        <f>[2]节奏总纲!AF236</f>
        <v>83.728224466412584</v>
      </c>
      <c r="AG236" s="59">
        <f>[2]节奏总纲!AG236</f>
        <v>88.488861582061077</v>
      </c>
      <c r="AH236" s="59">
        <f>[2]节奏总纲!AH236</f>
        <v>97.554928666064626</v>
      </c>
      <c r="AJ236" s="8"/>
      <c r="AR236" s="12"/>
      <c r="AY236" s="12"/>
      <c r="AZ236" s="7">
        <v>233</v>
      </c>
      <c r="BA236" s="59">
        <f>[2]节奏总纲!BA236</f>
        <v>43.719196744306558</v>
      </c>
      <c r="BB236" s="59">
        <f>[2]节奏总纲!BB236</f>
        <v>45.227632208865458</v>
      </c>
      <c r="BC236" s="59">
        <f>[2]节奏总纲!BC236</f>
        <v>47.175680062228288</v>
      </c>
      <c r="BD236" s="59">
        <f>[2]节奏总纲!BD236</f>
        <v>49.929033659146896</v>
      </c>
      <c r="BE236" s="59">
        <f>[2]节奏总纲!BE236</f>
        <v>54.623757803026173</v>
      </c>
    </row>
    <row r="237" spans="29:57" s="7" customFormat="1" x14ac:dyDescent="0.15">
      <c r="AC237" s="7">
        <v>234</v>
      </c>
      <c r="AD237" s="59">
        <f>[2]节奏总纲!AD237</f>
        <v>78.758904351815843</v>
      </c>
      <c r="AE237" s="59">
        <f>[2]节奏总纲!AE237</f>
        <v>80.845545350854977</v>
      </c>
      <c r="AF237" s="59">
        <f>[2]节奏总纲!AF237</f>
        <v>83.791851409290615</v>
      </c>
      <c r="AG237" s="59">
        <f>[2]节奏总纲!AG237</f>
        <v>88.558775493563672</v>
      </c>
      <c r="AH237" s="59">
        <f>[2]节奏总纲!AH237</f>
        <v>97.61216522615824</v>
      </c>
      <c r="AJ237" s="8"/>
      <c r="AR237" s="12"/>
      <c r="AY237" s="12"/>
      <c r="AZ237" s="7">
        <v>234</v>
      </c>
      <c r="BA237" s="59">
        <f>[2]节奏总纲!BA237</f>
        <v>43.749154111054274</v>
      </c>
      <c r="BB237" s="59">
        <f>[2]节奏总纲!BB237</f>
        <v>45.255528312893091</v>
      </c>
      <c r="BC237" s="59">
        <f>[2]节奏总纲!BC237</f>
        <v>47.203396779992147</v>
      </c>
      <c r="BD237" s="59">
        <f>[2]节奏总纲!BD237</f>
        <v>49.9600233276417</v>
      </c>
      <c r="BE237" s="59">
        <f>[2]节奏总纲!BE237</f>
        <v>54.653523799622199</v>
      </c>
    </row>
    <row r="238" spans="29:57" s="7" customFormat="1" x14ac:dyDescent="0.15">
      <c r="AC238" s="7">
        <v>235</v>
      </c>
      <c r="AD238" s="59">
        <f>[2]节奏总纲!AD238</f>
        <v>78.821421928516827</v>
      </c>
      <c r="AE238" s="59">
        <f>[2]节奏总纲!AE238</f>
        <v>80.911015374149983</v>
      </c>
      <c r="AF238" s="59">
        <f>[2]节奏总纲!AF238</f>
        <v>83.855478352168632</v>
      </c>
      <c r="AG238" s="59">
        <f>[2]节奏总纲!AG238</f>
        <v>88.628689405066268</v>
      </c>
      <c r="AH238" s="59">
        <f>[2]节奏总纲!AH238</f>
        <v>97.669401786251854</v>
      </c>
      <c r="AJ238" s="8"/>
      <c r="AR238" s="12"/>
      <c r="AY238" s="12"/>
      <c r="AZ238" s="7">
        <v>235</v>
      </c>
      <c r="BA238" s="59">
        <f>[2]节奏总纲!BA238</f>
        <v>43.77911147780199</v>
      </c>
      <c r="BB238" s="59">
        <f>[2]节奏总纲!BB238</f>
        <v>45.283424416920717</v>
      </c>
      <c r="BC238" s="59">
        <f>[2]节奏总纲!BC238</f>
        <v>47.231113497756006</v>
      </c>
      <c r="BD238" s="59">
        <f>[2]节奏总纲!BD238</f>
        <v>49.991012996136504</v>
      </c>
      <c r="BE238" s="59">
        <f>[2]节奏总纲!BE238</f>
        <v>54.683289796218233</v>
      </c>
    </row>
    <row r="239" spans="29:57" s="7" customFormat="1" x14ac:dyDescent="0.15">
      <c r="AC239" s="7">
        <v>236</v>
      </c>
      <c r="AD239" s="59">
        <f>[2]节奏总纲!AD239</f>
        <v>78.883939505217796</v>
      </c>
      <c r="AE239" s="59">
        <f>[2]节奏总纲!AE239</f>
        <v>80.976485397444989</v>
      </c>
      <c r="AF239" s="59">
        <f>[2]节奏总纲!AF239</f>
        <v>83.919105295046663</v>
      </c>
      <c r="AG239" s="59">
        <f>[2]节奏总纲!AG239</f>
        <v>88.698603316568864</v>
      </c>
      <c r="AH239" s="59">
        <f>[2]节奏总纲!AH239</f>
        <v>97.726638346345467</v>
      </c>
      <c r="AJ239" s="8"/>
      <c r="AR239" s="12"/>
      <c r="AY239" s="12"/>
      <c r="AZ239" s="7">
        <v>236</v>
      </c>
      <c r="BA239" s="59">
        <f>[2]节奏总纲!BA239</f>
        <v>43.809068844549707</v>
      </c>
      <c r="BB239" s="59">
        <f>[2]节奏总纲!BB239</f>
        <v>45.31132052094835</v>
      </c>
      <c r="BC239" s="59">
        <f>[2]节奏总纲!BC239</f>
        <v>47.258830215519865</v>
      </c>
      <c r="BD239" s="59">
        <f>[2]节奏总纲!BD239</f>
        <v>50.018998195299922</v>
      </c>
      <c r="BE239" s="59">
        <f>[2]节奏总纲!BE239</f>
        <v>54.713055792814259</v>
      </c>
    </row>
    <row r="240" spans="29:57" s="7" customFormat="1" x14ac:dyDescent="0.15">
      <c r="AC240" s="7">
        <v>237</v>
      </c>
      <c r="AD240" s="59">
        <f>[2]节奏总纲!AD240</f>
        <v>78.946457081918766</v>
      </c>
      <c r="AE240" s="59">
        <f>[2]节奏总纲!AE240</f>
        <v>81.038163244467697</v>
      </c>
      <c r="AF240" s="59">
        <f>[2]节奏总纲!AF240</f>
        <v>83.982732237924694</v>
      </c>
      <c r="AG240" s="59">
        <f>[2]节奏总纲!AG240</f>
        <v>88.768517228071445</v>
      </c>
      <c r="AH240" s="59">
        <f>[2]节奏总纲!AH240</f>
        <v>97.783874906439081</v>
      </c>
      <c r="AJ240" s="8"/>
      <c r="AR240" s="12"/>
      <c r="AY240" s="12"/>
      <c r="AZ240" s="7">
        <v>237</v>
      </c>
      <c r="BA240" s="59">
        <f>[2]节奏总纲!BA240</f>
        <v>43.83902621129743</v>
      </c>
      <c r="BB240" s="59">
        <f>[2]节奏总纲!BB240</f>
        <v>45.339216624975975</v>
      </c>
      <c r="BC240" s="59">
        <f>[2]节奏总纲!BC240</f>
        <v>47.286546933283724</v>
      </c>
      <c r="BD240" s="59">
        <f>[2]节奏总纲!BD240</f>
        <v>50.045756216849099</v>
      </c>
      <c r="BE240" s="59">
        <f>[2]节奏总纲!BE240</f>
        <v>54.742821789410293</v>
      </c>
    </row>
    <row r="241" spans="29:57" s="7" customFormat="1" x14ac:dyDescent="0.15">
      <c r="AC241" s="7">
        <v>238</v>
      </c>
      <c r="AD241" s="59">
        <f>[2]节奏总纲!AD241</f>
        <v>79.008373652580005</v>
      </c>
      <c r="AE241" s="59">
        <f>[2]节奏总纲!AE241</f>
        <v>81.097715704203424</v>
      </c>
      <c r="AF241" s="59">
        <f>[2]节奏总纲!AF241</f>
        <v>84.043767921022209</v>
      </c>
      <c r="AG241" s="59">
        <f>[2]节奏总纲!AG241</f>
        <v>88.838431139574041</v>
      </c>
      <c r="AH241" s="59">
        <f>[2]节奏总纲!AH241</f>
        <v>97.841111466532681</v>
      </c>
      <c r="AJ241" s="8"/>
      <c r="AR241" s="12"/>
      <c r="AY241" s="12"/>
      <c r="AZ241" s="7">
        <v>238</v>
      </c>
      <c r="BA241" s="59">
        <f>[2]节奏总纲!BA241</f>
        <v>43.868983578045146</v>
      </c>
      <c r="BB241" s="59">
        <f>[2]节奏总纲!BB241</f>
        <v>45.367112729003608</v>
      </c>
      <c r="BC241" s="59">
        <f>[2]节奏总纲!BC241</f>
        <v>47.314263651047582</v>
      </c>
      <c r="BD241" s="59">
        <f>[2]节奏总纲!BD241</f>
        <v>50.072514238398277</v>
      </c>
      <c r="BE241" s="59">
        <f>[2]节奏总纲!BE241</f>
        <v>54.772587786006326</v>
      </c>
    </row>
    <row r="242" spans="29:57" s="7" customFormat="1" x14ac:dyDescent="0.15">
      <c r="AC242" s="7">
        <v>239</v>
      </c>
      <c r="AD242" s="59">
        <f>[2]节奏总纲!AD242</f>
        <v>79.066704614192943</v>
      </c>
      <c r="AE242" s="59">
        <f>[2]节奏总纲!AE242</f>
        <v>81.157268163939136</v>
      </c>
      <c r="AF242" s="59">
        <f>[2]节奏总纲!AF242</f>
        <v>84.103838417578672</v>
      </c>
      <c r="AG242" s="59">
        <f>[2]节奏总纲!AG242</f>
        <v>88.908345051076637</v>
      </c>
      <c r="AH242" s="59">
        <f>[2]节奏总纲!AH242</f>
        <v>97.898348026626294</v>
      </c>
      <c r="AJ242" s="8"/>
      <c r="AR242" s="12"/>
      <c r="AY242" s="12"/>
      <c r="AZ242" s="7">
        <v>239</v>
      </c>
      <c r="BA242" s="59">
        <f>[2]节奏总纲!BA242</f>
        <v>43.898940944792862</v>
      </c>
      <c r="BB242" s="59">
        <f>[2]节奏总纲!BB242</f>
        <v>45.395008833031234</v>
      </c>
      <c r="BC242" s="59">
        <f>[2]节奏总纲!BC242</f>
        <v>47.341980368811441</v>
      </c>
      <c r="BD242" s="59">
        <f>[2]节奏总纲!BD242</f>
        <v>50.099272259947462</v>
      </c>
      <c r="BE242" s="59">
        <f>[2]节奏总纲!BE242</f>
        <v>54.802353782602353</v>
      </c>
    </row>
    <row r="243" spans="29:57" s="7" customFormat="1" x14ac:dyDescent="0.15">
      <c r="AC243" s="7">
        <v>240</v>
      </c>
      <c r="AD243" s="59">
        <f>[2]节奏总纲!AD243</f>
        <v>79.125035575805882</v>
      </c>
      <c r="AE243" s="59">
        <f>[2]节奏总纲!AE243</f>
        <v>81.216820623674849</v>
      </c>
      <c r="AF243" s="59">
        <f>[2]节奏总纲!AF243</f>
        <v>84.163908914135135</v>
      </c>
      <c r="AG243" s="59">
        <f>[2]节奏总纲!AG243</f>
        <v>88.978258962579233</v>
      </c>
      <c r="AH243" s="59">
        <f>[2]节奏总纲!AH243</f>
        <v>97.955584586719908</v>
      </c>
      <c r="AJ243" s="8"/>
      <c r="AR243" s="12"/>
      <c r="AY243" s="12"/>
      <c r="AZ243" s="7">
        <v>240</v>
      </c>
      <c r="BA243" s="59">
        <f>[2]节奏总纲!BA243</f>
        <v>43.928898311540586</v>
      </c>
      <c r="BB243" s="59">
        <f>[2]节奏总纲!BB243</f>
        <v>45.422904937058867</v>
      </c>
      <c r="BC243" s="59">
        <f>[2]节奏总纲!BC243</f>
        <v>47.3696970865753</v>
      </c>
      <c r="BD243" s="59">
        <f>[2]节奏总纲!BD243</f>
        <v>50.126030281496639</v>
      </c>
      <c r="BE243" s="59">
        <f>[2]节奏总纲!BE243</f>
        <v>54.832119779198386</v>
      </c>
    </row>
    <row r="244" spans="29:57" s="7" customFormat="1" x14ac:dyDescent="0.15">
      <c r="AC244" s="7">
        <v>241</v>
      </c>
      <c r="AD244" s="59">
        <f>[2]节奏总纲!AD244</f>
        <v>79.18336653741882</v>
      </c>
      <c r="AE244" s="59">
        <f>[2]节奏总纲!AE244</f>
        <v>81.276373083410562</v>
      </c>
      <c r="AF244" s="59">
        <f>[2]节奏总纲!AF244</f>
        <v>84.223979410691598</v>
      </c>
      <c r="AG244" s="59">
        <f>[2]节奏总纲!AG244</f>
        <v>89.047272179270863</v>
      </c>
      <c r="AH244" s="59">
        <f>[2]节奏总纲!AH244</f>
        <v>98.013314854852808</v>
      </c>
      <c r="AJ244" s="8"/>
      <c r="AR244" s="12"/>
      <c r="AY244" s="12"/>
      <c r="AZ244" s="7">
        <v>241</v>
      </c>
      <c r="BA244" s="59">
        <f>[2]节奏总纲!BA244</f>
        <v>43.958855678288302</v>
      </c>
      <c r="BB244" s="59">
        <f>[2]节奏总纲!BB244</f>
        <v>45.450801041086493</v>
      </c>
      <c r="BC244" s="59">
        <f>[2]节奏总纲!BC244</f>
        <v>47.397413804339159</v>
      </c>
      <c r="BD244" s="59">
        <f>[2]节奏总纲!BD244</f>
        <v>50.152788303045817</v>
      </c>
      <c r="BE244" s="59">
        <f>[2]节奏总纲!BE244</f>
        <v>54.86188577579442</v>
      </c>
    </row>
    <row r="245" spans="29:57" s="7" customFormat="1" x14ac:dyDescent="0.15">
      <c r="AC245" s="7">
        <v>242</v>
      </c>
      <c r="AD245" s="59">
        <f>[2]节奏总纲!AD245</f>
        <v>79.241697499031773</v>
      </c>
      <c r="AE245" s="59">
        <f>[2]节奏总纲!AE245</f>
        <v>81.335925543146274</v>
      </c>
      <c r="AF245" s="59">
        <f>[2]节奏总纲!AF245</f>
        <v>84.284049907248061</v>
      </c>
      <c r="AG245" s="59">
        <f>[2]节奏总纲!AG245</f>
        <v>89.11587890081428</v>
      </c>
      <c r="AH245" s="59">
        <f>[2]节奏总纲!AH245</f>
        <v>98.072755441643167</v>
      </c>
      <c r="AJ245" s="8"/>
      <c r="AR245" s="12"/>
      <c r="AY245" s="12"/>
      <c r="AZ245" s="7">
        <v>242</v>
      </c>
      <c r="BA245" s="59">
        <f>[2]节奏总纲!BA245</f>
        <v>43.988813045036018</v>
      </c>
      <c r="BB245" s="59">
        <f>[2]节奏总纲!BB245</f>
        <v>45.478697145114126</v>
      </c>
      <c r="BC245" s="59">
        <f>[2]节奏总纲!BC245</f>
        <v>47.425130522103018</v>
      </c>
      <c r="BD245" s="59">
        <f>[2]节奏总纲!BD245</f>
        <v>50.179546324595002</v>
      </c>
      <c r="BE245" s="59">
        <f>[2]节奏总纲!BE245</f>
        <v>54.891651772390446</v>
      </c>
    </row>
    <row r="246" spans="29:57" s="7" customFormat="1" x14ac:dyDescent="0.15">
      <c r="AC246" s="7">
        <v>243</v>
      </c>
      <c r="AD246" s="59">
        <f>[2]节奏总纲!AD246</f>
        <v>79.300028460644711</v>
      </c>
      <c r="AE246" s="59">
        <f>[2]节奏总纲!AE246</f>
        <v>81.395478002882001</v>
      </c>
      <c r="AF246" s="59">
        <f>[2]节奏总纲!AF246</f>
        <v>84.344120403804524</v>
      </c>
      <c r="AG246" s="59">
        <f>[2]节奏总纲!AG246</f>
        <v>89.184485622357698</v>
      </c>
      <c r="AH246" s="59">
        <f>[2]节奏总纲!AH246</f>
        <v>98.132196028433526</v>
      </c>
      <c r="AJ246" s="8"/>
      <c r="AR246" s="12"/>
      <c r="AY246" s="12"/>
      <c r="AZ246" s="7">
        <v>243</v>
      </c>
      <c r="BA246" s="59">
        <f>[2]节奏总纲!BA246</f>
        <v>44.016200268136501</v>
      </c>
      <c r="BB246" s="59">
        <f>[2]节奏总纲!BB246</f>
        <v>45.506593249141758</v>
      </c>
      <c r="BC246" s="59">
        <f>[2]节奏总纲!BC246</f>
        <v>47.452847239866877</v>
      </c>
      <c r="BD246" s="59">
        <f>[2]节奏总纲!BD246</f>
        <v>50.206304346144179</v>
      </c>
      <c r="BE246" s="59">
        <f>[2]节奏总纲!BE246</f>
        <v>54.92141776898648</v>
      </c>
    </row>
    <row r="247" spans="29:57" s="7" customFormat="1" x14ac:dyDescent="0.15">
      <c r="AC247" s="7">
        <v>244</v>
      </c>
      <c r="AD247" s="59">
        <f>[2]节奏总纲!AD247</f>
        <v>79.358359422257649</v>
      </c>
      <c r="AE247" s="59">
        <f>[2]节奏总纲!AE247</f>
        <v>81.455030462617714</v>
      </c>
      <c r="AF247" s="59">
        <f>[2]节奏总纲!AF247</f>
        <v>84.404190900360987</v>
      </c>
      <c r="AG247" s="59">
        <f>[2]节奏总纲!AG247</f>
        <v>89.253092343901116</v>
      </c>
      <c r="AH247" s="59">
        <f>[2]节奏总纲!AH247</f>
        <v>98.191636615223871</v>
      </c>
      <c r="AJ247" s="8"/>
      <c r="AR247" s="12"/>
      <c r="AY247" s="12"/>
      <c r="AZ247" s="7">
        <v>244</v>
      </c>
      <c r="BA247" s="59">
        <f>[2]节奏总纲!BA247</f>
        <v>44.042055714440401</v>
      </c>
      <c r="BB247" s="59">
        <f>[2]节奏总纲!BB247</f>
        <v>45.534489353169384</v>
      </c>
      <c r="BC247" s="59">
        <f>[2]节奏总纲!BC247</f>
        <v>47.480563957630736</v>
      </c>
      <c r="BD247" s="59">
        <f>[2]节奏总纲!BD247</f>
        <v>50.233062367693357</v>
      </c>
      <c r="BE247" s="59">
        <f>[2]节奏总纲!BE247</f>
        <v>54.951183765582506</v>
      </c>
    </row>
    <row r="248" spans="29:57" s="7" customFormat="1" x14ac:dyDescent="0.15">
      <c r="AC248" s="7">
        <v>245</v>
      </c>
      <c r="AD248" s="59">
        <f>[2]节奏总纲!AD248</f>
        <v>79.416690383870588</v>
      </c>
      <c r="AE248" s="59">
        <f>[2]节奏总纲!AE248</f>
        <v>81.514582922353426</v>
      </c>
      <c r="AF248" s="59">
        <f>[2]节奏总纲!AF248</f>
        <v>84.46426139691745</v>
      </c>
      <c r="AG248" s="59">
        <f>[2]节奏总纲!AG248</f>
        <v>89.321699065444534</v>
      </c>
      <c r="AH248" s="59">
        <f>[2]节奏总纲!AH248</f>
        <v>98.25107720201423</v>
      </c>
      <c r="AJ248" s="8"/>
      <c r="AR248" s="12"/>
      <c r="AY248" s="12"/>
      <c r="AZ248" s="7">
        <v>245</v>
      </c>
      <c r="BA248" s="59">
        <f>[2]节奏总纲!BA248</f>
        <v>44.067911160744309</v>
      </c>
      <c r="BB248" s="59">
        <f>[2]节奏总纲!BB248</f>
        <v>45.562385457197017</v>
      </c>
      <c r="BC248" s="59">
        <f>[2]节奏总纲!BC248</f>
        <v>47.508280675394595</v>
      </c>
      <c r="BD248" s="59">
        <f>[2]节奏总纲!BD248</f>
        <v>50.259820389242542</v>
      </c>
      <c r="BE248" s="59">
        <f>[2]节奏总纲!BE248</f>
        <v>54.98094976217854</v>
      </c>
    </row>
    <row r="249" spans="29:57" s="7" customFormat="1" x14ac:dyDescent="0.15">
      <c r="AC249" s="7">
        <v>246</v>
      </c>
      <c r="AD249" s="59">
        <f>[2]节奏总纲!AD249</f>
        <v>79.475021345483526</v>
      </c>
      <c r="AE249" s="59">
        <f>[2]节奏总纲!AE249</f>
        <v>81.574135382089139</v>
      </c>
      <c r="AF249" s="59">
        <f>[2]节奏总纲!AF249</f>
        <v>84.524331893473914</v>
      </c>
      <c r="AG249" s="59">
        <f>[2]节奏总纲!AG249</f>
        <v>89.390305786987952</v>
      </c>
      <c r="AH249" s="59">
        <f>[2]节奏总纲!AH249</f>
        <v>98.310517788804589</v>
      </c>
      <c r="AJ249" s="8"/>
      <c r="AR249" s="12"/>
      <c r="AY249" s="12"/>
      <c r="AZ249" s="7">
        <v>246</v>
      </c>
      <c r="BA249" s="59">
        <f>[2]节奏总纲!BA249</f>
        <v>44.093766607048209</v>
      </c>
      <c r="BB249" s="59">
        <f>[2]节奏总纲!BB249</f>
        <v>45.590281561224643</v>
      </c>
      <c r="BC249" s="59">
        <f>[2]节奏总纲!BC249</f>
        <v>47.535997393158453</v>
      </c>
      <c r="BD249" s="59">
        <f>[2]节奏总纲!BD249</f>
        <v>50.286578410791719</v>
      </c>
      <c r="BE249" s="59">
        <f>[2]节奏总纲!BE249</f>
        <v>55.009255535630842</v>
      </c>
    </row>
    <row r="250" spans="29:57" s="7" customFormat="1" x14ac:dyDescent="0.15">
      <c r="AC250" s="7">
        <v>247</v>
      </c>
      <c r="AD250" s="59">
        <f>[2]节奏总纲!AD250</f>
        <v>79.533352307096465</v>
      </c>
      <c r="AE250" s="59">
        <f>[2]节奏总纲!AE250</f>
        <v>81.633687841824852</v>
      </c>
      <c r="AF250" s="59">
        <f>[2]节奏总纲!AF250</f>
        <v>84.584402390030377</v>
      </c>
      <c r="AG250" s="59">
        <f>[2]节奏总纲!AG250</f>
        <v>89.45891250853137</v>
      </c>
      <c r="AH250" s="59">
        <f>[2]节奏总纲!AH250</f>
        <v>98.369958375594933</v>
      </c>
      <c r="AJ250" s="8"/>
      <c r="AR250" s="12"/>
      <c r="AY250" s="12"/>
      <c r="AZ250" s="7">
        <v>247</v>
      </c>
      <c r="BA250" s="59">
        <f>[2]节奏总纲!BA250</f>
        <v>44.11962205335211</v>
      </c>
      <c r="BB250" s="59">
        <f>[2]节奏总纲!BB250</f>
        <v>45.618177665252276</v>
      </c>
      <c r="BC250" s="59">
        <f>[2]节奏总纲!BC250</f>
        <v>47.563714110922312</v>
      </c>
      <c r="BD250" s="59">
        <f>[2]节奏总纲!BD250</f>
        <v>50.313336432340897</v>
      </c>
      <c r="BE250" s="59">
        <f>[2]节奏总纲!BE250</f>
        <v>55.034965356827627</v>
      </c>
    </row>
    <row r="251" spans="29:57" s="7" customFormat="1" x14ac:dyDescent="0.15">
      <c r="AC251" s="7">
        <v>248</v>
      </c>
      <c r="AD251" s="59">
        <f>[2]节奏总纲!AD251</f>
        <v>79.591683268709417</v>
      </c>
      <c r="AE251" s="59">
        <f>[2]节奏总纲!AE251</f>
        <v>81.693240301560579</v>
      </c>
      <c r="AF251" s="59">
        <f>[2]节奏总纲!AF251</f>
        <v>84.64447288658684</v>
      </c>
      <c r="AG251" s="59">
        <f>[2]节奏总纲!AG251</f>
        <v>89.527519230074788</v>
      </c>
      <c r="AH251" s="59">
        <f>[2]节奏总纲!AH251</f>
        <v>98.429398962385292</v>
      </c>
      <c r="AJ251" s="8"/>
      <c r="AR251" s="12"/>
      <c r="AY251" s="12"/>
      <c r="AZ251" s="7">
        <v>248</v>
      </c>
      <c r="BA251" s="59">
        <f>[2]节奏总纲!BA251</f>
        <v>44.145477499656018</v>
      </c>
      <c r="BB251" s="59">
        <f>[2]节奏总纲!BB251</f>
        <v>45.646073769279901</v>
      </c>
      <c r="BC251" s="59">
        <f>[2]节奏总纲!BC251</f>
        <v>47.591430828686171</v>
      </c>
      <c r="BD251" s="59">
        <f>[2]节奏总纲!BD251</f>
        <v>50.340094453890082</v>
      </c>
      <c r="BE251" s="59">
        <f>[2]节奏总纲!BE251</f>
        <v>55.060675178024418</v>
      </c>
    </row>
    <row r="252" spans="29:57" s="7" customFormat="1" x14ac:dyDescent="0.15">
      <c r="AC252" s="7">
        <v>249</v>
      </c>
      <c r="AD252" s="59">
        <f>[2]节奏总纲!AD252</f>
        <v>79.650014230322356</v>
      </c>
      <c r="AE252" s="59">
        <f>[2]节奏总纲!AE252</f>
        <v>81.752792761296291</v>
      </c>
      <c r="AF252" s="59">
        <f>[2]节奏总纲!AF252</f>
        <v>84.704543383143317</v>
      </c>
      <c r="AG252" s="59">
        <f>[2]节奏总纲!AG252</f>
        <v>89.596125951618205</v>
      </c>
      <c r="AH252" s="59">
        <f>[2]节奏总纲!AH252</f>
        <v>98.488839549175651</v>
      </c>
      <c r="AJ252" s="8"/>
      <c r="AR252" s="12"/>
      <c r="AY252" s="12"/>
      <c r="AZ252" s="7">
        <v>249</v>
      </c>
      <c r="BA252" s="59">
        <f>[2]节奏总纲!BA252</f>
        <v>44.171332945959918</v>
      </c>
      <c r="BB252" s="59">
        <f>[2]节奏总纲!BB252</f>
        <v>45.673969873307534</v>
      </c>
      <c r="BC252" s="59">
        <f>[2]节奏总纲!BC252</f>
        <v>47.61914754645003</v>
      </c>
      <c r="BD252" s="59">
        <f>[2]节奏总纲!BD252</f>
        <v>50.366852475439259</v>
      </c>
      <c r="BE252" s="59">
        <f>[2]节奏总纲!BE252</f>
        <v>55.086384999221202</v>
      </c>
    </row>
    <row r="253" spans="29:57" s="7" customFormat="1" x14ac:dyDescent="0.15">
      <c r="AC253" s="7">
        <v>250</v>
      </c>
      <c r="AD253" s="59">
        <f>[2]节奏总纲!AD253</f>
        <v>79.708345191935294</v>
      </c>
      <c r="AE253" s="59">
        <f>[2]节奏总纲!AE253</f>
        <v>81.812345221032004</v>
      </c>
      <c r="AF253" s="59">
        <f>[2]节奏总纲!AF253</f>
        <v>84.76461387969978</v>
      </c>
      <c r="AG253" s="59">
        <f>[2]节奏总纲!AG253</f>
        <v>89.664732673161623</v>
      </c>
      <c r="AH253" s="59">
        <f>[2]节奏总纲!AH253</f>
        <v>98.548280135965996</v>
      </c>
      <c r="AJ253" s="8"/>
      <c r="AR253" s="12"/>
      <c r="AY253" s="12"/>
      <c r="AZ253" s="7">
        <v>250</v>
      </c>
      <c r="BA253" s="59">
        <f>[2]节奏总纲!BA253</f>
        <v>44.197188392263818</v>
      </c>
      <c r="BB253" s="59">
        <f>[2]节奏总纲!BB253</f>
        <v>45.701865977335167</v>
      </c>
      <c r="BC253" s="59">
        <f>[2]节奏总纲!BC253</f>
        <v>47.646864264213889</v>
      </c>
      <c r="BD253" s="59">
        <f>[2]节奏总纲!BD253</f>
        <v>50.393610496988437</v>
      </c>
      <c r="BE253" s="59">
        <f>[2]节奏总纲!BE253</f>
        <v>55.112094820417994</v>
      </c>
    </row>
    <row r="254" spans="29:57" s="7" customFormat="1" x14ac:dyDescent="0.15">
      <c r="AC254" s="7">
        <v>251</v>
      </c>
      <c r="AD254" s="59">
        <f>[2]节奏总纲!AD254</f>
        <v>79.766676153548232</v>
      </c>
      <c r="AE254" s="59">
        <f>[2]节奏总纲!AE254</f>
        <v>81.871897680767717</v>
      </c>
      <c r="AF254" s="59">
        <f>[2]节奏总纲!AF254</f>
        <v>84.824684376256243</v>
      </c>
      <c r="AG254" s="59">
        <f>[2]节奏总纲!AG254</f>
        <v>89.733339394705041</v>
      </c>
      <c r="AH254" s="59">
        <f>[2]节奏总纲!AH254</f>
        <v>98.607720722756355</v>
      </c>
      <c r="AJ254" s="8"/>
      <c r="AR254" s="12"/>
      <c r="AY254" s="12"/>
      <c r="AZ254" s="7">
        <v>251</v>
      </c>
      <c r="BA254" s="59">
        <f>[2]节奏总纲!BA254</f>
        <v>44.223043838567726</v>
      </c>
      <c r="BB254" s="59">
        <f>[2]节奏总纲!BB254</f>
        <v>45.729762081362793</v>
      </c>
      <c r="BC254" s="59">
        <f>[2]节奏总纲!BC254</f>
        <v>47.674580981977748</v>
      </c>
      <c r="BD254" s="59">
        <f>[2]节奏总纲!BD254</f>
        <v>50.420368518537622</v>
      </c>
      <c r="BE254" s="59">
        <f>[2]节奏总纲!BE254</f>
        <v>55.137804641614778</v>
      </c>
    </row>
    <row r="255" spans="29:57" s="7" customFormat="1" x14ac:dyDescent="0.15">
      <c r="AC255" s="7">
        <v>252</v>
      </c>
      <c r="AD255" s="59">
        <f>[2]节奏总纲!AD255</f>
        <v>79.825007115161171</v>
      </c>
      <c r="AE255" s="59">
        <f>[2]节奏总纲!AE255</f>
        <v>81.931450140503429</v>
      </c>
      <c r="AF255" s="59">
        <f>[2]节奏总纲!AF255</f>
        <v>84.884754872812707</v>
      </c>
      <c r="AG255" s="59">
        <f>[2]节奏总纲!AG255</f>
        <v>89.801946116248459</v>
      </c>
      <c r="AH255" s="59">
        <f>[2]节奏总纲!AH255</f>
        <v>98.667161309546714</v>
      </c>
      <c r="AJ255" s="8"/>
      <c r="AR255" s="12"/>
      <c r="AY255" s="12"/>
      <c r="AZ255" s="7">
        <v>252</v>
      </c>
      <c r="BA255" s="59">
        <f>[2]节奏总纲!BA255</f>
        <v>44.248899284871626</v>
      </c>
      <c r="BB255" s="59">
        <f>[2]节奏总纲!BB255</f>
        <v>45.757658185390426</v>
      </c>
      <c r="BC255" s="59">
        <f>[2]节奏总纲!BC255</f>
        <v>47.7022976997416</v>
      </c>
      <c r="BD255" s="59">
        <f>[2]节奏总纲!BD255</f>
        <v>50.447126540086799</v>
      </c>
      <c r="BE255" s="59">
        <f>[2]节奏总纲!BE255</f>
        <v>55.163514462811563</v>
      </c>
    </row>
    <row r="256" spans="29:57" s="7" customFormat="1" x14ac:dyDescent="0.15">
      <c r="AC256" s="7">
        <v>253</v>
      </c>
      <c r="AD256" s="59">
        <f>[2]节奏总纲!AD256</f>
        <v>79.883338076774123</v>
      </c>
      <c r="AE256" s="59">
        <f>[2]节奏总纲!AE256</f>
        <v>81.991002600239142</v>
      </c>
      <c r="AF256" s="59">
        <f>[2]节奏总纲!AF256</f>
        <v>84.94482536936917</v>
      </c>
      <c r="AG256" s="59">
        <f>[2]节奏总纲!AG256</f>
        <v>89.870552837791877</v>
      </c>
      <c r="AH256" s="59">
        <f>[2]节奏总纲!AH256</f>
        <v>98.726601896337058</v>
      </c>
      <c r="AJ256" s="8"/>
      <c r="AR256" s="12"/>
      <c r="AY256" s="12"/>
      <c r="AZ256" s="7">
        <v>253</v>
      </c>
      <c r="BA256" s="59">
        <f>[2]节奏总纲!BA256</f>
        <v>44.274754731175527</v>
      </c>
      <c r="BB256" s="59">
        <f>[2]节奏总纲!BB256</f>
        <v>45.785554289418052</v>
      </c>
      <c r="BC256" s="59">
        <f>[2]节奏总纲!BC256</f>
        <v>47.730014417505458</v>
      </c>
      <c r="BD256" s="59">
        <f>[2]节奏总纲!BD256</f>
        <v>50.473884561635977</v>
      </c>
      <c r="BE256" s="59">
        <f>[2]节奏总纲!BE256</f>
        <v>55.189224284008354</v>
      </c>
    </row>
    <row r="257" spans="29:57" s="7" customFormat="1" x14ac:dyDescent="0.15">
      <c r="AC257" s="7">
        <v>254</v>
      </c>
      <c r="AD257" s="59">
        <f>[2]节奏总纲!AD257</f>
        <v>79.941669038387062</v>
      </c>
      <c r="AE257" s="59">
        <f>[2]节奏总纲!AE257</f>
        <v>82.046165327855846</v>
      </c>
      <c r="AF257" s="59">
        <f>[2]节奏总纲!AF257</f>
        <v>85.004450307848032</v>
      </c>
      <c r="AG257" s="59">
        <f>[2]节奏总纲!AG257</f>
        <v>89.939159559335295</v>
      </c>
      <c r="AH257" s="59">
        <f>[2]节奏总纲!AH257</f>
        <v>98.786042483127417</v>
      </c>
      <c r="AJ257" s="8"/>
      <c r="AR257" s="12"/>
      <c r="AY257" s="12"/>
      <c r="AZ257" s="7">
        <v>254</v>
      </c>
      <c r="BA257" s="59">
        <f>[2]节奏总纲!BA257</f>
        <v>44.300610177479435</v>
      </c>
      <c r="BB257" s="59">
        <f>[2]节奏总纲!BB257</f>
        <v>45.813450393445684</v>
      </c>
      <c r="BC257" s="59">
        <f>[2]节奏总纲!BC257</f>
        <v>47.757731135269317</v>
      </c>
      <c r="BD257" s="59">
        <f>[2]节奏总纲!BD257</f>
        <v>50.500642583185162</v>
      </c>
      <c r="BE257" s="59">
        <f>[2]节奏总纲!BE257</f>
        <v>55.214934105205138</v>
      </c>
    </row>
    <row r="258" spans="29:57" s="7" customFormat="1" x14ac:dyDescent="0.15">
      <c r="AC258" s="7">
        <v>255</v>
      </c>
      <c r="AD258" s="59">
        <f>[2]节奏总纲!AD258</f>
        <v>80</v>
      </c>
      <c r="AE258" s="59">
        <f>[2]节奏总纲!AE258</f>
        <v>82.100546804797787</v>
      </c>
      <c r="AF258" s="59">
        <f>[2]节奏总纲!AF258</f>
        <v>85.059053968634842</v>
      </c>
      <c r="AG258" s="59">
        <f>[2]节奏总纲!AG258</f>
        <v>90.006385600230558</v>
      </c>
      <c r="AH258" s="59">
        <f>[2]节奏总纲!AH258</f>
        <v>98.845483069917776</v>
      </c>
      <c r="AJ258" s="8"/>
      <c r="AR258" s="12"/>
      <c r="AY258" s="12"/>
      <c r="AZ258" s="7">
        <v>255</v>
      </c>
      <c r="BA258" s="59">
        <f>[2]节奏总纲!BA258</f>
        <v>44.326465623783335</v>
      </c>
      <c r="BB258" s="59">
        <f>[2]节奏总纲!BB258</f>
        <v>45.84134649747331</v>
      </c>
      <c r="BC258" s="59">
        <f>[2]节奏总纲!BC258</f>
        <v>47.785447853033176</v>
      </c>
      <c r="BD258" s="59">
        <f>[2]节奏总纲!BD258</f>
        <v>50.527400604734339</v>
      </c>
      <c r="BE258" s="59">
        <f>[2]节奏总纲!BE258</f>
        <v>55.24064392640193</v>
      </c>
    </row>
    <row r="259" spans="29:57" s="7" customFormat="1" x14ac:dyDescent="0.15">
      <c r="AC259" s="7">
        <v>256</v>
      </c>
      <c r="AD259" s="59">
        <f>[2]节奏总纲!AD259</f>
        <v>80.054424711612938</v>
      </c>
      <c r="AE259" s="59">
        <f>[2]节奏总纲!AE259</f>
        <v>82.154928281739714</v>
      </c>
      <c r="AF259" s="59">
        <f>[2]节奏总纲!AF259</f>
        <v>85.113657629421638</v>
      </c>
      <c r="AG259" s="59">
        <f>[2]节奏总纲!AG259</f>
        <v>90.062795496260307</v>
      </c>
      <c r="AH259" s="59">
        <f>[2]节奏总纲!AH259</f>
        <v>98.904923656708121</v>
      </c>
      <c r="AJ259" s="8"/>
      <c r="AR259" s="12"/>
      <c r="AY259" s="12"/>
      <c r="AZ259" s="7">
        <v>256</v>
      </c>
      <c r="BA259" s="59">
        <f>[2]节奏总纲!BA259</f>
        <v>44.352321070087235</v>
      </c>
      <c r="BB259" s="59">
        <f>[2]节奏总纲!BB259</f>
        <v>45.869242601500943</v>
      </c>
      <c r="BC259" s="59">
        <f>[2]节奏总纲!BC259</f>
        <v>47.813164570797035</v>
      </c>
      <c r="BD259" s="59">
        <f>[2]节奏总纲!BD259</f>
        <v>50.554158626283517</v>
      </c>
      <c r="BE259" s="59">
        <f>[2]节奏总纲!BE259</f>
        <v>55.266353747598714</v>
      </c>
    </row>
    <row r="260" spans="29:57" s="7" customFormat="1" x14ac:dyDescent="0.15">
      <c r="AC260" s="7">
        <v>257</v>
      </c>
      <c r="AD260" s="59">
        <f>[2]节奏总纲!AD260</f>
        <v>80.108849423225877</v>
      </c>
      <c r="AE260" s="59">
        <f>[2]节奏总纲!AE260</f>
        <v>82.209309758681655</v>
      </c>
      <c r="AF260" s="59">
        <f>[2]节奏总纲!AF260</f>
        <v>85.168261290208434</v>
      </c>
      <c r="AG260" s="59">
        <f>[2]节奏总纲!AG260</f>
        <v>90.119205392290041</v>
      </c>
      <c r="AH260" s="59">
        <f>[2]节奏总纲!AH260</f>
        <v>98.96436424349848</v>
      </c>
      <c r="AJ260" s="8"/>
      <c r="AR260" s="12"/>
      <c r="AY260" s="12"/>
      <c r="AZ260" s="7">
        <v>257</v>
      </c>
      <c r="BA260" s="59">
        <f>[2]节奏总纲!BA260</f>
        <v>44.378176516391136</v>
      </c>
      <c r="BB260" s="59">
        <f>[2]节奏总纲!BB260</f>
        <v>45.897138705528576</v>
      </c>
      <c r="BC260" s="59">
        <f>[2]节奏总纲!BC260</f>
        <v>47.840881288560894</v>
      </c>
      <c r="BD260" s="59">
        <f>[2]节奏总纲!BD260</f>
        <v>50.580916647832701</v>
      </c>
      <c r="BE260" s="59">
        <f>[2]节奏总纲!BE260</f>
        <v>55.292063568795498</v>
      </c>
    </row>
    <row r="261" spans="29:57" s="7" customFormat="1" x14ac:dyDescent="0.15">
      <c r="AC261" s="7">
        <v>258</v>
      </c>
      <c r="AD261" s="59">
        <f>[2]节奏总纲!AD261</f>
        <v>80.163274134838829</v>
      </c>
      <c r="AE261" s="59">
        <f>[2]节奏总纲!AE261</f>
        <v>82.263691235623583</v>
      </c>
      <c r="AF261" s="59">
        <f>[2]节奏总纲!AF261</f>
        <v>85.222864950995231</v>
      </c>
      <c r="AG261" s="59">
        <f>[2]节奏总纲!AG261</f>
        <v>90.175615288319776</v>
      </c>
      <c r="AH261" s="59">
        <f>[2]节奏总纲!AH261</f>
        <v>99.023313221876677</v>
      </c>
      <c r="AJ261" s="8"/>
      <c r="AR261" s="12"/>
      <c r="AY261" s="12"/>
      <c r="AZ261" s="7">
        <v>258</v>
      </c>
      <c r="BA261" s="59">
        <f>[2]节奏总纲!BA261</f>
        <v>44.404031962695043</v>
      </c>
      <c r="BB261" s="59">
        <f>[2]节奏总纲!BB261</f>
        <v>45.925034809556202</v>
      </c>
      <c r="BC261" s="59">
        <f>[2]节奏总纲!BC261</f>
        <v>47.868598006324753</v>
      </c>
      <c r="BD261" s="59">
        <f>[2]节奏总纲!BD261</f>
        <v>50.607674669381879</v>
      </c>
      <c r="BE261" s="59">
        <f>[2]节奏总纲!BE261</f>
        <v>55.31777338999229</v>
      </c>
    </row>
    <row r="262" spans="29:57" s="7" customFormat="1" x14ac:dyDescent="0.15">
      <c r="AC262" s="7">
        <v>259</v>
      </c>
      <c r="AD262" s="59">
        <f>[2]节奏总纲!AD262</f>
        <v>80.217698846451768</v>
      </c>
      <c r="AE262" s="59">
        <f>[2]节奏总纲!AE262</f>
        <v>82.318072712565524</v>
      </c>
      <c r="AF262" s="59">
        <f>[2]节奏总纲!AF262</f>
        <v>85.277468611782027</v>
      </c>
      <c r="AG262" s="59">
        <f>[2]节奏总纲!AG262</f>
        <v>90.23202518434951</v>
      </c>
      <c r="AH262" s="59">
        <f>[2]节奏总纲!AH262</f>
        <v>99.081526263999208</v>
      </c>
      <c r="AJ262" s="8"/>
      <c r="AR262" s="12"/>
      <c r="AY262" s="12"/>
      <c r="AZ262" s="7">
        <v>259</v>
      </c>
      <c r="BA262" s="59">
        <f>[2]节奏总纲!BA262</f>
        <v>44.429887408998944</v>
      </c>
      <c r="BB262" s="59">
        <f>[2]节奏总纲!BB262</f>
        <v>45.952930913583835</v>
      </c>
      <c r="BC262" s="59">
        <f>[2]节奏总纲!BC262</f>
        <v>47.896314724088612</v>
      </c>
      <c r="BD262" s="59">
        <f>[2]节奏总纲!BD262</f>
        <v>50.634432690931064</v>
      </c>
      <c r="BE262" s="59">
        <f>[2]节奏总纲!BE262</f>
        <v>55.343483211189074</v>
      </c>
    </row>
    <row r="263" spans="29:57" s="7" customFormat="1" x14ac:dyDescent="0.15">
      <c r="AC263" s="7">
        <v>260</v>
      </c>
      <c r="AD263" s="59">
        <f>[2]节奏总纲!AD263</f>
        <v>80.272123558064706</v>
      </c>
      <c r="AE263" s="59">
        <f>[2]节奏总纲!AE263</f>
        <v>82.372454189507465</v>
      </c>
      <c r="AF263" s="59">
        <f>[2]节奏总纲!AF263</f>
        <v>85.332072272568837</v>
      </c>
      <c r="AG263" s="59">
        <f>[2]节奏总纲!AG263</f>
        <v>90.288435080379244</v>
      </c>
      <c r="AH263" s="59">
        <f>[2]节奏总纲!AH263</f>
        <v>99.139739306121726</v>
      </c>
      <c r="AJ263" s="8"/>
      <c r="AR263" s="12"/>
      <c r="AY263" s="12"/>
      <c r="AZ263" s="7">
        <v>260</v>
      </c>
      <c r="BA263" s="59">
        <f>[2]节奏总纲!BA263</f>
        <v>44.455742855302844</v>
      </c>
      <c r="BB263" s="59">
        <f>[2]节奏总纲!BB263</f>
        <v>45.98082701761146</v>
      </c>
      <c r="BC263" s="59">
        <f>[2]节奏总纲!BC263</f>
        <v>47.92403144185247</v>
      </c>
      <c r="BD263" s="59">
        <f>[2]节奏总纲!BD263</f>
        <v>50.661190712480241</v>
      </c>
      <c r="BE263" s="59">
        <f>[2]节奏总纲!BE263</f>
        <v>55.369193032385866</v>
      </c>
    </row>
    <row r="264" spans="29:57" s="7" customFormat="1" x14ac:dyDescent="0.15">
      <c r="AC264" s="7">
        <v>261</v>
      </c>
      <c r="AD264" s="59">
        <f>[2]节奏总纲!AD264</f>
        <v>80.326548269677644</v>
      </c>
      <c r="AE264" s="59">
        <f>[2]节奏总纲!AE264</f>
        <v>82.426835666449392</v>
      </c>
      <c r="AF264" s="59">
        <f>[2]节奏总纲!AF264</f>
        <v>85.386675933355633</v>
      </c>
      <c r="AG264" s="59">
        <f>[2]节奏总纲!AG264</f>
        <v>90.344844976408993</v>
      </c>
      <c r="AH264" s="59">
        <f>[2]节奏总纲!AH264</f>
        <v>99.197952348244257</v>
      </c>
      <c r="AJ264" s="8"/>
      <c r="AR264" s="12"/>
      <c r="AY264" s="12"/>
      <c r="AZ264" s="7">
        <v>261</v>
      </c>
      <c r="BA264" s="59">
        <f>[2]节奏总纲!BA264</f>
        <v>44.481598301606752</v>
      </c>
      <c r="BB264" s="59">
        <f>[2]节奏总纲!BB264</f>
        <v>46.007529841290832</v>
      </c>
      <c r="BC264" s="59">
        <f>[2]节奏总纲!BC264</f>
        <v>47.951748159616329</v>
      </c>
      <c r="BD264" s="59">
        <f>[2]节奏总纲!BD264</f>
        <v>50.687948734029419</v>
      </c>
      <c r="BE264" s="59">
        <f>[2]节奏总纲!BE264</f>
        <v>55.39490285358265</v>
      </c>
    </row>
    <row r="265" spans="29:57" s="7" customFormat="1" x14ac:dyDescent="0.15">
      <c r="AC265" s="7">
        <v>262</v>
      </c>
      <c r="AD265" s="59">
        <f>[2]节奏总纲!AD265</f>
        <v>80.380972981290597</v>
      </c>
      <c r="AE265" s="59">
        <f>[2]节奏总纲!AE265</f>
        <v>82.481217143391333</v>
      </c>
      <c r="AF265" s="59">
        <f>[2]节奏总纲!AF265</f>
        <v>85.441279594142429</v>
      </c>
      <c r="AG265" s="59">
        <f>[2]节奏总纲!AG265</f>
        <v>90.401254872438727</v>
      </c>
      <c r="AH265" s="59">
        <f>[2]节奏总纲!AH265</f>
        <v>99.256165390366789</v>
      </c>
      <c r="AJ265" s="8"/>
      <c r="AR265" s="12"/>
      <c r="AY265" s="12"/>
      <c r="AZ265" s="7">
        <v>262</v>
      </c>
      <c r="BA265" s="59">
        <f>[2]节奏总纲!BA265</f>
        <v>44.507453747910652</v>
      </c>
      <c r="BB265" s="59">
        <f>[2]节奏总纲!BB265</f>
        <v>46.031609894814238</v>
      </c>
      <c r="BC265" s="59">
        <f>[2]节奏总纲!BC265</f>
        <v>47.979464877380188</v>
      </c>
      <c r="BD265" s="59">
        <f>[2]节奏总纲!BD265</f>
        <v>50.714706755578604</v>
      </c>
      <c r="BE265" s="59">
        <f>[2]节奏总纲!BE265</f>
        <v>55.420612674779434</v>
      </c>
    </row>
    <row r="266" spans="29:57" s="7" customFormat="1" x14ac:dyDescent="0.15">
      <c r="AC266" s="7">
        <v>263</v>
      </c>
      <c r="AD266" s="59">
        <f>[2]节奏总纲!AD266</f>
        <v>80.435397692903535</v>
      </c>
      <c r="AE266" s="59">
        <f>[2]节奏总纲!AE266</f>
        <v>82.535598620333275</v>
      </c>
      <c r="AF266" s="59">
        <f>[2]节奏总纲!AF266</f>
        <v>85.495883254929225</v>
      </c>
      <c r="AG266" s="59">
        <f>[2]节奏总纲!AG266</f>
        <v>90.457664768468462</v>
      </c>
      <c r="AH266" s="59">
        <f>[2]节奏总纲!AH266</f>
        <v>99.314378432489306</v>
      </c>
      <c r="AJ266" s="8"/>
      <c r="AR266" s="12"/>
      <c r="AY266" s="12"/>
      <c r="AZ266" s="7">
        <v>263</v>
      </c>
      <c r="BA266" s="59">
        <f>[2]节奏总纲!BA266</f>
        <v>44.533309194214553</v>
      </c>
      <c r="BB266" s="59">
        <f>[2]节奏总纲!BB266</f>
        <v>46.055689948337651</v>
      </c>
      <c r="BC266" s="59">
        <f>[2]节奏总纲!BC266</f>
        <v>48.006200084618079</v>
      </c>
      <c r="BD266" s="59">
        <f>[2]节奏总纲!BD266</f>
        <v>50.741464777127781</v>
      </c>
      <c r="BE266" s="59">
        <f>[2]节奏总纲!BE266</f>
        <v>55.446322495976226</v>
      </c>
    </row>
    <row r="267" spans="29:57" s="7" customFormat="1" x14ac:dyDescent="0.15">
      <c r="AC267" s="7">
        <v>264</v>
      </c>
      <c r="AD267" s="59">
        <f>[2]节奏总纲!AD267</f>
        <v>80.489822404516474</v>
      </c>
      <c r="AE267" s="59">
        <f>[2]节奏总纲!AE267</f>
        <v>82.589980097275202</v>
      </c>
      <c r="AF267" s="59">
        <f>[2]节奏总纲!AF267</f>
        <v>85.550486915716021</v>
      </c>
      <c r="AG267" s="59">
        <f>[2]节奏总纲!AG267</f>
        <v>90.514074664498196</v>
      </c>
      <c r="AH267" s="59">
        <f>[2]节奏总纲!AH267</f>
        <v>99.372591474611838</v>
      </c>
      <c r="AJ267" s="8"/>
      <c r="AR267" s="12"/>
      <c r="AY267" s="12"/>
      <c r="AZ267" s="7">
        <v>264</v>
      </c>
      <c r="BA267" s="59">
        <f>[2]节奏总纲!BA267</f>
        <v>44.55916464051846</v>
      </c>
      <c r="BB267" s="59">
        <f>[2]节奏总纲!BB267</f>
        <v>46.079770001861057</v>
      </c>
      <c r="BC267" s="59">
        <f>[2]节奏总纲!BC267</f>
        <v>48.030128751164241</v>
      </c>
      <c r="BD267" s="59">
        <f>[2]节奏总纲!BD267</f>
        <v>50.768222798676959</v>
      </c>
      <c r="BE267" s="59">
        <f>[2]节奏总纲!BE267</f>
        <v>55.47203231717301</v>
      </c>
    </row>
    <row r="268" spans="29:57" s="7" customFormat="1" x14ac:dyDescent="0.15">
      <c r="AC268" s="7">
        <v>265</v>
      </c>
      <c r="AD268" s="59">
        <f>[2]节奏总纲!AD268</f>
        <v>80.544247116129412</v>
      </c>
      <c r="AE268" s="59">
        <f>[2]节奏总纲!AE268</f>
        <v>82.644361574217143</v>
      </c>
      <c r="AF268" s="59">
        <f>[2]节奏总纲!AF268</f>
        <v>85.605090576502832</v>
      </c>
      <c r="AG268" s="59">
        <f>[2]节奏总纲!AG268</f>
        <v>90.57048456052793</v>
      </c>
      <c r="AH268" s="59">
        <f>[2]节奏总纲!AH268</f>
        <v>99.430804516734369</v>
      </c>
      <c r="AJ268" s="8"/>
      <c r="AR268" s="12"/>
      <c r="AY268" s="12"/>
      <c r="AZ268" s="7">
        <v>265</v>
      </c>
      <c r="BA268" s="59">
        <f>[2]节奏总纲!BA268</f>
        <v>44.585020086822361</v>
      </c>
      <c r="BB268" s="59">
        <f>[2]节奏总纲!BB268</f>
        <v>46.10385005538447</v>
      </c>
      <c r="BC268" s="59">
        <f>[2]节奏总纲!BC268</f>
        <v>48.054057417710396</v>
      </c>
      <c r="BD268" s="59">
        <f>[2]节奏总纲!BD268</f>
        <v>50.794980820226144</v>
      </c>
      <c r="BE268" s="59">
        <f>[2]节奏总纲!BE268</f>
        <v>55.497742138369794</v>
      </c>
    </row>
    <row r="269" spans="29:57" s="7" customFormat="1" x14ac:dyDescent="0.15">
      <c r="AC269" s="7">
        <v>266</v>
      </c>
      <c r="AD269" s="59">
        <f>[2]节奏总纲!AD269</f>
        <v>80.598671827742351</v>
      </c>
      <c r="AE269" s="59">
        <f>[2]节奏总纲!AE269</f>
        <v>82.698743051159084</v>
      </c>
      <c r="AF269" s="59">
        <f>[2]节奏总纲!AF269</f>
        <v>85.659694237289628</v>
      </c>
      <c r="AG269" s="59">
        <f>[2]节奏总纲!AG269</f>
        <v>90.626894456557665</v>
      </c>
      <c r="AH269" s="59">
        <f>[2]节奏总纲!AH269</f>
        <v>99.489017558856887</v>
      </c>
      <c r="AJ269" s="8"/>
      <c r="AR269" s="12"/>
      <c r="AY269" s="12"/>
      <c r="AZ269" s="7">
        <v>266</v>
      </c>
      <c r="BA269" s="59">
        <f>[2]节奏总纲!BA269</f>
        <v>44.610875533126261</v>
      </c>
      <c r="BB269" s="59">
        <f>[2]节奏总纲!BB269</f>
        <v>46.127930108907876</v>
      </c>
      <c r="BC269" s="59">
        <f>[2]节奏总纲!BC269</f>
        <v>48.077986084256551</v>
      </c>
      <c r="BD269" s="59">
        <f>[2]节奏总纲!BD269</f>
        <v>50.821738841775321</v>
      </c>
      <c r="BE269" s="59">
        <f>[2]节奏总纲!BE269</f>
        <v>55.523451959566586</v>
      </c>
    </row>
    <row r="270" spans="29:57" s="7" customFormat="1" x14ac:dyDescent="0.15">
      <c r="AC270" s="7">
        <v>267</v>
      </c>
      <c r="AD270" s="59">
        <f>[2]节奏总纲!AD270</f>
        <v>80.653096539355303</v>
      </c>
      <c r="AE270" s="59">
        <f>[2]节奏总纲!AE270</f>
        <v>82.753124528101011</v>
      </c>
      <c r="AF270" s="59">
        <f>[2]节奏总纲!AF270</f>
        <v>85.714297898076424</v>
      </c>
      <c r="AG270" s="59">
        <f>[2]节奏总纲!AG270</f>
        <v>90.683304352587413</v>
      </c>
      <c r="AH270" s="59">
        <f>[2]节奏总纲!AH270</f>
        <v>99.547230600979418</v>
      </c>
      <c r="AJ270" s="8"/>
      <c r="AR270" s="12"/>
      <c r="AY270" s="12"/>
      <c r="AZ270" s="7">
        <v>267</v>
      </c>
      <c r="BA270" s="59">
        <f>[2]节奏总纲!BA270</f>
        <v>44.636730979430169</v>
      </c>
      <c r="BB270" s="59">
        <f>[2]节奏总纲!BB270</f>
        <v>46.152010162431289</v>
      </c>
      <c r="BC270" s="59">
        <f>[2]节奏总纲!BC270</f>
        <v>48.101914750802706</v>
      </c>
      <c r="BD270" s="59">
        <f>[2]节奏总纲!BD270</f>
        <v>50.848496863324499</v>
      </c>
      <c r="BE270" s="59">
        <f>[2]节奏总纲!BE270</f>
        <v>55.54916178076337</v>
      </c>
    </row>
    <row r="271" spans="29:57" s="7" customFormat="1" x14ac:dyDescent="0.15">
      <c r="AC271" s="7">
        <v>268</v>
      </c>
      <c r="AD271" s="59">
        <f>[2]节奏总纲!AD271</f>
        <v>80.707521250968242</v>
      </c>
      <c r="AE271" s="59">
        <f>[2]节奏总纲!AE271</f>
        <v>82.807506005042953</v>
      </c>
      <c r="AF271" s="59">
        <f>[2]节奏总纲!AF271</f>
        <v>85.76890155886322</v>
      </c>
      <c r="AG271" s="59">
        <f>[2]节奏总纲!AG271</f>
        <v>90.739714248617148</v>
      </c>
      <c r="AH271" s="59">
        <f>[2]节奏总纲!AH271</f>
        <v>99.605443643101935</v>
      </c>
      <c r="AJ271" s="8"/>
      <c r="AR271" s="12"/>
      <c r="AY271" s="12"/>
      <c r="AZ271" s="7">
        <v>268</v>
      </c>
      <c r="BA271" s="59">
        <f>[2]节奏总纲!BA271</f>
        <v>44.662586425734069</v>
      </c>
      <c r="BB271" s="59">
        <f>[2]节奏总纲!BB271</f>
        <v>46.176090215954694</v>
      </c>
      <c r="BC271" s="59">
        <f>[2]节奏总纲!BC271</f>
        <v>48.125843417348868</v>
      </c>
      <c r="BD271" s="59">
        <f>[2]节奏总纲!BD271</f>
        <v>50.875254884873684</v>
      </c>
      <c r="BE271" s="59">
        <f>[2]节奏总纲!BE271</f>
        <v>55.574871601960162</v>
      </c>
    </row>
    <row r="272" spans="29:57" s="7" customFormat="1" x14ac:dyDescent="0.15">
      <c r="AC272" s="7">
        <v>269</v>
      </c>
      <c r="AD272" s="59">
        <f>[2]节奏总纲!AD272</f>
        <v>80.76194596258118</v>
      </c>
      <c r="AE272" s="59">
        <f>[2]节奏总纲!AE272</f>
        <v>82.861887481984894</v>
      </c>
      <c r="AF272" s="59">
        <f>[2]节奏总纲!AF272</f>
        <v>85.823505219650016</v>
      </c>
      <c r="AG272" s="59">
        <f>[2]节奏总纲!AG272</f>
        <v>90.796124144646882</v>
      </c>
      <c r="AH272" s="59">
        <f>[2]节奏总纲!AH272</f>
        <v>99.663656685224467</v>
      </c>
      <c r="AJ272" s="8"/>
      <c r="AR272" s="12"/>
      <c r="AY272" s="12"/>
      <c r="AZ272" s="7">
        <v>269</v>
      </c>
      <c r="BA272" s="59">
        <f>[2]节奏总纲!BA272</f>
        <v>44.68844187203797</v>
      </c>
      <c r="BB272" s="59">
        <f>[2]节奏总纲!BB272</f>
        <v>46.200170269478107</v>
      </c>
      <c r="BC272" s="59">
        <f>[2]节奏总纲!BC272</f>
        <v>48.149772083895023</v>
      </c>
      <c r="BD272" s="59">
        <f>[2]节奏总纲!BD272</f>
        <v>50.902012906422861</v>
      </c>
      <c r="BE272" s="59">
        <f>[2]节奏总纲!BE272</f>
        <v>55.600581423156946</v>
      </c>
    </row>
    <row r="273" spans="29:57" s="7" customFormat="1" x14ac:dyDescent="0.15">
      <c r="AC273" s="7">
        <v>270</v>
      </c>
      <c r="AD273" s="59">
        <f>[2]节奏总纲!AD273</f>
        <v>80.816370674194118</v>
      </c>
      <c r="AE273" s="59">
        <f>[2]节奏总纲!AE273</f>
        <v>82.916268958926821</v>
      </c>
      <c r="AF273" s="59">
        <f>[2]节奏总纲!AF273</f>
        <v>85.878108880436827</v>
      </c>
      <c r="AG273" s="59">
        <f>[2]节奏总纲!AG273</f>
        <v>90.852534040676616</v>
      </c>
      <c r="AH273" s="59">
        <f>[2]节奏总纲!AH273</f>
        <v>99.721869727346999</v>
      </c>
      <c r="AJ273" s="8"/>
      <c r="AR273" s="12"/>
      <c r="AY273" s="12"/>
      <c r="AZ273" s="7">
        <v>270</v>
      </c>
      <c r="BA273" s="59">
        <f>[2]节奏总纲!BA273</f>
        <v>44.714297318341877</v>
      </c>
      <c r="BB273" s="59">
        <f>[2]节奏总纲!BB273</f>
        <v>46.224250323001513</v>
      </c>
      <c r="BC273" s="59">
        <f>[2]节奏总纲!BC273</f>
        <v>48.173700750441178</v>
      </c>
      <c r="BD273" s="59">
        <f>[2]节奏总纲!BD273</f>
        <v>50.928770927972039</v>
      </c>
      <c r="BE273" s="59">
        <f>[2]节奏总纲!BE273</f>
        <v>55.62629124435373</v>
      </c>
    </row>
    <row r="274" spans="29:57" s="7" customFormat="1" x14ac:dyDescent="0.15">
      <c r="AC274" s="7">
        <v>271</v>
      </c>
      <c r="AD274" s="59">
        <f>[2]节奏总纲!AD274</f>
        <v>80.870795385807057</v>
      </c>
      <c r="AE274" s="59">
        <f>[2]节奏总纲!AE274</f>
        <v>82.970650435868762</v>
      </c>
      <c r="AF274" s="59">
        <f>[2]节奏总纲!AF274</f>
        <v>85.932712541223623</v>
      </c>
      <c r="AG274" s="59">
        <f>[2]节奏总纲!AG274</f>
        <v>90.908943936706351</v>
      </c>
      <c r="AH274" s="59">
        <f>[2]节奏总纲!AH274</f>
        <v>99.780082769469516</v>
      </c>
      <c r="AJ274" s="8"/>
      <c r="AR274" s="12"/>
      <c r="AY274" s="12"/>
      <c r="AZ274" s="7">
        <v>271</v>
      </c>
      <c r="BA274" s="59">
        <f>[2]节奏总纲!BA274</f>
        <v>44.740152764645778</v>
      </c>
      <c r="BB274" s="59">
        <f>[2]节奏总纲!BB274</f>
        <v>46.248330376524919</v>
      </c>
      <c r="BC274" s="59">
        <f>[2]节奏总纲!BC274</f>
        <v>48.19762941698734</v>
      </c>
      <c r="BD274" s="59">
        <f>[2]节奏总纲!BD274</f>
        <v>50.955528949521224</v>
      </c>
      <c r="BE274" s="59">
        <f>[2]节奏总纲!BE274</f>
        <v>55.652001065550522</v>
      </c>
    </row>
    <row r="275" spans="29:57" s="7" customFormat="1" x14ac:dyDescent="0.15">
      <c r="AC275" s="7">
        <v>272</v>
      </c>
      <c r="AD275" s="59">
        <f>[2]节奏总纲!AD275</f>
        <v>80.925220097420009</v>
      </c>
      <c r="AE275" s="59">
        <f>[2]节奏总纲!AE275</f>
        <v>83.023342162088809</v>
      </c>
      <c r="AF275" s="59">
        <f>[2]节奏总纲!AF275</f>
        <v>85.987316202010419</v>
      </c>
      <c r="AG275" s="59">
        <f>[2]节奏总纲!AG275</f>
        <v>90.965353832736099</v>
      </c>
      <c r="AH275" s="59">
        <f>[2]节奏总纲!AH275</f>
        <v>99.838295811592047</v>
      </c>
      <c r="AJ275" s="8"/>
      <c r="AR275" s="12"/>
      <c r="AY275" s="12"/>
      <c r="AZ275" s="7">
        <v>272</v>
      </c>
      <c r="BA275" s="59">
        <f>[2]节奏总纲!BA275</f>
        <v>44.766008210949678</v>
      </c>
      <c r="BB275" s="59">
        <f>[2]节奏总纲!BB275</f>
        <v>46.272410430048332</v>
      </c>
      <c r="BC275" s="59">
        <f>[2]节奏总纲!BC275</f>
        <v>48.221558083533495</v>
      </c>
      <c r="BD275" s="59">
        <f>[2]节奏总纲!BD275</f>
        <v>50.982286971070401</v>
      </c>
      <c r="BE275" s="59">
        <f>[2]节奏总纲!BE275</f>
        <v>55.677710886747306</v>
      </c>
    </row>
    <row r="276" spans="29:57" s="7" customFormat="1" x14ac:dyDescent="0.15">
      <c r="AC276" s="7">
        <v>273</v>
      </c>
      <c r="AD276" s="59">
        <f>[2]节奏总纲!AD276</f>
        <v>80.979644809032948</v>
      </c>
      <c r="AE276" s="59">
        <f>[2]节奏总纲!AE276</f>
        <v>83.07405267945947</v>
      </c>
      <c r="AF276" s="59">
        <f>[2]节奏总纲!AF276</f>
        <v>86.038061368689995</v>
      </c>
      <c r="AG276" s="59">
        <f>[2]节奏总纲!AG276</f>
        <v>91.020352770869948</v>
      </c>
      <c r="AH276" s="59">
        <f>[2]节奏总纲!AH276</f>
        <v>99.896508853714579</v>
      </c>
      <c r="AJ276" s="8"/>
      <c r="AR276" s="12"/>
      <c r="AY276" s="12"/>
      <c r="AZ276" s="7">
        <v>273</v>
      </c>
      <c r="BA276" s="59">
        <f>[2]节奏总纲!BA276</f>
        <v>44.791863657253586</v>
      </c>
      <c r="BB276" s="59">
        <f>[2]节奏总纲!BB276</f>
        <v>46.296490483571738</v>
      </c>
      <c r="BC276" s="59">
        <f>[2]节奏总纲!BC276</f>
        <v>48.24548675007965</v>
      </c>
      <c r="BD276" s="59">
        <f>[2]节奏总纲!BD276</f>
        <v>51.007810424246486</v>
      </c>
      <c r="BE276" s="59">
        <f>[2]节奏总纲!BE276</f>
        <v>55.703420707944098</v>
      </c>
    </row>
    <row r="277" spans="29:57" s="7" customFormat="1" x14ac:dyDescent="0.15">
      <c r="AC277" s="7">
        <v>274</v>
      </c>
      <c r="AD277" s="59">
        <f>[2]节奏总纲!AD277</f>
        <v>81.031787986768464</v>
      </c>
      <c r="AE277" s="59">
        <f>[2]节奏总纲!AE277</f>
        <v>83.124763196830131</v>
      </c>
      <c r="AF277" s="59">
        <f>[2]节奏总纲!AF277</f>
        <v>86.087639061133402</v>
      </c>
      <c r="AG277" s="59">
        <f>[2]节奏总纲!AG277</f>
        <v>91.073105573528181</v>
      </c>
      <c r="AH277" s="59">
        <f>[2]节奏总纲!AH277</f>
        <v>99.954721895837096</v>
      </c>
      <c r="AJ277" s="8"/>
      <c r="AR277" s="12"/>
      <c r="AY277" s="12"/>
      <c r="AZ277" s="7">
        <v>274</v>
      </c>
      <c r="BA277" s="59">
        <f>[2]节奏总纲!BA277</f>
        <v>44.817719103557486</v>
      </c>
      <c r="BB277" s="59">
        <f>[2]节奏总纲!BB277</f>
        <v>46.320570537095151</v>
      </c>
      <c r="BC277" s="59">
        <f>[2]节奏总纲!BC277</f>
        <v>48.269415416625804</v>
      </c>
      <c r="BD277" s="59">
        <f>[2]节奏总纲!BD277</f>
        <v>51.030916192165336</v>
      </c>
      <c r="BE277" s="59">
        <f>[2]节奏总纲!BE277</f>
        <v>55.729130529140882</v>
      </c>
    </row>
    <row r="278" spans="29:57" s="7" customFormat="1" x14ac:dyDescent="0.15">
      <c r="AC278" s="7">
        <v>275</v>
      </c>
      <c r="AD278" s="59">
        <f>[2]节奏总纲!AD278</f>
        <v>81.082568038258216</v>
      </c>
      <c r="AE278" s="59">
        <f>[2]节奏总纲!AE278</f>
        <v>83.175473714200777</v>
      </c>
      <c r="AF278" s="59">
        <f>[2]节奏总纲!AF278</f>
        <v>86.137216753576809</v>
      </c>
      <c r="AG278" s="59">
        <f>[2]节奏总纲!AG278</f>
        <v>91.125858376186414</v>
      </c>
      <c r="AH278" s="59">
        <f>[2]节奏总纲!AH278</f>
        <v>100.01191770041967</v>
      </c>
      <c r="AJ278" s="8"/>
      <c r="AR278" s="12"/>
      <c r="AY278" s="12"/>
      <c r="AZ278" s="7">
        <v>275</v>
      </c>
      <c r="BA278" s="59">
        <f>[2]节奏总纲!BA278</f>
        <v>44.843574549861387</v>
      </c>
      <c r="BB278" s="59">
        <f>[2]节奏总纲!BB278</f>
        <v>46.344650590618556</v>
      </c>
      <c r="BC278" s="59">
        <f>[2]节奏总纲!BC278</f>
        <v>48.293344083171966</v>
      </c>
      <c r="BD278" s="59">
        <f>[2]节奏总纲!BD278</f>
        <v>51.054021960084178</v>
      </c>
      <c r="BE278" s="59">
        <f>[2]节奏总纲!BE278</f>
        <v>55.754840350337666</v>
      </c>
    </row>
    <row r="279" spans="29:57" s="7" customFormat="1" x14ac:dyDescent="0.15">
      <c r="AC279" s="7">
        <v>276</v>
      </c>
      <c r="AD279" s="59">
        <f>[2]节奏总纲!AD279</f>
        <v>81.133348089747955</v>
      </c>
      <c r="AE279" s="59">
        <f>[2]节奏总纲!AE279</f>
        <v>83.226184231571438</v>
      </c>
      <c r="AF279" s="59">
        <f>[2]节奏总纲!AF279</f>
        <v>86.186794446020215</v>
      </c>
      <c r="AG279" s="59">
        <f>[2]节奏总纲!AG279</f>
        <v>91.178611178844633</v>
      </c>
      <c r="AH279" s="59">
        <f>[2]节奏总纲!AH279</f>
        <v>100.06555271580974</v>
      </c>
      <c r="AJ279" s="8"/>
      <c r="AR279" s="12"/>
      <c r="AY279" s="12"/>
      <c r="AZ279" s="7">
        <v>276</v>
      </c>
      <c r="BA279" s="59">
        <f>[2]节奏总纲!BA279</f>
        <v>44.869429996165294</v>
      </c>
      <c r="BB279" s="59">
        <f>[2]节奏总纲!BB279</f>
        <v>46.368730644141969</v>
      </c>
      <c r="BC279" s="59">
        <f>[2]节奏总纲!BC279</f>
        <v>48.317272749718121</v>
      </c>
      <c r="BD279" s="59">
        <f>[2]节奏总纲!BD279</f>
        <v>51.077127728003028</v>
      </c>
      <c r="BE279" s="59">
        <f>[2]节奏总纲!BE279</f>
        <v>55.780550171534458</v>
      </c>
    </row>
    <row r="280" spans="29:57" s="7" customFormat="1" x14ac:dyDescent="0.15">
      <c r="AC280" s="7">
        <v>277</v>
      </c>
      <c r="AD280" s="59">
        <f>[2]节奏总纲!AD280</f>
        <v>81.184128141237707</v>
      </c>
      <c r="AE280" s="59">
        <f>[2]节奏总纲!AE280</f>
        <v>83.276894748942098</v>
      </c>
      <c r="AF280" s="59">
        <f>[2]节奏总纲!AF280</f>
        <v>86.236372138463622</v>
      </c>
      <c r="AG280" s="59">
        <f>[2]节奏总纲!AG280</f>
        <v>91.231363981502867</v>
      </c>
      <c r="AH280" s="59">
        <f>[2]节奏总纲!AH280</f>
        <v>100.11918773119983</v>
      </c>
      <c r="AJ280" s="8"/>
      <c r="AR280" s="12"/>
      <c r="AY280" s="12"/>
      <c r="AZ280" s="7">
        <v>277</v>
      </c>
      <c r="BA280" s="59">
        <f>[2]节奏总纲!BA280</f>
        <v>44.895285442469195</v>
      </c>
      <c r="BB280" s="59">
        <f>[2]节奏总纲!BB280</f>
        <v>46.392810697665375</v>
      </c>
      <c r="BC280" s="59">
        <f>[2]节奏总纲!BC280</f>
        <v>48.341201416264276</v>
      </c>
      <c r="BD280" s="59">
        <f>[2]节奏总纲!BD280</f>
        <v>51.10023349592187</v>
      </c>
      <c r="BE280" s="59">
        <f>[2]节奏总纲!BE280</f>
        <v>55.806259992731242</v>
      </c>
    </row>
    <row r="281" spans="29:57" s="7" customFormat="1" x14ac:dyDescent="0.15">
      <c r="AC281" s="7">
        <v>278</v>
      </c>
      <c r="AD281" s="59">
        <f>[2]节奏总纲!AD281</f>
        <v>81.23490819272746</v>
      </c>
      <c r="AE281" s="59">
        <f>[2]节奏总纲!AE281</f>
        <v>83.327605266312744</v>
      </c>
      <c r="AF281" s="59">
        <f>[2]节奏总纲!AF281</f>
        <v>86.285949830907029</v>
      </c>
      <c r="AG281" s="59">
        <f>[2]节奏总纲!AG281</f>
        <v>91.2841167841611</v>
      </c>
      <c r="AH281" s="59">
        <f>[2]节奏总纲!AH281</f>
        <v>100.1728227465899</v>
      </c>
      <c r="AJ281" s="8"/>
      <c r="AR281" s="12"/>
      <c r="AY281" s="12"/>
      <c r="AZ281" s="7">
        <v>278</v>
      </c>
      <c r="BA281" s="59">
        <f>[2]节奏总纲!BA281</f>
        <v>44.921140888773095</v>
      </c>
      <c r="BB281" s="59">
        <f>[2]节奏总纲!BB281</f>
        <v>46.416890751188788</v>
      </c>
      <c r="BC281" s="59">
        <f>[2]节奏总纲!BC281</f>
        <v>48.365130082810438</v>
      </c>
      <c r="BD281" s="59">
        <f>[2]节奏总纲!BD281</f>
        <v>51.12333926384072</v>
      </c>
      <c r="BE281" s="59">
        <f>[2]节奏总纲!BE281</f>
        <v>55.831969813928033</v>
      </c>
    </row>
    <row r="282" spans="29:57" s="7" customFormat="1" x14ac:dyDescent="0.15">
      <c r="AC282" s="7">
        <v>279</v>
      </c>
      <c r="AD282" s="59">
        <f>[2]节奏总纲!AD282</f>
        <v>81.285688244217212</v>
      </c>
      <c r="AE282" s="59">
        <f>[2]节奏总纲!AE282</f>
        <v>83.378315783683405</v>
      </c>
      <c r="AF282" s="59">
        <f>[2]节奏总纲!AF282</f>
        <v>86.335527523350422</v>
      </c>
      <c r="AG282" s="59">
        <f>[2]节奏总纲!AG282</f>
        <v>91.336869586819319</v>
      </c>
      <c r="AH282" s="59">
        <f>[2]节奏总纲!AH282</f>
        <v>100.22645776197997</v>
      </c>
      <c r="AJ282" s="8"/>
      <c r="AR282" s="12"/>
      <c r="AY282" s="12"/>
      <c r="AZ282" s="7">
        <v>279</v>
      </c>
      <c r="BA282" s="59">
        <f>[2]节奏总纲!BA282</f>
        <v>44.946996335076996</v>
      </c>
      <c r="BB282" s="59">
        <f>[2]节奏总纲!BB282</f>
        <v>46.440970804712194</v>
      </c>
      <c r="BC282" s="59">
        <f>[2]节奏总纲!BC282</f>
        <v>48.389058749356593</v>
      </c>
      <c r="BD282" s="59">
        <f>[2]节奏总纲!BD282</f>
        <v>51.146445031759569</v>
      </c>
      <c r="BE282" s="59">
        <f>[2]节奏总纲!BE282</f>
        <v>55.857679635124818</v>
      </c>
    </row>
    <row r="283" spans="29:57" s="7" customFormat="1" x14ac:dyDescent="0.15">
      <c r="AC283" s="7">
        <v>280</v>
      </c>
      <c r="AD283" s="59">
        <f>[2]节奏总纲!AD283</f>
        <v>81.336468295706965</v>
      </c>
      <c r="AE283" s="59">
        <f>[2]节奏总纲!AE283</f>
        <v>83.429026301054066</v>
      </c>
      <c r="AF283" s="59">
        <f>[2]节奏总纲!AF283</f>
        <v>86.385105215793828</v>
      </c>
      <c r="AG283" s="59">
        <f>[2]节奏总纲!AG283</f>
        <v>91.389622389477552</v>
      </c>
      <c r="AH283" s="59">
        <f>[2]节奏总纲!AH283</f>
        <v>100.28009277737006</v>
      </c>
      <c r="AJ283" s="8"/>
      <c r="AR283" s="12"/>
      <c r="AY283" s="12"/>
      <c r="AZ283" s="7">
        <v>280</v>
      </c>
      <c r="BA283" s="59">
        <f>[2]节奏总纲!BA283</f>
        <v>44.972851781380903</v>
      </c>
      <c r="BB283" s="59">
        <f>[2]节奏总纲!BB283</f>
        <v>46.465050858235607</v>
      </c>
      <c r="BC283" s="59">
        <f>[2]节奏总纲!BC283</f>
        <v>48.412987415902748</v>
      </c>
      <c r="BD283" s="59">
        <f>[2]节奏总纲!BD283</f>
        <v>51.169550799678412</v>
      </c>
      <c r="BE283" s="59">
        <f>[2]节奏总纲!BE283</f>
        <v>55.883389456321602</v>
      </c>
    </row>
    <row r="284" spans="29:57" s="7" customFormat="1" x14ac:dyDescent="0.15">
      <c r="AC284" s="7">
        <v>281</v>
      </c>
      <c r="AD284" s="59">
        <f>[2]节奏总纲!AD284</f>
        <v>81.387248347196717</v>
      </c>
      <c r="AE284" s="59">
        <f>[2]节奏总纲!AE284</f>
        <v>83.479736818424712</v>
      </c>
      <c r="AF284" s="59">
        <f>[2]节奏总纲!AF284</f>
        <v>86.434682908237235</v>
      </c>
      <c r="AG284" s="59">
        <f>[2]节奏总纲!AG284</f>
        <v>91.442375192135771</v>
      </c>
      <c r="AH284" s="59">
        <f>[2]节奏总纲!AH284</f>
        <v>100.33372779276013</v>
      </c>
      <c r="AJ284" s="8"/>
      <c r="AR284" s="12"/>
      <c r="AY284" s="12"/>
      <c r="AZ284" s="7">
        <v>281</v>
      </c>
      <c r="BA284" s="59">
        <f>[2]节奏总纲!BA284</f>
        <v>44.998707227684804</v>
      </c>
      <c r="BB284" s="59">
        <f>[2]节奏总纲!BB284</f>
        <v>46.489130911759013</v>
      </c>
      <c r="BC284" s="59">
        <f>[2]节奏总纲!BC284</f>
        <v>48.43691608244891</v>
      </c>
      <c r="BD284" s="59">
        <f>[2]节奏总纲!BD284</f>
        <v>51.192656567597261</v>
      </c>
      <c r="BE284" s="59">
        <f>[2]节奏总纲!BE284</f>
        <v>55.909099277518393</v>
      </c>
    </row>
    <row r="285" spans="29:57" s="7" customFormat="1" x14ac:dyDescent="0.15">
      <c r="AC285" s="7">
        <v>282</v>
      </c>
      <c r="AD285" s="59">
        <f>[2]节奏总纲!AD285</f>
        <v>81.43802839868647</v>
      </c>
      <c r="AE285" s="59">
        <f>[2]节奏总纲!AE285</f>
        <v>83.530447335795373</v>
      </c>
      <c r="AF285" s="59">
        <f>[2]节奏总纲!AF285</f>
        <v>86.484260600680642</v>
      </c>
      <c r="AG285" s="59">
        <f>[2]节奏总纲!AG285</f>
        <v>91.495127994794004</v>
      </c>
      <c r="AH285" s="59">
        <f>[2]节奏总纲!AH285</f>
        <v>100.3873628081502</v>
      </c>
      <c r="AJ285" s="8"/>
      <c r="AR285" s="12"/>
      <c r="AY285" s="12"/>
      <c r="AZ285" s="7">
        <v>282</v>
      </c>
      <c r="BA285" s="59">
        <f>[2]节奏总纲!BA285</f>
        <v>45.021201039060998</v>
      </c>
      <c r="BB285" s="59">
        <f>[2]节奏总纲!BB285</f>
        <v>46.513210965282425</v>
      </c>
      <c r="BC285" s="59">
        <f>[2]节奏总纲!BC285</f>
        <v>48.460844748995065</v>
      </c>
      <c r="BD285" s="59">
        <f>[2]节奏总纲!BD285</f>
        <v>51.215762335516104</v>
      </c>
      <c r="BE285" s="59">
        <f>[2]节奏总纲!BE285</f>
        <v>55.934809098715178</v>
      </c>
    </row>
    <row r="286" spans="29:57" s="7" customFormat="1" x14ac:dyDescent="0.15">
      <c r="AC286" s="7">
        <v>283</v>
      </c>
      <c r="AD286" s="59">
        <f>[2]节奏总纲!AD286</f>
        <v>81.488808450176222</v>
      </c>
      <c r="AE286" s="59">
        <f>[2]节奏总纲!AE286</f>
        <v>83.581157853166033</v>
      </c>
      <c r="AF286" s="59">
        <f>[2]节奏总纲!AF286</f>
        <v>86.533838293124049</v>
      </c>
      <c r="AG286" s="59">
        <f>[2]节奏总纲!AG286</f>
        <v>91.547880797452237</v>
      </c>
      <c r="AH286" s="59">
        <f>[2]节奏总纲!AH286</f>
        <v>100.44099782354027</v>
      </c>
      <c r="AJ286" s="8"/>
      <c r="AR286" s="12"/>
      <c r="AY286" s="12"/>
      <c r="AZ286" s="7">
        <v>283</v>
      </c>
      <c r="BA286" s="59">
        <f>[2]节奏总纲!BA286</f>
        <v>45.043517922283101</v>
      </c>
      <c r="BB286" s="59">
        <f>[2]节奏总纲!BB286</f>
        <v>46.537291018805831</v>
      </c>
      <c r="BC286" s="59">
        <f>[2]节奏总纲!BC286</f>
        <v>48.48477341554122</v>
      </c>
      <c r="BD286" s="59">
        <f>[2]节奏总纲!BD286</f>
        <v>51.238868103434953</v>
      </c>
      <c r="BE286" s="59">
        <f>[2]节奏总纲!BE286</f>
        <v>55.960518919911962</v>
      </c>
    </row>
    <row r="287" spans="29:57" s="7" customFormat="1" x14ac:dyDescent="0.15">
      <c r="AC287" s="7">
        <v>284</v>
      </c>
      <c r="AD287" s="59">
        <f>[2]节奏总纲!AD287</f>
        <v>81.539588501665975</v>
      </c>
      <c r="AE287" s="59">
        <f>[2]节奏总纲!AE287</f>
        <v>83.631868370536679</v>
      </c>
      <c r="AF287" s="59">
        <f>[2]节奏总纲!AF287</f>
        <v>86.583415985567456</v>
      </c>
      <c r="AG287" s="59">
        <f>[2]节奏总纲!AG287</f>
        <v>91.600633600110456</v>
      </c>
      <c r="AH287" s="59">
        <f>[2]节奏总纲!AH287</f>
        <v>100.49463283893036</v>
      </c>
      <c r="AJ287" s="8"/>
      <c r="AR287" s="12"/>
      <c r="AY287" s="12"/>
      <c r="AZ287" s="7">
        <v>284</v>
      </c>
      <c r="BA287" s="59">
        <f>[2]节奏总纲!BA287</f>
        <v>45.065834805505204</v>
      </c>
      <c r="BB287" s="59">
        <f>[2]节奏总纲!BB287</f>
        <v>46.561371072329244</v>
      </c>
      <c r="BC287" s="59">
        <f>[2]节奏总纲!BC287</f>
        <v>48.508702082087382</v>
      </c>
      <c r="BD287" s="59">
        <f>[2]节奏总纲!BD287</f>
        <v>51.261973871353796</v>
      </c>
      <c r="BE287" s="59">
        <f>[2]节奏总纲!BE287</f>
        <v>55.986228741108754</v>
      </c>
    </row>
    <row r="288" spans="29:57" s="7" customFormat="1" x14ac:dyDescent="0.15">
      <c r="AC288" s="7">
        <v>285</v>
      </c>
      <c r="AD288" s="59">
        <f>[2]节奏总纲!AD288</f>
        <v>81.590368553155727</v>
      </c>
      <c r="AE288" s="59">
        <f>[2]节奏总纲!AE288</f>
        <v>83.68257888790734</v>
      </c>
      <c r="AF288" s="59">
        <f>[2]节奏总纲!AF288</f>
        <v>86.632993678010848</v>
      </c>
      <c r="AG288" s="59">
        <f>[2]节奏总纲!AG288</f>
        <v>91.653386402768689</v>
      </c>
      <c r="AH288" s="59">
        <f>[2]节奏总纲!AH288</f>
        <v>100.54826785432043</v>
      </c>
      <c r="AJ288" s="8"/>
      <c r="AR288" s="12"/>
      <c r="AY288" s="12"/>
      <c r="AZ288" s="7">
        <v>285</v>
      </c>
      <c r="BA288" s="59">
        <f>[2]节奏总纲!BA288</f>
        <v>45.088151688727308</v>
      </c>
      <c r="BB288" s="59">
        <f>[2]节奏总纲!BB288</f>
        <v>46.58545112585265</v>
      </c>
      <c r="BC288" s="59">
        <f>[2]节奏总纲!BC288</f>
        <v>48.532630748633537</v>
      </c>
      <c r="BD288" s="59">
        <f>[2]节奏总纲!BD288</f>
        <v>51.285079639272645</v>
      </c>
      <c r="BE288" s="59">
        <f>[2]节奏总纲!BE288</f>
        <v>56.010312347085055</v>
      </c>
    </row>
    <row r="289" spans="29:57" s="7" customFormat="1" x14ac:dyDescent="0.15">
      <c r="AC289" s="7">
        <v>286</v>
      </c>
      <c r="AD289" s="59">
        <f>[2]节奏总纲!AD289</f>
        <v>81.64114860464548</v>
      </c>
      <c r="AE289" s="59">
        <f>[2]节奏总纲!AE289</f>
        <v>83.733289405278001</v>
      </c>
      <c r="AF289" s="59">
        <f>[2]节奏总纲!AF289</f>
        <v>86.682571370454255</v>
      </c>
      <c r="AG289" s="59">
        <f>[2]节奏总纲!AG289</f>
        <v>91.706139205426922</v>
      </c>
      <c r="AH289" s="59">
        <f>[2]节奏总纲!AH289</f>
        <v>100.6019028697105</v>
      </c>
      <c r="AJ289" s="8"/>
      <c r="AR289" s="12"/>
      <c r="AY289" s="12"/>
      <c r="AZ289" s="7">
        <v>286</v>
      </c>
      <c r="BA289" s="59">
        <f>[2]节奏总纲!BA289</f>
        <v>45.110468571949411</v>
      </c>
      <c r="BB289" s="59">
        <f>[2]节奏总纲!BB289</f>
        <v>46.609531179376063</v>
      </c>
      <c r="BC289" s="59">
        <f>[2]节奏总纲!BC289</f>
        <v>48.556559415179692</v>
      </c>
      <c r="BD289" s="59">
        <f>[2]节奏总纲!BD289</f>
        <v>51.308185407191495</v>
      </c>
      <c r="BE289" s="59">
        <f>[2]节奏总纲!BE289</f>
        <v>56.032520096468168</v>
      </c>
    </row>
    <row r="290" spans="29:57" s="7" customFormat="1" x14ac:dyDescent="0.15">
      <c r="AC290" s="7">
        <v>287</v>
      </c>
      <c r="AD290" s="59">
        <f>[2]节奏总纲!AD290</f>
        <v>81.691928656135218</v>
      </c>
      <c r="AE290" s="59">
        <f>[2]节奏总纲!AE290</f>
        <v>83.783999922648647</v>
      </c>
      <c r="AF290" s="59">
        <f>[2]节奏总纲!AF290</f>
        <v>86.732149062897662</v>
      </c>
      <c r="AG290" s="59">
        <f>[2]节奏总纲!AG290</f>
        <v>91.758892008085141</v>
      </c>
      <c r="AH290" s="59">
        <f>[2]节奏总纲!AH290</f>
        <v>100.65553788510059</v>
      </c>
      <c r="AJ290" s="8"/>
      <c r="AR290" s="12"/>
      <c r="AY290" s="12"/>
      <c r="AZ290" s="7">
        <v>287</v>
      </c>
      <c r="BA290" s="59">
        <f>[2]节奏总纲!BA290</f>
        <v>45.132785455171515</v>
      </c>
      <c r="BB290" s="59">
        <f>[2]节奏总纲!BB290</f>
        <v>46.633611232899469</v>
      </c>
      <c r="BC290" s="59">
        <f>[2]节奏总纲!BC290</f>
        <v>48.580488081725846</v>
      </c>
      <c r="BD290" s="59">
        <f>[2]节奏总纲!BD290</f>
        <v>51.331291175110337</v>
      </c>
      <c r="BE290" s="59">
        <f>[2]节奏总纲!BE290</f>
        <v>56.054727845851275</v>
      </c>
    </row>
    <row r="291" spans="29:57" s="7" customFormat="1" x14ac:dyDescent="0.15">
      <c r="AC291" s="7">
        <v>288</v>
      </c>
      <c r="AD291" s="59">
        <f>[2]节奏总纲!AD291</f>
        <v>81.742708707624971</v>
      </c>
      <c r="AE291" s="59">
        <f>[2]节奏总纲!AE291</f>
        <v>83.834710440019307</v>
      </c>
      <c r="AF291" s="59">
        <f>[2]节奏总纲!AF291</f>
        <v>86.781726755341069</v>
      </c>
      <c r="AG291" s="59">
        <f>[2]节奏总纲!AG291</f>
        <v>91.811644810743374</v>
      </c>
      <c r="AH291" s="59">
        <f>[2]节奏总纲!AH291</f>
        <v>100.70917290049066</v>
      </c>
      <c r="AJ291" s="8"/>
      <c r="AR291" s="12"/>
      <c r="AY291" s="12"/>
      <c r="AZ291" s="7">
        <v>288</v>
      </c>
      <c r="BA291" s="59">
        <f>[2]节奏总纲!BA291</f>
        <v>45.155102338393618</v>
      </c>
      <c r="BB291" s="59">
        <f>[2]节奏总纲!BB291</f>
        <v>46.657691286422882</v>
      </c>
      <c r="BC291" s="59">
        <f>[2]节奏总纲!BC291</f>
        <v>48.604416748272008</v>
      </c>
      <c r="BD291" s="59">
        <f>[2]节奏总纲!BD291</f>
        <v>51.354396943029187</v>
      </c>
      <c r="BE291" s="59">
        <f>[2]节奏总纲!BE291</f>
        <v>56.076935595234382</v>
      </c>
    </row>
    <row r="292" spans="29:57" s="7" customFormat="1" x14ac:dyDescent="0.15">
      <c r="AC292" s="7">
        <v>289</v>
      </c>
      <c r="AD292" s="59">
        <f>[2]节奏总纲!AD292</f>
        <v>81.793488759114723</v>
      </c>
      <c r="AE292" s="59">
        <f>[2]节奏总纲!AE292</f>
        <v>83.885420957389968</v>
      </c>
      <c r="AF292" s="59">
        <f>[2]节奏总纲!AF292</f>
        <v>86.831304447784476</v>
      </c>
      <c r="AG292" s="59">
        <f>[2]节奏总纲!AG292</f>
        <v>91.864397613401607</v>
      </c>
      <c r="AH292" s="59">
        <f>[2]节奏总纲!AH292</f>
        <v>100.76280791588073</v>
      </c>
      <c r="AJ292" s="8"/>
      <c r="AR292" s="12"/>
      <c r="AY292" s="12"/>
      <c r="AZ292" s="7">
        <v>289</v>
      </c>
      <c r="BA292" s="59">
        <f>[2]节奏总纲!BA292</f>
        <v>45.177419221615722</v>
      </c>
      <c r="BB292" s="59">
        <f>[2]节奏总纲!BB292</f>
        <v>46.681771339946287</v>
      </c>
      <c r="BC292" s="59">
        <f>[2]节奏总纲!BC292</f>
        <v>48.628345414818163</v>
      </c>
      <c r="BD292" s="59">
        <f>[2]节奏总纲!BD292</f>
        <v>51.377502710948029</v>
      </c>
      <c r="BE292" s="59">
        <f>[2]节奏总纲!BE292</f>
        <v>56.099143344617488</v>
      </c>
    </row>
    <row r="293" spans="29:57" s="7" customFormat="1" x14ac:dyDescent="0.15">
      <c r="AC293" s="7">
        <v>290</v>
      </c>
      <c r="AD293" s="59">
        <f>[2]节奏总纲!AD293</f>
        <v>81.844268810604476</v>
      </c>
      <c r="AE293" s="59">
        <f>[2]节奏总纲!AE293</f>
        <v>83.936131474760614</v>
      </c>
      <c r="AF293" s="59">
        <f>[2]节奏总纲!AF293</f>
        <v>86.880882140227882</v>
      </c>
      <c r="AG293" s="59">
        <f>[2]节奏总纲!AG293</f>
        <v>91.917150416059826</v>
      </c>
      <c r="AH293" s="59">
        <f>[2]节奏总纲!AH293</f>
        <v>100.8164429312708</v>
      </c>
      <c r="AJ293" s="8"/>
      <c r="AR293" s="12"/>
      <c r="AY293" s="12"/>
      <c r="AZ293" s="7">
        <v>290</v>
      </c>
      <c r="BA293" s="59">
        <f>[2]节奏总纲!BA293</f>
        <v>45.199736104837825</v>
      </c>
      <c r="BB293" s="59">
        <f>[2]节奏总纲!BB293</f>
        <v>46.7058513934697</v>
      </c>
      <c r="BC293" s="59">
        <f>[2]节奏总纲!BC293</f>
        <v>48.652274081364318</v>
      </c>
      <c r="BD293" s="59">
        <f>[2]节奏总纲!BD293</f>
        <v>51.400608478866879</v>
      </c>
      <c r="BE293" s="59">
        <f>[2]节奏总纲!BE293</f>
        <v>56.121351094000602</v>
      </c>
    </row>
    <row r="294" spans="29:57" s="7" customFormat="1" x14ac:dyDescent="0.15">
      <c r="AC294" s="7">
        <v>291</v>
      </c>
      <c r="AD294" s="59">
        <f>[2]节奏总纲!AD294</f>
        <v>81.895048862094228</v>
      </c>
      <c r="AE294" s="59">
        <f>[2]节奏总纲!AE294</f>
        <v>83.986841992131275</v>
      </c>
      <c r="AF294" s="59">
        <f>[2]节奏总纲!AF294</f>
        <v>86.930459832671289</v>
      </c>
      <c r="AG294" s="59">
        <f>[2]节奏总纲!AG294</f>
        <v>91.969903218718059</v>
      </c>
      <c r="AH294" s="59">
        <f>[2]节奏总纲!AH294</f>
        <v>100.87007794666089</v>
      </c>
      <c r="AJ294" s="8"/>
      <c r="AR294" s="12"/>
      <c r="AY294" s="12"/>
      <c r="AZ294" s="7">
        <v>291</v>
      </c>
      <c r="BA294" s="59">
        <f>[2]节奏总纲!BA294</f>
        <v>45.222052988059936</v>
      </c>
      <c r="BB294" s="59">
        <f>[2]节奏总纲!BB294</f>
        <v>46.729931446993106</v>
      </c>
      <c r="BC294" s="59">
        <f>[2]节奏总纲!BC294</f>
        <v>48.67620274791048</v>
      </c>
      <c r="BD294" s="59">
        <f>[2]节奏总纲!BD294</f>
        <v>51.423714246785721</v>
      </c>
      <c r="BE294" s="59">
        <f>[2]节奏总纲!BE294</f>
        <v>56.143558843383708</v>
      </c>
    </row>
    <row r="295" spans="29:57" s="7" customFormat="1" x14ac:dyDescent="0.15">
      <c r="AC295" s="7">
        <v>292</v>
      </c>
      <c r="AD295" s="59">
        <f>[2]节奏总纲!AD295</f>
        <v>81.945828913583981</v>
      </c>
      <c r="AE295" s="59">
        <f>[2]节奏总纲!AE295</f>
        <v>84.036191564035917</v>
      </c>
      <c r="AF295" s="59">
        <f>[2]节奏总纲!AF295</f>
        <v>86.980037525114682</v>
      </c>
      <c r="AG295" s="59">
        <f>[2]节奏总纲!AG295</f>
        <v>92.021521414287719</v>
      </c>
      <c r="AH295" s="59">
        <f>[2]节奏总纲!AH295</f>
        <v>100.92371296205096</v>
      </c>
      <c r="AJ295" s="8"/>
      <c r="AR295" s="12"/>
      <c r="AY295" s="12"/>
      <c r="AZ295" s="7">
        <v>292</v>
      </c>
      <c r="BA295" s="59">
        <f>[2]节奏总纲!BA295</f>
        <v>45.244369871282039</v>
      </c>
      <c r="BB295" s="59">
        <f>[2]节奏总纲!BB295</f>
        <v>46.754011500516519</v>
      </c>
      <c r="BC295" s="59">
        <f>[2]节奏总纲!BC295</f>
        <v>48.700131414456635</v>
      </c>
      <c r="BD295" s="59">
        <f>[2]节奏总纲!BD295</f>
        <v>51.446820014704571</v>
      </c>
      <c r="BE295" s="59">
        <f>[2]节奏总纲!BE295</f>
        <v>56.165766592766815</v>
      </c>
    </row>
    <row r="296" spans="29:57" s="7" customFormat="1" x14ac:dyDescent="0.15">
      <c r="AC296" s="7">
        <v>293</v>
      </c>
      <c r="AD296" s="59">
        <f>[2]节奏总纲!AD296</f>
        <v>81.996608965073733</v>
      </c>
      <c r="AE296" s="59">
        <f>[2]节奏总纲!AE296</f>
        <v>84.085064274836242</v>
      </c>
      <c r="AF296" s="59">
        <f>[2]节奏总纲!AF296</f>
        <v>87.029133791498197</v>
      </c>
      <c r="AG296" s="59">
        <f>[2]节奏总纲!AG296</f>
        <v>92.071632371634976</v>
      </c>
      <c r="AH296" s="59">
        <f>[2]节奏总纲!AH296</f>
        <v>100.97734797744103</v>
      </c>
      <c r="AJ296" s="8"/>
      <c r="AR296" s="12"/>
      <c r="AY296" s="12"/>
      <c r="AZ296" s="7">
        <v>293</v>
      </c>
      <c r="BA296" s="59">
        <f>[2]节奏总纲!BA296</f>
        <v>45.266686754504143</v>
      </c>
      <c r="BB296" s="59">
        <f>[2]节奏总纲!BB296</f>
        <v>46.778091554039925</v>
      </c>
      <c r="BC296" s="59">
        <f>[2]节奏总纲!BC296</f>
        <v>48.72406008100279</v>
      </c>
      <c r="BD296" s="59">
        <f>[2]节奏总纲!BD296</f>
        <v>51.46992578262342</v>
      </c>
      <c r="BE296" s="59">
        <f>[2]节奏总纲!BE296</f>
        <v>56.187974342149921</v>
      </c>
    </row>
    <row r="297" spans="29:57" s="7" customFormat="1" x14ac:dyDescent="0.15">
      <c r="AC297" s="7">
        <v>294</v>
      </c>
      <c r="AD297" s="59">
        <f>[2]节奏总纲!AD297</f>
        <v>82.044215515890215</v>
      </c>
      <c r="AE297" s="59">
        <f>[2]节奏总纲!AE297</f>
        <v>84.133936985636566</v>
      </c>
      <c r="AF297" s="59">
        <f>[2]节奏总纲!AF297</f>
        <v>87.077905547159801</v>
      </c>
      <c r="AG297" s="59">
        <f>[2]节奏总纲!AG297</f>
        <v>92.121743328982234</v>
      </c>
      <c r="AH297" s="59">
        <f>[2]节奏总纲!AH297</f>
        <v>101.02868392415382</v>
      </c>
      <c r="AJ297" s="8"/>
      <c r="AR297" s="12"/>
      <c r="AY297" s="12"/>
      <c r="AZ297" s="7">
        <v>294</v>
      </c>
      <c r="BA297" s="59">
        <f>[2]节奏总纲!BA297</f>
        <v>45.289003637726246</v>
      </c>
      <c r="BB297" s="59">
        <f>[2]节奏总纲!BB297</f>
        <v>46.802171607563338</v>
      </c>
      <c r="BC297" s="59">
        <f>[2]节奏总纲!BC297</f>
        <v>48.747988747548945</v>
      </c>
      <c r="BD297" s="59">
        <f>[2]节奏总纲!BD297</f>
        <v>51.493031550542263</v>
      </c>
      <c r="BE297" s="59">
        <f>[2]节奏总纲!BE297</f>
        <v>56.210182091533035</v>
      </c>
    </row>
    <row r="298" spans="29:57" s="7" customFormat="1" x14ac:dyDescent="0.15">
      <c r="AC298" s="7">
        <v>295</v>
      </c>
      <c r="AD298" s="59">
        <f>[2]节奏总纲!AD298</f>
        <v>82.091594979242089</v>
      </c>
      <c r="AE298" s="59">
        <f>[2]节奏总纲!AE298</f>
        <v>84.182809696436891</v>
      </c>
      <c r="AF298" s="59">
        <f>[2]节奏总纲!AF298</f>
        <v>87.126677302821392</v>
      </c>
      <c r="AG298" s="59">
        <f>[2]节奏总纲!AG298</f>
        <v>92.171854286329506</v>
      </c>
      <c r="AH298" s="59">
        <f>[2]节奏总纲!AH298</f>
        <v>101.07833899530283</v>
      </c>
      <c r="AJ298" s="8"/>
      <c r="AR298" s="12"/>
      <c r="AY298" s="12"/>
      <c r="AZ298" s="7">
        <v>295</v>
      </c>
      <c r="BA298" s="59">
        <f>[2]节奏总纲!BA298</f>
        <v>45.31132052094835</v>
      </c>
      <c r="BB298" s="59">
        <f>[2]节奏总纲!BB298</f>
        <v>46.826251661086744</v>
      </c>
      <c r="BC298" s="59">
        <f>[2]节奏总纲!BC298</f>
        <v>48.771917414095107</v>
      </c>
      <c r="BD298" s="59">
        <f>[2]节奏总纲!BD298</f>
        <v>51.516137318461112</v>
      </c>
      <c r="BE298" s="59">
        <f>[2]节奏总纲!BE298</f>
        <v>56.232389840916142</v>
      </c>
    </row>
    <row r="299" spans="29:57" s="7" customFormat="1" x14ac:dyDescent="0.15">
      <c r="AC299" s="7">
        <v>296</v>
      </c>
      <c r="AD299" s="59">
        <f>[2]节奏总纲!AD299</f>
        <v>82.138974442593963</v>
      </c>
      <c r="AE299" s="59">
        <f>[2]节奏总纲!AE299</f>
        <v>84.23168240723723</v>
      </c>
      <c r="AF299" s="59">
        <f>[2]节奏总纲!AF299</f>
        <v>87.175449058482982</v>
      </c>
      <c r="AG299" s="59">
        <f>[2]节奏总纲!AG299</f>
        <v>92.221965243676763</v>
      </c>
      <c r="AH299" s="59">
        <f>[2]节奏总纲!AH299</f>
        <v>101.12799406645185</v>
      </c>
      <c r="AJ299" s="8"/>
      <c r="AR299" s="12"/>
      <c r="AY299" s="12"/>
      <c r="AZ299" s="7">
        <v>296</v>
      </c>
      <c r="BA299" s="59">
        <f>[2]节奏总纲!BA299</f>
        <v>45.333637404170453</v>
      </c>
      <c r="BB299" s="59">
        <f>[2]节奏总纲!BB299</f>
        <v>46.850331714610157</v>
      </c>
      <c r="BC299" s="59">
        <f>[2]节奏总纲!BC299</f>
        <v>48.795846080641262</v>
      </c>
      <c r="BD299" s="59">
        <f>[2]节奏总纲!BD299</f>
        <v>51.539243086379955</v>
      </c>
      <c r="BE299" s="59">
        <f>[2]节奏总纲!BE299</f>
        <v>56.254597590299248</v>
      </c>
    </row>
    <row r="300" spans="29:57" s="7" customFormat="1" x14ac:dyDescent="0.15">
      <c r="AC300" s="7">
        <v>297</v>
      </c>
      <c r="AD300" s="59">
        <f>[2]节奏总纲!AD300</f>
        <v>82.186353905945836</v>
      </c>
      <c r="AE300" s="59">
        <f>[2]节奏总纲!AE300</f>
        <v>84.280555118037555</v>
      </c>
      <c r="AF300" s="59">
        <f>[2]节奏总纲!AF300</f>
        <v>87.224220814144587</v>
      </c>
      <c r="AG300" s="59">
        <f>[2]节奏总纲!AG300</f>
        <v>92.272076201024021</v>
      </c>
      <c r="AH300" s="59">
        <f>[2]节奏总纲!AH300</f>
        <v>101.17764913760085</v>
      </c>
      <c r="AJ300" s="8"/>
      <c r="AR300" s="12"/>
      <c r="AY300" s="12"/>
      <c r="AZ300" s="7">
        <v>297</v>
      </c>
      <c r="BA300" s="59">
        <f>[2]节奏总纲!BA300</f>
        <v>45.355954287392557</v>
      </c>
      <c r="BB300" s="59">
        <f>[2]节奏总纲!BB300</f>
        <v>46.874411768133562</v>
      </c>
      <c r="BC300" s="59">
        <f>[2]节奏总纲!BC300</f>
        <v>48.819774747187417</v>
      </c>
      <c r="BD300" s="59">
        <f>[2]节奏总纲!BD300</f>
        <v>51.562348854298804</v>
      </c>
      <c r="BE300" s="59">
        <f>[2]节奏总纲!BE300</f>
        <v>56.276805339682355</v>
      </c>
    </row>
    <row r="301" spans="29:57" s="7" customFormat="1" x14ac:dyDescent="0.15">
      <c r="AC301" s="7">
        <v>298</v>
      </c>
      <c r="AD301" s="59">
        <f>[2]节奏总纲!AD301</f>
        <v>82.23373336929771</v>
      </c>
      <c r="AE301" s="59">
        <f>[2]节奏总纲!AE301</f>
        <v>84.329427828837879</v>
      </c>
      <c r="AF301" s="59">
        <f>[2]节奏总纲!AF301</f>
        <v>87.272992569806178</v>
      </c>
      <c r="AG301" s="59">
        <f>[2]节奏总纲!AG301</f>
        <v>92.322187158371293</v>
      </c>
      <c r="AH301" s="59">
        <f>[2]节奏总纲!AH301</f>
        <v>101.22730420874987</v>
      </c>
      <c r="AJ301" s="8"/>
      <c r="AR301" s="12"/>
      <c r="AY301" s="12"/>
      <c r="AZ301" s="7">
        <v>298</v>
      </c>
      <c r="BA301" s="59">
        <f>[2]节奏总纲!BA301</f>
        <v>45.37827117061466</v>
      </c>
      <c r="BB301" s="59">
        <f>[2]节奏总纲!BB301</f>
        <v>46.898491821656968</v>
      </c>
      <c r="BC301" s="59">
        <f>[2]节奏总纲!BC301</f>
        <v>48.843703413733579</v>
      </c>
      <c r="BD301" s="59">
        <f>[2]节奏总纲!BD301</f>
        <v>51.585454622217647</v>
      </c>
      <c r="BE301" s="59">
        <f>[2]节奏总纲!BE301</f>
        <v>56.299013089065468</v>
      </c>
    </row>
    <row r="302" spans="29:57" s="7" customFormat="1" x14ac:dyDescent="0.15">
      <c r="AC302" s="7">
        <v>299</v>
      </c>
      <c r="AD302" s="59">
        <f>[2]节奏总纲!AD302</f>
        <v>82.281112832649583</v>
      </c>
      <c r="AE302" s="59">
        <f>[2]节奏总纲!AE302</f>
        <v>84.378300539638204</v>
      </c>
      <c r="AF302" s="59">
        <f>[2]节奏总纲!AF302</f>
        <v>87.321764325467768</v>
      </c>
      <c r="AG302" s="59">
        <f>[2]节奏总纲!AG302</f>
        <v>92.37229811571855</v>
      </c>
      <c r="AH302" s="59">
        <f>[2]节奏总纲!AH302</f>
        <v>101.27695927989888</v>
      </c>
      <c r="AJ302" s="8"/>
      <c r="AR302" s="12"/>
      <c r="AY302" s="12"/>
      <c r="AZ302" s="7">
        <v>299</v>
      </c>
      <c r="BA302" s="59">
        <f>[2]节奏总纲!BA302</f>
        <v>45.400588053836763</v>
      </c>
      <c r="BB302" s="59">
        <f>[2]节奏总纲!BB302</f>
        <v>46.922571875180381</v>
      </c>
      <c r="BC302" s="59">
        <f>[2]节奏总纲!BC302</f>
        <v>48.867632080279733</v>
      </c>
      <c r="BD302" s="59">
        <f>[2]节奏总纲!BD302</f>
        <v>51.608560390136496</v>
      </c>
      <c r="BE302" s="59">
        <f>[2]节奏总纲!BE302</f>
        <v>56.321220838448575</v>
      </c>
    </row>
    <row r="303" spans="29:57" s="7" customFormat="1" x14ac:dyDescent="0.15">
      <c r="AC303" s="7">
        <v>300</v>
      </c>
      <c r="AD303" s="59">
        <f>[2]节奏总纲!AD303</f>
        <v>82.328492296001457</v>
      </c>
      <c r="AE303" s="59">
        <f>[2]节奏总纲!AE303</f>
        <v>84.427173250438543</v>
      </c>
      <c r="AF303" s="59">
        <f>[2]节奏总纲!AF303</f>
        <v>87.370536081129359</v>
      </c>
      <c r="AG303" s="59">
        <f>[2]节奏总纲!AG303</f>
        <v>92.422409073065808</v>
      </c>
      <c r="AH303" s="59">
        <f>[2]节奏总纲!AH303</f>
        <v>101.32661435104789</v>
      </c>
      <c r="AJ303" s="8"/>
      <c r="AR303" s="12"/>
      <c r="AY303" s="12"/>
      <c r="AZ303" s="7">
        <v>300</v>
      </c>
      <c r="BA303" s="59">
        <f>[2]节奏总纲!BA303</f>
        <v>45.422904937058867</v>
      </c>
      <c r="BB303" s="59">
        <f>[2]节奏总纲!BB303</f>
        <v>46.946651928703787</v>
      </c>
      <c r="BC303" s="59">
        <f>[2]节奏总纲!BC303</f>
        <v>48.891560746825888</v>
      </c>
      <c r="BD303" s="59">
        <f>[2]节奏总纲!BD303</f>
        <v>51.631666158055346</v>
      </c>
      <c r="BE303" s="59">
        <f>[2]节奏总纲!BE303</f>
        <v>56.343428587831681</v>
      </c>
    </row>
    <row r="304" spans="29:57" s="7" customFormat="1" x14ac:dyDescent="0.15">
      <c r="AC304" s="7">
        <v>301</v>
      </c>
      <c r="AD304" s="59">
        <f>[2]节奏总纲!AD304</f>
        <v>82.375871759353331</v>
      </c>
      <c r="AE304" s="59">
        <f>[2]节奏总纲!AE304</f>
        <v>84.476045961238867</v>
      </c>
      <c r="AF304" s="59">
        <f>[2]节奏总纲!AF304</f>
        <v>87.419307836790964</v>
      </c>
      <c r="AG304" s="59">
        <f>[2]节奏总纲!AG304</f>
        <v>92.472520030413079</v>
      </c>
      <c r="AH304" s="59">
        <f>[2]节奏总纲!AH304</f>
        <v>101.3762694221969</v>
      </c>
      <c r="AJ304" s="8"/>
      <c r="AR304" s="12"/>
      <c r="AY304" s="12"/>
      <c r="AZ304" s="7">
        <v>301</v>
      </c>
      <c r="BA304" s="59">
        <f>[2]节奏总纲!BA304</f>
        <v>45.44522182028097</v>
      </c>
      <c r="BB304" s="59">
        <f>[2]节奏总纲!BB304</f>
        <v>46.9707319822272</v>
      </c>
      <c r="BC304" s="59">
        <f>[2]节奏总纲!BC304</f>
        <v>48.91548941337205</v>
      </c>
      <c r="BD304" s="59">
        <f>[2]节奏总纲!BD304</f>
        <v>51.654771925974188</v>
      </c>
      <c r="BE304" s="59">
        <f>[2]节奏总纲!BE304</f>
        <v>56.365636337214795</v>
      </c>
    </row>
    <row r="305" spans="29:57" s="7" customFormat="1" x14ac:dyDescent="0.15">
      <c r="AC305" s="7">
        <v>302</v>
      </c>
      <c r="AD305" s="59">
        <f>[2]节奏总纲!AD305</f>
        <v>82.423251222705204</v>
      </c>
      <c r="AE305" s="59">
        <f>[2]节奏总纲!AE305</f>
        <v>84.524918672039192</v>
      </c>
      <c r="AF305" s="59">
        <f>[2]节奏总纲!AF305</f>
        <v>87.468079592452554</v>
      </c>
      <c r="AG305" s="59">
        <f>[2]节奏总纲!AG305</f>
        <v>92.522630987760337</v>
      </c>
      <c r="AH305" s="59">
        <f>[2]节奏总纲!AH305</f>
        <v>101.42592449334592</v>
      </c>
      <c r="AJ305" s="8"/>
      <c r="AR305" s="12"/>
      <c r="AY305" s="12"/>
      <c r="AZ305" s="7">
        <v>302</v>
      </c>
      <c r="BA305" s="59">
        <f>[2]节奏总纲!BA305</f>
        <v>45.467538703503074</v>
      </c>
      <c r="BB305" s="59">
        <f>[2]节奏总纲!BB305</f>
        <v>46.994812035750606</v>
      </c>
      <c r="BC305" s="59">
        <f>[2]节奏总纲!BC305</f>
        <v>48.939418079918205</v>
      </c>
      <c r="BD305" s="59">
        <f>[2]节奏总纲!BD305</f>
        <v>51.677877693893038</v>
      </c>
      <c r="BE305" s="59">
        <f>[2]节奏总纲!BE305</f>
        <v>56.387844086597902</v>
      </c>
    </row>
    <row r="306" spans="29:57" s="7" customFormat="1" x14ac:dyDescent="0.15">
      <c r="AC306" s="7">
        <v>303</v>
      </c>
      <c r="AD306" s="59">
        <f>[2]节奏总纲!AD306</f>
        <v>82.470630686057078</v>
      </c>
      <c r="AE306" s="59">
        <f>[2]节奏总纲!AE306</f>
        <v>84.573791382839516</v>
      </c>
      <c r="AF306" s="59">
        <f>[2]节奏总纲!AF306</f>
        <v>87.516851348114145</v>
      </c>
      <c r="AG306" s="59">
        <f>[2]节奏总纲!AG306</f>
        <v>92.572741945107595</v>
      </c>
      <c r="AH306" s="59">
        <f>[2]节奏总纲!AH306</f>
        <v>101.47557956449492</v>
      </c>
      <c r="AJ306" s="8"/>
      <c r="AR306" s="12"/>
      <c r="AY306" s="12"/>
      <c r="AZ306" s="7">
        <v>303</v>
      </c>
      <c r="BA306" s="59">
        <f>[2]节奏总纲!BA306</f>
        <v>45.489855586725177</v>
      </c>
      <c r="BB306" s="59">
        <f>[2]节奏总纲!BB306</f>
        <v>47.016308935086101</v>
      </c>
      <c r="BC306" s="59">
        <f>[2]节奏总纲!BC306</f>
        <v>48.96334674646436</v>
      </c>
      <c r="BD306" s="59">
        <f>[2]节奏总纲!BD306</f>
        <v>51.70098346181188</v>
      </c>
      <c r="BE306" s="59">
        <f>[2]节奏总纲!BE306</f>
        <v>56.410051835981008</v>
      </c>
    </row>
    <row r="307" spans="29:57" s="7" customFormat="1" x14ac:dyDescent="0.15">
      <c r="AC307" s="7">
        <v>304</v>
      </c>
      <c r="AD307" s="59">
        <f>[2]节奏总纲!AD307</f>
        <v>82.518010149408951</v>
      </c>
      <c r="AE307" s="59">
        <f>[2]节奏总纲!AE307</f>
        <v>84.622664093639855</v>
      </c>
      <c r="AF307" s="59">
        <f>[2]节奏总纲!AF307</f>
        <v>87.565623103775735</v>
      </c>
      <c r="AG307" s="59">
        <f>[2]节奏总纲!AG307</f>
        <v>92.622852902454852</v>
      </c>
      <c r="AH307" s="59">
        <f>[2]节奏总纲!AH307</f>
        <v>101.52523463564394</v>
      </c>
      <c r="AJ307" s="8"/>
      <c r="AR307" s="12"/>
      <c r="AY307" s="12"/>
      <c r="AZ307" s="7">
        <v>304</v>
      </c>
      <c r="BA307" s="59">
        <f>[2]节奏总纲!BA307</f>
        <v>45.512172469947281</v>
      </c>
      <c r="BB307" s="59">
        <f>[2]节奏总纲!BB307</f>
        <v>47.037096473408994</v>
      </c>
      <c r="BC307" s="59">
        <f>[2]节奏总纲!BC307</f>
        <v>48.987275413010522</v>
      </c>
      <c r="BD307" s="59">
        <f>[2]节奏总纲!BD307</f>
        <v>51.72408922973073</v>
      </c>
      <c r="BE307" s="59">
        <f>[2]节奏总纲!BE307</f>
        <v>56.432259585364115</v>
      </c>
    </row>
    <row r="308" spans="29:57" s="7" customFormat="1" x14ac:dyDescent="0.15">
      <c r="AC308" s="7">
        <v>305</v>
      </c>
      <c r="AD308" s="59">
        <f>[2]节奏总纲!AD308</f>
        <v>82.565389612760825</v>
      </c>
      <c r="AE308" s="59">
        <f>[2]节奏总纲!AE308</f>
        <v>84.67153680444018</v>
      </c>
      <c r="AF308" s="59">
        <f>[2]节奏总纲!AF308</f>
        <v>87.61439485943734</v>
      </c>
      <c r="AG308" s="59">
        <f>[2]节奏总纲!AG308</f>
        <v>92.672963859802124</v>
      </c>
      <c r="AH308" s="59">
        <f>[2]节奏总纲!AH308</f>
        <v>101.57488970679294</v>
      </c>
      <c r="AJ308" s="8"/>
      <c r="AR308" s="12"/>
      <c r="AY308" s="12"/>
      <c r="AZ308" s="7">
        <v>305</v>
      </c>
      <c r="BA308" s="59">
        <f>[2]节奏总纲!BA308</f>
        <v>45.534489353169384</v>
      </c>
      <c r="BB308" s="59">
        <f>[2]节奏总纲!BB308</f>
        <v>47.057884011731893</v>
      </c>
      <c r="BC308" s="59">
        <f>[2]节奏总纲!BC308</f>
        <v>49.009673493801003</v>
      </c>
      <c r="BD308" s="59">
        <f>[2]节奏总纲!BD308</f>
        <v>51.747194997649579</v>
      </c>
      <c r="BE308" s="59">
        <f>[2]节奏总纲!BE308</f>
        <v>56.454467334747228</v>
      </c>
    </row>
    <row r="309" spans="29:57" s="7" customFormat="1" x14ac:dyDescent="0.15">
      <c r="AC309" s="7">
        <v>306</v>
      </c>
      <c r="AD309" s="59">
        <f>[2]节奏总纲!AD309</f>
        <v>82.612769076112698</v>
      </c>
      <c r="AE309" s="59">
        <f>[2]节奏总纲!AE309</f>
        <v>84.720409515240505</v>
      </c>
      <c r="AF309" s="59">
        <f>[2]节奏总纲!AF309</f>
        <v>87.66316661509893</v>
      </c>
      <c r="AG309" s="59">
        <f>[2]节奏总纲!AG309</f>
        <v>92.723074817149381</v>
      </c>
      <c r="AH309" s="59">
        <f>[2]节奏总纲!AH309</f>
        <v>101.62454477794196</v>
      </c>
      <c r="AJ309" s="8"/>
      <c r="AR309" s="12"/>
      <c r="AY309" s="12"/>
      <c r="AZ309" s="7">
        <v>306</v>
      </c>
      <c r="BA309" s="59">
        <f>[2]节奏总纲!BA309</f>
        <v>45.556806236391488</v>
      </c>
      <c r="BB309" s="59">
        <f>[2]节奏总纲!BB309</f>
        <v>47.078671550054786</v>
      </c>
      <c r="BC309" s="59">
        <f>[2]节奏总纲!BC309</f>
        <v>49.030333272797542</v>
      </c>
      <c r="BD309" s="59">
        <f>[2]节奏总纲!BD309</f>
        <v>51.770300765568422</v>
      </c>
      <c r="BE309" s="59">
        <f>[2]节奏总纲!BE309</f>
        <v>56.476675084130335</v>
      </c>
    </row>
    <row r="310" spans="29:57" s="7" customFormat="1" x14ac:dyDescent="0.15">
      <c r="AC310" s="7">
        <v>307</v>
      </c>
      <c r="AD310" s="59">
        <f>[2]节奏总纲!AD310</f>
        <v>82.660148539464572</v>
      </c>
      <c r="AE310" s="59">
        <f>[2]节奏总纲!AE310</f>
        <v>84.769282226040829</v>
      </c>
      <c r="AF310" s="59">
        <f>[2]节奏总纲!AF310</f>
        <v>87.711938370760521</v>
      </c>
      <c r="AG310" s="59">
        <f>[2]节奏总纲!AG310</f>
        <v>92.773185774496639</v>
      </c>
      <c r="AH310" s="59">
        <f>[2]节奏总纲!AH310</f>
        <v>101.67419984909097</v>
      </c>
      <c r="AJ310" s="8"/>
      <c r="AR310" s="12"/>
      <c r="AY310" s="12"/>
      <c r="AZ310" s="7">
        <v>307</v>
      </c>
      <c r="BA310" s="59">
        <f>[2]节奏总纲!BA310</f>
        <v>45.579123119613591</v>
      </c>
      <c r="BB310" s="59">
        <f>[2]节奏总纲!BB310</f>
        <v>47.099459088377678</v>
      </c>
      <c r="BC310" s="59">
        <f>[2]节奏总纲!BC310</f>
        <v>49.05099305179408</v>
      </c>
      <c r="BD310" s="59">
        <f>[2]节奏总纲!BD310</f>
        <v>51.793406533487271</v>
      </c>
      <c r="BE310" s="59">
        <f>[2]节奏总纲!BE310</f>
        <v>56.498882833513441</v>
      </c>
    </row>
    <row r="311" spans="29:57" s="7" customFormat="1" x14ac:dyDescent="0.15">
      <c r="AC311" s="7">
        <v>308</v>
      </c>
      <c r="AD311" s="59">
        <f>[2]节奏总纲!AD311</f>
        <v>82.707528002816446</v>
      </c>
      <c r="AE311" s="59">
        <f>[2]节奏总纲!AE311</f>
        <v>84.818154936841154</v>
      </c>
      <c r="AF311" s="59">
        <f>[2]节奏总纲!AF311</f>
        <v>87.760710126422126</v>
      </c>
      <c r="AG311" s="59">
        <f>[2]节奏总纲!AG311</f>
        <v>92.823296731843911</v>
      </c>
      <c r="AH311" s="59">
        <f>[2]节奏总纲!AH311</f>
        <v>101.72385492023999</v>
      </c>
      <c r="AJ311" s="8"/>
      <c r="AR311" s="12"/>
      <c r="AY311" s="12"/>
      <c r="AZ311" s="7">
        <v>308</v>
      </c>
      <c r="BA311" s="59">
        <f>[2]节奏总纲!BA311</f>
        <v>45.601440002835695</v>
      </c>
      <c r="BB311" s="59">
        <f>[2]节奏总纲!BB311</f>
        <v>47.12024662670057</v>
      </c>
      <c r="BC311" s="59">
        <f>[2]节奏总纲!BC311</f>
        <v>49.071652830790612</v>
      </c>
      <c r="BD311" s="59">
        <f>[2]节奏总纲!BD311</f>
        <v>51.816512301406114</v>
      </c>
      <c r="BE311" s="59">
        <f>[2]节奏总纲!BE311</f>
        <v>56.521090582896548</v>
      </c>
    </row>
    <row r="312" spans="29:57" s="7" customFormat="1" x14ac:dyDescent="0.15">
      <c r="AC312" s="7">
        <v>309</v>
      </c>
      <c r="AD312" s="59">
        <f>[2]节奏总纲!AD312</f>
        <v>82.754907466168319</v>
      </c>
      <c r="AE312" s="59">
        <f>[2]节奏总纲!AE312</f>
        <v>84.867027647641493</v>
      </c>
      <c r="AF312" s="59">
        <f>[2]节奏总纲!AF312</f>
        <v>87.809481882083716</v>
      </c>
      <c r="AG312" s="59">
        <f>[2]节奏总纲!AG312</f>
        <v>92.873407689191168</v>
      </c>
      <c r="AH312" s="59">
        <f>[2]节奏总纲!AH312</f>
        <v>101.77350999138899</v>
      </c>
      <c r="AJ312" s="8"/>
      <c r="AR312" s="12"/>
      <c r="AY312" s="12"/>
      <c r="AZ312" s="7">
        <v>309</v>
      </c>
      <c r="BA312" s="59">
        <f>[2]节奏总纲!BA312</f>
        <v>45.623756886057798</v>
      </c>
      <c r="BB312" s="59">
        <f>[2]节奏总纲!BB312</f>
        <v>47.14103416502347</v>
      </c>
      <c r="BC312" s="59">
        <f>[2]节奏总纲!BC312</f>
        <v>49.09231260978715</v>
      </c>
      <c r="BD312" s="59">
        <f>[2]节奏总纲!BD312</f>
        <v>51.839618069324963</v>
      </c>
      <c r="BE312" s="59">
        <f>[2]节奏总纲!BE312</f>
        <v>56.543298332279662</v>
      </c>
    </row>
    <row r="313" spans="29:57" s="7" customFormat="1" x14ac:dyDescent="0.15">
      <c r="AC313" s="7">
        <v>310</v>
      </c>
      <c r="AD313" s="59">
        <f>[2]节奏总纲!AD313</f>
        <v>82.802286929520193</v>
      </c>
      <c r="AE313" s="59">
        <f>[2]节奏总纲!AE313</f>
        <v>84.915900358441817</v>
      </c>
      <c r="AF313" s="59">
        <f>[2]节奏总纲!AF313</f>
        <v>87.858253637745307</v>
      </c>
      <c r="AG313" s="59">
        <f>[2]节奏总纲!AG313</f>
        <v>92.923518646538426</v>
      </c>
      <c r="AH313" s="59">
        <f>[2]节奏总纲!AH313</f>
        <v>101.82316506253801</v>
      </c>
      <c r="AJ313" s="8"/>
      <c r="AR313" s="12"/>
      <c r="AY313" s="12"/>
      <c r="AZ313" s="7">
        <v>310</v>
      </c>
      <c r="BA313" s="59">
        <f>[2]节奏总纲!BA313</f>
        <v>45.646073769279901</v>
      </c>
      <c r="BB313" s="59">
        <f>[2]节奏总纲!BB313</f>
        <v>47.161821703346362</v>
      </c>
      <c r="BC313" s="59">
        <f>[2]节奏总纲!BC313</f>
        <v>49.112972388783689</v>
      </c>
      <c r="BD313" s="59">
        <f>[2]节奏总纲!BD313</f>
        <v>51.862723837243806</v>
      </c>
      <c r="BE313" s="59">
        <f>[2]节奏总纲!BE313</f>
        <v>56.565506081662768</v>
      </c>
    </row>
    <row r="314" spans="29:57" s="7" customFormat="1" x14ac:dyDescent="0.15">
      <c r="AC314" s="7">
        <v>311</v>
      </c>
      <c r="AD314" s="59">
        <f>[2]节奏总纲!AD314</f>
        <v>82.849666392872066</v>
      </c>
      <c r="AE314" s="59">
        <f>[2]节奏总纲!AE314</f>
        <v>84.964773069242142</v>
      </c>
      <c r="AF314" s="59">
        <f>[2]节奏总纲!AF314</f>
        <v>87.907025393406897</v>
      </c>
      <c r="AG314" s="59">
        <f>[2]节奏总纲!AG314</f>
        <v>92.973629603885698</v>
      </c>
      <c r="AH314" s="59">
        <f>[2]节奏总纲!AH314</f>
        <v>101.87282013368701</v>
      </c>
      <c r="AJ314" s="8"/>
      <c r="AR314" s="12"/>
      <c r="AY314" s="12"/>
      <c r="AZ314" s="7">
        <v>311</v>
      </c>
      <c r="BA314" s="59">
        <f>[2]节奏总纲!BA314</f>
        <v>45.668390652502012</v>
      </c>
      <c r="BB314" s="59">
        <f>[2]节奏总纲!BB314</f>
        <v>47.182609241669255</v>
      </c>
      <c r="BC314" s="59">
        <f>[2]节奏总纲!BC314</f>
        <v>49.133632167780227</v>
      </c>
      <c r="BD314" s="59">
        <f>[2]节奏总纲!BD314</f>
        <v>51.885829605162655</v>
      </c>
      <c r="BE314" s="59">
        <f>[2]节奏总纲!BE314</f>
        <v>56.587713831045875</v>
      </c>
    </row>
    <row r="315" spans="29:57" s="7" customFormat="1" x14ac:dyDescent="0.15">
      <c r="AC315" s="7">
        <v>312</v>
      </c>
      <c r="AD315" s="59">
        <f>[2]节奏总纲!AD315</f>
        <v>82.89704585622394</v>
      </c>
      <c r="AE315" s="59">
        <f>[2]节奏总纲!AE315</f>
        <v>85.012531647506819</v>
      </c>
      <c r="AF315" s="59">
        <f>[2]节奏总纲!AF315</f>
        <v>87.955797149068502</v>
      </c>
      <c r="AG315" s="59">
        <f>[2]节奏总纲!AG315</f>
        <v>93.022367647203353</v>
      </c>
      <c r="AH315" s="59">
        <f>[2]节奏总纲!AH315</f>
        <v>101.92247520483603</v>
      </c>
      <c r="AJ315" s="8"/>
      <c r="AR315" s="12"/>
      <c r="AY315" s="12"/>
      <c r="AZ315" s="7">
        <v>312</v>
      </c>
      <c r="BA315" s="59">
        <f>[2]节奏总纲!BA315</f>
        <v>45.690707535724115</v>
      </c>
      <c r="BB315" s="59">
        <f>[2]节奏总纲!BB315</f>
        <v>47.203396779992147</v>
      </c>
      <c r="BC315" s="59">
        <f>[2]节奏总纲!BC315</f>
        <v>49.154291946776759</v>
      </c>
      <c r="BD315" s="59">
        <f>[2]节奏总纲!BD315</f>
        <v>51.908935373081505</v>
      </c>
      <c r="BE315" s="59">
        <f>[2]节奏总纲!BE315</f>
        <v>56.609921580428981</v>
      </c>
    </row>
    <row r="316" spans="29:57" s="7" customFormat="1" x14ac:dyDescent="0.15">
      <c r="AC316" s="7">
        <v>313</v>
      </c>
      <c r="AD316" s="59">
        <f>[2]节奏总纲!AD316</f>
        <v>82.944425319575814</v>
      </c>
      <c r="AE316" s="59">
        <f>[2]节奏总纲!AE316</f>
        <v>85.057414064088832</v>
      </c>
      <c r="AF316" s="59">
        <f>[2]节奏总纲!AF316</f>
        <v>88.004756197276762</v>
      </c>
      <c r="AG316" s="59">
        <f>[2]节奏总纲!AG316</f>
        <v>93.069580693431178</v>
      </c>
      <c r="AH316" s="59">
        <f>[2]节奏总纲!AH316</f>
        <v>101.97213027598504</v>
      </c>
      <c r="AJ316" s="8"/>
      <c r="AR316" s="12"/>
      <c r="AY316" s="12"/>
      <c r="AZ316" s="7">
        <v>313</v>
      </c>
      <c r="BA316" s="59">
        <f>[2]节奏总纲!BA316</f>
        <v>45.713024418946219</v>
      </c>
      <c r="BB316" s="59">
        <f>[2]节奏总纲!BB316</f>
        <v>47.224184318315039</v>
      </c>
      <c r="BC316" s="59">
        <f>[2]节奏总纲!BC316</f>
        <v>49.174951725773298</v>
      </c>
      <c r="BD316" s="59">
        <f>[2]节奏总纲!BD316</f>
        <v>51.932041141000347</v>
      </c>
      <c r="BE316" s="59">
        <f>[2]节奏总纲!BE316</f>
        <v>56.632129329812095</v>
      </c>
    </row>
    <row r="317" spans="29:57" s="7" customFormat="1" x14ac:dyDescent="0.15">
      <c r="AC317" s="7">
        <v>314</v>
      </c>
      <c r="AD317" s="59">
        <f>[2]节奏总纲!AD317</f>
        <v>82.991804782927687</v>
      </c>
      <c r="AE317" s="59">
        <f>[2]节奏总纲!AE317</f>
        <v>85.10229648067083</v>
      </c>
      <c r="AF317" s="59">
        <f>[2]节奏总纲!AF317</f>
        <v>88.05552724748766</v>
      </c>
      <c r="AG317" s="59">
        <f>[2]节奏总纲!AG317</f>
        <v>93.116793739659002</v>
      </c>
      <c r="AH317" s="59">
        <f>[2]节奏总纲!AH317</f>
        <v>102.01969836502204</v>
      </c>
      <c r="AJ317" s="8"/>
      <c r="AR317" s="12"/>
      <c r="AY317" s="12"/>
      <c r="AZ317" s="7">
        <v>314</v>
      </c>
      <c r="BA317" s="59">
        <f>[2]节奏总纲!BA317</f>
        <v>45.735341302168322</v>
      </c>
      <c r="BB317" s="59">
        <f>[2]节奏总纲!BB317</f>
        <v>47.244971856637939</v>
      </c>
      <c r="BC317" s="59">
        <f>[2]节奏总纲!BC317</f>
        <v>49.195611504769836</v>
      </c>
      <c r="BD317" s="59">
        <f>[2]节奏总纲!BD317</f>
        <v>51.955146908919197</v>
      </c>
      <c r="BE317" s="59">
        <f>[2]节奏总纲!BE317</f>
        <v>56.654337079195201</v>
      </c>
    </row>
    <row r="318" spans="29:57" s="7" customFormat="1" x14ac:dyDescent="0.15">
      <c r="AC318" s="7">
        <v>315</v>
      </c>
      <c r="AD318" s="59">
        <f>[2]节奏总纲!AD318</f>
        <v>83.03656019452734</v>
      </c>
      <c r="AE318" s="59">
        <f>[2]节奏总纲!AE318</f>
        <v>85.147178897252829</v>
      </c>
      <c r="AF318" s="59">
        <f>[2]节奏总纲!AF318</f>
        <v>88.106298297698572</v>
      </c>
      <c r="AG318" s="59">
        <f>[2]节奏总纲!AG318</f>
        <v>93.164006785886826</v>
      </c>
      <c r="AH318" s="59">
        <f>[2]节奏总纲!AH318</f>
        <v>102.06459660376342</v>
      </c>
      <c r="AJ318" s="8"/>
      <c r="AR318" s="12"/>
      <c r="AY318" s="12"/>
      <c r="AZ318" s="7">
        <v>315</v>
      </c>
      <c r="BA318" s="59">
        <f>[2]节奏总纲!BA318</f>
        <v>45.757658185390426</v>
      </c>
      <c r="BB318" s="59">
        <f>[2]节奏总纲!BB318</f>
        <v>47.265759394960831</v>
      </c>
      <c r="BC318" s="59">
        <f>[2]节奏总纲!BC318</f>
        <v>49.216271283766375</v>
      </c>
      <c r="BD318" s="59">
        <f>[2]节奏总纲!BD318</f>
        <v>51.978252676838039</v>
      </c>
      <c r="BE318" s="59">
        <f>[2]节奏总纲!BE318</f>
        <v>56.676544828578308</v>
      </c>
    </row>
    <row r="319" spans="29:57" s="7" customFormat="1" x14ac:dyDescent="0.15">
      <c r="AC319" s="7">
        <v>316</v>
      </c>
      <c r="AD319" s="59">
        <f>[2]节奏总纲!AD319</f>
        <v>83.080766796955942</v>
      </c>
      <c r="AE319" s="59">
        <f>[2]节奏总纲!AE319</f>
        <v>85.192061313834827</v>
      </c>
      <c r="AF319" s="59">
        <f>[2]节奏总纲!AF319</f>
        <v>88.15706934790947</v>
      </c>
      <c r="AG319" s="59">
        <f>[2]节奏总纲!AG319</f>
        <v>93.211219832114651</v>
      </c>
      <c r="AH319" s="59">
        <f>[2]节奏总纲!AH319</f>
        <v>102.1094948425048</v>
      </c>
      <c r="AJ319" s="8"/>
      <c r="AR319" s="12"/>
      <c r="AY319" s="12"/>
      <c r="AZ319" s="7">
        <v>316</v>
      </c>
      <c r="BA319" s="59">
        <f>[2]节奏总纲!BA319</f>
        <v>45.779975068612529</v>
      </c>
      <c r="BB319" s="59">
        <f>[2]节奏总纲!BB319</f>
        <v>47.286546933283724</v>
      </c>
      <c r="BC319" s="59">
        <f>[2]节奏总纲!BC319</f>
        <v>49.236931062762913</v>
      </c>
      <c r="BD319" s="59">
        <f>[2]节奏总纲!BD319</f>
        <v>52.001173105835825</v>
      </c>
      <c r="BE319" s="59">
        <f>[2]节奏总纲!BE319</f>
        <v>56.698752577961415</v>
      </c>
    </row>
    <row r="320" spans="29:57" s="7" customFormat="1" x14ac:dyDescent="0.15">
      <c r="AC320" s="7">
        <v>317</v>
      </c>
      <c r="AD320" s="59">
        <f>[2]节奏总纲!AD320</f>
        <v>83.124973399384558</v>
      </c>
      <c r="AE320" s="59">
        <f>[2]节奏总纲!AE320</f>
        <v>85.236943730416826</v>
      </c>
      <c r="AF320" s="59">
        <f>[2]节奏总纲!AF320</f>
        <v>88.207840398120382</v>
      </c>
      <c r="AG320" s="59">
        <f>[2]节奏总纲!AG320</f>
        <v>93.258432878342475</v>
      </c>
      <c r="AH320" s="59">
        <f>[2]节奏总纲!AH320</f>
        <v>102.15439308124618</v>
      </c>
      <c r="AJ320" s="8"/>
      <c r="AR320" s="12"/>
      <c r="AY320" s="12"/>
      <c r="AZ320" s="7">
        <v>317</v>
      </c>
      <c r="BA320" s="59">
        <f>[2]节奏总纲!BA320</f>
        <v>45.802291951834633</v>
      </c>
      <c r="BB320" s="59">
        <f>[2]节奏总纲!BB320</f>
        <v>47.307334471606616</v>
      </c>
      <c r="BC320" s="59">
        <f>[2]节奏总纲!BC320</f>
        <v>49.257590841759445</v>
      </c>
      <c r="BD320" s="59">
        <f>[2]节奏总纲!BD320</f>
        <v>52.021126446631868</v>
      </c>
      <c r="BE320" s="59">
        <f>[2]节奏总纲!BE320</f>
        <v>56.720960327344528</v>
      </c>
    </row>
    <row r="321" spans="29:57" s="7" customFormat="1" x14ac:dyDescent="0.15">
      <c r="AC321" s="7">
        <v>318</v>
      </c>
      <c r="AD321" s="59">
        <f>[2]节奏总纲!AD321</f>
        <v>83.16918000181316</v>
      </c>
      <c r="AE321" s="59">
        <f>[2]节奏总纲!AE321</f>
        <v>85.281826146998839</v>
      </c>
      <c r="AF321" s="59">
        <f>[2]节奏总纲!AF321</f>
        <v>88.258611448331294</v>
      </c>
      <c r="AG321" s="59">
        <f>[2]节奏总纲!AG321</f>
        <v>93.3056459245703</v>
      </c>
      <c r="AH321" s="59">
        <f>[2]节奏总纲!AH321</f>
        <v>102.19929131998755</v>
      </c>
      <c r="AJ321" s="8"/>
      <c r="AR321" s="12"/>
      <c r="AY321" s="12"/>
      <c r="AZ321" s="7">
        <v>318</v>
      </c>
      <c r="BA321" s="59">
        <f>[2]节奏总纲!BA321</f>
        <v>45.824608835056736</v>
      </c>
      <c r="BB321" s="59">
        <f>[2]节奏总纲!BB321</f>
        <v>47.328122009929508</v>
      </c>
      <c r="BC321" s="59">
        <f>[2]节奏总纲!BC321</f>
        <v>49.278250620755983</v>
      </c>
      <c r="BD321" s="59">
        <f>[2]节奏总纲!BD321</f>
        <v>52.041079787427918</v>
      </c>
      <c r="BE321" s="59">
        <f>[2]节奏总纲!BE321</f>
        <v>56.743168076727635</v>
      </c>
    </row>
    <row r="322" spans="29:57" s="7" customFormat="1" x14ac:dyDescent="0.15">
      <c r="AC322" s="7">
        <v>319</v>
      </c>
      <c r="AD322" s="59">
        <f>[2]节奏总纲!AD322</f>
        <v>83.213386604241776</v>
      </c>
      <c r="AE322" s="59">
        <f>[2]节奏总纲!AE322</f>
        <v>85.326708563580837</v>
      </c>
      <c r="AF322" s="59">
        <f>[2]节奏总纲!AF322</f>
        <v>88.309382498542192</v>
      </c>
      <c r="AG322" s="59">
        <f>[2]节奏总纲!AG322</f>
        <v>93.352858970798124</v>
      </c>
      <c r="AH322" s="59">
        <f>[2]节奏总纲!AH322</f>
        <v>102.24418955872893</v>
      </c>
      <c r="AJ322" s="8"/>
      <c r="AR322" s="12"/>
      <c r="AY322" s="12"/>
      <c r="AZ322" s="7">
        <v>319</v>
      </c>
      <c r="BA322" s="59">
        <f>[2]节奏总纲!BA322</f>
        <v>45.84692571827884</v>
      </c>
      <c r="BB322" s="59">
        <f>[2]节奏总纲!BB322</f>
        <v>47.348909548252408</v>
      </c>
      <c r="BC322" s="59">
        <f>[2]节奏总纲!BC322</f>
        <v>49.298910399752522</v>
      </c>
      <c r="BD322" s="59">
        <f>[2]节奏总纲!BD322</f>
        <v>52.061033128223968</v>
      </c>
      <c r="BE322" s="59">
        <f>[2]节奏总纲!BE322</f>
        <v>56.765375826110741</v>
      </c>
    </row>
    <row r="323" spans="29:57" s="7" customFormat="1" x14ac:dyDescent="0.15">
      <c r="AC323" s="7">
        <v>320</v>
      </c>
      <c r="AD323" s="59">
        <f>[2]节奏总纲!AD323</f>
        <v>83.257593206670379</v>
      </c>
      <c r="AE323" s="59">
        <f>[2]节奏总纲!AE323</f>
        <v>85.371590980162836</v>
      </c>
      <c r="AF323" s="59">
        <f>[2]节奏总纲!AF323</f>
        <v>88.360153548753104</v>
      </c>
      <c r="AG323" s="59">
        <f>[2]节奏总纲!AG323</f>
        <v>93.400072017025948</v>
      </c>
      <c r="AH323" s="59">
        <f>[2]节奏总纲!AH323</f>
        <v>102.28908779747032</v>
      </c>
      <c r="AJ323" s="8"/>
      <c r="AR323" s="12"/>
      <c r="AY323" s="12"/>
      <c r="AZ323" s="7">
        <v>320</v>
      </c>
      <c r="BA323" s="59">
        <f>[2]节奏总纲!BA323</f>
        <v>45.869242601500943</v>
      </c>
      <c r="BB323" s="59">
        <f>[2]节奏总纲!BB323</f>
        <v>47.3696970865753</v>
      </c>
      <c r="BC323" s="59">
        <f>[2]节奏总纲!BC323</f>
        <v>49.319570178749061</v>
      </c>
      <c r="BD323" s="59">
        <f>[2]节奏总纲!BD323</f>
        <v>52.080986469020011</v>
      </c>
      <c r="BE323" s="59">
        <f>[2]节奏总纲!BE323</f>
        <v>56.787583575493848</v>
      </c>
    </row>
    <row r="324" spans="29:57" s="7" customFormat="1" x14ac:dyDescent="0.15">
      <c r="AC324" s="7">
        <v>321</v>
      </c>
      <c r="AD324" s="59">
        <f>[2]节奏总纲!AD324</f>
        <v>83.301799809098995</v>
      </c>
      <c r="AE324" s="59">
        <f>[2]节奏总纲!AE324</f>
        <v>85.416473396744834</v>
      </c>
      <c r="AF324" s="59">
        <f>[2]节奏总纲!AF324</f>
        <v>88.410924598964016</v>
      </c>
      <c r="AG324" s="59">
        <f>[2]节奏总纲!AG324</f>
        <v>93.447285063253773</v>
      </c>
      <c r="AH324" s="59">
        <f>[2]节奏总纲!AH324</f>
        <v>102.3339860362117</v>
      </c>
      <c r="AJ324" s="8"/>
      <c r="AR324" s="12"/>
      <c r="AY324" s="12"/>
      <c r="AZ324" s="7">
        <v>321</v>
      </c>
      <c r="BA324" s="59">
        <f>[2]节奏总纲!BA324</f>
        <v>45.891559484723047</v>
      </c>
      <c r="BB324" s="59">
        <f>[2]节奏总纲!BB324</f>
        <v>47.390484624898193</v>
      </c>
      <c r="BC324" s="59">
        <f>[2]节奏总纲!BC324</f>
        <v>49.340229957745592</v>
      </c>
      <c r="BD324" s="59">
        <f>[2]节奏总纲!BD324</f>
        <v>52.100939809816062</v>
      </c>
      <c r="BE324" s="59">
        <f>[2]节奏总纲!BE324</f>
        <v>56.809791324876961</v>
      </c>
    </row>
    <row r="325" spans="29:57" s="7" customFormat="1" x14ac:dyDescent="0.15">
      <c r="AC325" s="7">
        <v>322</v>
      </c>
      <c r="AD325" s="59">
        <f>[2]节奏总纲!AD325</f>
        <v>83.346006411527597</v>
      </c>
      <c r="AE325" s="59">
        <f>[2]节奏总纲!AE325</f>
        <v>85.461355813326847</v>
      </c>
      <c r="AF325" s="59">
        <f>[2]节奏总纲!AF325</f>
        <v>88.461695649174914</v>
      </c>
      <c r="AG325" s="59">
        <f>[2]节奏总纲!AG325</f>
        <v>93.494498109481597</v>
      </c>
      <c r="AH325" s="59">
        <f>[2]节奏总纲!AH325</f>
        <v>102.37888427495307</v>
      </c>
      <c r="AJ325" s="8"/>
      <c r="AR325" s="12"/>
      <c r="AY325" s="12"/>
      <c r="AZ325" s="7">
        <v>322</v>
      </c>
      <c r="BA325" s="59">
        <f>[2]节奏总纲!BA325</f>
        <v>45.91387636794515</v>
      </c>
      <c r="BB325" s="59">
        <f>[2]节奏总纲!BB325</f>
        <v>47.411272163221085</v>
      </c>
      <c r="BC325" s="59">
        <f>[2]节奏总纲!BC325</f>
        <v>49.360889736742131</v>
      </c>
      <c r="BD325" s="59">
        <f>[2]节奏总纲!BD325</f>
        <v>52.120893150612112</v>
      </c>
      <c r="BE325" s="59">
        <f>[2]节奏总纲!BE325</f>
        <v>56.831999074260068</v>
      </c>
    </row>
    <row r="326" spans="29:57" s="7" customFormat="1" x14ac:dyDescent="0.15">
      <c r="AC326" s="7">
        <v>323</v>
      </c>
      <c r="AD326" s="59">
        <f>[2]节奏总纲!AD326</f>
        <v>83.390213013956213</v>
      </c>
      <c r="AE326" s="59">
        <f>[2]节奏总纲!AE326</f>
        <v>85.506238229908845</v>
      </c>
      <c r="AF326" s="59">
        <f>[2]节奏总纲!AF326</f>
        <v>88.512466699385826</v>
      </c>
      <c r="AG326" s="59">
        <f>[2]节奏总纲!AG326</f>
        <v>93.541711155709422</v>
      </c>
      <c r="AH326" s="59">
        <f>[2]节奏总纲!AH326</f>
        <v>102.42378251369445</v>
      </c>
      <c r="AJ326" s="8"/>
      <c r="AR326" s="12"/>
      <c r="AY326" s="12"/>
      <c r="AZ326" s="7">
        <v>323</v>
      </c>
      <c r="BA326" s="59">
        <f>[2]节奏总纲!BA326</f>
        <v>45.936193251167253</v>
      </c>
      <c r="BB326" s="59">
        <f>[2]节奏总纲!BB326</f>
        <v>47.432059701543984</v>
      </c>
      <c r="BC326" s="59">
        <f>[2]节奏总纲!BC326</f>
        <v>49.381549515738669</v>
      </c>
      <c r="BD326" s="59">
        <f>[2]节奏总纲!BD326</f>
        <v>52.140846491408155</v>
      </c>
      <c r="BE326" s="59">
        <f>[2]节奏总纲!BE326</f>
        <v>56.854206823643175</v>
      </c>
    </row>
    <row r="327" spans="29:57" s="7" customFormat="1" x14ac:dyDescent="0.15">
      <c r="AC327" s="7">
        <v>324</v>
      </c>
      <c r="AD327" s="59">
        <f>[2]节奏总纲!AD327</f>
        <v>83.434419616384815</v>
      </c>
      <c r="AE327" s="59">
        <f>[2]节奏总纲!AE327</f>
        <v>85.551120646490844</v>
      </c>
      <c r="AF327" s="59">
        <f>[2]节奏总纲!AF327</f>
        <v>88.563237749596723</v>
      </c>
      <c r="AG327" s="59">
        <f>[2]节奏总纲!AG327</f>
        <v>93.588924201937246</v>
      </c>
      <c r="AH327" s="59">
        <f>[2]节奏总纲!AH327</f>
        <v>102.46868075243583</v>
      </c>
      <c r="AJ327" s="8"/>
      <c r="AR327" s="12"/>
      <c r="AY327" s="12"/>
      <c r="AZ327" s="7">
        <v>324</v>
      </c>
      <c r="BA327" s="59">
        <f>[2]节奏总纲!BA327</f>
        <v>45.958510134389357</v>
      </c>
      <c r="BB327" s="59">
        <f>[2]节奏总纲!BB327</f>
        <v>47.452847239866877</v>
      </c>
      <c r="BC327" s="59">
        <f>[2]节奏总纲!BC327</f>
        <v>49.402209294735208</v>
      </c>
      <c r="BD327" s="59">
        <f>[2]节奏总纲!BD327</f>
        <v>52.160799832204205</v>
      </c>
      <c r="BE327" s="59">
        <f>[2]节奏总纲!BE327</f>
        <v>56.876414573026281</v>
      </c>
    </row>
    <row r="328" spans="29:57" s="7" customFormat="1" x14ac:dyDescent="0.15">
      <c r="AC328" s="7">
        <v>325</v>
      </c>
      <c r="AD328" s="59">
        <f>[2]节奏总纲!AD328</f>
        <v>83.478626218813432</v>
      </c>
      <c r="AE328" s="59">
        <f>[2]节奏总纲!AE328</f>
        <v>85.596003063072843</v>
      </c>
      <c r="AF328" s="59">
        <f>[2]节奏总纲!AF328</f>
        <v>88.614008799807635</v>
      </c>
      <c r="AG328" s="59">
        <f>[2]节奏总纲!AG328</f>
        <v>93.63613724816507</v>
      </c>
      <c r="AH328" s="59">
        <f>[2]节奏总纲!AH328</f>
        <v>102.51357899117721</v>
      </c>
      <c r="AJ328" s="8"/>
      <c r="AR328" s="12"/>
      <c r="AY328" s="12"/>
      <c r="AZ328" s="7">
        <v>325</v>
      </c>
      <c r="BA328" s="59">
        <f>[2]节奏总纲!BA328</f>
        <v>45.98082701761146</v>
      </c>
      <c r="BB328" s="59">
        <f>[2]节奏总纲!BB328</f>
        <v>47.473634778189769</v>
      </c>
      <c r="BC328" s="59">
        <f>[2]节奏总纲!BC328</f>
        <v>49.422869073731739</v>
      </c>
      <c r="BD328" s="59">
        <f>[2]节奏总纲!BD328</f>
        <v>52.180753173000248</v>
      </c>
      <c r="BE328" s="59">
        <f>[2]节奏总纲!BE328</f>
        <v>56.898622322409395</v>
      </c>
    </row>
    <row r="329" spans="29:57" s="7" customFormat="1" x14ac:dyDescent="0.15">
      <c r="AC329" s="7">
        <v>326</v>
      </c>
      <c r="AD329" s="59">
        <f>[2]节奏总纲!AD329</f>
        <v>83.522832821242034</v>
      </c>
      <c r="AE329" s="59">
        <f>[2]节奏总纲!AE329</f>
        <v>85.640885479654855</v>
      </c>
      <c r="AF329" s="59">
        <f>[2]节奏总纲!AF329</f>
        <v>88.664779850018547</v>
      </c>
      <c r="AG329" s="59">
        <f>[2]节奏总纲!AG329</f>
        <v>93.683350294392895</v>
      </c>
      <c r="AH329" s="59">
        <f>[2]节奏总纲!AH329</f>
        <v>102.55847722991859</v>
      </c>
      <c r="AJ329" s="8"/>
      <c r="AR329" s="12"/>
      <c r="AY329" s="12"/>
      <c r="AZ329" s="7">
        <v>326</v>
      </c>
      <c r="BA329" s="59">
        <f>[2]节奏总纲!BA329</f>
        <v>46.002713830586146</v>
      </c>
      <c r="BB329" s="59">
        <f>[2]节奏总纲!BB329</f>
        <v>47.494422316512662</v>
      </c>
      <c r="BC329" s="59">
        <f>[2]节奏总纲!BC329</f>
        <v>49.443528852728278</v>
      </c>
      <c r="BD329" s="59">
        <f>[2]节奏总纲!BD329</f>
        <v>52.200706513796298</v>
      </c>
      <c r="BE329" s="59">
        <f>[2]节奏总纲!BE329</f>
        <v>56.920830071792501</v>
      </c>
    </row>
    <row r="330" spans="29:57" s="7" customFormat="1" x14ac:dyDescent="0.15">
      <c r="AC330" s="7">
        <v>327</v>
      </c>
      <c r="AD330" s="59">
        <f>[2]节奏总纲!AD330</f>
        <v>83.56703942367065</v>
      </c>
      <c r="AE330" s="59">
        <f>[2]节奏总纲!AE330</f>
        <v>85.685767896236854</v>
      </c>
      <c r="AF330" s="59">
        <f>[2]节奏总纲!AF330</f>
        <v>88.715550900229445</v>
      </c>
      <c r="AG330" s="59">
        <f>[2]节奏总纲!AG330</f>
        <v>93.730563340620719</v>
      </c>
      <c r="AH330" s="59">
        <f>[2]节奏总纲!AH330</f>
        <v>102.60337546865996</v>
      </c>
      <c r="AJ330" s="8"/>
      <c r="AR330" s="12"/>
      <c r="AY330" s="12"/>
      <c r="AZ330" s="7">
        <v>327</v>
      </c>
      <c r="BA330" s="59">
        <f>[2]节奏总纲!BA330</f>
        <v>46.021977873404879</v>
      </c>
      <c r="BB330" s="59">
        <f>[2]节奏总纲!BB330</f>
        <v>47.515209854835554</v>
      </c>
      <c r="BC330" s="59">
        <f>[2]节奏总纲!BC330</f>
        <v>49.464188631724817</v>
      </c>
      <c r="BD330" s="59">
        <f>[2]节奏总纲!BD330</f>
        <v>52.220659854592348</v>
      </c>
      <c r="BE330" s="59">
        <f>[2]节奏总纲!BE330</f>
        <v>56.943037821175608</v>
      </c>
    </row>
    <row r="331" spans="29:57" s="7" customFormat="1" x14ac:dyDescent="0.15">
      <c r="AC331" s="7">
        <v>328</v>
      </c>
      <c r="AD331" s="59">
        <f>[2]节奏总纲!AD331</f>
        <v>83.611246026099252</v>
      </c>
      <c r="AE331" s="59">
        <f>[2]节奏总纲!AE331</f>
        <v>85.730650312818852</v>
      </c>
      <c r="AF331" s="59">
        <f>[2]节奏总纲!AF331</f>
        <v>88.766321950440357</v>
      </c>
      <c r="AG331" s="59">
        <f>[2]节奏总纲!AG331</f>
        <v>93.777776386848544</v>
      </c>
      <c r="AH331" s="59">
        <f>[2]节奏总纲!AH331</f>
        <v>102.64827370740134</v>
      </c>
      <c r="AJ331" s="8"/>
      <c r="AR331" s="12"/>
      <c r="AY331" s="12"/>
      <c r="AZ331" s="7">
        <v>328</v>
      </c>
      <c r="BA331" s="59">
        <f>[2]节奏总纲!BA331</f>
        <v>46.041241916223605</v>
      </c>
      <c r="BB331" s="59">
        <f>[2]节奏总纲!BB331</f>
        <v>47.535997393158453</v>
      </c>
      <c r="BC331" s="59">
        <f>[2]节奏总纲!BC331</f>
        <v>49.484848410721355</v>
      </c>
      <c r="BD331" s="59">
        <f>[2]节奏总纲!BD331</f>
        <v>52.240613195388391</v>
      </c>
      <c r="BE331" s="59">
        <f>[2]节奏总纲!BE331</f>
        <v>56.965245570558714</v>
      </c>
    </row>
    <row r="332" spans="29:57" s="7" customFormat="1" x14ac:dyDescent="0.15">
      <c r="AC332" s="7">
        <v>329</v>
      </c>
      <c r="AD332" s="59">
        <f>[2]节奏总纲!AD332</f>
        <v>83.655452628527868</v>
      </c>
      <c r="AE332" s="59">
        <f>[2]节奏总纲!AE332</f>
        <v>85.775532729400851</v>
      </c>
      <c r="AF332" s="59">
        <f>[2]节奏总纲!AF332</f>
        <v>88.817093000651269</v>
      </c>
      <c r="AG332" s="59">
        <f>[2]节奏总纲!AG332</f>
        <v>93.824989433076368</v>
      </c>
      <c r="AH332" s="59">
        <f>[2]节奏总纲!AH332</f>
        <v>102.69317194614273</v>
      </c>
      <c r="AJ332" s="8"/>
      <c r="AR332" s="12"/>
      <c r="AY332" s="12"/>
      <c r="AZ332" s="7">
        <v>329</v>
      </c>
      <c r="BA332" s="59">
        <f>[2]节奏总纲!BA332</f>
        <v>46.060505959042331</v>
      </c>
      <c r="BB332" s="59">
        <f>[2]节奏总纲!BB332</f>
        <v>47.556784931481346</v>
      </c>
      <c r="BC332" s="59">
        <f>[2]节奏总纲!BC332</f>
        <v>49.505508189717887</v>
      </c>
      <c r="BD332" s="59">
        <f>[2]节奏总纲!BD332</f>
        <v>52.260566536184442</v>
      </c>
      <c r="BE332" s="59">
        <f>[2]节奏总纲!BE332</f>
        <v>56.987453319941828</v>
      </c>
    </row>
    <row r="333" spans="29:57" s="7" customFormat="1" x14ac:dyDescent="0.15">
      <c r="AC333" s="7">
        <v>330</v>
      </c>
      <c r="AD333" s="59">
        <f>[2]节奏总纲!AD333</f>
        <v>83.69965923095647</v>
      </c>
      <c r="AE333" s="59">
        <f>[2]节奏总纲!AE333</f>
        <v>85.820415145982849</v>
      </c>
      <c r="AF333" s="59">
        <f>[2]节奏总纲!AF333</f>
        <v>88.867864050862167</v>
      </c>
      <c r="AG333" s="59">
        <f>[2]节奏总纲!AG333</f>
        <v>93.872202479304192</v>
      </c>
      <c r="AH333" s="59">
        <f>[2]节奏总纲!AH333</f>
        <v>102.73807018488411</v>
      </c>
      <c r="AJ333" s="8"/>
      <c r="AR333" s="12"/>
      <c r="AY333" s="12"/>
      <c r="AZ333" s="7">
        <v>330</v>
      </c>
      <c r="BA333" s="59">
        <f>[2]节奏总纲!BA333</f>
        <v>46.079770001861057</v>
      </c>
      <c r="BB333" s="59">
        <f>[2]节奏总纲!BB333</f>
        <v>47.577572469804238</v>
      </c>
      <c r="BC333" s="59">
        <f>[2]节奏总纲!BC333</f>
        <v>49.526167968714425</v>
      </c>
      <c r="BD333" s="59">
        <f>[2]节奏总纲!BD333</f>
        <v>52.280519876980485</v>
      </c>
      <c r="BE333" s="59">
        <f>[2]节奏总纲!BE333</f>
        <v>57.008345591208631</v>
      </c>
    </row>
    <row r="334" spans="29:57" s="7" customFormat="1" x14ac:dyDescent="0.15">
      <c r="AC334" s="7">
        <v>331</v>
      </c>
      <c r="AD334" s="59">
        <f>[2]节奏总纲!AD334</f>
        <v>83.743865833385087</v>
      </c>
      <c r="AE334" s="59">
        <f>[2]节奏总纲!AE334</f>
        <v>85.865297562564862</v>
      </c>
      <c r="AF334" s="59">
        <f>[2]节奏总纲!AF334</f>
        <v>88.918635101073079</v>
      </c>
      <c r="AG334" s="59">
        <f>[2]节奏总纲!AG334</f>
        <v>93.919415525532017</v>
      </c>
      <c r="AH334" s="59">
        <f>[2]节奏总纲!AH334</f>
        <v>102.78296842362549</v>
      </c>
      <c r="AJ334" s="8"/>
      <c r="AR334" s="12"/>
      <c r="AY334" s="12"/>
      <c r="AZ334" s="7">
        <v>331</v>
      </c>
      <c r="BA334" s="59">
        <f>[2]节奏总纲!BA334</f>
        <v>46.099034044679783</v>
      </c>
      <c r="BB334" s="59">
        <f>[2]节奏总纲!BB334</f>
        <v>47.598360008127131</v>
      </c>
      <c r="BC334" s="59">
        <f>[2]节奏总纲!BC334</f>
        <v>49.546827747710964</v>
      </c>
      <c r="BD334" s="59">
        <f>[2]节奏总纲!BD334</f>
        <v>52.300473217776535</v>
      </c>
      <c r="BE334" s="59">
        <f>[2]节奏总纲!BE334</f>
        <v>57.027529471561998</v>
      </c>
    </row>
    <row r="335" spans="29:57" s="7" customFormat="1" x14ac:dyDescent="0.15">
      <c r="AC335" s="7">
        <v>332</v>
      </c>
      <c r="AD335" s="59">
        <f>[2]节奏总纲!AD335</f>
        <v>83.788072435813689</v>
      </c>
      <c r="AE335" s="59">
        <f>[2]节奏总纲!AE335</f>
        <v>85.910179979146861</v>
      </c>
      <c r="AF335" s="59">
        <f>[2]节奏总纲!AF335</f>
        <v>88.969406151283977</v>
      </c>
      <c r="AG335" s="59">
        <f>[2]节奏总纲!AG335</f>
        <v>93.966628571759841</v>
      </c>
      <c r="AH335" s="59">
        <f>[2]节奏总纲!AH335</f>
        <v>102.82786666236686</v>
      </c>
      <c r="AJ335" s="8"/>
      <c r="AR335" s="12"/>
      <c r="AY335" s="12"/>
      <c r="AZ335" s="7">
        <v>332</v>
      </c>
      <c r="BA335" s="59">
        <f>[2]节奏总纲!BA335</f>
        <v>46.118298087498509</v>
      </c>
      <c r="BB335" s="59">
        <f>[2]节奏总纲!BB335</f>
        <v>47.619147546450023</v>
      </c>
      <c r="BC335" s="59">
        <f>[2]节奏总纲!BC335</f>
        <v>49.567487526707502</v>
      </c>
      <c r="BD335" s="59">
        <f>[2]节奏总纲!BD335</f>
        <v>52.320426558572585</v>
      </c>
      <c r="BE335" s="59">
        <f>[2]节奏总纲!BE335</f>
        <v>57.046713351915365</v>
      </c>
    </row>
    <row r="336" spans="29:57" s="7" customFormat="1" x14ac:dyDescent="0.15">
      <c r="AC336" s="7">
        <v>333</v>
      </c>
      <c r="AD336" s="59">
        <f>[2]节奏总纲!AD336</f>
        <v>83.832279038242305</v>
      </c>
      <c r="AE336" s="59">
        <f>[2]节奏总纲!AE336</f>
        <v>85.955062395728859</v>
      </c>
      <c r="AF336" s="59">
        <f>[2]节奏总纲!AF336</f>
        <v>89.018466905731287</v>
      </c>
      <c r="AG336" s="59">
        <f>[2]节奏总纲!AG336</f>
        <v>94.012923283729691</v>
      </c>
      <c r="AH336" s="59">
        <f>[2]节奏总纲!AH336</f>
        <v>102.87276490110824</v>
      </c>
      <c r="AJ336" s="8"/>
      <c r="AR336" s="12"/>
      <c r="AY336" s="12"/>
      <c r="AZ336" s="7">
        <v>333</v>
      </c>
      <c r="BA336" s="59">
        <f>[2]节奏总纲!BA336</f>
        <v>46.137562130317242</v>
      </c>
      <c r="BB336" s="59">
        <f>[2]节奏总纲!BB336</f>
        <v>47.639935084772922</v>
      </c>
      <c r="BC336" s="59">
        <f>[2]节奏总纲!BC336</f>
        <v>49.588147305704041</v>
      </c>
      <c r="BD336" s="59">
        <f>[2]节奏总纲!BD336</f>
        <v>52.340379899368628</v>
      </c>
      <c r="BE336" s="59">
        <f>[2]节奏总纲!BE336</f>
        <v>57.065897232268732</v>
      </c>
    </row>
    <row r="337" spans="29:57" s="7" customFormat="1" x14ac:dyDescent="0.15">
      <c r="AC337" s="7">
        <v>334</v>
      </c>
      <c r="AD337" s="59">
        <f>[2]节奏总纲!AD337</f>
        <v>83.876485640670907</v>
      </c>
      <c r="AE337" s="59">
        <f>[2]节奏总纲!AE337</f>
        <v>85.999944812310858</v>
      </c>
      <c r="AF337" s="59">
        <f>[2]节奏总纲!AF337</f>
        <v>89.064934410075779</v>
      </c>
      <c r="AG337" s="59">
        <f>[2]节奏总纲!AG337</f>
        <v>94.057003939090123</v>
      </c>
      <c r="AH337" s="59">
        <f>[2]节奏总纲!AH337</f>
        <v>102.91766313984962</v>
      </c>
      <c r="AJ337" s="8"/>
      <c r="AR337" s="12"/>
      <c r="AY337" s="12"/>
      <c r="AZ337" s="7">
        <v>334</v>
      </c>
      <c r="BA337" s="59">
        <f>[2]节奏总纲!BA337</f>
        <v>46.156826173135968</v>
      </c>
      <c r="BB337" s="59">
        <f>[2]节奏总纲!BB337</f>
        <v>47.660722623095815</v>
      </c>
      <c r="BC337" s="59">
        <f>[2]节奏总纲!BC337</f>
        <v>49.608807084700572</v>
      </c>
      <c r="BD337" s="59">
        <f>[2]节奏总纲!BD337</f>
        <v>52.360333240164678</v>
      </c>
      <c r="BE337" s="59">
        <f>[2]节奏总纲!BE337</f>
        <v>57.085081112622099</v>
      </c>
    </row>
    <row r="338" spans="29:57" s="7" customFormat="1" x14ac:dyDescent="0.15">
      <c r="AC338" s="7">
        <v>335</v>
      </c>
      <c r="AD338" s="59">
        <f>[2]节奏总纲!AD338</f>
        <v>83.920692243099523</v>
      </c>
      <c r="AE338" s="59">
        <f>[2]节奏总纲!AE338</f>
        <v>86.041129946887025</v>
      </c>
      <c r="AF338" s="59">
        <f>[2]节奏总纲!AF338</f>
        <v>89.11140191442027</v>
      </c>
      <c r="AG338" s="59">
        <f>[2]节奏总纲!AG338</f>
        <v>94.101084594450555</v>
      </c>
      <c r="AH338" s="59">
        <f>[2]节奏总纲!AH338</f>
        <v>102.962561378591</v>
      </c>
      <c r="AJ338" s="8"/>
      <c r="AR338" s="12"/>
      <c r="AY338" s="12"/>
      <c r="AZ338" s="7">
        <v>335</v>
      </c>
      <c r="BA338" s="59">
        <f>[2]节奏总纲!BA338</f>
        <v>46.176090215954694</v>
      </c>
      <c r="BB338" s="59">
        <f>[2]节奏总纲!BB338</f>
        <v>47.681510161418707</v>
      </c>
      <c r="BC338" s="59">
        <f>[2]节奏总纲!BC338</f>
        <v>49.629466863697111</v>
      </c>
      <c r="BD338" s="59">
        <f>[2]节奏总纲!BD338</f>
        <v>52.380286580960728</v>
      </c>
      <c r="BE338" s="59">
        <f>[2]节奏总纲!BE338</f>
        <v>57.104264992975466</v>
      </c>
    </row>
    <row r="339" spans="29:57" s="7" customFormat="1" x14ac:dyDescent="0.15">
      <c r="AC339" s="7">
        <v>336</v>
      </c>
      <c r="AD339" s="59">
        <f>[2]节奏总纲!AD339</f>
        <v>83.964898845528126</v>
      </c>
      <c r="AE339" s="59">
        <f>[2]节奏总纲!AE339</f>
        <v>86.082310529666103</v>
      </c>
      <c r="AF339" s="59">
        <f>[2]节奏总纲!AF339</f>
        <v>89.157869418764761</v>
      </c>
      <c r="AG339" s="59">
        <f>[2]节奏总纲!AG339</f>
        <v>94.145165249810972</v>
      </c>
      <c r="AH339" s="59">
        <f>[2]节奏总纲!AH339</f>
        <v>103.00673656424885</v>
      </c>
      <c r="AJ339" s="8"/>
      <c r="AR339" s="12"/>
      <c r="AY339" s="12"/>
      <c r="AZ339" s="7">
        <v>336</v>
      </c>
      <c r="BA339" s="59">
        <f>[2]节奏总纲!BA339</f>
        <v>46.19535425877342</v>
      </c>
      <c r="BB339" s="59">
        <f>[2]节奏总纲!BB339</f>
        <v>47.7022976997416</v>
      </c>
      <c r="BC339" s="59">
        <f>[2]节奏总纲!BC339</f>
        <v>49.65012664269365</v>
      </c>
      <c r="BD339" s="59">
        <f>[2]节奏总纲!BD339</f>
        <v>52.400239921756771</v>
      </c>
      <c r="BE339" s="59">
        <f>[2]节奏总纲!BE339</f>
        <v>57.123448873328833</v>
      </c>
    </row>
    <row r="340" spans="29:57" s="7" customFormat="1" x14ac:dyDescent="0.15">
      <c r="AC340" s="7">
        <v>337</v>
      </c>
      <c r="AD340" s="59">
        <f>[2]节奏总纲!AD340</f>
        <v>84.008495683346354</v>
      </c>
      <c r="AE340" s="59">
        <f>[2]节奏总纲!AE340</f>
        <v>86.12349111244518</v>
      </c>
      <c r="AF340" s="59">
        <f>[2]节奏总纲!AF340</f>
        <v>89.204336923109267</v>
      </c>
      <c r="AG340" s="59">
        <f>[2]节奏总纲!AG340</f>
        <v>94.189245905171404</v>
      </c>
      <c r="AH340" s="59">
        <f>[2]节奏总纲!AH340</f>
        <v>103.04728286259964</v>
      </c>
      <c r="AJ340" s="8"/>
      <c r="AR340" s="12"/>
      <c r="AY340" s="12"/>
      <c r="AZ340" s="7">
        <v>337</v>
      </c>
      <c r="BA340" s="59">
        <f>[2]节奏总纲!BA340</f>
        <v>46.214618301592147</v>
      </c>
      <c r="BB340" s="59">
        <f>[2]节奏总纲!BB340</f>
        <v>47.723085238064499</v>
      </c>
      <c r="BC340" s="59">
        <f>[2]节奏总纲!BC340</f>
        <v>49.670786421690188</v>
      </c>
      <c r="BD340" s="59">
        <f>[2]节奏总纲!BD340</f>
        <v>52.420193262552822</v>
      </c>
      <c r="BE340" s="59">
        <f>[2]节奏总纲!BE340</f>
        <v>57.1426327536822</v>
      </c>
    </row>
    <row r="341" spans="29:57" s="7" customFormat="1" x14ac:dyDescent="0.15">
      <c r="AC341" s="7">
        <v>338</v>
      </c>
      <c r="AD341" s="59">
        <f>[2]节奏总纲!AD341</f>
        <v>84.049741901856009</v>
      </c>
      <c r="AE341" s="59">
        <f>[2]节奏总纲!AE341</f>
        <v>86.164671695224243</v>
      </c>
      <c r="AF341" s="59">
        <f>[2]节奏总纲!AF341</f>
        <v>89.250804427453758</v>
      </c>
      <c r="AG341" s="59">
        <f>[2]节奏总纲!AG341</f>
        <v>94.233326560531836</v>
      </c>
      <c r="AH341" s="59">
        <f>[2]节奏总纲!AH341</f>
        <v>103.08782916095045</v>
      </c>
      <c r="AJ341" s="8"/>
      <c r="AR341" s="12"/>
      <c r="AY341" s="12"/>
      <c r="AZ341" s="7">
        <v>338</v>
      </c>
      <c r="BA341" s="59">
        <f>[2]节奏总纲!BA341</f>
        <v>46.23388234441088</v>
      </c>
      <c r="BB341" s="59">
        <f>[2]节奏总纲!BB341</f>
        <v>47.743872776387391</v>
      </c>
      <c r="BC341" s="59">
        <f>[2]节奏总纲!BC341</f>
        <v>49.69144620068672</v>
      </c>
      <c r="BD341" s="59">
        <f>[2]节奏总纲!BD341</f>
        <v>52.440146603348865</v>
      </c>
      <c r="BE341" s="59">
        <f>[2]节奏总纲!BE341</f>
        <v>57.161816634035567</v>
      </c>
    </row>
    <row r="342" spans="29:57" s="7" customFormat="1" x14ac:dyDescent="0.15">
      <c r="AC342" s="7">
        <v>339</v>
      </c>
      <c r="AD342" s="59">
        <f>[2]节奏总纲!AD342</f>
        <v>84.090988120365651</v>
      </c>
      <c r="AE342" s="59">
        <f>[2]节奏总纲!AE342</f>
        <v>86.20585227800332</v>
      </c>
      <c r="AF342" s="59">
        <f>[2]节奏总纲!AF342</f>
        <v>89.29727193179825</v>
      </c>
      <c r="AG342" s="59">
        <f>[2]节奏总纲!AG342</f>
        <v>94.277407215892268</v>
      </c>
      <c r="AH342" s="59">
        <f>[2]节奏总纲!AH342</f>
        <v>103.12837545930124</v>
      </c>
      <c r="AJ342" s="8"/>
      <c r="AR342" s="12"/>
      <c r="AY342" s="12"/>
      <c r="AZ342" s="7">
        <v>339</v>
      </c>
      <c r="BA342" s="59">
        <f>[2]节奏总纲!BA342</f>
        <v>46.253146387229606</v>
      </c>
      <c r="BB342" s="59">
        <f>[2]节奏总纲!BB342</f>
        <v>47.764660314710284</v>
      </c>
      <c r="BC342" s="59">
        <f>[2]节奏总纲!BC342</f>
        <v>49.712105979683258</v>
      </c>
      <c r="BD342" s="59">
        <f>[2]节奏总纲!BD342</f>
        <v>52.460099944144915</v>
      </c>
      <c r="BE342" s="59">
        <f>[2]节奏总纲!BE342</f>
        <v>57.181000514388934</v>
      </c>
    </row>
    <row r="343" spans="29:57" s="7" customFormat="1" x14ac:dyDescent="0.15">
      <c r="AC343" s="7">
        <v>340</v>
      </c>
      <c r="AD343" s="59">
        <f>[2]节奏总纲!AD343</f>
        <v>84.132234338875293</v>
      </c>
      <c r="AE343" s="59">
        <f>[2]节奏总纲!AE343</f>
        <v>86.247032860782397</v>
      </c>
      <c r="AF343" s="59">
        <f>[2]节奏总纲!AF343</f>
        <v>89.343739436142741</v>
      </c>
      <c r="AG343" s="59">
        <f>[2]节奏总纲!AG343</f>
        <v>94.3214878712527</v>
      </c>
      <c r="AH343" s="59">
        <f>[2]节奏总纲!AH343</f>
        <v>103.16892175765203</v>
      </c>
      <c r="AJ343" s="8"/>
      <c r="AR343" s="12"/>
      <c r="AY343" s="12"/>
      <c r="AZ343" s="7">
        <v>340</v>
      </c>
      <c r="BA343" s="59">
        <f>[2]节奏总纲!BA343</f>
        <v>46.272410430048332</v>
      </c>
      <c r="BB343" s="59">
        <f>[2]节奏总纲!BB343</f>
        <v>47.785447853033176</v>
      </c>
      <c r="BC343" s="59">
        <f>[2]节奏总纲!BC343</f>
        <v>49.732765758679797</v>
      </c>
      <c r="BD343" s="59">
        <f>[2]节奏总纲!BD343</f>
        <v>52.480053284940965</v>
      </c>
      <c r="BE343" s="59">
        <f>[2]节奏总纲!BE343</f>
        <v>57.200184394742301</v>
      </c>
    </row>
    <row r="344" spans="29:57" s="7" customFormat="1" x14ac:dyDescent="0.15">
      <c r="AC344" s="7">
        <v>341</v>
      </c>
      <c r="AD344" s="59">
        <f>[2]节奏总纲!AD344</f>
        <v>84.173480557384934</v>
      </c>
      <c r="AE344" s="59">
        <f>[2]节奏总纲!AE344</f>
        <v>86.288213443561474</v>
      </c>
      <c r="AF344" s="59">
        <f>[2]节奏总纲!AF344</f>
        <v>89.390206940487232</v>
      </c>
      <c r="AG344" s="59">
        <f>[2]节奏总纲!AG344</f>
        <v>94.365568526613131</v>
      </c>
      <c r="AH344" s="59">
        <f>[2]节奏总纲!AH344</f>
        <v>103.20946805600283</v>
      </c>
      <c r="AJ344" s="8"/>
      <c r="AR344" s="12"/>
      <c r="AY344" s="12"/>
      <c r="AZ344" s="7">
        <v>341</v>
      </c>
      <c r="BA344" s="59">
        <f>[2]节奏总纲!BA344</f>
        <v>46.291674472867058</v>
      </c>
      <c r="BB344" s="59">
        <f>[2]节奏总纲!BB344</f>
        <v>47.806235391356068</v>
      </c>
      <c r="BC344" s="59">
        <f>[2]节奏总纲!BC344</f>
        <v>49.753425537676335</v>
      </c>
      <c r="BD344" s="59">
        <f>[2]节奏总纲!BD344</f>
        <v>52.500006625737008</v>
      </c>
      <c r="BE344" s="59">
        <f>[2]节奏总纲!BE344</f>
        <v>57.219368275095675</v>
      </c>
    </row>
    <row r="345" spans="29:57" s="7" customFormat="1" x14ac:dyDescent="0.15">
      <c r="AC345" s="7">
        <v>342</v>
      </c>
      <c r="AD345" s="59">
        <f>[2]节奏总纲!AD345</f>
        <v>84.214726775894576</v>
      </c>
      <c r="AE345" s="59">
        <f>[2]节奏总纲!AE345</f>
        <v>86.329394026340537</v>
      </c>
      <c r="AF345" s="59">
        <f>[2]节奏总纲!AF345</f>
        <v>89.436674444831723</v>
      </c>
      <c r="AG345" s="59">
        <f>[2]节奏总纲!AG345</f>
        <v>94.409649181973549</v>
      </c>
      <c r="AH345" s="59">
        <f>[2]节奏总纲!AH345</f>
        <v>103.25001435435362</v>
      </c>
      <c r="AJ345" s="8"/>
      <c r="AR345" s="12"/>
      <c r="AY345" s="12"/>
      <c r="AZ345" s="7">
        <v>342</v>
      </c>
      <c r="BA345" s="59">
        <f>[2]节奏总纲!BA345</f>
        <v>46.310938515685784</v>
      </c>
      <c r="BB345" s="59">
        <f>[2]节奏总纲!BB345</f>
        <v>47.827022929678968</v>
      </c>
      <c r="BC345" s="59">
        <f>[2]节奏总纲!BC345</f>
        <v>49.774085316672867</v>
      </c>
      <c r="BD345" s="59">
        <f>[2]节奏总纲!BD345</f>
        <v>52.519959966533058</v>
      </c>
      <c r="BE345" s="59">
        <f>[2]节奏总纲!BE345</f>
        <v>57.238552155449042</v>
      </c>
    </row>
    <row r="346" spans="29:57" s="7" customFormat="1" x14ac:dyDescent="0.15">
      <c r="AC346" s="7">
        <v>343</v>
      </c>
      <c r="AD346" s="59">
        <f>[2]节奏总纲!AD346</f>
        <v>84.255972994404218</v>
      </c>
      <c r="AE346" s="59">
        <f>[2]节奏总纲!AE346</f>
        <v>86.370574609119615</v>
      </c>
      <c r="AF346" s="59">
        <f>[2]节奏总纲!AF346</f>
        <v>89.483141949176215</v>
      </c>
      <c r="AG346" s="59">
        <f>[2]节奏总纲!AG346</f>
        <v>94.453729837333981</v>
      </c>
      <c r="AH346" s="59">
        <f>[2]节奏总纲!AH346</f>
        <v>103.29056065270443</v>
      </c>
      <c r="AJ346" s="8"/>
      <c r="AR346" s="12"/>
      <c r="AY346" s="12"/>
      <c r="AZ346" s="7">
        <v>343</v>
      </c>
      <c r="BA346" s="59">
        <f>[2]节奏总纲!BA346</f>
        <v>46.330202558504517</v>
      </c>
      <c r="BB346" s="59">
        <f>[2]节奏总纲!BB346</f>
        <v>47.84781046800186</v>
      </c>
      <c r="BC346" s="59">
        <f>[2]节奏总纲!BC346</f>
        <v>49.794745095669406</v>
      </c>
      <c r="BD346" s="59">
        <f>[2]节奏总纲!BD346</f>
        <v>52.539913307329101</v>
      </c>
      <c r="BE346" s="59">
        <f>[2]节奏总纲!BE346</f>
        <v>57.257736035802409</v>
      </c>
    </row>
    <row r="347" spans="29:57" s="7" customFormat="1" x14ac:dyDescent="0.15">
      <c r="AC347" s="7">
        <v>344</v>
      </c>
      <c r="AD347" s="59">
        <f>[2]节奏总纲!AD347</f>
        <v>84.297219212913859</v>
      </c>
      <c r="AE347" s="59">
        <f>[2]节奏总纲!AE347</f>
        <v>86.411755191898692</v>
      </c>
      <c r="AF347" s="59">
        <f>[2]节奏总纲!AF347</f>
        <v>89.529609453520706</v>
      </c>
      <c r="AG347" s="59">
        <f>[2]节奏总纲!AG347</f>
        <v>94.497810492694413</v>
      </c>
      <c r="AH347" s="59">
        <f>[2]节奏总纲!AH347</f>
        <v>103.33110695105522</v>
      </c>
      <c r="AJ347" s="8"/>
      <c r="AR347" s="12"/>
      <c r="AY347" s="12"/>
      <c r="AZ347" s="7">
        <v>344</v>
      </c>
      <c r="BA347" s="59">
        <f>[2]节奏总纲!BA347</f>
        <v>46.349466601323243</v>
      </c>
      <c r="BB347" s="59">
        <f>[2]节奏总纲!BB347</f>
        <v>47.868598006324753</v>
      </c>
      <c r="BC347" s="59">
        <f>[2]节奏总纲!BC347</f>
        <v>49.815404874665944</v>
      </c>
      <c r="BD347" s="59">
        <f>[2]节奏总纲!BD347</f>
        <v>52.559866648125151</v>
      </c>
      <c r="BE347" s="59">
        <f>[2]节奏总纲!BE347</f>
        <v>57.276919916155776</v>
      </c>
    </row>
    <row r="348" spans="29:57" s="7" customFormat="1" x14ac:dyDescent="0.15">
      <c r="AC348" s="7">
        <v>345</v>
      </c>
      <c r="AD348" s="59">
        <f>[2]节奏总纲!AD348</f>
        <v>84.338465431423501</v>
      </c>
      <c r="AE348" s="59">
        <f>[2]节奏总纲!AE348</f>
        <v>86.452935774677769</v>
      </c>
      <c r="AF348" s="59">
        <f>[2]节奏总纲!AF348</f>
        <v>89.576076957865197</v>
      </c>
      <c r="AG348" s="59">
        <f>[2]节奏总纲!AG348</f>
        <v>94.541891148054845</v>
      </c>
      <c r="AH348" s="59">
        <f>[2]节奏总纲!AH348</f>
        <v>103.37165324940601</v>
      </c>
      <c r="AJ348" s="8"/>
      <c r="AR348" s="12"/>
      <c r="AY348" s="12"/>
      <c r="AZ348" s="7">
        <v>345</v>
      </c>
      <c r="BA348" s="59">
        <f>[2]节奏总纲!BA348</f>
        <v>46.368730644141969</v>
      </c>
      <c r="BB348" s="59">
        <f>[2]节奏总纲!BB348</f>
        <v>47.889385544647645</v>
      </c>
      <c r="BC348" s="59">
        <f>[2]节奏总纲!BC348</f>
        <v>49.836064653662483</v>
      </c>
      <c r="BD348" s="59">
        <f>[2]节奏总纲!BD348</f>
        <v>52.579819988921201</v>
      </c>
      <c r="BE348" s="59">
        <f>[2]节奏总纲!BE348</f>
        <v>57.296103796509144</v>
      </c>
    </row>
    <row r="349" spans="29:57" s="7" customFormat="1" x14ac:dyDescent="0.15">
      <c r="AC349" s="7">
        <v>346</v>
      </c>
      <c r="AD349" s="59">
        <f>[2]节奏总纲!AD349</f>
        <v>84.379711649933142</v>
      </c>
      <c r="AE349" s="59">
        <f>[2]节奏总纲!AE349</f>
        <v>86.494116357456846</v>
      </c>
      <c r="AF349" s="59">
        <f>[2]节奏总纲!AF349</f>
        <v>89.622544462209689</v>
      </c>
      <c r="AG349" s="59">
        <f>[2]节奏总纲!AG349</f>
        <v>94.585971803415276</v>
      </c>
      <c r="AH349" s="59">
        <f>[2]节奏总纲!AH349</f>
        <v>103.41219954775681</v>
      </c>
      <c r="AJ349" s="8"/>
      <c r="AR349" s="12"/>
      <c r="AY349" s="12"/>
      <c r="AZ349" s="7">
        <v>346</v>
      </c>
      <c r="BA349" s="59">
        <f>[2]节奏总纲!BA349</f>
        <v>46.387994686960695</v>
      </c>
      <c r="BB349" s="59">
        <f>[2]节奏总纲!BB349</f>
        <v>47.910173082970537</v>
      </c>
      <c r="BC349" s="59">
        <f>[2]节奏总纲!BC349</f>
        <v>49.856724432659014</v>
      </c>
      <c r="BD349" s="59">
        <f>[2]节奏总纲!BD349</f>
        <v>52.599773329717245</v>
      </c>
      <c r="BE349" s="59">
        <f>[2]节奏总纲!BE349</f>
        <v>57.315287676862511</v>
      </c>
    </row>
    <row r="350" spans="29:57" s="7" customFormat="1" x14ac:dyDescent="0.15">
      <c r="AC350" s="7">
        <v>347</v>
      </c>
      <c r="AD350" s="59">
        <f>[2]节奏总纲!AD350</f>
        <v>84.420957868442784</v>
      </c>
      <c r="AE350" s="59">
        <f>[2]节奏总纲!AE350</f>
        <v>86.535296940235909</v>
      </c>
      <c r="AF350" s="59">
        <f>[2]节奏总纲!AF350</f>
        <v>89.66901196655418</v>
      </c>
      <c r="AG350" s="59">
        <f>[2]节奏总纲!AG350</f>
        <v>94.630052458775694</v>
      </c>
      <c r="AH350" s="59">
        <f>[2]节奏总纲!AH350</f>
        <v>103.4527458461076</v>
      </c>
      <c r="AJ350" s="8"/>
      <c r="AR350" s="12"/>
      <c r="AY350" s="12"/>
      <c r="AZ350" s="7">
        <v>347</v>
      </c>
      <c r="BA350" s="59">
        <f>[2]节奏总纲!BA350</f>
        <v>46.407258729779421</v>
      </c>
      <c r="BB350" s="59">
        <f>[2]节奏总纲!BB350</f>
        <v>47.930960621293437</v>
      </c>
      <c r="BC350" s="59">
        <f>[2]节奏总纲!BC350</f>
        <v>49.877384211655553</v>
      </c>
      <c r="BD350" s="59">
        <f>[2]节奏总纲!BD350</f>
        <v>52.619726670513295</v>
      </c>
      <c r="BE350" s="59">
        <f>[2]节奏总纲!BE350</f>
        <v>57.334471557215878</v>
      </c>
    </row>
    <row r="351" spans="29:57" s="7" customFormat="1" x14ac:dyDescent="0.15">
      <c r="AC351" s="7">
        <v>348</v>
      </c>
      <c r="AD351" s="59">
        <f>[2]节奏总纲!AD351</f>
        <v>84.462204086952426</v>
      </c>
      <c r="AE351" s="59">
        <f>[2]节奏总纲!AE351</f>
        <v>86.576477523014987</v>
      </c>
      <c r="AF351" s="59">
        <f>[2]节奏总纲!AF351</f>
        <v>89.715479470898671</v>
      </c>
      <c r="AG351" s="59">
        <f>[2]节奏总纲!AG351</f>
        <v>94.674133114136126</v>
      </c>
      <c r="AH351" s="59">
        <f>[2]节奏总纲!AH351</f>
        <v>103.49329214445841</v>
      </c>
      <c r="AJ351" s="8"/>
      <c r="AR351" s="12"/>
      <c r="AY351" s="12"/>
      <c r="AZ351" s="7">
        <v>348</v>
      </c>
      <c r="BA351" s="59">
        <f>[2]节奏总纲!BA351</f>
        <v>46.426522772598148</v>
      </c>
      <c r="BB351" s="59">
        <f>[2]节奏总纲!BB351</f>
        <v>47.951748159616329</v>
      </c>
      <c r="BC351" s="59">
        <f>[2]节奏总纲!BC351</f>
        <v>49.898043990652091</v>
      </c>
      <c r="BD351" s="59">
        <f>[2]节奏总纲!BD351</f>
        <v>52.639680011309345</v>
      </c>
      <c r="BE351" s="59">
        <f>[2]节奏总纲!BE351</f>
        <v>57.353655437569245</v>
      </c>
    </row>
    <row r="352" spans="29:57" s="7" customFormat="1" x14ac:dyDescent="0.15">
      <c r="AC352" s="7">
        <v>349</v>
      </c>
      <c r="AD352" s="59">
        <f>[2]节奏总纲!AD352</f>
        <v>84.503450305462081</v>
      </c>
      <c r="AE352" s="59">
        <f>[2]节奏总纲!AE352</f>
        <v>86.617658105794064</v>
      </c>
      <c r="AF352" s="59">
        <f>[2]节奏总纲!AF352</f>
        <v>89.761946975243163</v>
      </c>
      <c r="AG352" s="59">
        <f>[2]节奏总纲!AG352</f>
        <v>94.718213769496558</v>
      </c>
      <c r="AH352" s="59">
        <f>[2]节奏总纲!AH352</f>
        <v>103.5338384428092</v>
      </c>
      <c r="AJ352" s="8"/>
      <c r="AR352" s="12"/>
      <c r="AY352" s="12"/>
      <c r="AZ352" s="7">
        <v>349</v>
      </c>
      <c r="BA352" s="59">
        <f>[2]节奏总纲!BA352</f>
        <v>46.445786815416881</v>
      </c>
      <c r="BB352" s="59">
        <f>[2]节奏总纲!BB352</f>
        <v>47.972535697939222</v>
      </c>
      <c r="BC352" s="59">
        <f>[2]节奏总纲!BC352</f>
        <v>49.91870376964863</v>
      </c>
      <c r="BD352" s="59">
        <f>[2]节奏总纲!BD352</f>
        <v>52.659633352105388</v>
      </c>
      <c r="BE352" s="59">
        <f>[2]节奏总纲!BE352</f>
        <v>57.372839317922612</v>
      </c>
    </row>
    <row r="353" spans="29:57" s="7" customFormat="1" x14ac:dyDescent="0.15">
      <c r="AC353" s="7">
        <v>350</v>
      </c>
      <c r="AD353" s="59">
        <f>[2]节奏总纲!AD353</f>
        <v>84.544696523971723</v>
      </c>
      <c r="AE353" s="59">
        <f>[2]节奏总纲!AE353</f>
        <v>86.658838688573141</v>
      </c>
      <c r="AF353" s="59">
        <f>[2]节奏总纲!AF353</f>
        <v>89.808414479587654</v>
      </c>
      <c r="AG353" s="59">
        <f>[2]节奏总纲!AG353</f>
        <v>94.762294424856989</v>
      </c>
      <c r="AH353" s="59">
        <f>[2]节奏总纲!AH353</f>
        <v>103.57438474115999</v>
      </c>
      <c r="AJ353" s="8"/>
      <c r="AR353" s="12"/>
      <c r="AY353" s="12"/>
      <c r="AZ353" s="7">
        <v>350</v>
      </c>
      <c r="BA353" s="59">
        <f>[2]节奏总纲!BA353</f>
        <v>46.465050858235607</v>
      </c>
      <c r="BB353" s="59">
        <f>[2]节奏总纲!BB353</f>
        <v>47.993323236262114</v>
      </c>
      <c r="BC353" s="59">
        <f>[2]节奏总纲!BC353</f>
        <v>49.939363548645169</v>
      </c>
      <c r="BD353" s="59">
        <f>[2]节奏总纲!BD353</f>
        <v>52.679586692901438</v>
      </c>
      <c r="BE353" s="59">
        <f>[2]节奏总纲!BE353</f>
        <v>57.392023198275979</v>
      </c>
    </row>
    <row r="354" spans="29:57" s="7" customFormat="1" x14ac:dyDescent="0.15">
      <c r="AC354" s="7">
        <v>351</v>
      </c>
      <c r="AD354" s="59">
        <f>[2]节奏总纲!AD354</f>
        <v>84.585942742481365</v>
      </c>
      <c r="AE354" s="59">
        <f>[2]节奏总纲!AE354</f>
        <v>86.700019271352204</v>
      </c>
      <c r="AF354" s="59">
        <f>[2]节奏总纲!AF354</f>
        <v>89.854881983932145</v>
      </c>
      <c r="AG354" s="59">
        <f>[2]节奏总纲!AG354</f>
        <v>94.806375080217421</v>
      </c>
      <c r="AH354" s="59">
        <f>[2]节奏总纲!AH354</f>
        <v>103.61493103951079</v>
      </c>
      <c r="AJ354" s="8"/>
      <c r="AR354" s="12"/>
      <c r="AY354" s="12"/>
      <c r="AZ354" s="7">
        <v>351</v>
      </c>
      <c r="BA354" s="59">
        <f>[2]节奏总纲!BA354</f>
        <v>46.484314901054333</v>
      </c>
      <c r="BB354" s="59">
        <f>[2]节奏总纲!BB354</f>
        <v>48.012182251254622</v>
      </c>
      <c r="BC354" s="59">
        <f>[2]节奏总纲!BC354</f>
        <v>49.9600233276417</v>
      </c>
      <c r="BD354" s="59">
        <f>[2]节奏总纲!BD354</f>
        <v>52.699540033697481</v>
      </c>
      <c r="BE354" s="59">
        <f>[2]节奏总纲!BE354</f>
        <v>57.411207078629346</v>
      </c>
    </row>
    <row r="355" spans="29:57" s="7" customFormat="1" x14ac:dyDescent="0.15">
      <c r="AC355" s="7">
        <v>352</v>
      </c>
      <c r="AD355" s="59">
        <f>[2]节奏总纲!AD355</f>
        <v>84.627188960991006</v>
      </c>
      <c r="AE355" s="59">
        <f>[2]节奏总纲!AE355</f>
        <v>86.741199854131281</v>
      </c>
      <c r="AF355" s="59">
        <f>[2]节奏总纲!AF355</f>
        <v>89.901349488276637</v>
      </c>
      <c r="AG355" s="59">
        <f>[2]节奏总纲!AG355</f>
        <v>94.850455735577853</v>
      </c>
      <c r="AH355" s="59">
        <f>[2]节奏总纲!AH355</f>
        <v>103.65547733786158</v>
      </c>
      <c r="AJ355" s="8"/>
      <c r="AR355" s="12"/>
      <c r="AY355" s="12"/>
      <c r="AZ355" s="7">
        <v>352</v>
      </c>
      <c r="BA355" s="59">
        <f>[2]节奏总纲!BA355</f>
        <v>46.503578943873059</v>
      </c>
      <c r="BB355" s="59">
        <f>[2]节奏总纲!BB355</f>
        <v>48.030128751164234</v>
      </c>
      <c r="BC355" s="59">
        <f>[2]节奏总纲!BC355</f>
        <v>49.980683106638239</v>
      </c>
      <c r="BD355" s="59">
        <f>[2]节奏总纲!BD355</f>
        <v>52.719493374493531</v>
      </c>
      <c r="BE355" s="59">
        <f>[2]节奏总纲!BE355</f>
        <v>57.430390958982713</v>
      </c>
    </row>
    <row r="356" spans="29:57" s="7" customFormat="1" x14ac:dyDescent="0.15">
      <c r="AC356" s="7">
        <v>353</v>
      </c>
      <c r="AD356" s="59">
        <f>[2]节奏总纲!AD356</f>
        <v>84.668435179500648</v>
      </c>
      <c r="AE356" s="59">
        <f>[2]节奏总纲!AE356</f>
        <v>86.782380436910358</v>
      </c>
      <c r="AF356" s="59">
        <f>[2]节奏总纲!AF356</f>
        <v>89.947816992621142</v>
      </c>
      <c r="AG356" s="59">
        <f>[2]节奏总纲!AG356</f>
        <v>94.894536390938271</v>
      </c>
      <c r="AH356" s="59">
        <f>[2]节奏总纲!AH356</f>
        <v>103.69602363621237</v>
      </c>
      <c r="AJ356" s="8"/>
      <c r="AR356" s="12"/>
      <c r="AY356" s="12"/>
      <c r="AZ356" s="7">
        <v>353</v>
      </c>
      <c r="BA356" s="59">
        <f>[2]节奏总纲!BA356</f>
        <v>46.522842986691785</v>
      </c>
      <c r="BB356" s="59">
        <f>[2]节奏总纲!BB356</f>
        <v>48.048075251073854</v>
      </c>
      <c r="BC356" s="59">
        <f>[2]节奏总纲!BC356</f>
        <v>50.00115951426713</v>
      </c>
      <c r="BD356" s="59">
        <f>[2]节奏总纲!BD356</f>
        <v>52.739446715289581</v>
      </c>
      <c r="BE356" s="59">
        <f>[2]节奏总纲!BE356</f>
        <v>57.44957483933608</v>
      </c>
    </row>
    <row r="357" spans="29:57" s="7" customFormat="1" x14ac:dyDescent="0.15">
      <c r="AC357" s="7">
        <v>354</v>
      </c>
      <c r="AD357" s="59">
        <f>[2]节奏总纲!AD357</f>
        <v>84.709681398010289</v>
      </c>
      <c r="AE357" s="59">
        <f>[2]节奏总纲!AE357</f>
        <v>86.823561019689436</v>
      </c>
      <c r="AF357" s="59">
        <f>[2]节奏总纲!AF357</f>
        <v>89.994284496965633</v>
      </c>
      <c r="AG357" s="59">
        <f>[2]节奏总纲!AG357</f>
        <v>94.938617046298702</v>
      </c>
      <c r="AH357" s="59">
        <f>[2]节奏总纲!AH357</f>
        <v>103.73656993456318</v>
      </c>
      <c r="AJ357" s="8"/>
      <c r="AR357" s="12"/>
      <c r="AY357" s="12"/>
      <c r="AZ357" s="7">
        <v>354</v>
      </c>
      <c r="BA357" s="59">
        <f>[2]节奏总纲!BA357</f>
        <v>46.542107029510518</v>
      </c>
      <c r="BB357" s="59">
        <f>[2]节奏总纲!BB357</f>
        <v>48.066021750983474</v>
      </c>
      <c r="BC357" s="59">
        <f>[2]节奏总纲!BC357</f>
        <v>50.018998195299922</v>
      </c>
      <c r="BD357" s="59">
        <f>[2]节奏总纲!BD357</f>
        <v>52.759400056085624</v>
      </c>
      <c r="BE357" s="59">
        <f>[2]节奏总纲!BE357</f>
        <v>57.468758719689447</v>
      </c>
    </row>
    <row r="358" spans="29:57" s="7" customFormat="1" x14ac:dyDescent="0.15">
      <c r="AC358" s="7">
        <v>355</v>
      </c>
      <c r="AD358" s="59">
        <f>[2]节奏总纲!AD358</f>
        <v>84.750927616519931</v>
      </c>
      <c r="AE358" s="59">
        <f>[2]节奏总纲!AE358</f>
        <v>86.864741602468499</v>
      </c>
      <c r="AF358" s="59">
        <f>[2]节奏总纲!AF358</f>
        <v>90.036066635925749</v>
      </c>
      <c r="AG358" s="59">
        <f>[2]节奏总纲!AG358</f>
        <v>94.982697701659134</v>
      </c>
      <c r="AH358" s="59">
        <f>[2]节奏总纲!AH358</f>
        <v>103.77711623291397</v>
      </c>
      <c r="AJ358" s="8"/>
      <c r="AR358" s="12"/>
      <c r="AY358" s="12"/>
      <c r="AZ358" s="7">
        <v>355</v>
      </c>
      <c r="BA358" s="59">
        <f>[2]节奏总纲!BA358</f>
        <v>46.561371072329244</v>
      </c>
      <c r="BB358" s="59">
        <f>[2]节奏总纲!BB358</f>
        <v>48.083968250893093</v>
      </c>
      <c r="BC358" s="59">
        <f>[2]节奏总纲!BC358</f>
        <v>50.036836876332707</v>
      </c>
      <c r="BD358" s="59">
        <f>[2]节奏总纲!BD358</f>
        <v>52.779353396881675</v>
      </c>
      <c r="BE358" s="59">
        <f>[2]节奏总纲!BE358</f>
        <v>57.487942600042821</v>
      </c>
    </row>
    <row r="359" spans="29:57" s="7" customFormat="1" x14ac:dyDescent="0.15">
      <c r="AC359" s="7">
        <v>356</v>
      </c>
      <c r="AD359" s="59">
        <f>[2]节奏总纲!AD359</f>
        <v>84.792173835029573</v>
      </c>
      <c r="AE359" s="59">
        <f>[2]节奏总纲!AE359</f>
        <v>86.905922185247576</v>
      </c>
      <c r="AF359" s="59">
        <f>[2]节奏总纲!AF359</f>
        <v>90.077191648383845</v>
      </c>
      <c r="AG359" s="59">
        <f>[2]节奏总纲!AG359</f>
        <v>95.024001308619916</v>
      </c>
      <c r="AH359" s="59">
        <f>[2]节奏总纲!AH359</f>
        <v>103.81766253126477</v>
      </c>
      <c r="AJ359" s="8"/>
      <c r="AR359" s="12"/>
      <c r="AY359" s="12"/>
      <c r="AZ359" s="7">
        <v>356</v>
      </c>
      <c r="BA359" s="59">
        <f>[2]节奏总纲!BA359</f>
        <v>46.58063511514797</v>
      </c>
      <c r="BB359" s="59">
        <f>[2]节奏总纲!BB359</f>
        <v>48.101914750802706</v>
      </c>
      <c r="BC359" s="59">
        <f>[2]节奏总纲!BC359</f>
        <v>50.054675557365492</v>
      </c>
      <c r="BD359" s="59">
        <f>[2]节奏总纲!BD359</f>
        <v>52.799306737677718</v>
      </c>
      <c r="BE359" s="59">
        <f>[2]节奏总纲!BE359</f>
        <v>57.507126480396188</v>
      </c>
    </row>
    <row r="360" spans="29:57" s="7" customFormat="1" x14ac:dyDescent="0.15">
      <c r="AC360" s="7">
        <v>357</v>
      </c>
      <c r="AD360" s="59">
        <f>[2]节奏总纲!AD360</f>
        <v>84.833420053539214</v>
      </c>
      <c r="AE360" s="59">
        <f>[2]节奏总纲!AE360</f>
        <v>86.947102768026653</v>
      </c>
      <c r="AF360" s="59">
        <f>[2]节奏总纲!AF360</f>
        <v>90.118316660841927</v>
      </c>
      <c r="AG360" s="59">
        <f>[2]节奏总纲!AG360</f>
        <v>95.063510581451752</v>
      </c>
      <c r="AH360" s="59">
        <f>[2]节奏总纲!AH360</f>
        <v>103.85820882961556</v>
      </c>
      <c r="AJ360" s="8"/>
      <c r="AR360" s="12"/>
      <c r="AY360" s="12"/>
      <c r="AZ360" s="7">
        <v>357</v>
      </c>
      <c r="BA360" s="59">
        <f>[2]节奏总纲!BA360</f>
        <v>46.599899157966696</v>
      </c>
      <c r="BB360" s="59">
        <f>[2]节奏总纲!BB360</f>
        <v>48.119861250712326</v>
      </c>
      <c r="BC360" s="59">
        <f>[2]节奏总纲!BC360</f>
        <v>50.072514238398277</v>
      </c>
      <c r="BD360" s="59">
        <f>[2]节奏总纲!BD360</f>
        <v>52.819260078473768</v>
      </c>
      <c r="BE360" s="59">
        <f>[2]节奏总纲!BE360</f>
        <v>57.526310360749555</v>
      </c>
    </row>
    <row r="361" spans="29:57" s="7" customFormat="1" x14ac:dyDescent="0.15">
      <c r="AC361" s="7">
        <v>358</v>
      </c>
      <c r="AD361" s="59">
        <f>[2]节奏总纲!AD361</f>
        <v>84.874666272048856</v>
      </c>
      <c r="AE361" s="59">
        <f>[2]节奏总纲!AE361</f>
        <v>86.98828335080573</v>
      </c>
      <c r="AF361" s="59">
        <f>[2]节奏总纲!AF361</f>
        <v>90.159441673300023</v>
      </c>
      <c r="AG361" s="59">
        <f>[2]节奏总纲!AG361</f>
        <v>95.103019854283588</v>
      </c>
      <c r="AH361" s="59">
        <f>[2]节奏总纲!AH361</f>
        <v>103.89875512796635</v>
      </c>
      <c r="AJ361" s="8"/>
      <c r="AR361" s="12"/>
      <c r="AY361" s="12"/>
      <c r="AZ361" s="7">
        <v>358</v>
      </c>
      <c r="BA361" s="59">
        <f>[2]节奏总纲!BA361</f>
        <v>46.619163200785422</v>
      </c>
      <c r="BB361" s="59">
        <f>[2]节奏总纲!BB361</f>
        <v>48.137807750621946</v>
      </c>
      <c r="BC361" s="59">
        <f>[2]节奏总纲!BC361</f>
        <v>50.090352919431069</v>
      </c>
      <c r="BD361" s="59">
        <f>[2]节奏总纲!BD361</f>
        <v>52.839213419269818</v>
      </c>
      <c r="BE361" s="59">
        <f>[2]节奏总纲!BE361</f>
        <v>57.545494241102922</v>
      </c>
    </row>
    <row r="362" spans="29:57" s="7" customFormat="1" x14ac:dyDescent="0.15">
      <c r="AC362" s="7">
        <v>359</v>
      </c>
      <c r="AD362" s="59">
        <f>[2]节奏总纲!AD362</f>
        <v>84.915912490558497</v>
      </c>
      <c r="AE362" s="59">
        <f>[2]节奏总纲!AE362</f>
        <v>87.027010646912942</v>
      </c>
      <c r="AF362" s="59">
        <f>[2]节奏总纲!AF362</f>
        <v>90.200566685758119</v>
      </c>
      <c r="AG362" s="59">
        <f>[2]节奏总纲!AG362</f>
        <v>95.142529127115409</v>
      </c>
      <c r="AH362" s="59">
        <f>[2]节奏总纲!AH362</f>
        <v>103.93930142631716</v>
      </c>
      <c r="AJ362" s="8"/>
      <c r="AR362" s="12"/>
      <c r="AY362" s="12"/>
      <c r="AZ362" s="7">
        <v>359</v>
      </c>
      <c r="BA362" s="59">
        <f>[2]节奏总纲!BA362</f>
        <v>46.638427243604156</v>
      </c>
      <c r="BB362" s="59">
        <f>[2]节奏总纲!BB362</f>
        <v>48.155754250531558</v>
      </c>
      <c r="BC362" s="59">
        <f>[2]节奏总纲!BC362</f>
        <v>50.108191600463854</v>
      </c>
      <c r="BD362" s="59">
        <f>[2]节奏总纲!BD362</f>
        <v>52.859166760065861</v>
      </c>
      <c r="BE362" s="59">
        <f>[2]节奏总纲!BE362</f>
        <v>57.564678121456289</v>
      </c>
    </row>
    <row r="363" spans="29:57" s="7" customFormat="1" x14ac:dyDescent="0.15">
      <c r="AC363" s="7">
        <v>360</v>
      </c>
      <c r="AD363" s="59">
        <f>[2]节奏总纲!AD363</f>
        <v>84.957158709068153</v>
      </c>
      <c r="AE363" s="59">
        <f>[2]节奏总纲!AE363</f>
        <v>87.064762367263285</v>
      </c>
      <c r="AF363" s="59">
        <f>[2]节奏总纲!AF363</f>
        <v>90.241691698216215</v>
      </c>
      <c r="AG363" s="59">
        <f>[2]节奏总纲!AG363</f>
        <v>95.182038399947245</v>
      </c>
      <c r="AH363" s="59">
        <f>[2]节奏总纲!AH363</f>
        <v>103.97984772466795</v>
      </c>
      <c r="AJ363" s="8"/>
      <c r="AR363" s="12"/>
      <c r="AY363" s="12"/>
      <c r="AZ363" s="7">
        <v>360</v>
      </c>
      <c r="BA363" s="59">
        <f>[2]节奏总纲!BA363</f>
        <v>46.657691286422882</v>
      </c>
      <c r="BB363" s="59">
        <f>[2]节奏总纲!BB363</f>
        <v>48.173700750441178</v>
      </c>
      <c r="BC363" s="59">
        <f>[2]节奏总纲!BC363</f>
        <v>50.126030281496639</v>
      </c>
      <c r="BD363" s="59">
        <f>[2]节奏总纲!BD363</f>
        <v>52.879120100861911</v>
      </c>
      <c r="BE363" s="59">
        <f>[2]节奏总纲!BE363</f>
        <v>57.583862001809656</v>
      </c>
    </row>
  </sheetData>
  <mergeCells count="16">
    <mergeCell ref="BQ2:BU2"/>
    <mergeCell ref="BX2:CB2"/>
    <mergeCell ref="B6:D6"/>
    <mergeCell ref="B22:D22"/>
    <mergeCell ref="W2:AA2"/>
    <mergeCell ref="AD2:AH2"/>
    <mergeCell ref="AM2:AQ2"/>
    <mergeCell ref="AT2:AX2"/>
    <mergeCell ref="BA2:BE2"/>
    <mergeCell ref="BJ2:BN2"/>
    <mergeCell ref="F1:F2"/>
    <mergeCell ref="G1:G2"/>
    <mergeCell ref="I1:I2"/>
    <mergeCell ref="J1:J2"/>
    <mergeCell ref="K1:K2"/>
    <mergeCell ref="P2:T2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BP621"/>
  <sheetViews>
    <sheetView topLeftCell="U1" workbookViewId="0">
      <selection activeCell="AJ18" sqref="AJ18"/>
    </sheetView>
  </sheetViews>
  <sheetFormatPr defaultColWidth="6.625" defaultRowHeight="11.25" x14ac:dyDescent="0.15"/>
  <cols>
    <col min="1" max="18" width="6.625" style="7"/>
    <col min="19" max="19" width="6.625" style="8"/>
    <col min="20" max="36" width="6.625" style="7"/>
    <col min="37" max="37" width="6.625" style="8"/>
    <col min="38" max="52" width="6.625" style="7"/>
    <col min="53" max="53" width="6.625" style="8"/>
    <col min="54" max="54" width="6.625" style="7"/>
    <col min="55" max="60" width="6.625" style="42"/>
    <col min="61" max="62" width="6.625" style="7"/>
    <col min="63" max="63" width="6.625" style="8"/>
    <col min="64" max="16384" width="6.625" style="7"/>
  </cols>
  <sheetData>
    <row r="1" spans="1:68" ht="13.5" customHeight="1" x14ac:dyDescent="0.15"/>
    <row r="2" spans="1:68" s="6" customFormat="1" ht="33" customHeight="1" x14ac:dyDescent="0.15">
      <c r="D2" s="6" t="s">
        <v>53</v>
      </c>
      <c r="E2" s="6" t="s">
        <v>54</v>
      </c>
      <c r="H2" s="6" t="s">
        <v>55</v>
      </c>
      <c r="I2" s="6" t="s">
        <v>56</v>
      </c>
      <c r="J2" s="6" t="s">
        <v>57</v>
      </c>
      <c r="K2" s="6" t="s">
        <v>58</v>
      </c>
      <c r="L2" s="6" t="s">
        <v>59</v>
      </c>
      <c r="M2" s="6" t="s">
        <v>60</v>
      </c>
      <c r="N2" s="6" t="s">
        <v>61</v>
      </c>
      <c r="O2" s="6" t="s">
        <v>62</v>
      </c>
      <c r="P2" s="6" t="s">
        <v>63</v>
      </c>
      <c r="Q2" s="6" t="s">
        <v>64</v>
      </c>
      <c r="S2" s="9"/>
      <c r="AK2" s="9"/>
      <c r="AM2" s="6" t="s">
        <v>65</v>
      </c>
      <c r="AN2" s="6" t="s">
        <v>66</v>
      </c>
      <c r="AO2" s="6" t="s">
        <v>67</v>
      </c>
      <c r="AP2" s="6" t="s">
        <v>68</v>
      </c>
      <c r="AQ2" s="6" t="s">
        <v>69</v>
      </c>
      <c r="AR2" s="6" t="s">
        <v>40</v>
      </c>
      <c r="AS2" s="6" t="s">
        <v>41</v>
      </c>
      <c r="AT2" s="6" t="s">
        <v>70</v>
      </c>
      <c r="AU2" s="6" t="s">
        <v>71</v>
      </c>
      <c r="AV2" s="6" t="s">
        <v>72</v>
      </c>
      <c r="BA2" s="9"/>
      <c r="BC2" s="42"/>
      <c r="BD2" s="91" t="s">
        <v>171</v>
      </c>
      <c r="BE2" s="91"/>
      <c r="BF2" s="91"/>
      <c r="BG2" s="91"/>
      <c r="BH2" s="91"/>
      <c r="BK2" s="9"/>
    </row>
    <row r="3" spans="1:68" x14ac:dyDescent="0.15">
      <c r="A3" s="10"/>
      <c r="C3" s="7">
        <v>1</v>
      </c>
      <c r="D3" s="10">
        <v>1</v>
      </c>
      <c r="E3" s="10">
        <v>1</v>
      </c>
      <c r="H3" s="7">
        <v>1</v>
      </c>
      <c r="I3" s="7">
        <v>1</v>
      </c>
      <c r="J3" s="7">
        <v>10000</v>
      </c>
      <c r="K3" s="7">
        <v>1</v>
      </c>
      <c r="L3" s="7">
        <v>9000</v>
      </c>
      <c r="M3" s="5">
        <v>15</v>
      </c>
      <c r="N3" s="11">
        <v>0.29499999999999998</v>
      </c>
      <c r="O3" s="7">
        <v>196.66666666666666</v>
      </c>
      <c r="P3" s="5">
        <v>7</v>
      </c>
      <c r="Q3" s="7">
        <v>28.095238095238095</v>
      </c>
      <c r="V3" s="12"/>
      <c r="W3" s="12"/>
      <c r="Y3" s="92" t="s">
        <v>73</v>
      </c>
      <c r="Z3" s="92"/>
      <c r="AA3" s="92"/>
      <c r="AB3" s="92"/>
      <c r="AC3" s="92"/>
      <c r="AD3" s="92" t="s">
        <v>74</v>
      </c>
      <c r="AE3" s="92"/>
      <c r="AF3" s="92"/>
      <c r="AG3" s="92"/>
      <c r="AH3" s="92"/>
      <c r="AL3" s="7" t="s">
        <v>75</v>
      </c>
      <c r="AM3" s="5" t="s">
        <v>76</v>
      </c>
      <c r="AN3" s="5">
        <v>1</v>
      </c>
      <c r="AO3" s="5">
        <v>44</v>
      </c>
      <c r="AP3" s="7">
        <v>3</v>
      </c>
      <c r="AQ3" s="7">
        <v>3</v>
      </c>
      <c r="AR3" s="7">
        <v>58.900398406374492</v>
      </c>
      <c r="AS3" s="7">
        <v>38.755338733431508</v>
      </c>
      <c r="AT3" s="7">
        <v>0.28383186315724479</v>
      </c>
      <c r="AU3" s="7">
        <v>1.1353274526289792</v>
      </c>
      <c r="AV3" s="7">
        <v>0.74702380952380965</v>
      </c>
      <c r="BC3" s="42" t="s">
        <v>256</v>
      </c>
      <c r="BD3" s="42" t="s">
        <v>79</v>
      </c>
      <c r="BE3" s="42" t="s">
        <v>80</v>
      </c>
      <c r="BF3" s="42" t="s">
        <v>81</v>
      </c>
      <c r="BG3" s="42" t="s">
        <v>82</v>
      </c>
      <c r="BH3" s="42" t="s">
        <v>83</v>
      </c>
      <c r="BN3" s="7" t="s">
        <v>176</v>
      </c>
      <c r="BO3" s="7" t="s">
        <v>177</v>
      </c>
      <c r="BP3" s="7" t="s">
        <v>178</v>
      </c>
    </row>
    <row r="4" spans="1:68" x14ac:dyDescent="0.15">
      <c r="A4" s="13"/>
      <c r="C4" s="7">
        <v>2</v>
      </c>
      <c r="D4" s="13">
        <v>0.4</v>
      </c>
      <c r="E4" s="14">
        <v>0.36000000000000004</v>
      </c>
      <c r="F4" s="7">
        <v>0.9</v>
      </c>
      <c r="H4" s="7">
        <v>2</v>
      </c>
      <c r="I4" s="7">
        <v>0.4</v>
      </c>
      <c r="J4" s="7">
        <v>4000</v>
      </c>
      <c r="K4" s="7">
        <v>0.36000000000000004</v>
      </c>
      <c r="L4" s="7">
        <v>3240.0000000000005</v>
      </c>
      <c r="M4" s="5">
        <v>18.875</v>
      </c>
      <c r="N4" s="11">
        <v>0.33999999999999997</v>
      </c>
      <c r="O4" s="7">
        <v>72.05298013245033</v>
      </c>
      <c r="P4" s="5">
        <v>7</v>
      </c>
      <c r="Q4" s="7">
        <v>10.293282876064334</v>
      </c>
      <c r="R4" s="15"/>
      <c r="S4" s="16"/>
      <c r="T4" s="15"/>
      <c r="V4" s="7" t="s">
        <v>55</v>
      </c>
      <c r="W4" s="7" t="s">
        <v>77</v>
      </c>
      <c r="X4" s="7" t="s">
        <v>78</v>
      </c>
      <c r="Y4" s="7" t="s">
        <v>79</v>
      </c>
      <c r="Z4" s="7" t="s">
        <v>80</v>
      </c>
      <c r="AA4" s="7" t="s">
        <v>81</v>
      </c>
      <c r="AB4" s="7" t="s">
        <v>82</v>
      </c>
      <c r="AC4" s="1" t="s">
        <v>83</v>
      </c>
      <c r="AD4" s="7" t="s">
        <v>79</v>
      </c>
      <c r="AE4" s="7" t="s">
        <v>80</v>
      </c>
      <c r="AF4" s="7" t="s">
        <v>81</v>
      </c>
      <c r="AG4" s="7" t="s">
        <v>82</v>
      </c>
      <c r="AH4" s="1" t="s">
        <v>83</v>
      </c>
      <c r="AM4" s="5" t="s">
        <v>84</v>
      </c>
      <c r="AN4" s="5">
        <v>2</v>
      </c>
      <c r="AO4" s="5">
        <v>50</v>
      </c>
      <c r="AP4" s="7">
        <v>4</v>
      </c>
      <c r="AQ4" s="7">
        <v>7</v>
      </c>
      <c r="AR4" s="7">
        <v>38.755338733431508</v>
      </c>
      <c r="AS4" s="7">
        <v>37.763819095477388</v>
      </c>
      <c r="AT4" s="7">
        <v>0.22066977156797515</v>
      </c>
      <c r="AU4" s="7">
        <v>1.3240186294078509</v>
      </c>
      <c r="AV4" s="7">
        <v>1.2901448325329308</v>
      </c>
      <c r="BC4" s="42">
        <v>1</v>
      </c>
      <c r="BD4" s="42">
        <f>'[2]功能-行军令'!N4</f>
        <v>3.1580323515968978</v>
      </c>
      <c r="BE4" s="42">
        <f>'[2]功能-行军令'!O4</f>
        <v>4.0057487176130557</v>
      </c>
      <c r="BF4" s="42">
        <f>'[2]功能-行军令'!P4</f>
        <v>4.2565036636761029</v>
      </c>
      <c r="BG4" s="42">
        <f>'[2]功能-行军令'!Q4</f>
        <v>3.3562706551221395</v>
      </c>
      <c r="BH4" s="42">
        <f>'[2]功能-行军令'!R4</f>
        <v>1.7550190606299467</v>
      </c>
      <c r="BN4" s="7">
        <v>1</v>
      </c>
      <c r="BO4" s="7">
        <f>[5]基础信息!$F5</f>
        <v>0.2</v>
      </c>
      <c r="BP4" s="7">
        <f>[5]基础信息!$G5</f>
        <v>60</v>
      </c>
    </row>
    <row r="5" spans="1:68" x14ac:dyDescent="0.15">
      <c r="A5" s="13"/>
      <c r="C5" s="7">
        <v>4</v>
      </c>
      <c r="D5" s="13">
        <v>0.24</v>
      </c>
      <c r="E5" s="14">
        <v>0.19440000000000002</v>
      </c>
      <c r="F5" s="7">
        <v>0.81</v>
      </c>
      <c r="H5" s="7">
        <v>3</v>
      </c>
      <c r="I5" s="7">
        <v>0.32</v>
      </c>
      <c r="J5" s="7">
        <v>3200</v>
      </c>
      <c r="K5" s="7">
        <v>0.2772</v>
      </c>
      <c r="L5" s="7">
        <v>2494.8000000000002</v>
      </c>
      <c r="M5" s="5">
        <v>20.916666666666668</v>
      </c>
      <c r="N5" s="11">
        <v>0.38500000000000001</v>
      </c>
      <c r="O5" s="7">
        <v>58.900398406374492</v>
      </c>
      <c r="P5" s="5">
        <v>7</v>
      </c>
      <c r="Q5" s="7">
        <v>8.4143426294820696</v>
      </c>
      <c r="T5" s="10"/>
      <c r="U5" s="10"/>
      <c r="V5" s="7">
        <v>1</v>
      </c>
      <c r="W5" s="7">
        <v>6</v>
      </c>
      <c r="X5" s="7">
        <v>5.7320000000000002</v>
      </c>
      <c r="Y5" s="7">
        <v>9000</v>
      </c>
      <c r="Z5" s="7">
        <v>726</v>
      </c>
      <c r="AA5" s="7">
        <v>256</v>
      </c>
      <c r="AB5" s="7">
        <v>16</v>
      </c>
      <c r="AC5" s="7">
        <v>2</v>
      </c>
      <c r="AD5" s="7">
        <v>0.9</v>
      </c>
      <c r="AE5" s="7">
        <v>7.2599999999999998E-2</v>
      </c>
      <c r="AF5" s="7">
        <v>2.5600000000000001E-2</v>
      </c>
      <c r="AG5" s="7">
        <v>1.6000000000000001E-3</v>
      </c>
      <c r="AH5" s="7">
        <v>2.0000000000000001E-4</v>
      </c>
      <c r="AM5" s="5" t="s">
        <v>85</v>
      </c>
      <c r="AN5" s="5">
        <v>3</v>
      </c>
      <c r="AO5" s="5">
        <v>42</v>
      </c>
      <c r="AP5" s="7">
        <v>6</v>
      </c>
      <c r="AQ5" s="7">
        <v>13</v>
      </c>
      <c r="AR5" s="7">
        <v>37.763819095477388</v>
      </c>
      <c r="AS5" s="7">
        <v>34.640781827786583</v>
      </c>
      <c r="AT5" s="7">
        <v>0.17320625238276782</v>
      </c>
      <c r="AU5" s="7">
        <v>1.2124437666793748</v>
      </c>
      <c r="AV5" s="7">
        <v>1.1121756487025949</v>
      </c>
      <c r="BC5" s="42">
        <v>2</v>
      </c>
      <c r="BD5" s="42">
        <f>'[2]功能-行军令'!N5</f>
        <v>6.840124329863615</v>
      </c>
      <c r="BE5" s="42">
        <f>'[2]功能-行军令'!O5</f>
        <v>8.3787062090179365</v>
      </c>
      <c r="BF5" s="42">
        <f>'[2]功能-行军令'!P5</f>
        <v>8.9944214875541597</v>
      </c>
      <c r="BG5" s="42">
        <f>'[2]功能-行军令'!Q5</f>
        <v>7.192360993180591</v>
      </c>
      <c r="BH5" s="42">
        <f>'[2]功能-行军令'!R5</f>
        <v>3.819793082834837</v>
      </c>
      <c r="BN5" s="7">
        <v>2</v>
      </c>
      <c r="BO5" s="46">
        <f>[5]基础信息!$F6</f>
        <v>0.60000000000000009</v>
      </c>
      <c r="BP5" s="46">
        <f>[5]基础信息!$G6</f>
        <v>62</v>
      </c>
    </row>
    <row r="6" spans="1:68" ht="11.25" customHeight="1" x14ac:dyDescent="0.15">
      <c r="A6" s="13"/>
      <c r="C6" s="7">
        <v>8</v>
      </c>
      <c r="D6" s="13">
        <v>0.15</v>
      </c>
      <c r="E6" s="14">
        <v>0.10935000000000002</v>
      </c>
      <c r="F6" s="7">
        <v>0.72900000000000009</v>
      </c>
      <c r="H6" s="7">
        <v>4</v>
      </c>
      <c r="I6" s="7">
        <v>0.24</v>
      </c>
      <c r="J6" s="7">
        <v>2400</v>
      </c>
      <c r="K6" s="7">
        <v>0.19440000000000002</v>
      </c>
      <c r="L6" s="7">
        <v>1749.6000000000001</v>
      </c>
      <c r="M6" s="5">
        <v>22.388888888888889</v>
      </c>
      <c r="N6" s="11">
        <v>0.43</v>
      </c>
      <c r="O6" s="7">
        <v>46.09429280397022</v>
      </c>
      <c r="P6" s="5">
        <v>7</v>
      </c>
      <c r="Q6" s="7">
        <v>6.584898971995746</v>
      </c>
      <c r="R6" s="10"/>
      <c r="T6" s="10"/>
      <c r="U6" s="10"/>
      <c r="V6" s="7">
        <v>7</v>
      </c>
      <c r="W6" s="7">
        <v>15</v>
      </c>
      <c r="X6" s="7">
        <v>19.401620333333337</v>
      </c>
      <c r="Y6" s="7">
        <v>1558.1234999999997</v>
      </c>
      <c r="Z6" s="7">
        <v>112.71149999999997</v>
      </c>
      <c r="AA6" s="7">
        <v>44.16</v>
      </c>
      <c r="AB6" s="7">
        <v>8.2799999999999994</v>
      </c>
      <c r="AC6" s="7">
        <v>1.7249999999999999</v>
      </c>
      <c r="AD6" s="7">
        <v>0.90325999999999995</v>
      </c>
      <c r="AE6" s="7">
        <v>6.5339999999999995E-2</v>
      </c>
      <c r="AF6" s="7">
        <v>2.5600000000000001E-2</v>
      </c>
      <c r="AG6" s="7">
        <v>4.8000000000000004E-3</v>
      </c>
      <c r="AH6" s="7">
        <v>1E-3</v>
      </c>
      <c r="AI6" s="7">
        <v>5</v>
      </c>
      <c r="AM6" s="5"/>
      <c r="AN6" s="5">
        <v>4</v>
      </c>
      <c r="AO6" s="5">
        <v>26</v>
      </c>
      <c r="AP6" s="7">
        <v>7</v>
      </c>
      <c r="AQ6" s="7">
        <v>20</v>
      </c>
      <c r="AR6" s="7">
        <v>34.640781827786583</v>
      </c>
      <c r="AS6" s="7">
        <v>21.594082660465769</v>
      </c>
      <c r="AT6" s="7">
        <v>8.0268903318903309E-2</v>
      </c>
      <c r="AU6" s="7">
        <v>1.2040335497835497</v>
      </c>
      <c r="AV6" s="7">
        <v>0.75056042699199388</v>
      </c>
      <c r="BC6" s="42">
        <v>3</v>
      </c>
      <c r="BD6" s="42">
        <f>'[2]功能-行军令'!N6</f>
        <v>10.632643013866151</v>
      </c>
      <c r="BE6" s="42">
        <f>'[2]功能-行军令'!O6</f>
        <v>13.120311648049476</v>
      </c>
      <c r="BF6" s="42">
        <f>'[2]功能-行军令'!P6</f>
        <v>14.210666074680118</v>
      </c>
      <c r="BG6" s="42">
        <f>'[2]功能-行军令'!Q6</f>
        <v>11.453968457804642</v>
      </c>
      <c r="BH6" s="42">
        <f>'[2]功能-行军令'!R6</f>
        <v>6.1162429781958272</v>
      </c>
      <c r="BN6" s="46">
        <v>3</v>
      </c>
      <c r="BO6" s="46">
        <f>[5]基础信息!$F7</f>
        <v>1.2000000000000002</v>
      </c>
      <c r="BP6" s="46">
        <f>[5]基础信息!$G7</f>
        <v>64</v>
      </c>
    </row>
    <row r="7" spans="1:68" x14ac:dyDescent="0.15">
      <c r="A7" s="13"/>
      <c r="C7" s="7">
        <v>15</v>
      </c>
      <c r="D7" s="13">
        <v>0.12</v>
      </c>
      <c r="E7" s="14">
        <v>7.873200000000001E-2</v>
      </c>
      <c r="F7" s="7">
        <v>0.65610000000000013</v>
      </c>
      <c r="H7" s="7">
        <v>5</v>
      </c>
      <c r="I7" s="7">
        <v>0.2175</v>
      </c>
      <c r="J7" s="7">
        <v>2175</v>
      </c>
      <c r="K7" s="7">
        <v>0.17313750000000003</v>
      </c>
      <c r="L7" s="7">
        <v>1558.2375000000002</v>
      </c>
      <c r="M7" s="5">
        <v>23.5</v>
      </c>
      <c r="N7" s="11">
        <v>0.47499999999999998</v>
      </c>
      <c r="O7" s="7">
        <v>43.962765957446813</v>
      </c>
      <c r="P7" s="5">
        <v>7</v>
      </c>
      <c r="Q7" s="7">
        <v>6.2803951367781163</v>
      </c>
      <c r="T7" s="10"/>
      <c r="U7" s="10"/>
      <c r="V7" s="7">
        <v>14</v>
      </c>
      <c r="W7" s="7">
        <v>20</v>
      </c>
      <c r="X7" s="7">
        <v>27.143496729251702</v>
      </c>
      <c r="Y7" s="7">
        <v>1122.1840414285712</v>
      </c>
      <c r="Z7" s="7">
        <v>80.802244285714266</v>
      </c>
      <c r="AA7" s="7">
        <v>31.817142857142855</v>
      </c>
      <c r="AB7" s="7">
        <v>6.5622857142857143</v>
      </c>
      <c r="AC7" s="7">
        <v>1.4914285714285711</v>
      </c>
      <c r="AD7" s="7">
        <v>0.90290669999999995</v>
      </c>
      <c r="AE7" s="7">
        <v>6.5013299999999996E-2</v>
      </c>
      <c r="AF7" s="7">
        <v>2.5600000000000001E-2</v>
      </c>
      <c r="AG7" s="7">
        <v>5.2800000000000008E-3</v>
      </c>
      <c r="AH7" s="7">
        <v>1.1999999999999999E-3</v>
      </c>
      <c r="AI7" s="7">
        <v>1.2</v>
      </c>
      <c r="AM7" s="5" t="s">
        <v>86</v>
      </c>
      <c r="AN7" s="5">
        <v>5</v>
      </c>
      <c r="AO7" s="5">
        <v>12</v>
      </c>
      <c r="AP7" s="7">
        <v>15</v>
      </c>
      <c r="AQ7" s="7">
        <v>35</v>
      </c>
      <c r="AR7" s="7">
        <v>21.594082660465769</v>
      </c>
      <c r="AS7" s="7">
        <v>14.331978166433069</v>
      </c>
      <c r="AT7" s="7">
        <v>4.4067813949622274E-2</v>
      </c>
      <c r="AU7" s="7">
        <v>0.83728846504282317</v>
      </c>
      <c r="AV7" s="7">
        <v>0.55570779220779221</v>
      </c>
      <c r="BC7" s="42">
        <v>4</v>
      </c>
      <c r="BD7" s="42">
        <f>'[2]功能-行军令'!N7</f>
        <v>14.697363895553133</v>
      </c>
      <c r="BE7" s="42">
        <f>'[2]功能-行军令'!O7</f>
        <v>18.221663954542464</v>
      </c>
      <c r="BF7" s="42">
        <f>'[2]功能-行军令'!P7</f>
        <v>19.852560134291625</v>
      </c>
      <c r="BG7" s="42">
        <f>'[2]功能-行军令'!Q7</f>
        <v>16.076200284493559</v>
      </c>
      <c r="BH7" s="42">
        <f>'[2]功能-行军令'!R7</f>
        <v>8.6584407264078909</v>
      </c>
      <c r="BN7" s="46">
        <v>4</v>
      </c>
      <c r="BO7" s="46">
        <f>[5]基础信息!$F8</f>
        <v>2.04</v>
      </c>
      <c r="BP7" s="46">
        <f>[5]基础信息!$G8</f>
        <v>66</v>
      </c>
    </row>
    <row r="8" spans="1:68" x14ac:dyDescent="0.15">
      <c r="A8" s="13"/>
      <c r="B8" s="17"/>
      <c r="C8" s="7">
        <v>31</v>
      </c>
      <c r="D8" s="13">
        <v>0.08</v>
      </c>
      <c r="E8" s="14">
        <v>4.7239200000000016E-2</v>
      </c>
      <c r="F8" s="7">
        <v>0.59049000000000018</v>
      </c>
      <c r="H8" s="7">
        <v>6</v>
      </c>
      <c r="I8" s="7">
        <v>0.19500000000000001</v>
      </c>
      <c r="J8" s="7">
        <v>1950</v>
      </c>
      <c r="K8" s="7">
        <v>0.15187500000000001</v>
      </c>
      <c r="L8" s="7">
        <v>1366.875</v>
      </c>
      <c r="M8" s="5">
        <v>24.407407407407408</v>
      </c>
      <c r="N8" s="11">
        <v>0.52</v>
      </c>
      <c r="O8" s="7">
        <v>41.544764795144154</v>
      </c>
      <c r="P8" s="5">
        <v>7</v>
      </c>
      <c r="Q8" s="7">
        <v>5.9349663993063073</v>
      </c>
      <c r="T8" s="10"/>
      <c r="U8" s="10"/>
      <c r="V8" s="7">
        <v>30</v>
      </c>
      <c r="W8" s="7">
        <v>30</v>
      </c>
      <c r="X8" s="7">
        <v>44.939204359679714</v>
      </c>
      <c r="Y8" s="7">
        <v>744.53260736250002</v>
      </c>
      <c r="Z8" s="7">
        <v>53.367792637499996</v>
      </c>
      <c r="AA8" s="7">
        <v>21.12</v>
      </c>
      <c r="AB8" s="7">
        <v>4.7916000000000016</v>
      </c>
      <c r="AC8" s="7">
        <v>1.1879999999999999</v>
      </c>
      <c r="AD8" s="7">
        <v>0.90246376650000004</v>
      </c>
      <c r="AE8" s="7">
        <v>6.4688233499999998E-2</v>
      </c>
      <c r="AF8" s="7">
        <v>2.5600000000000001E-2</v>
      </c>
      <c r="AG8" s="7">
        <v>5.8080000000000015E-3</v>
      </c>
      <c r="AH8" s="7">
        <v>1.4399999999999999E-3</v>
      </c>
      <c r="AI8" s="7">
        <v>1.2</v>
      </c>
      <c r="AM8" s="5"/>
      <c r="AN8" s="5">
        <v>6</v>
      </c>
      <c r="AO8" s="5">
        <v>5</v>
      </c>
      <c r="AP8" s="7">
        <v>19</v>
      </c>
      <c r="AQ8" s="7">
        <v>54</v>
      </c>
      <c r="AR8" s="7">
        <v>14.331978166433069</v>
      </c>
      <c r="AS8" s="7">
        <v>10.35792303814485</v>
      </c>
      <c r="AT8" s="7">
        <v>1.6090741942461604E-2</v>
      </c>
      <c r="AU8" s="7">
        <v>0.48272225827384813</v>
      </c>
      <c r="AV8" s="7">
        <v>0.34887019376784301</v>
      </c>
      <c r="BC8" s="42">
        <v>5</v>
      </c>
      <c r="BD8" s="42">
        <f>'[2]功能-行军令'!N8</f>
        <v>19.053823869162375</v>
      </c>
      <c r="BE8" s="42">
        <f>'[2]功能-行军令'!O8</f>
        <v>23.611664224090969</v>
      </c>
      <c r="BF8" s="42">
        <f>'[2]功能-行军令'!P8</f>
        <v>25.76723160268055</v>
      </c>
      <c r="BG8" s="42">
        <f>'[2]功能-行军令'!Q8</f>
        <v>20.905358492970112</v>
      </c>
      <c r="BH8" s="42">
        <f>'[2]功能-行军令'!R8</f>
        <v>11.280360786818976</v>
      </c>
      <c r="BN8" s="46">
        <v>5</v>
      </c>
      <c r="BO8" s="46">
        <f>[5]基础信息!$F9</f>
        <v>3.16</v>
      </c>
      <c r="BP8" s="46">
        <f>[5]基础信息!$G9</f>
        <v>68</v>
      </c>
    </row>
    <row r="9" spans="1:68" x14ac:dyDescent="0.15">
      <c r="A9" s="13"/>
      <c r="B9" s="17"/>
      <c r="C9" s="7">
        <v>60</v>
      </c>
      <c r="D9" s="13">
        <v>0.05</v>
      </c>
      <c r="E9" s="14">
        <v>2.8048275000000008E-2</v>
      </c>
      <c r="F9" s="7">
        <v>0.56096550000000012</v>
      </c>
      <c r="H9" s="7">
        <v>7</v>
      </c>
      <c r="I9" s="7">
        <v>0.17249999999999999</v>
      </c>
      <c r="J9" s="7">
        <v>1724.9999999999998</v>
      </c>
      <c r="K9" s="7">
        <v>0.13061250000000002</v>
      </c>
      <c r="L9" s="7">
        <v>1175.5125000000003</v>
      </c>
      <c r="M9" s="5">
        <v>25.148148148148149</v>
      </c>
      <c r="N9" s="11">
        <v>0.56499999999999995</v>
      </c>
      <c r="O9" s="7">
        <v>38.755338733431508</v>
      </c>
      <c r="P9" s="5">
        <v>7</v>
      </c>
      <c r="Q9" s="7">
        <v>5.5364769619187868</v>
      </c>
      <c r="T9" s="10"/>
      <c r="U9" s="10"/>
      <c r="V9" s="7">
        <v>60</v>
      </c>
      <c r="W9" s="7">
        <v>45</v>
      </c>
      <c r="X9" s="7">
        <v>65.861302916047435</v>
      </c>
      <c r="Y9" s="7">
        <v>450.95920383375</v>
      </c>
      <c r="Z9" s="7">
        <v>32.182396166250001</v>
      </c>
      <c r="AA9" s="7">
        <v>12.8</v>
      </c>
      <c r="AB9" s="7">
        <v>3.1944000000000008</v>
      </c>
      <c r="AC9" s="7">
        <v>0.86399999999999988</v>
      </c>
      <c r="AD9" s="7">
        <v>0.90191840766749998</v>
      </c>
      <c r="AE9" s="7">
        <v>6.4364792332500004E-2</v>
      </c>
      <c r="AF9" s="7">
        <v>2.5600000000000001E-2</v>
      </c>
      <c r="AG9" s="7">
        <v>6.3888000000000018E-3</v>
      </c>
      <c r="AH9" s="7">
        <v>1.7279999999999997E-3</v>
      </c>
      <c r="AI9" s="7">
        <v>1.2</v>
      </c>
      <c r="AM9" s="5" t="s">
        <v>87</v>
      </c>
      <c r="AN9" s="5">
        <v>7</v>
      </c>
      <c r="AO9" s="5">
        <v>1</v>
      </c>
      <c r="AP9" s="7">
        <v>30</v>
      </c>
      <c r="AQ9" s="7">
        <v>84</v>
      </c>
      <c r="AR9" s="7">
        <v>10.35792303814485</v>
      </c>
      <c r="AS9" s="7">
        <v>9.932465821116784</v>
      </c>
      <c r="AT9" s="7">
        <v>6.7119955776672197E-3</v>
      </c>
      <c r="AU9" s="7">
        <v>0.1006799336650083</v>
      </c>
      <c r="AV9" s="7">
        <v>9.6544451654769617E-2</v>
      </c>
      <c r="AX9" s="7" t="s">
        <v>88</v>
      </c>
      <c r="AY9" s="7">
        <v>180</v>
      </c>
      <c r="BC9" s="42">
        <v>6</v>
      </c>
      <c r="BD9" s="42">
        <f>'[2]功能-行军令'!N9</f>
        <v>23.722962059478306</v>
      </c>
      <c r="BE9" s="42">
        <f>'[2]功能-行军令'!O9</f>
        <v>29.439164482679558</v>
      </c>
      <c r="BF9" s="42">
        <f>'[2]功能-行军令'!P9</f>
        <v>32.156578214936147</v>
      </c>
      <c r="BG9" s="42">
        <f>'[2]功能-行军令'!Q9</f>
        <v>26.203507172736675</v>
      </c>
      <c r="BH9" s="42">
        <f>'[2]功能-行军令'!R9</f>
        <v>14.251775743858198</v>
      </c>
      <c r="BN9" s="46">
        <v>6</v>
      </c>
      <c r="BO9" s="46">
        <f>[5]基础信息!$F10</f>
        <v>4.6000000000000005</v>
      </c>
      <c r="BP9" s="46">
        <f>[5]基础信息!$G10</f>
        <v>70</v>
      </c>
    </row>
    <row r="10" spans="1:68" x14ac:dyDescent="0.15">
      <c r="A10" s="13"/>
      <c r="B10" s="18"/>
      <c r="C10" s="7">
        <v>90</v>
      </c>
      <c r="D10" s="13">
        <v>4.4999999999999998E-2</v>
      </c>
      <c r="E10" s="14">
        <v>2.3981275125E-2</v>
      </c>
      <c r="F10" s="7">
        <v>0.53291722500000005</v>
      </c>
      <c r="H10" s="7">
        <v>8</v>
      </c>
      <c r="I10" s="7">
        <v>0.15</v>
      </c>
      <c r="J10" s="7">
        <v>1500</v>
      </c>
      <c r="K10" s="7">
        <v>0.10935000000000002</v>
      </c>
      <c r="L10" s="7">
        <v>984.1500000000002</v>
      </c>
      <c r="M10" s="5">
        <v>25.888888888888889</v>
      </c>
      <c r="N10" s="11">
        <v>0.61</v>
      </c>
      <c r="O10" s="7">
        <v>35.343347639484982</v>
      </c>
      <c r="P10" s="5">
        <v>7</v>
      </c>
      <c r="Q10" s="7">
        <v>5.0490496627835686</v>
      </c>
      <c r="T10" s="10"/>
      <c r="U10" s="10"/>
      <c r="V10" s="7">
        <v>90</v>
      </c>
      <c r="W10" s="7">
        <v>60</v>
      </c>
      <c r="X10" s="7">
        <v>82.51265685659807</v>
      </c>
      <c r="Y10" s="7">
        <v>405.6396370374361</v>
      </c>
      <c r="Z10" s="7">
        <v>28.855540962563904</v>
      </c>
      <c r="AA10" s="7">
        <v>11.520000000000001</v>
      </c>
      <c r="AB10" s="7">
        <v>3.0905820000000008</v>
      </c>
      <c r="AC10" s="7">
        <v>0.89423999999999992</v>
      </c>
      <c r="AD10" s="7">
        <v>0.90142141563874689</v>
      </c>
      <c r="AE10" s="7">
        <v>6.4123424361253123E-2</v>
      </c>
      <c r="AF10" s="7">
        <v>2.5600000000000001E-2</v>
      </c>
      <c r="AG10" s="7">
        <v>6.8679600000000019E-3</v>
      </c>
      <c r="AH10" s="7">
        <v>1.9871999999999997E-3</v>
      </c>
      <c r="AI10" s="7">
        <v>1.1499999999999999</v>
      </c>
      <c r="AM10" s="5"/>
      <c r="AN10" s="5"/>
      <c r="AP10" s="7">
        <v>15</v>
      </c>
      <c r="AR10" s="7">
        <v>9.932465821116784</v>
      </c>
      <c r="AS10" s="7">
        <v>9.932465821116784</v>
      </c>
      <c r="BC10" s="42">
        <v>7</v>
      </c>
      <c r="BD10" s="42">
        <f>'[2]功能-行军令'!N10</f>
        <v>28.727220464773662</v>
      </c>
      <c r="BE10" s="42">
        <f>'[2]功能-行军令'!O10</f>
        <v>35.787309596867416</v>
      </c>
      <c r="BF10" s="42">
        <f>'[2]功能-行军令'!P10</f>
        <v>39.195606953575002</v>
      </c>
      <c r="BG10" s="42">
        <f>'[2]功能-行军令'!Q10</f>
        <v>31.878971252634962</v>
      </c>
      <c r="BH10" s="42">
        <f>'[2]功能-行军令'!R10</f>
        <v>17.200235901845417</v>
      </c>
      <c r="BN10" s="46">
        <v>7</v>
      </c>
      <c r="BO10" s="46">
        <f>[5]基础信息!$F11</f>
        <v>6.4</v>
      </c>
      <c r="BP10" s="46">
        <f>[5]基础信息!$G11</f>
        <v>72</v>
      </c>
    </row>
    <row r="11" spans="1:68" x14ac:dyDescent="0.15">
      <c r="A11" s="13"/>
      <c r="B11" s="18"/>
      <c r="C11" s="7">
        <v>120</v>
      </c>
      <c r="D11" s="13">
        <v>3.5000000000000003E-2</v>
      </c>
      <c r="E11" s="14">
        <v>1.7719497731250002E-2</v>
      </c>
      <c r="F11" s="7">
        <v>0.50627136375000004</v>
      </c>
      <c r="H11" s="7">
        <v>9</v>
      </c>
      <c r="I11" s="7">
        <v>0.14571428571428571</v>
      </c>
      <c r="J11" s="7">
        <v>1457.1428571428571</v>
      </c>
      <c r="K11" s="7">
        <v>0.10497600000000001</v>
      </c>
      <c r="L11" s="7">
        <v>944.78400000000022</v>
      </c>
      <c r="M11" s="5">
        <v>26.44736842105263</v>
      </c>
      <c r="N11" s="11">
        <v>0.65500000000000003</v>
      </c>
      <c r="O11" s="7">
        <v>36.087846481876333</v>
      </c>
      <c r="P11" s="5">
        <v>7</v>
      </c>
      <c r="Q11" s="7">
        <v>5.1554066402680476</v>
      </c>
      <c r="T11" s="10"/>
      <c r="U11" s="10"/>
      <c r="AN11" s="5"/>
      <c r="AO11" s="5"/>
      <c r="BC11" s="42">
        <v>8</v>
      </c>
      <c r="BD11" s="42">
        <f>'[2]功能-行军令'!N11</f>
        <v>34.090651823243419</v>
      </c>
      <c r="BE11" s="42">
        <f>'[2]功能-行军令'!O11</f>
        <v>42.270259067554726</v>
      </c>
      <c r="BF11" s="42">
        <f>'[2]功能-行军令'!P11</f>
        <v>46.0009621388201</v>
      </c>
      <c r="BG11" s="42">
        <f>'[2]功能-行军令'!Q11</f>
        <v>37.281240393448371</v>
      </c>
      <c r="BH11" s="42">
        <f>'[2]功能-行军令'!R11</f>
        <v>20.167288517504215</v>
      </c>
      <c r="BN11" s="46">
        <v>8</v>
      </c>
      <c r="BO11" s="46">
        <f>[5]基础信息!$F12</f>
        <v>8.6000000000000014</v>
      </c>
      <c r="BP11" s="46">
        <f>[5]基础信息!$G12</f>
        <v>74</v>
      </c>
    </row>
    <row r="12" spans="1:68" x14ac:dyDescent="0.15">
      <c r="A12" s="13"/>
      <c r="B12" s="18"/>
      <c r="C12" s="7">
        <v>150</v>
      </c>
      <c r="D12" s="13">
        <v>0.03</v>
      </c>
      <c r="E12" s="14">
        <v>1.4428733866875E-2</v>
      </c>
      <c r="F12" s="7">
        <v>0.48095779556250001</v>
      </c>
      <c r="H12" s="7">
        <v>10</v>
      </c>
      <c r="I12" s="7">
        <v>0.14142857142857143</v>
      </c>
      <c r="J12" s="7">
        <v>1414.2857142857142</v>
      </c>
      <c r="K12" s="7">
        <v>0.10060200000000001</v>
      </c>
      <c r="L12" s="7">
        <v>905.41800000000012</v>
      </c>
      <c r="M12" s="5">
        <v>26.973684210526315</v>
      </c>
      <c r="N12" s="11">
        <v>0.7</v>
      </c>
      <c r="O12" s="7">
        <v>36.702439024390245</v>
      </c>
      <c r="P12" s="5">
        <v>7</v>
      </c>
      <c r="Q12" s="7">
        <v>5.2432055749128921</v>
      </c>
      <c r="S12" s="19"/>
      <c r="T12" s="10"/>
      <c r="U12" s="10"/>
      <c r="AL12" s="20" t="s">
        <v>89</v>
      </c>
      <c r="AM12" s="21"/>
      <c r="AN12" s="21">
        <v>1</v>
      </c>
      <c r="AO12" s="21">
        <v>198</v>
      </c>
      <c r="AP12" s="20"/>
      <c r="AQ12" s="20">
        <v>90</v>
      </c>
      <c r="AR12" s="20">
        <v>59.5947949267007</v>
      </c>
      <c r="AS12" s="20">
        <v>58.327605956471935</v>
      </c>
      <c r="AT12" s="20">
        <v>1.7</v>
      </c>
      <c r="AU12" s="20">
        <v>3.4</v>
      </c>
      <c r="AV12" s="20">
        <v>3.3224378109452739</v>
      </c>
      <c r="AW12" s="20"/>
      <c r="AX12" s="20"/>
      <c r="AY12" s="20"/>
      <c r="BC12" s="42">
        <v>9</v>
      </c>
      <c r="BD12" s="42">
        <f>'[2]功能-行军令'!N12</f>
        <v>39.839035221386283</v>
      </c>
      <c r="BE12" s="42">
        <f>'[2]功能-行军令'!O12</f>
        <v>49.380484156908295</v>
      </c>
      <c r="BF12" s="42">
        <f>'[2]功能-行军令'!P12</f>
        <v>53.946817052663931</v>
      </c>
      <c r="BG12" s="42">
        <f>'[2]功能-行军令'!Q12</f>
        <v>44.049328391500353</v>
      </c>
      <c r="BH12" s="42">
        <f>'[2]功能-行军令'!R12</f>
        <v>23.889044437512744</v>
      </c>
      <c r="BN12" s="46">
        <v>9</v>
      </c>
      <c r="BO12" s="46">
        <f>[5]基础信息!$F13</f>
        <v>11.240000000000002</v>
      </c>
      <c r="BP12" s="46">
        <f>[5]基础信息!$G13</f>
        <v>76</v>
      </c>
    </row>
    <row r="13" spans="1:68" x14ac:dyDescent="0.15">
      <c r="A13" s="13"/>
      <c r="B13" s="18"/>
      <c r="C13" s="7">
        <v>180</v>
      </c>
      <c r="D13" s="22">
        <v>2.4749999999999998E-2</v>
      </c>
      <c r="E13" s="14">
        <v>1.1308520168163281E-2</v>
      </c>
      <c r="F13" s="7">
        <v>0.45690990578437501</v>
      </c>
      <c r="H13" s="7">
        <v>11</v>
      </c>
      <c r="I13" s="7">
        <v>0.13714285714285712</v>
      </c>
      <c r="J13" s="7">
        <v>1371.4285714285713</v>
      </c>
      <c r="K13" s="7">
        <v>9.6228000000000008E-2</v>
      </c>
      <c r="L13" s="7">
        <v>866.05200000000013</v>
      </c>
      <c r="M13" s="5">
        <v>27.5</v>
      </c>
      <c r="N13" s="11">
        <v>0.745</v>
      </c>
      <c r="O13" s="7">
        <v>37.153246753246748</v>
      </c>
      <c r="P13" s="5">
        <v>7</v>
      </c>
      <c r="Q13" s="7">
        <v>5.3076066790352501</v>
      </c>
      <c r="T13" s="10"/>
      <c r="U13" s="10"/>
      <c r="V13" s="23"/>
      <c r="AL13" s="20"/>
      <c r="AM13" s="21" t="s">
        <v>90</v>
      </c>
      <c r="AN13" s="21">
        <v>2</v>
      </c>
      <c r="AO13" s="21">
        <v>240</v>
      </c>
      <c r="AP13" s="20">
        <v>2</v>
      </c>
      <c r="AQ13" s="20">
        <v>92</v>
      </c>
      <c r="AR13" s="20">
        <v>58.327605956471935</v>
      </c>
      <c r="AS13" s="20">
        <v>55.863897481219624</v>
      </c>
      <c r="AT13" s="20">
        <v>1.075</v>
      </c>
      <c r="AU13" s="20">
        <v>4.3</v>
      </c>
      <c r="AV13" s="20">
        <v>4.1146897093479966</v>
      </c>
      <c r="AW13" s="20"/>
      <c r="AX13" s="20"/>
      <c r="AY13" s="20"/>
      <c r="BC13" s="42">
        <v>10</v>
      </c>
      <c r="BD13" s="42">
        <f>'[2]功能-行军令'!N13</f>
        <v>46</v>
      </c>
      <c r="BE13" s="42">
        <f>'[2]功能-行军令'!O13</f>
        <v>57.271599999999999</v>
      </c>
      <c r="BF13" s="42">
        <f>'[2]功能-行军令'!P13</f>
        <v>62.744500000000002</v>
      </c>
      <c r="BG13" s="42">
        <f>'[2]功能-行军令'!Q13</f>
        <v>51.479400000000005</v>
      </c>
      <c r="BH13" s="42">
        <f>'[2]功能-行军令'!R13</f>
        <v>28.139600000000002</v>
      </c>
      <c r="BN13" s="46">
        <v>10</v>
      </c>
      <c r="BO13" s="46">
        <f>[5]基础信息!$F14</f>
        <v>14.360000000000003</v>
      </c>
      <c r="BP13" s="46">
        <f>[5]基础信息!$G14</f>
        <v>80</v>
      </c>
    </row>
    <row r="14" spans="1:68" x14ac:dyDescent="0.15">
      <c r="A14" s="13"/>
      <c r="B14" s="18"/>
      <c r="C14" s="7">
        <v>210</v>
      </c>
      <c r="D14" s="22">
        <v>2.0418749999999996E-2</v>
      </c>
      <c r="E14" s="14">
        <v>8.8630526817979702E-3</v>
      </c>
      <c r="F14" s="7">
        <v>0.43406441049515626</v>
      </c>
      <c r="H14" s="7">
        <v>12</v>
      </c>
      <c r="I14" s="7">
        <v>0.13285714285714284</v>
      </c>
      <c r="J14" s="7">
        <v>1328.5714285714284</v>
      </c>
      <c r="K14" s="7">
        <v>9.1854000000000019E-2</v>
      </c>
      <c r="L14" s="7">
        <v>826.68600000000015</v>
      </c>
      <c r="M14" s="5">
        <v>28.020408163265305</v>
      </c>
      <c r="N14" s="11">
        <v>0.79</v>
      </c>
      <c r="O14" s="7">
        <v>37.457392571012377</v>
      </c>
      <c r="P14" s="5">
        <v>7</v>
      </c>
      <c r="Q14" s="7">
        <v>5.3510560815731969</v>
      </c>
      <c r="T14" s="10"/>
      <c r="U14" s="10"/>
      <c r="V14" s="23"/>
      <c r="AL14" s="20"/>
      <c r="AM14" s="21" t="s">
        <v>85</v>
      </c>
      <c r="AN14" s="21">
        <v>3</v>
      </c>
      <c r="AO14" s="21">
        <v>222</v>
      </c>
      <c r="AP14" s="20">
        <v>4</v>
      </c>
      <c r="AQ14" s="20">
        <v>96</v>
      </c>
      <c r="AR14" s="20">
        <v>55.863897481219624</v>
      </c>
      <c r="AS14" s="20">
        <v>52.340425531914896</v>
      </c>
      <c r="AT14" s="20">
        <v>0.70833333333333337</v>
      </c>
      <c r="AU14" s="20">
        <v>4.25</v>
      </c>
      <c r="AV14" s="20">
        <v>3.9739439962031322</v>
      </c>
      <c r="AW14" s="20"/>
      <c r="AX14" s="20"/>
      <c r="AY14" s="20"/>
      <c r="BC14" s="42">
        <v>11</v>
      </c>
      <c r="BD14" s="42">
        <f>'[2]功能-行军令'!N14</f>
        <v>52.603158553338972</v>
      </c>
      <c r="BE14" s="42">
        <f>'[2]功能-行军令'!O14</f>
        <v>65.684306183936783</v>
      </c>
      <c r="BF14" s="42">
        <f>'[2]功能-行军令'!P14</f>
        <v>72.302812722179397</v>
      </c>
      <c r="BG14" s="42">
        <f>'[2]功能-行军令'!Q14</f>
        <v>59.304915307726851</v>
      </c>
      <c r="BH14" s="42">
        <f>'[2]功能-行军令'!R14</f>
        <v>32.720765585871938</v>
      </c>
      <c r="BN14" s="46">
        <v>11</v>
      </c>
      <c r="BO14" s="46">
        <f>[5]基础信息!$F15</f>
        <v>18.000000000000004</v>
      </c>
      <c r="BP14" s="46">
        <f>[5]基础信息!$G15</f>
        <v>82</v>
      </c>
    </row>
    <row r="15" spans="1:68" x14ac:dyDescent="0.15">
      <c r="A15" s="13"/>
      <c r="B15" s="18"/>
      <c r="C15" s="7">
        <v>240</v>
      </c>
      <c r="D15" s="22">
        <v>1.6845468749999995E-2</v>
      </c>
      <c r="E15" s="14">
        <v>6.9464175393591588E-3</v>
      </c>
      <c r="F15" s="7">
        <v>0.41236118997039845</v>
      </c>
      <c r="H15" s="7">
        <v>13</v>
      </c>
      <c r="I15" s="7">
        <v>0.12857142857142856</v>
      </c>
      <c r="J15" s="7">
        <v>1285.7142857142856</v>
      </c>
      <c r="K15" s="7">
        <v>8.7480000000000002E-2</v>
      </c>
      <c r="L15" s="7">
        <v>787.32</v>
      </c>
      <c r="M15" s="5">
        <v>28.428571428571427</v>
      </c>
      <c r="N15" s="11">
        <v>0.83499999999999996</v>
      </c>
      <c r="O15" s="7">
        <v>37.763819095477388</v>
      </c>
      <c r="P15" s="5">
        <v>7</v>
      </c>
      <c r="Q15" s="7">
        <v>5.3948312993539123</v>
      </c>
      <c r="S15" s="19"/>
      <c r="T15" s="10"/>
      <c r="U15" s="10"/>
      <c r="V15" s="23"/>
      <c r="AL15" s="20"/>
      <c r="AM15" s="21"/>
      <c r="AN15" s="21">
        <v>4</v>
      </c>
      <c r="AO15" s="21">
        <v>206</v>
      </c>
      <c r="AP15" s="20">
        <v>6</v>
      </c>
      <c r="AQ15" s="20">
        <v>102</v>
      </c>
      <c r="AR15" s="20">
        <v>52.340425531914896</v>
      </c>
      <c r="AS15" s="20">
        <v>47.916666666666671</v>
      </c>
      <c r="AT15" s="20">
        <v>0.53749999999999998</v>
      </c>
      <c r="AU15" s="20">
        <v>4.3</v>
      </c>
      <c r="AV15" s="20">
        <v>3.935772357723577</v>
      </c>
      <c r="AW15" s="20"/>
      <c r="AX15" s="20"/>
      <c r="AY15" s="20"/>
      <c r="BC15" s="42">
        <v>12</v>
      </c>
      <c r="BD15" s="42">
        <f>'[2]功能-行军令'!N15</f>
        <v>59.680248659727226</v>
      </c>
      <c r="BE15" s="42">
        <f>'[2]功能-行军令'!O15</f>
        <v>74.54737703889127</v>
      </c>
      <c r="BF15" s="42">
        <f>'[2]功能-行军令'!P15</f>
        <v>82.431656845525254</v>
      </c>
      <c r="BG15" s="42">
        <f>'[2]功能-行军令'!Q15</f>
        <v>68.205701920440248</v>
      </c>
      <c r="BH15" s="42">
        <f>'[2]功能-行军令'!R15</f>
        <v>37.657458466261879</v>
      </c>
      <c r="BN15" s="46">
        <v>12</v>
      </c>
      <c r="BO15" s="46">
        <f>[5]基础信息!$F16</f>
        <v>22.200000000000003</v>
      </c>
      <c r="BP15" s="46">
        <f>[5]基础信息!$G16</f>
        <v>84</v>
      </c>
    </row>
    <row r="16" spans="1:68" x14ac:dyDescent="0.15">
      <c r="A16" s="13"/>
      <c r="B16" s="18"/>
      <c r="C16" s="7">
        <v>270</v>
      </c>
      <c r="D16" s="22">
        <v>1.3897511718749995E-2</v>
      </c>
      <c r="E16" s="14">
        <v>5.4442547464727403E-3</v>
      </c>
      <c r="F16" s="7">
        <v>0.39174313047187853</v>
      </c>
      <c r="H16" s="7">
        <v>14</v>
      </c>
      <c r="I16" s="7">
        <v>0.12428571428571428</v>
      </c>
      <c r="J16" s="7">
        <v>1242.8571428571427</v>
      </c>
      <c r="K16" s="7">
        <v>8.3106000000000013E-2</v>
      </c>
      <c r="L16" s="7">
        <v>747.95400000000018</v>
      </c>
      <c r="M16" s="5">
        <v>28.836734693877553</v>
      </c>
      <c r="N16" s="11">
        <v>0.88</v>
      </c>
      <c r="O16" s="7">
        <v>37.927813163481943</v>
      </c>
      <c r="P16" s="5">
        <v>7</v>
      </c>
      <c r="Q16" s="7">
        <v>5.4182590233545636</v>
      </c>
      <c r="T16" s="10"/>
      <c r="U16" s="10"/>
      <c r="V16" s="23"/>
      <c r="AL16" s="20"/>
      <c r="AM16" s="21" t="s">
        <v>86</v>
      </c>
      <c r="AN16" s="21">
        <v>5</v>
      </c>
      <c r="AO16" s="21">
        <v>119</v>
      </c>
      <c r="AP16" s="20">
        <v>8</v>
      </c>
      <c r="AQ16" s="20">
        <v>110</v>
      </c>
      <c r="AR16" s="20">
        <v>47.916666666666671</v>
      </c>
      <c r="AS16" s="20">
        <v>43.333333333333343</v>
      </c>
      <c r="AT16" s="20">
        <v>0.22916666666666666</v>
      </c>
      <c r="AU16" s="20">
        <v>2.75</v>
      </c>
      <c r="AV16" s="20">
        <v>2.4834782608695649</v>
      </c>
      <c r="AW16" s="20"/>
      <c r="AX16" s="20"/>
      <c r="AY16" s="20"/>
      <c r="BC16" s="42">
        <v>13</v>
      </c>
      <c r="BD16" s="42">
        <f>'[2]功能-行军令'!N16</f>
        <v>67.265286027732301</v>
      </c>
      <c r="BE16" s="42">
        <f>'[2]功能-行军令'!O16</f>
        <v>84.609786258865753</v>
      </c>
      <c r="BF16" s="42">
        <f>'[2]功能-行军令'!P16</f>
        <v>93.680071393057432</v>
      </c>
      <c r="BG16" s="42">
        <f>'[2]功能-行军令'!Q16</f>
        <v>77.82315758531557</v>
      </c>
      <c r="BH16" s="42">
        <f>'[2]功能-行军令'!R16</f>
        <v>43.121288981373802</v>
      </c>
      <c r="BN16" s="46">
        <v>13</v>
      </c>
      <c r="BO16" s="46">
        <f>[5]基础信息!$F17</f>
        <v>27.000000000000004</v>
      </c>
      <c r="BP16" s="46">
        <f>[5]基础信息!$G17</f>
        <v>86</v>
      </c>
    </row>
    <row r="17" spans="1:68" x14ac:dyDescent="0.15">
      <c r="A17" s="13"/>
      <c r="B17" s="18"/>
      <c r="C17" s="7">
        <v>300</v>
      </c>
      <c r="D17" s="22">
        <v>1.1465447167968745E-2</v>
      </c>
      <c r="E17" s="14">
        <v>4.26693465754801E-3</v>
      </c>
      <c r="F17" s="7">
        <v>0.37215597394828459</v>
      </c>
      <c r="H17" s="7">
        <v>15</v>
      </c>
      <c r="I17" s="7">
        <v>0.12</v>
      </c>
      <c r="J17" s="7">
        <v>1200</v>
      </c>
      <c r="K17" s="7">
        <v>7.873200000000001E-2</v>
      </c>
      <c r="L17" s="7">
        <v>708.58800000000008</v>
      </c>
      <c r="M17" s="5">
        <v>29.244897959183675</v>
      </c>
      <c r="N17" s="11">
        <v>0.92499999999999993</v>
      </c>
      <c r="O17" s="7">
        <v>37.955338450802508</v>
      </c>
      <c r="P17" s="5">
        <v>7</v>
      </c>
      <c r="Q17" s="7">
        <v>5.4221912072575007</v>
      </c>
      <c r="T17" s="10"/>
      <c r="U17" s="10"/>
      <c r="V17" s="23"/>
      <c r="AL17" s="24"/>
      <c r="AM17" s="21"/>
      <c r="AN17" s="21">
        <v>6</v>
      </c>
      <c r="AO17" s="21">
        <v>61</v>
      </c>
      <c r="AP17" s="20">
        <v>12</v>
      </c>
      <c r="AQ17" s="20">
        <v>122</v>
      </c>
      <c r="AR17" s="20">
        <v>43.333333333333343</v>
      </c>
      <c r="AS17" s="20">
        <v>40.833333333333336</v>
      </c>
      <c r="AT17" s="20">
        <v>0.125</v>
      </c>
      <c r="AU17" s="20">
        <v>1.5</v>
      </c>
      <c r="AV17" s="20">
        <v>1.4076923076923074</v>
      </c>
      <c r="AW17" s="24"/>
      <c r="AX17" s="24"/>
      <c r="AY17" s="24"/>
      <c r="BC17" s="42">
        <v>14</v>
      </c>
      <c r="BD17" s="42">
        <f>'[2]功能-行军令'!N17</f>
        <v>75.394727791106263</v>
      </c>
      <c r="BE17" s="42">
        <f>'[2]功能-行军令'!O17</f>
        <v>94.714626787577259</v>
      </c>
      <c r="BF17" s="42">
        <f>'[2]功能-行军令'!P17</f>
        <v>105.06156976741366</v>
      </c>
      <c r="BG17" s="42">
        <f>'[2]功能-行军令'!Q17</f>
        <v>87.144176609439413</v>
      </c>
      <c r="BH17" s="42">
        <f>'[2]功能-行军令'!R17</f>
        <v>48.214600619248152</v>
      </c>
      <c r="BN17" s="46">
        <v>14</v>
      </c>
      <c r="BO17" s="46">
        <f>[5]基础信息!$F18</f>
        <v>32.440000000000005</v>
      </c>
      <c r="BP17" s="46">
        <f>[5]基础信息!$G18</f>
        <v>88</v>
      </c>
    </row>
    <row r="18" spans="1:68" x14ac:dyDescent="0.15">
      <c r="A18" s="13"/>
      <c r="B18" s="18"/>
      <c r="C18" s="7">
        <v>330</v>
      </c>
      <c r="D18" s="22">
        <v>9.4589939135742134E-3</v>
      </c>
      <c r="E18" s="14">
        <v>3.344210037853252E-3</v>
      </c>
      <c r="F18" s="7">
        <v>0.35354817525087034</v>
      </c>
      <c r="H18" s="7">
        <v>16</v>
      </c>
      <c r="I18" s="7">
        <v>0.11749999999999999</v>
      </c>
      <c r="J18" s="7">
        <v>1175</v>
      </c>
      <c r="K18" s="7">
        <v>7.6763700000000004E-2</v>
      </c>
      <c r="L18" s="7">
        <v>690.87330000000009</v>
      </c>
      <c r="M18" s="5">
        <v>29.653061224489797</v>
      </c>
      <c r="N18" s="11">
        <v>0.97</v>
      </c>
      <c r="O18" s="7">
        <v>38.436166551961456</v>
      </c>
      <c r="P18" s="5">
        <v>6.8</v>
      </c>
      <c r="Q18" s="7">
        <v>5.6523774341119788</v>
      </c>
      <c r="U18" s="25"/>
      <c r="AL18" s="24"/>
      <c r="AM18" s="21" t="s">
        <v>87</v>
      </c>
      <c r="AN18" s="21">
        <v>7</v>
      </c>
      <c r="AO18" s="21">
        <v>1</v>
      </c>
      <c r="AP18" s="20">
        <v>12</v>
      </c>
      <c r="AQ18" s="20">
        <v>134</v>
      </c>
      <c r="AR18" s="20">
        <v>40.833333333333336</v>
      </c>
      <c r="AS18" s="20">
        <v>1</v>
      </c>
      <c r="AT18" s="20" t="e">
        <v>#DIV/0!</v>
      </c>
      <c r="AU18" s="20">
        <v>1</v>
      </c>
      <c r="AV18" s="20">
        <v>2.4489795918367346E-2</v>
      </c>
      <c r="AW18" s="24"/>
      <c r="AX18" s="20" t="s">
        <v>88</v>
      </c>
      <c r="AY18" s="20">
        <v>1047</v>
      </c>
      <c r="BC18" s="42">
        <v>15</v>
      </c>
      <c r="BD18" s="42">
        <f>'[2]功能-行军令'!N18</f>
        <v>84.107647738324729</v>
      </c>
      <c r="BE18" s="42">
        <f>'[2]功能-行军令'!O18</f>
        <v>105.81948847383583</v>
      </c>
      <c r="BF18" s="42">
        <f>'[2]功能-行军令'!P18</f>
        <v>117.65215461163081</v>
      </c>
      <c r="BG18" s="42">
        <f>'[2]功能-行军令'!Q18</f>
        <v>97.742228807557069</v>
      </c>
      <c r="BH18" s="42">
        <f>'[2]功能-行军令'!R18</f>
        <v>54.294960626625631</v>
      </c>
      <c r="BN18" s="46">
        <v>15</v>
      </c>
      <c r="BO18" s="46">
        <f>[5]基础信息!$F19</f>
        <v>38.56</v>
      </c>
      <c r="BP18" s="46">
        <f>[5]基础信息!$G19</f>
        <v>90</v>
      </c>
    </row>
    <row r="19" spans="1:68" x14ac:dyDescent="0.15">
      <c r="A19" s="13"/>
      <c r="B19" s="18"/>
      <c r="C19" s="7">
        <v>360</v>
      </c>
      <c r="D19" s="22">
        <v>7.8036699786987254E-3</v>
      </c>
      <c r="E19" s="14">
        <v>2.621024617167486E-3</v>
      </c>
      <c r="F19" s="7">
        <v>0.33587076648832681</v>
      </c>
      <c r="H19" s="7">
        <v>17</v>
      </c>
      <c r="I19" s="7">
        <v>0.11499999999999999</v>
      </c>
      <c r="J19" s="7">
        <v>1150</v>
      </c>
      <c r="K19" s="7">
        <v>7.4795400000000012E-2</v>
      </c>
      <c r="L19" s="7">
        <v>673.15860000000009</v>
      </c>
      <c r="M19" s="5">
        <v>30.049180327868854</v>
      </c>
      <c r="N19" s="11">
        <v>1</v>
      </c>
      <c r="O19" s="7">
        <v>38.270594653573376</v>
      </c>
      <c r="P19" s="5">
        <v>6.6</v>
      </c>
      <c r="Q19" s="7">
        <v>5.7985749475111179</v>
      </c>
      <c r="U19" s="10"/>
      <c r="AM19" s="5"/>
      <c r="AN19" s="5"/>
      <c r="BC19" s="42">
        <v>16</v>
      </c>
      <c r="BD19" s="42">
        <f>'[2]功能-行军令'!N19</f>
        <v>93.445924118956611</v>
      </c>
      <c r="BE19" s="42">
        <f>'[2]功能-行军令'!O19</f>
        <v>117.82698143815891</v>
      </c>
      <c r="BF19" s="42">
        <f>'[2]功能-行军令'!P19</f>
        <v>131.02906222634775</v>
      </c>
      <c r="BG19" s="42">
        <f>'[2]功能-行军令'!Q19</f>
        <v>109.36850015888693</v>
      </c>
      <c r="BH19" s="42">
        <f>'[2]功能-行军令'!R19</f>
        <v>61.243849237624261</v>
      </c>
      <c r="BN19" s="46">
        <v>16</v>
      </c>
      <c r="BO19" s="46">
        <f>[5]基础信息!$F20</f>
        <v>45.4</v>
      </c>
      <c r="BP19" s="46">
        <f>[5]基础信息!$G20</f>
        <v>92</v>
      </c>
    </row>
    <row r="20" spans="1:68" x14ac:dyDescent="0.15">
      <c r="A20" s="13"/>
      <c r="B20" s="18"/>
      <c r="C20" s="7">
        <v>390</v>
      </c>
      <c r="D20" s="22">
        <v>6.4380277324264483E-3</v>
      </c>
      <c r="E20" s="14">
        <v>2.0542280437050166E-3</v>
      </c>
      <c r="F20" s="7">
        <v>0.31907722816391043</v>
      </c>
      <c r="H20" s="7">
        <v>18</v>
      </c>
      <c r="I20" s="7">
        <v>0.1125</v>
      </c>
      <c r="J20" s="7">
        <v>1125</v>
      </c>
      <c r="K20" s="7">
        <v>7.2827100000000006E-2</v>
      </c>
      <c r="L20" s="7">
        <v>655.4439000000001</v>
      </c>
      <c r="M20" s="5">
        <v>30.377049180327869</v>
      </c>
      <c r="N20" s="11">
        <v>1</v>
      </c>
      <c r="O20" s="7">
        <v>37.034538586076629</v>
      </c>
      <c r="P20" s="5">
        <v>6.4</v>
      </c>
      <c r="Q20" s="7">
        <v>5.786646654074473</v>
      </c>
      <c r="T20" s="10"/>
      <c r="U20" s="25"/>
      <c r="W20" s="92" t="s">
        <v>91</v>
      </c>
      <c r="X20" s="92"/>
      <c r="Y20" s="92"/>
      <c r="Z20" s="92"/>
      <c r="AA20" s="92"/>
      <c r="AC20" s="92" t="s">
        <v>92</v>
      </c>
      <c r="AD20" s="92"/>
      <c r="AE20" s="92"/>
      <c r="AF20" s="92"/>
      <c r="AG20" s="92"/>
      <c r="AH20" s="15"/>
      <c r="BC20" s="42">
        <v>17</v>
      </c>
      <c r="BD20" s="42">
        <f>'[2]功能-行军令'!N20</f>
        <v>103.45444092954733</v>
      </c>
      <c r="BE20" s="42">
        <f>'[2]功能-行军令'!O20</f>
        <v>130.20573524530138</v>
      </c>
      <c r="BF20" s="42">
        <f>'[2]功能-行军令'!P20</f>
        <v>144.73546167193922</v>
      </c>
      <c r="BG20" s="42">
        <f>'[2]功能-行军令'!Q20</f>
        <v>120.9434141686873</v>
      </c>
      <c r="BH20" s="42">
        <f>'[2]功能-行军令'!R20</f>
        <v>67.270575511562512</v>
      </c>
      <c r="BN20" s="46">
        <v>17</v>
      </c>
      <c r="BO20" s="46">
        <f>[5]基础信息!$F21</f>
        <v>53</v>
      </c>
      <c r="BP20" s="46">
        <f>[5]基础信息!$G21</f>
        <v>94</v>
      </c>
    </row>
    <row r="21" spans="1:68" x14ac:dyDescent="0.15">
      <c r="A21" s="13"/>
      <c r="B21" s="18"/>
      <c r="C21" s="7">
        <v>420</v>
      </c>
      <c r="D21" s="22">
        <v>5.3113728792518198E-3</v>
      </c>
      <c r="E21" s="14">
        <v>1.6100012292538067E-3</v>
      </c>
      <c r="F21" s="7">
        <v>0.30312336675571488</v>
      </c>
      <c r="H21" s="7">
        <v>19</v>
      </c>
      <c r="I21" s="7">
        <v>0.11</v>
      </c>
      <c r="J21" s="7">
        <v>1100</v>
      </c>
      <c r="K21" s="7">
        <v>7.0858800000000013E-2</v>
      </c>
      <c r="L21" s="7">
        <v>637.72920000000011</v>
      </c>
      <c r="M21" s="5">
        <v>30.704918032786885</v>
      </c>
      <c r="N21" s="11">
        <v>1</v>
      </c>
      <c r="O21" s="7">
        <v>35.824879871863324</v>
      </c>
      <c r="P21" s="5">
        <v>6.2</v>
      </c>
      <c r="Q21" s="7">
        <v>5.7782064309456969</v>
      </c>
      <c r="U21" s="25"/>
      <c r="V21" s="7" t="s">
        <v>46</v>
      </c>
      <c r="W21" s="7" t="s">
        <v>47</v>
      </c>
      <c r="X21" s="7" t="s">
        <v>48</v>
      </c>
      <c r="Y21" s="7" t="s">
        <v>49</v>
      </c>
      <c r="Z21" s="7" t="s">
        <v>50</v>
      </c>
      <c r="AA21" s="1" t="s">
        <v>51</v>
      </c>
      <c r="AB21" s="7" t="s">
        <v>52</v>
      </c>
      <c r="AC21" s="7" t="s">
        <v>47</v>
      </c>
      <c r="AD21" s="7" t="s">
        <v>48</v>
      </c>
      <c r="AE21" s="7" t="s">
        <v>49</v>
      </c>
      <c r="AF21" s="7" t="s">
        <v>50</v>
      </c>
      <c r="AG21" s="1" t="s">
        <v>51</v>
      </c>
      <c r="AH21" s="1"/>
      <c r="BC21" s="42">
        <v>18</v>
      </c>
      <c r="BD21" s="42">
        <f>'[2]功能-行军令'!N21</f>
        <v>114.18130364648684</v>
      </c>
      <c r="BE21" s="42">
        <f>'[2]功能-行军令'!O21</f>
        <v>144.15538517504154</v>
      </c>
      <c r="BF21" s="42">
        <f>'[2]功能-行军令'!P21</f>
        <v>160.98496467185777</v>
      </c>
      <c r="BG21" s="42">
        <f>'[2]功能-行军令'!Q21</f>
        <v>134.58302040586085</v>
      </c>
      <c r="BH21" s="42">
        <f>'[2]功能-行军令'!R21</f>
        <v>74.731415016400319</v>
      </c>
      <c r="BN21" s="46">
        <v>18</v>
      </c>
      <c r="BO21" s="46">
        <f>[5]基础信息!$F22</f>
        <v>61.4</v>
      </c>
      <c r="BP21" s="46">
        <f>[5]基础信息!$G22</f>
        <v>96</v>
      </c>
    </row>
    <row r="22" spans="1:68" x14ac:dyDescent="0.15">
      <c r="A22" s="13"/>
      <c r="B22" s="18"/>
      <c r="C22" s="7">
        <v>450</v>
      </c>
      <c r="D22" s="22">
        <v>4.3818826253827509E-3</v>
      </c>
      <c r="E22" s="14">
        <v>1.2618384634276707E-3</v>
      </c>
      <c r="F22" s="7">
        <v>0.28796719841792912</v>
      </c>
      <c r="H22" s="7">
        <v>20</v>
      </c>
      <c r="I22" s="7">
        <v>0.1075</v>
      </c>
      <c r="J22" s="7">
        <v>1075</v>
      </c>
      <c r="K22" s="7">
        <v>6.8890500000000007E-2</v>
      </c>
      <c r="L22" s="7">
        <v>620.01450000000011</v>
      </c>
      <c r="M22" s="5">
        <v>31.032786885245901</v>
      </c>
      <c r="N22" s="11">
        <v>1</v>
      </c>
      <c r="O22" s="7">
        <v>34.640781827786583</v>
      </c>
      <c r="P22" s="5">
        <v>6</v>
      </c>
      <c r="Q22" s="7">
        <v>5.7734636379644302</v>
      </c>
      <c r="V22" s="7">
        <v>1</v>
      </c>
      <c r="W22" s="7">
        <v>9000</v>
      </c>
      <c r="X22" s="7">
        <v>726</v>
      </c>
      <c r="Y22" s="7">
        <v>256</v>
      </c>
      <c r="Z22" s="7">
        <v>16</v>
      </c>
      <c r="AA22" s="7">
        <v>2</v>
      </c>
      <c r="AB22" s="7">
        <v>5.7320000000000002</v>
      </c>
      <c r="AC22" s="7">
        <v>0.9</v>
      </c>
      <c r="AD22" s="7">
        <v>7.2599999999999998E-2</v>
      </c>
      <c r="AE22" s="7">
        <v>2.5600000000000001E-2</v>
      </c>
      <c r="AF22" s="7">
        <v>1.6000000000000001E-3</v>
      </c>
      <c r="AG22" s="7">
        <v>2.0000000000000001E-4</v>
      </c>
      <c r="BC22" s="42">
        <v>19</v>
      </c>
      <c r="BD22" s="42">
        <f>'[2]功能-行军令'!N22</f>
        <v>125.67807044277257</v>
      </c>
      <c r="BE22" s="42">
        <f>'[2]功能-行军令'!O22</f>
        <v>159.01800361247061</v>
      </c>
      <c r="BF22" s="42">
        <f>'[2]功能-行军令'!P22</f>
        <v>177.54240476934203</v>
      </c>
      <c r="BG22" s="42">
        <f>'[2]功能-行军令'!Q22</f>
        <v>148.27471429518647</v>
      </c>
      <c r="BH22" s="42">
        <f>'[2]功能-行军令'!R22</f>
        <v>82.678138280367776</v>
      </c>
      <c r="BN22" s="46">
        <v>19</v>
      </c>
      <c r="BO22" s="46">
        <f>[5]基础信息!$F23</f>
        <v>70.64</v>
      </c>
      <c r="BP22" s="46">
        <f>[5]基础信息!$G23</f>
        <v>98</v>
      </c>
    </row>
    <row r="23" spans="1:68" x14ac:dyDescent="0.15">
      <c r="A23" s="13"/>
      <c r="C23" s="7">
        <v>480</v>
      </c>
      <c r="D23" s="22">
        <v>3.6150531659407694E-3</v>
      </c>
      <c r="E23" s="14">
        <v>9.8896589571143695E-4</v>
      </c>
      <c r="F23" s="7">
        <v>0.27356883849703267</v>
      </c>
      <c r="H23" s="7">
        <v>21</v>
      </c>
      <c r="I23" s="7">
        <v>0.105</v>
      </c>
      <c r="J23" s="7">
        <v>1050</v>
      </c>
      <c r="K23" s="7">
        <v>6.6922200000000015E-2</v>
      </c>
      <c r="L23" s="7">
        <v>602.29980000000012</v>
      </c>
      <c r="M23" s="5">
        <v>31.360655737704917</v>
      </c>
      <c r="N23" s="11">
        <v>1</v>
      </c>
      <c r="O23" s="7">
        <v>33.481442760062727</v>
      </c>
      <c r="P23" s="5">
        <v>5.95</v>
      </c>
      <c r="Q23" s="7">
        <v>5.6271332369853324</v>
      </c>
      <c r="V23" s="7">
        <v>2</v>
      </c>
      <c r="W23" s="7">
        <v>3602.1733333333336</v>
      </c>
      <c r="X23" s="7">
        <v>285.56</v>
      </c>
      <c r="Y23" s="7">
        <v>102.4</v>
      </c>
      <c r="Z23" s="7">
        <v>8.5333333333333332</v>
      </c>
      <c r="AA23" s="7">
        <v>1.3333333333333335</v>
      </c>
      <c r="AB23" s="7">
        <v>7.4603022222222224</v>
      </c>
      <c r="AC23" s="7">
        <v>0.90054333333333336</v>
      </c>
      <c r="AD23" s="7">
        <v>7.1389999999999995E-2</v>
      </c>
      <c r="AE23" s="7">
        <v>2.5600000000000001E-2</v>
      </c>
      <c r="AF23" s="7">
        <v>2.1333333333333334E-3</v>
      </c>
      <c r="AG23" s="7">
        <v>3.3333333333333338E-4</v>
      </c>
      <c r="AO23" s="93" t="s">
        <v>93</v>
      </c>
      <c r="AP23" s="93"/>
      <c r="AQ23" s="93"/>
      <c r="AR23" s="93"/>
      <c r="AS23" s="93"/>
      <c r="AT23" s="93"/>
      <c r="AU23" s="93"/>
      <c r="AV23" s="93"/>
      <c r="BC23" s="42">
        <v>20</v>
      </c>
      <c r="BD23" s="42">
        <f>'[2]功能-行军令'!N23</f>
        <v>138</v>
      </c>
      <c r="BE23" s="42">
        <f>'[2]功能-行军令'!O23</f>
        <v>174.4479</v>
      </c>
      <c r="BF23" s="42">
        <f>'[2]功能-行军令'!P23</f>
        <v>194.48519999999999</v>
      </c>
      <c r="BG23" s="42">
        <f>'[2]功能-行军令'!Q23</f>
        <v>162.75029999999998</v>
      </c>
      <c r="BH23" s="42">
        <f>'[2]功能-行军令'!R23</f>
        <v>90.6297</v>
      </c>
      <c r="BN23" s="46">
        <v>20</v>
      </c>
      <c r="BO23" s="46">
        <f>[5]基础信息!$F24</f>
        <v>80.760000000000005</v>
      </c>
      <c r="BP23" s="46">
        <f>[5]基础信息!$G24</f>
        <v>100</v>
      </c>
    </row>
    <row r="24" spans="1:68" x14ac:dyDescent="0.15">
      <c r="C24" s="7">
        <v>510</v>
      </c>
      <c r="D24" s="22">
        <v>2.9824188619011348E-3</v>
      </c>
      <c r="E24" s="14">
        <v>7.7510202076383873E-4</v>
      </c>
      <c r="F24" s="7">
        <v>0.25989039657218105</v>
      </c>
      <c r="H24" s="7">
        <v>22</v>
      </c>
      <c r="I24" s="7">
        <v>0.10249999999999999</v>
      </c>
      <c r="J24" s="7">
        <v>1025</v>
      </c>
      <c r="K24" s="7">
        <v>6.4953900000000009E-2</v>
      </c>
      <c r="L24" s="7">
        <v>584.58510000000012</v>
      </c>
      <c r="M24" s="5">
        <v>31.688524590163933</v>
      </c>
      <c r="N24" s="11">
        <v>1</v>
      </c>
      <c r="O24" s="7">
        <v>32.346094154164511</v>
      </c>
      <c r="P24" s="5">
        <v>5.9</v>
      </c>
      <c r="Q24" s="7">
        <v>5.4823888396889</v>
      </c>
      <c r="V24" s="7">
        <v>3</v>
      </c>
      <c r="W24" s="7">
        <v>2883.4773333333333</v>
      </c>
      <c r="X24" s="7">
        <v>224.57599999999996</v>
      </c>
      <c r="Y24" s="7">
        <v>81.92</v>
      </c>
      <c r="Z24" s="7">
        <v>8.533333333333335</v>
      </c>
      <c r="AA24" s="7">
        <v>1.4933333333333334</v>
      </c>
      <c r="AB24" s="7">
        <v>9.0027591111111107</v>
      </c>
      <c r="AC24" s="7">
        <v>0.9010866666666667</v>
      </c>
      <c r="AD24" s="7">
        <v>7.0179999999999992E-2</v>
      </c>
      <c r="AE24" s="7">
        <v>2.5600000000000001E-2</v>
      </c>
      <c r="AF24" s="7">
        <v>2.666666666666667E-3</v>
      </c>
      <c r="AG24" s="7">
        <v>4.6666666666666666E-4</v>
      </c>
      <c r="AN24" s="6" t="s">
        <v>94</v>
      </c>
      <c r="AO24" s="6" t="s">
        <v>55</v>
      </c>
      <c r="AP24" s="6">
        <v>1</v>
      </c>
      <c r="AQ24" s="6">
        <v>2</v>
      </c>
      <c r="AR24" s="6">
        <v>3</v>
      </c>
      <c r="AS24" s="6">
        <v>4</v>
      </c>
      <c r="AT24" s="6">
        <v>5</v>
      </c>
      <c r="AU24" s="6">
        <v>6</v>
      </c>
      <c r="AV24" s="6">
        <v>7</v>
      </c>
      <c r="AW24" s="6"/>
      <c r="AX24" s="6"/>
      <c r="BC24" s="42">
        <v>21</v>
      </c>
      <c r="BD24" s="42">
        <f>'[2]功能-行军令'!N24</f>
        <v>151.20631710667794</v>
      </c>
      <c r="BE24" s="42">
        <f>'[2]功能-行军令'!O24</f>
        <v>191.07613583385876</v>
      </c>
      <c r="BF24" s="42">
        <f>'[2]功能-行军令'!P24</f>
        <v>213.54572326529612</v>
      </c>
      <c r="BG24" s="42">
        <f>'[2]功能-行军令'!Q24</f>
        <v>178.86688314626454</v>
      </c>
      <c r="BH24" s="42">
        <f>'[2]功能-行军令'!R24</f>
        <v>100.08148903660003</v>
      </c>
    </row>
    <row r="25" spans="1:68" x14ac:dyDescent="0.15">
      <c r="C25" s="7">
        <v>540</v>
      </c>
      <c r="D25" s="22">
        <v>2.4604955610684361E-3</v>
      </c>
      <c r="E25" s="14">
        <v>6.0748620877365859E-4</v>
      </c>
      <c r="F25" s="7">
        <v>0.246895876743572</v>
      </c>
      <c r="H25" s="7">
        <v>23</v>
      </c>
      <c r="I25" s="7">
        <v>0.1</v>
      </c>
      <c r="J25" s="7">
        <v>1000</v>
      </c>
      <c r="K25" s="7">
        <v>6.2985600000000017E-2</v>
      </c>
      <c r="L25" s="7">
        <v>566.87040000000025</v>
      </c>
      <c r="M25" s="5">
        <v>32.013698630136986</v>
      </c>
      <c r="N25" s="11">
        <v>1</v>
      </c>
      <c r="O25" s="7">
        <v>31.236628155755241</v>
      </c>
      <c r="P25" s="5">
        <v>5.8500000000000005</v>
      </c>
      <c r="Q25" s="7">
        <v>5.3395945565393568</v>
      </c>
      <c r="V25" s="7">
        <v>4</v>
      </c>
      <c r="W25" s="7">
        <v>2163.9119999999998</v>
      </c>
      <c r="X25" s="7">
        <v>165.52800000000002</v>
      </c>
      <c r="Y25" s="7">
        <v>61.440000000000005</v>
      </c>
      <c r="Z25" s="7">
        <v>7.6800000000000015</v>
      </c>
      <c r="AA25" s="7">
        <v>1.4400000000000002</v>
      </c>
      <c r="AB25" s="7">
        <v>10.279463111111109</v>
      </c>
      <c r="AC25" s="7">
        <v>0.90162999999999993</v>
      </c>
      <c r="AD25" s="7">
        <v>6.8970000000000004E-2</v>
      </c>
      <c r="AE25" s="7">
        <v>2.5600000000000001E-2</v>
      </c>
      <c r="AF25" s="7">
        <v>3.2000000000000006E-3</v>
      </c>
      <c r="AG25" s="7">
        <v>6.0000000000000006E-4</v>
      </c>
      <c r="AN25" s="7">
        <v>1</v>
      </c>
      <c r="AO25" s="7">
        <v>6</v>
      </c>
      <c r="AP25" s="7">
        <v>1.1353274526289792</v>
      </c>
      <c r="BC25" s="42">
        <v>22</v>
      </c>
      <c r="BD25" s="42">
        <f>'[2]功能-行军令'!N25</f>
        <v>165.36049731945442</v>
      </c>
      <c r="BE25" s="42">
        <f>'[2]功能-行军令'!O25</f>
        <v>209.32374240788337</v>
      </c>
      <c r="BF25" s="42">
        <f>'[2]功能-行军令'!P25</f>
        <v>234.3204979331129</v>
      </c>
      <c r="BG25" s="42">
        <f>'[2]功能-行军令'!Q25</f>
        <v>196.49895740273368</v>
      </c>
      <c r="BH25" s="42">
        <f>'[2]功能-行军令'!R25</f>
        <v>110.07940462753481</v>
      </c>
    </row>
    <row r="26" spans="1:68" x14ac:dyDescent="0.15">
      <c r="C26" s="7">
        <v>570</v>
      </c>
      <c r="D26" s="22">
        <v>2.0299088378814595E-3</v>
      </c>
      <c r="E26" s="14">
        <v>4.7611731612635488E-4</v>
      </c>
      <c r="F26" s="7">
        <v>0.2345510829063934</v>
      </c>
      <c r="H26" s="7">
        <v>24</v>
      </c>
      <c r="I26" s="7">
        <v>9.7500000000000003E-2</v>
      </c>
      <c r="J26" s="7">
        <v>975</v>
      </c>
      <c r="K26" s="7">
        <v>6.101730000000001E-2</v>
      </c>
      <c r="L26" s="7">
        <v>549.15570000000014</v>
      </c>
      <c r="M26" s="5">
        <v>32.287671232876711</v>
      </c>
      <c r="N26" s="11">
        <v>1</v>
      </c>
      <c r="O26" s="7">
        <v>30.197284683920238</v>
      </c>
      <c r="P26" s="5">
        <v>5.8000000000000007</v>
      </c>
      <c r="Q26" s="7">
        <v>5.2064283937793503</v>
      </c>
      <c r="V26" s="7">
        <v>5</v>
      </c>
      <c r="W26" s="7">
        <v>1962.2269999999999</v>
      </c>
      <c r="X26" s="7">
        <v>147.37800000000001</v>
      </c>
      <c r="Y26" s="7">
        <v>55.68</v>
      </c>
      <c r="Z26" s="7">
        <v>8.120000000000001</v>
      </c>
      <c r="AA26" s="7">
        <v>1.595</v>
      </c>
      <c r="AB26" s="7">
        <v>11.545100444444445</v>
      </c>
      <c r="AC26" s="7">
        <v>0.90217333333333327</v>
      </c>
      <c r="AD26" s="7">
        <v>6.7760000000000001E-2</v>
      </c>
      <c r="AE26" s="7">
        <v>2.5600000000000001E-2</v>
      </c>
      <c r="AF26" s="7">
        <v>3.7333333333333342E-3</v>
      </c>
      <c r="AG26" s="7">
        <v>7.3333333333333334E-4</v>
      </c>
      <c r="AN26" s="7">
        <v>2</v>
      </c>
      <c r="AO26" s="7">
        <v>11.5</v>
      </c>
      <c r="AP26" s="7">
        <v>1.1651363938789088</v>
      </c>
      <c r="AQ26" s="7">
        <v>1.3240186294078509</v>
      </c>
      <c r="BC26" s="42">
        <v>23</v>
      </c>
      <c r="BD26" s="42">
        <f>'[2]功能-行军令'!N26</f>
        <v>180.53057205546457</v>
      </c>
      <c r="BE26" s="42">
        <f>'[2]功能-行军令'!O26</f>
        <v>228.34291669105832</v>
      </c>
      <c r="BF26" s="42">
        <f>'[2]功能-行军令'!P26</f>
        <v>255.38835867379359</v>
      </c>
      <c r="BG26" s="42">
        <f>'[2]功能-行军令'!Q26</f>
        <v>214.20227094816607</v>
      </c>
      <c r="BH26" s="42">
        <f>'[2]功能-行军令'!R26</f>
        <v>119.57167719657959</v>
      </c>
    </row>
    <row r="27" spans="1:68" x14ac:dyDescent="0.15">
      <c r="C27" s="7">
        <v>600</v>
      </c>
      <c r="D27" s="22">
        <v>1.6746747912522041E-3</v>
      </c>
      <c r="E27" s="14">
        <v>3.7315694651403065E-4</v>
      </c>
      <c r="F27" s="7">
        <v>0.22282352876107372</v>
      </c>
      <c r="H27" s="7">
        <v>25</v>
      </c>
      <c r="I27" s="7">
        <v>9.5000000000000001E-2</v>
      </c>
      <c r="J27" s="7">
        <v>950</v>
      </c>
      <c r="K27" s="7">
        <v>5.9049000000000018E-2</v>
      </c>
      <c r="L27" s="7">
        <v>531.44100000000026</v>
      </c>
      <c r="M27" s="5">
        <v>32.561643835616437</v>
      </c>
      <c r="N27" s="11">
        <v>1</v>
      </c>
      <c r="O27" s="7">
        <v>29.175431215818261</v>
      </c>
      <c r="P27" s="5">
        <v>5.7500000000000009</v>
      </c>
      <c r="Q27" s="7">
        <v>5.0739880375336099</v>
      </c>
      <c r="V27" s="7">
        <v>6</v>
      </c>
      <c r="W27" s="7">
        <v>1760.2974999999999</v>
      </c>
      <c r="X27" s="7">
        <v>129.77250000000001</v>
      </c>
      <c r="Y27" s="7">
        <v>49.92</v>
      </c>
      <c r="Z27" s="7">
        <v>8.3200000000000021</v>
      </c>
      <c r="AA27" s="7">
        <v>1.6900000000000002</v>
      </c>
      <c r="AB27" s="7">
        <v>12.777197111111112</v>
      </c>
      <c r="AC27" s="7">
        <v>0.90271666666666661</v>
      </c>
      <c r="AD27" s="7">
        <v>6.6549999999999998E-2</v>
      </c>
      <c r="AE27" s="7">
        <v>2.5600000000000001E-2</v>
      </c>
      <c r="AF27" s="7">
        <v>4.2666666666666677E-3</v>
      </c>
      <c r="AG27" s="7">
        <v>8.6666666666666674E-4</v>
      </c>
      <c r="AN27" s="7">
        <v>3</v>
      </c>
      <c r="AO27" s="7">
        <v>18.25</v>
      </c>
      <c r="AP27" s="7">
        <v>1.2701791841402974</v>
      </c>
      <c r="AQ27" s="7">
        <v>1.4433854365230652</v>
      </c>
      <c r="AR27" s="7">
        <v>1.2124437666793748</v>
      </c>
      <c r="BC27" s="42">
        <v>24</v>
      </c>
      <c r="BD27" s="42">
        <f>'[2]功能-行军令'!N27</f>
        <v>196.78945558221253</v>
      </c>
      <c r="BE27" s="42">
        <f>'[2]功能-行军令'!O27</f>
        <v>249.3378016637993</v>
      </c>
      <c r="BF27" s="42">
        <f>'[2]功能-行军令'!P27</f>
        <v>279.36231114450891</v>
      </c>
      <c r="BG27" s="42">
        <f>'[2]功能-行军令'!Q27</f>
        <v>234.24276701115065</v>
      </c>
      <c r="BH27" s="42">
        <f>'[2]功能-行军令'!R27</f>
        <v>130.73707481604291</v>
      </c>
    </row>
    <row r="28" spans="1:68" x14ac:dyDescent="0.15">
      <c r="H28" s="7">
        <v>26</v>
      </c>
      <c r="I28" s="7">
        <v>9.2499999999999999E-2</v>
      </c>
      <c r="J28" s="7">
        <v>925</v>
      </c>
      <c r="K28" s="7">
        <v>5.7080700000000012E-2</v>
      </c>
      <c r="L28" s="7">
        <v>513.72630000000015</v>
      </c>
      <c r="M28" s="5">
        <v>32.835616438356162</v>
      </c>
      <c r="N28" s="11">
        <v>1</v>
      </c>
      <c r="O28" s="7">
        <v>28.170629954109305</v>
      </c>
      <c r="P28" s="5">
        <v>5.7000000000000011</v>
      </c>
      <c r="Q28" s="7">
        <v>4.9422157814226839</v>
      </c>
      <c r="V28" s="7">
        <v>7</v>
      </c>
      <c r="W28" s="7">
        <v>1558.1234999999997</v>
      </c>
      <c r="X28" s="7">
        <v>112.71149999999997</v>
      </c>
      <c r="Y28" s="7">
        <v>44.16</v>
      </c>
      <c r="Z28" s="7">
        <v>8.2799999999999994</v>
      </c>
      <c r="AA28" s="7">
        <v>1.7249999999999999</v>
      </c>
      <c r="AB28" s="7">
        <v>13.953279111111112</v>
      </c>
      <c r="AC28" s="7">
        <v>0.90325999999999995</v>
      </c>
      <c r="AD28" s="7">
        <v>6.5339999999999995E-2</v>
      </c>
      <c r="AE28" s="7">
        <v>2.5600000000000001E-2</v>
      </c>
      <c r="AF28" s="7">
        <v>4.8000000000000004E-3</v>
      </c>
      <c r="AG28" s="7">
        <v>1E-3</v>
      </c>
      <c r="AN28" s="7">
        <v>4</v>
      </c>
      <c r="AO28" s="7">
        <v>31.25</v>
      </c>
      <c r="AP28" s="7">
        <v>2.0375952380952378</v>
      </c>
      <c r="AQ28" s="7">
        <v>2.3154491341991341</v>
      </c>
      <c r="AR28" s="7">
        <v>1.9449772727272727</v>
      </c>
      <c r="AS28" s="7">
        <v>1.2040335497835497</v>
      </c>
      <c r="BC28" s="42">
        <v>25</v>
      </c>
      <c r="BD28" s="42">
        <f>'[2]功能-行军令'!N28</f>
        <v>214.21529547664952</v>
      </c>
      <c r="BE28" s="42">
        <f>'[2]功能-行军令'!O28</f>
        <v>271.6352397437405</v>
      </c>
      <c r="BF28" s="42">
        <f>'[2]功能-行军令'!P28</f>
        <v>304.3542977006739</v>
      </c>
      <c r="BG28" s="42">
        <f>'[2]功能-行军令'!Q28</f>
        <v>255.27291665272404</v>
      </c>
      <c r="BH28" s="42">
        <f>'[2]功能-行军令'!R28</f>
        <v>142.17003475360278</v>
      </c>
    </row>
    <row r="29" spans="1:68" x14ac:dyDescent="0.15">
      <c r="H29" s="7">
        <v>27</v>
      </c>
      <c r="I29" s="7">
        <v>0.09</v>
      </c>
      <c r="J29" s="7">
        <v>900</v>
      </c>
      <c r="K29" s="7">
        <v>5.5112400000000013E-2</v>
      </c>
      <c r="L29" s="7">
        <v>496.01160000000016</v>
      </c>
      <c r="M29" s="5">
        <v>33.109589041095887</v>
      </c>
      <c r="N29" s="11">
        <v>1</v>
      </c>
      <c r="O29" s="7">
        <v>27.18245759205627</v>
      </c>
      <c r="P29" s="5">
        <v>5.6500000000000012</v>
      </c>
      <c r="Q29" s="7">
        <v>4.8110544410719047</v>
      </c>
      <c r="V29" s="7">
        <v>8</v>
      </c>
      <c r="W29" s="7">
        <v>1354.8142928571428</v>
      </c>
      <c r="X29" s="7">
        <v>97.939992857142855</v>
      </c>
      <c r="Y29" s="7">
        <v>38.4</v>
      </c>
      <c r="Z29" s="7">
        <v>7.3028571428571434</v>
      </c>
      <c r="AA29" s="7">
        <v>1.5428571428571429</v>
      </c>
      <c r="AB29" s="7">
        <v>15.063234202947847</v>
      </c>
      <c r="AC29" s="7">
        <v>0.90320952857142855</v>
      </c>
      <c r="AD29" s="7">
        <v>6.5293328571428569E-2</v>
      </c>
      <c r="AE29" s="7">
        <v>2.5600000000000001E-2</v>
      </c>
      <c r="AF29" s="7">
        <v>4.8685714285714287E-3</v>
      </c>
      <c r="AG29" s="7">
        <v>1.0285714285714286E-3</v>
      </c>
      <c r="AN29" s="7">
        <v>5</v>
      </c>
      <c r="AO29" s="7">
        <v>49.25</v>
      </c>
      <c r="AP29" s="7">
        <v>3.0700577051570184</v>
      </c>
      <c r="AQ29" s="7">
        <v>3.4887019376784298</v>
      </c>
      <c r="AR29" s="7">
        <v>2.9305096276498812</v>
      </c>
      <c r="AS29" s="7">
        <v>1.8141250075927835</v>
      </c>
      <c r="AT29" s="7">
        <v>0.83728846504282317</v>
      </c>
      <c r="BC29" s="42">
        <v>26</v>
      </c>
      <c r="BD29" s="42">
        <f>'[2]功能-行军令'!N29</f>
        <v>232.89184823791322</v>
      </c>
      <c r="BE29" s="42">
        <f>'[2]功能-行军令'!O29</f>
        <v>295.38584427942419</v>
      </c>
      <c r="BF29" s="42">
        <f>'[2]功能-行军令'!P29</f>
        <v>330.98184442270946</v>
      </c>
      <c r="BG29" s="42">
        <f>'[2]功能-行军令'!Q29</f>
        <v>277.21622982385412</v>
      </c>
      <c r="BH29" s="42">
        <f>'[2]功能-行军令'!R29</f>
        <v>154.46096176415654</v>
      </c>
    </row>
    <row r="30" spans="1:68" x14ac:dyDescent="0.15">
      <c r="H30" s="7">
        <v>28</v>
      </c>
      <c r="I30" s="7">
        <v>8.7499999999999994E-2</v>
      </c>
      <c r="J30" s="7">
        <v>875</v>
      </c>
      <c r="K30" s="7">
        <v>5.3144100000000014E-2</v>
      </c>
      <c r="L30" s="7">
        <v>478.29690000000016</v>
      </c>
      <c r="M30" s="5">
        <v>33.383561643835613</v>
      </c>
      <c r="N30" s="11">
        <v>1</v>
      </c>
      <c r="O30" s="7">
        <v>26.210504718916702</v>
      </c>
      <c r="P30" s="5">
        <v>5.6000000000000014</v>
      </c>
      <c r="Q30" s="7">
        <v>4.6804472712351242</v>
      </c>
      <c r="V30" s="7">
        <v>9</v>
      </c>
      <c r="W30" s="7">
        <v>1316.0317689795916</v>
      </c>
      <c r="X30" s="7">
        <v>95.073700408163262</v>
      </c>
      <c r="Y30" s="7">
        <v>37.302857142857142</v>
      </c>
      <c r="Z30" s="7">
        <v>7.1941224489795923</v>
      </c>
      <c r="AA30" s="7">
        <v>1.5404081632653062</v>
      </c>
      <c r="AB30" s="7">
        <v>16.155296340557175</v>
      </c>
      <c r="AC30" s="7">
        <v>0.90315905714285705</v>
      </c>
      <c r="AD30" s="7">
        <v>6.5246657142857142E-2</v>
      </c>
      <c r="AE30" s="7">
        <v>2.5600000000000001E-2</v>
      </c>
      <c r="AF30" s="7">
        <v>4.9371428571428578E-3</v>
      </c>
      <c r="AG30" s="7">
        <v>1.0571428571428572E-3</v>
      </c>
      <c r="AN30" s="7">
        <v>6</v>
      </c>
      <c r="AO30" s="7">
        <v>76.5</v>
      </c>
      <c r="AP30" s="7">
        <v>4.2479558728098636</v>
      </c>
      <c r="AQ30" s="7">
        <v>4.8272225827384814</v>
      </c>
      <c r="AR30" s="7">
        <v>4.0548669695003241</v>
      </c>
      <c r="AS30" s="7">
        <v>2.51015574302401</v>
      </c>
      <c r="AT30" s="7">
        <v>1.1585334198572355</v>
      </c>
      <c r="AU30" s="7">
        <v>0.48272225827384813</v>
      </c>
      <c r="BC30" s="42">
        <v>27</v>
      </c>
      <c r="BD30" s="42">
        <f>'[2]功能-行军令'!N30</f>
        <v>252.90888185909469</v>
      </c>
      <c r="BE30" s="42">
        <f>'[2]功能-行军令'!O30</f>
        <v>320.81106802484203</v>
      </c>
      <c r="BF30" s="42">
        <f>'[2]功能-行军令'!P30</f>
        <v>359.37967250835402</v>
      </c>
      <c r="BG30" s="42">
        <f>'[2]功能-行军令'!Q30</f>
        <v>300.81642170621222</v>
      </c>
      <c r="BH30" s="42">
        <f>'[2]功能-行军令'!R30</f>
        <v>167.79349727325055</v>
      </c>
    </row>
    <row r="31" spans="1:68" x14ac:dyDescent="0.15">
      <c r="H31" s="7">
        <v>29</v>
      </c>
      <c r="I31" s="7">
        <v>8.4999999999999992E-2</v>
      </c>
      <c r="J31" s="7">
        <v>849.99999999999989</v>
      </c>
      <c r="K31" s="7">
        <v>5.1175800000000014E-2</v>
      </c>
      <c r="L31" s="7">
        <v>460.58220000000017</v>
      </c>
      <c r="M31" s="5">
        <v>33.657534246575338</v>
      </c>
      <c r="N31" s="11">
        <v>1</v>
      </c>
      <c r="O31" s="7">
        <v>25.254375254375255</v>
      </c>
      <c r="P31" s="5">
        <v>5.5500000000000016</v>
      </c>
      <c r="Q31" s="7">
        <v>4.5503378836712161</v>
      </c>
      <c r="V31" s="7">
        <v>10</v>
      </c>
      <c r="W31" s="7">
        <v>1277.2535712244896</v>
      </c>
      <c r="X31" s="7">
        <v>92.211408367346934</v>
      </c>
      <c r="Y31" s="7">
        <v>36.205714285714286</v>
      </c>
      <c r="Z31" s="7">
        <v>7.0795102040816325</v>
      </c>
      <c r="AA31" s="7">
        <v>1.5355102040816326</v>
      </c>
      <c r="AB31" s="7">
        <v>17.228652579915778</v>
      </c>
      <c r="AC31" s="7">
        <v>0.90310858571428565</v>
      </c>
      <c r="AD31" s="7">
        <v>6.5199985714285716E-2</v>
      </c>
      <c r="AE31" s="7">
        <v>2.5600000000000001E-2</v>
      </c>
      <c r="AF31" s="7">
        <v>5.0057142857142861E-3</v>
      </c>
      <c r="AG31" s="7">
        <v>1.0857142857142858E-3</v>
      </c>
      <c r="AN31" s="7">
        <v>7</v>
      </c>
      <c r="AO31" s="7">
        <v>88.5</v>
      </c>
      <c r="AP31" s="7">
        <v>4.4299170812603652</v>
      </c>
      <c r="AQ31" s="7">
        <v>5.0339966832504146</v>
      </c>
      <c r="AR31" s="7">
        <v>4.2285572139303484</v>
      </c>
      <c r="AS31" s="7">
        <v>2.6176782752902157</v>
      </c>
      <c r="AT31" s="7">
        <v>1.2081592039800997</v>
      </c>
      <c r="AU31" s="7">
        <v>0.50339966832504146</v>
      </c>
      <c r="AV31" s="7">
        <v>0.1006799336650083</v>
      </c>
      <c r="BC31" s="42">
        <v>28</v>
      </c>
      <c r="BD31" s="42">
        <f>'[2]功能-行军令'!N31</f>
        <v>274.36260729297362</v>
      </c>
      <c r="BE31" s="42">
        <f>'[2]功能-行军令'!O31</f>
        <v>347.82498471701922</v>
      </c>
      <c r="BF31" s="42">
        <f>'[2]功能-行军令'!P31</f>
        <v>389.05094866504174</v>
      </c>
      <c r="BG31" s="42">
        <f>'[2]功能-行军令'!Q31</f>
        <v>326.02687556759241</v>
      </c>
      <c r="BH31" s="42">
        <f>'[2]功能-行军令'!R31</f>
        <v>182.70283171999623</v>
      </c>
    </row>
    <row r="32" spans="1:68" x14ac:dyDescent="0.15">
      <c r="H32" s="7">
        <v>30</v>
      </c>
      <c r="I32" s="7">
        <v>8.2500000000000004E-2</v>
      </c>
      <c r="J32" s="7">
        <v>825</v>
      </c>
      <c r="K32" s="7">
        <v>4.9207500000000015E-2</v>
      </c>
      <c r="L32" s="7">
        <v>442.86750000000018</v>
      </c>
      <c r="M32" s="5">
        <v>33.93150684931507</v>
      </c>
      <c r="N32" s="11">
        <v>1</v>
      </c>
      <c r="O32" s="7">
        <v>24.313685910375451</v>
      </c>
      <c r="P32" s="5">
        <v>5.5000000000000018</v>
      </c>
      <c r="Q32" s="7">
        <v>4.4206701655228082</v>
      </c>
      <c r="V32" s="7">
        <v>11</v>
      </c>
      <c r="W32" s="7">
        <v>1238.4796995918366</v>
      </c>
      <c r="X32" s="7">
        <v>89.353116734693856</v>
      </c>
      <c r="Y32" s="7">
        <v>35.10857142857143</v>
      </c>
      <c r="Z32" s="7">
        <v>6.9590204081632665</v>
      </c>
      <c r="AA32" s="7">
        <v>1.5281632653061221</v>
      </c>
      <c r="AB32" s="7">
        <v>18.282489977000324</v>
      </c>
      <c r="AC32" s="7">
        <v>0.90305811428571425</v>
      </c>
      <c r="AD32" s="7">
        <v>6.5153314285714276E-2</v>
      </c>
      <c r="AE32" s="7">
        <v>2.5600000000000001E-2</v>
      </c>
      <c r="AF32" s="7">
        <v>5.0742857142857152E-3</v>
      </c>
      <c r="AG32" s="7">
        <v>1.1142857142857141E-3</v>
      </c>
      <c r="BC32" s="42">
        <v>29</v>
      </c>
      <c r="BD32" s="42">
        <f>'[2]功能-行军令'!N32</f>
        <v>297.35614088554507</v>
      </c>
      <c r="BE32" s="42">
        <f>'[2]功能-行军令'!O32</f>
        <v>377.36498200194677</v>
      </c>
      <c r="BF32" s="42">
        <f>'[2]功能-行军令'!P32</f>
        <v>423.24444883501349</v>
      </c>
      <c r="BG32" s="42">
        <f>'[2]功能-行军令'!Q32</f>
        <v>355.68060864106502</v>
      </c>
      <c r="BH32" s="42">
        <f>'[2]功能-行军令'!R32</f>
        <v>199.4794278338882</v>
      </c>
    </row>
    <row r="33" spans="1:60" x14ac:dyDescent="0.15">
      <c r="H33" s="7">
        <v>31</v>
      </c>
      <c r="I33" s="7">
        <v>0.08</v>
      </c>
      <c r="J33" s="7">
        <v>800</v>
      </c>
      <c r="K33" s="7">
        <v>4.7239200000000016E-2</v>
      </c>
      <c r="L33" s="7">
        <v>425.15280000000018</v>
      </c>
      <c r="M33" s="5">
        <v>34.178571428571431</v>
      </c>
      <c r="N33" s="11">
        <v>1</v>
      </c>
      <c r="O33" s="7">
        <v>23.406478578892372</v>
      </c>
      <c r="P33" s="5">
        <v>5.450000000000002</v>
      </c>
      <c r="Q33" s="7">
        <v>4.2947667117233692</v>
      </c>
      <c r="V33" s="7">
        <v>12</v>
      </c>
      <c r="W33" s="7">
        <v>1199.7101540816325</v>
      </c>
      <c r="X33" s="7">
        <v>86.498825510204057</v>
      </c>
      <c r="Y33" s="7">
        <v>34.011428571428567</v>
      </c>
      <c r="Z33" s="7">
        <v>6.83265306122449</v>
      </c>
      <c r="AA33" s="7">
        <v>1.5183673469387753</v>
      </c>
      <c r="AB33" s="7">
        <v>19.315995587787498</v>
      </c>
      <c r="AC33" s="7">
        <v>0.90300764285714286</v>
      </c>
      <c r="AD33" s="7">
        <v>6.5106642857142849E-2</v>
      </c>
      <c r="AE33" s="7">
        <v>2.5600000000000001E-2</v>
      </c>
      <c r="AF33" s="7">
        <v>5.1428571428571435E-3</v>
      </c>
      <c r="AG33" s="7">
        <v>1.1428571428571427E-3</v>
      </c>
      <c r="BC33" s="42">
        <v>30</v>
      </c>
      <c r="BD33" s="42">
        <f>'[2]功能-行军令'!N33</f>
        <v>322</v>
      </c>
      <c r="BE33" s="42">
        <f>'[2]功能-行军令'!O33</f>
        <v>408.87419999999997</v>
      </c>
      <c r="BF33" s="42">
        <f>'[2]功能-行军令'!P33</f>
        <v>458.83110000000005</v>
      </c>
      <c r="BG33" s="42">
        <f>'[2]功能-行军令'!Q33</f>
        <v>385.51869999999997</v>
      </c>
      <c r="BH33" s="42">
        <f>'[2]功能-行军令'!R33</f>
        <v>216.37209999999999</v>
      </c>
    </row>
    <row r="34" spans="1:60" x14ac:dyDescent="0.15">
      <c r="A34" s="13"/>
      <c r="C34" s="5"/>
      <c r="D34" s="5"/>
      <c r="H34" s="7">
        <v>32</v>
      </c>
      <c r="I34" s="7">
        <v>7.8965517241379318E-2</v>
      </c>
      <c r="J34" s="7">
        <v>789.65517241379314</v>
      </c>
      <c r="K34" s="7">
        <v>4.657744396551726E-2</v>
      </c>
      <c r="L34" s="7">
        <v>419.19699568965535</v>
      </c>
      <c r="M34" s="5">
        <v>34.416666666666664</v>
      </c>
      <c r="N34" s="11">
        <v>1</v>
      </c>
      <c r="O34" s="7">
        <v>22.943975953911668</v>
      </c>
      <c r="P34" s="5">
        <v>5.4000000000000021</v>
      </c>
      <c r="Q34" s="7">
        <v>4.2488844359095665</v>
      </c>
      <c r="V34" s="7">
        <v>13</v>
      </c>
      <c r="W34" s="7">
        <v>1160.9449346938773</v>
      </c>
      <c r="X34" s="7">
        <v>83.648534693877536</v>
      </c>
      <c r="Y34" s="7">
        <v>32.914285714285711</v>
      </c>
      <c r="Z34" s="7">
        <v>6.7004081632653056</v>
      </c>
      <c r="AA34" s="7">
        <v>1.5061224489795915</v>
      </c>
      <c r="AB34" s="7">
        <v>20.328356468253968</v>
      </c>
      <c r="AC34" s="7">
        <v>0.90295717142857135</v>
      </c>
      <c r="AD34" s="7">
        <v>6.5059971428571423E-2</v>
      </c>
      <c r="AE34" s="7">
        <v>2.5600000000000001E-2</v>
      </c>
      <c r="AF34" s="7">
        <v>5.2114285714285717E-3</v>
      </c>
      <c r="AG34" s="7">
        <v>1.1714285714285713E-3</v>
      </c>
      <c r="AN34" s="26"/>
      <c r="BC34" s="42">
        <v>31</v>
      </c>
      <c r="BD34" s="42">
        <f>'[2]功能-行军令'!N34</f>
        <v>348.41263421335577</v>
      </c>
      <c r="BE34" s="42">
        <f>'[2]功能-行军令'!O34</f>
        <v>442.97106572009051</v>
      </c>
      <c r="BF34" s="42">
        <f>'[2]功能-行军令'!P34</f>
        <v>497.15680452796772</v>
      </c>
      <c r="BG34" s="42">
        <f>'[2]功能-行军令'!Q34</f>
        <v>417.37561322449938</v>
      </c>
      <c r="BH34" s="42">
        <f>'[2]功能-行军令'!R34</f>
        <v>234.66651300547557</v>
      </c>
    </row>
    <row r="35" spans="1:60" x14ac:dyDescent="0.15">
      <c r="A35" s="13"/>
      <c r="C35" s="5"/>
      <c r="D35" s="5"/>
      <c r="H35" s="7">
        <v>33</v>
      </c>
      <c r="I35" s="7">
        <v>7.7931034482758621E-2</v>
      </c>
      <c r="J35" s="7">
        <v>779.31034482758616</v>
      </c>
      <c r="K35" s="7">
        <v>4.5915687931034496E-2</v>
      </c>
      <c r="L35" s="7">
        <v>413.24119137931046</v>
      </c>
      <c r="M35" s="5">
        <v>34.654761904761905</v>
      </c>
      <c r="N35" s="11">
        <v>1</v>
      </c>
      <c r="O35" s="7">
        <v>22.487828569397884</v>
      </c>
      <c r="P35" s="5">
        <v>5.3500000000000023</v>
      </c>
      <c r="Q35" s="7">
        <v>4.2033324428781071</v>
      </c>
      <c r="V35" s="7">
        <v>14</v>
      </c>
      <c r="W35" s="7">
        <v>1122.1840414285712</v>
      </c>
      <c r="X35" s="7">
        <v>80.802244285714266</v>
      </c>
      <c r="Y35" s="7">
        <v>31.817142857142855</v>
      </c>
      <c r="Z35" s="7">
        <v>6.5622857142857143</v>
      </c>
      <c r="AA35" s="7">
        <v>1.4914285714285711</v>
      </c>
      <c r="AB35" s="7">
        <v>21.31875967437642</v>
      </c>
      <c r="AC35" s="7">
        <v>0.90290669999999995</v>
      </c>
      <c r="AD35" s="7">
        <v>6.5013299999999996E-2</v>
      </c>
      <c r="AE35" s="7">
        <v>2.5600000000000001E-2</v>
      </c>
      <c r="AF35" s="7">
        <v>5.2800000000000008E-3</v>
      </c>
      <c r="AG35" s="7">
        <v>1.1999999999999999E-3</v>
      </c>
      <c r="BC35" s="42">
        <v>32</v>
      </c>
      <c r="BD35" s="42">
        <f>'[2]功能-行军令'!N35</f>
        <v>376.72099463890885</v>
      </c>
      <c r="BE35" s="42">
        <f>'[2]功能-行军令'!O35</f>
        <v>479.18173455253606</v>
      </c>
      <c r="BF35" s="42">
        <f>'[2]功能-行军令'!P35</f>
        <v>537.4760326381712</v>
      </c>
      <c r="BG35" s="42">
        <f>'[2]功能-行军令'!Q35</f>
        <v>451.70894653915161</v>
      </c>
      <c r="BH35" s="42">
        <f>'[2]功能-行军令'!R35</f>
        <v>253.90176079978457</v>
      </c>
    </row>
    <row r="36" spans="1:60" x14ac:dyDescent="0.15">
      <c r="A36" s="13"/>
      <c r="C36" s="5" t="s">
        <v>95</v>
      </c>
      <c r="D36" s="5">
        <v>10000</v>
      </c>
      <c r="H36" s="7">
        <v>34</v>
      </c>
      <c r="I36" s="7">
        <v>7.6896551724137938E-2</v>
      </c>
      <c r="J36" s="7">
        <v>768.96551724137942</v>
      </c>
      <c r="K36" s="7">
        <v>4.525393189655174E-2</v>
      </c>
      <c r="L36" s="7">
        <v>407.28538706896569</v>
      </c>
      <c r="M36" s="5">
        <v>34.892857142857139</v>
      </c>
      <c r="N36" s="11">
        <v>1</v>
      </c>
      <c r="O36" s="7">
        <v>22.037906328309749</v>
      </c>
      <c r="P36" s="5">
        <v>5.3000000000000025</v>
      </c>
      <c r="Q36" s="7">
        <v>4.1580955336433467</v>
      </c>
      <c r="V36" s="7">
        <v>15</v>
      </c>
      <c r="W36" s="7">
        <v>1083.4548199874998</v>
      </c>
      <c r="X36" s="7">
        <v>77.991580012499995</v>
      </c>
      <c r="Y36" s="7">
        <v>30.720000000000002</v>
      </c>
      <c r="Z36" s="7">
        <v>6.3756000000000013</v>
      </c>
      <c r="AA36" s="7">
        <v>1.458</v>
      </c>
      <c r="AB36" s="7">
        <v>22.581455136899855</v>
      </c>
      <c r="AC36" s="7">
        <v>0.90287901665624992</v>
      </c>
      <c r="AD36" s="7">
        <v>6.4992983343749991E-2</v>
      </c>
      <c r="AE36" s="7">
        <v>2.5600000000000001E-2</v>
      </c>
      <c r="AF36" s="7">
        <v>5.3130000000000009E-3</v>
      </c>
      <c r="AG36" s="7">
        <v>1.2149999999999999E-3</v>
      </c>
      <c r="AO36" s="93" t="s">
        <v>96</v>
      </c>
      <c r="AP36" s="93"/>
      <c r="AQ36" s="93"/>
      <c r="AR36" s="93"/>
      <c r="AS36" s="93"/>
      <c r="AT36" s="93"/>
      <c r="AU36" s="93"/>
      <c r="AV36" s="93"/>
      <c r="BC36" s="42">
        <v>33</v>
      </c>
      <c r="BD36" s="42">
        <f>'[2]功能-行军令'!N36</f>
        <v>407.06114411092915</v>
      </c>
      <c r="BE36" s="42">
        <f>'[2]功能-行军令'!O36</f>
        <v>516.70660293933065</v>
      </c>
      <c r="BF36" s="42">
        <f>'[2]功能-行军令'!P36</f>
        <v>579.63560107228818</v>
      </c>
      <c r="BG36" s="42">
        <f>'[2]功能-行军令'!Q36</f>
        <v>487.81499577829209</v>
      </c>
      <c r="BH36" s="42">
        <f>'[2]功能-行军令'!R36</f>
        <v>274.25921567579985</v>
      </c>
    </row>
    <row r="37" spans="1:60" x14ac:dyDescent="0.15">
      <c r="A37" s="13"/>
      <c r="H37" s="7">
        <v>35</v>
      </c>
      <c r="I37" s="7">
        <v>7.586206896551724E-2</v>
      </c>
      <c r="J37" s="7">
        <v>758.62068965517244</v>
      </c>
      <c r="K37" s="7">
        <v>4.4592175862068983E-2</v>
      </c>
      <c r="L37" s="7">
        <v>401.32958275862086</v>
      </c>
      <c r="M37" s="5">
        <v>35.13095238095238</v>
      </c>
      <c r="N37" s="11">
        <v>1</v>
      </c>
      <c r="O37" s="7">
        <v>21.594082660465769</v>
      </c>
      <c r="P37" s="5">
        <v>5.2500000000000027</v>
      </c>
      <c r="Q37" s="7">
        <v>4.1131586019934776</v>
      </c>
      <c r="V37" s="7">
        <v>16</v>
      </c>
      <c r="W37" s="7">
        <v>1060.8503166421874</v>
      </c>
      <c r="X37" s="7">
        <v>76.342883357812497</v>
      </c>
      <c r="Y37" s="7">
        <v>30.080000000000002</v>
      </c>
      <c r="Z37" s="7">
        <v>6.2815500000000011</v>
      </c>
      <c r="AA37" s="7">
        <v>1.4452499999999999</v>
      </c>
      <c r="AB37" s="7">
        <v>23.825301324445753</v>
      </c>
      <c r="AC37" s="7">
        <v>0.9028513333125</v>
      </c>
      <c r="AD37" s="7">
        <v>6.49726666875E-2</v>
      </c>
      <c r="AE37" s="7">
        <v>2.5600000000000001E-2</v>
      </c>
      <c r="AF37" s="7">
        <v>5.3460000000000009E-3</v>
      </c>
      <c r="AG37" s="7">
        <v>1.23E-3</v>
      </c>
      <c r="AM37" s="7" t="s">
        <v>97</v>
      </c>
      <c r="AN37" s="6" t="s">
        <v>94</v>
      </c>
      <c r="AO37" s="6" t="s">
        <v>55</v>
      </c>
      <c r="AP37" s="6">
        <v>1</v>
      </c>
      <c r="AQ37" s="6">
        <v>2</v>
      </c>
      <c r="AR37" s="6">
        <v>3</v>
      </c>
      <c r="AS37" s="6">
        <v>4</v>
      </c>
      <c r="AT37" s="6">
        <v>5</v>
      </c>
      <c r="AU37" s="6">
        <v>6</v>
      </c>
      <c r="AV37" s="6">
        <v>7</v>
      </c>
      <c r="AW37" s="7" t="s">
        <v>98</v>
      </c>
      <c r="BC37" s="42">
        <v>34</v>
      </c>
      <c r="BD37" s="42">
        <f>'[2]功能-行军令'!N37</f>
        <v>439.57891116442499</v>
      </c>
      <c r="BE37" s="42">
        <f>'[2]功能-行军令'!O37</f>
        <v>558.17539018392961</v>
      </c>
      <c r="BF37" s="42">
        <f>'[2]功能-行军令'!P37</f>
        <v>627.15678862157131</v>
      </c>
      <c r="BG37" s="42">
        <f>'[2]功能-行军令'!Q37</f>
        <v>528.26013406653317</v>
      </c>
      <c r="BH37" s="42">
        <f>'[2]功能-行军令'!R37</f>
        <v>296.75876732077467</v>
      </c>
    </row>
    <row r="38" spans="1:60" x14ac:dyDescent="0.15">
      <c r="A38" s="13"/>
      <c r="H38" s="7">
        <v>36</v>
      </c>
      <c r="I38" s="7">
        <v>7.4827586206896557E-2</v>
      </c>
      <c r="J38" s="7">
        <v>748.27586206896558</v>
      </c>
      <c r="K38" s="7">
        <v>4.393041982758622E-2</v>
      </c>
      <c r="L38" s="7">
        <v>395.37377844827597</v>
      </c>
      <c r="M38" s="5">
        <v>35.36904761904762</v>
      </c>
      <c r="N38" s="11">
        <v>1</v>
      </c>
      <c r="O38" s="7">
        <v>21.156234403834773</v>
      </c>
      <c r="P38" s="5">
        <v>5.2000000000000028</v>
      </c>
      <c r="Q38" s="7">
        <v>4.0685066161220691</v>
      </c>
      <c r="V38" s="7">
        <v>17</v>
      </c>
      <c r="W38" s="7">
        <v>1038.2471974640625</v>
      </c>
      <c r="X38" s="7">
        <v>74.695202535937497</v>
      </c>
      <c r="Y38" s="7">
        <v>29.44</v>
      </c>
      <c r="Z38" s="7">
        <v>6.1858500000000012</v>
      </c>
      <c r="AA38" s="7">
        <v>1.4317499999999999</v>
      </c>
      <c r="AB38" s="7">
        <v>25.049980922950635</v>
      </c>
      <c r="AC38" s="7">
        <v>0.90282364996874997</v>
      </c>
      <c r="AD38" s="7">
        <v>6.4952350031249995E-2</v>
      </c>
      <c r="AE38" s="7">
        <v>2.5600000000000001E-2</v>
      </c>
      <c r="AF38" s="7">
        <v>5.379000000000001E-3</v>
      </c>
      <c r="AG38" s="7">
        <v>1.2449999999999998E-3</v>
      </c>
      <c r="AM38" s="7">
        <v>1</v>
      </c>
      <c r="AN38" s="7">
        <v>1</v>
      </c>
      <c r="AO38" s="7">
        <v>3</v>
      </c>
      <c r="AP38" s="7">
        <v>1</v>
      </c>
      <c r="AW38" s="7">
        <v>1</v>
      </c>
      <c r="BC38" s="42">
        <v>35</v>
      </c>
      <c r="BD38" s="42">
        <f>'[2]功能-行军令'!N38</f>
        <v>474.43059095329892</v>
      </c>
      <c r="BE38" s="42">
        <f>'[2]功能-行军令'!O38</f>
        <v>603.32822566106074</v>
      </c>
      <c r="BF38" s="42">
        <f>'[2]功能-行军令'!P38</f>
        <v>678.38211377902269</v>
      </c>
      <c r="BG38" s="42">
        <f>'[2]功能-行军令'!Q38</f>
        <v>570.67399318242508</v>
      </c>
      <c r="BH38" s="42">
        <f>'[2]功能-行军令'!R38</f>
        <v>320.39329177926174</v>
      </c>
    </row>
    <row r="39" spans="1:60" x14ac:dyDescent="0.15">
      <c r="A39" s="13"/>
      <c r="B39" s="7" t="s">
        <v>99</v>
      </c>
      <c r="C39" s="5" t="s">
        <v>100</v>
      </c>
      <c r="D39" s="7" t="s">
        <v>101</v>
      </c>
      <c r="E39" s="7" t="s">
        <v>102</v>
      </c>
      <c r="F39" s="7" t="s">
        <v>103</v>
      </c>
      <c r="H39" s="7">
        <v>37</v>
      </c>
      <c r="I39" s="7">
        <v>7.379310344827586E-2</v>
      </c>
      <c r="J39" s="7">
        <v>737.93103448275861</v>
      </c>
      <c r="K39" s="7">
        <v>4.3268663793103464E-2</v>
      </c>
      <c r="L39" s="7">
        <v>389.4179741379312</v>
      </c>
      <c r="M39" s="5">
        <v>35.607142857142854</v>
      </c>
      <c r="N39" s="11">
        <v>1</v>
      </c>
      <c r="O39" s="7">
        <v>20.724241690589011</v>
      </c>
      <c r="P39" s="5">
        <v>5.150000000000003</v>
      </c>
      <c r="Q39" s="7">
        <v>4.0241246001143685</v>
      </c>
      <c r="V39" s="7">
        <v>18</v>
      </c>
      <c r="W39" s="7">
        <v>1015.645462453125</v>
      </c>
      <c r="X39" s="7">
        <v>73.048537546875011</v>
      </c>
      <c r="Y39" s="7">
        <v>28.8</v>
      </c>
      <c r="Z39" s="7">
        <v>6.0885000000000016</v>
      </c>
      <c r="AA39" s="7">
        <v>1.4174999999999998</v>
      </c>
      <c r="AB39" s="7">
        <v>26.255176618351026</v>
      </c>
      <c r="AC39" s="7">
        <v>0.90279596662499995</v>
      </c>
      <c r="AD39" s="7">
        <v>6.4932033375000003E-2</v>
      </c>
      <c r="AE39" s="7">
        <v>2.5600000000000001E-2</v>
      </c>
      <c r="AF39" s="7">
        <v>5.412000000000001E-3</v>
      </c>
      <c r="AG39" s="7">
        <v>1.2599999999999998E-3</v>
      </c>
      <c r="AM39" s="7">
        <v>0.28383186315724479</v>
      </c>
      <c r="AN39" s="7">
        <v>2</v>
      </c>
      <c r="AO39" s="7">
        <v>6</v>
      </c>
      <c r="AP39" s="7">
        <v>1.1353274526289792</v>
      </c>
      <c r="AW39" s="7">
        <v>1.1353274526289792</v>
      </c>
      <c r="BC39" s="42">
        <v>36</v>
      </c>
      <c r="BD39" s="42">
        <f>'[2]功能-行军令'!N39</f>
        <v>511.78369647582645</v>
      </c>
      <c r="BE39" s="42">
        <f>'[2]功能-行军令'!O39</f>
        <v>651.64973042965698</v>
      </c>
      <c r="BF39" s="42">
        <f>'[2]功能-行军令'!P39</f>
        <v>731.69158798522301</v>
      </c>
      <c r="BG39" s="42">
        <f>'[2]功能-行军令'!Q39</f>
        <v>614.91701190173114</v>
      </c>
      <c r="BH39" s="42">
        <f>'[2]功能-行军令'!R39</f>
        <v>343.89973028645079</v>
      </c>
    </row>
    <row r="40" spans="1:60" x14ac:dyDescent="0.15">
      <c r="A40" s="13"/>
      <c r="B40" s="7" t="s">
        <v>104</v>
      </c>
      <c r="C40" s="5">
        <v>1</v>
      </c>
      <c r="D40" s="7">
        <v>1</v>
      </c>
      <c r="E40" s="7">
        <v>1</v>
      </c>
      <c r="F40" s="7">
        <v>1</v>
      </c>
      <c r="H40" s="7">
        <v>38</v>
      </c>
      <c r="I40" s="7">
        <v>7.2758620689655176E-2</v>
      </c>
      <c r="J40" s="7">
        <v>727.58620689655174</v>
      </c>
      <c r="K40" s="7">
        <v>4.2606907758620707E-2</v>
      </c>
      <c r="L40" s="7">
        <v>383.46216982758637</v>
      </c>
      <c r="M40" s="5">
        <v>35.845238095238095</v>
      </c>
      <c r="N40" s="11">
        <v>1</v>
      </c>
      <c r="O40" s="7">
        <v>20.297987837698553</v>
      </c>
      <c r="P40" s="5">
        <v>5.1000000000000032</v>
      </c>
      <c r="Q40" s="7">
        <v>3.9799976152350078</v>
      </c>
      <c r="V40" s="7">
        <v>19</v>
      </c>
      <c r="W40" s="7">
        <v>993.045111609375</v>
      </c>
      <c r="X40" s="7">
        <v>71.402888390624994</v>
      </c>
      <c r="Y40" s="7">
        <v>28.16</v>
      </c>
      <c r="Z40" s="7">
        <v>5.9895000000000014</v>
      </c>
      <c r="AA40" s="7">
        <v>1.4024999999999999</v>
      </c>
      <c r="AB40" s="7">
        <v>27.440571096583444</v>
      </c>
      <c r="AC40" s="7">
        <v>0.90276828328125003</v>
      </c>
      <c r="AD40" s="7">
        <v>6.4911716718749998E-2</v>
      </c>
      <c r="AE40" s="7">
        <v>2.5600000000000001E-2</v>
      </c>
      <c r="AF40" s="7">
        <v>5.4450000000000011E-3</v>
      </c>
      <c r="AG40" s="7">
        <v>1.2749999999999999E-3</v>
      </c>
      <c r="AM40" s="7">
        <v>0.26201631824071153</v>
      </c>
      <c r="AN40" s="7">
        <v>3</v>
      </c>
      <c r="AO40" s="7">
        <v>11.5</v>
      </c>
      <c r="AP40" s="7">
        <v>1.1651363938789088</v>
      </c>
      <c r="AQ40" s="7">
        <v>1.3240186294078509</v>
      </c>
      <c r="AW40" s="7">
        <v>2.4891550232867594</v>
      </c>
      <c r="BC40" s="42">
        <v>37</v>
      </c>
      <c r="BD40" s="42">
        <f>'[2]功能-行军令'!N40</f>
        <v>551.81776371818933</v>
      </c>
      <c r="BE40" s="42">
        <f>'[2]功能-行军令'!O40</f>
        <v>702.3836397563656</v>
      </c>
      <c r="BF40" s="42">
        <f>'[2]功能-行军令'!P40</f>
        <v>788.70953087090561</v>
      </c>
      <c r="BG40" s="42">
        <f>'[2]功能-行军令'!Q40</f>
        <v>660.91813362444623</v>
      </c>
      <c r="BH40" s="42">
        <f>'[2]功能-行军令'!R40</f>
        <v>370.80114395344231</v>
      </c>
    </row>
    <row r="41" spans="1:60" x14ac:dyDescent="0.15">
      <c r="A41" s="13"/>
      <c r="B41" s="7" t="s">
        <v>105</v>
      </c>
      <c r="C41" s="5">
        <v>90</v>
      </c>
      <c r="D41" s="7">
        <v>6</v>
      </c>
      <c r="E41" s="7">
        <v>6</v>
      </c>
      <c r="F41" s="7">
        <v>0.27</v>
      </c>
      <c r="H41" s="7">
        <v>39</v>
      </c>
      <c r="I41" s="7">
        <v>7.1724137931034479E-2</v>
      </c>
      <c r="J41" s="7">
        <v>717.24137931034477</v>
      </c>
      <c r="K41" s="7">
        <v>4.1945151724137944E-2</v>
      </c>
      <c r="L41" s="7">
        <v>377.50636551724153</v>
      </c>
      <c r="M41" s="5">
        <v>36.076086956521735</v>
      </c>
      <c r="N41" s="11">
        <v>1</v>
      </c>
      <c r="O41" s="7">
        <v>19.881351882058368</v>
      </c>
      <c r="P41" s="5">
        <v>5.0500000000000034</v>
      </c>
      <c r="Q41" s="7">
        <v>3.9369013627838325</v>
      </c>
      <c r="V41" s="7">
        <v>20</v>
      </c>
      <c r="W41" s="7">
        <v>970.44614493281244</v>
      </c>
      <c r="X41" s="7">
        <v>69.758255067187491</v>
      </c>
      <c r="Y41" s="7">
        <v>27.52</v>
      </c>
      <c r="Z41" s="7">
        <v>5.8888500000000015</v>
      </c>
      <c r="AA41" s="7">
        <v>1.3867499999999999</v>
      </c>
      <c r="AB41" s="7">
        <v>28.605847043584422</v>
      </c>
      <c r="AC41" s="7">
        <v>0.9027405999375</v>
      </c>
      <c r="AD41" s="7">
        <v>6.4891400062499993E-2</v>
      </c>
      <c r="AE41" s="7">
        <v>2.5600000000000001E-2</v>
      </c>
      <c r="AF41" s="7">
        <v>5.4780000000000011E-3</v>
      </c>
      <c r="AG41" s="7">
        <v>1.2899999999999999E-3</v>
      </c>
      <c r="AM41" s="7">
        <v>0.24160051614416841</v>
      </c>
      <c r="AN41" s="7">
        <v>4</v>
      </c>
      <c r="AO41" s="7">
        <v>18.25</v>
      </c>
      <c r="AP41" s="7">
        <v>1.2701791841402974</v>
      </c>
      <c r="AQ41" s="7">
        <v>1.4433854365230652</v>
      </c>
      <c r="AR41" s="7">
        <v>1.2124437666793748</v>
      </c>
      <c r="AW41" s="7">
        <v>3.9260083873427369</v>
      </c>
      <c r="BC41" s="42">
        <v>38</v>
      </c>
      <c r="BD41" s="42">
        <f>'[2]功能-行军令'!N41</f>
        <v>594.72521458594724</v>
      </c>
      <c r="BE41" s="42">
        <f>'[2]功能-行军令'!O41</f>
        <v>756.5654600455988</v>
      </c>
      <c r="BF41" s="42">
        <f>'[2]功能-行军令'!P41</f>
        <v>848.03678381072007</v>
      </c>
      <c r="BG41" s="42">
        <f>'[2]功能-行军令'!Q41</f>
        <v>710.3113529216273</v>
      </c>
      <c r="BH41" s="42">
        <f>'[2]功能-行军令'!R41</f>
        <v>398.70119809661651</v>
      </c>
    </row>
    <row r="42" spans="1:60" x14ac:dyDescent="0.15">
      <c r="A42" s="13"/>
      <c r="B42" s="7" t="s">
        <v>42</v>
      </c>
      <c r="C42" s="5">
        <v>180</v>
      </c>
      <c r="D42" s="7">
        <v>2</v>
      </c>
      <c r="E42" s="7">
        <v>12</v>
      </c>
      <c r="F42" s="7">
        <v>0.29699999999999999</v>
      </c>
      <c r="H42" s="7">
        <v>40</v>
      </c>
      <c r="I42" s="7">
        <v>7.0689655172413796E-2</v>
      </c>
      <c r="J42" s="7">
        <v>706.89655172413791</v>
      </c>
      <c r="K42" s="7">
        <v>4.1283395689655188E-2</v>
      </c>
      <c r="L42" s="7">
        <v>371.5505612068967</v>
      </c>
      <c r="M42" s="5">
        <v>36.293478260869563</v>
      </c>
      <c r="N42" s="11">
        <v>1</v>
      </c>
      <c r="O42" s="7">
        <v>19.477233530584215</v>
      </c>
      <c r="P42" s="5">
        <v>5.0000000000000036</v>
      </c>
      <c r="Q42" s="7">
        <v>3.8954467061168403</v>
      </c>
      <c r="V42" s="7">
        <v>21</v>
      </c>
      <c r="W42" s="7">
        <v>947.84856242343744</v>
      </c>
      <c r="X42" s="7">
        <v>68.114637576562501</v>
      </c>
      <c r="Y42" s="7">
        <v>26.880000000000003</v>
      </c>
      <c r="Z42" s="7">
        <v>5.786550000000001</v>
      </c>
      <c r="AA42" s="7">
        <v>1.37025</v>
      </c>
      <c r="AB42" s="7">
        <v>29.750687145290478</v>
      </c>
      <c r="AC42" s="7">
        <v>0.90271291659374997</v>
      </c>
      <c r="AD42" s="7">
        <v>6.4871083406250002E-2</v>
      </c>
      <c r="AE42" s="7">
        <v>2.5600000000000001E-2</v>
      </c>
      <c r="AF42" s="7">
        <v>5.5110000000000011E-3</v>
      </c>
      <c r="AG42" s="7">
        <v>1.305E-3</v>
      </c>
      <c r="AM42" s="7">
        <v>0.22164983164983162</v>
      </c>
      <c r="AN42" s="7">
        <v>5</v>
      </c>
      <c r="AO42" s="7">
        <v>31.25</v>
      </c>
      <c r="AP42" s="7">
        <v>1.0187976190476189</v>
      </c>
      <c r="AQ42" s="7">
        <v>2.3154491341991341</v>
      </c>
      <c r="AR42" s="7">
        <v>1.9449772727272727</v>
      </c>
      <c r="AS42" s="7">
        <v>1.2040335497835497</v>
      </c>
      <c r="AW42" s="7">
        <v>6.483257575757575</v>
      </c>
      <c r="BC42" s="42">
        <v>39</v>
      </c>
      <c r="BD42" s="42">
        <f>'[2]功能-行军令'!N42</f>
        <v>640.71228177109015</v>
      </c>
      <c r="BE42" s="42">
        <f>'[2]功能-行军令'!O42</f>
        <v>813.85363309743559</v>
      </c>
      <c r="BF42" s="42">
        <f>'[2]功能-行军令'!P42</f>
        <v>911.45639925575597</v>
      </c>
      <c r="BG42" s="42">
        <f>'[2]功能-行军令'!Q42</f>
        <v>764.23185972705107</v>
      </c>
      <c r="BH42" s="42">
        <f>'[2]功能-行军令'!R42</f>
        <v>429.53072799376594</v>
      </c>
    </row>
    <row r="43" spans="1:60" x14ac:dyDescent="0.15">
      <c r="A43" s="13"/>
      <c r="B43" s="7" t="s">
        <v>43</v>
      </c>
      <c r="C43" s="5">
        <v>270</v>
      </c>
      <c r="D43" s="7">
        <v>2</v>
      </c>
      <c r="E43" s="7">
        <v>24</v>
      </c>
      <c r="F43" s="7">
        <v>0.3335402812499999</v>
      </c>
      <c r="H43" s="7">
        <v>41</v>
      </c>
      <c r="I43" s="7">
        <v>6.9655172413793098E-2</v>
      </c>
      <c r="J43" s="7">
        <v>696.55172413793093</v>
      </c>
      <c r="K43" s="7">
        <v>4.0621639655172424E-2</v>
      </c>
      <c r="L43" s="7">
        <v>365.59475689655181</v>
      </c>
      <c r="M43" s="5">
        <v>36.510869565217391</v>
      </c>
      <c r="N43" s="11">
        <v>1</v>
      </c>
      <c r="O43" s="7">
        <v>19.077927544117191</v>
      </c>
      <c r="P43" s="5">
        <v>4.9500000000000037</v>
      </c>
      <c r="Q43" s="7">
        <v>3.8541267765893288</v>
      </c>
      <c r="V43" s="7">
        <v>22</v>
      </c>
      <c r="W43" s="7">
        <v>925.25236408124999</v>
      </c>
      <c r="X43" s="7">
        <v>66.472035918749995</v>
      </c>
      <c r="Y43" s="7">
        <v>26.240000000000002</v>
      </c>
      <c r="Z43" s="7">
        <v>5.6826000000000016</v>
      </c>
      <c r="AA43" s="7">
        <v>1.353</v>
      </c>
      <c r="AB43" s="7">
        <v>30.874774087638134</v>
      </c>
      <c r="AC43" s="7">
        <v>0.90268523324999994</v>
      </c>
      <c r="AD43" s="7">
        <v>6.4850766749999997E-2</v>
      </c>
      <c r="AE43" s="7">
        <v>2.5600000000000001E-2</v>
      </c>
      <c r="AF43" s="7">
        <v>5.5440000000000012E-3</v>
      </c>
      <c r="AG43" s="7">
        <v>1.32E-3</v>
      </c>
      <c r="AM43" s="7">
        <v>0.19197090027436864</v>
      </c>
      <c r="AN43" s="7">
        <v>6</v>
      </c>
      <c r="AO43" s="7">
        <v>49.25</v>
      </c>
      <c r="AQ43" s="7">
        <v>3.4887019376784298</v>
      </c>
      <c r="AR43" s="7">
        <v>2.9305096276498812</v>
      </c>
      <c r="AS43" s="7">
        <v>1.8141250075927835</v>
      </c>
      <c r="AT43" s="7">
        <v>0.83728846504282317</v>
      </c>
      <c r="AW43" s="7">
        <v>9.0706250379639179</v>
      </c>
      <c r="BC43" s="42">
        <v>40</v>
      </c>
      <c r="BD43" s="42">
        <f>'[2]功能-行军令'!N43</f>
        <v>690</v>
      </c>
      <c r="BE43" s="42">
        <f>'[2]功能-行军令'!O43</f>
        <v>874.95300000000009</v>
      </c>
      <c r="BF43" s="42">
        <f>'[2]功能-行军令'!P43</f>
        <v>981.16200000000003</v>
      </c>
      <c r="BG43" s="42">
        <f>'[2]功能-行军令'!Q43</f>
        <v>824.10299999999995</v>
      </c>
      <c r="BH43" s="42">
        <f>'[2]功能-行军令'!R43</f>
        <v>463.5</v>
      </c>
    </row>
    <row r="44" spans="1:60" x14ac:dyDescent="0.15">
      <c r="A44" s="13"/>
      <c r="B44" s="7" t="s">
        <v>44</v>
      </c>
      <c r="C44" s="5">
        <v>360</v>
      </c>
      <c r="D44" s="7">
        <v>2</v>
      </c>
      <c r="E44" s="7">
        <v>48</v>
      </c>
      <c r="F44" s="7">
        <v>0.37457615897753882</v>
      </c>
      <c r="H44" s="7">
        <v>42</v>
      </c>
      <c r="I44" s="7">
        <v>6.8620689655172415E-2</v>
      </c>
      <c r="J44" s="7">
        <v>686.20689655172418</v>
      </c>
      <c r="K44" s="7">
        <v>3.9959883620689668E-2</v>
      </c>
      <c r="L44" s="7">
        <v>359.63895258620704</v>
      </c>
      <c r="M44" s="5">
        <v>36.728260869565219</v>
      </c>
      <c r="N44" s="11">
        <v>1</v>
      </c>
      <c r="O44" s="7">
        <v>18.683348470777929</v>
      </c>
      <c r="P44" s="5">
        <v>4.9000000000000039</v>
      </c>
      <c r="Q44" s="7">
        <v>3.8129282593424314</v>
      </c>
      <c r="V44" s="7">
        <v>23</v>
      </c>
      <c r="W44" s="7">
        <v>902.65754990624998</v>
      </c>
      <c r="X44" s="7">
        <v>64.830450093749988</v>
      </c>
      <c r="Y44" s="7">
        <v>25.6</v>
      </c>
      <c r="Z44" s="7">
        <v>5.5770000000000008</v>
      </c>
      <c r="AA44" s="7">
        <v>1.3349999999999997</v>
      </c>
      <c r="AB44" s="7">
        <v>31.977790556563914</v>
      </c>
      <c r="AC44" s="7">
        <v>0.90265754990625002</v>
      </c>
      <c r="AD44" s="7">
        <v>6.4830450093749992E-2</v>
      </c>
      <c r="AE44" s="7">
        <v>2.5600000000000001E-2</v>
      </c>
      <c r="AF44" s="7">
        <v>5.5770000000000012E-3</v>
      </c>
      <c r="AG44" s="7">
        <v>1.3349999999999998E-3</v>
      </c>
      <c r="AM44" s="7">
        <v>0.17494632179052214</v>
      </c>
      <c r="AN44" s="7">
        <v>7</v>
      </c>
      <c r="AO44" s="7">
        <v>76.5</v>
      </c>
      <c r="AQ44" s="7">
        <v>4.8272225827384814</v>
      </c>
      <c r="AR44" s="7">
        <v>4.0548669695003241</v>
      </c>
      <c r="AS44" s="7">
        <v>2.51015574302401</v>
      </c>
      <c r="AT44" s="7">
        <v>1.1585334198572355</v>
      </c>
      <c r="AU44" s="7">
        <v>0.48272225827384813</v>
      </c>
      <c r="AW44" s="7">
        <v>13.033500973393899</v>
      </c>
      <c r="BC44" s="42">
        <v>41</v>
      </c>
      <c r="BD44" s="42">
        <f>'[2]功能-行军令'!N44</f>
        <v>742.82526842671143</v>
      </c>
      <c r="BE44" s="42">
        <f>'[2]功能-行军令'!O44</f>
        <v>942.37074325168692</v>
      </c>
      <c r="BF44" s="42">
        <f>'[2]功能-行军令'!P44</f>
        <v>1057.6007055976104</v>
      </c>
      <c r="BG44" s="42">
        <f>'[2]功能-行军令'!Q44</f>
        <v>888.85825684924259</v>
      </c>
      <c r="BH44" s="42">
        <f>'[2]功能-行军令'!R44</f>
        <v>500.64808254420291</v>
      </c>
    </row>
    <row r="45" spans="1:60" x14ac:dyDescent="0.15">
      <c r="A45" s="13"/>
      <c r="B45" s="7" t="s">
        <v>45</v>
      </c>
      <c r="C45" s="5">
        <v>450</v>
      </c>
      <c r="D45" s="7">
        <v>2</v>
      </c>
      <c r="E45" s="7">
        <v>96</v>
      </c>
      <c r="F45" s="7">
        <v>0.42066073203674409</v>
      </c>
      <c r="H45" s="7">
        <v>43</v>
      </c>
      <c r="I45" s="7">
        <v>6.7586206896551732E-2</v>
      </c>
      <c r="J45" s="7">
        <v>675.86206896551732</v>
      </c>
      <c r="K45" s="7">
        <v>3.9298127586206912E-2</v>
      </c>
      <c r="L45" s="7">
        <v>353.68314827586221</v>
      </c>
      <c r="M45" s="5">
        <v>36.945652173913039</v>
      </c>
      <c r="N45" s="11">
        <v>1</v>
      </c>
      <c r="O45" s="7">
        <v>18.293412869911034</v>
      </c>
      <c r="P45" s="5">
        <v>4.8500000000000041</v>
      </c>
      <c r="Q45" s="7">
        <v>3.7718377051362926</v>
      </c>
      <c r="V45" s="7">
        <v>24</v>
      </c>
      <c r="W45" s="7">
        <v>880.06411989843753</v>
      </c>
      <c r="X45" s="7">
        <v>63.189880101562501</v>
      </c>
      <c r="Y45" s="7">
        <v>24.96</v>
      </c>
      <c r="Z45" s="7">
        <v>5.4697500000000012</v>
      </c>
      <c r="AA45" s="7">
        <v>1.3162499999999999</v>
      </c>
      <c r="AB45" s="7">
        <v>33.059419238004345</v>
      </c>
      <c r="AC45" s="7">
        <v>0.90262986656249999</v>
      </c>
      <c r="AD45" s="7">
        <v>6.48101334375E-2</v>
      </c>
      <c r="AE45" s="7">
        <v>2.5600000000000001E-2</v>
      </c>
      <c r="AF45" s="7">
        <v>5.6100000000000013E-3</v>
      </c>
      <c r="AG45" s="7">
        <v>1.3499999999999999E-3</v>
      </c>
      <c r="AM45" s="7">
        <v>0.15829446217851015</v>
      </c>
      <c r="AN45" s="7">
        <v>8</v>
      </c>
      <c r="AO45" s="7">
        <v>88.5</v>
      </c>
      <c r="AQ45" s="7">
        <v>5.0339966832504146</v>
      </c>
      <c r="AR45" s="7">
        <v>4.2285572139303484</v>
      </c>
      <c r="AS45" s="7">
        <v>2.6176782752902157</v>
      </c>
      <c r="AT45" s="7">
        <v>1.2081592039800997</v>
      </c>
      <c r="AU45" s="7">
        <v>0.50339966832504146</v>
      </c>
      <c r="AV45" s="7">
        <v>0.1006799336650083</v>
      </c>
      <c r="AW45" s="7">
        <v>13.692470978441127</v>
      </c>
      <c r="BC45" s="42">
        <v>42</v>
      </c>
      <c r="BD45" s="42">
        <f>'[2]功能-行军令'!N45</f>
        <v>799.4419892778177</v>
      </c>
      <c r="BE45" s="42">
        <f>'[2]功能-行军令'!O45</f>
        <v>1017.2238904960392</v>
      </c>
      <c r="BF45" s="42">
        <f>'[2]功能-行军令'!P45</f>
        <v>1141.846469120243</v>
      </c>
      <c r="BG45" s="42">
        <f>'[2]功能-行军令'!Q45</f>
        <v>960.18544247843488</v>
      </c>
      <c r="BH45" s="42">
        <f>'[2]功能-行军令'!R45</f>
        <v>540.59657648860423</v>
      </c>
    </row>
    <row r="46" spans="1:60" x14ac:dyDescent="0.15">
      <c r="A46" s="13"/>
      <c r="H46" s="7">
        <v>44</v>
      </c>
      <c r="I46" s="7">
        <v>6.6551724137931034E-2</v>
      </c>
      <c r="J46" s="7">
        <v>665.51724137931035</v>
      </c>
      <c r="K46" s="7">
        <v>3.8636371551724148E-2</v>
      </c>
      <c r="L46" s="7">
        <v>347.72734396551732</v>
      </c>
      <c r="M46" s="5">
        <v>37.163043478260867</v>
      </c>
      <c r="N46" s="11">
        <v>1</v>
      </c>
      <c r="O46" s="7">
        <v>17.908039253260181</v>
      </c>
      <c r="P46" s="5">
        <v>4.8000000000000043</v>
      </c>
      <c r="Q46" s="7">
        <v>3.7308415110958677</v>
      </c>
      <c r="V46" s="7">
        <v>25</v>
      </c>
      <c r="W46" s="7">
        <v>857.47207405781251</v>
      </c>
      <c r="X46" s="7">
        <v>61.550325942187499</v>
      </c>
      <c r="Y46" s="7">
        <v>24.32</v>
      </c>
      <c r="Z46" s="7">
        <v>5.360850000000001</v>
      </c>
      <c r="AA46" s="7">
        <v>1.2967499999999998</v>
      </c>
      <c r="AB46" s="7">
        <v>34.119342817895948</v>
      </c>
      <c r="AC46" s="7">
        <v>0.90260218321874996</v>
      </c>
      <c r="AD46" s="7">
        <v>6.4789816781249995E-2</v>
      </c>
      <c r="AE46" s="7">
        <v>2.5600000000000001E-2</v>
      </c>
      <c r="AF46" s="7">
        <v>5.6430000000000013E-3</v>
      </c>
      <c r="AG46" s="7">
        <v>1.3649999999999999E-3</v>
      </c>
      <c r="BC46" s="42">
        <v>43</v>
      </c>
      <c r="BD46" s="42">
        <f>'[2]功能-行军令'!N46</f>
        <v>860.12228822185841</v>
      </c>
      <c r="BE46" s="42">
        <f>'[2]功能-行军令'!O46</f>
        <v>1094.6851155442046</v>
      </c>
      <c r="BF46" s="42">
        <f>'[2]功能-行军令'!P46</f>
        <v>1229.3671770623182</v>
      </c>
      <c r="BG46" s="42">
        <f>'[2]功能-行军令'!Q46</f>
        <v>1032.1037397518191</v>
      </c>
      <c r="BH46" s="42">
        <f>'[2]功能-行军令'!R46</f>
        <v>580.8592795468345</v>
      </c>
    </row>
    <row r="47" spans="1:60" x14ac:dyDescent="0.15">
      <c r="A47" s="13"/>
      <c r="D47" s="7" t="s">
        <v>106</v>
      </c>
      <c r="H47" s="7">
        <v>45</v>
      </c>
      <c r="I47" s="7">
        <v>6.5517241379310351E-2</v>
      </c>
      <c r="J47" s="7">
        <v>655.17241379310349</v>
      </c>
      <c r="K47" s="7">
        <v>3.7974615517241392E-2</v>
      </c>
      <c r="L47" s="7">
        <v>341.77153965517255</v>
      </c>
      <c r="M47" s="5">
        <v>37.380434782608695</v>
      </c>
      <c r="N47" s="11">
        <v>1</v>
      </c>
      <c r="O47" s="7">
        <v>17.52714802819585</v>
      </c>
      <c r="P47" s="5">
        <v>4.7500000000000044</v>
      </c>
      <c r="Q47" s="7">
        <v>3.6899259006728071</v>
      </c>
      <c r="V47" s="7">
        <v>26</v>
      </c>
      <c r="W47" s="7">
        <v>834.88141238437504</v>
      </c>
      <c r="X47" s="7">
        <v>59.911787615624988</v>
      </c>
      <c r="Y47" s="7">
        <v>23.68</v>
      </c>
      <c r="Z47" s="7">
        <v>5.2503000000000011</v>
      </c>
      <c r="AA47" s="7">
        <v>1.2765</v>
      </c>
      <c r="AB47" s="7">
        <v>35.157243982175245</v>
      </c>
      <c r="AC47" s="7">
        <v>0.90257449987500005</v>
      </c>
      <c r="AD47" s="7">
        <v>6.476950012499999E-2</v>
      </c>
      <c r="AE47" s="7">
        <v>2.5600000000000001E-2</v>
      </c>
      <c r="AF47" s="7">
        <v>5.6760000000000014E-3</v>
      </c>
      <c r="AG47" s="7">
        <v>1.3799999999999999E-3</v>
      </c>
      <c r="BC47" s="42">
        <v>44</v>
      </c>
      <c r="BD47" s="42">
        <f>'[2]功能-行军令'!N47</f>
        <v>925.1578223288501</v>
      </c>
      <c r="BE47" s="42">
        <f>'[2]功能-行军令'!O47</f>
        <v>1177.4564053285565</v>
      </c>
      <c r="BF47" s="42">
        <f>'[2]功能-行军令'!P47</f>
        <v>1321.4069400576111</v>
      </c>
      <c r="BG47" s="42">
        <f>'[2]功能-行军令'!Q47</f>
        <v>1109.1073543850268</v>
      </c>
      <c r="BH47" s="42">
        <f>'[2]功能-行军令'!R47</f>
        <v>623.53626012307257</v>
      </c>
    </row>
    <row r="48" spans="1:60" x14ac:dyDescent="0.15">
      <c r="A48" s="13"/>
      <c r="H48" s="7">
        <v>46</v>
      </c>
      <c r="I48" s="7">
        <v>6.4482758620689654E-2</v>
      </c>
      <c r="J48" s="7">
        <v>644.82758620689651</v>
      </c>
      <c r="K48" s="7">
        <v>3.7312859482758629E-2</v>
      </c>
      <c r="L48" s="7">
        <v>335.81573534482771</v>
      </c>
      <c r="M48" s="5">
        <v>37.597826086956523</v>
      </c>
      <c r="N48" s="11">
        <v>1</v>
      </c>
      <c r="O48" s="7">
        <v>17.15066144291254</v>
      </c>
      <c r="P48" s="5">
        <v>4.7000000000000046</v>
      </c>
      <c r="Q48" s="7">
        <v>3.6490769027473453</v>
      </c>
      <c r="V48" s="7">
        <v>27</v>
      </c>
      <c r="W48" s="7">
        <v>812.29213487812501</v>
      </c>
      <c r="X48" s="7">
        <v>58.274265121874997</v>
      </c>
      <c r="Y48" s="7">
        <v>23.040000000000003</v>
      </c>
      <c r="Z48" s="7">
        <v>5.1381000000000014</v>
      </c>
      <c r="AA48" s="7">
        <v>1.2555000000000001</v>
      </c>
      <c r="AB48" s="7">
        <v>36.172805416778758</v>
      </c>
      <c r="AC48" s="7">
        <v>0.90254681653125002</v>
      </c>
      <c r="AD48" s="7">
        <v>6.4749183468749999E-2</v>
      </c>
      <c r="AE48" s="7">
        <v>2.5600000000000001E-2</v>
      </c>
      <c r="AF48" s="7">
        <v>5.7090000000000014E-3</v>
      </c>
      <c r="AG48" s="7">
        <v>1.395E-3</v>
      </c>
      <c r="AO48" s="27"/>
      <c r="AP48" s="27"/>
      <c r="AQ48" s="27"/>
      <c r="AR48" s="27"/>
      <c r="AS48" s="27"/>
      <c r="AT48" s="27"/>
      <c r="AU48" s="27"/>
      <c r="AV48" s="27"/>
      <c r="BC48" s="42">
        <v>45</v>
      </c>
      <c r="BD48" s="42">
        <f>'[2]功能-行军令'!N48</f>
        <v>994.86118190659784</v>
      </c>
      <c r="BE48" s="42">
        <f>'[2]功能-行军令'!O48</f>
        <v>1266.3133808732127</v>
      </c>
      <c r="BF48" s="42">
        <f>'[2]功能-行军令'!P48</f>
        <v>1419.9805041271859</v>
      </c>
      <c r="BG48" s="42">
        <f>'[2]功能-行军令'!Q48</f>
        <v>1192.0015760681895</v>
      </c>
      <c r="BH48" s="42">
        <f>'[2]功能-行军令'!R48</f>
        <v>669.40099721265346</v>
      </c>
    </row>
    <row r="49" spans="1:60" x14ac:dyDescent="0.15">
      <c r="A49" s="13"/>
      <c r="H49" s="7">
        <v>47</v>
      </c>
      <c r="I49" s="7">
        <v>6.344827586206897E-2</v>
      </c>
      <c r="J49" s="7">
        <v>634.48275862068965</v>
      </c>
      <c r="K49" s="7">
        <v>3.6651103448275872E-2</v>
      </c>
      <c r="L49" s="7">
        <v>329.85993103448283</v>
      </c>
      <c r="M49" s="5">
        <v>37.815217391304344</v>
      </c>
      <c r="N49" s="11">
        <v>1</v>
      </c>
      <c r="O49" s="7">
        <v>16.778503533516371</v>
      </c>
      <c r="P49" s="5">
        <v>4.6500000000000048</v>
      </c>
      <c r="Q49" s="7">
        <v>3.6082803297884634</v>
      </c>
      <c r="V49" s="7">
        <v>28</v>
      </c>
      <c r="W49" s="7">
        <v>789.70424153906254</v>
      </c>
      <c r="X49" s="7">
        <v>56.637758460937498</v>
      </c>
      <c r="Y49" s="7">
        <v>22.400000000000002</v>
      </c>
      <c r="Z49" s="7">
        <v>5.0242500000000012</v>
      </c>
      <c r="AA49" s="7">
        <v>1.2337499999999999</v>
      </c>
      <c r="AB49" s="7">
        <v>37.165709807643019</v>
      </c>
      <c r="AC49" s="7">
        <v>0.90251913318749999</v>
      </c>
      <c r="AD49" s="7">
        <v>6.4728866812499994E-2</v>
      </c>
      <c r="AE49" s="7">
        <v>2.5600000000000001E-2</v>
      </c>
      <c r="AF49" s="7">
        <v>5.7420000000000014E-3</v>
      </c>
      <c r="AG49" s="7">
        <v>1.4099999999999998E-3</v>
      </c>
      <c r="AO49" s="6"/>
      <c r="AP49" s="6"/>
      <c r="AQ49" s="6"/>
      <c r="AR49" s="6"/>
      <c r="AS49" s="6"/>
      <c r="AT49" s="6"/>
      <c r="AU49" s="6"/>
      <c r="AV49" s="6"/>
      <c r="BC49" s="42">
        <v>46</v>
      </c>
      <c r="BD49" s="42">
        <f>'[2]功能-行军令'!N49</f>
        <v>1069.5673929516524</v>
      </c>
      <c r="BE49" s="42">
        <f>'[2]功能-行军令'!O49</f>
        <v>1360.7803671478041</v>
      </c>
      <c r="BF49" s="42">
        <f>'[2]功能-行军令'!P49</f>
        <v>1524.9171093287671</v>
      </c>
      <c r="BG49" s="42">
        <f>'[2]功能-行军令'!Q49</f>
        <v>1279.8350418199216</v>
      </c>
      <c r="BH49" s="42">
        <f>'[2]功能-行军令'!R49</f>
        <v>716.31485967129208</v>
      </c>
    </row>
    <row r="50" spans="1:60" x14ac:dyDescent="0.15">
      <c r="A50" s="13"/>
      <c r="H50" s="7">
        <v>48</v>
      </c>
      <c r="I50" s="7">
        <v>6.2413793103448273E-2</v>
      </c>
      <c r="J50" s="7">
        <v>624.13793103448268</v>
      </c>
      <c r="K50" s="7">
        <v>3.5989347413793116E-2</v>
      </c>
      <c r="L50" s="7">
        <v>323.90412672413805</v>
      </c>
      <c r="M50" s="5">
        <v>38.029702970297031</v>
      </c>
      <c r="N50" s="11">
        <v>1</v>
      </c>
      <c r="O50" s="7">
        <v>16.411853953262888</v>
      </c>
      <c r="P50" s="5">
        <v>4.600000000000005</v>
      </c>
      <c r="Q50" s="7">
        <v>3.5677943376658412</v>
      </c>
      <c r="V50" s="7">
        <v>29</v>
      </c>
      <c r="W50" s="7">
        <v>767.1177323671875</v>
      </c>
      <c r="X50" s="7">
        <v>55.002267632812497</v>
      </c>
      <c r="Y50" s="7">
        <v>21.759999999999998</v>
      </c>
      <c r="Z50" s="7">
        <v>4.9087500000000004</v>
      </c>
      <c r="AA50" s="7">
        <v>1.2112499999999997</v>
      </c>
      <c r="AB50" s="7">
        <v>38.135639840704549</v>
      </c>
      <c r="AC50" s="7">
        <v>0.90249144984375007</v>
      </c>
      <c r="AD50" s="7">
        <v>6.4708550156250003E-2</v>
      </c>
      <c r="AE50" s="7">
        <v>2.5600000000000001E-2</v>
      </c>
      <c r="AF50" s="7">
        <v>5.7750000000000015E-3</v>
      </c>
      <c r="AG50" s="7">
        <v>1.4249999999999998E-3</v>
      </c>
      <c r="AO50" s="93" t="s">
        <v>107</v>
      </c>
      <c r="AP50" s="93"/>
      <c r="AQ50" s="93"/>
      <c r="AR50" s="93"/>
      <c r="AS50" s="93"/>
      <c r="AT50" s="93"/>
      <c r="AU50" s="93"/>
      <c r="AV50" s="93"/>
      <c r="BC50" s="42">
        <v>47</v>
      </c>
      <c r="BD50" s="42">
        <f>'[2]功能-行军令'!N50</f>
        <v>1149.6355274363787</v>
      </c>
      <c r="BE50" s="42">
        <f>'[2]功能-行军令'!O50</f>
        <v>1462.1464511162799</v>
      </c>
      <c r="BF50" s="42">
        <f>'[2]功能-行军令'!P50</f>
        <v>1637.7082921941562</v>
      </c>
      <c r="BG50" s="42">
        <f>'[2]功能-行军令'!Q50</f>
        <v>1373.584528180985</v>
      </c>
      <c r="BH50" s="42">
        <f>'[2]功能-行军令'!R50</f>
        <v>766.59196494058733</v>
      </c>
    </row>
    <row r="51" spans="1:60" x14ac:dyDescent="0.15">
      <c r="A51" s="13"/>
      <c r="H51" s="7">
        <v>49</v>
      </c>
      <c r="I51" s="7">
        <v>6.137931034482759E-2</v>
      </c>
      <c r="J51" s="7">
        <v>613.79310344827593</v>
      </c>
      <c r="K51" s="7">
        <v>3.5327591379310352E-2</v>
      </c>
      <c r="L51" s="7">
        <v>317.94832241379322</v>
      </c>
      <c r="M51" s="5">
        <v>38.227722772277225</v>
      </c>
      <c r="N51" s="11">
        <v>1</v>
      </c>
      <c r="O51" s="7">
        <v>16.056229849333299</v>
      </c>
      <c r="P51" s="5">
        <v>4.5500000000000052</v>
      </c>
      <c r="Q51" s="7">
        <v>3.5288417251281934</v>
      </c>
      <c r="V51" s="7">
        <v>30</v>
      </c>
      <c r="W51" s="7">
        <v>744.53260736250002</v>
      </c>
      <c r="X51" s="7">
        <v>53.367792637499996</v>
      </c>
      <c r="Y51" s="7">
        <v>21.12</v>
      </c>
      <c r="Z51" s="7">
        <v>4.7916000000000016</v>
      </c>
      <c r="AA51" s="7">
        <v>1.1879999999999999</v>
      </c>
      <c r="AB51" s="7">
        <v>39.082278201899861</v>
      </c>
      <c r="AC51" s="7">
        <v>0.90246376650000004</v>
      </c>
      <c r="AD51" s="7">
        <v>6.4688233499999998E-2</v>
      </c>
      <c r="AE51" s="7">
        <v>2.5600000000000001E-2</v>
      </c>
      <c r="AF51" s="7">
        <v>5.8080000000000015E-3</v>
      </c>
      <c r="AG51" s="7">
        <v>1.4399999999999999E-3</v>
      </c>
      <c r="AN51" s="6" t="s">
        <v>94</v>
      </c>
      <c r="AO51" s="6" t="s">
        <v>108</v>
      </c>
      <c r="AP51" s="6">
        <v>1</v>
      </c>
      <c r="AQ51" s="6">
        <v>2</v>
      </c>
      <c r="AR51" s="6">
        <v>3</v>
      </c>
      <c r="AS51" s="6">
        <v>4</v>
      </c>
      <c r="AT51" s="6">
        <v>5</v>
      </c>
      <c r="AU51" s="6">
        <v>6</v>
      </c>
      <c r="AV51" s="6">
        <v>7</v>
      </c>
      <c r="AW51" s="7" t="s">
        <v>109</v>
      </c>
      <c r="BC51" s="42">
        <v>48</v>
      </c>
      <c r="BD51" s="42">
        <f>'[2]功能-行军令'!N51</f>
        <v>1235.4504291718947</v>
      </c>
      <c r="BE51" s="42">
        <f>'[2]功能-行军令'!O51</f>
        <v>1569.4893676019494</v>
      </c>
      <c r="BF51" s="42">
        <f>'[2]功能-行军令'!P51</f>
        <v>1758.9779200570902</v>
      </c>
      <c r="BG51" s="42">
        <f>'[2]功能-行军令'!Q51</f>
        <v>1469.7536030643444</v>
      </c>
      <c r="BH51" s="42">
        <f>'[2]功能-行军令'!R51</f>
        <v>819.941592223361</v>
      </c>
    </row>
    <row r="52" spans="1:60" x14ac:dyDescent="0.15">
      <c r="A52" s="13"/>
      <c r="H52" s="7">
        <v>50</v>
      </c>
      <c r="I52" s="7">
        <v>6.0344827586206899E-2</v>
      </c>
      <c r="J52" s="7">
        <v>603.44827586206895</v>
      </c>
      <c r="K52" s="7">
        <v>3.4665835344827596E-2</v>
      </c>
      <c r="L52" s="7">
        <v>311.99251810344839</v>
      </c>
      <c r="M52" s="5">
        <v>38.425742574257427</v>
      </c>
      <c r="N52" s="11">
        <v>1</v>
      </c>
      <c r="O52" s="7">
        <v>15.704271028618646</v>
      </c>
      <c r="P52" s="5">
        <v>4.5000000000000053</v>
      </c>
      <c r="Q52" s="7">
        <v>3.4898380063596948</v>
      </c>
      <c r="V52" s="7">
        <v>31</v>
      </c>
      <c r="W52" s="7">
        <v>721.95647029780002</v>
      </c>
      <c r="X52" s="7">
        <v>51.741961702200001</v>
      </c>
      <c r="Y52" s="7">
        <v>20.48</v>
      </c>
      <c r="Z52" s="7">
        <v>4.6618880000000011</v>
      </c>
      <c r="AA52" s="7">
        <v>1.1596799999999998</v>
      </c>
      <c r="AB52" s="7">
        <v>39.901044938070193</v>
      </c>
      <c r="AC52" s="7">
        <v>0.90244558787225004</v>
      </c>
      <c r="AD52" s="7">
        <v>6.4677452127750001E-2</v>
      </c>
      <c r="AE52" s="7">
        <v>2.5600000000000001E-2</v>
      </c>
      <c r="AF52" s="7">
        <v>5.8273600000000019E-3</v>
      </c>
      <c r="AG52" s="7">
        <v>1.4495999999999999E-3</v>
      </c>
      <c r="AN52" s="7">
        <v>1</v>
      </c>
      <c r="AO52" s="7">
        <v>7</v>
      </c>
      <c r="AP52" s="7">
        <v>6.9754097957004291</v>
      </c>
      <c r="AQ52" s="7">
        <v>0</v>
      </c>
      <c r="AR52" s="7">
        <v>0</v>
      </c>
      <c r="AS52" s="7">
        <v>0</v>
      </c>
      <c r="AT52" s="7">
        <v>0</v>
      </c>
      <c r="AU52" s="7">
        <v>0</v>
      </c>
      <c r="AV52" s="7">
        <v>0</v>
      </c>
      <c r="AW52" s="7">
        <v>6.9754097957004291</v>
      </c>
      <c r="BC52" s="42">
        <v>49</v>
      </c>
      <c r="BD52" s="42">
        <f>'[2]功能-行军令'!N52</f>
        <v>1327.4245635421805</v>
      </c>
      <c r="BE52" s="42">
        <f>'[2]功能-行军令'!O52</f>
        <v>1686.1379661948713</v>
      </c>
      <c r="BF52" s="42">
        <f>'[2]功能-行军令'!P52</f>
        <v>1885.4623072330214</v>
      </c>
      <c r="BG52" s="42">
        <f>'[2]功能-行军令'!Q52</f>
        <v>1572.6316231897233</v>
      </c>
      <c r="BH52" s="42">
        <f>'[2]功能-行军令'!R52</f>
        <v>880.3883704191951</v>
      </c>
    </row>
    <row r="53" spans="1:60" x14ac:dyDescent="0.15">
      <c r="A53" s="13"/>
      <c r="H53" s="7">
        <v>51</v>
      </c>
      <c r="I53" s="7">
        <v>5.9310344827586209E-2</v>
      </c>
      <c r="J53" s="7">
        <v>593.10344827586209</v>
      </c>
      <c r="K53" s="7">
        <v>3.400407931034484E-2</v>
      </c>
      <c r="L53" s="7">
        <v>306.03671379310356</v>
      </c>
      <c r="M53" s="5">
        <v>38.623762376237622</v>
      </c>
      <c r="N53" s="11">
        <v>1</v>
      </c>
      <c r="O53" s="7">
        <v>15.355921116601403</v>
      </c>
      <c r="P53" s="5">
        <v>4.4500000000000055</v>
      </c>
      <c r="Q53" s="7">
        <v>3.4507687902475022</v>
      </c>
      <c r="V53" s="7">
        <v>32</v>
      </c>
      <c r="W53" s="7">
        <v>712.60647143789834</v>
      </c>
      <c r="X53" s="7">
        <v>51.064371044860337</v>
      </c>
      <c r="Y53" s="7">
        <v>20.215172413793105</v>
      </c>
      <c r="Z53" s="7">
        <v>4.6168926896551739</v>
      </c>
      <c r="AA53" s="7">
        <v>1.1522648275862069</v>
      </c>
      <c r="AB53" s="7">
        <v>40.711996940386335</v>
      </c>
      <c r="AC53" s="7">
        <v>0.90242740924450005</v>
      </c>
      <c r="AD53" s="7">
        <v>6.4666670755499991E-2</v>
      </c>
      <c r="AE53" s="7">
        <v>2.5600000000000001E-2</v>
      </c>
      <c r="AF53" s="7">
        <v>5.8467200000000014E-3</v>
      </c>
      <c r="AG53" s="7">
        <v>1.4591999999999999E-3</v>
      </c>
      <c r="AN53" s="7">
        <v>2</v>
      </c>
      <c r="AO53" s="7">
        <v>7</v>
      </c>
      <c r="AP53" s="7">
        <v>6.2053071810864244</v>
      </c>
      <c r="AQ53" s="7">
        <v>0</v>
      </c>
      <c r="AR53" s="7">
        <v>0</v>
      </c>
      <c r="AS53" s="7">
        <v>0</v>
      </c>
      <c r="AT53" s="7">
        <v>0</v>
      </c>
      <c r="AU53" s="7">
        <v>0</v>
      </c>
      <c r="AV53" s="7">
        <v>0</v>
      </c>
      <c r="AW53" s="7">
        <v>6.2053071810864244</v>
      </c>
      <c r="BC53" s="42">
        <v>50</v>
      </c>
      <c r="BD53" s="42">
        <f>'[2]功能-行军令'!N53</f>
        <v>1426</v>
      </c>
      <c r="BE53" s="42">
        <f>'[2]功能-行军令'!O53</f>
        <v>1811.3516999999999</v>
      </c>
      <c r="BF53" s="42">
        <f>'[2]功能-行军令'!P53</f>
        <v>2020.6823000000002</v>
      </c>
      <c r="BG53" s="42">
        <f>'[2]功能-行军令'!Q53</f>
        <v>1687.8197999999998</v>
      </c>
      <c r="BH53" s="42">
        <f>'[2]功能-行军令'!R53</f>
        <v>946.40519999999992</v>
      </c>
    </row>
    <row r="54" spans="1:60" x14ac:dyDescent="0.15">
      <c r="A54" s="13"/>
      <c r="H54" s="7">
        <v>52</v>
      </c>
      <c r="I54" s="7">
        <v>5.8275862068965519E-2</v>
      </c>
      <c r="J54" s="7">
        <v>582.75862068965523</v>
      </c>
      <c r="K54" s="7">
        <v>3.3342323275862076E-2</v>
      </c>
      <c r="L54" s="7">
        <v>300.08090948275873</v>
      </c>
      <c r="M54" s="5">
        <v>38.821782178217823</v>
      </c>
      <c r="N54" s="11">
        <v>1</v>
      </c>
      <c r="O54" s="7">
        <v>15.01112488897097</v>
      </c>
      <c r="P54" s="5">
        <v>4.4000000000000057</v>
      </c>
      <c r="Q54" s="7">
        <v>3.4116192929479432</v>
      </c>
      <c r="V54" s="7">
        <v>33</v>
      </c>
      <c r="W54" s="7">
        <v>703.25684868753615</v>
      </c>
      <c r="X54" s="7">
        <v>50.387003450394822</v>
      </c>
      <c r="Y54" s="7">
        <v>19.950344827586207</v>
      </c>
      <c r="Z54" s="7">
        <v>4.5714968275862082</v>
      </c>
      <c r="AA54" s="7">
        <v>1.1446510344827585</v>
      </c>
      <c r="AB54" s="7">
        <v>41.515061559930103</v>
      </c>
      <c r="AC54" s="7">
        <v>0.90240923061675005</v>
      </c>
      <c r="AD54" s="7">
        <v>6.4655889383249995E-2</v>
      </c>
      <c r="AE54" s="7">
        <v>2.5600000000000001E-2</v>
      </c>
      <c r="AF54" s="7">
        <v>5.8660800000000018E-3</v>
      </c>
      <c r="AG54" s="7">
        <v>1.4687999999999999E-3</v>
      </c>
      <c r="AN54" s="7">
        <v>3</v>
      </c>
      <c r="AO54" s="7">
        <v>7</v>
      </c>
      <c r="AP54" s="7">
        <v>6.0258025442838061</v>
      </c>
      <c r="AQ54" s="7">
        <v>6.8475028912315983</v>
      </c>
      <c r="AR54" s="7">
        <v>0</v>
      </c>
      <c r="AS54" s="7">
        <v>0</v>
      </c>
      <c r="AT54" s="7">
        <v>0</v>
      </c>
      <c r="AU54" s="7">
        <v>0</v>
      </c>
      <c r="AV54" s="7">
        <v>0</v>
      </c>
      <c r="AW54" s="7">
        <v>12.873305435515405</v>
      </c>
      <c r="BC54" s="42">
        <v>51</v>
      </c>
      <c r="BD54" s="42">
        <f>'[2]功能-行军令'!N54</f>
        <v>1531.6505368534229</v>
      </c>
      <c r="BE54" s="42">
        <f>'[2]功能-行军令'!O54</f>
        <v>1938.1905454352827</v>
      </c>
      <c r="BF54" s="42">
        <f>'[2]功能-行军令'!P54</f>
        <v>2164.3320878515306</v>
      </c>
      <c r="BG54" s="42">
        <f>'[2]功能-行军令'!Q54</f>
        <v>1811.4964086368636</v>
      </c>
      <c r="BH54" s="42">
        <f>'[2]功能-行军令'!R54</f>
        <v>1014.1224688260519</v>
      </c>
    </row>
    <row r="55" spans="1:60" x14ac:dyDescent="0.15">
      <c r="A55" s="13"/>
      <c r="H55" s="7">
        <v>53</v>
      </c>
      <c r="I55" s="7">
        <v>5.7241379310344828E-2</v>
      </c>
      <c r="J55" s="7">
        <v>572.41379310344826</v>
      </c>
      <c r="K55" s="7">
        <v>3.268056724137932E-2</v>
      </c>
      <c r="L55" s="7">
        <v>294.1251051724139</v>
      </c>
      <c r="M55" s="5">
        <v>39.019801980198018</v>
      </c>
      <c r="N55" s="11">
        <v>1</v>
      </c>
      <c r="O55" s="7">
        <v>14.66982824243803</v>
      </c>
      <c r="P55" s="5">
        <v>4.3500000000000059</v>
      </c>
      <c r="Q55" s="7">
        <v>3.3723743086064388</v>
      </c>
      <c r="V55" s="7">
        <v>34</v>
      </c>
      <c r="W55" s="7">
        <v>693.90760204671392</v>
      </c>
      <c r="X55" s="7">
        <v>49.709858918803455</v>
      </c>
      <c r="Y55" s="7">
        <v>19.685517241379316</v>
      </c>
      <c r="Z55" s="7">
        <v>4.5257004137931052</v>
      </c>
      <c r="AA55" s="7">
        <v>1.1368386206896552</v>
      </c>
      <c r="AB55" s="7">
        <v>42.310166147783271</v>
      </c>
      <c r="AC55" s="7">
        <v>0.90239105198900005</v>
      </c>
      <c r="AD55" s="7">
        <v>6.4645108010999999E-2</v>
      </c>
      <c r="AE55" s="7">
        <v>2.5600000000000001E-2</v>
      </c>
      <c r="AF55" s="7">
        <v>5.8854400000000013E-3</v>
      </c>
      <c r="AG55" s="7">
        <v>1.4783999999999999E-3</v>
      </c>
      <c r="AN55" s="7">
        <v>4</v>
      </c>
      <c r="AO55" s="7">
        <v>6.3500000000000005</v>
      </c>
      <c r="AP55" s="7">
        <v>5.6242798658211459</v>
      </c>
      <c r="AQ55" s="7">
        <v>6.391227120251302</v>
      </c>
      <c r="AR55" s="7">
        <v>5.3686307810110945</v>
      </c>
      <c r="AS55" s="7">
        <v>0</v>
      </c>
      <c r="AT55" s="7">
        <v>0</v>
      </c>
      <c r="AU55" s="7">
        <v>0</v>
      </c>
      <c r="AV55" s="7">
        <v>0</v>
      </c>
      <c r="AW55" s="7">
        <v>17.384137767083544</v>
      </c>
      <c r="BC55" s="42">
        <v>52</v>
      </c>
      <c r="BD55" s="42">
        <f>'[2]功能-行军令'!N55</f>
        <v>1644.8839785556356</v>
      </c>
      <c r="BE55" s="42">
        <f>'[2]功能-行军令'!O55</f>
        <v>2082.4374201903788</v>
      </c>
      <c r="BF55" s="42">
        <f>'[2]功能-行军令'!P55</f>
        <v>2330.1962815429533</v>
      </c>
      <c r="BG55" s="42">
        <f>'[2]功能-行军令'!Q55</f>
        <v>1949.8383165103787</v>
      </c>
      <c r="BH55" s="42">
        <f>'[2]功能-行军令'!R55</f>
        <v>1088.7272503975591</v>
      </c>
    </row>
    <row r="56" spans="1:60" x14ac:dyDescent="0.15">
      <c r="A56" s="13"/>
      <c r="H56" s="7">
        <v>54</v>
      </c>
      <c r="I56" s="7">
        <v>5.6206896551724138E-2</v>
      </c>
      <c r="J56" s="7">
        <v>562.06896551724139</v>
      </c>
      <c r="K56" s="7">
        <v>3.2018811206896564E-2</v>
      </c>
      <c r="L56" s="7">
        <v>288.16930086206906</v>
      </c>
      <c r="M56" s="5">
        <v>39.217821782178213</v>
      </c>
      <c r="N56" s="11">
        <v>1</v>
      </c>
      <c r="O56" s="7">
        <v>14.331978166433069</v>
      </c>
      <c r="P56" s="5">
        <v>4.300000000000006</v>
      </c>
      <c r="Q56" s="7">
        <v>3.3330181782402439</v>
      </c>
      <c r="V56" s="7">
        <v>35</v>
      </c>
      <c r="W56" s="7">
        <v>684.55873151543108</v>
      </c>
      <c r="X56" s="7">
        <v>49.032937450086209</v>
      </c>
      <c r="Y56" s="7">
        <v>19.420689655172417</v>
      </c>
      <c r="Z56" s="7">
        <v>4.4795034482758638</v>
      </c>
      <c r="AA56" s="7">
        <v>1.1288275862068964</v>
      </c>
      <c r="AB56" s="7">
        <v>43.097238055027667</v>
      </c>
      <c r="AC56" s="7">
        <v>0.90237287336125005</v>
      </c>
      <c r="AD56" s="7">
        <v>6.4634326638750003E-2</v>
      </c>
      <c r="AE56" s="7">
        <v>2.5600000000000001E-2</v>
      </c>
      <c r="AF56" s="7">
        <v>5.9048000000000017E-3</v>
      </c>
      <c r="AG56" s="7">
        <v>1.4879999999999997E-3</v>
      </c>
      <c r="AN56" s="7">
        <v>5</v>
      </c>
      <c r="AO56" s="7">
        <v>5.4375000000000018</v>
      </c>
      <c r="AP56" s="7">
        <v>3.3656446190532829</v>
      </c>
      <c r="AQ56" s="7">
        <v>7.6491923160301907</v>
      </c>
      <c r="AR56" s="7">
        <v>6.4253215454653594</v>
      </c>
      <c r="AS56" s="7">
        <v>3.9775800043356986</v>
      </c>
      <c r="AT56" s="7">
        <v>0</v>
      </c>
      <c r="AU56" s="7">
        <v>0</v>
      </c>
      <c r="AV56" s="7">
        <v>0</v>
      </c>
      <c r="AW56" s="7">
        <v>21.417738484884531</v>
      </c>
      <c r="BC56" s="42">
        <v>53</v>
      </c>
      <c r="BD56" s="42">
        <f>'[2]功能-行军令'!N56</f>
        <v>1766.2445764437161</v>
      </c>
      <c r="BE56" s="42">
        <f>'[2]功能-行军令'!O56</f>
        <v>2239.6825954973315</v>
      </c>
      <c r="BF56" s="42">
        <f>'[2]功能-行军令'!P56</f>
        <v>2509.806665491662</v>
      </c>
      <c r="BG56" s="42">
        <f>'[2]功能-行军令'!Q56</f>
        <v>2092.9076711948587</v>
      </c>
      <c r="BH56" s="42">
        <f>'[2]功能-行军令'!R56</f>
        <v>1167.8677915794442</v>
      </c>
    </row>
    <row r="57" spans="1:60" x14ac:dyDescent="0.15">
      <c r="A57" s="13"/>
      <c r="H57" s="7">
        <v>55</v>
      </c>
      <c r="I57" s="7">
        <v>5.5172413793103448E-2</v>
      </c>
      <c r="J57" s="7">
        <v>551.72413793103442</v>
      </c>
      <c r="K57" s="7">
        <v>3.13570551724138E-2</v>
      </c>
      <c r="L57" s="7">
        <v>282.21349655172423</v>
      </c>
      <c r="M57" s="5">
        <v>39.415841584158414</v>
      </c>
      <c r="N57" s="11">
        <v>1</v>
      </c>
      <c r="O57" s="7">
        <v>13.997522715657995</v>
      </c>
      <c r="P57" s="5">
        <v>4.2500000000000062</v>
      </c>
      <c r="Q57" s="7">
        <v>3.2935347566254056</v>
      </c>
      <c r="V57" s="7">
        <v>36</v>
      </c>
      <c r="W57" s="7">
        <v>675.21023709368808</v>
      </c>
      <c r="X57" s="7">
        <v>48.356239044243104</v>
      </c>
      <c r="Y57" s="7">
        <v>19.155862068965519</v>
      </c>
      <c r="Z57" s="7">
        <v>4.432905931034484</v>
      </c>
      <c r="AA57" s="7">
        <v>1.1206179310344826</v>
      </c>
      <c r="AB57" s="7">
        <v>43.876204632745086</v>
      </c>
      <c r="AC57" s="7">
        <v>0.90235469473350005</v>
      </c>
      <c r="AD57" s="7">
        <v>6.4623545266499993E-2</v>
      </c>
      <c r="AE57" s="7">
        <v>2.5600000000000001E-2</v>
      </c>
      <c r="AF57" s="7">
        <v>5.9241600000000012E-3</v>
      </c>
      <c r="AG57" s="7">
        <v>1.4975999999999998E-3</v>
      </c>
      <c r="AN57" s="7">
        <v>6</v>
      </c>
      <c r="AO57" s="7">
        <v>4.537500000000005</v>
      </c>
      <c r="AP57" s="7">
        <v>0</v>
      </c>
      <c r="AQ57" s="7">
        <v>9.4915378703581155</v>
      </c>
      <c r="AR57" s="7">
        <v>7.9728918111008173</v>
      </c>
      <c r="AS57" s="7">
        <v>4.9355996925862193</v>
      </c>
      <c r="AT57" s="7">
        <v>2.2779690888859476</v>
      </c>
      <c r="AU57" s="7">
        <v>0</v>
      </c>
      <c r="AV57" s="7">
        <v>0</v>
      </c>
      <c r="AW57" s="7">
        <v>24.677998462931097</v>
      </c>
      <c r="BC57" s="42">
        <v>54</v>
      </c>
      <c r="BD57" s="42">
        <f>'[2]功能-行军令'!N57</f>
        <v>1896.3156446577002</v>
      </c>
      <c r="BE57" s="42">
        <f>'[2]功能-行军令'!O57</f>
        <v>2408.4857657278585</v>
      </c>
      <c r="BF57" s="42">
        <f>'[2]功能-行军令'!P57</f>
        <v>2689.3837042307518</v>
      </c>
      <c r="BG57" s="42">
        <f>'[2]功能-行军令'!Q57</f>
        <v>2241.5151732157478</v>
      </c>
      <c r="BH57" s="42">
        <f>'[2]功能-行军令'!R57</f>
        <v>1247.5036141140115</v>
      </c>
    </row>
    <row r="58" spans="1:60" x14ac:dyDescent="0.15">
      <c r="A58" s="13"/>
      <c r="H58" s="7">
        <v>56</v>
      </c>
      <c r="I58" s="7">
        <v>5.4137931034482764E-2</v>
      </c>
      <c r="J58" s="7">
        <v>541.37931034482767</v>
      </c>
      <c r="K58" s="7">
        <v>3.0695299137931044E-2</v>
      </c>
      <c r="L58" s="7">
        <v>276.2576922413794</v>
      </c>
      <c r="M58" s="5">
        <v>39.613861386138609</v>
      </c>
      <c r="N58" s="11">
        <v>1</v>
      </c>
      <c r="O58" s="7">
        <v>13.666410983461034</v>
      </c>
      <c r="P58" s="5">
        <v>4.2000000000000064</v>
      </c>
      <c r="Q58" s="7">
        <v>3.253907377014527</v>
      </c>
      <c r="V58" s="7">
        <v>37</v>
      </c>
      <c r="W58" s="7">
        <v>665.86211878148447</v>
      </c>
      <c r="X58" s="7">
        <v>47.679763701274133</v>
      </c>
      <c r="Y58" s="7">
        <v>18.89103448275862</v>
      </c>
      <c r="Z58" s="7">
        <v>4.3859078620689669</v>
      </c>
      <c r="AA58" s="7">
        <v>1.1122096551724137</v>
      </c>
      <c r="AB58" s="7">
        <v>44.646993232017323</v>
      </c>
      <c r="AC58" s="7">
        <v>0.90233651610575005</v>
      </c>
      <c r="AD58" s="7">
        <v>6.4612763894249997E-2</v>
      </c>
      <c r="AE58" s="7">
        <v>2.5600000000000001E-2</v>
      </c>
      <c r="AF58" s="7">
        <v>5.9435200000000016E-3</v>
      </c>
      <c r="AG58" s="7">
        <v>1.5071999999999998E-3</v>
      </c>
      <c r="AN58" s="7">
        <v>7</v>
      </c>
      <c r="AO58" s="7">
        <v>3.17500000000001</v>
      </c>
      <c r="AP58" s="7">
        <v>0</v>
      </c>
      <c r="AQ58" s="7">
        <v>15.424602096688623</v>
      </c>
      <c r="AR58" s="7">
        <v>12.956665761218444</v>
      </c>
      <c r="AS58" s="7">
        <v>8.0207930902780831</v>
      </c>
      <c r="AT58" s="7">
        <v>3.7019045032052698</v>
      </c>
      <c r="AU58" s="7">
        <v>1.5424602096688627</v>
      </c>
      <c r="AV58" s="7">
        <v>0</v>
      </c>
      <c r="AW58" s="7">
        <v>41.646425661059283</v>
      </c>
      <c r="BC58" s="42">
        <v>55</v>
      </c>
      <c r="BD58" s="42">
        <f>'[2]功能-行军令'!N58</f>
        <v>2035.7223638131961</v>
      </c>
      <c r="BE58" s="42">
        <f>'[2]功能-行军令'!O58</f>
        <v>2581.6898253376967</v>
      </c>
      <c r="BF58" s="42">
        <f>'[2]功能-行军令'!P58</f>
        <v>2879.4407739457738</v>
      </c>
      <c r="BG58" s="42">
        <f>'[2]功能-行军令'!Q58</f>
        <v>2398.0942210221438</v>
      </c>
      <c r="BH58" s="42">
        <f>'[2]功能-行军令'!R58</f>
        <v>1333.2875112126535</v>
      </c>
    </row>
    <row r="59" spans="1:60" x14ac:dyDescent="0.15">
      <c r="A59" s="13"/>
      <c r="H59" s="7">
        <v>57</v>
      </c>
      <c r="I59" s="7">
        <v>5.3103448275862067E-2</v>
      </c>
      <c r="J59" s="7">
        <v>531.0344827586207</v>
      </c>
      <c r="K59" s="7">
        <v>3.0033543103448284E-2</v>
      </c>
      <c r="L59" s="7">
        <v>270.30188793103457</v>
      </c>
      <c r="M59" s="5">
        <v>39.811881188118811</v>
      </c>
      <c r="N59" s="11">
        <v>1</v>
      </c>
      <c r="O59" s="7">
        <v>13.338593076006141</v>
      </c>
      <c r="P59" s="5">
        <v>4.1500000000000066</v>
      </c>
      <c r="Q59" s="7">
        <v>3.2141188134954506</v>
      </c>
      <c r="V59" s="7">
        <v>38</v>
      </c>
      <c r="W59" s="7">
        <v>656.5143765788207</v>
      </c>
      <c r="X59" s="7">
        <v>47.003511421179311</v>
      </c>
      <c r="Y59" s="7">
        <v>18.626206896551725</v>
      </c>
      <c r="Z59" s="7">
        <v>4.3385092413793123</v>
      </c>
      <c r="AA59" s="7">
        <v>1.1036027586206896</v>
      </c>
      <c r="AB59" s="7">
        <v>45.409531203926193</v>
      </c>
      <c r="AC59" s="7">
        <v>0.90231833747800005</v>
      </c>
      <c r="AD59" s="7">
        <v>6.4601982522000001E-2</v>
      </c>
      <c r="AE59" s="7">
        <v>2.5600000000000001E-2</v>
      </c>
      <c r="AF59" s="7">
        <v>5.962880000000002E-3</v>
      </c>
      <c r="AG59" s="7">
        <v>1.5167999999999998E-3</v>
      </c>
      <c r="AN59" s="7">
        <v>8</v>
      </c>
      <c r="AO59" s="7">
        <v>3</v>
      </c>
      <c r="AP59" s="7">
        <v>0</v>
      </c>
      <c r="AQ59" s="7">
        <v>16.666666666666668</v>
      </c>
      <c r="AR59" s="7">
        <v>14</v>
      </c>
      <c r="AS59" s="7">
        <v>8.6666666666666661</v>
      </c>
      <c r="AT59" s="7">
        <v>4.0000000000000009</v>
      </c>
      <c r="AU59" s="7">
        <v>1.6666666666666667</v>
      </c>
      <c r="AV59" s="7">
        <v>0.33333333333333331</v>
      </c>
      <c r="AW59" s="7">
        <v>45.333333333333336</v>
      </c>
      <c r="BC59" s="42">
        <v>56</v>
      </c>
      <c r="BD59" s="42">
        <f>'[2]功能-行军令'!N59</f>
        <v>2185.1347859033053</v>
      </c>
      <c r="BE59" s="42">
        <f>'[2]功能-行军令'!O59</f>
        <v>2765.4448312300565</v>
      </c>
      <c r="BF59" s="42">
        <f>'[2]功能-行军令'!P59</f>
        <v>3083.8617221732834</v>
      </c>
      <c r="BG59" s="42">
        <f>'[2]功能-行军令'!Q59</f>
        <v>2565.7852656076611</v>
      </c>
      <c r="BH59" s="42">
        <f>'[2]功能-行军令'!R59</f>
        <v>1425.2731652774821</v>
      </c>
    </row>
    <row r="60" spans="1:60" x14ac:dyDescent="0.15">
      <c r="A60" s="13"/>
      <c r="H60" s="7">
        <v>58</v>
      </c>
      <c r="I60" s="7">
        <v>5.2068965517241383E-2</v>
      </c>
      <c r="J60" s="7">
        <v>520.68965517241384</v>
      </c>
      <c r="K60" s="7">
        <v>2.9371787068965528E-2</v>
      </c>
      <c r="L60" s="7">
        <v>264.34608362068974</v>
      </c>
      <c r="M60" s="5">
        <v>40.009009009009006</v>
      </c>
      <c r="N60" s="11">
        <v>1</v>
      </c>
      <c r="O60" s="7">
        <v>13.014310228358013</v>
      </c>
      <c r="P60" s="5">
        <v>4.1000000000000068</v>
      </c>
      <c r="Q60" s="7">
        <v>3.1742220069165836</v>
      </c>
      <c r="V60" s="7">
        <v>39</v>
      </c>
      <c r="W60" s="7">
        <v>647.16701048569655</v>
      </c>
      <c r="X60" s="7">
        <v>46.327482203958617</v>
      </c>
      <c r="Y60" s="7">
        <v>18.361379310344827</v>
      </c>
      <c r="Z60" s="7">
        <v>4.2907100689655175</v>
      </c>
      <c r="AA60" s="7">
        <v>1.0947972413793101</v>
      </c>
      <c r="AB60" s="7">
        <v>46.163745899553483</v>
      </c>
      <c r="AC60" s="7">
        <v>0.90230015885025006</v>
      </c>
      <c r="AD60" s="7">
        <v>6.4591201149750005E-2</v>
      </c>
      <c r="AE60" s="7">
        <v>2.5600000000000001E-2</v>
      </c>
      <c r="AF60" s="7">
        <v>5.9822400000000015E-3</v>
      </c>
      <c r="AG60" s="7">
        <v>1.5263999999999998E-3</v>
      </c>
      <c r="BC60" s="42">
        <v>57</v>
      </c>
      <c r="BD60" s="42">
        <f>'[2]功能-行军令'!N60</f>
        <v>2345.2710548727578</v>
      </c>
      <c r="BE60" s="42">
        <f>'[2]功能-行军令'!O60</f>
        <v>2968.7919553027004</v>
      </c>
      <c r="BF60" s="42">
        <f>'[2]功能-行军令'!P60</f>
        <v>3304.7571323285597</v>
      </c>
      <c r="BG60" s="42">
        <f>'[2]功能-行军令'!Q60</f>
        <v>2746.4653577160998</v>
      </c>
      <c r="BH60" s="42">
        <f>'[2]功能-行军令'!R60</f>
        <v>1526.0474817443567</v>
      </c>
    </row>
    <row r="61" spans="1:60" x14ac:dyDescent="0.15">
      <c r="A61" s="13"/>
      <c r="H61" s="7">
        <v>59</v>
      </c>
      <c r="I61" s="7">
        <v>5.1034482758620686E-2</v>
      </c>
      <c r="J61" s="7">
        <v>510.34482758620686</v>
      </c>
      <c r="K61" s="7">
        <v>2.8710031034482768E-2</v>
      </c>
      <c r="L61" s="7">
        <v>258.39027931034491</v>
      </c>
      <c r="M61" s="5">
        <v>40.189189189189186</v>
      </c>
      <c r="N61" s="11">
        <v>1</v>
      </c>
      <c r="O61" s="7">
        <v>12.698559933214295</v>
      </c>
      <c r="P61" s="5">
        <v>4.0500000000000069</v>
      </c>
      <c r="Q61" s="7">
        <v>3.1354468970899441</v>
      </c>
      <c r="V61" s="7">
        <v>40</v>
      </c>
      <c r="W61" s="7">
        <v>637.82002050211213</v>
      </c>
      <c r="X61" s="7">
        <v>45.651676049612064</v>
      </c>
      <c r="Y61" s="7">
        <v>18.096551724137932</v>
      </c>
      <c r="Z61" s="7">
        <v>4.2425103448275872</v>
      </c>
      <c r="AA61" s="7">
        <v>1.0857931034482757</v>
      </c>
      <c r="AB61" s="7">
        <v>46.909564669980995</v>
      </c>
      <c r="AC61" s="7">
        <v>0.90228198022250006</v>
      </c>
      <c r="AD61" s="7">
        <v>6.4580419777499995E-2</v>
      </c>
      <c r="AE61" s="7">
        <v>2.5600000000000001E-2</v>
      </c>
      <c r="AF61" s="7">
        <v>6.0016000000000019E-3</v>
      </c>
      <c r="AG61" s="7">
        <v>1.5359999999999998E-3</v>
      </c>
      <c r="BC61" s="42">
        <v>58</v>
      </c>
      <c r="BD61" s="42">
        <f>'[2]功能-行军令'!N61</f>
        <v>2516.9008583437885</v>
      </c>
      <c r="BE61" s="42">
        <f>'[2]功能-行军令'!O61</f>
        <v>3179.8197152899115</v>
      </c>
      <c r="BF61" s="42">
        <f>'[2]功能-行军令'!P61</f>
        <v>3541.126305028768</v>
      </c>
      <c r="BG61" s="42">
        <f>'[2]功能-行军令'!Q61</f>
        <v>2942.9465153781307</v>
      </c>
      <c r="BH61" s="42">
        <f>'[2]功能-行军令'!R61</f>
        <v>1633.2169669792843</v>
      </c>
    </row>
    <row r="62" spans="1:60" x14ac:dyDescent="0.15">
      <c r="A62" s="13"/>
      <c r="H62" s="7">
        <v>60</v>
      </c>
      <c r="I62" s="7">
        <v>0.05</v>
      </c>
      <c r="J62" s="7">
        <v>500</v>
      </c>
      <c r="K62" s="7">
        <v>2.8048275000000008E-2</v>
      </c>
      <c r="L62" s="7">
        <v>252.43447500000008</v>
      </c>
      <c r="M62" s="5">
        <v>40.369369369369366</v>
      </c>
      <c r="N62" s="11">
        <v>1</v>
      </c>
      <c r="O62" s="7">
        <v>12.385628207989289</v>
      </c>
      <c r="P62" s="5">
        <v>4.0000000000000071</v>
      </c>
      <c r="Q62" s="7">
        <v>3.0964070519973168</v>
      </c>
      <c r="V62" s="7">
        <v>41</v>
      </c>
      <c r="W62" s="7">
        <v>628.47340662806721</v>
      </c>
      <c r="X62" s="7">
        <v>44.976092958139645</v>
      </c>
      <c r="Y62" s="7">
        <v>17.831724137931033</v>
      </c>
      <c r="Z62" s="7">
        <v>4.1939100689655175</v>
      </c>
      <c r="AA62" s="7">
        <v>1.076590344827586</v>
      </c>
      <c r="AB62" s="7">
        <v>47.646914866290537</v>
      </c>
      <c r="AC62" s="7">
        <v>0.90226380159475006</v>
      </c>
      <c r="AD62" s="7">
        <v>6.4569638405249999E-2</v>
      </c>
      <c r="AE62" s="7">
        <v>2.5600000000000001E-2</v>
      </c>
      <c r="AF62" s="7">
        <v>6.0209600000000014E-3</v>
      </c>
      <c r="AG62" s="7">
        <v>1.5455999999999998E-3</v>
      </c>
      <c r="BC62" s="42">
        <v>59</v>
      </c>
      <c r="BD62" s="42">
        <f>'[2]功能-行军令'!N62</f>
        <v>2700.8491270843624</v>
      </c>
      <c r="BE62" s="42">
        <f>'[2]功能-行军令'!O62</f>
        <v>3413.0043277850505</v>
      </c>
      <c r="BF62" s="42">
        <f>'[2]功能-行军令'!P62</f>
        <v>3797.2588302242589</v>
      </c>
      <c r="BG62" s="42">
        <f>'[2]功能-行军令'!Q62</f>
        <v>3152.5896292338052</v>
      </c>
      <c r="BH62" s="42">
        <f>'[2]功能-行军令'!R62</f>
        <v>1751.3714878690009</v>
      </c>
    </row>
    <row r="63" spans="1:60" x14ac:dyDescent="0.15">
      <c r="A63" s="13"/>
      <c r="H63" s="7">
        <v>61</v>
      </c>
      <c r="I63" s="7">
        <v>4.9833333333333334E-2</v>
      </c>
      <c r="J63" s="7">
        <v>498.33333333333331</v>
      </c>
      <c r="K63" s="7">
        <v>2.7912708337500008E-2</v>
      </c>
      <c r="L63" s="7">
        <v>251.2143750375001</v>
      </c>
      <c r="M63" s="5">
        <v>40.549549549549546</v>
      </c>
      <c r="N63" s="11">
        <v>1</v>
      </c>
      <c r="O63" s="7">
        <v>12.289491224172407</v>
      </c>
      <c r="P63" s="5">
        <v>3.9500000000000073</v>
      </c>
      <c r="Q63" s="7">
        <v>3.1112636010563</v>
      </c>
      <c r="V63" s="7">
        <v>42</v>
      </c>
      <c r="W63" s="7">
        <v>619.12716886356213</v>
      </c>
      <c r="X63" s="7">
        <v>44.300732929541383</v>
      </c>
      <c r="Y63" s="7">
        <v>17.566896551724138</v>
      </c>
      <c r="Z63" s="7">
        <v>4.1449092413793123</v>
      </c>
      <c r="AA63" s="7">
        <v>1.0671889655172413</v>
      </c>
      <c r="AB63" s="7">
        <v>48.375723839563911</v>
      </c>
      <c r="AC63" s="7">
        <v>0.90224562296700006</v>
      </c>
      <c r="AD63" s="7">
        <v>6.4558857033000003E-2</v>
      </c>
      <c r="AE63" s="7">
        <v>2.5600000000000001E-2</v>
      </c>
      <c r="AF63" s="7">
        <v>6.0403200000000018E-3</v>
      </c>
      <c r="AG63" s="7">
        <v>1.5551999999999999E-3</v>
      </c>
      <c r="BC63" s="42">
        <v>60</v>
      </c>
      <c r="BD63" s="42">
        <f>'[2]功能-行军令'!N63</f>
        <v>2898</v>
      </c>
      <c r="BE63" s="42">
        <f>'[2]功能-行军令'!O63</f>
        <v>3657.4965000000002</v>
      </c>
      <c r="BF63" s="42">
        <f>'[2]功能-行军令'!P63</f>
        <v>4069.2833999999998</v>
      </c>
      <c r="BG63" s="42">
        <f>'[2]功能-行军令'!Q63</f>
        <v>3379.4712</v>
      </c>
      <c r="BH63" s="42">
        <f>'[2]功能-行军令'!R63</f>
        <v>1882.4589000000003</v>
      </c>
    </row>
    <row r="64" spans="1:60" x14ac:dyDescent="0.15">
      <c r="A64" s="13"/>
      <c r="H64" s="7">
        <v>62</v>
      </c>
      <c r="I64" s="7">
        <v>4.9666666666666671E-2</v>
      </c>
      <c r="J64" s="7">
        <v>496.66666666666674</v>
      </c>
      <c r="K64" s="7">
        <v>2.7777141675000009E-2</v>
      </c>
      <c r="L64" s="7">
        <v>249.99427507500008</v>
      </c>
      <c r="M64" s="5">
        <v>40.729729729729726</v>
      </c>
      <c r="N64" s="11">
        <v>1</v>
      </c>
      <c r="O64" s="7">
        <v>12.194204821942051</v>
      </c>
      <c r="P64" s="5">
        <v>3.9000000000000075</v>
      </c>
      <c r="Q64" s="7">
        <v>3.1267191851133407</v>
      </c>
      <c r="V64" s="7">
        <v>43</v>
      </c>
      <c r="W64" s="7">
        <v>609.78130720859667</v>
      </c>
      <c r="X64" s="7">
        <v>43.625595963817254</v>
      </c>
      <c r="Y64" s="7">
        <v>17.302068965517243</v>
      </c>
      <c r="Z64" s="7">
        <v>4.0955078620689669</v>
      </c>
      <c r="AA64" s="7">
        <v>1.0575889655172415</v>
      </c>
      <c r="AB64" s="7">
        <v>49.095918940882918</v>
      </c>
      <c r="AC64" s="7">
        <v>0.90222744433925006</v>
      </c>
      <c r="AD64" s="7">
        <v>6.4548075660750007E-2</v>
      </c>
      <c r="AE64" s="7">
        <v>2.5600000000000001E-2</v>
      </c>
      <c r="AF64" s="7">
        <v>6.0596800000000013E-3</v>
      </c>
      <c r="AG64" s="7">
        <v>1.5647999999999999E-3</v>
      </c>
      <c r="BC64" s="42">
        <v>61</v>
      </c>
      <c r="BD64" s="42">
        <f>'[2]功能-行军令'!N64</f>
        <v>3109.3010737068457</v>
      </c>
      <c r="BE64" s="42">
        <f>'[2]功能-行军令'!O64</f>
        <v>3925.9860381165895</v>
      </c>
      <c r="BF64" s="42">
        <f>'[2]功能-行军令'!P64</f>
        <v>4365.9859367969093</v>
      </c>
      <c r="BG64" s="42">
        <f>'[2]功能-行军令'!Q64</f>
        <v>3628.6625026184524</v>
      </c>
      <c r="BH64" s="42">
        <f>'[2]功能-行军令'!R64</f>
        <v>2019.01789286138</v>
      </c>
    </row>
    <row r="65" spans="1:60" x14ac:dyDescent="0.15">
      <c r="A65" s="13"/>
      <c r="H65" s="7">
        <v>63</v>
      </c>
      <c r="I65" s="7">
        <v>4.9500000000000002E-2</v>
      </c>
      <c r="J65" s="7">
        <v>495</v>
      </c>
      <c r="K65" s="7">
        <v>2.7641575012500006E-2</v>
      </c>
      <c r="L65" s="7">
        <v>248.77417511250005</v>
      </c>
      <c r="M65" s="5">
        <v>40.909909909909906</v>
      </c>
      <c r="N65" s="11">
        <v>1</v>
      </c>
      <c r="O65" s="7">
        <v>12.099757762607357</v>
      </c>
      <c r="P65" s="5">
        <v>3.8500000000000076</v>
      </c>
      <c r="Q65" s="7">
        <v>3.1427942240538527</v>
      </c>
      <c r="V65" s="7">
        <v>44</v>
      </c>
      <c r="W65" s="7">
        <v>600.43582166317071</v>
      </c>
      <c r="X65" s="7">
        <v>42.950682060967239</v>
      </c>
      <c r="Y65" s="7">
        <v>17.037241379310345</v>
      </c>
      <c r="Z65" s="7">
        <v>4.0457059310344841</v>
      </c>
      <c r="AA65" s="7">
        <v>1.047790344827586</v>
      </c>
      <c r="AB65" s="7">
        <v>49.807427521329352</v>
      </c>
      <c r="AC65" s="7">
        <v>0.90220926571150006</v>
      </c>
      <c r="AD65" s="7">
        <v>6.4537294288499997E-2</v>
      </c>
      <c r="AE65" s="7">
        <v>2.5600000000000001E-2</v>
      </c>
      <c r="AF65" s="7">
        <v>6.0790400000000017E-3</v>
      </c>
      <c r="AG65" s="7">
        <v>1.5743999999999999E-3</v>
      </c>
      <c r="AK65" s="7"/>
      <c r="BC65" s="42">
        <v>62</v>
      </c>
      <c r="BD65" s="42">
        <f>'[2]功能-行军令'!N65</f>
        <v>3335.7679571112699</v>
      </c>
      <c r="BE65" s="42">
        <f>'[2]功能-行军令'!O65</f>
        <v>4210.4788321605647</v>
      </c>
      <c r="BF65" s="42">
        <f>'[2]功能-行军令'!P65</f>
        <v>4687.2833516127894</v>
      </c>
      <c r="BG65" s="42">
        <f>'[2]功能-行军令'!Q65</f>
        <v>3898.1856863497019</v>
      </c>
      <c r="BH65" s="42">
        <f>'[2]功能-行军令'!R65</f>
        <v>2175.7836567037139</v>
      </c>
    </row>
    <row r="66" spans="1:60" x14ac:dyDescent="0.15">
      <c r="A66" s="13"/>
      <c r="H66" s="7">
        <v>64</v>
      </c>
      <c r="I66" s="7">
        <v>4.9333333333333333E-2</v>
      </c>
      <c r="J66" s="7">
        <v>493.33333333333331</v>
      </c>
      <c r="K66" s="7">
        <v>2.7506008350000007E-2</v>
      </c>
      <c r="L66" s="7">
        <v>247.55407515000007</v>
      </c>
      <c r="M66" s="5">
        <v>41.090090090090087</v>
      </c>
      <c r="N66" s="11">
        <v>1</v>
      </c>
      <c r="O66" s="7">
        <v>12.006139004604254</v>
      </c>
      <c r="P66" s="5">
        <v>3.8000000000000078</v>
      </c>
      <c r="Q66" s="7">
        <v>3.1595102643695339</v>
      </c>
      <c r="V66" s="7">
        <v>45</v>
      </c>
      <c r="W66" s="7">
        <v>591.09071222728448</v>
      </c>
      <c r="X66" s="7">
        <v>42.275991220991379</v>
      </c>
      <c r="Y66" s="7">
        <v>16.77241379310345</v>
      </c>
      <c r="Z66" s="7">
        <v>3.9955034482758638</v>
      </c>
      <c r="AA66" s="7">
        <v>1.0377931034482759</v>
      </c>
      <c r="AB66" s="7">
        <v>50.510176931985022</v>
      </c>
      <c r="AC66" s="7">
        <v>0.90219108708374995</v>
      </c>
      <c r="AD66" s="7">
        <v>6.4526512916250001E-2</v>
      </c>
      <c r="AE66" s="7">
        <v>2.5600000000000001E-2</v>
      </c>
      <c r="AF66" s="7">
        <v>6.0984000000000021E-3</v>
      </c>
      <c r="AG66" s="7">
        <v>1.5839999999999999E-3</v>
      </c>
      <c r="AK66" s="7"/>
      <c r="BC66" s="42">
        <v>63</v>
      </c>
      <c r="BD66" s="42">
        <f>'[2]功能-行军令'!N66</f>
        <v>3578.4891528874323</v>
      </c>
      <c r="BE66" s="42">
        <f>'[2]功能-行军令'!O66</f>
        <v>4520.4953050880667</v>
      </c>
      <c r="BF66" s="42">
        <f>'[2]功能-行军令'!P66</f>
        <v>5030.4689059957536</v>
      </c>
      <c r="BG66" s="42">
        <f>'[2]功能-行军令'!Q66</f>
        <v>4189.8429073612688</v>
      </c>
      <c r="BH66" s="42">
        <f>'[2]功能-行军令'!R66</f>
        <v>2338.1070192541943</v>
      </c>
    </row>
    <row r="67" spans="1:60" x14ac:dyDescent="0.15">
      <c r="A67" s="13"/>
      <c r="H67" s="7">
        <v>65</v>
      </c>
      <c r="I67" s="7">
        <v>4.9166666666666671E-2</v>
      </c>
      <c r="J67" s="7">
        <v>491.66666666666669</v>
      </c>
      <c r="K67" s="7">
        <v>2.7370441687500007E-2</v>
      </c>
      <c r="L67" s="7">
        <v>246.33397518750004</v>
      </c>
      <c r="M67" s="5">
        <v>41.270270270270267</v>
      </c>
      <c r="N67" s="11">
        <v>1</v>
      </c>
      <c r="O67" s="7">
        <v>11.913337699192317</v>
      </c>
      <c r="P67" s="5">
        <v>3.750000000000008</v>
      </c>
      <c r="Q67" s="7">
        <v>3.1768900531179445</v>
      </c>
      <c r="V67" s="7">
        <v>46</v>
      </c>
      <c r="W67" s="7">
        <v>581.74597890093787</v>
      </c>
      <c r="X67" s="7">
        <v>41.601523443889654</v>
      </c>
      <c r="Y67" s="7">
        <v>16.507586206896551</v>
      </c>
      <c r="Z67" s="7">
        <v>3.9449004137931043</v>
      </c>
      <c r="AA67" s="7">
        <v>1.0275972413793102</v>
      </c>
      <c r="AB67" s="7">
        <v>51.204094523931737</v>
      </c>
      <c r="AC67" s="7">
        <v>0.90217290845599996</v>
      </c>
      <c r="AD67" s="7">
        <v>6.4515731544000005E-2</v>
      </c>
      <c r="AE67" s="7">
        <v>2.5600000000000001E-2</v>
      </c>
      <c r="AF67" s="7">
        <v>6.1177600000000016E-3</v>
      </c>
      <c r="AG67" s="7">
        <v>1.5935999999999997E-3</v>
      </c>
      <c r="AK67" s="7"/>
      <c r="BC67" s="42">
        <v>64</v>
      </c>
      <c r="BD67" s="42">
        <f>'[2]功能-行军令'!N67</f>
        <v>3838.631289315399</v>
      </c>
      <c r="BE67" s="42">
        <f>'[2]功能-行军令'!O67</f>
        <v>4850.7949118015804</v>
      </c>
      <c r="BF67" s="42">
        <f>'[2]功能-行军令'!P67</f>
        <v>5402.2393310636253</v>
      </c>
      <c r="BG67" s="42">
        <f>'[2]功能-行军令'!Q67</f>
        <v>4503.0232618402342</v>
      </c>
      <c r="BH67" s="42">
        <f>'[2]功能-行军令'!R67</f>
        <v>2507.2187163176109</v>
      </c>
    </row>
    <row r="68" spans="1:60" x14ac:dyDescent="0.15">
      <c r="A68" s="13"/>
      <c r="H68" s="7">
        <v>66</v>
      </c>
      <c r="I68" s="7">
        <v>4.9000000000000002E-2</v>
      </c>
      <c r="J68" s="7">
        <v>490</v>
      </c>
      <c r="K68" s="7">
        <v>2.7234875025000008E-2</v>
      </c>
      <c r="L68" s="7">
        <v>245.11387522500007</v>
      </c>
      <c r="M68" s="5">
        <v>41.450450450450447</v>
      </c>
      <c r="N68" s="11">
        <v>1</v>
      </c>
      <c r="O68" s="7">
        <v>11.821343186263856</v>
      </c>
      <c r="P68" s="5">
        <v>3.7000000000000082</v>
      </c>
      <c r="Q68" s="7">
        <v>3.1949576179091435</v>
      </c>
      <c r="V68" s="7">
        <v>47</v>
      </c>
      <c r="W68" s="7">
        <v>572.40162168413099</v>
      </c>
      <c r="X68" s="7">
        <v>40.927278729662063</v>
      </c>
      <c r="Y68" s="7">
        <v>16.242758620689656</v>
      </c>
      <c r="Z68" s="7">
        <v>3.8938968275862083</v>
      </c>
      <c r="AA68" s="7">
        <v>1.0172027586206895</v>
      </c>
      <c r="AB68" s="7">
        <v>51.88910764825129</v>
      </c>
      <c r="AC68" s="7">
        <v>0.90215472982824996</v>
      </c>
      <c r="AD68" s="7">
        <v>6.4504950171749995E-2</v>
      </c>
      <c r="AE68" s="7">
        <v>2.5600000000000001E-2</v>
      </c>
      <c r="AF68" s="7">
        <v>6.137120000000002E-3</v>
      </c>
      <c r="AG68" s="7">
        <v>1.6031999999999997E-3</v>
      </c>
      <c r="AK68" s="7"/>
      <c r="BC68" s="42">
        <v>65</v>
      </c>
      <c r="BD68" s="42">
        <f>'[2]功能-行军令'!N68</f>
        <v>4117.4447276263909</v>
      </c>
      <c r="BE68" s="42">
        <f>'[2]功能-行军令'!O68</f>
        <v>5202.5256778579324</v>
      </c>
      <c r="BF68" s="42">
        <f>'[2]功能-行军令'!P68</f>
        <v>5806.0267123595722</v>
      </c>
      <c r="BG68" s="42">
        <f>'[2]功能-行军令'!Q68</f>
        <v>4833.7816495985917</v>
      </c>
      <c r="BH68" s="42">
        <f>'[2]功能-行军令'!R68</f>
        <v>2677.3415812386629</v>
      </c>
    </row>
    <row r="69" spans="1:60" x14ac:dyDescent="0.15">
      <c r="A69" s="13"/>
      <c r="H69" s="7">
        <v>67</v>
      </c>
      <c r="I69" s="7">
        <v>4.8833333333333333E-2</v>
      </c>
      <c r="J69" s="7">
        <v>488.33333333333331</v>
      </c>
      <c r="K69" s="7">
        <v>2.7099308362500005E-2</v>
      </c>
      <c r="L69" s="7">
        <v>243.89377526250004</v>
      </c>
      <c r="M69" s="5">
        <v>41.630630630630627</v>
      </c>
      <c r="N69" s="11">
        <v>1</v>
      </c>
      <c r="O69" s="7">
        <v>11.730144990261849</v>
      </c>
      <c r="P69" s="5">
        <v>3.6500000000000083</v>
      </c>
      <c r="Q69" s="7">
        <v>3.2137383534963897</v>
      </c>
      <c r="V69" s="7">
        <v>48</v>
      </c>
      <c r="W69" s="7">
        <v>563.05764057686372</v>
      </c>
      <c r="X69" s="7">
        <v>40.253257078308614</v>
      </c>
      <c r="Y69" s="7">
        <v>15.977931034482758</v>
      </c>
      <c r="Z69" s="7">
        <v>3.842492689655173</v>
      </c>
      <c r="AA69" s="7">
        <v>1.0066096551724135</v>
      </c>
      <c r="AB69" s="7">
        <v>52.565143656025477</v>
      </c>
      <c r="AC69" s="7">
        <v>0.90213655120049996</v>
      </c>
      <c r="AD69" s="7">
        <v>6.4494168799499998E-2</v>
      </c>
      <c r="AE69" s="7">
        <v>2.5600000000000001E-2</v>
      </c>
      <c r="AF69" s="7">
        <v>6.1564800000000015E-3</v>
      </c>
      <c r="AG69" s="7">
        <v>1.6127999999999997E-3</v>
      </c>
      <c r="AK69" s="7"/>
      <c r="BC69" s="42">
        <v>66</v>
      </c>
      <c r="BD69" s="42">
        <f>'[2]功能-行军令'!N69</f>
        <v>4416.2695718066107</v>
      </c>
      <c r="BE69" s="42">
        <f>'[2]功能-行军令'!O69</f>
        <v>5584.6032876140744</v>
      </c>
      <c r="BF69" s="42">
        <f>'[2]功能-行军令'!P69</f>
        <v>6232.6428443465666</v>
      </c>
      <c r="BG69" s="42">
        <f>'[2]功能-行军令'!Q69</f>
        <v>5166.7953843630921</v>
      </c>
      <c r="BH69" s="42">
        <f>'[2]功能-行军令'!R69</f>
        <v>2868.6839062272406</v>
      </c>
    </row>
    <row r="70" spans="1:60" x14ac:dyDescent="0.15">
      <c r="A70" s="13"/>
      <c r="H70" s="7">
        <v>68</v>
      </c>
      <c r="I70" s="7">
        <v>4.8666666666666671E-2</v>
      </c>
      <c r="J70" s="7">
        <v>486.66666666666669</v>
      </c>
      <c r="K70" s="7">
        <v>2.6963741700000005E-2</v>
      </c>
      <c r="L70" s="7">
        <v>242.67367530000004</v>
      </c>
      <c r="M70" s="5">
        <v>41.810810810810807</v>
      </c>
      <c r="N70" s="11">
        <v>1</v>
      </c>
      <c r="O70" s="7">
        <v>11.639732816203406</v>
      </c>
      <c r="P70" s="5">
        <v>3.6000000000000085</v>
      </c>
      <c r="Q70" s="7">
        <v>3.2332591156120496</v>
      </c>
      <c r="V70" s="7">
        <v>49</v>
      </c>
      <c r="W70" s="7">
        <v>553.71403557913629</v>
      </c>
      <c r="X70" s="7">
        <v>39.579458489829314</v>
      </c>
      <c r="Y70" s="7">
        <v>15.713103448275865</v>
      </c>
      <c r="Z70" s="7">
        <v>3.7906880000000016</v>
      </c>
      <c r="AA70" s="7">
        <v>0.99581793103448268</v>
      </c>
      <c r="AB70" s="7">
        <v>53.232129898336119</v>
      </c>
      <c r="AC70" s="7">
        <v>0.90211837257274996</v>
      </c>
      <c r="AD70" s="7">
        <v>6.4483387427250002E-2</v>
      </c>
      <c r="AE70" s="7">
        <v>2.5600000000000001E-2</v>
      </c>
      <c r="AF70" s="7">
        <v>6.1758400000000019E-3</v>
      </c>
      <c r="AG70" s="7">
        <v>1.6223999999999998E-3</v>
      </c>
      <c r="AK70" s="7"/>
      <c r="BC70" s="42">
        <v>67</v>
      </c>
      <c r="BD70" s="42">
        <f>'[2]功能-行军令'!N70</f>
        <v>4736.5421097455128</v>
      </c>
      <c r="BE70" s="42">
        <f>'[2]功能-行军令'!O70</f>
        <v>5994.4338352951672</v>
      </c>
      <c r="BF70" s="42">
        <f>'[2]功能-行军令'!P70</f>
        <v>6669.648506700737</v>
      </c>
      <c r="BG70" s="42">
        <f>'[2]功能-行军令'!Q70</f>
        <v>5523.467097126364</v>
      </c>
      <c r="BH70" s="42">
        <f>'[2]功能-行军令'!R70</f>
        <v>3069.2998807764393</v>
      </c>
    </row>
    <row r="71" spans="1:60" x14ac:dyDescent="0.15">
      <c r="A71" s="13"/>
      <c r="H71" s="7">
        <v>69</v>
      </c>
      <c r="I71" s="7">
        <v>4.8500000000000001E-2</v>
      </c>
      <c r="J71" s="7">
        <v>485</v>
      </c>
      <c r="K71" s="7">
        <v>2.6828175037500006E-2</v>
      </c>
      <c r="L71" s="7">
        <v>241.45357533750007</v>
      </c>
      <c r="M71" s="5">
        <v>41.990990990990987</v>
      </c>
      <c r="N71" s="11">
        <v>1</v>
      </c>
      <c r="O71" s="7">
        <v>11.550096545805623</v>
      </c>
      <c r="P71" s="5">
        <v>3.5500000000000087</v>
      </c>
      <c r="Q71" s="7">
        <v>3.2535483227621391</v>
      </c>
      <c r="V71" s="7">
        <v>50</v>
      </c>
      <c r="W71" s="7">
        <v>544.37080669094826</v>
      </c>
      <c r="X71" s="7">
        <v>38.905882964224141</v>
      </c>
      <c r="Y71" s="7">
        <v>15.448275862068966</v>
      </c>
      <c r="Z71" s="7">
        <v>3.7384827586206906</v>
      </c>
      <c r="AA71" s="7">
        <v>0.98482758620689637</v>
      </c>
      <c r="AB71" s="7">
        <v>53.889993726264997</v>
      </c>
      <c r="AC71" s="7">
        <v>0.90210019394499996</v>
      </c>
      <c r="AD71" s="7">
        <v>6.4472606055000006E-2</v>
      </c>
      <c r="AE71" s="7">
        <v>2.5600000000000001E-2</v>
      </c>
      <c r="AF71" s="7">
        <v>6.1952000000000014E-3</v>
      </c>
      <c r="AG71" s="7">
        <v>1.6319999999999998E-3</v>
      </c>
      <c r="AK71" s="7"/>
      <c r="BC71" s="42">
        <v>68</v>
      </c>
      <c r="BD71" s="42">
        <f>'[2]功能-行军令'!N71</f>
        <v>5079.8017166875779</v>
      </c>
      <c r="BE71" s="42">
        <f>'[2]功能-行军令'!O71</f>
        <v>6420.7147672321553</v>
      </c>
      <c r="BF71" s="42">
        <f>'[2]功能-行军令'!P71</f>
        <v>7120.8439603582265</v>
      </c>
      <c r="BG71" s="42">
        <f>'[2]功能-行军令'!Q71</f>
        <v>5913.5186519153212</v>
      </c>
      <c r="BH71" s="42">
        <f>'[2]功能-行军令'!R71</f>
        <v>3281.4966937441241</v>
      </c>
    </row>
    <row r="72" spans="1:60" x14ac:dyDescent="0.15">
      <c r="A72" s="13"/>
      <c r="H72" s="7">
        <v>70</v>
      </c>
      <c r="I72" s="7">
        <v>4.8333333333333332E-2</v>
      </c>
      <c r="J72" s="7">
        <v>483.33333333333331</v>
      </c>
      <c r="K72" s="7">
        <v>2.6692608375000006E-2</v>
      </c>
      <c r="L72" s="7">
        <v>240.2334753750001</v>
      </c>
      <c r="M72" s="5">
        <v>42.155737704918032</v>
      </c>
      <c r="N72" s="11">
        <v>1</v>
      </c>
      <c r="O72" s="7">
        <v>11.465422256789163</v>
      </c>
      <c r="P72" s="5">
        <v>3.5000000000000089</v>
      </c>
      <c r="Q72" s="7">
        <v>3.2758349305111811</v>
      </c>
      <c r="V72" s="7">
        <v>51</v>
      </c>
      <c r="W72" s="7">
        <v>535.02795391229995</v>
      </c>
      <c r="X72" s="7">
        <v>38.232530501493102</v>
      </c>
      <c r="Y72" s="7">
        <v>15.183448275862069</v>
      </c>
      <c r="Z72" s="7">
        <v>3.6858769655172425</v>
      </c>
      <c r="AA72" s="7">
        <v>0.97363862068965512</v>
      </c>
      <c r="AB72" s="7">
        <v>54.538662490893913</v>
      </c>
      <c r="AC72" s="7">
        <v>0.90208201531724996</v>
      </c>
      <c r="AD72" s="7">
        <v>6.4461824682749996E-2</v>
      </c>
      <c r="AE72" s="7">
        <v>2.5600000000000001E-2</v>
      </c>
      <c r="AF72" s="7">
        <v>6.2145600000000018E-3</v>
      </c>
      <c r="AG72" s="7">
        <v>1.6415999999999998E-3</v>
      </c>
      <c r="AK72" s="7"/>
      <c r="BC72" s="42">
        <v>69</v>
      </c>
      <c r="BD72" s="42">
        <f>'[2]功能-行军令'!N72</f>
        <v>5447.6982541687212</v>
      </c>
      <c r="BE72" s="42">
        <f>'[2]功能-行军令'!O72</f>
        <v>6868.2684736992569</v>
      </c>
      <c r="BF72" s="42">
        <f>'[2]功能-行军令'!P72</f>
        <v>7634.4043333920454</v>
      </c>
      <c r="BG72" s="42">
        <f>'[2]功能-行军令'!Q72</f>
        <v>6338.1363766348895</v>
      </c>
      <c r="BH72" s="42">
        <f>'[2]功能-行军令'!R72</f>
        <v>3508.175561817156</v>
      </c>
    </row>
    <row r="73" spans="1:60" x14ac:dyDescent="0.15">
      <c r="A73" s="13"/>
      <c r="H73" s="7">
        <v>71</v>
      </c>
      <c r="I73" s="7">
        <v>4.816666666666667E-2</v>
      </c>
      <c r="J73" s="7">
        <v>481.66666666666669</v>
      </c>
      <c r="K73" s="7">
        <v>2.6557041712500003E-2</v>
      </c>
      <c r="L73" s="7">
        <v>239.01337541250001</v>
      </c>
      <c r="M73" s="5">
        <v>42.319672131147541</v>
      </c>
      <c r="N73" s="11">
        <v>1</v>
      </c>
      <c r="O73" s="7">
        <v>11.381625669830202</v>
      </c>
      <c r="P73" s="5">
        <v>3.4500000000000091</v>
      </c>
      <c r="Q73" s="7">
        <v>3.2990219332841075</v>
      </c>
      <c r="V73" s="7">
        <v>52</v>
      </c>
      <c r="W73" s="7">
        <v>525.68547724319137</v>
      </c>
      <c r="X73" s="7">
        <v>37.559401101636212</v>
      </c>
      <c r="Y73" s="7">
        <v>14.918620689655175</v>
      </c>
      <c r="Z73" s="7">
        <v>3.6328706206896562</v>
      </c>
      <c r="AA73" s="7">
        <v>0.96225103448275862</v>
      </c>
      <c r="AB73" s="7">
        <v>55.178063543304681</v>
      </c>
      <c r="AC73" s="7">
        <v>0.90206383668949996</v>
      </c>
      <c r="AD73" s="7">
        <v>6.44510433105E-2</v>
      </c>
      <c r="AE73" s="7">
        <v>2.5600000000000001E-2</v>
      </c>
      <c r="AF73" s="7">
        <v>6.2339200000000013E-3</v>
      </c>
      <c r="AG73" s="7">
        <v>1.6511999999999998E-3</v>
      </c>
      <c r="AK73" s="7"/>
      <c r="BC73" s="42">
        <v>70</v>
      </c>
      <c r="BD73" s="42">
        <f>'[2]功能-行军令'!N73</f>
        <v>5842</v>
      </c>
      <c r="BE73" s="42">
        <f>'[2]功能-行军令'!O73</f>
        <v>7367.9431000000004</v>
      </c>
      <c r="BF73" s="42">
        <f>'[2]功能-行军令'!P73</f>
        <v>8199.691499999999</v>
      </c>
      <c r="BG73" s="42">
        <f>'[2]功能-行军令'!Q73</f>
        <v>6790.3471000000009</v>
      </c>
      <c r="BH73" s="42">
        <f>'[2]功能-行军令'!R73</f>
        <v>3759.4794000000002</v>
      </c>
    </row>
    <row r="74" spans="1:60" x14ac:dyDescent="0.15">
      <c r="A74" s="13"/>
      <c r="H74" s="7">
        <v>72</v>
      </c>
      <c r="I74" s="7">
        <v>4.8000000000000001E-2</v>
      </c>
      <c r="J74" s="7">
        <v>480</v>
      </c>
      <c r="K74" s="7">
        <v>2.6421475050000004E-2</v>
      </c>
      <c r="L74" s="7">
        <v>237.79327545000004</v>
      </c>
      <c r="M74" s="5">
        <v>42.483606557377044</v>
      </c>
      <c r="N74" s="11">
        <v>1</v>
      </c>
      <c r="O74" s="7">
        <v>11.298475786224197</v>
      </c>
      <c r="P74" s="5">
        <v>3.4000000000000092</v>
      </c>
      <c r="Q74" s="7">
        <v>3.3230811135953431</v>
      </c>
      <c r="V74" s="7">
        <v>53</v>
      </c>
      <c r="W74" s="7">
        <v>516.34337668362241</v>
      </c>
      <c r="X74" s="7">
        <v>36.886494764653449</v>
      </c>
      <c r="Y74" s="7">
        <v>14.653793103448276</v>
      </c>
      <c r="Z74" s="7">
        <v>3.5794637241379319</v>
      </c>
      <c r="AA74" s="7">
        <v>0.95066482758620674</v>
      </c>
      <c r="AB74" s="7">
        <v>55.808124234579111</v>
      </c>
      <c r="AC74" s="7">
        <v>0.90204565806174997</v>
      </c>
      <c r="AD74" s="7">
        <v>6.4440261938250004E-2</v>
      </c>
      <c r="AE74" s="7">
        <v>2.5600000000000001E-2</v>
      </c>
      <c r="AF74" s="7">
        <v>6.2532800000000017E-3</v>
      </c>
      <c r="AG74" s="7">
        <v>1.6607999999999998E-3</v>
      </c>
      <c r="AK74" s="7"/>
      <c r="BC74" s="42">
        <v>71</v>
      </c>
      <c r="BD74" s="42">
        <f>'[2]功能-行军令'!N74</f>
        <v>6264.6021474136924</v>
      </c>
      <c r="BE74" s="42">
        <f>'[2]功能-行军令'!O74</f>
        <v>7908.2294703902389</v>
      </c>
      <c r="BF74" s="42">
        <f>'[2]功能-行军令'!P74</f>
        <v>8789.1278632188478</v>
      </c>
      <c r="BG74" s="42">
        <f>'[2]功能-行军令'!Q74</f>
        <v>7273.1349996456938</v>
      </c>
      <c r="BH74" s="42">
        <f>'[2]功能-行军令'!R74</f>
        <v>4030.0321801315486</v>
      </c>
    </row>
    <row r="75" spans="1:60" x14ac:dyDescent="0.15">
      <c r="A75" s="13"/>
      <c r="H75" s="7">
        <v>73</v>
      </c>
      <c r="I75" s="7">
        <v>4.7833333333333332E-2</v>
      </c>
      <c r="J75" s="7">
        <v>478.33333333333331</v>
      </c>
      <c r="K75" s="7">
        <v>2.6285908387500004E-2</v>
      </c>
      <c r="L75" s="7">
        <v>236.57317548750007</v>
      </c>
      <c r="M75" s="5">
        <v>42.647540983606554</v>
      </c>
      <c r="N75" s="11">
        <v>1</v>
      </c>
      <c r="O75" s="7">
        <v>11.215965148311872</v>
      </c>
      <c r="P75" s="5">
        <v>3.3500000000000094</v>
      </c>
      <c r="Q75" s="7">
        <v>3.3480492980035343</v>
      </c>
      <c r="V75" s="7">
        <v>54</v>
      </c>
      <c r="W75" s="7">
        <v>507.00165223359312</v>
      </c>
      <c r="X75" s="7">
        <v>36.213811490544835</v>
      </c>
      <c r="Y75" s="7">
        <v>14.388965517241381</v>
      </c>
      <c r="Z75" s="7">
        <v>3.5256562758620702</v>
      </c>
      <c r="AA75" s="7">
        <v>0.93887999999999994</v>
      </c>
      <c r="AB75" s="7">
        <v>56.428771915798983</v>
      </c>
      <c r="AC75" s="7">
        <v>0.90202747943399997</v>
      </c>
      <c r="AD75" s="7">
        <v>6.4429480566000008E-2</v>
      </c>
      <c r="AE75" s="7">
        <v>2.5600000000000001E-2</v>
      </c>
      <c r="AF75" s="7">
        <v>6.2726400000000021E-3</v>
      </c>
      <c r="AG75" s="7">
        <v>1.6703999999999998E-3</v>
      </c>
      <c r="AK75" s="7"/>
      <c r="BC75" s="42">
        <v>72</v>
      </c>
      <c r="BD75" s="42">
        <f>'[2]功能-行军令'!N75</f>
        <v>6717.5359142225398</v>
      </c>
      <c r="BE75" s="42">
        <f>'[2]功能-行军令'!O75</f>
        <v>8480.9767117396204</v>
      </c>
      <c r="BF75" s="42">
        <f>'[2]功能-行军令'!P75</f>
        <v>9401.9946955963624</v>
      </c>
      <c r="BG75" s="42">
        <f>'[2]功能-行军令'!Q75</f>
        <v>7785.4488845165961</v>
      </c>
      <c r="BH75" s="42">
        <f>'[2]功能-行军令'!R75</f>
        <v>4315.3888813133908</v>
      </c>
    </row>
    <row r="76" spans="1:60" x14ac:dyDescent="0.15">
      <c r="A76" s="13"/>
      <c r="H76" s="7">
        <v>74</v>
      </c>
      <c r="I76" s="7">
        <v>4.766666666666667E-2</v>
      </c>
      <c r="J76" s="7">
        <v>476.66666666666669</v>
      </c>
      <c r="K76" s="7">
        <v>2.6150341725000005E-2</v>
      </c>
      <c r="L76" s="7">
        <v>235.35307552500004</v>
      </c>
      <c r="M76" s="5">
        <v>42.811475409836063</v>
      </c>
      <c r="N76" s="11">
        <v>1</v>
      </c>
      <c r="O76" s="7">
        <v>11.134086412661945</v>
      </c>
      <c r="P76" s="5">
        <v>3.3000000000000096</v>
      </c>
      <c r="Q76" s="7">
        <v>3.3739655795945191</v>
      </c>
      <c r="V76" s="7">
        <v>55</v>
      </c>
      <c r="W76" s="7">
        <v>497.66030389310339</v>
      </c>
      <c r="X76" s="7">
        <v>35.541351279310341</v>
      </c>
      <c r="Y76" s="7">
        <v>14.124137931034483</v>
      </c>
      <c r="Z76" s="7">
        <v>3.4714482758620693</v>
      </c>
      <c r="AA76" s="7">
        <v>0.92689655172413765</v>
      </c>
      <c r="AB76" s="7">
        <v>57.039933938046104</v>
      </c>
      <c r="AC76" s="7">
        <v>0.90200930080624997</v>
      </c>
      <c r="AD76" s="7">
        <v>6.4418699193749998E-2</v>
      </c>
      <c r="AE76" s="7">
        <v>2.5600000000000001E-2</v>
      </c>
      <c r="AF76" s="7">
        <v>6.2920000000000016E-3</v>
      </c>
      <c r="AG76" s="7">
        <v>1.6799999999999996E-3</v>
      </c>
      <c r="AK76" s="7"/>
      <c r="BC76" s="42">
        <v>73</v>
      </c>
      <c r="BD76" s="42">
        <f>'[2]功能-行军令'!N76</f>
        <v>7202.9783057748664</v>
      </c>
      <c r="BE76" s="42">
        <f>'[2]功能-行军令'!O76</f>
        <v>9072.871473954021</v>
      </c>
      <c r="BF76" s="42">
        <f>'[2]功能-行军令'!P76</f>
        <v>10062.905183434286</v>
      </c>
      <c r="BG76" s="42">
        <f>'[2]功能-行军令'!Q76</f>
        <v>8338.3869078438565</v>
      </c>
      <c r="BH76" s="42">
        <f>'[2]功能-行军令'!R76</f>
        <v>4622.4017171915848</v>
      </c>
    </row>
    <row r="77" spans="1:60" x14ac:dyDescent="0.15">
      <c r="A77" s="13"/>
      <c r="H77" s="7">
        <v>75</v>
      </c>
      <c r="I77" s="7">
        <v>4.7500000000000001E-2</v>
      </c>
      <c r="J77" s="7">
        <v>475</v>
      </c>
      <c r="K77" s="7">
        <v>2.6014775062500002E-2</v>
      </c>
      <c r="L77" s="7">
        <v>234.13297556250001</v>
      </c>
      <c r="M77" s="5">
        <v>42.975409836065573</v>
      </c>
      <c r="N77" s="11">
        <v>1</v>
      </c>
      <c r="O77" s="7">
        <v>11.052832347892428</v>
      </c>
      <c r="P77" s="5">
        <v>3.2500000000000098</v>
      </c>
      <c r="Q77" s="7">
        <v>3.4008714916591987</v>
      </c>
      <c r="V77" s="7">
        <v>56</v>
      </c>
      <c r="W77" s="7">
        <v>488.3193316621535</v>
      </c>
      <c r="X77" s="7">
        <v>34.86911413095001</v>
      </c>
      <c r="Y77" s="7">
        <v>13.859310344827589</v>
      </c>
      <c r="Z77" s="7">
        <v>3.4168397241379327</v>
      </c>
      <c r="AA77" s="7">
        <v>0.91471448275862066</v>
      </c>
      <c r="AB77" s="7">
        <v>57.641537652402278</v>
      </c>
      <c r="AC77" s="7">
        <v>0.90199112217849997</v>
      </c>
      <c r="AD77" s="7">
        <v>6.4407917821500002E-2</v>
      </c>
      <c r="AE77" s="7">
        <v>2.5600000000000001E-2</v>
      </c>
      <c r="AF77" s="7">
        <v>6.311360000000002E-3</v>
      </c>
      <c r="AG77" s="7">
        <v>1.6895999999999997E-3</v>
      </c>
      <c r="AK77" s="7"/>
      <c r="BC77" s="42">
        <v>74</v>
      </c>
      <c r="BD77" s="42">
        <f>'[2]功能-行军令'!N77</f>
        <v>7723.2625786307999</v>
      </c>
      <c r="BE77" s="42">
        <f>'[2]功能-行军令'!O77</f>
        <v>9725.9717240747977</v>
      </c>
      <c r="BF77" s="42">
        <f>'[2]功能-行军令'!P77</f>
        <v>10801.990098290646</v>
      </c>
      <c r="BG77" s="42">
        <f>'[2]功能-行军令'!Q77</f>
        <v>8947.6011737588742</v>
      </c>
      <c r="BH77" s="42">
        <f>'[2]功能-行军令'!R77</f>
        <v>4961.4742496161989</v>
      </c>
    </row>
    <row r="78" spans="1:60" x14ac:dyDescent="0.15">
      <c r="A78" s="13"/>
      <c r="H78" s="7">
        <v>76</v>
      </c>
      <c r="I78" s="7">
        <v>4.7333333333333331E-2</v>
      </c>
      <c r="J78" s="7">
        <v>473.33333333333331</v>
      </c>
      <c r="K78" s="7">
        <v>2.5879208400000003E-2</v>
      </c>
      <c r="L78" s="7">
        <v>232.91287560000004</v>
      </c>
      <c r="M78" s="5">
        <v>43.139344262295083</v>
      </c>
      <c r="N78" s="11">
        <v>1</v>
      </c>
      <c r="O78" s="7">
        <v>10.972195832541642</v>
      </c>
      <c r="P78" s="5">
        <v>3.2000000000000099</v>
      </c>
      <c r="Q78" s="7">
        <v>3.4288111976692526</v>
      </c>
      <c r="V78" s="7">
        <v>57</v>
      </c>
      <c r="W78" s="7">
        <v>478.97873554074312</v>
      </c>
      <c r="X78" s="7">
        <v>34.197100045463799</v>
      </c>
      <c r="Y78" s="7">
        <v>13.594482758620691</v>
      </c>
      <c r="Z78" s="7">
        <v>3.361830620689656</v>
      </c>
      <c r="AA78" s="7">
        <v>0.90233379310344808</v>
      </c>
      <c r="AB78" s="7">
        <v>58.233510409949325</v>
      </c>
      <c r="AC78" s="7">
        <v>0.90197294355074997</v>
      </c>
      <c r="AD78" s="7">
        <v>6.4397136449250006E-2</v>
      </c>
      <c r="AE78" s="7">
        <v>2.5600000000000001E-2</v>
      </c>
      <c r="AF78" s="7">
        <v>6.3307200000000015E-3</v>
      </c>
      <c r="AG78" s="7">
        <v>1.6991999999999997E-3</v>
      </c>
      <c r="AK78" s="7"/>
      <c r="BC78" s="42">
        <v>75</v>
      </c>
      <c r="BD78" s="42">
        <f>'[2]功能-行军令'!N78</f>
        <v>8280.8894552527818</v>
      </c>
      <c r="BE78" s="42">
        <f>'[2]功能-行军令'!O78</f>
        <v>10435.432876040768</v>
      </c>
      <c r="BF78" s="42">
        <f>'[2]功能-行军令'!P78</f>
        <v>11591.73307493163</v>
      </c>
      <c r="BG78" s="42">
        <f>'[2]功能-行军令'!Q78</f>
        <v>9601.0432537560609</v>
      </c>
      <c r="BH78" s="42">
        <f>'[2]功能-行军令'!R78</f>
        <v>5330.8225868189775</v>
      </c>
    </row>
    <row r="79" spans="1:60" x14ac:dyDescent="0.15">
      <c r="A79" s="13"/>
      <c r="H79" s="7">
        <v>77</v>
      </c>
      <c r="I79" s="7">
        <v>4.7166666666666669E-2</v>
      </c>
      <c r="J79" s="7">
        <v>471.66666666666669</v>
      </c>
      <c r="K79" s="7">
        <v>2.5743641737500003E-2</v>
      </c>
      <c r="L79" s="7">
        <v>231.69277563750003</v>
      </c>
      <c r="M79" s="5">
        <v>43.303278688524586</v>
      </c>
      <c r="N79" s="11">
        <v>1</v>
      </c>
      <c r="O79" s="7">
        <v>10.892169852987571</v>
      </c>
      <c r="P79" s="5">
        <v>3.1500000000000101</v>
      </c>
      <c r="Q79" s="7">
        <v>3.4578316993611224</v>
      </c>
      <c r="V79" s="7">
        <v>58</v>
      </c>
      <c r="W79" s="7">
        <v>469.63851552887246</v>
      </c>
      <c r="X79" s="7">
        <v>33.525309022851729</v>
      </c>
      <c r="Y79" s="7">
        <v>13.329655172413794</v>
      </c>
      <c r="Z79" s="7">
        <v>3.3064209655172427</v>
      </c>
      <c r="AA79" s="7">
        <v>0.88975448275862057</v>
      </c>
      <c r="AB79" s="7">
        <v>58.81577956176902</v>
      </c>
      <c r="AC79" s="7">
        <v>0.90195476492299997</v>
      </c>
      <c r="AD79" s="7">
        <v>6.438635507700001E-2</v>
      </c>
      <c r="AE79" s="7">
        <v>2.5600000000000001E-2</v>
      </c>
      <c r="AF79" s="7">
        <v>6.3500800000000019E-3</v>
      </c>
      <c r="AG79" s="7">
        <v>1.7087999999999997E-3</v>
      </c>
      <c r="AK79" s="7"/>
      <c r="BC79" s="42">
        <v>76</v>
      </c>
      <c r="BD79" s="42">
        <f>'[2]功能-行军令'!N79</f>
        <v>8878.5391436132213</v>
      </c>
      <c r="BE79" s="42">
        <f>'[2]功能-行军令'!O79</f>
        <v>11187.287440877531</v>
      </c>
      <c r="BF79" s="42">
        <f>'[2]功能-行军令'!P79</f>
        <v>12423.064282636185</v>
      </c>
      <c r="BG79" s="42">
        <f>'[2]功能-行军令'!Q79</f>
        <v>10303.911398432119</v>
      </c>
      <c r="BH79" s="42">
        <f>'[2]功能-行军令'!R79</f>
        <v>5733.4517601925972</v>
      </c>
    </row>
    <row r="80" spans="1:60" x14ac:dyDescent="0.15">
      <c r="A80" s="13"/>
      <c r="H80" s="7">
        <v>78</v>
      </c>
      <c r="I80" s="7">
        <v>4.7E-2</v>
      </c>
      <c r="J80" s="7">
        <v>470</v>
      </c>
      <c r="K80" s="7">
        <v>2.5608075075000004E-2</v>
      </c>
      <c r="L80" s="7">
        <v>230.47267567500006</v>
      </c>
      <c r="M80" s="5">
        <v>43.467213114754095</v>
      </c>
      <c r="N80" s="11">
        <v>1</v>
      </c>
      <c r="O80" s="7">
        <v>10.812747501414295</v>
      </c>
      <c r="P80" s="5">
        <v>3.1000000000000103</v>
      </c>
      <c r="Q80" s="7">
        <v>3.4879830649723416</v>
      </c>
      <c r="V80" s="7">
        <v>59</v>
      </c>
      <c r="W80" s="7">
        <v>460.29867162654136</v>
      </c>
      <c r="X80" s="7">
        <v>32.853741063113787</v>
      </c>
      <c r="Y80" s="7">
        <v>13.064827586206896</v>
      </c>
      <c r="Z80" s="7">
        <v>3.2506107586206903</v>
      </c>
      <c r="AA80" s="7">
        <v>0.87697655172413769</v>
      </c>
      <c r="AB80" s="7">
        <v>59.388272458943192</v>
      </c>
      <c r="AC80" s="7">
        <v>0.90193658629524998</v>
      </c>
      <c r="AD80" s="7">
        <v>6.437557370475E-2</v>
      </c>
      <c r="AE80" s="7">
        <v>2.5600000000000001E-2</v>
      </c>
      <c r="AF80" s="7">
        <v>6.3694400000000014E-3</v>
      </c>
      <c r="AG80" s="7">
        <v>1.7183999999999997E-3</v>
      </c>
      <c r="AK80" s="7"/>
      <c r="BC80" s="42">
        <v>77</v>
      </c>
      <c r="BD80" s="42">
        <f>'[2]功能-行军令'!N80</f>
        <v>9519.0842194910274</v>
      </c>
      <c r="BE80" s="42">
        <f>'[2]功能-行军令'!O80</f>
        <v>12001.33028535274</v>
      </c>
      <c r="BF80" s="42">
        <f>'[2]功能-行军令'!P80</f>
        <v>13334.39525564707</v>
      </c>
      <c r="BG80" s="42">
        <f>'[2]功能-行军令'!Q80</f>
        <v>11064.341993234622</v>
      </c>
      <c r="BH80" s="42">
        <f>'[2]功能-行军令'!R80</f>
        <v>6132.1733605347736</v>
      </c>
    </row>
    <row r="81" spans="1:60" x14ac:dyDescent="0.15">
      <c r="A81" s="13"/>
      <c r="H81" s="7">
        <v>79</v>
      </c>
      <c r="I81" s="7">
        <v>4.6833333333333331E-2</v>
      </c>
      <c r="J81" s="7">
        <v>468.33333333333331</v>
      </c>
      <c r="K81" s="7">
        <v>2.5472508412500004E-2</v>
      </c>
      <c r="L81" s="7">
        <v>229.25257571250006</v>
      </c>
      <c r="M81" s="5">
        <v>43.631147540983605</v>
      </c>
      <c r="N81" s="11">
        <v>1</v>
      </c>
      <c r="O81" s="7">
        <v>10.733921973824284</v>
      </c>
      <c r="P81" s="5">
        <v>3.0500000000000105</v>
      </c>
      <c r="Q81" s="7">
        <v>3.5193186799423759</v>
      </c>
      <c r="V81" s="7">
        <v>60</v>
      </c>
      <c r="W81" s="7">
        <v>450.95920383375</v>
      </c>
      <c r="X81" s="7">
        <v>32.182396166250001</v>
      </c>
      <c r="Y81" s="7">
        <v>12.8</v>
      </c>
      <c r="Z81" s="7">
        <v>3.1944000000000008</v>
      </c>
      <c r="AA81" s="7">
        <v>0.86399999999999988</v>
      </c>
      <c r="AB81" s="7">
        <v>59.950916452553599</v>
      </c>
      <c r="AC81" s="7">
        <v>0.90191840766749998</v>
      </c>
      <c r="AD81" s="7">
        <v>6.4364792332500004E-2</v>
      </c>
      <c r="AE81" s="7">
        <v>2.5600000000000001E-2</v>
      </c>
      <c r="AF81" s="7">
        <v>6.3888000000000018E-3</v>
      </c>
      <c r="AG81" s="7">
        <v>1.7279999999999997E-3</v>
      </c>
      <c r="AK81" s="7"/>
      <c r="BC81" s="42">
        <v>78</v>
      </c>
      <c r="BD81" s="42">
        <f>'[2]功能-行军令'!N81</f>
        <v>10205.603433375156</v>
      </c>
      <c r="BE81" s="42">
        <f>'[2]功能-行军令'!O81</f>
        <v>12866.869831288672</v>
      </c>
      <c r="BF81" s="42">
        <f>'[2]功能-行军令'!P81</f>
        <v>14308.189455308708</v>
      </c>
      <c r="BG81" s="42">
        <f>'[2]功能-行军令'!Q81</f>
        <v>11862.30566202825</v>
      </c>
      <c r="BH81" s="42">
        <f>'[2]功能-行军令'!R81</f>
        <v>6556.1462038834607</v>
      </c>
    </row>
    <row r="82" spans="1:60" x14ac:dyDescent="0.15">
      <c r="A82" s="13"/>
      <c r="H82" s="7">
        <v>80</v>
      </c>
      <c r="I82" s="7">
        <v>4.6666666666666669E-2</v>
      </c>
      <c r="J82" s="7">
        <v>466.66666666666669</v>
      </c>
      <c r="K82" s="7">
        <v>2.5336941750000001E-2</v>
      </c>
      <c r="L82" s="7">
        <v>228.03247575000003</v>
      </c>
      <c r="M82" s="5">
        <v>43.795081967213115</v>
      </c>
      <c r="N82" s="11">
        <v>1</v>
      </c>
      <c r="O82" s="7">
        <v>10.655686568095328</v>
      </c>
      <c r="P82" s="5">
        <v>3.0000000000000107</v>
      </c>
      <c r="Q82" s="7">
        <v>3.5518955226984303</v>
      </c>
      <c r="V82" s="7">
        <v>61</v>
      </c>
      <c r="W82" s="7">
        <v>449.4477508978265</v>
      </c>
      <c r="X82" s="7">
        <v>32.071112122173453</v>
      </c>
      <c r="Y82" s="7">
        <v>12.757333333333333</v>
      </c>
      <c r="Z82" s="7">
        <v>3.191711380000001</v>
      </c>
      <c r="AA82" s="7">
        <v>0.86542559999999991</v>
      </c>
      <c r="AB82" s="7">
        <v>60.51321898103501</v>
      </c>
      <c r="AC82" s="7">
        <v>0.90190184126654149</v>
      </c>
      <c r="AD82" s="7">
        <v>6.4356746733458439E-2</v>
      </c>
      <c r="AE82" s="7">
        <v>2.5600000000000001E-2</v>
      </c>
      <c r="AF82" s="7">
        <v>6.4047720000000022E-3</v>
      </c>
      <c r="AG82" s="7">
        <v>1.7366399999999998E-3</v>
      </c>
      <c r="AK82" s="7"/>
      <c r="BC82" s="42">
        <v>79</v>
      </c>
      <c r="BD82" s="42">
        <f>'[2]功能-行军令'!N82</f>
        <v>10941.396508337442</v>
      </c>
      <c r="BE82" s="42">
        <f>'[2]功能-行军令'!O82</f>
        <v>13807.281252895182</v>
      </c>
      <c r="BF82" s="42">
        <f>'[2]功能-行军令'!P82</f>
        <v>15354.918003354933</v>
      </c>
      <c r="BG82" s="42">
        <f>'[2]功能-行军令'!Q82</f>
        <v>12680.793125428094</v>
      </c>
      <c r="BH82" s="42">
        <f>'[2]功能-行军令'!R82</f>
        <v>7016.5748669292998</v>
      </c>
    </row>
    <row r="83" spans="1:60" x14ac:dyDescent="0.15">
      <c r="A83" s="13"/>
      <c r="H83" s="7">
        <v>81</v>
      </c>
      <c r="I83" s="7">
        <v>4.65E-2</v>
      </c>
      <c r="J83" s="7">
        <v>465</v>
      </c>
      <c r="K83" s="7">
        <v>2.5201375087500002E-2</v>
      </c>
      <c r="L83" s="7">
        <v>226.81237578750003</v>
      </c>
      <c r="M83" s="5">
        <v>43.959016393442617</v>
      </c>
      <c r="N83" s="11">
        <v>1</v>
      </c>
      <c r="O83" s="7">
        <v>10.578034682080926</v>
      </c>
      <c r="P83" s="5">
        <v>3</v>
      </c>
      <c r="Q83" s="7">
        <v>3.5260115606936417</v>
      </c>
      <c r="V83" s="7">
        <v>62</v>
      </c>
      <c r="W83" s="7">
        <v>447.9363531832397</v>
      </c>
      <c r="X83" s="7">
        <v>31.959854896760387</v>
      </c>
      <c r="Y83" s="7">
        <v>12.71466666666667</v>
      </c>
      <c r="Z83" s="7">
        <v>3.1889695200000014</v>
      </c>
      <c r="AA83" s="7">
        <v>0.86682239999999999</v>
      </c>
      <c r="AB83" s="7">
        <v>61.075169783418488</v>
      </c>
      <c r="AC83" s="7">
        <v>0.90188527486558312</v>
      </c>
      <c r="AD83" s="7">
        <v>6.4348701134416875E-2</v>
      </c>
      <c r="AE83" s="7">
        <v>2.5600000000000001E-2</v>
      </c>
      <c r="AF83" s="7">
        <v>6.4207440000000017E-3</v>
      </c>
      <c r="AG83" s="7">
        <v>1.7452799999999997E-3</v>
      </c>
      <c r="AK83" s="7"/>
      <c r="BC83" s="42">
        <v>80</v>
      </c>
      <c r="BD83" s="42">
        <f>'[2]功能-行军令'!N83</f>
        <v>11730</v>
      </c>
      <c r="BE83" s="42">
        <f>'[2]功能-行军令'!O83</f>
        <v>14812.695</v>
      </c>
      <c r="BF83" s="42">
        <f>'[2]功能-行军令'!P83</f>
        <v>16410.576000000001</v>
      </c>
      <c r="BG83" s="42">
        <f>'[2]功能-行军令'!Q83</f>
        <v>13552.740000000002</v>
      </c>
      <c r="BH83" s="42">
        <f>'[2]功能-行军令'!R83</f>
        <v>7496.0309999999999</v>
      </c>
    </row>
    <row r="84" spans="1:60" x14ac:dyDescent="0.15">
      <c r="A84" s="13"/>
      <c r="H84" s="7">
        <v>82</v>
      </c>
      <c r="I84" s="7">
        <v>4.6333333333333331E-2</v>
      </c>
      <c r="J84" s="7">
        <v>463.33333333333331</v>
      </c>
      <c r="K84" s="7">
        <v>2.5065808425000002E-2</v>
      </c>
      <c r="L84" s="7">
        <v>225.59227582500003</v>
      </c>
      <c r="M84" s="5">
        <v>44.111940298507463</v>
      </c>
      <c r="N84" s="11">
        <v>1</v>
      </c>
      <c r="O84" s="7">
        <v>10.503580894377713</v>
      </c>
      <c r="P84" s="5">
        <v>3</v>
      </c>
      <c r="Q84" s="7">
        <v>3.5011936314592376</v>
      </c>
      <c r="V84" s="7">
        <v>63</v>
      </c>
      <c r="W84" s="7">
        <v>446.42501068998922</v>
      </c>
      <c r="X84" s="7">
        <v>31.848624490010778</v>
      </c>
      <c r="Y84" s="7">
        <v>12.672000000000001</v>
      </c>
      <c r="Z84" s="7">
        <v>3.1861744200000008</v>
      </c>
      <c r="AA84" s="7">
        <v>0.86819039999999992</v>
      </c>
      <c r="AB84" s="7">
        <v>61.63675859873517</v>
      </c>
      <c r="AC84" s="7">
        <v>0.90186870846462464</v>
      </c>
      <c r="AD84" s="7">
        <v>6.434065553537531E-2</v>
      </c>
      <c r="AE84" s="7">
        <v>2.5600000000000001E-2</v>
      </c>
      <c r="AF84" s="7">
        <v>6.436716000000002E-3</v>
      </c>
      <c r="AG84" s="7">
        <v>1.7539199999999997E-3</v>
      </c>
      <c r="AK84" s="7"/>
      <c r="BC84" s="42">
        <v>81</v>
      </c>
      <c r="BD84" s="42">
        <f>'[2]功能-行军令'!N84</f>
        <v>12575.204294827385</v>
      </c>
      <c r="BE84" s="42">
        <f>'[2]功能-行军令'!O84</f>
        <v>15836.064118078692</v>
      </c>
      <c r="BF84" s="42">
        <f>'[2]功能-行军令'!P84</f>
        <v>17533.333974271412</v>
      </c>
      <c r="BG84" s="42">
        <f>'[2]功能-行军令'!Q84</f>
        <v>14498.308417714825</v>
      </c>
      <c r="BH84" s="42">
        <f>'[2]功能-行军令'!R84</f>
        <v>8019.2624536127059</v>
      </c>
    </row>
    <row r="85" spans="1:60" x14ac:dyDescent="0.15">
      <c r="A85" s="13"/>
      <c r="H85" s="7">
        <v>83</v>
      </c>
      <c r="I85" s="7">
        <v>4.6166666666666668E-2</v>
      </c>
      <c r="J85" s="7">
        <v>461.66666666666669</v>
      </c>
      <c r="K85" s="7">
        <v>2.4930241762500003E-2</v>
      </c>
      <c r="L85" s="7">
        <v>224.37217586250003</v>
      </c>
      <c r="M85" s="5">
        <v>44.261194029850742</v>
      </c>
      <c r="N85" s="11">
        <v>1</v>
      </c>
      <c r="O85" s="7">
        <v>10.430506378913057</v>
      </c>
      <c r="P85" s="5">
        <v>3</v>
      </c>
      <c r="Q85" s="7">
        <v>3.4768354596376856</v>
      </c>
      <c r="V85" s="7">
        <v>64</v>
      </c>
      <c r="W85" s="7">
        <v>444.91372341807534</v>
      </c>
      <c r="X85" s="7">
        <v>31.737420901924654</v>
      </c>
      <c r="Y85" s="7">
        <v>12.629333333333333</v>
      </c>
      <c r="Z85" s="7">
        <v>3.1833260800000005</v>
      </c>
      <c r="AA85" s="7">
        <v>0.8695295999999999</v>
      </c>
      <c r="AB85" s="7">
        <v>62.197975166016164</v>
      </c>
      <c r="AC85" s="7">
        <v>0.90185214206366626</v>
      </c>
      <c r="AD85" s="7">
        <v>6.4332609936333759E-2</v>
      </c>
      <c r="AE85" s="7">
        <v>2.5600000000000001E-2</v>
      </c>
      <c r="AF85" s="7">
        <v>6.4526880000000016E-3</v>
      </c>
      <c r="AG85" s="7">
        <v>1.7625599999999998E-3</v>
      </c>
      <c r="AK85" s="7"/>
      <c r="BC85" s="42">
        <v>82</v>
      </c>
      <c r="BD85" s="42">
        <f>'[2]功能-行军令'!N85</f>
        <v>13481.07182844507</v>
      </c>
      <c r="BE85" s="42">
        <f>'[2]功能-行军令'!O85</f>
        <v>16961.1226009245</v>
      </c>
      <c r="BF85" s="42">
        <f>'[2]功能-行军令'!P85</f>
        <v>18780.363937495276</v>
      </c>
      <c r="BG85" s="42">
        <f>'[2]功能-行军令'!Q85</f>
        <v>15533.652934359494</v>
      </c>
      <c r="BH85" s="42">
        <f>'[2]功能-行军令'!R85</f>
        <v>8572.7894157755472</v>
      </c>
    </row>
    <row r="86" spans="1:60" x14ac:dyDescent="0.15">
      <c r="A86" s="13"/>
      <c r="H86" s="7">
        <v>84</v>
      </c>
      <c r="I86" s="7">
        <v>4.5999999999999999E-2</v>
      </c>
      <c r="J86" s="7">
        <v>460</v>
      </c>
      <c r="K86" s="7">
        <v>2.47946751E-2</v>
      </c>
      <c r="L86" s="7">
        <v>223.1520759</v>
      </c>
      <c r="M86" s="5">
        <v>44.410447761194028</v>
      </c>
      <c r="N86" s="11">
        <v>1</v>
      </c>
      <c r="O86" s="7">
        <v>10.35792303814485</v>
      </c>
      <c r="P86" s="5">
        <v>3</v>
      </c>
      <c r="Q86" s="7">
        <v>3.4526410127149503</v>
      </c>
      <c r="V86" s="7">
        <v>65</v>
      </c>
      <c r="W86" s="7">
        <v>443.40249136749799</v>
      </c>
      <c r="X86" s="7">
        <v>31.626244132501999</v>
      </c>
      <c r="Y86" s="7">
        <v>12.586666666666668</v>
      </c>
      <c r="Z86" s="7">
        <v>3.1804245000000009</v>
      </c>
      <c r="AA86" s="7">
        <v>0.87083999999999984</v>
      </c>
      <c r="AB86" s="7">
        <v>62.758809224292555</v>
      </c>
      <c r="AC86" s="7">
        <v>0.90183557566270778</v>
      </c>
      <c r="AD86" s="7">
        <v>6.4324564337292195E-2</v>
      </c>
      <c r="AE86" s="7">
        <v>2.5600000000000001E-2</v>
      </c>
      <c r="AF86" s="7">
        <v>6.4686600000000019E-3</v>
      </c>
      <c r="AG86" s="7">
        <v>1.7711999999999997E-3</v>
      </c>
      <c r="AK86" s="7"/>
      <c r="BC86" s="42">
        <v>83</v>
      </c>
      <c r="BD86" s="42">
        <f>'[2]功能-行军令'!N86</f>
        <v>14451.956611549746</v>
      </c>
      <c r="BE86" s="42">
        <f>'[2]功能-行军令'!O86</f>
        <v>18193.159753419211</v>
      </c>
      <c r="BF86" s="42">
        <f>'[2]功能-行军令'!P86</f>
        <v>20161.484826615306</v>
      </c>
      <c r="BG86" s="42">
        <f>'[2]功能-行军令'!Q86</f>
        <v>16642.653312781815</v>
      </c>
      <c r="BH86" s="42">
        <f>'[2]功能-行军令'!R86</f>
        <v>9186.9517314772656</v>
      </c>
    </row>
    <row r="87" spans="1:60" x14ac:dyDescent="0.15">
      <c r="A87" s="13"/>
      <c r="H87" s="7">
        <v>85</v>
      </c>
      <c r="I87" s="7">
        <v>4.583333333333333E-2</v>
      </c>
      <c r="J87" s="7">
        <v>458.33333333333331</v>
      </c>
      <c r="K87" s="7">
        <v>2.4659108437500001E-2</v>
      </c>
      <c r="L87" s="7">
        <v>221.9319759375</v>
      </c>
      <c r="M87" s="5">
        <v>44.559701492537314</v>
      </c>
      <c r="N87" s="11">
        <v>1</v>
      </c>
      <c r="O87" s="7">
        <v>10.285825936470719</v>
      </c>
      <c r="P87" s="5">
        <v>3</v>
      </c>
      <c r="Q87" s="7">
        <v>3.4286086454902396</v>
      </c>
      <c r="V87" s="7">
        <v>66</v>
      </c>
      <c r="W87" s="7">
        <v>441.89131453825723</v>
      </c>
      <c r="X87" s="7">
        <v>31.515094181742811</v>
      </c>
      <c r="Y87" s="7">
        <v>12.544</v>
      </c>
      <c r="Z87" s="7">
        <v>3.1774696800000006</v>
      </c>
      <c r="AA87" s="7">
        <v>0.87212159999999983</v>
      </c>
      <c r="AB87" s="7">
        <v>63.319250512595453</v>
      </c>
      <c r="AC87" s="7">
        <v>0.9018190092617494</v>
      </c>
      <c r="AD87" s="7">
        <v>6.431651873825063E-2</v>
      </c>
      <c r="AE87" s="7">
        <v>2.5600000000000001E-2</v>
      </c>
      <c r="AF87" s="7">
        <v>6.4846320000000015E-3</v>
      </c>
      <c r="AG87" s="7">
        <v>1.7798399999999998E-3</v>
      </c>
      <c r="AK87" s="7"/>
      <c r="BC87" s="42">
        <v>84</v>
      </c>
      <c r="BD87" s="42">
        <f>'[2]功能-行军令'!N87</f>
        <v>15492.5251572616</v>
      </c>
      <c r="BE87" s="42">
        <f>'[2]功能-行军令'!O87</f>
        <v>19514.384688086713</v>
      </c>
      <c r="BF87" s="42">
        <f>'[2]功能-行军令'!P87</f>
        <v>21591.696555857881</v>
      </c>
      <c r="BG87" s="42">
        <f>'[2]功能-行军令'!Q87</f>
        <v>17816.673366070961</v>
      </c>
      <c r="BH87" s="42">
        <f>'[2]功能-行军令'!R87</f>
        <v>9851.8988239177452</v>
      </c>
    </row>
    <row r="88" spans="1:60" x14ac:dyDescent="0.15">
      <c r="A88" s="13"/>
      <c r="H88" s="7">
        <v>86</v>
      </c>
      <c r="I88" s="7">
        <v>4.5666666666666668E-2</v>
      </c>
      <c r="J88" s="7">
        <v>456.66666666666669</v>
      </c>
      <c r="K88" s="7">
        <v>2.4523541775000001E-2</v>
      </c>
      <c r="L88" s="7">
        <v>220.71187597500003</v>
      </c>
      <c r="M88" s="5">
        <v>44.708955223880594</v>
      </c>
      <c r="N88" s="11">
        <v>1</v>
      </c>
      <c r="O88" s="7">
        <v>10.214210204195183</v>
      </c>
      <c r="P88" s="5">
        <v>3</v>
      </c>
      <c r="Q88" s="7">
        <v>3.4047367347317277</v>
      </c>
      <c r="V88" s="7">
        <v>67</v>
      </c>
      <c r="W88" s="7">
        <v>440.38019293035291</v>
      </c>
      <c r="X88" s="7">
        <v>31.403971049647094</v>
      </c>
      <c r="Y88" s="7">
        <v>12.501333333333333</v>
      </c>
      <c r="Z88" s="7">
        <v>3.1744616200000007</v>
      </c>
      <c r="AA88" s="7">
        <v>0.87337439999999977</v>
      </c>
      <c r="AB88" s="7">
        <v>63.87928876995597</v>
      </c>
      <c r="AC88" s="7">
        <v>0.90180244286079092</v>
      </c>
      <c r="AD88" s="7">
        <v>6.4308473139209066E-2</v>
      </c>
      <c r="AE88" s="7">
        <v>2.5600000000000001E-2</v>
      </c>
      <c r="AF88" s="7">
        <v>6.5006040000000018E-3</v>
      </c>
      <c r="AG88" s="7">
        <v>1.7884799999999996E-3</v>
      </c>
      <c r="AK88" s="7"/>
      <c r="BC88" s="42">
        <v>85</v>
      </c>
      <c r="BD88" s="42">
        <f>'[2]功能-行军令'!N88</f>
        <v>16607.778910505567</v>
      </c>
      <c r="BE88" s="42">
        <f>'[2]功能-行军令'!O88</f>
        <v>20885.292888242257</v>
      </c>
      <c r="BF88" s="42">
        <f>'[2]功能-行军令'!P88</f>
        <v>23106.583317522378</v>
      </c>
      <c r="BG88" s="42">
        <f>'[2]功能-行军令'!Q88</f>
        <v>19114.109371304035</v>
      </c>
      <c r="BH88" s="42">
        <f>'[2]功能-行军令'!R88</f>
        <v>10561.103232393669</v>
      </c>
    </row>
    <row r="89" spans="1:60" x14ac:dyDescent="0.15">
      <c r="A89" s="13"/>
      <c r="H89" s="7">
        <v>87</v>
      </c>
      <c r="I89" s="7">
        <v>4.5499999999999999E-2</v>
      </c>
      <c r="J89" s="7">
        <v>455</v>
      </c>
      <c r="K89" s="7">
        <v>2.4387975112500002E-2</v>
      </c>
      <c r="L89" s="7">
        <v>219.49177601250003</v>
      </c>
      <c r="M89" s="5">
        <v>44.85820895522388</v>
      </c>
      <c r="N89" s="11">
        <v>1</v>
      </c>
      <c r="O89" s="7">
        <v>10.143071036433206</v>
      </c>
      <c r="P89" s="5">
        <v>3</v>
      </c>
      <c r="Q89" s="7">
        <v>3.3810236788110686</v>
      </c>
      <c r="V89" s="7">
        <v>68</v>
      </c>
      <c r="W89" s="7">
        <v>438.86912654378511</v>
      </c>
      <c r="X89" s="7">
        <v>31.292874736214852</v>
      </c>
      <c r="Y89" s="7">
        <v>12.458666666666668</v>
      </c>
      <c r="Z89" s="7">
        <v>3.1714003200000014</v>
      </c>
      <c r="AA89" s="7">
        <v>0.87459839999999989</v>
      </c>
      <c r="AB89" s="7">
        <v>64.438913735405222</v>
      </c>
      <c r="AC89" s="7">
        <v>0.90178587645983244</v>
      </c>
      <c r="AD89" s="7">
        <v>6.4300427540167501E-2</v>
      </c>
      <c r="AE89" s="7">
        <v>2.5600000000000001E-2</v>
      </c>
      <c r="AF89" s="7">
        <v>6.5165760000000022E-3</v>
      </c>
      <c r="AG89" s="7">
        <v>1.7971199999999997E-3</v>
      </c>
      <c r="AK89" s="7"/>
      <c r="BC89" s="42">
        <v>86</v>
      </c>
      <c r="BD89" s="42">
        <f>'[2]功能-行军令'!N89</f>
        <v>17803.078287226446</v>
      </c>
      <c r="BE89" s="42">
        <f>'[2]功能-行军令'!O89</f>
        <v>22378.082383602617</v>
      </c>
      <c r="BF89" s="42">
        <f>'[2]功能-行军令'!P89</f>
        <v>24773.138246052011</v>
      </c>
      <c r="BG89" s="42">
        <f>'[2]功能-行军令'!Q89</f>
        <v>20537.631112144427</v>
      </c>
      <c r="BH89" s="42">
        <f>'[2]功能-行军令'!R89</f>
        <v>11221.551160847546</v>
      </c>
    </row>
    <row r="90" spans="1:60" x14ac:dyDescent="0.15">
      <c r="A90" s="13"/>
      <c r="H90" s="7">
        <v>88</v>
      </c>
      <c r="I90" s="7">
        <v>4.533333333333333E-2</v>
      </c>
      <c r="J90" s="7">
        <v>453.33333333333331</v>
      </c>
      <c r="K90" s="7">
        <v>2.4252408449999999E-2</v>
      </c>
      <c r="L90" s="7">
        <v>218.27167605</v>
      </c>
      <c r="M90" s="5">
        <v>45.007462686567159</v>
      </c>
      <c r="N90" s="11">
        <v>1</v>
      </c>
      <c r="O90" s="7">
        <v>10.072403692035595</v>
      </c>
      <c r="P90" s="5">
        <v>3</v>
      </c>
      <c r="Q90" s="7">
        <v>3.3574678973451983</v>
      </c>
      <c r="V90" s="7">
        <v>69</v>
      </c>
      <c r="W90" s="7">
        <v>437.35811537855392</v>
      </c>
      <c r="X90" s="7">
        <v>31.181805241446078</v>
      </c>
      <c r="Y90" s="7">
        <v>12.416</v>
      </c>
      <c r="Z90" s="7">
        <v>3.1682857800000011</v>
      </c>
      <c r="AA90" s="7">
        <v>0.87579359999999995</v>
      </c>
      <c r="AB90" s="7">
        <v>64.998115147974303</v>
      </c>
      <c r="AC90" s="7">
        <v>0.90176931005887406</v>
      </c>
      <c r="AD90" s="7">
        <v>6.4292381941125937E-2</v>
      </c>
      <c r="AE90" s="7">
        <v>2.5600000000000001E-2</v>
      </c>
      <c r="AF90" s="7">
        <v>6.5325480000000017E-3</v>
      </c>
      <c r="AG90" s="7">
        <v>1.8057599999999998E-3</v>
      </c>
      <c r="AK90" s="7"/>
      <c r="BC90" s="42">
        <v>87</v>
      </c>
      <c r="BD90" s="42">
        <f>'[2]功能-行军令'!N90</f>
        <v>19084.16843898204</v>
      </c>
      <c r="BE90" s="42">
        <f>'[2]功能-行军令'!O90</f>
        <v>24005.062758296252</v>
      </c>
      <c r="BF90" s="42">
        <f>'[2]功能-行军令'!P90</f>
        <v>26608.641181245723</v>
      </c>
      <c r="BG90" s="42">
        <f>'[2]功能-行军令'!Q90</f>
        <v>21895.847272561801</v>
      </c>
      <c r="BH90" s="42">
        <f>'[2]功能-行军令'!R90</f>
        <v>11922.21192241363</v>
      </c>
    </row>
    <row r="91" spans="1:60" x14ac:dyDescent="0.15">
      <c r="A91" s="13"/>
      <c r="H91" s="7">
        <v>89</v>
      </c>
      <c r="I91" s="7">
        <v>4.5166666666666667E-2</v>
      </c>
      <c r="J91" s="7">
        <v>451.66666666666669</v>
      </c>
      <c r="K91" s="7">
        <v>2.4116841787499999E-2</v>
      </c>
      <c r="L91" s="7">
        <v>217.0515760875</v>
      </c>
      <c r="M91" s="5">
        <v>45.156716417910445</v>
      </c>
      <c r="N91" s="11">
        <v>1</v>
      </c>
      <c r="O91" s="7">
        <v>10.002203492535671</v>
      </c>
      <c r="P91" s="5">
        <v>3</v>
      </c>
      <c r="Q91" s="7">
        <v>3.3340678308452234</v>
      </c>
      <c r="V91" s="7">
        <v>70</v>
      </c>
      <c r="W91" s="7">
        <v>435.8471594346592</v>
      </c>
      <c r="X91" s="7">
        <v>31.070762565340779</v>
      </c>
      <c r="Y91" s="7">
        <v>12.373333333333333</v>
      </c>
      <c r="Z91" s="7">
        <v>3.165118000000001</v>
      </c>
      <c r="AA91" s="7">
        <v>0.87695999999999985</v>
      </c>
      <c r="AB91" s="7">
        <v>65.556882746694313</v>
      </c>
      <c r="AC91" s="7">
        <v>0.90175274365791558</v>
      </c>
      <c r="AD91" s="7">
        <v>6.4284336342084372E-2</v>
      </c>
      <c r="AE91" s="7">
        <v>2.5600000000000001E-2</v>
      </c>
      <c r="AF91" s="7">
        <v>6.5485200000000021E-3</v>
      </c>
      <c r="AG91" s="7">
        <v>1.8143999999999997E-3</v>
      </c>
      <c r="AK91" s="7"/>
      <c r="BC91" s="42">
        <v>88</v>
      </c>
      <c r="BD91" s="42">
        <f>'[2]功能-行军令'!N91</f>
        <v>20457.206866750312</v>
      </c>
      <c r="BE91" s="42">
        <f>'[2]功能-行军令'!O91</f>
        <v>25779.816315968015</v>
      </c>
      <c r="BF91" s="42">
        <f>'[2]功能-行军令'!P91</f>
        <v>28474.475182207443</v>
      </c>
      <c r="BG91" s="42">
        <f>'[2]功能-行军令'!Q91</f>
        <v>23278.789359941271</v>
      </c>
      <c r="BH91" s="42">
        <f>'[2]功能-行军令'!R91</f>
        <v>12688.360198157678</v>
      </c>
    </row>
    <row r="92" spans="1:60" x14ac:dyDescent="0.15">
      <c r="A92" s="13"/>
      <c r="H92" s="7">
        <v>90</v>
      </c>
      <c r="I92" s="7">
        <v>4.4999999999999998E-2</v>
      </c>
      <c r="J92" s="7">
        <v>450</v>
      </c>
      <c r="K92" s="7">
        <v>2.3981275125E-2</v>
      </c>
      <c r="L92" s="7">
        <v>215.83147612499999</v>
      </c>
      <c r="M92" s="5">
        <v>45.305970149253731</v>
      </c>
      <c r="N92" s="11">
        <v>1</v>
      </c>
      <c r="O92" s="7">
        <v>9.932465821116784</v>
      </c>
      <c r="P92" s="5">
        <v>3</v>
      </c>
      <c r="Q92" s="7">
        <v>3.3108219403722612</v>
      </c>
      <c r="V92" s="7">
        <v>71</v>
      </c>
      <c r="W92" s="7">
        <v>434.33625871210108</v>
      </c>
      <c r="X92" s="7">
        <v>30.959746707898955</v>
      </c>
      <c r="Y92" s="7">
        <v>12.330666666666668</v>
      </c>
      <c r="Z92" s="7">
        <v>3.1618969800000007</v>
      </c>
      <c r="AA92" s="7">
        <v>0.87809759999999992</v>
      </c>
      <c r="AB92" s="7">
        <v>66.11520627059636</v>
      </c>
      <c r="AC92" s="7">
        <v>0.90173617725695721</v>
      </c>
      <c r="AD92" s="7">
        <v>6.4276290743042808E-2</v>
      </c>
      <c r="AE92" s="7">
        <v>2.5600000000000001E-2</v>
      </c>
      <c r="AF92" s="7">
        <v>6.5644920000000016E-3</v>
      </c>
      <c r="AG92" s="7">
        <v>1.8230399999999997E-3</v>
      </c>
      <c r="AK92" s="7"/>
      <c r="BC92" s="42">
        <v>89</v>
      </c>
      <c r="BD92" s="42">
        <f>'[2]功能-行军令'!N92</f>
        <v>21928.793016674885</v>
      </c>
      <c r="BE92" s="42">
        <f>'[2]功能-行军令'!O92</f>
        <v>27589.567920062011</v>
      </c>
      <c r="BF92" s="42">
        <f>'[2]功能-行军令'!P92</f>
        <v>30266.835190952177</v>
      </c>
      <c r="BG92" s="42">
        <f>'[2]功能-行军令'!Q92</f>
        <v>24752.029774993443</v>
      </c>
      <c r="BH92" s="42">
        <f>'[2]功能-行军令'!R92</f>
        <v>13453.791228621709</v>
      </c>
    </row>
    <row r="93" spans="1:60" x14ac:dyDescent="0.15">
      <c r="A93" s="13"/>
      <c r="H93" s="7">
        <v>91</v>
      </c>
      <c r="I93" s="7">
        <v>4.4666666666666667E-2</v>
      </c>
      <c r="J93" s="7">
        <v>446.66666666666669</v>
      </c>
      <c r="K93" s="7">
        <v>2.3772549211875001E-2</v>
      </c>
      <c r="L93" s="7">
        <v>213.95294290687499</v>
      </c>
      <c r="M93" s="5">
        <v>45.455223880597011</v>
      </c>
      <c r="N93" s="11">
        <v>1</v>
      </c>
      <c r="O93" s="7">
        <v>9.8265200021890227</v>
      </c>
      <c r="P93" s="5">
        <v>3</v>
      </c>
      <c r="Q93" s="7">
        <v>3.2755066673963409</v>
      </c>
      <c r="V93" s="7">
        <v>72</v>
      </c>
      <c r="W93" s="7">
        <v>432.82541321087939</v>
      </c>
      <c r="X93" s="7">
        <v>30.848757669120602</v>
      </c>
      <c r="Y93" s="7">
        <v>12.288</v>
      </c>
      <c r="Z93" s="7">
        <v>3.1586227200000008</v>
      </c>
      <c r="AA93" s="7">
        <v>0.87920639999999994</v>
      </c>
      <c r="AB93" s="7">
        <v>66.673075458711565</v>
      </c>
      <c r="AC93" s="7">
        <v>0.90171961085599872</v>
      </c>
      <c r="AD93" s="7">
        <v>6.4268245144001257E-2</v>
      </c>
      <c r="AE93" s="7">
        <v>2.5600000000000001E-2</v>
      </c>
      <c r="AF93" s="7">
        <v>6.580464000000002E-3</v>
      </c>
      <c r="AG93" s="7">
        <v>1.8316799999999998E-3</v>
      </c>
      <c r="AK93" s="7"/>
      <c r="BC93" s="42">
        <v>90</v>
      </c>
      <c r="BD93" s="42">
        <f>'[2]功能-行军令'!N93</f>
        <v>23506</v>
      </c>
      <c r="BE93" s="42">
        <f>'[2]功能-行军令'!O93</f>
        <v>29354.803800000002</v>
      </c>
      <c r="BF93" s="42">
        <f>'[2]功能-行军令'!P93</f>
        <v>32225.192999999999</v>
      </c>
      <c r="BG93" s="42">
        <f>'[2]功能-行军令'!Q93</f>
        <v>26253.340400000001</v>
      </c>
      <c r="BH93" s="42">
        <f>'[2]功能-行军令'!R93</f>
        <v>14263.543000000001</v>
      </c>
    </row>
    <row r="94" spans="1:60" x14ac:dyDescent="0.15">
      <c r="A94" s="13"/>
      <c r="H94" s="7">
        <v>92</v>
      </c>
      <c r="I94" s="7">
        <v>4.4333333333333329E-2</v>
      </c>
      <c r="J94" s="7">
        <v>443.33333333333331</v>
      </c>
      <c r="K94" s="7">
        <v>2.3563823298750002E-2</v>
      </c>
      <c r="L94" s="7">
        <v>212.07440968874999</v>
      </c>
      <c r="M94" s="5">
        <v>45.604477611940297</v>
      </c>
      <c r="N94" s="11">
        <v>1</v>
      </c>
      <c r="O94" s="7">
        <v>9.7212676594119891</v>
      </c>
      <c r="P94" s="5">
        <v>3</v>
      </c>
      <c r="Q94" s="7">
        <v>3.2404225531373299</v>
      </c>
      <c r="V94" s="7">
        <v>73</v>
      </c>
      <c r="W94" s="7">
        <v>431.31462293099429</v>
      </c>
      <c r="X94" s="7">
        <v>30.73779544900572</v>
      </c>
      <c r="Y94" s="7">
        <v>12.245333333333333</v>
      </c>
      <c r="Z94" s="7">
        <v>3.1552952200000006</v>
      </c>
      <c r="AA94" s="7">
        <v>0.8802863999999998</v>
      </c>
      <c r="AB94" s="7">
        <v>67.230480050071023</v>
      </c>
      <c r="AC94" s="7">
        <v>0.90170304445504035</v>
      </c>
      <c r="AD94" s="7">
        <v>6.4260199544959692E-2</v>
      </c>
      <c r="AE94" s="7">
        <v>2.5600000000000001E-2</v>
      </c>
      <c r="AF94" s="7">
        <v>6.5964360000000015E-3</v>
      </c>
      <c r="AG94" s="7">
        <v>1.8403199999999997E-3</v>
      </c>
      <c r="AK94" s="7"/>
      <c r="BC94" s="42">
        <v>91</v>
      </c>
      <c r="BD94" s="42">
        <f>'[2]功能-行军令'!N94</f>
        <v>25196.408589654777</v>
      </c>
      <c r="BE94" s="42">
        <f>'[2]功能-行军令'!O94</f>
        <v>31465.822794773703</v>
      </c>
      <c r="BF94" s="42">
        <f>'[2]功能-行军令'!P94</f>
        <v>34437.958287128611</v>
      </c>
      <c r="BG94" s="42">
        <f>'[2]功能-行军令'!Q94</f>
        <v>28079.261155920252</v>
      </c>
      <c r="BH94" s="42">
        <f>'[2]功能-行军令'!R94</f>
        <v>15232.872236484771</v>
      </c>
    </row>
    <row r="95" spans="1:60" x14ac:dyDescent="0.15">
      <c r="A95" s="13"/>
      <c r="H95" s="7">
        <v>93</v>
      </c>
      <c r="I95" s="7">
        <v>4.3999999999999997E-2</v>
      </c>
      <c r="J95" s="7">
        <v>440</v>
      </c>
      <c r="K95" s="7">
        <v>2.3355097385624999E-2</v>
      </c>
      <c r="L95" s="7">
        <v>210.195876470625</v>
      </c>
      <c r="M95" s="5">
        <v>45.753731343283576</v>
      </c>
      <c r="N95" s="11">
        <v>1</v>
      </c>
      <c r="O95" s="7">
        <v>9.6167020061980111</v>
      </c>
      <c r="P95" s="5">
        <v>3</v>
      </c>
      <c r="Q95" s="7">
        <v>3.205567335399337</v>
      </c>
      <c r="V95" s="7">
        <v>74</v>
      </c>
      <c r="W95" s="7">
        <v>429.80388787244573</v>
      </c>
      <c r="X95" s="7">
        <v>30.62686004755431</v>
      </c>
      <c r="Y95" s="7">
        <v>12.202666666666667</v>
      </c>
      <c r="Z95" s="7">
        <v>3.1519144800000012</v>
      </c>
      <c r="AA95" s="7">
        <v>0.88133759999999994</v>
      </c>
      <c r="AB95" s="7">
        <v>67.787409783705854</v>
      </c>
      <c r="AC95" s="7">
        <v>0.90168647805408186</v>
      </c>
      <c r="AD95" s="7">
        <v>6.4252153945918128E-2</v>
      </c>
      <c r="AE95" s="7">
        <v>2.5600000000000001E-2</v>
      </c>
      <c r="AF95" s="7">
        <v>6.6124080000000019E-3</v>
      </c>
      <c r="AG95" s="7">
        <v>1.8489599999999998E-3</v>
      </c>
      <c r="AK95" s="7"/>
      <c r="BC95" s="42">
        <v>92</v>
      </c>
      <c r="BD95" s="42">
        <f>'[2]功能-行军令'!N95</f>
        <v>27008.143656890144</v>
      </c>
      <c r="BE95" s="42">
        <f>'[2]功能-行军令'!O95</f>
        <v>33653.614830379513</v>
      </c>
      <c r="BF95" s="42">
        <f>'[2]功能-行军令'!P95</f>
        <v>36866.116091655043</v>
      </c>
      <c r="BG95" s="42">
        <f>'[2]功能-行军令'!Q95</f>
        <v>30031.764052634771</v>
      </c>
      <c r="BH95" s="42">
        <f>'[2]功能-行军令'!R95</f>
        <v>16237.472106589683</v>
      </c>
    </row>
    <row r="96" spans="1:60" x14ac:dyDescent="0.15">
      <c r="A96" s="13"/>
      <c r="H96" s="7">
        <v>94</v>
      </c>
      <c r="I96" s="7">
        <v>4.3666666666666666E-2</v>
      </c>
      <c r="J96" s="7">
        <v>436.66666666666669</v>
      </c>
      <c r="K96" s="7">
        <v>2.31463714725E-2</v>
      </c>
      <c r="L96" s="7">
        <v>208.3173432525</v>
      </c>
      <c r="M96" s="5">
        <v>45.902985074626862</v>
      </c>
      <c r="N96" s="11">
        <v>1</v>
      </c>
      <c r="O96" s="7">
        <v>9.5128163442258717</v>
      </c>
      <c r="P96" s="5">
        <v>3</v>
      </c>
      <c r="Q96" s="7">
        <v>3.1709387814086241</v>
      </c>
      <c r="V96" s="7">
        <v>75</v>
      </c>
      <c r="W96" s="7">
        <v>428.29320803523365</v>
      </c>
      <c r="X96" s="7">
        <v>30.515951464766367</v>
      </c>
      <c r="Y96" s="7">
        <v>12.16</v>
      </c>
      <c r="Z96" s="7">
        <v>3.1484805000000007</v>
      </c>
      <c r="AA96" s="7">
        <v>0.88235999999999981</v>
      </c>
      <c r="AB96" s="7">
        <v>68.343854398647125</v>
      </c>
      <c r="AC96" s="7">
        <v>0.90166991165312349</v>
      </c>
      <c r="AD96" s="7">
        <v>6.4244108346876563E-2</v>
      </c>
      <c r="AE96" s="7">
        <v>2.5600000000000001E-2</v>
      </c>
      <c r="AF96" s="7">
        <v>6.6283800000000014E-3</v>
      </c>
      <c r="AG96" s="7">
        <v>1.8575999999999996E-3</v>
      </c>
      <c r="AK96" s="7"/>
      <c r="BC96" s="42">
        <v>93</v>
      </c>
      <c r="BD96" s="42">
        <f>'[2]功能-行军令'!N96</f>
        <v>28949.913223099466</v>
      </c>
      <c r="BE96" s="42">
        <f>'[2]功能-行军令'!O96</f>
        <v>36068.948623035481</v>
      </c>
      <c r="BF96" s="42">
        <f>'[2]功能-行军令'!P96</f>
        <v>39465.088117074862</v>
      </c>
      <c r="BG96" s="42">
        <f>'[2]功能-行军令'!Q96</f>
        <v>32087.20273216796</v>
      </c>
      <c r="BH96" s="42">
        <f>'[2]功能-行军令'!R96</f>
        <v>17340.054001727131</v>
      </c>
    </row>
    <row r="97" spans="1:60" x14ac:dyDescent="0.15">
      <c r="A97" s="13"/>
      <c r="H97" s="7">
        <v>95</v>
      </c>
      <c r="I97" s="7">
        <v>4.3333333333333335E-2</v>
      </c>
      <c r="J97" s="7">
        <v>433.33333333333337</v>
      </c>
      <c r="K97" s="7">
        <v>2.2937645559375001E-2</v>
      </c>
      <c r="L97" s="7">
        <v>206.438810034375</v>
      </c>
      <c r="M97" s="5">
        <v>46.047619047619044</v>
      </c>
      <c r="N97" s="11">
        <v>1</v>
      </c>
      <c r="O97" s="7">
        <v>9.4105480868665996</v>
      </c>
      <c r="P97" s="5">
        <v>3</v>
      </c>
      <c r="Q97" s="7">
        <v>3.1368493622888667</v>
      </c>
      <c r="V97" s="7">
        <v>76</v>
      </c>
      <c r="W97" s="7">
        <v>426.7825834193581</v>
      </c>
      <c r="X97" s="7">
        <v>30.405069700641899</v>
      </c>
      <c r="Y97" s="7">
        <v>12.117333333333333</v>
      </c>
      <c r="Z97" s="7">
        <v>3.1449932800000009</v>
      </c>
      <c r="AA97" s="7">
        <v>0.88335359999999985</v>
      </c>
      <c r="AB97" s="7">
        <v>68.89980363392597</v>
      </c>
      <c r="AC97" s="7">
        <v>0.90165334525216501</v>
      </c>
      <c r="AD97" s="7">
        <v>6.4236062747834999E-2</v>
      </c>
      <c r="AE97" s="7">
        <v>2.5600000000000001E-2</v>
      </c>
      <c r="AF97" s="7">
        <v>6.6443520000000018E-3</v>
      </c>
      <c r="AG97" s="7">
        <v>1.8662399999999997E-3</v>
      </c>
      <c r="AK97" s="7"/>
      <c r="BC97" s="42">
        <v>94</v>
      </c>
      <c r="BD97" s="42">
        <f>'[2]功能-行军令'!N97</f>
        <v>31031.050314523203</v>
      </c>
      <c r="BE97" s="42">
        <f>'[2]功能-行军令'!O97</f>
        <v>38612.138282776315</v>
      </c>
      <c r="BF97" s="42">
        <f>'[2]功能-行军令'!P97</f>
        <v>42228.469902908837</v>
      </c>
      <c r="BG97" s="42">
        <f>'[2]功能-行军令'!Q97</f>
        <v>34268.803120818542</v>
      </c>
      <c r="BH97" s="42">
        <f>'[2]功能-行军令'!R97</f>
        <v>18503.208173304902</v>
      </c>
    </row>
    <row r="98" spans="1:60" x14ac:dyDescent="0.15">
      <c r="A98" s="13"/>
      <c r="H98" s="7">
        <v>96</v>
      </c>
      <c r="I98" s="7">
        <v>4.2999999999999997E-2</v>
      </c>
      <c r="J98" s="7">
        <v>429.99999999999994</v>
      </c>
      <c r="K98" s="7">
        <v>2.2728919646250002E-2</v>
      </c>
      <c r="L98" s="7">
        <v>204.56027681625002</v>
      </c>
      <c r="M98" s="5">
        <v>46.183673469387749</v>
      </c>
      <c r="N98" s="11">
        <v>1</v>
      </c>
      <c r="O98" s="7">
        <v>9.31064958020327</v>
      </c>
      <c r="P98" s="5">
        <v>3</v>
      </c>
      <c r="Q98" s="7">
        <v>3.1035498600677567</v>
      </c>
      <c r="V98" s="7">
        <v>77</v>
      </c>
      <c r="W98" s="7">
        <v>425.2720140248191</v>
      </c>
      <c r="X98" s="7">
        <v>30.294214755180903</v>
      </c>
      <c r="Y98" s="7">
        <v>12.074666666666667</v>
      </c>
      <c r="Z98" s="7">
        <v>3.1414528200000014</v>
      </c>
      <c r="AA98" s="7">
        <v>0.88431839999999995</v>
      </c>
      <c r="AB98" s="7">
        <v>69.455247228573498</v>
      </c>
      <c r="AC98" s="7">
        <v>0.90163677885120652</v>
      </c>
      <c r="AD98" s="7">
        <v>6.4228017148793434E-2</v>
      </c>
      <c r="AE98" s="7">
        <v>2.5600000000000001E-2</v>
      </c>
      <c r="AF98" s="7">
        <v>6.6603240000000022E-3</v>
      </c>
      <c r="AG98" s="7">
        <v>1.8748799999999998E-3</v>
      </c>
      <c r="AK98" s="7"/>
      <c r="BC98" s="42">
        <v>95</v>
      </c>
      <c r="BD98" s="42">
        <f>'[2]功能-行军令'!N98</f>
        <v>33261.557821011134</v>
      </c>
      <c r="BE98" s="42">
        <f>'[2]功能-行军令'!O98</f>
        <v>41416.641029113518</v>
      </c>
      <c r="BF98" s="42">
        <f>'[2]功能-行军令'!P98</f>
        <v>45132.246268658033</v>
      </c>
      <c r="BG98" s="42">
        <f>'[2]功能-行军令'!Q98</f>
        <v>36605.428998038653</v>
      </c>
      <c r="BH98" s="42">
        <f>'[2]功能-行军令'!R98</f>
        <v>19863.00694562952</v>
      </c>
    </row>
    <row r="99" spans="1:60" x14ac:dyDescent="0.15">
      <c r="A99" s="13"/>
      <c r="H99" s="7">
        <v>97</v>
      </c>
      <c r="I99" s="7">
        <v>4.2666666666666665E-2</v>
      </c>
      <c r="J99" s="7">
        <v>426.66666666666663</v>
      </c>
      <c r="K99" s="7">
        <v>2.2520193733124999E-2</v>
      </c>
      <c r="L99" s="7">
        <v>202.681743598125</v>
      </c>
      <c r="M99" s="5">
        <v>46.319727891156461</v>
      </c>
      <c r="N99" s="11">
        <v>1</v>
      </c>
      <c r="O99" s="7">
        <v>9.2113379350859148</v>
      </c>
      <c r="P99" s="5">
        <v>3</v>
      </c>
      <c r="Q99" s="7">
        <v>3.0704459783619718</v>
      </c>
      <c r="V99" s="7">
        <v>78</v>
      </c>
      <c r="W99" s="7">
        <v>423.76149985161663</v>
      </c>
      <c r="X99" s="7">
        <v>30.183386628383378</v>
      </c>
      <c r="Y99" s="7">
        <v>12.032</v>
      </c>
      <c r="Z99" s="7">
        <v>3.1378591200000008</v>
      </c>
      <c r="AA99" s="7">
        <v>0.88525439999999977</v>
      </c>
      <c r="AB99" s="7">
        <v>70.010174921620802</v>
      </c>
      <c r="AC99" s="7">
        <v>0.90162021245024815</v>
      </c>
      <c r="AD99" s="7">
        <v>6.421997154975187E-2</v>
      </c>
      <c r="AE99" s="7">
        <v>2.5600000000000001E-2</v>
      </c>
      <c r="AF99" s="7">
        <v>6.6762960000000017E-3</v>
      </c>
      <c r="AG99" s="7">
        <v>1.8835199999999996E-3</v>
      </c>
      <c r="AK99" s="7"/>
      <c r="BC99" s="42">
        <v>96</v>
      </c>
      <c r="BD99" s="42">
        <f>'[2]功能-行军令'!N99</f>
        <v>35652.156574452893</v>
      </c>
      <c r="BE99" s="42">
        <f>'[2]功能-行军令'!O99</f>
        <v>44289.511542119748</v>
      </c>
      <c r="BF99" s="42">
        <f>'[2]功能-行军令'!P99</f>
        <v>48227.912273273716</v>
      </c>
      <c r="BG99" s="42">
        <f>'[2]功能-行军令'!Q99</f>
        <v>39212.411931853043</v>
      </c>
      <c r="BH99" s="42">
        <f>'[2]功能-行军令'!R99</f>
        <v>21306.581320463309</v>
      </c>
    </row>
    <row r="100" spans="1:60" x14ac:dyDescent="0.15">
      <c r="A100" s="13"/>
      <c r="H100" s="7">
        <v>98</v>
      </c>
      <c r="I100" s="7">
        <v>4.2333333333333334E-2</v>
      </c>
      <c r="J100" s="7">
        <v>423.33333333333331</v>
      </c>
      <c r="K100" s="7">
        <v>2.231146782E-2</v>
      </c>
      <c r="L100" s="7">
        <v>200.80321038</v>
      </c>
      <c r="M100" s="5">
        <v>46.455782312925166</v>
      </c>
      <c r="N100" s="11">
        <v>1</v>
      </c>
      <c r="O100" s="7">
        <v>9.1126079953141019</v>
      </c>
      <c r="P100" s="5">
        <v>3</v>
      </c>
      <c r="Q100" s="7">
        <v>3.0375359984380341</v>
      </c>
      <c r="V100" s="7">
        <v>79</v>
      </c>
      <c r="W100" s="7">
        <v>422.25104089975065</v>
      </c>
      <c r="X100" s="7">
        <v>30.072585320249331</v>
      </c>
      <c r="Y100" s="7">
        <v>11.989333333333333</v>
      </c>
      <c r="Z100" s="7">
        <v>3.1342121800000009</v>
      </c>
      <c r="AA100" s="7">
        <v>0.88616159999999988</v>
      </c>
      <c r="AB100" s="7">
        <v>70.56457645209899</v>
      </c>
      <c r="AC100" s="7">
        <v>0.90160364604928966</v>
      </c>
      <c r="AD100" s="7">
        <v>6.4211925950710319E-2</v>
      </c>
      <c r="AE100" s="7">
        <v>2.5600000000000001E-2</v>
      </c>
      <c r="AF100" s="7">
        <v>6.6922680000000021E-3</v>
      </c>
      <c r="AG100" s="7">
        <v>1.8921599999999997E-3</v>
      </c>
      <c r="AK100" s="7"/>
      <c r="BC100" s="42">
        <v>97</v>
      </c>
      <c r="BD100" s="42">
        <f>'[2]功能-行军令'!N100</f>
        <v>38214.336877964088</v>
      </c>
      <c r="BE100" s="42">
        <f>'[2]功能-行军令'!O100</f>
        <v>47416.764571404769</v>
      </c>
      <c r="BF100" s="42">
        <f>'[2]功能-行军令'!P100</f>
        <v>51807.259580101301</v>
      </c>
      <c r="BG100" s="42">
        <f>'[2]功能-行军令'!Q100</f>
        <v>42210.144246427553</v>
      </c>
      <c r="BH100" s="42">
        <f>'[2]功能-行军令'!R100</f>
        <v>23000.378620392712</v>
      </c>
    </row>
    <row r="101" spans="1:60" x14ac:dyDescent="0.15">
      <c r="A101" s="13"/>
      <c r="H101" s="7">
        <v>99</v>
      </c>
      <c r="I101" s="7">
        <v>4.2000000000000003E-2</v>
      </c>
      <c r="J101" s="7">
        <v>420</v>
      </c>
      <c r="K101" s="7">
        <v>2.2102741906875001E-2</v>
      </c>
      <c r="L101" s="7">
        <v>198.92467716187502</v>
      </c>
      <c r="M101" s="5">
        <v>46.591836734693878</v>
      </c>
      <c r="N101" s="11">
        <v>1</v>
      </c>
      <c r="O101" s="7">
        <v>9.0144546649145862</v>
      </c>
      <c r="P101" s="5">
        <v>3</v>
      </c>
      <c r="Q101" s="7">
        <v>3.0048182216381956</v>
      </c>
      <c r="V101" s="7">
        <v>80</v>
      </c>
      <c r="W101" s="7">
        <v>420.74063716922126</v>
      </c>
      <c r="X101" s="7">
        <v>29.961810830778752</v>
      </c>
      <c r="Y101" s="7">
        <v>11.946666666666667</v>
      </c>
      <c r="Z101" s="7">
        <v>3.1305120000000008</v>
      </c>
      <c r="AA101" s="7">
        <v>0.88703999999999994</v>
      </c>
      <c r="AB101" s="7">
        <v>71.118441559039155</v>
      </c>
      <c r="AC101" s="7">
        <v>0.90158707964833129</v>
      </c>
      <c r="AD101" s="7">
        <v>6.4203880351668755E-2</v>
      </c>
      <c r="AE101" s="7">
        <v>2.5600000000000001E-2</v>
      </c>
      <c r="AF101" s="7">
        <v>6.7082400000000016E-3</v>
      </c>
      <c r="AG101" s="7">
        <v>1.9007999999999998E-3</v>
      </c>
      <c r="AK101" s="7"/>
      <c r="BC101" s="42">
        <v>98</v>
      </c>
      <c r="BD101" s="42">
        <f>'[2]功能-行军令'!N101</f>
        <v>40960.413733500631</v>
      </c>
      <c r="BE101" s="42">
        <f>'[2]功能-行军令'!O101</f>
        <v>50943.446048509235</v>
      </c>
      <c r="BF101" s="42">
        <f>'[2]功能-行军令'!P101</f>
        <v>55781.316132324064</v>
      </c>
      <c r="BG101" s="42">
        <f>'[2]功能-行军令'!Q101</f>
        <v>45518.506382640116</v>
      </c>
      <c r="BH101" s="42">
        <f>'[2]功能-行军令'!R101</f>
        <v>24799.927716836362</v>
      </c>
    </row>
    <row r="102" spans="1:60" x14ac:dyDescent="0.15">
      <c r="A102" s="13"/>
      <c r="H102" s="7">
        <v>100</v>
      </c>
      <c r="I102" s="7">
        <v>4.1666666666666664E-2</v>
      </c>
      <c r="J102" s="7">
        <v>416.66666666666663</v>
      </c>
      <c r="K102" s="7">
        <v>2.1894015993750002E-2</v>
      </c>
      <c r="L102" s="7">
        <v>197.04614394375002</v>
      </c>
      <c r="M102" s="5">
        <v>46.727891156462583</v>
      </c>
      <c r="N102" s="11">
        <v>1</v>
      </c>
      <c r="O102" s="7">
        <v>8.916872907264521</v>
      </c>
      <c r="P102" s="5">
        <v>3</v>
      </c>
      <c r="Q102" s="7">
        <v>2.9722909690881738</v>
      </c>
      <c r="V102" s="7">
        <v>81</v>
      </c>
      <c r="W102" s="7">
        <v>419.23028866002835</v>
      </c>
      <c r="X102" s="7">
        <v>29.851063159971645</v>
      </c>
      <c r="Y102" s="7">
        <v>11.904</v>
      </c>
      <c r="Z102" s="7">
        <v>3.1267585800000011</v>
      </c>
      <c r="AA102" s="7">
        <v>0.88788959999999983</v>
      </c>
      <c r="AB102" s="7">
        <v>71.671759981472448</v>
      </c>
      <c r="AC102" s="7">
        <v>0.90157051324737281</v>
      </c>
      <c r="AD102" s="7">
        <v>6.419583475262719E-2</v>
      </c>
      <c r="AE102" s="7">
        <v>2.5600000000000001E-2</v>
      </c>
      <c r="AF102" s="7">
        <v>6.724212000000002E-3</v>
      </c>
      <c r="AG102" s="7">
        <v>1.9094399999999997E-3</v>
      </c>
      <c r="AK102" s="7"/>
      <c r="BC102" s="42">
        <v>99</v>
      </c>
      <c r="BD102" s="42">
        <f>'[2]功能-行军令'!N102</f>
        <v>43903.586033349777</v>
      </c>
      <c r="BE102" s="42">
        <f>'[2]功能-行军令'!O102</f>
        <v>54706.25426201216</v>
      </c>
      <c r="BF102" s="42">
        <f>'[2]功能-行军令'!P102</f>
        <v>59937.080210150787</v>
      </c>
      <c r="BG102" s="42">
        <f>'[2]功能-行军令'!Q102</f>
        <v>48966.146715886673</v>
      </c>
      <c r="BH102" s="42">
        <f>'[2]功能-行军令'!R102</f>
        <v>26532.750448941599</v>
      </c>
    </row>
    <row r="103" spans="1:60" x14ac:dyDescent="0.15">
      <c r="A103" s="13"/>
      <c r="H103" s="7">
        <v>101</v>
      </c>
      <c r="I103" s="7">
        <v>4.1333333333333333E-2</v>
      </c>
      <c r="J103" s="7">
        <v>413.33333333333331</v>
      </c>
      <c r="K103" s="7">
        <v>2.1685290080624999E-2</v>
      </c>
      <c r="L103" s="7">
        <v>195.167610725625</v>
      </c>
      <c r="M103" s="5">
        <v>46.863945578231288</v>
      </c>
      <c r="N103" s="11">
        <v>1</v>
      </c>
      <c r="O103" s="7">
        <v>8.8198577442299317</v>
      </c>
      <c r="P103" s="5">
        <v>3</v>
      </c>
      <c r="Q103" s="7">
        <v>2.9399525814099774</v>
      </c>
      <c r="V103" s="7">
        <v>82</v>
      </c>
      <c r="W103" s="7">
        <v>417.71999537217198</v>
      </c>
      <c r="X103" s="7">
        <v>29.740342307828005</v>
      </c>
      <c r="Y103" s="7">
        <v>11.861333333333333</v>
      </c>
      <c r="Z103" s="7">
        <v>3.1229519200000007</v>
      </c>
      <c r="AA103" s="7">
        <v>0.88871039999999979</v>
      </c>
      <c r="AB103" s="7">
        <v>72.224521458429948</v>
      </c>
      <c r="AC103" s="7">
        <v>0.90155394684641443</v>
      </c>
      <c r="AD103" s="7">
        <v>6.4187789153585625E-2</v>
      </c>
      <c r="AE103" s="7">
        <v>2.5600000000000001E-2</v>
      </c>
      <c r="AF103" s="7">
        <v>6.7401840000000015E-3</v>
      </c>
      <c r="AG103" s="7">
        <v>1.9180799999999997E-3</v>
      </c>
      <c r="AK103" s="7"/>
      <c r="BC103" s="42">
        <v>100</v>
      </c>
      <c r="BD103" s="42">
        <f>'[2]功能-行军令'!N103</f>
        <v>47058</v>
      </c>
      <c r="BE103" s="42">
        <f>'[2]功能-行军令'!O103</f>
        <v>58650.533700000007</v>
      </c>
      <c r="BF103" s="42">
        <f>'[2]功能-行军令'!P103</f>
        <v>64308.644399999997</v>
      </c>
      <c r="BG103" s="42">
        <f>'[2]功能-行军令'!Q103</f>
        <v>52347.319199999998</v>
      </c>
      <c r="BH103" s="42">
        <f>'[2]功能-行军令'!R103</f>
        <v>28302.113400000002</v>
      </c>
    </row>
    <row r="104" spans="1:60" x14ac:dyDescent="0.15">
      <c r="A104" s="13"/>
      <c r="H104" s="7">
        <v>102</v>
      </c>
      <c r="I104" s="7">
        <v>4.1000000000000002E-2</v>
      </c>
      <c r="J104" s="7">
        <v>410</v>
      </c>
      <c r="K104" s="7">
        <v>2.14765641675E-2</v>
      </c>
      <c r="L104" s="7">
        <v>193.28907750750002</v>
      </c>
      <c r="M104" s="5">
        <v>47</v>
      </c>
      <c r="N104" s="11">
        <v>1</v>
      </c>
      <c r="O104" s="7">
        <v>8.7234042553191493</v>
      </c>
      <c r="P104" s="5">
        <v>3</v>
      </c>
      <c r="Q104" s="7">
        <v>2.9078014184397163</v>
      </c>
      <c r="V104" s="7">
        <v>83</v>
      </c>
      <c r="W104" s="7">
        <v>416.2097573056522</v>
      </c>
      <c r="X104" s="7">
        <v>29.629648274347844</v>
      </c>
      <c r="Y104" s="7">
        <v>11.818666666666667</v>
      </c>
      <c r="Z104" s="7">
        <v>3.119092020000001</v>
      </c>
      <c r="AA104" s="7">
        <v>0.88950239999999992</v>
      </c>
      <c r="AB104" s="7">
        <v>72.776715728942762</v>
      </c>
      <c r="AC104" s="7">
        <v>0.90153738044545595</v>
      </c>
      <c r="AD104" s="7">
        <v>6.4179743554544061E-2</v>
      </c>
      <c r="AE104" s="7">
        <v>2.5600000000000001E-2</v>
      </c>
      <c r="AF104" s="7">
        <v>6.7561560000000019E-3</v>
      </c>
      <c r="AG104" s="7">
        <v>1.9267199999999998E-3</v>
      </c>
      <c r="AK104" s="7"/>
      <c r="BC104" s="42">
        <v>101</v>
      </c>
      <c r="BD104" s="42">
        <f>'[2]功能-行军令'!N104</f>
        <v>50438.81717930951</v>
      </c>
      <c r="BE104" s="42">
        <f>'[2]功能-行军令'!O104</f>
        <v>62922.972679201433</v>
      </c>
      <c r="BF104" s="42">
        <f>'[2]功能-行军令'!P104</f>
        <v>68819.051108257583</v>
      </c>
      <c r="BG104" s="42">
        <f>'[2]功能-行军令'!Q104</f>
        <v>55825.792503662335</v>
      </c>
      <c r="BH104" s="42">
        <f>'[2]功能-行军令'!R104</f>
        <v>30222.500655432003</v>
      </c>
    </row>
    <row r="105" spans="1:60" x14ac:dyDescent="0.15">
      <c r="A105" s="13"/>
      <c r="H105" s="7">
        <v>103</v>
      </c>
      <c r="I105" s="7">
        <v>4.066666666666667E-2</v>
      </c>
      <c r="J105" s="7">
        <v>406.66666666666669</v>
      </c>
      <c r="K105" s="7">
        <v>2.1267838254375001E-2</v>
      </c>
      <c r="L105" s="7">
        <v>191.41054428937503</v>
      </c>
      <c r="M105" s="5">
        <v>47.136054421768705</v>
      </c>
      <c r="N105" s="11">
        <v>1</v>
      </c>
      <c r="O105" s="7">
        <v>8.6275075768509168</v>
      </c>
      <c r="P105" s="5">
        <v>3</v>
      </c>
      <c r="Q105" s="7">
        <v>2.8758358589503055</v>
      </c>
      <c r="V105" s="7">
        <v>84</v>
      </c>
      <c r="W105" s="7">
        <v>414.69957446046885</v>
      </c>
      <c r="X105" s="7">
        <v>29.51898105953115</v>
      </c>
      <c r="Y105" s="7">
        <v>11.776</v>
      </c>
      <c r="Z105" s="7">
        <v>3.1151788800000011</v>
      </c>
      <c r="AA105" s="7">
        <v>0.89026559999999988</v>
      </c>
      <c r="AB105" s="7">
        <v>73.328332532041969</v>
      </c>
      <c r="AC105" s="7">
        <v>0.90152081404449746</v>
      </c>
      <c r="AD105" s="7">
        <v>6.4171697955502496E-2</v>
      </c>
      <c r="AE105" s="7">
        <v>2.5600000000000001E-2</v>
      </c>
      <c r="AF105" s="7">
        <v>6.7721280000000023E-3</v>
      </c>
      <c r="AG105" s="7">
        <v>1.9353599999999997E-3</v>
      </c>
      <c r="AK105" s="7"/>
      <c r="BC105" s="42">
        <v>102</v>
      </c>
      <c r="BD105" s="42">
        <f>'[2]功能-行军令'!N105</f>
        <v>54062.287313780289</v>
      </c>
      <c r="BE105" s="42">
        <f>'[2]功能-行军令'!O105</f>
        <v>67285.805264019393</v>
      </c>
      <c r="BF105" s="42">
        <f>'[2]功能-行军令'!P105</f>
        <v>73367.224953261932</v>
      </c>
      <c r="BG105" s="42">
        <f>'[2]功能-行军令'!Q105</f>
        <v>59533.625843357957</v>
      </c>
      <c r="BH105" s="42">
        <f>'[2]功能-行军令'!R105</f>
        <v>32296.810441252339</v>
      </c>
    </row>
    <row r="106" spans="1:60" x14ac:dyDescent="0.15">
      <c r="A106" s="13"/>
      <c r="H106" s="7">
        <v>104</v>
      </c>
      <c r="I106" s="7">
        <v>4.0333333333333332E-2</v>
      </c>
      <c r="J106" s="7">
        <v>403.33333333333331</v>
      </c>
      <c r="K106" s="7">
        <v>2.1059112341250002E-2</v>
      </c>
      <c r="L106" s="7">
        <v>189.53201107125003</v>
      </c>
      <c r="M106" s="5">
        <v>47.27210884353741</v>
      </c>
      <c r="N106" s="11">
        <v>1</v>
      </c>
      <c r="O106" s="7">
        <v>8.5321629011368554</v>
      </c>
      <c r="P106" s="5">
        <v>3</v>
      </c>
      <c r="Q106" s="7">
        <v>2.8440543003789518</v>
      </c>
      <c r="V106" s="7">
        <v>85</v>
      </c>
      <c r="W106" s="7">
        <v>413.18944683662204</v>
      </c>
      <c r="X106" s="7">
        <v>29.408340663377928</v>
      </c>
      <c r="Y106" s="7">
        <v>11.733333333333334</v>
      </c>
      <c r="Z106" s="7">
        <v>3.1112125000000006</v>
      </c>
      <c r="AA106" s="7">
        <v>0.8909999999999999</v>
      </c>
      <c r="AB106" s="7">
        <v>73.879361606758721</v>
      </c>
      <c r="AC106" s="7">
        <v>0.90150424764353909</v>
      </c>
      <c r="AD106" s="7">
        <v>6.4163652356460932E-2</v>
      </c>
      <c r="AE106" s="7">
        <v>2.5600000000000001E-2</v>
      </c>
      <c r="AF106" s="7">
        <v>6.7881000000000018E-3</v>
      </c>
      <c r="AG106" s="7">
        <v>1.9439999999999998E-3</v>
      </c>
      <c r="AK106" s="7"/>
      <c r="BC106" s="42">
        <v>103</v>
      </c>
      <c r="BD106" s="42">
        <f>'[2]功能-行军令'!N106</f>
        <v>57945.826446198938</v>
      </c>
      <c r="BE106" s="42">
        <f>'[2]功能-行军令'!O106</f>
        <v>71916.691171565428</v>
      </c>
      <c r="BF106" s="42">
        <f>'[2]功能-行军令'!P106</f>
        <v>78396.798136881436</v>
      </c>
      <c r="BG106" s="42">
        <f>'[2]功能-行军令'!Q106</f>
        <v>63758.296715504403</v>
      </c>
      <c r="BH106" s="42">
        <f>'[2]功能-行军令'!R106</f>
        <v>34590.887066246381</v>
      </c>
    </row>
    <row r="107" spans="1:60" x14ac:dyDescent="0.15">
      <c r="A107" s="13"/>
      <c r="H107" s="7">
        <v>105</v>
      </c>
      <c r="I107" s="7">
        <v>0.04</v>
      </c>
      <c r="J107" s="7">
        <v>400</v>
      </c>
      <c r="K107" s="7">
        <v>2.0850386428124999E-2</v>
      </c>
      <c r="L107" s="7">
        <v>187.653477853125</v>
      </c>
      <c r="M107" s="5">
        <v>47.408163265306122</v>
      </c>
      <c r="N107" s="11">
        <v>1</v>
      </c>
      <c r="O107" s="7">
        <v>8.4373654756780034</v>
      </c>
      <c r="P107" s="5">
        <v>3</v>
      </c>
      <c r="Q107" s="7">
        <v>2.8124551585593345</v>
      </c>
      <c r="V107" s="7">
        <v>86</v>
      </c>
      <c r="W107" s="7">
        <v>411.67937443411182</v>
      </c>
      <c r="X107" s="7">
        <v>29.29772708588818</v>
      </c>
      <c r="Y107" s="7">
        <v>11.690666666666667</v>
      </c>
      <c r="Z107" s="7">
        <v>3.1071928800000013</v>
      </c>
      <c r="AA107" s="7">
        <v>0.89170559999999999</v>
      </c>
      <c r="AB107" s="7">
        <v>74.429792692124082</v>
      </c>
      <c r="AC107" s="7">
        <v>0.90148768124258061</v>
      </c>
      <c r="AD107" s="7">
        <v>6.4155606757419367E-2</v>
      </c>
      <c r="AE107" s="7">
        <v>2.5600000000000001E-2</v>
      </c>
      <c r="AF107" s="7">
        <v>6.8040720000000022E-3</v>
      </c>
      <c r="AG107" s="7">
        <v>1.9526399999999998E-3</v>
      </c>
      <c r="AK107" s="7"/>
      <c r="BC107" s="42">
        <v>104</v>
      </c>
      <c r="BD107" s="42">
        <f>'[2]功能-行军令'!N107</f>
        <v>62108.100629046407</v>
      </c>
      <c r="BE107" s="42">
        <f>'[2]功能-行军令'!O107</f>
        <v>77100.591068068024</v>
      </c>
      <c r="BF107" s="42">
        <f>'[2]功能-行军令'!P107</f>
        <v>84212.373642924023</v>
      </c>
      <c r="BG107" s="42">
        <f>'[2]功能-行军令'!Q107</f>
        <v>68504.96495861806</v>
      </c>
      <c r="BH107" s="42">
        <f>'[2]功能-行军令'!R107</f>
        <v>37131.192943465336</v>
      </c>
    </row>
    <row r="108" spans="1:60" x14ac:dyDescent="0.15">
      <c r="A108" s="13"/>
      <c r="H108" s="7">
        <v>106</v>
      </c>
      <c r="I108" s="7">
        <v>3.966666666666667E-2</v>
      </c>
      <c r="J108" s="7">
        <v>396.66666666666669</v>
      </c>
      <c r="K108" s="7">
        <v>2.0641660515E-2</v>
      </c>
      <c r="L108" s="7">
        <v>185.77494463500003</v>
      </c>
      <c r="M108" s="5">
        <v>47.544217687074827</v>
      </c>
      <c r="N108" s="11">
        <v>1</v>
      </c>
      <c r="O108" s="7">
        <v>8.3431106023751624</v>
      </c>
      <c r="P108" s="5">
        <v>3</v>
      </c>
      <c r="Q108" s="7">
        <v>2.7810368674583876</v>
      </c>
      <c r="V108" s="7">
        <v>87</v>
      </c>
      <c r="W108" s="7">
        <v>410.16935725293814</v>
      </c>
      <c r="X108" s="7">
        <v>29.187140327061908</v>
      </c>
      <c r="Y108" s="7">
        <v>11.648</v>
      </c>
      <c r="Z108" s="7">
        <v>3.1031200200000009</v>
      </c>
      <c r="AA108" s="7">
        <v>0.89238239999999991</v>
      </c>
      <c r="AB108" s="7">
        <v>74.979615527169173</v>
      </c>
      <c r="AC108" s="7">
        <v>0.90147111484162223</v>
      </c>
      <c r="AD108" s="7">
        <v>6.4147561158377817E-2</v>
      </c>
      <c r="AE108" s="7">
        <v>2.5600000000000001E-2</v>
      </c>
      <c r="AF108" s="7">
        <v>6.8200440000000017E-3</v>
      </c>
      <c r="AG108" s="7">
        <v>1.9612799999999997E-3</v>
      </c>
      <c r="AK108" s="7"/>
      <c r="BC108" s="42">
        <v>105</v>
      </c>
      <c r="BD108" s="42">
        <f>'[2]功能-行军令'!N108</f>
        <v>66569.115642022269</v>
      </c>
      <c r="BE108" s="42">
        <f>'[2]功能-行军令'!O108</f>
        <v>82735.42537568738</v>
      </c>
      <c r="BF108" s="42">
        <f>'[2]功能-行军令'!P108</f>
        <v>90379.585867954564</v>
      </c>
      <c r="BG108" s="42">
        <f>'[2]功能-行军令'!Q108</f>
        <v>73499.973588638299</v>
      </c>
      <c r="BH108" s="42">
        <f>'[2]功能-行军令'!R108</f>
        <v>39798.201071114236</v>
      </c>
    </row>
    <row r="109" spans="1:60" x14ac:dyDescent="0.15">
      <c r="A109" s="13"/>
      <c r="H109" s="7">
        <v>107</v>
      </c>
      <c r="I109" s="7">
        <v>3.9333333333333331E-2</v>
      </c>
      <c r="J109" s="7">
        <v>393.33333333333331</v>
      </c>
      <c r="K109" s="7">
        <v>2.0432934601875001E-2</v>
      </c>
      <c r="L109" s="7">
        <v>183.89641141687503</v>
      </c>
      <c r="M109" s="5">
        <v>47.680272108843532</v>
      </c>
      <c r="N109" s="11">
        <v>1</v>
      </c>
      <c r="O109" s="7">
        <v>8.2493936367527478</v>
      </c>
      <c r="P109" s="5">
        <v>3</v>
      </c>
      <c r="Q109" s="7">
        <v>2.7497978789175828</v>
      </c>
      <c r="V109" s="7">
        <v>88</v>
      </c>
      <c r="W109" s="7">
        <v>408.65939529310089</v>
      </c>
      <c r="X109" s="7">
        <v>29.076580386899099</v>
      </c>
      <c r="Y109" s="7">
        <v>11.605333333333334</v>
      </c>
      <c r="Z109" s="7">
        <v>3.0989939200000007</v>
      </c>
      <c r="AA109" s="7">
        <v>0.89303039999999978</v>
      </c>
      <c r="AB109" s="7">
        <v>75.528819850925117</v>
      </c>
      <c r="AC109" s="7">
        <v>0.90145454844066375</v>
      </c>
      <c r="AD109" s="7">
        <v>6.4139515559336252E-2</v>
      </c>
      <c r="AE109" s="7">
        <v>2.5600000000000001E-2</v>
      </c>
      <c r="AF109" s="7">
        <v>6.836016000000002E-3</v>
      </c>
      <c r="AG109" s="7">
        <v>1.9699199999999996E-3</v>
      </c>
      <c r="AK109" s="7"/>
      <c r="BC109" s="42">
        <v>106</v>
      </c>
      <c r="BD109" s="42">
        <f>'[2]功能-行军令'!N109</f>
        <v>71350.313148905741</v>
      </c>
      <c r="BE109" s="42">
        <f>'[2]功能-行军令'!O109</f>
        <v>88740.090666434582</v>
      </c>
      <c r="BF109" s="42">
        <f>'[2]功能-行军令'!P109</f>
        <v>96885.039131134996</v>
      </c>
      <c r="BG109" s="42">
        <f>'[2]功能-行军令'!Q109</f>
        <v>78731.037716030813</v>
      </c>
      <c r="BH109" s="42">
        <f>'[2]功能-行军令'!R109</f>
        <v>42496.866948993898</v>
      </c>
    </row>
    <row r="110" spans="1:60" x14ac:dyDescent="0.15">
      <c r="A110" s="13"/>
      <c r="H110" s="7">
        <v>108</v>
      </c>
      <c r="I110" s="7">
        <v>3.9E-2</v>
      </c>
      <c r="J110" s="7">
        <v>390</v>
      </c>
      <c r="K110" s="7">
        <v>2.0224208688750002E-2</v>
      </c>
      <c r="L110" s="7">
        <v>182.01787819875003</v>
      </c>
      <c r="M110" s="5">
        <v>47.816326530612244</v>
      </c>
      <c r="N110" s="11">
        <v>1</v>
      </c>
      <c r="O110" s="7">
        <v>8.1562099871959024</v>
      </c>
      <c r="P110" s="5">
        <v>3</v>
      </c>
      <c r="Q110" s="7">
        <v>2.718736662398634</v>
      </c>
      <c r="V110" s="7">
        <v>89</v>
      </c>
      <c r="W110" s="7">
        <v>407.14948855460028</v>
      </c>
      <c r="X110" s="7">
        <v>28.966047265399769</v>
      </c>
      <c r="Y110" s="7">
        <v>11.562666666666667</v>
      </c>
      <c r="Z110" s="7">
        <v>3.0948145800000009</v>
      </c>
      <c r="AA110" s="7">
        <v>0.89364959999999993</v>
      </c>
      <c r="AB110" s="7">
        <v>76.077395402422994</v>
      </c>
      <c r="AC110" s="7">
        <v>0.90143798203970538</v>
      </c>
      <c r="AD110" s="7">
        <v>6.4131469960294687E-2</v>
      </c>
      <c r="AE110" s="7">
        <v>2.5600000000000001E-2</v>
      </c>
      <c r="AF110" s="7">
        <v>6.8519880000000016E-3</v>
      </c>
      <c r="AG110" s="7">
        <v>1.9785599999999999E-3</v>
      </c>
      <c r="AK110" s="7"/>
      <c r="BC110" s="42">
        <v>107</v>
      </c>
      <c r="BD110" s="42">
        <f>'[2]功能-行军令'!N110</f>
        <v>76474.673755928176</v>
      </c>
      <c r="BE110" s="42">
        <f>'[2]功能-行军令'!O110</f>
        <v>95068.825682519018</v>
      </c>
      <c r="BF110" s="42">
        <f>'[2]功能-行军令'!P110</f>
        <v>103888.68305664834</v>
      </c>
      <c r="BG110" s="42">
        <f>'[2]功能-行军令'!Q110</f>
        <v>84060.13014606238</v>
      </c>
      <c r="BH110" s="42">
        <f>'[2]功能-行军令'!R110</f>
        <v>45343.496562797547</v>
      </c>
    </row>
    <row r="111" spans="1:60" x14ac:dyDescent="0.15">
      <c r="A111" s="13"/>
      <c r="H111" s="7">
        <v>109</v>
      </c>
      <c r="I111" s="7">
        <v>3.8666666666666669E-2</v>
      </c>
      <c r="J111" s="7">
        <v>386.66666666666669</v>
      </c>
      <c r="K111" s="7">
        <v>2.0015482775625003E-2</v>
      </c>
      <c r="L111" s="7">
        <v>180.13934498062503</v>
      </c>
      <c r="M111" s="5">
        <v>47.952380952380949</v>
      </c>
      <c r="N111" s="11">
        <v>1</v>
      </c>
      <c r="O111" s="7">
        <v>8.0635551142005966</v>
      </c>
      <c r="P111" s="5">
        <v>3</v>
      </c>
      <c r="Q111" s="7">
        <v>2.6878517047335322</v>
      </c>
      <c r="V111" s="7">
        <v>90</v>
      </c>
      <c r="W111" s="7">
        <v>405.6396370374361</v>
      </c>
      <c r="X111" s="7">
        <v>28.855540962563904</v>
      </c>
      <c r="Y111" s="7">
        <v>11.520000000000001</v>
      </c>
      <c r="Z111" s="7">
        <v>3.0905820000000008</v>
      </c>
      <c r="AA111" s="7">
        <v>0.89423999999999992</v>
      </c>
      <c r="AB111" s="7">
        <v>76.625331920693938</v>
      </c>
      <c r="AC111" s="7">
        <v>0.90142141563874689</v>
      </c>
      <c r="AD111" s="7">
        <v>6.4123424361253123E-2</v>
      </c>
      <c r="AE111" s="7">
        <v>2.5600000000000001E-2</v>
      </c>
      <c r="AF111" s="7">
        <v>6.8679600000000019E-3</v>
      </c>
      <c r="AG111" s="7">
        <v>1.9871999999999997E-3</v>
      </c>
      <c r="AK111" s="7"/>
      <c r="BC111" s="42">
        <v>108</v>
      </c>
      <c r="BD111" s="42">
        <f>'[2]功能-行军令'!N111</f>
        <v>81966.827467001276</v>
      </c>
      <c r="BE111" s="42">
        <f>'[2]功能-行军令'!O111</f>
        <v>101896.34881058118</v>
      </c>
      <c r="BF111" s="42">
        <f>'[2]功能-行军令'!P111</f>
        <v>110846.94818122237</v>
      </c>
      <c r="BG111" s="42">
        <f>'[2]功能-行军令'!Q111</f>
        <v>89785.037297310293</v>
      </c>
      <c r="BH111" s="42">
        <f>'[2]功能-行军令'!R111</f>
        <v>48526.500125529114</v>
      </c>
    </row>
    <row r="112" spans="1:60" x14ac:dyDescent="0.15">
      <c r="A112" s="13"/>
      <c r="H112" s="7">
        <v>110</v>
      </c>
      <c r="I112" s="7">
        <v>3.8333333333333337E-2</v>
      </c>
      <c r="J112" s="7">
        <v>383.33333333333337</v>
      </c>
      <c r="K112" s="7">
        <v>1.98067568625E-2</v>
      </c>
      <c r="L112" s="7">
        <v>178.2608117625</v>
      </c>
      <c r="M112" s="5">
        <v>48</v>
      </c>
      <c r="N112" s="11">
        <v>1</v>
      </c>
      <c r="O112" s="7">
        <v>7.9861111111111116</v>
      </c>
      <c r="P112" s="5">
        <v>3</v>
      </c>
      <c r="Q112" s="7">
        <v>2.6620370370370372</v>
      </c>
      <c r="V112" s="7">
        <v>91</v>
      </c>
      <c r="W112" s="7">
        <v>402.63489898530696</v>
      </c>
      <c r="X112" s="7">
        <v>28.641796214693063</v>
      </c>
      <c r="Y112" s="7">
        <v>11.434666666666669</v>
      </c>
      <c r="Z112" s="7">
        <v>3.0676888000000009</v>
      </c>
      <c r="AA112" s="7">
        <v>0.88761599999999996</v>
      </c>
      <c r="AB112" s="7">
        <v>77.169209649940655</v>
      </c>
      <c r="AC112" s="7">
        <v>0.90142141563874689</v>
      </c>
      <c r="AD112" s="7">
        <v>6.4123424361253123E-2</v>
      </c>
      <c r="AE112" s="7">
        <v>2.5600000000000001E-2</v>
      </c>
      <c r="AF112" s="7">
        <v>6.8679600000000019E-3</v>
      </c>
      <c r="AG112" s="7">
        <v>1.9871999999999997E-3</v>
      </c>
      <c r="AK112" s="7"/>
      <c r="BC112" s="42">
        <v>109</v>
      </c>
      <c r="BD112" s="42">
        <f>'[2]功能-行军令'!N112</f>
        <v>87853.172066699568</v>
      </c>
      <c r="BE112" s="42">
        <f>'[2]功能-行军令'!O112</f>
        <v>108855.61876018409</v>
      </c>
      <c r="BF112" s="42">
        <f>'[2]功能-行军令'!P112</f>
        <v>118442.30968422769</v>
      </c>
      <c r="BG112" s="42">
        <f>'[2]功能-行军令'!Q112</f>
        <v>95977.107675832609</v>
      </c>
      <c r="BH112" s="42">
        <f>'[2]功能-行军令'!R112</f>
        <v>51972.026743092792</v>
      </c>
    </row>
    <row r="113" spans="1:60" x14ac:dyDescent="0.15">
      <c r="A113" s="13"/>
      <c r="H113" s="7">
        <v>111</v>
      </c>
      <c r="I113" s="7">
        <v>3.7999999999999999E-2</v>
      </c>
      <c r="J113" s="7">
        <v>380</v>
      </c>
      <c r="K113" s="7">
        <v>1.9598030949375001E-2</v>
      </c>
      <c r="L113" s="7">
        <v>176.38227854437503</v>
      </c>
      <c r="M113" s="5">
        <v>48</v>
      </c>
      <c r="N113" s="11">
        <v>1</v>
      </c>
      <c r="O113" s="7">
        <v>7.916666666666667</v>
      </c>
      <c r="P113" s="5">
        <v>3</v>
      </c>
      <c r="Q113" s="7">
        <v>2.6388888888888888</v>
      </c>
      <c r="V113" s="7">
        <v>92</v>
      </c>
      <c r="W113" s="7">
        <v>399.63016093317776</v>
      </c>
      <c r="X113" s="7">
        <v>28.428051466822218</v>
      </c>
      <c r="Y113" s="7">
        <v>11.349333333333334</v>
      </c>
      <c r="Z113" s="7">
        <v>3.0447956000000009</v>
      </c>
      <c r="AA113" s="7">
        <v>0.88099199999999989</v>
      </c>
      <c r="AB113" s="7">
        <v>77.709028590163129</v>
      </c>
      <c r="AC113" s="7">
        <v>0.90142141563874689</v>
      </c>
      <c r="AD113" s="7">
        <v>6.4123424361253123E-2</v>
      </c>
      <c r="AE113" s="7">
        <v>2.5600000000000001E-2</v>
      </c>
      <c r="AF113" s="7">
        <v>6.8679600000000019E-3</v>
      </c>
      <c r="AG113" s="7">
        <v>1.9871999999999997E-3</v>
      </c>
      <c r="AK113" s="7"/>
      <c r="BC113" s="42">
        <v>110</v>
      </c>
      <c r="BD113" s="42">
        <f>'[2]功能-行军令'!N113</f>
        <v>94162</v>
      </c>
      <c r="BE113" s="42">
        <f>'[2]功能-行军令'!O113</f>
        <v>116672.65430000001</v>
      </c>
      <c r="BF113" s="42">
        <f>'[2]功能-行军令'!P113</f>
        <v>127152.68019999999</v>
      </c>
      <c r="BG113" s="42">
        <f>'[2]功能-行军令'!Q113</f>
        <v>103143.41720000001</v>
      </c>
      <c r="BH113" s="42">
        <f>'[2]功能-行军令'!R113</f>
        <v>55830.696799999991</v>
      </c>
    </row>
    <row r="114" spans="1:60" x14ac:dyDescent="0.15">
      <c r="A114" s="13"/>
      <c r="H114" s="7">
        <v>112</v>
      </c>
      <c r="I114" s="7">
        <v>3.7666666666666668E-2</v>
      </c>
      <c r="J114" s="7">
        <v>376.66666666666669</v>
      </c>
      <c r="K114" s="7">
        <v>1.9389305036250002E-2</v>
      </c>
      <c r="L114" s="7">
        <v>174.50374532625003</v>
      </c>
      <c r="M114" s="5">
        <v>48</v>
      </c>
      <c r="N114" s="11">
        <v>1</v>
      </c>
      <c r="O114" s="7">
        <v>7.8472222222222223</v>
      </c>
      <c r="P114" s="5">
        <v>3</v>
      </c>
      <c r="Q114" s="7">
        <v>2.6157407407407409</v>
      </c>
      <c r="V114" s="7">
        <v>93</v>
      </c>
      <c r="W114" s="7">
        <v>396.62542288104862</v>
      </c>
      <c r="X114" s="7">
        <v>28.214306718951374</v>
      </c>
      <c r="Y114" s="7">
        <v>11.264000000000001</v>
      </c>
      <c r="Z114" s="7">
        <v>3.021902400000001</v>
      </c>
      <c r="AA114" s="7">
        <v>0.87436799999999992</v>
      </c>
      <c r="AB114" s="7">
        <v>78.244788741361376</v>
      </c>
      <c r="AC114" s="7">
        <v>0.90142141563874689</v>
      </c>
      <c r="AD114" s="7">
        <v>6.4123424361253123E-2</v>
      </c>
      <c r="AE114" s="7">
        <v>2.5600000000000001E-2</v>
      </c>
      <c r="AF114" s="7">
        <v>6.8679600000000019E-3</v>
      </c>
      <c r="AG114" s="7">
        <v>1.9871999999999997E-3</v>
      </c>
      <c r="AK114" s="7"/>
    </row>
    <row r="115" spans="1:60" x14ac:dyDescent="0.15">
      <c r="A115" s="13"/>
      <c r="H115" s="7">
        <v>113</v>
      </c>
      <c r="I115" s="7">
        <v>3.7333333333333336E-2</v>
      </c>
      <c r="J115" s="7">
        <v>373.33333333333337</v>
      </c>
      <c r="K115" s="7">
        <v>1.9180579123124999E-2</v>
      </c>
      <c r="L115" s="7">
        <v>172.625212108125</v>
      </c>
      <c r="M115" s="5">
        <v>48</v>
      </c>
      <c r="N115" s="11">
        <v>1</v>
      </c>
      <c r="O115" s="7">
        <v>7.7777777777777786</v>
      </c>
      <c r="P115" s="5">
        <v>3</v>
      </c>
      <c r="Q115" s="7">
        <v>2.592592592592593</v>
      </c>
      <c r="V115" s="7">
        <v>94</v>
      </c>
      <c r="W115" s="7">
        <v>393.62068482891948</v>
      </c>
      <c r="X115" s="7">
        <v>28.000561971080533</v>
      </c>
      <c r="Y115" s="7">
        <v>11.178666666666668</v>
      </c>
      <c r="Z115" s="7">
        <v>2.999009200000001</v>
      </c>
      <c r="AA115" s="7">
        <v>0.86774399999999996</v>
      </c>
      <c r="AB115" s="7">
        <v>78.776490103535394</v>
      </c>
      <c r="AC115" s="7">
        <v>0.90142141563874689</v>
      </c>
      <c r="AD115" s="7">
        <v>6.4123424361253123E-2</v>
      </c>
      <c r="AE115" s="7">
        <v>2.5600000000000001E-2</v>
      </c>
      <c r="AF115" s="7">
        <v>6.8679600000000019E-3</v>
      </c>
      <c r="AG115" s="7">
        <v>1.9871999999999997E-3</v>
      </c>
      <c r="AK115" s="7"/>
    </row>
    <row r="116" spans="1:60" x14ac:dyDescent="0.15">
      <c r="A116" s="13"/>
      <c r="H116" s="7">
        <v>114</v>
      </c>
      <c r="I116" s="7">
        <v>3.7000000000000005E-2</v>
      </c>
      <c r="J116" s="7">
        <v>370.00000000000006</v>
      </c>
      <c r="K116" s="7">
        <v>1.897185321E-2</v>
      </c>
      <c r="L116" s="7">
        <v>170.74667889</v>
      </c>
      <c r="M116" s="5">
        <v>48</v>
      </c>
      <c r="N116" s="11">
        <v>1</v>
      </c>
      <c r="O116" s="7">
        <v>7.7083333333333348</v>
      </c>
      <c r="P116" s="5">
        <v>3</v>
      </c>
      <c r="Q116" s="7">
        <v>2.5694444444444451</v>
      </c>
      <c r="V116" s="7">
        <v>95</v>
      </c>
      <c r="W116" s="7">
        <v>390.61594677679034</v>
      </c>
      <c r="X116" s="7">
        <v>27.786817223209688</v>
      </c>
      <c r="Y116" s="7">
        <v>11.093333333333335</v>
      </c>
      <c r="Z116" s="7">
        <v>2.9761160000000011</v>
      </c>
      <c r="AA116" s="7">
        <v>0.86112</v>
      </c>
      <c r="AB116" s="7">
        <v>79.304132676685199</v>
      </c>
      <c r="AC116" s="7">
        <v>0.90142141563874689</v>
      </c>
      <c r="AD116" s="7">
        <v>6.4123424361253123E-2</v>
      </c>
      <c r="AE116" s="7">
        <v>2.5600000000000001E-2</v>
      </c>
      <c r="AF116" s="7">
        <v>6.8679600000000019E-3</v>
      </c>
      <c r="AG116" s="7">
        <v>1.9871999999999997E-3</v>
      </c>
      <c r="AK116" s="7"/>
    </row>
    <row r="117" spans="1:60" x14ac:dyDescent="0.15">
      <c r="A117" s="13"/>
      <c r="H117" s="7">
        <v>115</v>
      </c>
      <c r="I117" s="7">
        <v>3.6666666666666667E-2</v>
      </c>
      <c r="J117" s="7">
        <v>366.66666666666669</v>
      </c>
      <c r="K117" s="7">
        <v>1.8763127296875001E-2</v>
      </c>
      <c r="L117" s="7">
        <v>168.86814567187503</v>
      </c>
      <c r="M117" s="5">
        <v>48</v>
      </c>
      <c r="N117" s="11">
        <v>1</v>
      </c>
      <c r="O117" s="7">
        <v>7.6388888888888893</v>
      </c>
      <c r="P117" s="5">
        <v>3</v>
      </c>
      <c r="Q117" s="7">
        <v>2.5462962962962963</v>
      </c>
      <c r="V117" s="7">
        <v>96</v>
      </c>
      <c r="W117" s="7">
        <v>387.61120872466114</v>
      </c>
      <c r="X117" s="7">
        <v>27.57307247533884</v>
      </c>
      <c r="Y117" s="7">
        <v>11.007999999999999</v>
      </c>
      <c r="Z117" s="7">
        <v>2.9532228000000003</v>
      </c>
      <c r="AA117" s="7">
        <v>0.85449599999999981</v>
      </c>
      <c r="AB117" s="7">
        <v>79.827716460810763</v>
      </c>
      <c r="AC117" s="7">
        <v>0.90142141563874689</v>
      </c>
      <c r="AD117" s="7">
        <v>6.4123424361253123E-2</v>
      </c>
      <c r="AE117" s="7">
        <v>2.5600000000000001E-2</v>
      </c>
      <c r="AF117" s="7">
        <v>6.8679600000000019E-3</v>
      </c>
      <c r="AG117" s="7">
        <v>1.9871999999999997E-3</v>
      </c>
      <c r="AK117" s="7"/>
    </row>
    <row r="118" spans="1:60" x14ac:dyDescent="0.15">
      <c r="A118" s="13"/>
      <c r="H118" s="7">
        <v>116</v>
      </c>
      <c r="I118" s="7">
        <v>3.6333333333333336E-2</v>
      </c>
      <c r="J118" s="7">
        <v>363.33333333333337</v>
      </c>
      <c r="K118" s="7">
        <v>1.8554401383750002E-2</v>
      </c>
      <c r="L118" s="7">
        <v>166.98961245375003</v>
      </c>
      <c r="M118" s="5">
        <v>48</v>
      </c>
      <c r="N118" s="11">
        <v>1</v>
      </c>
      <c r="O118" s="7">
        <v>7.5694444444444455</v>
      </c>
      <c r="P118" s="5">
        <v>3</v>
      </c>
      <c r="Q118" s="7">
        <v>2.5231481481481484</v>
      </c>
      <c r="V118" s="7">
        <v>97</v>
      </c>
      <c r="W118" s="7">
        <v>384.606470672532</v>
      </c>
      <c r="X118" s="7">
        <v>27.359327727467996</v>
      </c>
      <c r="Y118" s="7">
        <v>10.922666666666666</v>
      </c>
      <c r="Z118" s="7">
        <v>2.9303296000000008</v>
      </c>
      <c r="AA118" s="7">
        <v>0.84787199999999985</v>
      </c>
      <c r="AB118" s="7">
        <v>80.347241455912098</v>
      </c>
      <c r="AC118" s="7">
        <v>0.90142141563874689</v>
      </c>
      <c r="AD118" s="7">
        <v>6.4123424361253123E-2</v>
      </c>
      <c r="AE118" s="7">
        <v>2.5600000000000001E-2</v>
      </c>
      <c r="AF118" s="7">
        <v>6.8679600000000019E-3</v>
      </c>
      <c r="AG118" s="7">
        <v>1.9871999999999997E-3</v>
      </c>
      <c r="AK118" s="7"/>
    </row>
    <row r="119" spans="1:60" x14ac:dyDescent="0.15">
      <c r="A119" s="13"/>
      <c r="H119" s="7">
        <v>117</v>
      </c>
      <c r="I119" s="7">
        <v>3.6000000000000004E-2</v>
      </c>
      <c r="J119" s="7">
        <v>360.00000000000006</v>
      </c>
      <c r="K119" s="7">
        <v>1.8345675470625003E-2</v>
      </c>
      <c r="L119" s="7">
        <v>165.11107923562503</v>
      </c>
      <c r="M119" s="5">
        <v>48</v>
      </c>
      <c r="N119" s="11">
        <v>1</v>
      </c>
      <c r="O119" s="7">
        <v>7.5000000000000009</v>
      </c>
      <c r="P119" s="5">
        <v>3</v>
      </c>
      <c r="Q119" s="7">
        <v>2.5000000000000004</v>
      </c>
      <c r="V119" s="7">
        <v>98</v>
      </c>
      <c r="W119" s="7">
        <v>381.60173262040286</v>
      </c>
      <c r="X119" s="7">
        <v>27.145582979597155</v>
      </c>
      <c r="Y119" s="7">
        <v>10.837333333333333</v>
      </c>
      <c r="Z119" s="7">
        <v>2.9074364000000008</v>
      </c>
      <c r="AA119" s="7">
        <v>0.84124799999999988</v>
      </c>
      <c r="AB119" s="7">
        <v>80.862707661989205</v>
      </c>
      <c r="AC119" s="7">
        <v>0.90142141563874689</v>
      </c>
      <c r="AD119" s="7">
        <v>6.4123424361253123E-2</v>
      </c>
      <c r="AE119" s="7">
        <v>2.5600000000000001E-2</v>
      </c>
      <c r="AF119" s="7">
        <v>6.8679600000000019E-3</v>
      </c>
      <c r="AG119" s="7">
        <v>1.9871999999999997E-3</v>
      </c>
      <c r="AK119" s="7"/>
    </row>
    <row r="120" spans="1:60" x14ac:dyDescent="0.15">
      <c r="A120" s="13"/>
      <c r="H120" s="7">
        <v>118</v>
      </c>
      <c r="I120" s="7">
        <v>3.5666666666666666E-2</v>
      </c>
      <c r="J120" s="7">
        <v>356.66666666666669</v>
      </c>
      <c r="K120" s="7">
        <v>1.8136949557500004E-2</v>
      </c>
      <c r="L120" s="7">
        <v>163.23254601750003</v>
      </c>
      <c r="M120" s="5">
        <v>48</v>
      </c>
      <c r="N120" s="11">
        <v>1</v>
      </c>
      <c r="O120" s="7">
        <v>7.4305555555555562</v>
      </c>
      <c r="P120" s="5">
        <v>3</v>
      </c>
      <c r="Q120" s="7">
        <v>2.4768518518518521</v>
      </c>
      <c r="V120" s="7">
        <v>99</v>
      </c>
      <c r="W120" s="7">
        <v>378.59699456827371</v>
      </c>
      <c r="X120" s="7">
        <v>26.93183823172631</v>
      </c>
      <c r="Y120" s="7">
        <v>10.752000000000001</v>
      </c>
      <c r="Z120" s="7">
        <v>2.8845432000000009</v>
      </c>
      <c r="AA120" s="7">
        <v>0.83462399999999992</v>
      </c>
      <c r="AB120" s="7">
        <v>81.374115079042099</v>
      </c>
      <c r="AC120" s="7">
        <v>0.90142141563874689</v>
      </c>
      <c r="AD120" s="7">
        <v>6.4123424361253123E-2</v>
      </c>
      <c r="AE120" s="7">
        <v>2.5600000000000001E-2</v>
      </c>
      <c r="AF120" s="7">
        <v>6.8679600000000019E-3</v>
      </c>
      <c r="AG120" s="7">
        <v>1.9871999999999997E-3</v>
      </c>
      <c r="AK120" s="7"/>
    </row>
    <row r="121" spans="1:60" x14ac:dyDescent="0.15">
      <c r="A121" s="13"/>
      <c r="H121" s="7">
        <v>119</v>
      </c>
      <c r="I121" s="7">
        <v>3.5333333333333335E-2</v>
      </c>
      <c r="J121" s="7">
        <v>353.33333333333337</v>
      </c>
      <c r="K121" s="7">
        <v>1.7928223644375001E-2</v>
      </c>
      <c r="L121" s="7">
        <v>161.354012799375</v>
      </c>
      <c r="M121" s="5">
        <v>48</v>
      </c>
      <c r="N121" s="11">
        <v>1</v>
      </c>
      <c r="O121" s="7">
        <v>7.3611111111111116</v>
      </c>
      <c r="P121" s="5">
        <v>3</v>
      </c>
      <c r="Q121" s="7">
        <v>2.4537037037037037</v>
      </c>
      <c r="V121" s="7">
        <v>100</v>
      </c>
      <c r="W121" s="7">
        <v>375.59225651614452</v>
      </c>
      <c r="X121" s="7">
        <v>26.718093483855466</v>
      </c>
      <c r="Y121" s="7">
        <v>10.666666666666666</v>
      </c>
      <c r="Z121" s="7">
        <v>2.8616500000000005</v>
      </c>
      <c r="AA121" s="7">
        <v>0.82799999999999985</v>
      </c>
      <c r="AB121" s="7">
        <v>81.881463707070751</v>
      </c>
      <c r="AC121" s="7">
        <v>0.90142141563874689</v>
      </c>
      <c r="AD121" s="7">
        <v>6.4123424361253123E-2</v>
      </c>
      <c r="AE121" s="7">
        <v>2.5600000000000001E-2</v>
      </c>
      <c r="AF121" s="7">
        <v>6.8679600000000019E-3</v>
      </c>
      <c r="AG121" s="7">
        <v>1.9871999999999997E-3</v>
      </c>
      <c r="AK121" s="7"/>
    </row>
    <row r="122" spans="1:60" x14ac:dyDescent="0.15">
      <c r="A122" s="13"/>
      <c r="H122" s="7">
        <v>120</v>
      </c>
      <c r="I122" s="7">
        <v>3.5000000000000003E-2</v>
      </c>
      <c r="J122" s="7">
        <v>350.00000000000006</v>
      </c>
      <c r="K122" s="7">
        <v>1.7719497731250002E-2</v>
      </c>
      <c r="L122" s="7">
        <v>159.47547958125003</v>
      </c>
      <c r="M122" s="5">
        <v>48</v>
      </c>
      <c r="N122" s="11">
        <v>1</v>
      </c>
      <c r="O122" s="7">
        <v>7.2916666666666679</v>
      </c>
      <c r="P122" s="5">
        <v>3</v>
      </c>
      <c r="Q122" s="7">
        <v>2.4305555555555558</v>
      </c>
      <c r="V122" s="7">
        <v>101</v>
      </c>
      <c r="W122" s="7">
        <v>372.58751846401537</v>
      </c>
      <c r="X122" s="7">
        <v>26.504348735984625</v>
      </c>
      <c r="Y122" s="7">
        <v>10.581333333333333</v>
      </c>
      <c r="Z122" s="7">
        <v>2.8387568000000005</v>
      </c>
      <c r="AA122" s="7">
        <v>0.82137599999999988</v>
      </c>
      <c r="AB122" s="7">
        <v>82.38475354607516</v>
      </c>
      <c r="AC122" s="7">
        <v>0.90142141563874689</v>
      </c>
      <c r="AD122" s="7">
        <v>6.4123424361253123E-2</v>
      </c>
      <c r="AE122" s="7">
        <v>2.5600000000000001E-2</v>
      </c>
      <c r="AF122" s="7">
        <v>6.8679600000000019E-3</v>
      </c>
      <c r="AG122" s="7">
        <v>1.9871999999999997E-3</v>
      </c>
      <c r="AK122" s="7"/>
    </row>
    <row r="123" spans="1:60" x14ac:dyDescent="0.15">
      <c r="A123" s="13"/>
      <c r="H123" s="7">
        <v>121</v>
      </c>
      <c r="I123" s="7">
        <v>3.4833333333333334E-2</v>
      </c>
      <c r="J123" s="7">
        <v>348.33333333333331</v>
      </c>
      <c r="K123" s="7">
        <v>1.7609805602437502E-2</v>
      </c>
      <c r="L123" s="7">
        <v>158.48825042193752</v>
      </c>
      <c r="M123" s="5">
        <v>48</v>
      </c>
      <c r="N123" s="11">
        <v>1</v>
      </c>
      <c r="O123" s="7">
        <v>7.2569444444444438</v>
      </c>
      <c r="P123" s="5">
        <v>3</v>
      </c>
      <c r="Q123" s="7">
        <v>2.4189814814814814</v>
      </c>
      <c r="V123" s="7">
        <v>102</v>
      </c>
      <c r="W123" s="7">
        <v>369.58278041188623</v>
      </c>
      <c r="X123" s="7">
        <v>26.29060398811378</v>
      </c>
      <c r="Y123" s="7">
        <v>10.496</v>
      </c>
      <c r="Z123" s="7">
        <v>2.8158636000000006</v>
      </c>
      <c r="AA123" s="7">
        <v>0.81475199999999992</v>
      </c>
      <c r="AB123" s="7">
        <v>82.883984596055356</v>
      </c>
      <c r="AC123" s="7">
        <v>0.90142141563874689</v>
      </c>
      <c r="AD123" s="7">
        <v>6.4123424361253123E-2</v>
      </c>
      <c r="AE123" s="7">
        <v>2.5600000000000001E-2</v>
      </c>
      <c r="AF123" s="7">
        <v>6.8679600000000019E-3</v>
      </c>
      <c r="AG123" s="7">
        <v>1.9871999999999997E-3</v>
      </c>
      <c r="AK123" s="7"/>
    </row>
    <row r="124" spans="1:60" x14ac:dyDescent="0.15">
      <c r="A124" s="13"/>
      <c r="H124" s="7">
        <v>122</v>
      </c>
      <c r="I124" s="7">
        <v>3.4666666666666672E-2</v>
      </c>
      <c r="J124" s="7">
        <v>346.66666666666674</v>
      </c>
      <c r="K124" s="7">
        <v>1.7500113473625001E-2</v>
      </c>
      <c r="L124" s="7">
        <v>157.50102126262502</v>
      </c>
      <c r="M124" s="5">
        <v>48</v>
      </c>
      <c r="N124" s="11">
        <v>1</v>
      </c>
      <c r="O124" s="7">
        <v>7.2222222222222241</v>
      </c>
      <c r="P124" s="5">
        <v>3</v>
      </c>
      <c r="Q124" s="7">
        <v>2.4074074074074079</v>
      </c>
      <c r="V124" s="7">
        <v>103</v>
      </c>
      <c r="W124" s="7">
        <v>366.57804235975709</v>
      </c>
      <c r="X124" s="7">
        <v>26.076859240242939</v>
      </c>
      <c r="Y124" s="7">
        <v>10.410666666666668</v>
      </c>
      <c r="Z124" s="7">
        <v>2.7929704000000011</v>
      </c>
      <c r="AA124" s="7">
        <v>0.80812799999999996</v>
      </c>
      <c r="AB124" s="7">
        <v>83.37915685701131</v>
      </c>
      <c r="AC124" s="7">
        <v>0.90142141563874689</v>
      </c>
      <c r="AD124" s="7">
        <v>6.4123424361253123E-2</v>
      </c>
      <c r="AE124" s="7">
        <v>2.5600000000000001E-2</v>
      </c>
      <c r="AF124" s="7">
        <v>6.8679600000000019E-3</v>
      </c>
      <c r="AG124" s="7">
        <v>1.9871999999999997E-3</v>
      </c>
      <c r="AK124" s="7"/>
    </row>
    <row r="125" spans="1:60" x14ac:dyDescent="0.15">
      <c r="A125" s="13"/>
      <c r="H125" s="7">
        <v>123</v>
      </c>
      <c r="I125" s="7">
        <v>3.4500000000000003E-2</v>
      </c>
      <c r="J125" s="7">
        <v>345.00000000000006</v>
      </c>
      <c r="K125" s="7">
        <v>1.7390421344812501E-2</v>
      </c>
      <c r="L125" s="7">
        <v>156.51379210331251</v>
      </c>
      <c r="M125" s="5">
        <v>48</v>
      </c>
      <c r="N125" s="11">
        <v>1</v>
      </c>
      <c r="O125" s="7">
        <v>7.1875000000000009</v>
      </c>
      <c r="P125" s="5">
        <v>3</v>
      </c>
      <c r="Q125" s="7">
        <v>2.3958333333333335</v>
      </c>
      <c r="V125" s="7">
        <v>104</v>
      </c>
      <c r="W125" s="7">
        <v>363.57330430762789</v>
      </c>
      <c r="X125" s="7">
        <v>25.863114492372091</v>
      </c>
      <c r="Y125" s="7">
        <v>10.325333333333333</v>
      </c>
      <c r="Z125" s="7">
        <v>2.7700772000000007</v>
      </c>
      <c r="AA125" s="7">
        <v>0.80150399999999988</v>
      </c>
      <c r="AB125" s="7">
        <v>83.870270328943022</v>
      </c>
      <c r="AC125" s="7">
        <v>0.90142141563874689</v>
      </c>
      <c r="AD125" s="7">
        <v>6.4123424361253123E-2</v>
      </c>
      <c r="AE125" s="7">
        <v>2.5600000000000001E-2</v>
      </c>
      <c r="AF125" s="7">
        <v>6.8679600000000019E-3</v>
      </c>
      <c r="AG125" s="7">
        <v>1.9871999999999997E-3</v>
      </c>
      <c r="AK125" s="7"/>
    </row>
    <row r="126" spans="1:60" x14ac:dyDescent="0.15">
      <c r="A126" s="13"/>
      <c r="H126" s="7">
        <v>124</v>
      </c>
      <c r="I126" s="7">
        <v>3.4333333333333334E-2</v>
      </c>
      <c r="J126" s="7">
        <v>343.33333333333331</v>
      </c>
      <c r="K126" s="7">
        <v>1.7280729216000001E-2</v>
      </c>
      <c r="L126" s="7">
        <v>155.52656294400001</v>
      </c>
      <c r="M126" s="5">
        <v>48</v>
      </c>
      <c r="N126" s="11">
        <v>1</v>
      </c>
      <c r="O126" s="7">
        <v>7.1527777777777777</v>
      </c>
      <c r="P126" s="5">
        <v>3</v>
      </c>
      <c r="Q126" s="7">
        <v>2.3842592592592591</v>
      </c>
      <c r="V126" s="7">
        <v>105</v>
      </c>
      <c r="W126" s="7">
        <v>360.56856625549875</v>
      </c>
      <c r="X126" s="7">
        <v>25.64936974450125</v>
      </c>
      <c r="Y126" s="7">
        <v>10.24</v>
      </c>
      <c r="Z126" s="7">
        <v>2.7471840000000007</v>
      </c>
      <c r="AA126" s="7">
        <v>0.79487999999999992</v>
      </c>
      <c r="AB126" s="7">
        <v>84.35732501185052</v>
      </c>
      <c r="AC126" s="7">
        <v>0.90142141563874689</v>
      </c>
      <c r="AD126" s="7">
        <v>6.4123424361253123E-2</v>
      </c>
      <c r="AE126" s="7">
        <v>2.5600000000000001E-2</v>
      </c>
      <c r="AF126" s="7">
        <v>6.8679600000000019E-3</v>
      </c>
      <c r="AG126" s="7">
        <v>1.9871999999999997E-3</v>
      </c>
      <c r="AK126" s="7"/>
    </row>
    <row r="127" spans="1:60" x14ac:dyDescent="0.15">
      <c r="A127" s="13"/>
      <c r="H127" s="7">
        <v>125</v>
      </c>
      <c r="I127" s="7">
        <v>3.4166666666666672E-2</v>
      </c>
      <c r="J127" s="7">
        <v>341.66666666666674</v>
      </c>
      <c r="K127" s="7">
        <v>1.71710370871875E-2</v>
      </c>
      <c r="L127" s="7">
        <v>154.5393337846875</v>
      </c>
      <c r="M127" s="5">
        <v>48</v>
      </c>
      <c r="N127" s="11">
        <v>1</v>
      </c>
      <c r="O127" s="7">
        <v>7.1180555555555571</v>
      </c>
      <c r="P127" s="5">
        <v>3</v>
      </c>
      <c r="Q127" s="7">
        <v>2.3726851851851856</v>
      </c>
      <c r="V127" s="7">
        <v>106</v>
      </c>
      <c r="W127" s="7">
        <v>357.56382820336961</v>
      </c>
      <c r="X127" s="7">
        <v>25.435624996630406</v>
      </c>
      <c r="Y127" s="7">
        <v>10.154666666666667</v>
      </c>
      <c r="Z127" s="7">
        <v>2.7242908000000008</v>
      </c>
      <c r="AA127" s="7">
        <v>0.78825599999999996</v>
      </c>
      <c r="AB127" s="7">
        <v>84.84032090573379</v>
      </c>
      <c r="AC127" s="7">
        <v>0.90142141563874689</v>
      </c>
      <c r="AD127" s="7">
        <v>6.4123424361253123E-2</v>
      </c>
      <c r="AE127" s="7">
        <v>2.5600000000000001E-2</v>
      </c>
      <c r="AF127" s="7">
        <v>6.8679600000000019E-3</v>
      </c>
      <c r="AG127" s="7">
        <v>1.9871999999999997E-3</v>
      </c>
      <c r="AK127" s="7"/>
    </row>
    <row r="128" spans="1:60" x14ac:dyDescent="0.15">
      <c r="A128" s="13"/>
      <c r="H128" s="7">
        <v>126</v>
      </c>
      <c r="I128" s="7">
        <v>3.4000000000000002E-2</v>
      </c>
      <c r="J128" s="7">
        <v>340</v>
      </c>
      <c r="K128" s="7">
        <v>1.7061344958375003E-2</v>
      </c>
      <c r="L128" s="7">
        <v>153.55210462537502</v>
      </c>
      <c r="M128" s="5">
        <v>48</v>
      </c>
      <c r="N128" s="11">
        <v>1</v>
      </c>
      <c r="O128" s="7">
        <v>7.083333333333333</v>
      </c>
      <c r="P128" s="5">
        <v>3</v>
      </c>
      <c r="Q128" s="7">
        <v>2.3611111111111112</v>
      </c>
      <c r="V128" s="7">
        <v>107</v>
      </c>
      <c r="W128" s="7">
        <v>354.55909015124041</v>
      </c>
      <c r="X128" s="7">
        <v>25.221880248759561</v>
      </c>
      <c r="Y128" s="7">
        <v>10.069333333333333</v>
      </c>
      <c r="Z128" s="7">
        <v>2.7013976000000008</v>
      </c>
      <c r="AA128" s="7">
        <v>0.78163199999999988</v>
      </c>
      <c r="AB128" s="7">
        <v>85.319258010592833</v>
      </c>
      <c r="AC128" s="7">
        <v>0.90142141563874689</v>
      </c>
      <c r="AD128" s="7">
        <v>6.4123424361253123E-2</v>
      </c>
      <c r="AE128" s="7">
        <v>2.5600000000000001E-2</v>
      </c>
      <c r="AF128" s="7">
        <v>6.8679600000000019E-3</v>
      </c>
      <c r="AG128" s="7">
        <v>1.9871999999999997E-3</v>
      </c>
      <c r="AK128" s="7"/>
    </row>
    <row r="129" spans="1:37" x14ac:dyDescent="0.15">
      <c r="A129" s="13"/>
      <c r="H129" s="7">
        <v>127</v>
      </c>
      <c r="I129" s="7">
        <v>3.3833333333333333E-2</v>
      </c>
      <c r="J129" s="7">
        <v>338.33333333333331</v>
      </c>
      <c r="K129" s="7">
        <v>1.6951652829562503E-2</v>
      </c>
      <c r="L129" s="7">
        <v>152.56487546606252</v>
      </c>
      <c r="M129" s="5">
        <v>48</v>
      </c>
      <c r="N129" s="11">
        <v>1</v>
      </c>
      <c r="O129" s="7">
        <v>7.0486111111111107</v>
      </c>
      <c r="P129" s="5">
        <v>3</v>
      </c>
      <c r="Q129" s="7">
        <v>2.3495370370370368</v>
      </c>
      <c r="V129" s="7">
        <v>108</v>
      </c>
      <c r="W129" s="7">
        <v>351.55435209911127</v>
      </c>
      <c r="X129" s="7">
        <v>25.008135500888717</v>
      </c>
      <c r="Y129" s="7">
        <v>9.984</v>
      </c>
      <c r="Z129" s="7">
        <v>2.6785044000000009</v>
      </c>
      <c r="AA129" s="7">
        <v>0.77500799999999992</v>
      </c>
      <c r="AB129" s="7">
        <v>85.794136326427648</v>
      </c>
      <c r="AC129" s="7">
        <v>0.90142141563874689</v>
      </c>
      <c r="AD129" s="7">
        <v>6.4123424361253123E-2</v>
      </c>
      <c r="AE129" s="7">
        <v>2.5600000000000001E-2</v>
      </c>
      <c r="AF129" s="7">
        <v>6.8679600000000019E-3</v>
      </c>
      <c r="AG129" s="7">
        <v>1.9871999999999997E-3</v>
      </c>
      <c r="AK129" s="7"/>
    </row>
    <row r="130" spans="1:37" x14ac:dyDescent="0.15">
      <c r="A130" s="13"/>
      <c r="H130" s="7">
        <v>128</v>
      </c>
      <c r="I130" s="7">
        <v>3.3666666666666671E-2</v>
      </c>
      <c r="J130" s="7">
        <v>336.66666666666669</v>
      </c>
      <c r="K130" s="7">
        <v>1.6841960700750003E-2</v>
      </c>
      <c r="L130" s="7">
        <v>151.57764630675001</v>
      </c>
      <c r="M130" s="5">
        <v>48</v>
      </c>
      <c r="N130" s="11">
        <v>1</v>
      </c>
      <c r="O130" s="7">
        <v>7.0138888888888893</v>
      </c>
      <c r="P130" s="5">
        <v>3</v>
      </c>
      <c r="Q130" s="7">
        <v>2.3379629629629632</v>
      </c>
      <c r="V130" s="7">
        <v>109</v>
      </c>
      <c r="W130" s="7">
        <v>348.54961404698213</v>
      </c>
      <c r="X130" s="7">
        <v>24.794390753017876</v>
      </c>
      <c r="Y130" s="7">
        <v>9.8986666666666672</v>
      </c>
      <c r="Z130" s="7">
        <v>2.6556112000000009</v>
      </c>
      <c r="AA130" s="7">
        <v>0.76838399999999996</v>
      </c>
      <c r="AB130" s="7">
        <v>86.26495585323822</v>
      </c>
      <c r="AC130" s="7">
        <v>0.90142141563874689</v>
      </c>
      <c r="AD130" s="7">
        <v>6.4123424361253123E-2</v>
      </c>
      <c r="AE130" s="7">
        <v>2.5600000000000001E-2</v>
      </c>
      <c r="AF130" s="7">
        <v>6.8679600000000019E-3</v>
      </c>
      <c r="AG130" s="7">
        <v>1.9871999999999997E-3</v>
      </c>
      <c r="AK130" s="7"/>
    </row>
    <row r="131" spans="1:37" x14ac:dyDescent="0.15">
      <c r="A131" s="13"/>
      <c r="H131" s="7">
        <v>129</v>
      </c>
      <c r="I131" s="7">
        <v>3.3500000000000002E-2</v>
      </c>
      <c r="J131" s="7">
        <v>335</v>
      </c>
      <c r="K131" s="7">
        <v>1.6732268571937502E-2</v>
      </c>
      <c r="L131" s="7">
        <v>150.59041714743751</v>
      </c>
      <c r="M131" s="5">
        <v>48</v>
      </c>
      <c r="N131" s="11">
        <v>1</v>
      </c>
      <c r="O131" s="7">
        <v>6.979166666666667</v>
      </c>
      <c r="P131" s="5">
        <v>3</v>
      </c>
      <c r="Q131" s="7">
        <v>2.3263888888888888</v>
      </c>
      <c r="V131" s="7">
        <v>110</v>
      </c>
      <c r="W131" s="7">
        <v>345.54487599485299</v>
      </c>
      <c r="X131" s="7">
        <v>24.580646005147035</v>
      </c>
      <c r="Y131" s="7">
        <v>9.8133333333333344</v>
      </c>
      <c r="Z131" s="7">
        <v>2.632718000000001</v>
      </c>
      <c r="AA131" s="7">
        <v>0.76175999999999999</v>
      </c>
      <c r="AB131" s="7">
        <v>86.731716591024579</v>
      </c>
      <c r="AC131" s="7">
        <v>0.90142141563874689</v>
      </c>
      <c r="AD131" s="7">
        <v>6.4123424361253123E-2</v>
      </c>
      <c r="AE131" s="7">
        <v>2.5600000000000001E-2</v>
      </c>
      <c r="AF131" s="7">
        <v>6.8679600000000019E-3</v>
      </c>
      <c r="AG131" s="7">
        <v>1.9871999999999997E-3</v>
      </c>
      <c r="AK131" s="7"/>
    </row>
    <row r="132" spans="1:37" x14ac:dyDescent="0.15">
      <c r="A132" s="13"/>
      <c r="H132" s="7">
        <v>130</v>
      </c>
      <c r="I132" s="7">
        <v>3.3333333333333333E-2</v>
      </c>
      <c r="J132" s="7">
        <v>333.33333333333331</v>
      </c>
      <c r="K132" s="7">
        <v>1.6622576443125002E-2</v>
      </c>
      <c r="L132" s="7">
        <v>149.60318798812503</v>
      </c>
      <c r="M132" s="5">
        <v>48</v>
      </c>
      <c r="N132" s="11">
        <v>1</v>
      </c>
      <c r="O132" s="7">
        <v>6.9444444444444438</v>
      </c>
      <c r="P132" s="5">
        <v>3</v>
      </c>
      <c r="Q132" s="7">
        <v>2.3148148148148144</v>
      </c>
      <c r="V132" s="7">
        <v>111</v>
      </c>
      <c r="W132" s="7">
        <v>342.54013794272385</v>
      </c>
      <c r="X132" s="7">
        <v>24.366901257276186</v>
      </c>
      <c r="Y132" s="7">
        <v>9.7279999999999998</v>
      </c>
      <c r="Z132" s="7">
        <v>2.6098248000000006</v>
      </c>
      <c r="AA132" s="7">
        <v>0.75513599999999992</v>
      </c>
      <c r="AB132" s="7">
        <v>87.19441853978671</v>
      </c>
      <c r="AC132" s="7">
        <v>0.90142141563874689</v>
      </c>
      <c r="AD132" s="7">
        <v>6.4123424361253123E-2</v>
      </c>
      <c r="AE132" s="7">
        <v>2.5600000000000001E-2</v>
      </c>
      <c r="AF132" s="7">
        <v>6.8679600000000019E-3</v>
      </c>
      <c r="AG132" s="7">
        <v>1.9871999999999997E-3</v>
      </c>
      <c r="AK132" s="7"/>
    </row>
    <row r="133" spans="1:37" x14ac:dyDescent="0.15">
      <c r="A133" s="13"/>
      <c r="H133" s="7">
        <v>131</v>
      </c>
      <c r="I133" s="7">
        <v>3.3166666666666671E-2</v>
      </c>
      <c r="J133" s="7">
        <v>331.66666666666669</v>
      </c>
      <c r="K133" s="7">
        <v>1.6512884314312502E-2</v>
      </c>
      <c r="L133" s="7">
        <v>148.61595882881252</v>
      </c>
      <c r="M133" s="5">
        <v>48</v>
      </c>
      <c r="N133" s="11">
        <v>1</v>
      </c>
      <c r="O133" s="7">
        <v>6.9097222222222223</v>
      </c>
      <c r="P133" s="5">
        <v>3</v>
      </c>
      <c r="Q133" s="7">
        <v>2.3032407407407409</v>
      </c>
      <c r="V133" s="7">
        <v>112</v>
      </c>
      <c r="W133" s="7">
        <v>339.5353998905947</v>
      </c>
      <c r="X133" s="7">
        <v>24.153156509405346</v>
      </c>
      <c r="Y133" s="7">
        <v>9.6426666666666669</v>
      </c>
      <c r="Z133" s="7">
        <v>2.5869316000000007</v>
      </c>
      <c r="AA133" s="7">
        <v>0.74851199999999996</v>
      </c>
      <c r="AB133" s="7">
        <v>87.653061699524613</v>
      </c>
      <c r="AC133" s="7">
        <v>0.90142141563874689</v>
      </c>
      <c r="AD133" s="7">
        <v>6.4123424361253123E-2</v>
      </c>
      <c r="AE133" s="7">
        <v>2.5600000000000001E-2</v>
      </c>
      <c r="AF133" s="7">
        <v>6.8679600000000019E-3</v>
      </c>
      <c r="AG133" s="7">
        <v>1.9871999999999997E-3</v>
      </c>
      <c r="AK133" s="7"/>
    </row>
    <row r="134" spans="1:37" x14ac:dyDescent="0.15">
      <c r="A134" s="13"/>
      <c r="H134" s="7">
        <v>132</v>
      </c>
      <c r="I134" s="7">
        <v>3.3000000000000002E-2</v>
      </c>
      <c r="J134" s="7">
        <v>330</v>
      </c>
      <c r="K134" s="7">
        <v>1.6403192185500001E-2</v>
      </c>
      <c r="L134" s="7">
        <v>147.62872966950002</v>
      </c>
      <c r="M134" s="5">
        <v>48</v>
      </c>
      <c r="N134" s="11">
        <v>1</v>
      </c>
      <c r="O134" s="7">
        <v>6.875</v>
      </c>
      <c r="P134" s="5">
        <v>3</v>
      </c>
      <c r="Q134" s="7">
        <v>2.2916666666666665</v>
      </c>
      <c r="V134" s="7">
        <v>113</v>
      </c>
      <c r="W134" s="7">
        <v>336.53066183846556</v>
      </c>
      <c r="X134" s="7">
        <v>23.939411761534501</v>
      </c>
      <c r="Y134" s="7">
        <v>9.5573333333333341</v>
      </c>
      <c r="Z134" s="7">
        <v>2.5640384000000012</v>
      </c>
      <c r="AA134" s="7">
        <v>0.74188799999999999</v>
      </c>
      <c r="AB134" s="7">
        <v>88.107646070238275</v>
      </c>
      <c r="AC134" s="7">
        <v>0.90142141563874689</v>
      </c>
      <c r="AD134" s="7">
        <v>6.4123424361253123E-2</v>
      </c>
      <c r="AE134" s="7">
        <v>2.5600000000000001E-2</v>
      </c>
      <c r="AF134" s="7">
        <v>6.8679600000000019E-3</v>
      </c>
      <c r="AG134" s="7">
        <v>1.9871999999999997E-3</v>
      </c>
      <c r="AK134" s="7"/>
    </row>
    <row r="135" spans="1:37" x14ac:dyDescent="0.15">
      <c r="A135" s="13"/>
      <c r="H135" s="7">
        <v>133</v>
      </c>
      <c r="I135" s="7">
        <v>3.2833333333333332E-2</v>
      </c>
      <c r="J135" s="7">
        <v>328.33333333333331</v>
      </c>
      <c r="K135" s="7">
        <v>1.6293500056687501E-2</v>
      </c>
      <c r="L135" s="7">
        <v>146.64150051018751</v>
      </c>
      <c r="M135" s="5">
        <v>48</v>
      </c>
      <c r="N135" s="11">
        <v>1</v>
      </c>
      <c r="O135" s="7">
        <v>6.8402777777777777</v>
      </c>
      <c r="P135" s="5">
        <v>3</v>
      </c>
      <c r="Q135" s="7">
        <v>2.2800925925925926</v>
      </c>
      <c r="V135" s="7">
        <v>114</v>
      </c>
      <c r="W135" s="7">
        <v>333.52592378633642</v>
      </c>
      <c r="X135" s="7">
        <v>23.72566701366366</v>
      </c>
      <c r="Y135" s="7">
        <v>9.4720000000000013</v>
      </c>
      <c r="Z135" s="7">
        <v>2.5411452000000012</v>
      </c>
      <c r="AA135" s="7">
        <v>0.73526400000000003</v>
      </c>
      <c r="AB135" s="7">
        <v>88.558171651927722</v>
      </c>
      <c r="AC135" s="7">
        <v>0.90142141563874689</v>
      </c>
      <c r="AD135" s="7">
        <v>6.4123424361253123E-2</v>
      </c>
      <c r="AE135" s="7">
        <v>2.5600000000000001E-2</v>
      </c>
      <c r="AF135" s="7">
        <v>6.8679600000000019E-3</v>
      </c>
      <c r="AG135" s="7">
        <v>1.9871999999999997E-3</v>
      </c>
      <c r="AK135" s="7"/>
    </row>
    <row r="136" spans="1:37" x14ac:dyDescent="0.15">
      <c r="A136" s="13"/>
      <c r="H136" s="7">
        <v>134</v>
      </c>
      <c r="I136" s="7">
        <v>3.266666666666667E-2</v>
      </c>
      <c r="J136" s="7">
        <v>326.66666666666669</v>
      </c>
      <c r="K136" s="7">
        <v>1.6183807927875E-2</v>
      </c>
      <c r="L136" s="7">
        <v>145.65427135087501</v>
      </c>
      <c r="M136" s="5">
        <v>48</v>
      </c>
      <c r="N136" s="11">
        <v>1</v>
      </c>
      <c r="O136" s="7">
        <v>6.8055555555555562</v>
      </c>
      <c r="P136" s="5">
        <v>3</v>
      </c>
      <c r="Q136" s="7">
        <v>2.2685185185185186</v>
      </c>
      <c r="V136" s="7">
        <v>115</v>
      </c>
      <c r="W136" s="7">
        <v>330.52118573420722</v>
      </c>
      <c r="X136" s="7">
        <v>23.511922265792812</v>
      </c>
      <c r="Y136" s="7">
        <v>9.3866666666666667</v>
      </c>
      <c r="Z136" s="7">
        <v>2.5182520000000008</v>
      </c>
      <c r="AA136" s="7">
        <v>0.72863999999999995</v>
      </c>
      <c r="AB136" s="7">
        <v>89.004638444592928</v>
      </c>
      <c r="AC136" s="7">
        <v>0.90142141563874689</v>
      </c>
      <c r="AD136" s="7">
        <v>6.4123424361253123E-2</v>
      </c>
      <c r="AE136" s="7">
        <v>2.5600000000000001E-2</v>
      </c>
      <c r="AF136" s="7">
        <v>6.8679600000000019E-3</v>
      </c>
      <c r="AG136" s="7">
        <v>1.9871999999999997E-3</v>
      </c>
      <c r="AK136" s="7"/>
    </row>
    <row r="137" spans="1:37" x14ac:dyDescent="0.15">
      <c r="A137" s="13"/>
      <c r="H137" s="7">
        <v>135</v>
      </c>
      <c r="I137" s="7">
        <v>3.2500000000000001E-2</v>
      </c>
      <c r="J137" s="7">
        <v>325</v>
      </c>
      <c r="K137" s="7">
        <v>1.60741157990625E-2</v>
      </c>
      <c r="L137" s="7">
        <v>144.6670421915625</v>
      </c>
      <c r="M137" s="5">
        <v>48</v>
      </c>
      <c r="N137" s="11">
        <v>1</v>
      </c>
      <c r="O137" s="7">
        <v>6.770833333333333</v>
      </c>
      <c r="P137" s="5">
        <v>3</v>
      </c>
      <c r="Q137" s="7">
        <v>2.2569444444444442</v>
      </c>
      <c r="V137" s="7">
        <v>116</v>
      </c>
      <c r="W137" s="7">
        <v>327.51644768207808</v>
      </c>
      <c r="X137" s="7">
        <v>23.298177517921971</v>
      </c>
      <c r="Y137" s="7">
        <v>9.3013333333333339</v>
      </c>
      <c r="Z137" s="7">
        <v>2.4953588000000009</v>
      </c>
      <c r="AA137" s="7">
        <v>0.72201599999999999</v>
      </c>
      <c r="AB137" s="7">
        <v>89.44704644823392</v>
      </c>
      <c r="AC137" s="7">
        <v>0.90142141563874689</v>
      </c>
      <c r="AD137" s="7">
        <v>6.4123424361253123E-2</v>
      </c>
      <c r="AE137" s="7">
        <v>2.5600000000000001E-2</v>
      </c>
      <c r="AF137" s="7">
        <v>6.8679600000000019E-3</v>
      </c>
      <c r="AG137" s="7">
        <v>1.9871999999999997E-3</v>
      </c>
      <c r="AK137" s="7"/>
    </row>
    <row r="138" spans="1:37" x14ac:dyDescent="0.15">
      <c r="A138" s="13"/>
      <c r="H138" s="7">
        <v>136</v>
      </c>
      <c r="I138" s="7">
        <v>3.2333333333333332E-2</v>
      </c>
      <c r="J138" s="7">
        <v>323.33333333333331</v>
      </c>
      <c r="K138" s="7">
        <v>1.596442367025E-2</v>
      </c>
      <c r="L138" s="7">
        <v>143.67981303225</v>
      </c>
      <c r="M138" s="5">
        <v>48</v>
      </c>
      <c r="N138" s="11">
        <v>1</v>
      </c>
      <c r="O138" s="7">
        <v>6.7361111111111107</v>
      </c>
      <c r="P138" s="5">
        <v>3</v>
      </c>
      <c r="Q138" s="7">
        <v>2.2453703703703702</v>
      </c>
      <c r="V138" s="7">
        <v>117</v>
      </c>
      <c r="W138" s="7">
        <v>324.51170962994894</v>
      </c>
      <c r="X138" s="7">
        <v>23.084432770051126</v>
      </c>
      <c r="Y138" s="7">
        <v>9.2160000000000011</v>
      </c>
      <c r="Z138" s="7">
        <v>2.4724656000000009</v>
      </c>
      <c r="AA138" s="7">
        <v>0.71539200000000003</v>
      </c>
      <c r="AB138" s="7">
        <v>89.885395662850669</v>
      </c>
      <c r="AC138" s="7">
        <v>0.90142141563874689</v>
      </c>
      <c r="AD138" s="7">
        <v>6.4123424361253123E-2</v>
      </c>
      <c r="AE138" s="7">
        <v>2.5600000000000001E-2</v>
      </c>
      <c r="AF138" s="7">
        <v>6.8679600000000019E-3</v>
      </c>
      <c r="AG138" s="7">
        <v>1.9871999999999997E-3</v>
      </c>
      <c r="AK138" s="7"/>
    </row>
    <row r="139" spans="1:37" x14ac:dyDescent="0.15">
      <c r="A139" s="13"/>
      <c r="H139" s="7">
        <v>137</v>
      </c>
      <c r="I139" s="7">
        <v>3.216666666666667E-2</v>
      </c>
      <c r="J139" s="7">
        <v>321.66666666666669</v>
      </c>
      <c r="K139" s="7">
        <v>1.5854731541437499E-2</v>
      </c>
      <c r="L139" s="7">
        <v>142.69258387293749</v>
      </c>
      <c r="M139" s="5">
        <v>48</v>
      </c>
      <c r="N139" s="11">
        <v>1</v>
      </c>
      <c r="O139" s="7">
        <v>6.7013888888888893</v>
      </c>
      <c r="P139" s="5">
        <v>3</v>
      </c>
      <c r="Q139" s="7">
        <v>2.2337962962962963</v>
      </c>
      <c r="V139" s="7">
        <v>118</v>
      </c>
      <c r="W139" s="7">
        <v>321.50697157781974</v>
      </c>
      <c r="X139" s="7">
        <v>22.870688022180282</v>
      </c>
      <c r="Y139" s="7">
        <v>9.1306666666666683</v>
      </c>
      <c r="Z139" s="7">
        <v>2.449572400000001</v>
      </c>
      <c r="AA139" s="7">
        <v>0.70876799999999995</v>
      </c>
      <c r="AB139" s="7">
        <v>90.319686088443191</v>
      </c>
      <c r="AC139" s="7">
        <v>0.90142141563874689</v>
      </c>
      <c r="AD139" s="7">
        <v>6.4123424361253123E-2</v>
      </c>
      <c r="AE139" s="7">
        <v>2.5600000000000001E-2</v>
      </c>
      <c r="AF139" s="7">
        <v>6.8679600000000019E-3</v>
      </c>
      <c r="AG139" s="7">
        <v>1.9871999999999997E-3</v>
      </c>
      <c r="AK139" s="7"/>
    </row>
    <row r="140" spans="1:37" x14ac:dyDescent="0.15">
      <c r="A140" s="13"/>
      <c r="H140" s="7">
        <v>138</v>
      </c>
      <c r="I140" s="7">
        <v>3.2000000000000001E-2</v>
      </c>
      <c r="J140" s="7">
        <v>320</v>
      </c>
      <c r="K140" s="7">
        <v>1.5745039412624999E-2</v>
      </c>
      <c r="L140" s="7">
        <v>141.70535471362498</v>
      </c>
      <c r="M140" s="5">
        <v>48</v>
      </c>
      <c r="N140" s="11">
        <v>1</v>
      </c>
      <c r="O140" s="7">
        <v>6.666666666666667</v>
      </c>
      <c r="P140" s="5">
        <v>3</v>
      </c>
      <c r="Q140" s="7">
        <v>2.2222222222222223</v>
      </c>
      <c r="V140" s="7">
        <v>119</v>
      </c>
      <c r="W140" s="7">
        <v>318.5022335256906</v>
      </c>
      <c r="X140" s="7">
        <v>22.656943274309437</v>
      </c>
      <c r="Y140" s="7">
        <v>9.0453333333333354</v>
      </c>
      <c r="Z140" s="7">
        <v>2.426679200000001</v>
      </c>
      <c r="AA140" s="7">
        <v>0.70214399999999999</v>
      </c>
      <c r="AB140" s="7">
        <v>90.749917725011485</v>
      </c>
      <c r="AC140" s="7">
        <v>0.90142141563874689</v>
      </c>
      <c r="AD140" s="7">
        <v>6.4123424361253123E-2</v>
      </c>
      <c r="AE140" s="7">
        <v>2.5600000000000001E-2</v>
      </c>
      <c r="AF140" s="7">
        <v>6.8679600000000019E-3</v>
      </c>
      <c r="AG140" s="7">
        <v>1.9871999999999997E-3</v>
      </c>
      <c r="AK140" s="7"/>
    </row>
    <row r="141" spans="1:37" x14ac:dyDescent="0.15">
      <c r="A141" s="13"/>
      <c r="H141" s="7">
        <v>139</v>
      </c>
      <c r="I141" s="7">
        <v>3.1833333333333332E-2</v>
      </c>
      <c r="J141" s="7">
        <v>318.33333333333331</v>
      </c>
      <c r="K141" s="7">
        <v>1.5635347283812502E-2</v>
      </c>
      <c r="L141" s="7">
        <v>140.71812555431251</v>
      </c>
      <c r="M141" s="5">
        <v>48</v>
      </c>
      <c r="N141" s="11">
        <v>1</v>
      </c>
      <c r="O141" s="7">
        <v>6.6319444444444438</v>
      </c>
      <c r="P141" s="5">
        <v>3</v>
      </c>
      <c r="Q141" s="7">
        <v>2.2106481481481479</v>
      </c>
      <c r="V141" s="7">
        <v>120</v>
      </c>
      <c r="W141" s="7">
        <v>315.49749547356146</v>
      </c>
      <c r="X141" s="7">
        <v>22.443198526438596</v>
      </c>
      <c r="Y141" s="7">
        <v>8.9600000000000026</v>
      </c>
      <c r="Z141" s="7">
        <v>2.4037860000000011</v>
      </c>
      <c r="AA141" s="7">
        <v>0.69552000000000003</v>
      </c>
      <c r="AB141" s="7">
        <v>91.176090572555552</v>
      </c>
      <c r="AC141" s="7">
        <v>0.90142141563874689</v>
      </c>
      <c r="AD141" s="7">
        <v>6.4123424361253123E-2</v>
      </c>
      <c r="AE141" s="7">
        <v>2.5600000000000001E-2</v>
      </c>
      <c r="AF141" s="7">
        <v>6.8679600000000019E-3</v>
      </c>
      <c r="AG141" s="7">
        <v>1.9871999999999997E-3</v>
      </c>
      <c r="AK141" s="7"/>
    </row>
    <row r="142" spans="1:37" x14ac:dyDescent="0.15">
      <c r="A142" s="13"/>
      <c r="H142" s="7">
        <v>140</v>
      </c>
      <c r="I142" s="7">
        <v>3.1666666666666669E-2</v>
      </c>
      <c r="J142" s="7">
        <v>316.66666666666669</v>
      </c>
      <c r="K142" s="7">
        <v>1.5525655155E-2</v>
      </c>
      <c r="L142" s="7">
        <v>139.730896395</v>
      </c>
      <c r="M142" s="5">
        <v>48</v>
      </c>
      <c r="N142" s="11">
        <v>1</v>
      </c>
      <c r="O142" s="7">
        <v>6.5972222222222223</v>
      </c>
      <c r="P142" s="5">
        <v>3</v>
      </c>
      <c r="Q142" s="7">
        <v>2.199074074074074</v>
      </c>
      <c r="V142" s="7">
        <v>121</v>
      </c>
      <c r="W142" s="7">
        <v>313.99512644749683</v>
      </c>
      <c r="X142" s="7">
        <v>22.336326152503169</v>
      </c>
      <c r="Y142" s="7">
        <v>8.9173333333333336</v>
      </c>
      <c r="Z142" s="7">
        <v>2.3923394000000004</v>
      </c>
      <c r="AA142" s="7">
        <v>0.69220799999999982</v>
      </c>
      <c r="AB142" s="7">
        <v>91.600234025587511</v>
      </c>
      <c r="AC142" s="7">
        <v>0.90142141563874689</v>
      </c>
      <c r="AD142" s="7">
        <v>6.4123424361253123E-2</v>
      </c>
      <c r="AE142" s="7">
        <v>2.5600000000000001E-2</v>
      </c>
      <c r="AF142" s="7">
        <v>6.8679600000000019E-3</v>
      </c>
      <c r="AG142" s="7">
        <v>1.9871999999999997E-3</v>
      </c>
      <c r="AK142" s="7"/>
    </row>
    <row r="143" spans="1:37" x14ac:dyDescent="0.15">
      <c r="A143" s="13"/>
      <c r="H143" s="7">
        <v>141</v>
      </c>
      <c r="I143" s="7">
        <v>3.15E-2</v>
      </c>
      <c r="J143" s="7">
        <v>315</v>
      </c>
      <c r="K143" s="7">
        <v>1.5415963026187501E-2</v>
      </c>
      <c r="L143" s="7">
        <v>138.74366723568752</v>
      </c>
      <c r="M143" s="5">
        <v>48</v>
      </c>
      <c r="N143" s="11">
        <v>1</v>
      </c>
      <c r="O143" s="7">
        <v>6.5625</v>
      </c>
      <c r="P143" s="5">
        <v>3</v>
      </c>
      <c r="Q143" s="7">
        <v>2.1875</v>
      </c>
      <c r="V143" s="7">
        <v>122</v>
      </c>
      <c r="W143" s="7">
        <v>312.49275742143232</v>
      </c>
      <c r="X143" s="7">
        <v>22.229453778567756</v>
      </c>
      <c r="Y143" s="7">
        <v>8.8746666666666698</v>
      </c>
      <c r="Z143" s="7">
        <v>2.3808928000000011</v>
      </c>
      <c r="AA143" s="7">
        <v>0.68889600000000006</v>
      </c>
      <c r="AB143" s="7">
        <v>92.02234808410735</v>
      </c>
      <c r="AC143" s="7">
        <v>0.90142141563874689</v>
      </c>
      <c r="AD143" s="7">
        <v>6.4123424361253123E-2</v>
      </c>
      <c r="AE143" s="7">
        <v>2.5600000000000001E-2</v>
      </c>
      <c r="AF143" s="7">
        <v>6.8679600000000019E-3</v>
      </c>
      <c r="AG143" s="7">
        <v>1.9871999999999997E-3</v>
      </c>
      <c r="AK143" s="7"/>
    </row>
    <row r="144" spans="1:37" x14ac:dyDescent="0.15">
      <c r="A144" s="13"/>
      <c r="H144" s="7">
        <v>142</v>
      </c>
      <c r="I144" s="7">
        <v>3.1333333333333331E-2</v>
      </c>
      <c r="J144" s="7">
        <v>313.33333333333331</v>
      </c>
      <c r="K144" s="7">
        <v>1.5306270897375001E-2</v>
      </c>
      <c r="L144" s="7">
        <v>137.75643807637502</v>
      </c>
      <c r="M144" s="5">
        <v>48</v>
      </c>
      <c r="N144" s="11">
        <v>1</v>
      </c>
      <c r="O144" s="7">
        <v>6.5277777777777777</v>
      </c>
      <c r="P144" s="5">
        <v>3</v>
      </c>
      <c r="Q144" s="7">
        <v>2.175925925925926</v>
      </c>
      <c r="V144" s="7">
        <v>123</v>
      </c>
      <c r="W144" s="7">
        <v>310.99038839536775</v>
      </c>
      <c r="X144" s="7">
        <v>22.122581404632331</v>
      </c>
      <c r="Y144" s="7">
        <v>8.8320000000000025</v>
      </c>
      <c r="Z144" s="7">
        <v>2.3694462000000009</v>
      </c>
      <c r="AA144" s="7">
        <v>0.68558399999999997</v>
      </c>
      <c r="AB144" s="7">
        <v>92.442432748115067</v>
      </c>
      <c r="AC144" s="7">
        <v>0.90142141563874689</v>
      </c>
      <c r="AD144" s="7">
        <v>6.4123424361253123E-2</v>
      </c>
      <c r="AE144" s="7">
        <v>2.5600000000000001E-2</v>
      </c>
      <c r="AF144" s="7">
        <v>6.8679600000000019E-3</v>
      </c>
      <c r="AG144" s="7">
        <v>1.9871999999999997E-3</v>
      </c>
      <c r="AK144" s="7"/>
    </row>
    <row r="145" spans="1:55" x14ac:dyDescent="0.15">
      <c r="A145" s="13"/>
      <c r="H145" s="7">
        <v>143</v>
      </c>
      <c r="I145" s="7">
        <v>3.1166666666666665E-2</v>
      </c>
      <c r="J145" s="7">
        <v>311.66666666666663</v>
      </c>
      <c r="K145" s="7">
        <v>1.5196578768562501E-2</v>
      </c>
      <c r="L145" s="7">
        <v>136.76920891706251</v>
      </c>
      <c r="M145" s="5">
        <v>48</v>
      </c>
      <c r="N145" s="11">
        <v>1</v>
      </c>
      <c r="O145" s="7">
        <v>6.4930555555555545</v>
      </c>
      <c r="P145" s="5">
        <v>3</v>
      </c>
      <c r="Q145" s="7">
        <v>2.1643518518518516</v>
      </c>
      <c r="V145" s="7">
        <v>124</v>
      </c>
      <c r="W145" s="7">
        <v>309.48801936930306</v>
      </c>
      <c r="X145" s="7">
        <v>22.015709030696904</v>
      </c>
      <c r="Y145" s="7">
        <v>8.7893333333333334</v>
      </c>
      <c r="Z145" s="7">
        <v>2.3579996000000008</v>
      </c>
      <c r="AA145" s="7">
        <v>0.68227199999999988</v>
      </c>
      <c r="AB145" s="7">
        <v>92.860488017610663</v>
      </c>
      <c r="AC145" s="7">
        <v>0.90142141563874689</v>
      </c>
      <c r="AD145" s="7">
        <v>6.4123424361253123E-2</v>
      </c>
      <c r="AE145" s="7">
        <v>2.5600000000000001E-2</v>
      </c>
      <c r="AF145" s="7">
        <v>6.8679600000000019E-3</v>
      </c>
      <c r="AG145" s="7">
        <v>1.9871999999999997E-3</v>
      </c>
      <c r="AK145" s="7"/>
    </row>
    <row r="146" spans="1:55" x14ac:dyDescent="0.15">
      <c r="A146" s="13"/>
      <c r="H146" s="7">
        <v>144</v>
      </c>
      <c r="I146" s="7">
        <v>3.1E-2</v>
      </c>
      <c r="J146" s="7">
        <v>310</v>
      </c>
      <c r="K146" s="7">
        <v>1.508688663975E-2</v>
      </c>
      <c r="L146" s="7">
        <v>135.78197975775001</v>
      </c>
      <c r="M146" s="5">
        <v>48</v>
      </c>
      <c r="N146" s="11">
        <v>1</v>
      </c>
      <c r="O146" s="7">
        <v>6.458333333333333</v>
      </c>
      <c r="P146" s="5">
        <v>3</v>
      </c>
      <c r="Q146" s="7">
        <v>2.1527777777777777</v>
      </c>
      <c r="V146" s="7">
        <v>125</v>
      </c>
      <c r="W146" s="7">
        <v>307.9856503432386</v>
      </c>
      <c r="X146" s="7">
        <v>21.908836656761487</v>
      </c>
      <c r="Y146" s="7">
        <v>8.7466666666666697</v>
      </c>
      <c r="Z146" s="7">
        <v>2.346553000000001</v>
      </c>
      <c r="AA146" s="7">
        <v>0.67896000000000001</v>
      </c>
      <c r="AB146" s="7">
        <v>93.276513892594167</v>
      </c>
      <c r="AC146" s="7">
        <v>0.90142141563874689</v>
      </c>
      <c r="AD146" s="7">
        <v>6.4123424361253123E-2</v>
      </c>
      <c r="AE146" s="7">
        <v>2.5600000000000001E-2</v>
      </c>
      <c r="AF146" s="7">
        <v>6.8679600000000019E-3</v>
      </c>
      <c r="AG146" s="7">
        <v>1.9871999999999997E-3</v>
      </c>
      <c r="AK146" s="7"/>
    </row>
    <row r="147" spans="1:55" x14ac:dyDescent="0.15">
      <c r="A147" s="13"/>
      <c r="H147" s="7">
        <v>145</v>
      </c>
      <c r="I147" s="7">
        <v>3.0833333333333331E-2</v>
      </c>
      <c r="J147" s="7">
        <v>308.33333333333331</v>
      </c>
      <c r="K147" s="7">
        <v>1.49771945109375E-2</v>
      </c>
      <c r="L147" s="7">
        <v>134.7947505984375</v>
      </c>
      <c r="M147" s="5">
        <v>48</v>
      </c>
      <c r="N147" s="11">
        <v>1</v>
      </c>
      <c r="O147" s="7">
        <v>6.4236111111111107</v>
      </c>
      <c r="P147" s="5">
        <v>3</v>
      </c>
      <c r="Q147" s="7">
        <v>2.1412037037037037</v>
      </c>
      <c r="V147" s="7">
        <v>126</v>
      </c>
      <c r="W147" s="7">
        <v>306.48328131717392</v>
      </c>
      <c r="X147" s="7">
        <v>21.801964282826063</v>
      </c>
      <c r="Y147" s="7">
        <v>8.7040000000000006</v>
      </c>
      <c r="Z147" s="7">
        <v>2.3351064000000008</v>
      </c>
      <c r="AA147" s="7">
        <v>0.67564799999999992</v>
      </c>
      <c r="AB147" s="7">
        <v>93.69051037306555</v>
      </c>
      <c r="AC147" s="7">
        <v>0.90142141563874689</v>
      </c>
      <c r="AD147" s="7">
        <v>6.4123424361253123E-2</v>
      </c>
      <c r="AE147" s="7">
        <v>2.5600000000000001E-2</v>
      </c>
      <c r="AF147" s="7">
        <v>6.8679600000000019E-3</v>
      </c>
      <c r="AG147" s="7">
        <v>1.9871999999999997E-3</v>
      </c>
      <c r="AK147" s="7"/>
    </row>
    <row r="148" spans="1:55" x14ac:dyDescent="0.15">
      <c r="A148" s="13"/>
      <c r="H148" s="7">
        <v>146</v>
      </c>
      <c r="I148" s="7">
        <v>3.0666666666666665E-2</v>
      </c>
      <c r="J148" s="7">
        <v>306.66666666666663</v>
      </c>
      <c r="K148" s="7">
        <v>1.4867502382124999E-2</v>
      </c>
      <c r="L148" s="7">
        <v>133.807521439125</v>
      </c>
      <c r="M148" s="5">
        <v>48</v>
      </c>
      <c r="N148" s="11">
        <v>1</v>
      </c>
      <c r="O148" s="7">
        <v>6.3888888888888884</v>
      </c>
      <c r="P148" s="5">
        <v>3</v>
      </c>
      <c r="Q148" s="7">
        <v>2.1296296296296293</v>
      </c>
      <c r="V148" s="7">
        <v>127</v>
      </c>
      <c r="W148" s="7">
        <v>304.98091229110935</v>
      </c>
      <c r="X148" s="7">
        <v>21.695091908890639</v>
      </c>
      <c r="Y148" s="7">
        <v>8.6613333333333333</v>
      </c>
      <c r="Z148" s="7">
        <v>2.3236598000000006</v>
      </c>
      <c r="AA148" s="7">
        <v>0.67233599999999982</v>
      </c>
      <c r="AB148" s="7">
        <v>94.102477459024811</v>
      </c>
      <c r="AC148" s="7">
        <v>0.90142141563874689</v>
      </c>
      <c r="AD148" s="7">
        <v>6.4123424361253123E-2</v>
      </c>
      <c r="AE148" s="7">
        <v>2.5600000000000001E-2</v>
      </c>
      <c r="AF148" s="7">
        <v>6.8679600000000019E-3</v>
      </c>
      <c r="AG148" s="7">
        <v>1.9871999999999997E-3</v>
      </c>
      <c r="AK148" s="7"/>
    </row>
    <row r="149" spans="1:55" x14ac:dyDescent="0.15">
      <c r="A149" s="13"/>
      <c r="H149" s="7">
        <v>147</v>
      </c>
      <c r="I149" s="7">
        <v>3.0499999999999999E-2</v>
      </c>
      <c r="J149" s="7">
        <v>305</v>
      </c>
      <c r="K149" s="7">
        <v>1.4757810253312499E-2</v>
      </c>
      <c r="L149" s="7">
        <v>132.82029227981249</v>
      </c>
      <c r="M149" s="5">
        <v>48</v>
      </c>
      <c r="N149" s="11">
        <v>1</v>
      </c>
      <c r="O149" s="7">
        <v>6.354166666666667</v>
      </c>
      <c r="P149" s="5">
        <v>3</v>
      </c>
      <c r="Q149" s="7">
        <v>2.1180555555555558</v>
      </c>
      <c r="V149" s="7">
        <v>128</v>
      </c>
      <c r="W149" s="7">
        <v>303.47854326504478</v>
      </c>
      <c r="X149" s="7">
        <v>21.588219534955218</v>
      </c>
      <c r="Y149" s="7">
        <v>8.6186666666666678</v>
      </c>
      <c r="Z149" s="7">
        <v>2.3122132000000009</v>
      </c>
      <c r="AA149" s="7">
        <v>0.66902399999999995</v>
      </c>
      <c r="AB149" s="7">
        <v>94.512415150471966</v>
      </c>
      <c r="AC149" s="7">
        <v>0.90142141563874689</v>
      </c>
      <c r="AD149" s="7">
        <v>6.4123424361253123E-2</v>
      </c>
      <c r="AE149" s="7">
        <v>2.5600000000000001E-2</v>
      </c>
      <c r="AF149" s="7">
        <v>6.8679600000000019E-3</v>
      </c>
      <c r="AG149" s="7">
        <v>1.9871999999999997E-3</v>
      </c>
      <c r="AK149" s="7"/>
    </row>
    <row r="150" spans="1:55" x14ac:dyDescent="0.15">
      <c r="A150" s="13"/>
      <c r="H150" s="7">
        <v>148</v>
      </c>
      <c r="I150" s="7">
        <v>3.033333333333333E-2</v>
      </c>
      <c r="J150" s="7">
        <v>303.33333333333331</v>
      </c>
      <c r="K150" s="7">
        <v>1.4648118124499999E-2</v>
      </c>
      <c r="L150" s="7">
        <v>131.83306312049999</v>
      </c>
      <c r="M150" s="5">
        <v>48</v>
      </c>
      <c r="N150" s="11">
        <v>1</v>
      </c>
      <c r="O150" s="7">
        <v>6.3194444444444438</v>
      </c>
      <c r="P150" s="5">
        <v>3</v>
      </c>
      <c r="Q150" s="7">
        <v>2.1064814814814814</v>
      </c>
      <c r="V150" s="7">
        <v>129</v>
      </c>
      <c r="W150" s="7">
        <v>301.97617423898021</v>
      </c>
      <c r="X150" s="7">
        <v>21.481347161019798</v>
      </c>
      <c r="Y150" s="7">
        <v>8.5760000000000005</v>
      </c>
      <c r="Z150" s="7">
        <v>2.3007666000000007</v>
      </c>
      <c r="AA150" s="7">
        <v>0.66571199999999986</v>
      </c>
      <c r="AB150" s="7">
        <v>94.920323447406986</v>
      </c>
      <c r="AC150" s="7">
        <v>0.90142141563874689</v>
      </c>
      <c r="AD150" s="7">
        <v>6.4123424361253123E-2</v>
      </c>
      <c r="AE150" s="7">
        <v>2.5600000000000001E-2</v>
      </c>
      <c r="AF150" s="7">
        <v>6.8679600000000019E-3</v>
      </c>
      <c r="AG150" s="7">
        <v>1.9871999999999997E-3</v>
      </c>
      <c r="AK150" s="7"/>
    </row>
    <row r="151" spans="1:55" x14ac:dyDescent="0.15">
      <c r="A151" s="13"/>
      <c r="H151" s="7">
        <v>149</v>
      </c>
      <c r="I151" s="7">
        <v>3.0166666666666665E-2</v>
      </c>
      <c r="J151" s="7">
        <v>301.66666666666663</v>
      </c>
      <c r="K151" s="7">
        <v>1.45384259956875E-2</v>
      </c>
      <c r="L151" s="7">
        <v>130.84583396118751</v>
      </c>
      <c r="M151" s="5">
        <v>48</v>
      </c>
      <c r="N151" s="11">
        <v>1</v>
      </c>
      <c r="O151" s="7">
        <v>6.2847222222222214</v>
      </c>
      <c r="P151" s="5">
        <v>3</v>
      </c>
      <c r="Q151" s="7">
        <v>2.094907407407407</v>
      </c>
      <c r="V151" s="7">
        <v>130</v>
      </c>
      <c r="W151" s="7">
        <v>300.47380521291564</v>
      </c>
      <c r="X151" s="7">
        <v>21.374474787084374</v>
      </c>
      <c r="Y151" s="7">
        <v>8.5333333333333332</v>
      </c>
      <c r="Z151" s="7">
        <v>2.2893200000000005</v>
      </c>
      <c r="AA151" s="7">
        <v>0.66239999999999988</v>
      </c>
      <c r="AB151" s="7">
        <v>95.326202349829913</v>
      </c>
      <c r="AC151" s="7">
        <v>0.90142141563874689</v>
      </c>
      <c r="AD151" s="7">
        <v>6.4123424361253123E-2</v>
      </c>
      <c r="AE151" s="7">
        <v>2.5600000000000001E-2</v>
      </c>
      <c r="AF151" s="7">
        <v>6.8679600000000019E-3</v>
      </c>
      <c r="AG151" s="7">
        <v>1.9871999999999997E-3</v>
      </c>
      <c r="AK151" s="7"/>
    </row>
    <row r="152" spans="1:55" x14ac:dyDescent="0.15">
      <c r="A152" s="13"/>
      <c r="H152" s="7">
        <v>150</v>
      </c>
      <c r="I152" s="7">
        <v>0.03</v>
      </c>
      <c r="J152" s="7">
        <v>300</v>
      </c>
      <c r="K152" s="7">
        <v>1.4428733866875E-2</v>
      </c>
      <c r="L152" s="7">
        <v>129.858604801875</v>
      </c>
      <c r="M152" s="5">
        <v>48</v>
      </c>
      <c r="N152" s="11">
        <v>1</v>
      </c>
      <c r="O152" s="7">
        <v>6.25</v>
      </c>
      <c r="P152" s="5">
        <v>3</v>
      </c>
      <c r="Q152" s="7">
        <v>2.0833333333333335</v>
      </c>
      <c r="V152" s="7">
        <v>131</v>
      </c>
      <c r="W152" s="7">
        <v>298.97143618685107</v>
      </c>
      <c r="X152" s="7">
        <v>21.267602413148953</v>
      </c>
      <c r="Y152" s="7">
        <v>8.4906666666666677</v>
      </c>
      <c r="Z152" s="7">
        <v>2.2778734000000007</v>
      </c>
      <c r="AA152" s="7">
        <v>0.6590879999999999</v>
      </c>
      <c r="AB152" s="7">
        <v>95.730051857740705</v>
      </c>
      <c r="AC152" s="7">
        <v>0.90142141563874689</v>
      </c>
      <c r="AD152" s="7">
        <v>6.4123424361253123E-2</v>
      </c>
      <c r="AE152" s="7">
        <v>2.5600000000000001E-2</v>
      </c>
      <c r="AF152" s="7">
        <v>6.8679600000000019E-3</v>
      </c>
      <c r="AG152" s="7">
        <v>1.9871999999999997E-3</v>
      </c>
      <c r="AK152" s="7"/>
    </row>
    <row r="153" spans="1:55" x14ac:dyDescent="0.15">
      <c r="A153" s="13"/>
      <c r="H153" s="7">
        <v>151</v>
      </c>
      <c r="I153" s="7">
        <v>2.9824999999999997E-2</v>
      </c>
      <c r="J153" s="7">
        <v>298.25</v>
      </c>
      <c r="K153" s="7">
        <v>1.432472674358461E-2</v>
      </c>
      <c r="L153" s="7">
        <v>128.92254069226149</v>
      </c>
      <c r="M153" s="5">
        <v>48</v>
      </c>
      <c r="N153" s="11">
        <v>1</v>
      </c>
      <c r="O153" s="7">
        <v>6.213541666666667</v>
      </c>
      <c r="P153" s="5">
        <v>3</v>
      </c>
      <c r="Q153" s="7">
        <v>2.0711805555555558</v>
      </c>
      <c r="V153" s="7">
        <v>132</v>
      </c>
      <c r="W153" s="7">
        <v>297.46906716078649</v>
      </c>
      <c r="X153" s="7">
        <v>21.160730039213529</v>
      </c>
      <c r="Y153" s="7">
        <v>8.4480000000000004</v>
      </c>
      <c r="Z153" s="7">
        <v>2.2664268000000005</v>
      </c>
      <c r="AA153" s="7">
        <v>0.65577599999999991</v>
      </c>
      <c r="AB153" s="7">
        <v>96.131871971139375</v>
      </c>
      <c r="AC153" s="7">
        <v>0.90142141563874689</v>
      </c>
      <c r="AD153" s="7">
        <v>6.4123424361253123E-2</v>
      </c>
      <c r="AE153" s="7">
        <v>2.5600000000000001E-2</v>
      </c>
      <c r="AF153" s="7">
        <v>6.8679600000000019E-3</v>
      </c>
      <c r="AG153" s="7">
        <v>1.9871999999999997E-3</v>
      </c>
      <c r="AK153" s="7"/>
    </row>
    <row r="154" spans="1:55" x14ac:dyDescent="0.15">
      <c r="A154" s="13"/>
      <c r="H154" s="7">
        <v>152</v>
      </c>
      <c r="I154" s="7">
        <v>2.9649999999999999E-2</v>
      </c>
      <c r="J154" s="7">
        <v>296.5</v>
      </c>
      <c r="K154" s="7">
        <v>1.4220719620294218E-2</v>
      </c>
      <c r="L154" s="7">
        <v>127.98647658264797</v>
      </c>
      <c r="M154" s="5">
        <v>48</v>
      </c>
      <c r="N154" s="11">
        <v>1</v>
      </c>
      <c r="O154" s="7">
        <v>6.177083333333333</v>
      </c>
      <c r="P154" s="5">
        <v>3</v>
      </c>
      <c r="Q154" s="7">
        <v>2.0590277777777777</v>
      </c>
      <c r="V154" s="7">
        <v>133</v>
      </c>
      <c r="W154" s="7">
        <v>295.96669813472187</v>
      </c>
      <c r="X154" s="7">
        <v>21.053857665278109</v>
      </c>
      <c r="Y154" s="7">
        <v>8.4053333333333331</v>
      </c>
      <c r="Z154" s="7">
        <v>2.2549802000000003</v>
      </c>
      <c r="AA154" s="7">
        <v>0.65246399999999982</v>
      </c>
      <c r="AB154" s="7">
        <v>96.531662690025954</v>
      </c>
      <c r="AC154" s="7">
        <v>0.90142141563874689</v>
      </c>
      <c r="AD154" s="7">
        <v>6.4123424361253123E-2</v>
      </c>
      <c r="AE154" s="7">
        <v>2.5600000000000001E-2</v>
      </c>
      <c r="AF154" s="7">
        <v>6.8679600000000019E-3</v>
      </c>
      <c r="AG154" s="7">
        <v>1.9871999999999997E-3</v>
      </c>
      <c r="AK154" s="7"/>
    </row>
    <row r="155" spans="1:55" x14ac:dyDescent="0.15">
      <c r="A155" s="13"/>
      <c r="H155" s="7">
        <v>153</v>
      </c>
      <c r="I155" s="7">
        <v>2.9474999999999998E-2</v>
      </c>
      <c r="J155" s="7">
        <v>294.75</v>
      </c>
      <c r="K155" s="7">
        <v>1.4116712497003827E-2</v>
      </c>
      <c r="L155" s="7">
        <v>127.05041247303444</v>
      </c>
      <c r="M155" s="5">
        <v>48</v>
      </c>
      <c r="N155" s="11">
        <v>1</v>
      </c>
      <c r="O155" s="7">
        <v>6.140625</v>
      </c>
      <c r="P155" s="5">
        <v>3</v>
      </c>
      <c r="Q155" s="7">
        <v>2.046875</v>
      </c>
      <c r="V155" s="7">
        <v>134</v>
      </c>
      <c r="W155" s="7">
        <v>294.46432910865735</v>
      </c>
      <c r="X155" s="7">
        <v>20.946985291342688</v>
      </c>
      <c r="Y155" s="7">
        <v>8.3626666666666676</v>
      </c>
      <c r="Z155" s="7">
        <v>2.2435336000000006</v>
      </c>
      <c r="AA155" s="7">
        <v>0.64915199999999995</v>
      </c>
      <c r="AB155" s="7">
        <v>96.929424014400411</v>
      </c>
      <c r="AC155" s="7">
        <v>0.90142141563874689</v>
      </c>
      <c r="AD155" s="7">
        <v>6.4123424361253123E-2</v>
      </c>
      <c r="AE155" s="7">
        <v>2.5600000000000001E-2</v>
      </c>
      <c r="AF155" s="7">
        <v>6.8679600000000019E-3</v>
      </c>
      <c r="AG155" s="7">
        <v>1.9871999999999997E-3</v>
      </c>
      <c r="AK155" s="7"/>
    </row>
    <row r="156" spans="1:55" x14ac:dyDescent="0.15">
      <c r="A156" s="13"/>
      <c r="H156" s="7">
        <v>154</v>
      </c>
      <c r="I156" s="7">
        <v>2.93E-2</v>
      </c>
      <c r="J156" s="7">
        <v>293</v>
      </c>
      <c r="K156" s="7">
        <v>1.4012705373713437E-2</v>
      </c>
      <c r="L156" s="7">
        <v>126.11434836342093</v>
      </c>
      <c r="M156" s="5">
        <v>48</v>
      </c>
      <c r="N156" s="11">
        <v>1</v>
      </c>
      <c r="O156" s="7">
        <v>6.104166666666667</v>
      </c>
      <c r="P156" s="5">
        <v>3</v>
      </c>
      <c r="Q156" s="7">
        <v>2.0347222222222223</v>
      </c>
      <c r="V156" s="7">
        <v>135</v>
      </c>
      <c r="W156" s="7">
        <v>292.96196008259273</v>
      </c>
      <c r="X156" s="7">
        <v>20.840112917407264</v>
      </c>
      <c r="Y156" s="7">
        <v>8.32</v>
      </c>
      <c r="Z156" s="7">
        <v>2.2320870000000008</v>
      </c>
      <c r="AA156" s="7">
        <v>0.64583999999999986</v>
      </c>
      <c r="AB156" s="7">
        <v>97.325155944262747</v>
      </c>
      <c r="AC156" s="7">
        <v>0.90142141563874689</v>
      </c>
      <c r="AD156" s="7">
        <v>6.4123424361253123E-2</v>
      </c>
      <c r="AE156" s="7">
        <v>2.5600000000000001E-2</v>
      </c>
      <c r="AF156" s="7">
        <v>6.8679600000000019E-3</v>
      </c>
      <c r="AG156" s="7">
        <v>1.9871999999999997E-3</v>
      </c>
      <c r="AK156" s="7"/>
    </row>
    <row r="157" spans="1:55" x14ac:dyDescent="0.15">
      <c r="A157" s="13"/>
      <c r="H157" s="7">
        <v>155</v>
      </c>
      <c r="I157" s="7">
        <v>2.9124999999999998E-2</v>
      </c>
      <c r="J157" s="7">
        <v>291.25</v>
      </c>
      <c r="K157" s="7">
        <v>1.3908698250423047E-2</v>
      </c>
      <c r="L157" s="7">
        <v>125.17828425380742</v>
      </c>
      <c r="M157" s="5">
        <v>48</v>
      </c>
      <c r="N157" s="11">
        <v>1</v>
      </c>
      <c r="O157" s="7">
        <v>6.067708333333333</v>
      </c>
      <c r="P157" s="5">
        <v>3</v>
      </c>
      <c r="Q157" s="7">
        <v>2.0225694444444442</v>
      </c>
      <c r="V157" s="7">
        <v>136</v>
      </c>
      <c r="W157" s="7">
        <v>291.45959105652815</v>
      </c>
      <c r="X157" s="7">
        <v>20.73324054347184</v>
      </c>
      <c r="Y157" s="7">
        <v>8.277333333333333</v>
      </c>
      <c r="Z157" s="7">
        <v>2.2206404000000006</v>
      </c>
      <c r="AA157" s="7">
        <v>0.64252799999999988</v>
      </c>
      <c r="AB157" s="7">
        <v>97.718858479612976</v>
      </c>
      <c r="AC157" s="7">
        <v>0.90142141563874689</v>
      </c>
      <c r="AD157" s="7">
        <v>6.4123424361253123E-2</v>
      </c>
      <c r="AE157" s="7">
        <v>2.5600000000000001E-2</v>
      </c>
      <c r="AF157" s="7">
        <v>6.8679600000000019E-3</v>
      </c>
      <c r="AG157" s="7">
        <v>1.9871999999999997E-3</v>
      </c>
      <c r="AK157" s="7"/>
      <c r="BC157" s="43"/>
    </row>
    <row r="158" spans="1:55" x14ac:dyDescent="0.15">
      <c r="A158" s="13"/>
      <c r="H158" s="7">
        <v>156</v>
      </c>
      <c r="I158" s="7">
        <v>2.895E-2</v>
      </c>
      <c r="J158" s="7">
        <v>289.5</v>
      </c>
      <c r="K158" s="7">
        <v>1.3804691127132656E-2</v>
      </c>
      <c r="L158" s="7">
        <v>124.24222014419391</v>
      </c>
      <c r="M158" s="5">
        <v>48</v>
      </c>
      <c r="N158" s="11">
        <v>1</v>
      </c>
      <c r="O158" s="7">
        <v>6.03125</v>
      </c>
      <c r="P158" s="5">
        <v>3</v>
      </c>
      <c r="Q158" s="7">
        <v>2.0104166666666665</v>
      </c>
      <c r="V158" s="7">
        <v>137</v>
      </c>
      <c r="W158" s="7">
        <v>289.95722203046358</v>
      </c>
      <c r="X158" s="7">
        <v>20.626368169536423</v>
      </c>
      <c r="Y158" s="7">
        <v>8.2346666666666675</v>
      </c>
      <c r="Z158" s="7">
        <v>2.2091938000000009</v>
      </c>
      <c r="AA158" s="7">
        <v>0.63921600000000001</v>
      </c>
      <c r="AB158" s="7">
        <v>98.110531620451084</v>
      </c>
      <c r="AC158" s="7">
        <v>0.90142141563874689</v>
      </c>
      <c r="AD158" s="7">
        <v>6.4123424361253123E-2</v>
      </c>
      <c r="AE158" s="7">
        <v>2.5600000000000001E-2</v>
      </c>
      <c r="AF158" s="7">
        <v>6.8679600000000019E-3</v>
      </c>
      <c r="AG158" s="7">
        <v>1.9871999999999997E-3</v>
      </c>
      <c r="AK158" s="7"/>
    </row>
    <row r="159" spans="1:55" x14ac:dyDescent="0.15">
      <c r="A159" s="13"/>
      <c r="H159" s="7">
        <v>157</v>
      </c>
      <c r="I159" s="7">
        <v>2.8774999999999998E-2</v>
      </c>
      <c r="J159" s="7">
        <v>287.75</v>
      </c>
      <c r="K159" s="7">
        <v>1.3700684003842264E-2</v>
      </c>
      <c r="L159" s="7">
        <v>123.30615603458038</v>
      </c>
      <c r="M159" s="5">
        <v>48</v>
      </c>
      <c r="N159" s="11">
        <v>1</v>
      </c>
      <c r="O159" s="7">
        <v>5.994791666666667</v>
      </c>
      <c r="P159" s="5">
        <v>3</v>
      </c>
      <c r="Q159" s="7">
        <v>1.9982638888888891</v>
      </c>
      <c r="V159" s="7">
        <v>138</v>
      </c>
      <c r="W159" s="7">
        <v>288.45485300439901</v>
      </c>
      <c r="X159" s="7">
        <v>20.519495795600999</v>
      </c>
      <c r="Y159" s="7">
        <v>8.1920000000000002</v>
      </c>
      <c r="Z159" s="7">
        <v>2.1977472000000007</v>
      </c>
      <c r="AA159" s="7">
        <v>0.63590399999999991</v>
      </c>
      <c r="AB159" s="7">
        <v>98.500175366777071</v>
      </c>
      <c r="AC159" s="7">
        <v>0.90142141563874689</v>
      </c>
      <c r="AD159" s="7">
        <v>6.4123424361253123E-2</v>
      </c>
      <c r="AE159" s="7">
        <v>2.5600000000000001E-2</v>
      </c>
      <c r="AF159" s="7">
        <v>6.8679600000000019E-3</v>
      </c>
      <c r="AG159" s="7">
        <v>1.9871999999999997E-3</v>
      </c>
      <c r="AK159" s="7"/>
    </row>
    <row r="160" spans="1:55" x14ac:dyDescent="0.15">
      <c r="A160" s="13"/>
      <c r="H160" s="7">
        <v>158</v>
      </c>
      <c r="I160" s="7">
        <v>2.8599999999999997E-2</v>
      </c>
      <c r="J160" s="7">
        <v>285.99999999999994</v>
      </c>
      <c r="K160" s="7">
        <v>1.3596676880551875E-2</v>
      </c>
      <c r="L160" s="7">
        <v>122.37009192496687</v>
      </c>
      <c r="M160" s="5">
        <v>48</v>
      </c>
      <c r="N160" s="11">
        <v>1</v>
      </c>
      <c r="O160" s="7">
        <v>5.9583333333333321</v>
      </c>
      <c r="P160" s="5">
        <v>3</v>
      </c>
      <c r="Q160" s="7">
        <v>1.9861111111111107</v>
      </c>
      <c r="V160" s="7">
        <v>139</v>
      </c>
      <c r="W160" s="7">
        <v>286.95248397833439</v>
      </c>
      <c r="X160" s="7">
        <v>20.412623421665575</v>
      </c>
      <c r="Y160" s="7">
        <v>8.1493333333333329</v>
      </c>
      <c r="Z160" s="7">
        <v>2.1863006000000005</v>
      </c>
      <c r="AA160" s="7">
        <v>0.63259199999999982</v>
      </c>
      <c r="AB160" s="7">
        <v>98.887789718590966</v>
      </c>
      <c r="AC160" s="7">
        <v>0.90142141563874689</v>
      </c>
      <c r="AD160" s="7">
        <v>6.4123424361253123E-2</v>
      </c>
      <c r="AE160" s="7">
        <v>2.5600000000000001E-2</v>
      </c>
      <c r="AF160" s="7">
        <v>6.8679600000000019E-3</v>
      </c>
      <c r="AG160" s="7">
        <v>1.9871999999999997E-3</v>
      </c>
      <c r="AK160" s="7"/>
    </row>
    <row r="161" spans="1:37" x14ac:dyDescent="0.15">
      <c r="A161" s="13"/>
      <c r="H161" s="7">
        <v>159</v>
      </c>
      <c r="I161" s="7">
        <v>2.8424999999999999E-2</v>
      </c>
      <c r="J161" s="7">
        <v>284.25</v>
      </c>
      <c r="K161" s="7">
        <v>1.3492669757261485E-2</v>
      </c>
      <c r="L161" s="7">
        <v>121.43402781535336</v>
      </c>
      <c r="M161" s="5">
        <v>48</v>
      </c>
      <c r="N161" s="11">
        <v>1</v>
      </c>
      <c r="O161" s="7">
        <v>5.921875</v>
      </c>
      <c r="P161" s="5">
        <v>3</v>
      </c>
      <c r="Q161" s="7">
        <v>1.9739583333333333</v>
      </c>
      <c r="V161" s="7">
        <v>140</v>
      </c>
      <c r="W161" s="7">
        <v>285.45011495226987</v>
      </c>
      <c r="X161" s="7">
        <v>20.305751047730158</v>
      </c>
      <c r="Y161" s="7">
        <v>8.1066666666666674</v>
      </c>
      <c r="Z161" s="7">
        <v>2.1748540000000007</v>
      </c>
      <c r="AA161" s="7">
        <v>0.62927999999999995</v>
      </c>
      <c r="AB161" s="7">
        <v>99.27337467589274</v>
      </c>
      <c r="AC161" s="7">
        <v>0.90142141563874689</v>
      </c>
      <c r="AD161" s="7">
        <v>6.4123424361253123E-2</v>
      </c>
      <c r="AE161" s="7">
        <v>2.5600000000000001E-2</v>
      </c>
      <c r="AF161" s="7">
        <v>6.8679600000000019E-3</v>
      </c>
      <c r="AG161" s="7">
        <v>1.9871999999999997E-3</v>
      </c>
      <c r="AK161" s="7"/>
    </row>
    <row r="162" spans="1:37" x14ac:dyDescent="0.15">
      <c r="A162" s="13"/>
      <c r="H162" s="7">
        <v>160</v>
      </c>
      <c r="I162" s="7">
        <v>2.8249999999999997E-2</v>
      </c>
      <c r="J162" s="7">
        <v>282.5</v>
      </c>
      <c r="K162" s="7">
        <v>1.3388662633971093E-2</v>
      </c>
      <c r="L162" s="7">
        <v>120.49796370573985</v>
      </c>
      <c r="M162" s="5">
        <v>48</v>
      </c>
      <c r="N162" s="11">
        <v>1</v>
      </c>
      <c r="O162" s="7">
        <v>5.885416666666667</v>
      </c>
      <c r="P162" s="5">
        <v>3</v>
      </c>
      <c r="Q162" s="7">
        <v>1.9618055555555556</v>
      </c>
      <c r="V162" s="7">
        <v>141</v>
      </c>
      <c r="W162" s="7">
        <v>283.94774592620524</v>
      </c>
      <c r="X162" s="7">
        <v>20.198878673794734</v>
      </c>
      <c r="Y162" s="7">
        <v>8.0640000000000001</v>
      </c>
      <c r="Z162" s="7">
        <v>2.1634074000000005</v>
      </c>
      <c r="AA162" s="7">
        <v>0.62596799999999997</v>
      </c>
      <c r="AB162" s="7">
        <v>99.656930238682406</v>
      </c>
      <c r="AC162" s="7">
        <v>0.90142141563874689</v>
      </c>
      <c r="AD162" s="7">
        <v>6.4123424361253123E-2</v>
      </c>
      <c r="AE162" s="7">
        <v>2.5600000000000001E-2</v>
      </c>
      <c r="AF162" s="7">
        <v>6.8679600000000019E-3</v>
      </c>
      <c r="AG162" s="7">
        <v>1.9871999999999997E-3</v>
      </c>
      <c r="AK162" s="7"/>
    </row>
    <row r="163" spans="1:37" x14ac:dyDescent="0.15">
      <c r="A163" s="13"/>
      <c r="H163" s="7">
        <v>161</v>
      </c>
      <c r="I163" s="7">
        <v>2.8074999999999999E-2</v>
      </c>
      <c r="J163" s="7">
        <v>280.75</v>
      </c>
      <c r="K163" s="7">
        <v>1.3284655510680702E-2</v>
      </c>
      <c r="L163" s="7">
        <v>119.56189959612632</v>
      </c>
      <c r="M163" s="5">
        <v>48</v>
      </c>
      <c r="N163" s="11">
        <v>1</v>
      </c>
      <c r="O163" s="7">
        <v>5.848958333333333</v>
      </c>
      <c r="P163" s="5">
        <v>3</v>
      </c>
      <c r="Q163" s="7">
        <v>1.9496527777777777</v>
      </c>
      <c r="V163" s="7">
        <v>142</v>
      </c>
      <c r="W163" s="7">
        <v>282.44537690014067</v>
      </c>
      <c r="X163" s="7">
        <v>20.09200629985931</v>
      </c>
      <c r="Y163" s="7">
        <v>8.0213333333333328</v>
      </c>
      <c r="Z163" s="7">
        <v>2.1519608000000003</v>
      </c>
      <c r="AA163" s="7">
        <v>0.62265599999999988</v>
      </c>
      <c r="AB163" s="7">
        <v>100.03845640695995</v>
      </c>
      <c r="AC163" s="7">
        <v>0.90142141563874689</v>
      </c>
      <c r="AD163" s="7">
        <v>6.4123424361253123E-2</v>
      </c>
      <c r="AE163" s="7">
        <v>2.5600000000000001E-2</v>
      </c>
      <c r="AF163" s="7">
        <v>6.8679600000000019E-3</v>
      </c>
      <c r="AG163" s="7">
        <v>1.9871999999999997E-3</v>
      </c>
      <c r="AK163" s="7"/>
    </row>
    <row r="164" spans="1:37" x14ac:dyDescent="0.15">
      <c r="A164" s="13"/>
      <c r="H164" s="7">
        <v>162</v>
      </c>
      <c r="I164" s="7">
        <v>2.7899999999999998E-2</v>
      </c>
      <c r="J164" s="7">
        <v>279</v>
      </c>
      <c r="K164" s="7">
        <v>1.3180648387390312E-2</v>
      </c>
      <c r="L164" s="7">
        <v>118.62583548651281</v>
      </c>
      <c r="M164" s="5">
        <v>48</v>
      </c>
      <c r="N164" s="11">
        <v>1</v>
      </c>
      <c r="O164" s="7">
        <v>5.8125</v>
      </c>
      <c r="P164" s="5">
        <v>3</v>
      </c>
      <c r="Q164" s="7">
        <v>1.9375</v>
      </c>
      <c r="V164" s="7">
        <v>143</v>
      </c>
      <c r="W164" s="7">
        <v>280.9430078740761</v>
      </c>
      <c r="X164" s="7">
        <v>19.985133925923886</v>
      </c>
      <c r="Y164" s="7">
        <v>7.9786666666666664</v>
      </c>
      <c r="Z164" s="7">
        <v>2.1405142000000001</v>
      </c>
      <c r="AA164" s="7">
        <v>0.61934399999999989</v>
      </c>
      <c r="AB164" s="7">
        <v>100.41795318072538</v>
      </c>
      <c r="AC164" s="7">
        <v>0.90142141563874689</v>
      </c>
      <c r="AD164" s="7">
        <v>6.4123424361253123E-2</v>
      </c>
      <c r="AE164" s="7">
        <v>2.5600000000000001E-2</v>
      </c>
      <c r="AF164" s="7">
        <v>6.8679600000000019E-3</v>
      </c>
      <c r="AG164" s="7">
        <v>1.9871999999999997E-3</v>
      </c>
      <c r="AK164" s="7"/>
    </row>
    <row r="165" spans="1:37" x14ac:dyDescent="0.15">
      <c r="A165" s="13"/>
      <c r="H165" s="7">
        <v>163</v>
      </c>
      <c r="I165" s="7">
        <v>2.7725E-2</v>
      </c>
      <c r="J165" s="7">
        <v>277.25</v>
      </c>
      <c r="K165" s="7">
        <v>1.3076641264099922E-2</v>
      </c>
      <c r="L165" s="7">
        <v>117.6897713768993</v>
      </c>
      <c r="M165" s="5">
        <v>48</v>
      </c>
      <c r="N165" s="11">
        <v>1</v>
      </c>
      <c r="O165" s="7">
        <v>5.776041666666667</v>
      </c>
      <c r="P165" s="5">
        <v>3</v>
      </c>
      <c r="Q165" s="7">
        <v>1.9253472222222223</v>
      </c>
      <c r="V165" s="7">
        <v>144</v>
      </c>
      <c r="W165" s="7">
        <v>279.44063884801153</v>
      </c>
      <c r="X165" s="7">
        <v>19.878261551988469</v>
      </c>
      <c r="Y165" s="7">
        <v>7.9359999999999999</v>
      </c>
      <c r="Z165" s="7">
        <v>2.1290676000000004</v>
      </c>
      <c r="AA165" s="7">
        <v>0.61603199999999991</v>
      </c>
      <c r="AB165" s="7">
        <v>100.79542055997868</v>
      </c>
      <c r="AC165" s="7">
        <v>0.90142141563874689</v>
      </c>
      <c r="AD165" s="7">
        <v>6.4123424361253123E-2</v>
      </c>
      <c r="AE165" s="7">
        <v>2.5600000000000001E-2</v>
      </c>
      <c r="AF165" s="7">
        <v>6.8679600000000019E-3</v>
      </c>
      <c r="AG165" s="7">
        <v>1.9871999999999997E-3</v>
      </c>
      <c r="AK165" s="7"/>
    </row>
    <row r="166" spans="1:37" x14ac:dyDescent="0.15">
      <c r="A166" s="13"/>
      <c r="H166" s="7">
        <v>164</v>
      </c>
      <c r="I166" s="7">
        <v>2.7549999999999998E-2</v>
      </c>
      <c r="J166" s="7">
        <v>275.5</v>
      </c>
      <c r="K166" s="7">
        <v>1.2972634140809531E-2</v>
      </c>
      <c r="L166" s="7">
        <v>116.75370726728579</v>
      </c>
      <c r="M166" s="5">
        <v>48</v>
      </c>
      <c r="N166" s="11">
        <v>1</v>
      </c>
      <c r="O166" s="7">
        <v>5.739583333333333</v>
      </c>
      <c r="P166" s="5">
        <v>3</v>
      </c>
      <c r="Q166" s="7">
        <v>1.9131944444444444</v>
      </c>
      <c r="V166" s="7">
        <v>145</v>
      </c>
      <c r="W166" s="7">
        <v>277.93826982194696</v>
      </c>
      <c r="X166" s="7">
        <v>19.771389178053045</v>
      </c>
      <c r="Y166" s="7">
        <v>7.8933333333333335</v>
      </c>
      <c r="Z166" s="7">
        <v>2.1176210000000006</v>
      </c>
      <c r="AA166" s="7">
        <v>0.61271999999999993</v>
      </c>
      <c r="AB166" s="7">
        <v>101.17085854471988</v>
      </c>
      <c r="AC166" s="7">
        <v>0.90142141563874689</v>
      </c>
      <c r="AD166" s="7">
        <v>6.4123424361253123E-2</v>
      </c>
      <c r="AE166" s="7">
        <v>2.5600000000000001E-2</v>
      </c>
      <c r="AF166" s="7">
        <v>6.8679600000000019E-3</v>
      </c>
      <c r="AG166" s="7">
        <v>1.9871999999999997E-3</v>
      </c>
      <c r="AK166" s="7"/>
    </row>
    <row r="167" spans="1:37" x14ac:dyDescent="0.15">
      <c r="A167" s="13"/>
      <c r="H167" s="7">
        <v>165</v>
      </c>
      <c r="I167" s="7">
        <v>2.7374999999999997E-2</v>
      </c>
      <c r="J167" s="7">
        <v>273.74999999999994</v>
      </c>
      <c r="K167" s="7">
        <v>1.2868627017519139E-2</v>
      </c>
      <c r="L167" s="7">
        <v>115.81764315767226</v>
      </c>
      <c r="M167" s="5">
        <v>48</v>
      </c>
      <c r="N167" s="11">
        <v>1</v>
      </c>
      <c r="O167" s="7">
        <v>5.7031249999999991</v>
      </c>
      <c r="P167" s="5">
        <v>3</v>
      </c>
      <c r="Q167" s="7">
        <v>1.9010416666666663</v>
      </c>
      <c r="V167" s="7">
        <v>146</v>
      </c>
      <c r="W167" s="7">
        <v>276.43590079588233</v>
      </c>
      <c r="X167" s="7">
        <v>19.664516804117621</v>
      </c>
      <c r="Y167" s="7">
        <v>7.8506666666666662</v>
      </c>
      <c r="Z167" s="7">
        <v>2.1061744000000004</v>
      </c>
      <c r="AA167" s="7">
        <v>0.60940799999999984</v>
      </c>
      <c r="AB167" s="7">
        <v>101.54426713494897</v>
      </c>
      <c r="AC167" s="7">
        <v>0.90142141563874689</v>
      </c>
      <c r="AD167" s="7">
        <v>6.4123424361253123E-2</v>
      </c>
      <c r="AE167" s="7">
        <v>2.5600000000000001E-2</v>
      </c>
      <c r="AF167" s="7">
        <v>6.8679600000000019E-3</v>
      </c>
      <c r="AG167" s="7">
        <v>1.9871999999999997E-3</v>
      </c>
      <c r="AK167" s="7"/>
    </row>
    <row r="168" spans="1:37" x14ac:dyDescent="0.15">
      <c r="A168" s="13"/>
      <c r="H168" s="7">
        <v>166</v>
      </c>
      <c r="I168" s="7">
        <v>2.7199999999999998E-2</v>
      </c>
      <c r="J168" s="7">
        <v>272</v>
      </c>
      <c r="K168" s="7">
        <v>1.276461989422875E-2</v>
      </c>
      <c r="L168" s="7">
        <v>114.88157904805875</v>
      </c>
      <c r="M168" s="5">
        <v>48</v>
      </c>
      <c r="N168" s="11">
        <v>1</v>
      </c>
      <c r="O168" s="7">
        <v>5.666666666666667</v>
      </c>
      <c r="P168" s="5">
        <v>3</v>
      </c>
      <c r="Q168" s="7">
        <v>1.8888888888888891</v>
      </c>
      <c r="V168" s="7">
        <v>147</v>
      </c>
      <c r="W168" s="7">
        <v>274.93353176981782</v>
      </c>
      <c r="X168" s="7">
        <v>19.557644430182201</v>
      </c>
      <c r="Y168" s="7">
        <v>7.8080000000000007</v>
      </c>
      <c r="Z168" s="7">
        <v>2.0947278000000007</v>
      </c>
      <c r="AA168" s="7">
        <v>0.60609599999999997</v>
      </c>
      <c r="AB168" s="7">
        <v>101.91564633066594</v>
      </c>
      <c r="AC168" s="7">
        <v>0.90142141563874689</v>
      </c>
      <c r="AD168" s="7">
        <v>6.4123424361253123E-2</v>
      </c>
      <c r="AE168" s="7">
        <v>2.5600000000000001E-2</v>
      </c>
      <c r="AF168" s="7">
        <v>6.8679600000000019E-3</v>
      </c>
      <c r="AG168" s="7">
        <v>1.9871999999999997E-3</v>
      </c>
      <c r="AK168" s="7"/>
    </row>
    <row r="169" spans="1:37" x14ac:dyDescent="0.15">
      <c r="A169" s="13"/>
      <c r="H169" s="7">
        <v>167</v>
      </c>
      <c r="I169" s="7">
        <v>2.7024999999999997E-2</v>
      </c>
      <c r="J169" s="7">
        <v>270.24999999999994</v>
      </c>
      <c r="K169" s="7">
        <v>1.266061277093836E-2</v>
      </c>
      <c r="L169" s="7">
        <v>113.94551493844524</v>
      </c>
      <c r="M169" s="5">
        <v>48</v>
      </c>
      <c r="N169" s="11">
        <v>1</v>
      </c>
      <c r="O169" s="7">
        <v>5.6302083333333321</v>
      </c>
      <c r="P169" s="5">
        <v>3</v>
      </c>
      <c r="Q169" s="7">
        <v>1.8767361111111107</v>
      </c>
      <c r="V169" s="7">
        <v>148</v>
      </c>
      <c r="W169" s="7">
        <v>273.43116274375319</v>
      </c>
      <c r="X169" s="7">
        <v>19.45077205624678</v>
      </c>
      <c r="Y169" s="7">
        <v>7.7653333333333334</v>
      </c>
      <c r="Z169" s="7">
        <v>2.0832812000000005</v>
      </c>
      <c r="AA169" s="7">
        <v>0.60278399999999988</v>
      </c>
      <c r="AB169" s="7">
        <v>102.28499613187078</v>
      </c>
      <c r="AC169" s="7">
        <v>0.90142141563874689</v>
      </c>
      <c r="AD169" s="7">
        <v>6.4123424361253123E-2</v>
      </c>
      <c r="AE169" s="7">
        <v>2.5600000000000001E-2</v>
      </c>
      <c r="AF169" s="7">
        <v>6.8679600000000019E-3</v>
      </c>
      <c r="AG169" s="7">
        <v>1.9871999999999997E-3</v>
      </c>
      <c r="AK169" s="7"/>
    </row>
    <row r="170" spans="1:37" x14ac:dyDescent="0.15">
      <c r="A170" s="13"/>
      <c r="H170" s="7">
        <v>168</v>
      </c>
      <c r="I170" s="7">
        <v>2.6849999999999999E-2</v>
      </c>
      <c r="J170" s="7">
        <v>268.5</v>
      </c>
      <c r="K170" s="7">
        <v>1.2556605647647968E-2</v>
      </c>
      <c r="L170" s="7">
        <v>113.00945082883172</v>
      </c>
      <c r="M170" s="5">
        <v>48</v>
      </c>
      <c r="N170" s="11">
        <v>1</v>
      </c>
      <c r="O170" s="7">
        <v>5.59375</v>
      </c>
      <c r="P170" s="5">
        <v>3</v>
      </c>
      <c r="Q170" s="7">
        <v>1.8645833333333333</v>
      </c>
      <c r="V170" s="7">
        <v>149</v>
      </c>
      <c r="W170" s="7">
        <v>271.92879371768862</v>
      </c>
      <c r="X170" s="7">
        <v>19.343899682311356</v>
      </c>
      <c r="Y170" s="7">
        <v>7.7226666666666661</v>
      </c>
      <c r="Z170" s="7">
        <v>2.0718346000000003</v>
      </c>
      <c r="AA170" s="7">
        <v>0.59947199999999989</v>
      </c>
      <c r="AB170" s="7">
        <v>102.65231653856354</v>
      </c>
      <c r="AC170" s="7">
        <v>0.90142141563874689</v>
      </c>
      <c r="AD170" s="7">
        <v>6.4123424361253123E-2</v>
      </c>
      <c r="AE170" s="7">
        <v>2.5600000000000001E-2</v>
      </c>
      <c r="AF170" s="7">
        <v>6.8679600000000019E-3</v>
      </c>
      <c r="AG170" s="7">
        <v>1.9871999999999997E-3</v>
      </c>
      <c r="AK170" s="7"/>
    </row>
    <row r="171" spans="1:37" x14ac:dyDescent="0.15">
      <c r="A171" s="13"/>
      <c r="H171" s="7">
        <v>169</v>
      </c>
      <c r="I171" s="7">
        <v>2.6674999999999997E-2</v>
      </c>
      <c r="J171" s="7">
        <v>266.75</v>
      </c>
      <c r="K171" s="7">
        <v>1.2452598524357577E-2</v>
      </c>
      <c r="L171" s="7">
        <v>112.07338671921821</v>
      </c>
      <c r="M171" s="5">
        <v>48</v>
      </c>
      <c r="N171" s="11">
        <v>1</v>
      </c>
      <c r="O171" s="7">
        <v>5.557291666666667</v>
      </c>
      <c r="P171" s="5">
        <v>3</v>
      </c>
      <c r="Q171" s="7">
        <v>1.8524305555555556</v>
      </c>
      <c r="V171" s="7">
        <v>150</v>
      </c>
      <c r="W171" s="7">
        <v>270.42642469162405</v>
      </c>
      <c r="X171" s="7">
        <v>19.237027308375936</v>
      </c>
      <c r="Y171" s="7">
        <v>7.6800000000000006</v>
      </c>
      <c r="Z171" s="7">
        <v>2.0603880000000006</v>
      </c>
      <c r="AA171" s="7">
        <v>0.59615999999999991</v>
      </c>
      <c r="AB171" s="7">
        <v>103.01760755074416</v>
      </c>
      <c r="AC171" s="7">
        <v>0.90142141563874689</v>
      </c>
      <c r="AD171" s="7">
        <v>6.4123424361253123E-2</v>
      </c>
      <c r="AE171" s="7">
        <v>2.5600000000000001E-2</v>
      </c>
      <c r="AF171" s="7">
        <v>6.8679600000000019E-3</v>
      </c>
      <c r="AG171" s="7">
        <v>1.9871999999999997E-3</v>
      </c>
      <c r="AK171" s="7"/>
    </row>
    <row r="172" spans="1:37" x14ac:dyDescent="0.15">
      <c r="A172" s="13"/>
      <c r="H172" s="7">
        <v>170</v>
      </c>
      <c r="I172" s="7">
        <v>2.6499999999999999E-2</v>
      </c>
      <c r="J172" s="7">
        <v>265</v>
      </c>
      <c r="K172" s="7">
        <v>1.2348591401067187E-2</v>
      </c>
      <c r="L172" s="7">
        <v>111.13732260960469</v>
      </c>
      <c r="M172" s="5">
        <v>48</v>
      </c>
      <c r="N172" s="11">
        <v>1</v>
      </c>
      <c r="O172" s="7">
        <v>5.520833333333333</v>
      </c>
      <c r="P172" s="5">
        <v>3</v>
      </c>
      <c r="Q172" s="7">
        <v>1.8402777777777777</v>
      </c>
      <c r="V172" s="7">
        <v>151</v>
      </c>
      <c r="W172" s="7">
        <v>268.84893721425624</v>
      </c>
      <c r="X172" s="7">
        <v>19.124811315743745</v>
      </c>
      <c r="Y172" s="7">
        <v>7.6352000000000002</v>
      </c>
      <c r="Z172" s="7">
        <v>2.0483690700000006</v>
      </c>
      <c r="AA172" s="7">
        <v>0.59268239999999994</v>
      </c>
      <c r="AB172" s="7">
        <v>103.38076769868707</v>
      </c>
      <c r="AC172" s="7">
        <v>0.90142141563874689</v>
      </c>
      <c r="AD172" s="7">
        <v>6.4123424361253123E-2</v>
      </c>
      <c r="AE172" s="7">
        <v>2.5600000000000001E-2</v>
      </c>
      <c r="AF172" s="7">
        <v>6.8679600000000019E-3</v>
      </c>
      <c r="AG172" s="7">
        <v>1.9871999999999997E-3</v>
      </c>
      <c r="AK172" s="7"/>
    </row>
    <row r="173" spans="1:37" x14ac:dyDescent="0.15">
      <c r="A173" s="13"/>
      <c r="H173" s="7">
        <v>171</v>
      </c>
      <c r="I173" s="7">
        <v>2.6324999999999998E-2</v>
      </c>
      <c r="J173" s="7">
        <v>263.25</v>
      </c>
      <c r="K173" s="7">
        <v>1.2244584277776797E-2</v>
      </c>
      <c r="L173" s="7">
        <v>110.20125849999118</v>
      </c>
      <c r="M173" s="5">
        <v>48</v>
      </c>
      <c r="N173" s="11">
        <v>1</v>
      </c>
      <c r="O173" s="7">
        <v>5.484375</v>
      </c>
      <c r="P173" s="5">
        <v>3</v>
      </c>
      <c r="Q173" s="7">
        <v>1.828125</v>
      </c>
      <c r="V173" s="7">
        <v>152</v>
      </c>
      <c r="W173" s="7">
        <v>267.27144973688843</v>
      </c>
      <c r="X173" s="7">
        <v>19.012595323111551</v>
      </c>
      <c r="Y173" s="7">
        <v>7.5904000000000007</v>
      </c>
      <c r="Z173" s="7">
        <v>2.0363501400000006</v>
      </c>
      <c r="AA173" s="7">
        <v>0.58920479999999997</v>
      </c>
      <c r="AB173" s="7">
        <v>103.74179698239224</v>
      </c>
      <c r="AC173" s="7">
        <v>0.90142141563874689</v>
      </c>
      <c r="AD173" s="7">
        <v>6.4123424361253123E-2</v>
      </c>
      <c r="AE173" s="7">
        <v>2.5600000000000001E-2</v>
      </c>
      <c r="AF173" s="7">
        <v>6.8679600000000019E-3</v>
      </c>
      <c r="AG173" s="7">
        <v>1.9871999999999997E-3</v>
      </c>
      <c r="AK173" s="7"/>
    </row>
    <row r="174" spans="1:37" x14ac:dyDescent="0.15">
      <c r="A174" s="13"/>
      <c r="H174" s="7">
        <v>172</v>
      </c>
      <c r="I174" s="7">
        <v>2.615E-2</v>
      </c>
      <c r="J174" s="7">
        <v>261.5</v>
      </c>
      <c r="K174" s="7">
        <v>1.2140577154486406E-2</v>
      </c>
      <c r="L174" s="7">
        <v>109.26519439037764</v>
      </c>
      <c r="M174" s="5">
        <v>48</v>
      </c>
      <c r="N174" s="11">
        <v>1</v>
      </c>
      <c r="O174" s="7">
        <v>5.447916666666667</v>
      </c>
      <c r="P174" s="5">
        <v>3</v>
      </c>
      <c r="Q174" s="7">
        <v>1.8159722222222223</v>
      </c>
      <c r="V174" s="7">
        <v>153</v>
      </c>
      <c r="W174" s="7">
        <v>265.69396225952067</v>
      </c>
      <c r="X174" s="7">
        <v>18.900379330479357</v>
      </c>
      <c r="Y174" s="7">
        <v>7.5456000000000003</v>
      </c>
      <c r="Z174" s="7">
        <v>2.0243312100000006</v>
      </c>
      <c r="AA174" s="7">
        <v>0.58572719999999989</v>
      </c>
      <c r="AB174" s="7">
        <v>104.10069540185971</v>
      </c>
      <c r="AC174" s="7">
        <v>0.90142141563874689</v>
      </c>
      <c r="AD174" s="7">
        <v>6.4123424361253123E-2</v>
      </c>
      <c r="AE174" s="7">
        <v>2.5600000000000001E-2</v>
      </c>
      <c r="AF174" s="7">
        <v>6.8679600000000019E-3</v>
      </c>
      <c r="AG174" s="7">
        <v>1.9871999999999997E-3</v>
      </c>
      <c r="AK174" s="7"/>
    </row>
    <row r="175" spans="1:37" x14ac:dyDescent="0.15">
      <c r="A175" s="13"/>
      <c r="H175" s="7">
        <v>173</v>
      </c>
      <c r="I175" s="7">
        <v>2.5974999999999998E-2</v>
      </c>
      <c r="J175" s="7">
        <v>259.75</v>
      </c>
      <c r="K175" s="7">
        <v>1.2036570031196014E-2</v>
      </c>
      <c r="L175" s="7">
        <v>108.32913028076413</v>
      </c>
      <c r="M175" s="5">
        <v>48</v>
      </c>
      <c r="N175" s="11">
        <v>1</v>
      </c>
      <c r="O175" s="7">
        <v>5.411458333333333</v>
      </c>
      <c r="P175" s="5">
        <v>3</v>
      </c>
      <c r="Q175" s="7">
        <v>1.8038194444444444</v>
      </c>
      <c r="V175" s="7">
        <v>154</v>
      </c>
      <c r="W175" s="7">
        <v>264.11647478215286</v>
      </c>
      <c r="X175" s="7">
        <v>18.788163337847166</v>
      </c>
      <c r="Y175" s="7">
        <v>7.5008000000000008</v>
      </c>
      <c r="Z175" s="7">
        <v>2.0123122800000006</v>
      </c>
      <c r="AA175" s="7">
        <v>0.58224959999999992</v>
      </c>
      <c r="AB175" s="7">
        <v>104.45746295708945</v>
      </c>
      <c r="AC175" s="7">
        <v>0.90142141563874689</v>
      </c>
      <c r="AD175" s="7">
        <v>6.4123424361253123E-2</v>
      </c>
      <c r="AE175" s="7">
        <v>2.5600000000000001E-2</v>
      </c>
      <c r="AF175" s="7">
        <v>6.8679600000000019E-3</v>
      </c>
      <c r="AG175" s="7">
        <v>1.9871999999999997E-3</v>
      </c>
      <c r="AK175" s="7"/>
    </row>
    <row r="176" spans="1:37" x14ac:dyDescent="0.15">
      <c r="A176" s="13"/>
      <c r="H176" s="7">
        <v>174</v>
      </c>
      <c r="I176" s="7">
        <v>2.5799999999999997E-2</v>
      </c>
      <c r="J176" s="7">
        <v>257.99999999999994</v>
      </c>
      <c r="K176" s="7">
        <v>1.1932562907905625E-2</v>
      </c>
      <c r="L176" s="7">
        <v>107.39306617115062</v>
      </c>
      <c r="M176" s="5">
        <v>48</v>
      </c>
      <c r="N176" s="11">
        <v>1</v>
      </c>
      <c r="O176" s="7">
        <v>5.3749999999999991</v>
      </c>
      <c r="P176" s="5">
        <v>3</v>
      </c>
      <c r="Q176" s="7">
        <v>1.7916666666666663</v>
      </c>
      <c r="V176" s="7">
        <v>155</v>
      </c>
      <c r="W176" s="7">
        <v>262.53898730478505</v>
      </c>
      <c r="X176" s="7">
        <v>18.675947345214972</v>
      </c>
      <c r="Y176" s="7">
        <v>7.4560000000000004</v>
      </c>
      <c r="Z176" s="7">
        <v>2.0002933500000006</v>
      </c>
      <c r="AA176" s="7">
        <v>0.57877199999999995</v>
      </c>
      <c r="AB176" s="7">
        <v>104.81209964808149</v>
      </c>
      <c r="AC176" s="7">
        <v>0.90142141563874689</v>
      </c>
      <c r="AD176" s="7">
        <v>6.4123424361253123E-2</v>
      </c>
      <c r="AE176" s="7">
        <v>2.5600000000000001E-2</v>
      </c>
      <c r="AF176" s="7">
        <v>6.8679600000000019E-3</v>
      </c>
      <c r="AG176" s="7">
        <v>1.9871999999999997E-3</v>
      </c>
      <c r="AK176" s="7"/>
    </row>
    <row r="177" spans="1:37" x14ac:dyDescent="0.15">
      <c r="A177" s="13"/>
      <c r="H177" s="7">
        <v>175</v>
      </c>
      <c r="I177" s="7">
        <v>2.5624999999999998E-2</v>
      </c>
      <c r="J177" s="7">
        <v>256.25</v>
      </c>
      <c r="K177" s="7">
        <v>1.1828555784615235E-2</v>
      </c>
      <c r="L177" s="7">
        <v>106.45700206153711</v>
      </c>
      <c r="M177" s="5">
        <v>48</v>
      </c>
      <c r="N177" s="11">
        <v>1</v>
      </c>
      <c r="O177" s="7">
        <v>5.338541666666667</v>
      </c>
      <c r="P177" s="5">
        <v>3</v>
      </c>
      <c r="Q177" s="7">
        <v>1.7795138888888891</v>
      </c>
      <c r="V177" s="7">
        <v>156</v>
      </c>
      <c r="W177" s="7">
        <v>260.96149982741724</v>
      </c>
      <c r="X177" s="7">
        <v>18.563731352582778</v>
      </c>
      <c r="Y177" s="7">
        <v>7.4112</v>
      </c>
      <c r="Z177" s="7">
        <v>1.9882744200000007</v>
      </c>
      <c r="AA177" s="7">
        <v>0.57529439999999987</v>
      </c>
      <c r="AB177" s="7">
        <v>105.1646054748358</v>
      </c>
      <c r="AC177" s="7">
        <v>0.90142141563874689</v>
      </c>
      <c r="AD177" s="7">
        <v>6.4123424361253123E-2</v>
      </c>
      <c r="AE177" s="7">
        <v>2.5600000000000001E-2</v>
      </c>
      <c r="AF177" s="7">
        <v>6.8679600000000019E-3</v>
      </c>
      <c r="AG177" s="7">
        <v>1.9871999999999997E-3</v>
      </c>
      <c r="AK177" s="7"/>
    </row>
    <row r="178" spans="1:37" x14ac:dyDescent="0.15">
      <c r="A178" s="13"/>
      <c r="H178" s="7">
        <v>176</v>
      </c>
      <c r="I178" s="7">
        <v>2.5449999999999997E-2</v>
      </c>
      <c r="J178" s="7">
        <v>254.49999999999997</v>
      </c>
      <c r="K178" s="7">
        <v>1.1724548661324843E-2</v>
      </c>
      <c r="L178" s="7">
        <v>105.52093795192359</v>
      </c>
      <c r="M178" s="5">
        <v>48</v>
      </c>
      <c r="N178" s="11">
        <v>1</v>
      </c>
      <c r="O178" s="7">
        <v>5.302083333333333</v>
      </c>
      <c r="P178" s="5">
        <v>3</v>
      </c>
      <c r="Q178" s="7">
        <v>1.7673611111111109</v>
      </c>
      <c r="V178" s="7">
        <v>157</v>
      </c>
      <c r="W178" s="7">
        <v>259.38401235004943</v>
      </c>
      <c r="X178" s="7">
        <v>18.451515359950587</v>
      </c>
      <c r="Y178" s="7">
        <v>7.3664000000000005</v>
      </c>
      <c r="Z178" s="7">
        <v>1.9762554900000007</v>
      </c>
      <c r="AA178" s="7">
        <v>0.5718167999999999</v>
      </c>
      <c r="AB178" s="7">
        <v>105.51498043735239</v>
      </c>
      <c r="AC178" s="7">
        <v>0.90142141563874689</v>
      </c>
      <c r="AD178" s="7">
        <v>6.4123424361253123E-2</v>
      </c>
      <c r="AE178" s="7">
        <v>2.5600000000000001E-2</v>
      </c>
      <c r="AF178" s="7">
        <v>6.8679600000000019E-3</v>
      </c>
      <c r="AG178" s="7">
        <v>1.9871999999999997E-3</v>
      </c>
      <c r="AK178" s="7"/>
    </row>
    <row r="179" spans="1:37" x14ac:dyDescent="0.15">
      <c r="A179" s="13"/>
      <c r="H179" s="7">
        <v>177</v>
      </c>
      <c r="I179" s="7">
        <v>2.5274999999999999E-2</v>
      </c>
      <c r="J179" s="7">
        <v>252.75</v>
      </c>
      <c r="K179" s="7">
        <v>1.1620541538034452E-2</v>
      </c>
      <c r="L179" s="7">
        <v>104.58487384231007</v>
      </c>
      <c r="M179" s="5">
        <v>48</v>
      </c>
      <c r="N179" s="11">
        <v>1</v>
      </c>
      <c r="O179" s="7">
        <v>5.265625</v>
      </c>
      <c r="P179" s="5">
        <v>3</v>
      </c>
      <c r="Q179" s="7">
        <v>1.7552083333333333</v>
      </c>
      <c r="V179" s="7">
        <v>158</v>
      </c>
      <c r="W179" s="7">
        <v>257.80652487268156</v>
      </c>
      <c r="X179" s="7">
        <v>18.339299367318389</v>
      </c>
      <c r="Y179" s="7">
        <v>7.3215999999999992</v>
      </c>
      <c r="Z179" s="7">
        <v>1.9642365600000002</v>
      </c>
      <c r="AA179" s="7">
        <v>0.56833919999999982</v>
      </c>
      <c r="AB179" s="7">
        <v>105.86322453563125</v>
      </c>
      <c r="AC179" s="7">
        <v>0.90142141563874689</v>
      </c>
      <c r="AD179" s="7">
        <v>6.4123424361253123E-2</v>
      </c>
      <c r="AE179" s="7">
        <v>2.5600000000000001E-2</v>
      </c>
      <c r="AF179" s="7">
        <v>6.8679600000000019E-3</v>
      </c>
      <c r="AG179" s="7">
        <v>1.9871999999999997E-3</v>
      </c>
      <c r="AK179" s="7"/>
    </row>
    <row r="180" spans="1:37" x14ac:dyDescent="0.15">
      <c r="A180" s="13"/>
      <c r="H180" s="7">
        <v>178</v>
      </c>
      <c r="I180" s="7">
        <v>2.5099999999999997E-2</v>
      </c>
      <c r="J180" s="7">
        <v>250.99999999999997</v>
      </c>
      <c r="K180" s="7">
        <v>1.1516534414744062E-2</v>
      </c>
      <c r="L180" s="7">
        <v>103.64880973269656</v>
      </c>
      <c r="M180" s="5">
        <v>48</v>
      </c>
      <c r="N180" s="11">
        <v>1</v>
      </c>
      <c r="O180" s="7">
        <v>5.2291666666666661</v>
      </c>
      <c r="P180" s="5">
        <v>3</v>
      </c>
      <c r="Q180" s="7">
        <v>1.7430555555555554</v>
      </c>
      <c r="V180" s="7">
        <v>159</v>
      </c>
      <c r="W180" s="7">
        <v>256.22903739531381</v>
      </c>
      <c r="X180" s="7">
        <v>18.227083374686199</v>
      </c>
      <c r="Y180" s="7">
        <v>7.2768000000000006</v>
      </c>
      <c r="Z180" s="7">
        <v>1.9522176300000005</v>
      </c>
      <c r="AA180" s="7">
        <v>0.56486159999999996</v>
      </c>
      <c r="AB180" s="7">
        <v>106.20933776967239</v>
      </c>
      <c r="AC180" s="7">
        <v>0.90142141563874689</v>
      </c>
      <c r="AD180" s="7">
        <v>6.4123424361253123E-2</v>
      </c>
      <c r="AE180" s="7">
        <v>2.5600000000000001E-2</v>
      </c>
      <c r="AF180" s="7">
        <v>6.8679600000000019E-3</v>
      </c>
      <c r="AG180" s="7">
        <v>1.9871999999999997E-3</v>
      </c>
      <c r="AK180" s="7"/>
    </row>
    <row r="181" spans="1:37" x14ac:dyDescent="0.15">
      <c r="A181" s="13"/>
      <c r="H181" s="7">
        <v>179</v>
      </c>
      <c r="I181" s="7">
        <v>2.4924999999999996E-2</v>
      </c>
      <c r="J181" s="7">
        <v>249.24999999999997</v>
      </c>
      <c r="K181" s="7">
        <v>1.1412527291453672E-2</v>
      </c>
      <c r="L181" s="7">
        <v>102.71274562308305</v>
      </c>
      <c r="M181" s="5">
        <v>48</v>
      </c>
      <c r="N181" s="11">
        <v>1</v>
      </c>
      <c r="O181" s="7">
        <v>5.192708333333333</v>
      </c>
      <c r="P181" s="5">
        <v>3</v>
      </c>
      <c r="Q181" s="7">
        <v>1.7309027777777777</v>
      </c>
      <c r="V181" s="7">
        <v>160</v>
      </c>
      <c r="W181" s="7">
        <v>254.651549917946</v>
      </c>
      <c r="X181" s="7">
        <v>18.114867382054008</v>
      </c>
      <c r="Y181" s="7">
        <v>7.2320000000000002</v>
      </c>
      <c r="Z181" s="7">
        <v>1.9401987000000005</v>
      </c>
      <c r="AA181" s="7">
        <v>0.56138399999999988</v>
      </c>
      <c r="AB181" s="7">
        <v>106.55332013947582</v>
      </c>
      <c r="AC181" s="7">
        <v>0.90142141563874689</v>
      </c>
      <c r="AD181" s="7">
        <v>6.4123424361253123E-2</v>
      </c>
      <c r="AE181" s="7">
        <v>2.5600000000000001E-2</v>
      </c>
      <c r="AF181" s="7">
        <v>6.8679600000000019E-3</v>
      </c>
      <c r="AG181" s="7">
        <v>1.9871999999999997E-3</v>
      </c>
      <c r="AK181" s="7"/>
    </row>
    <row r="182" spans="1:37" x14ac:dyDescent="0.15">
      <c r="A182" s="13"/>
      <c r="H182" s="7">
        <v>180</v>
      </c>
      <c r="I182" s="7">
        <v>2.4749999999999998E-2</v>
      </c>
      <c r="J182" s="7">
        <v>247.49999999999997</v>
      </c>
      <c r="K182" s="7">
        <v>1.1308520168163281E-2</v>
      </c>
      <c r="L182" s="7">
        <v>101.77668151346953</v>
      </c>
      <c r="M182" s="5">
        <v>48</v>
      </c>
      <c r="N182" s="11">
        <v>1</v>
      </c>
      <c r="O182" s="7">
        <v>5.1562499999999991</v>
      </c>
      <c r="P182" s="5">
        <v>3</v>
      </c>
      <c r="Q182" s="7">
        <v>1.7187499999999998</v>
      </c>
      <c r="V182" s="7">
        <v>161</v>
      </c>
      <c r="W182" s="7">
        <v>253.07406244057819</v>
      </c>
      <c r="X182" s="7">
        <v>18.002651389421814</v>
      </c>
      <c r="Y182" s="7">
        <v>7.1872000000000007</v>
      </c>
      <c r="Z182" s="7">
        <v>1.9281797700000005</v>
      </c>
      <c r="AA182" s="7">
        <v>0.55790639999999991</v>
      </c>
      <c r="AB182" s="7">
        <v>106.89517164504153</v>
      </c>
      <c r="AC182" s="7">
        <v>0.90142141563874689</v>
      </c>
      <c r="AD182" s="7">
        <v>6.4123424361253123E-2</v>
      </c>
      <c r="AE182" s="7">
        <v>2.5600000000000001E-2</v>
      </c>
      <c r="AF182" s="7">
        <v>6.8679600000000019E-3</v>
      </c>
      <c r="AG182" s="7">
        <v>1.9871999999999997E-3</v>
      </c>
      <c r="AK182" s="7"/>
    </row>
    <row r="183" spans="1:37" x14ac:dyDescent="0.15">
      <c r="A183" s="13"/>
      <c r="H183" s="7">
        <v>181</v>
      </c>
      <c r="I183" s="7">
        <v>2.4605624999999999E-2</v>
      </c>
      <c r="J183" s="7">
        <v>246.05624999999998</v>
      </c>
      <c r="K183" s="7">
        <v>1.1227004585284438E-2</v>
      </c>
      <c r="L183" s="7">
        <v>101.04304126755994</v>
      </c>
      <c r="M183" s="5">
        <v>48</v>
      </c>
      <c r="N183" s="11">
        <v>1</v>
      </c>
      <c r="O183" s="7">
        <v>5.1261718749999998</v>
      </c>
      <c r="P183" s="5">
        <v>3</v>
      </c>
      <c r="Q183" s="7">
        <v>1.7087239583333333</v>
      </c>
      <c r="V183" s="7">
        <v>162</v>
      </c>
      <c r="W183" s="7">
        <v>251.49657496321038</v>
      </c>
      <c r="X183" s="7">
        <v>17.89043539678962</v>
      </c>
      <c r="Y183" s="7">
        <v>7.1424000000000003</v>
      </c>
      <c r="Z183" s="7">
        <v>1.9161608400000005</v>
      </c>
      <c r="AA183" s="7">
        <v>0.55442879999999994</v>
      </c>
      <c r="AB183" s="7">
        <v>107.2348922863695</v>
      </c>
      <c r="AC183" s="7">
        <v>0.90142141563874689</v>
      </c>
      <c r="AD183" s="7">
        <v>6.4123424361253123E-2</v>
      </c>
      <c r="AE183" s="7">
        <v>2.5600000000000001E-2</v>
      </c>
      <c r="AF183" s="7">
        <v>6.8679600000000019E-3</v>
      </c>
      <c r="AG183" s="7">
        <v>1.9871999999999997E-3</v>
      </c>
      <c r="AK183" s="7"/>
    </row>
    <row r="184" spans="1:37" x14ac:dyDescent="0.15">
      <c r="A184" s="13"/>
      <c r="H184" s="7">
        <v>182</v>
      </c>
      <c r="I184" s="7">
        <v>2.4461249999999997E-2</v>
      </c>
      <c r="J184" s="7">
        <v>244.61249999999998</v>
      </c>
      <c r="K184" s="7">
        <v>1.1145489002405593E-2</v>
      </c>
      <c r="L184" s="7">
        <v>100.30940102165033</v>
      </c>
      <c r="M184" s="5">
        <v>48</v>
      </c>
      <c r="N184" s="11">
        <v>1</v>
      </c>
      <c r="O184" s="7">
        <v>5.0960937499999996</v>
      </c>
      <c r="P184" s="5">
        <v>3</v>
      </c>
      <c r="Q184" s="7">
        <v>1.6986979166666665</v>
      </c>
      <c r="V184" s="7">
        <v>163</v>
      </c>
      <c r="W184" s="7">
        <v>249.91908748584257</v>
      </c>
      <c r="X184" s="7">
        <v>17.778219404157429</v>
      </c>
      <c r="Y184" s="7">
        <v>7.0975999999999999</v>
      </c>
      <c r="Z184" s="7">
        <v>1.9041419100000005</v>
      </c>
      <c r="AA184" s="7">
        <v>0.55095119999999997</v>
      </c>
      <c r="AB184" s="7">
        <v>107.57248206345977</v>
      </c>
      <c r="AC184" s="7">
        <v>0.90142141563874689</v>
      </c>
      <c r="AD184" s="7">
        <v>6.4123424361253123E-2</v>
      </c>
      <c r="AE184" s="7">
        <v>2.5600000000000001E-2</v>
      </c>
      <c r="AF184" s="7">
        <v>6.8679600000000019E-3</v>
      </c>
      <c r="AG184" s="7">
        <v>1.9871999999999997E-3</v>
      </c>
      <c r="AK184" s="7"/>
    </row>
    <row r="185" spans="1:37" x14ac:dyDescent="0.15">
      <c r="A185" s="13"/>
      <c r="H185" s="7">
        <v>183</v>
      </c>
      <c r="I185" s="7">
        <v>2.4316874999999998E-2</v>
      </c>
      <c r="J185" s="7">
        <v>243.16874999999999</v>
      </c>
      <c r="K185" s="7">
        <v>1.106397341952675E-2</v>
      </c>
      <c r="L185" s="7">
        <v>99.575760775740747</v>
      </c>
      <c r="M185" s="5">
        <v>48</v>
      </c>
      <c r="N185" s="11">
        <v>1</v>
      </c>
      <c r="O185" s="7">
        <v>5.0660156249999995</v>
      </c>
      <c r="P185" s="5">
        <v>3</v>
      </c>
      <c r="Q185" s="7">
        <v>1.6886718749999998</v>
      </c>
      <c r="V185" s="7">
        <v>164</v>
      </c>
      <c r="W185" s="7">
        <v>248.34160000847476</v>
      </c>
      <c r="X185" s="7">
        <v>17.666003411525235</v>
      </c>
      <c r="Y185" s="7">
        <v>7.0528000000000004</v>
      </c>
      <c r="Z185" s="7">
        <v>1.8921229800000006</v>
      </c>
      <c r="AA185" s="7">
        <v>0.54747359999999989</v>
      </c>
      <c r="AB185" s="7">
        <v>107.90794097631229</v>
      </c>
      <c r="AC185" s="7">
        <v>0.90142141563874689</v>
      </c>
      <c r="AD185" s="7">
        <v>6.4123424361253123E-2</v>
      </c>
      <c r="AE185" s="7">
        <v>2.5600000000000001E-2</v>
      </c>
      <c r="AF185" s="7">
        <v>6.8679600000000019E-3</v>
      </c>
      <c r="AG185" s="7">
        <v>1.9871999999999997E-3</v>
      </c>
      <c r="AK185" s="7"/>
    </row>
    <row r="186" spans="1:37" x14ac:dyDescent="0.15">
      <c r="A186" s="13"/>
      <c r="H186" s="7">
        <v>184</v>
      </c>
      <c r="I186" s="7">
        <v>2.4172499999999996E-2</v>
      </c>
      <c r="J186" s="7">
        <v>241.72499999999997</v>
      </c>
      <c r="K186" s="7">
        <v>1.0982457836647906E-2</v>
      </c>
      <c r="L186" s="7">
        <v>98.842120529831149</v>
      </c>
      <c r="M186" s="5">
        <v>48</v>
      </c>
      <c r="N186" s="11">
        <v>1</v>
      </c>
      <c r="O186" s="7">
        <v>5.0359374999999993</v>
      </c>
      <c r="P186" s="5">
        <v>3</v>
      </c>
      <c r="Q186" s="7">
        <v>1.6786458333333332</v>
      </c>
      <c r="V186" s="7">
        <v>165</v>
      </c>
      <c r="W186" s="7">
        <v>246.76411253110692</v>
      </c>
      <c r="X186" s="7">
        <v>17.553787418893037</v>
      </c>
      <c r="Y186" s="7">
        <v>7.0079999999999991</v>
      </c>
      <c r="Z186" s="7">
        <v>1.8801040500000001</v>
      </c>
      <c r="AA186" s="7">
        <v>0.54399599999999981</v>
      </c>
      <c r="AB186" s="7">
        <v>108.24126902492712</v>
      </c>
      <c r="AC186" s="7">
        <v>0.90142141563874689</v>
      </c>
      <c r="AD186" s="7">
        <v>6.4123424361253123E-2</v>
      </c>
      <c r="AE186" s="7">
        <v>2.5600000000000001E-2</v>
      </c>
      <c r="AF186" s="7">
        <v>6.8679600000000019E-3</v>
      </c>
      <c r="AG186" s="7">
        <v>1.9871999999999997E-3</v>
      </c>
      <c r="AK186" s="7"/>
    </row>
    <row r="187" spans="1:37" x14ac:dyDescent="0.15">
      <c r="A187" s="13"/>
      <c r="H187" s="7">
        <v>185</v>
      </c>
      <c r="I187" s="7">
        <v>2.4028124999999997E-2</v>
      </c>
      <c r="J187" s="7">
        <v>240.28124999999997</v>
      </c>
      <c r="K187" s="7">
        <v>1.0900942253769062E-2</v>
      </c>
      <c r="L187" s="7">
        <v>98.108480283921551</v>
      </c>
      <c r="M187" s="5">
        <v>48</v>
      </c>
      <c r="N187" s="11">
        <v>1</v>
      </c>
      <c r="O187" s="7">
        <v>5.0058593749999991</v>
      </c>
      <c r="P187" s="5">
        <v>3</v>
      </c>
      <c r="Q187" s="7">
        <v>1.6686197916666663</v>
      </c>
      <c r="V187" s="7">
        <v>166</v>
      </c>
      <c r="W187" s="7">
        <v>245.18662505373916</v>
      </c>
      <c r="X187" s="7">
        <v>17.44157142626085</v>
      </c>
      <c r="Y187" s="7">
        <v>6.9632000000000005</v>
      </c>
      <c r="Z187" s="7">
        <v>1.8680851200000006</v>
      </c>
      <c r="AA187" s="7">
        <v>0.54051839999999995</v>
      </c>
      <c r="AB187" s="7">
        <v>108.57246620930424</v>
      </c>
      <c r="AC187" s="7">
        <v>0.90142141563874689</v>
      </c>
      <c r="AD187" s="7">
        <v>6.4123424361253123E-2</v>
      </c>
      <c r="AE187" s="7">
        <v>2.5600000000000001E-2</v>
      </c>
      <c r="AF187" s="7">
        <v>6.8679600000000019E-3</v>
      </c>
      <c r="AG187" s="7">
        <v>1.9871999999999997E-3</v>
      </c>
      <c r="AK187" s="7"/>
    </row>
    <row r="188" spans="1:37" x14ac:dyDescent="0.15">
      <c r="A188" s="13"/>
      <c r="H188" s="7">
        <v>186</v>
      </c>
      <c r="I188" s="7">
        <v>2.3883749999999999E-2</v>
      </c>
      <c r="J188" s="7">
        <v>238.83749999999998</v>
      </c>
      <c r="K188" s="7">
        <v>1.0819426670890218E-2</v>
      </c>
      <c r="L188" s="7">
        <v>97.374840038011968</v>
      </c>
      <c r="M188" s="5">
        <v>48</v>
      </c>
      <c r="N188" s="11">
        <v>1</v>
      </c>
      <c r="O188" s="7">
        <v>4.9757812499999998</v>
      </c>
      <c r="P188" s="5">
        <v>3</v>
      </c>
      <c r="Q188" s="7">
        <v>1.6585937499999999</v>
      </c>
      <c r="V188" s="7">
        <v>167</v>
      </c>
      <c r="W188" s="7">
        <v>243.6091375763713</v>
      </c>
      <c r="X188" s="7">
        <v>17.329355433628653</v>
      </c>
      <c r="Y188" s="7">
        <v>6.9183999999999992</v>
      </c>
      <c r="Z188" s="7">
        <v>1.8560661900000002</v>
      </c>
      <c r="AA188" s="7">
        <v>0.53704079999999976</v>
      </c>
      <c r="AB188" s="7">
        <v>108.90153252944361</v>
      </c>
      <c r="AC188" s="7">
        <v>0.90142141563874689</v>
      </c>
      <c r="AD188" s="7">
        <v>6.4123424361253123E-2</v>
      </c>
      <c r="AE188" s="7">
        <v>2.5600000000000001E-2</v>
      </c>
      <c r="AF188" s="7">
        <v>6.8679600000000019E-3</v>
      </c>
      <c r="AG188" s="7">
        <v>1.9871999999999997E-3</v>
      </c>
      <c r="AK188" s="7"/>
    </row>
    <row r="189" spans="1:37" x14ac:dyDescent="0.15">
      <c r="A189" s="13"/>
      <c r="H189" s="7">
        <v>187</v>
      </c>
      <c r="I189" s="7">
        <v>2.3739374999999997E-2</v>
      </c>
      <c r="J189" s="7">
        <v>237.39374999999995</v>
      </c>
      <c r="K189" s="7">
        <v>1.0737911088011375E-2</v>
      </c>
      <c r="L189" s="7">
        <v>96.641199792102384</v>
      </c>
      <c r="M189" s="5">
        <v>48</v>
      </c>
      <c r="N189" s="11">
        <v>1</v>
      </c>
      <c r="O189" s="7">
        <v>4.9457031249999988</v>
      </c>
      <c r="P189" s="5">
        <v>3</v>
      </c>
      <c r="Q189" s="7">
        <v>1.648567708333333</v>
      </c>
      <c r="V189" s="7">
        <v>168</v>
      </c>
      <c r="W189" s="7">
        <v>242.03165009900354</v>
      </c>
      <c r="X189" s="7">
        <v>17.217139440996462</v>
      </c>
      <c r="Y189" s="7">
        <v>6.8736000000000006</v>
      </c>
      <c r="Z189" s="7">
        <v>1.8440472600000006</v>
      </c>
      <c r="AA189" s="7">
        <v>0.5335631999999999</v>
      </c>
      <c r="AB189" s="7">
        <v>109.2284679853453</v>
      </c>
      <c r="AC189" s="7">
        <v>0.90142141563874689</v>
      </c>
      <c r="AD189" s="7">
        <v>6.4123424361253123E-2</v>
      </c>
      <c r="AE189" s="7">
        <v>2.5600000000000001E-2</v>
      </c>
      <c r="AF189" s="7">
        <v>6.8679600000000019E-3</v>
      </c>
      <c r="AG189" s="7">
        <v>1.9871999999999997E-3</v>
      </c>
      <c r="AK189" s="7"/>
    </row>
    <row r="190" spans="1:37" x14ac:dyDescent="0.15">
      <c r="A190" s="13"/>
      <c r="H190" s="7">
        <v>188</v>
      </c>
      <c r="I190" s="7">
        <v>2.3594999999999998E-2</v>
      </c>
      <c r="J190" s="7">
        <v>235.95</v>
      </c>
      <c r="K190" s="7">
        <v>1.0656395505132532E-2</v>
      </c>
      <c r="L190" s="7">
        <v>95.907559546192786</v>
      </c>
      <c r="M190" s="5">
        <v>48</v>
      </c>
      <c r="N190" s="11">
        <v>1</v>
      </c>
      <c r="O190" s="7">
        <v>4.9156249999999995</v>
      </c>
      <c r="P190" s="5">
        <v>3</v>
      </c>
      <c r="Q190" s="7">
        <v>1.6385416666666666</v>
      </c>
      <c r="V190" s="7">
        <v>169</v>
      </c>
      <c r="W190" s="7">
        <v>240.45416262163573</v>
      </c>
      <c r="X190" s="7">
        <v>17.104923448364271</v>
      </c>
      <c r="Y190" s="7">
        <v>6.8288000000000002</v>
      </c>
      <c r="Z190" s="7">
        <v>1.8320283300000004</v>
      </c>
      <c r="AA190" s="7">
        <v>0.53008559999999993</v>
      </c>
      <c r="AB190" s="7">
        <v>109.55327257700924</v>
      </c>
      <c r="AC190" s="7">
        <v>0.90142141563874689</v>
      </c>
      <c r="AD190" s="7">
        <v>6.4123424361253123E-2</v>
      </c>
      <c r="AE190" s="7">
        <v>2.5600000000000001E-2</v>
      </c>
      <c r="AF190" s="7">
        <v>6.8679600000000019E-3</v>
      </c>
      <c r="AG190" s="7">
        <v>1.9871999999999997E-3</v>
      </c>
      <c r="AK190" s="7"/>
    </row>
    <row r="191" spans="1:37" x14ac:dyDescent="0.15">
      <c r="A191" s="13"/>
      <c r="H191" s="7">
        <v>189</v>
      </c>
      <c r="I191" s="7">
        <v>2.3450624999999996E-2</v>
      </c>
      <c r="J191" s="7">
        <v>234.50624999999997</v>
      </c>
      <c r="K191" s="7">
        <v>1.0574879922253687E-2</v>
      </c>
      <c r="L191" s="7">
        <v>95.173919300283188</v>
      </c>
      <c r="M191" s="5">
        <v>48</v>
      </c>
      <c r="N191" s="11">
        <v>1</v>
      </c>
      <c r="O191" s="7">
        <v>4.8855468749999993</v>
      </c>
      <c r="P191" s="5">
        <v>3</v>
      </c>
      <c r="Q191" s="7">
        <v>1.6285156249999997</v>
      </c>
      <c r="V191" s="7">
        <v>170</v>
      </c>
      <c r="W191" s="7">
        <v>238.87667514426792</v>
      </c>
      <c r="X191" s="7">
        <v>16.992707455732077</v>
      </c>
      <c r="Y191" s="7">
        <v>6.7840000000000007</v>
      </c>
      <c r="Z191" s="7">
        <v>1.8200094000000004</v>
      </c>
      <c r="AA191" s="7">
        <v>0.52660799999999997</v>
      </c>
      <c r="AB191" s="7">
        <v>109.87594630443544</v>
      </c>
      <c r="AC191" s="7">
        <v>0.90142141563874689</v>
      </c>
      <c r="AD191" s="7">
        <v>6.4123424361253123E-2</v>
      </c>
      <c r="AE191" s="7">
        <v>2.5600000000000001E-2</v>
      </c>
      <c r="AF191" s="7">
        <v>6.8679600000000019E-3</v>
      </c>
      <c r="AG191" s="7">
        <v>1.9871999999999997E-3</v>
      </c>
      <c r="AK191" s="7"/>
    </row>
    <row r="192" spans="1:37" x14ac:dyDescent="0.15">
      <c r="A192" s="13"/>
      <c r="H192" s="7">
        <v>190</v>
      </c>
      <c r="I192" s="7">
        <v>2.3306249999999997E-2</v>
      </c>
      <c r="J192" s="7">
        <v>233.06249999999997</v>
      </c>
      <c r="K192" s="7">
        <v>1.0493364339374844E-2</v>
      </c>
      <c r="L192" s="7">
        <v>94.440279054373605</v>
      </c>
      <c r="M192" s="5">
        <v>48</v>
      </c>
      <c r="N192" s="11">
        <v>1</v>
      </c>
      <c r="O192" s="7">
        <v>4.8554687499999991</v>
      </c>
      <c r="P192" s="5">
        <v>3</v>
      </c>
      <c r="Q192" s="7">
        <v>1.618489583333333</v>
      </c>
      <c r="V192" s="7">
        <v>171</v>
      </c>
      <c r="W192" s="7">
        <v>237.29918766690011</v>
      </c>
      <c r="X192" s="7">
        <v>16.880491463099883</v>
      </c>
      <c r="Y192" s="7">
        <v>6.7392000000000003</v>
      </c>
      <c r="Z192" s="7">
        <v>1.8079904700000005</v>
      </c>
      <c r="AA192" s="7">
        <v>0.52313039999999988</v>
      </c>
      <c r="AB192" s="7">
        <v>110.19648916762394</v>
      </c>
      <c r="AC192" s="7">
        <v>0.90142141563874689</v>
      </c>
      <c r="AD192" s="7">
        <v>6.4123424361253123E-2</v>
      </c>
      <c r="AE192" s="7">
        <v>2.5600000000000001E-2</v>
      </c>
      <c r="AF192" s="7">
        <v>6.8679600000000019E-3</v>
      </c>
      <c r="AG192" s="7">
        <v>1.9871999999999997E-3</v>
      </c>
      <c r="AK192" s="7"/>
    </row>
    <row r="193" spans="1:37" x14ac:dyDescent="0.15">
      <c r="A193" s="13"/>
      <c r="H193" s="7">
        <v>191</v>
      </c>
      <c r="I193" s="7">
        <v>2.3161874999999998E-2</v>
      </c>
      <c r="J193" s="7">
        <v>231.61874999999998</v>
      </c>
      <c r="K193" s="7">
        <v>1.0411848756496001E-2</v>
      </c>
      <c r="L193" s="7">
        <v>93.706638808464007</v>
      </c>
      <c r="M193" s="5">
        <v>48</v>
      </c>
      <c r="N193" s="11">
        <v>1</v>
      </c>
      <c r="O193" s="7">
        <v>4.8253906249999998</v>
      </c>
      <c r="P193" s="5">
        <v>3</v>
      </c>
      <c r="Q193" s="7">
        <v>1.6084635416666666</v>
      </c>
      <c r="V193" s="7">
        <v>172</v>
      </c>
      <c r="W193" s="7">
        <v>235.7217001895323</v>
      </c>
      <c r="X193" s="7">
        <v>16.768275470467692</v>
      </c>
      <c r="Y193" s="7">
        <v>6.6943999999999999</v>
      </c>
      <c r="Z193" s="7">
        <v>1.7959715400000005</v>
      </c>
      <c r="AA193" s="7">
        <v>0.51965279999999991</v>
      </c>
      <c r="AB193" s="7">
        <v>110.51490116657473</v>
      </c>
      <c r="AC193" s="7">
        <v>0.90142141563874689</v>
      </c>
      <c r="AD193" s="7">
        <v>6.4123424361253123E-2</v>
      </c>
      <c r="AE193" s="7">
        <v>2.5600000000000001E-2</v>
      </c>
      <c r="AF193" s="7">
        <v>6.8679600000000019E-3</v>
      </c>
      <c r="AG193" s="7">
        <v>1.9871999999999997E-3</v>
      </c>
      <c r="AK193" s="7"/>
    </row>
    <row r="194" spans="1:37" x14ac:dyDescent="0.15">
      <c r="A194" s="13"/>
      <c r="H194" s="7">
        <v>192</v>
      </c>
      <c r="I194" s="7">
        <v>2.3017499999999996E-2</v>
      </c>
      <c r="J194" s="7">
        <v>230.17499999999995</v>
      </c>
      <c r="K194" s="7">
        <v>1.0330333173617156E-2</v>
      </c>
      <c r="L194" s="7">
        <v>92.972998562554409</v>
      </c>
      <c r="M194" s="5">
        <v>48</v>
      </c>
      <c r="N194" s="11">
        <v>1</v>
      </c>
      <c r="O194" s="7">
        <v>4.7953124999999988</v>
      </c>
      <c r="P194" s="5">
        <v>3</v>
      </c>
      <c r="Q194" s="7">
        <v>1.5984374999999995</v>
      </c>
      <c r="V194" s="7">
        <v>173</v>
      </c>
      <c r="W194" s="7">
        <v>234.14421271216452</v>
      </c>
      <c r="X194" s="7">
        <v>16.656059477835498</v>
      </c>
      <c r="Y194" s="7">
        <v>6.6496000000000004</v>
      </c>
      <c r="Z194" s="7">
        <v>1.7839526100000005</v>
      </c>
      <c r="AA194" s="7">
        <v>0.51617519999999995</v>
      </c>
      <c r="AB194" s="7">
        <v>110.8311823012878</v>
      </c>
      <c r="AC194" s="7">
        <v>0.90142141563874689</v>
      </c>
      <c r="AD194" s="7">
        <v>6.4123424361253123E-2</v>
      </c>
      <c r="AE194" s="7">
        <v>2.5600000000000001E-2</v>
      </c>
      <c r="AF194" s="7">
        <v>6.8679600000000019E-3</v>
      </c>
      <c r="AG194" s="7">
        <v>1.9871999999999997E-3</v>
      </c>
      <c r="AK194" s="7"/>
    </row>
    <row r="195" spans="1:37" x14ac:dyDescent="0.15">
      <c r="A195" s="13"/>
      <c r="H195" s="7">
        <v>193</v>
      </c>
      <c r="I195" s="7">
        <v>2.2873124999999998E-2</v>
      </c>
      <c r="J195" s="7">
        <v>228.73124999999999</v>
      </c>
      <c r="K195" s="7">
        <v>1.0248817590738313E-2</v>
      </c>
      <c r="L195" s="7">
        <v>92.239358316644811</v>
      </c>
      <c r="M195" s="5">
        <v>48</v>
      </c>
      <c r="N195" s="11">
        <v>1</v>
      </c>
      <c r="O195" s="7">
        <v>4.7652343749999995</v>
      </c>
      <c r="P195" s="5">
        <v>3</v>
      </c>
      <c r="Q195" s="7">
        <v>1.5884114583333331</v>
      </c>
      <c r="V195" s="7">
        <v>174</v>
      </c>
      <c r="W195" s="7">
        <v>232.56672523479665</v>
      </c>
      <c r="X195" s="7">
        <v>16.543843485203301</v>
      </c>
      <c r="Y195" s="7">
        <v>6.6047999999999991</v>
      </c>
      <c r="Z195" s="7">
        <v>1.7719336800000001</v>
      </c>
      <c r="AA195" s="7">
        <v>0.51269759999999986</v>
      </c>
      <c r="AB195" s="7">
        <v>111.14533257176312</v>
      </c>
      <c r="AC195" s="7">
        <v>0.90142141563874689</v>
      </c>
      <c r="AD195" s="7">
        <v>6.4123424361253123E-2</v>
      </c>
      <c r="AE195" s="7">
        <v>2.5600000000000001E-2</v>
      </c>
      <c r="AF195" s="7">
        <v>6.8679600000000019E-3</v>
      </c>
      <c r="AG195" s="7">
        <v>1.9871999999999997E-3</v>
      </c>
      <c r="AK195" s="7"/>
    </row>
    <row r="196" spans="1:37" x14ac:dyDescent="0.15">
      <c r="A196" s="13"/>
      <c r="H196" s="7">
        <v>194</v>
      </c>
      <c r="I196" s="7">
        <v>2.2728749999999995E-2</v>
      </c>
      <c r="J196" s="7">
        <v>227.28749999999997</v>
      </c>
      <c r="K196" s="7">
        <v>1.016730200785947E-2</v>
      </c>
      <c r="L196" s="7">
        <v>91.505718070735227</v>
      </c>
      <c r="M196" s="5">
        <v>48</v>
      </c>
      <c r="N196" s="11">
        <v>1</v>
      </c>
      <c r="O196" s="7">
        <v>4.7351562499999993</v>
      </c>
      <c r="P196" s="5">
        <v>3</v>
      </c>
      <c r="Q196" s="7">
        <v>1.5783854166666664</v>
      </c>
      <c r="V196" s="7">
        <v>175</v>
      </c>
      <c r="W196" s="7">
        <v>230.9892377574289</v>
      </c>
      <c r="X196" s="7">
        <v>16.431627492571113</v>
      </c>
      <c r="Y196" s="7">
        <v>6.5600000000000005</v>
      </c>
      <c r="Z196" s="7">
        <v>1.7599147500000005</v>
      </c>
      <c r="AA196" s="7">
        <v>0.50921999999999989</v>
      </c>
      <c r="AB196" s="7">
        <v>111.45735197800074</v>
      </c>
      <c r="AC196" s="7">
        <v>0.90142141563874689</v>
      </c>
      <c r="AD196" s="7">
        <v>6.4123424361253123E-2</v>
      </c>
      <c r="AE196" s="7">
        <v>2.5600000000000001E-2</v>
      </c>
      <c r="AF196" s="7">
        <v>6.8679600000000019E-3</v>
      </c>
      <c r="AG196" s="7">
        <v>1.9871999999999997E-3</v>
      </c>
      <c r="AK196" s="7"/>
    </row>
    <row r="197" spans="1:37" x14ac:dyDescent="0.15">
      <c r="A197" s="13"/>
      <c r="H197" s="7">
        <v>195</v>
      </c>
      <c r="I197" s="7">
        <v>2.2584374999999997E-2</v>
      </c>
      <c r="J197" s="7">
        <v>225.84374999999997</v>
      </c>
      <c r="K197" s="7">
        <v>1.0085786424980626E-2</v>
      </c>
      <c r="L197" s="7">
        <v>90.772077824825644</v>
      </c>
      <c r="M197" s="5">
        <v>48</v>
      </c>
      <c r="N197" s="11">
        <v>1</v>
      </c>
      <c r="O197" s="7">
        <v>4.7050781249999991</v>
      </c>
      <c r="P197" s="5">
        <v>3</v>
      </c>
      <c r="Q197" s="7">
        <v>1.5683593749999998</v>
      </c>
      <c r="V197" s="7">
        <v>176</v>
      </c>
      <c r="W197" s="7">
        <v>229.41175028006106</v>
      </c>
      <c r="X197" s="7">
        <v>16.319411499938919</v>
      </c>
      <c r="Y197" s="7">
        <v>6.5151999999999992</v>
      </c>
      <c r="Z197" s="7">
        <v>1.7478958200000003</v>
      </c>
      <c r="AA197" s="7">
        <v>0.50574239999999993</v>
      </c>
      <c r="AB197" s="7">
        <v>111.76724052000064</v>
      </c>
      <c r="AC197" s="7">
        <v>0.90142141563874689</v>
      </c>
      <c r="AD197" s="7">
        <v>6.4123424361253123E-2</v>
      </c>
      <c r="AE197" s="7">
        <v>2.5600000000000001E-2</v>
      </c>
      <c r="AF197" s="7">
        <v>6.8679600000000019E-3</v>
      </c>
      <c r="AG197" s="7">
        <v>1.9871999999999997E-3</v>
      </c>
      <c r="AK197" s="7"/>
    </row>
    <row r="198" spans="1:37" x14ac:dyDescent="0.15">
      <c r="A198" s="13"/>
      <c r="H198" s="7">
        <v>196</v>
      </c>
      <c r="I198" s="7">
        <v>2.2439999999999998E-2</v>
      </c>
      <c r="J198" s="7">
        <v>224.39999999999998</v>
      </c>
      <c r="K198" s="7">
        <v>1.0004270842101782E-2</v>
      </c>
      <c r="L198" s="7">
        <v>90.038437578916046</v>
      </c>
      <c r="M198" s="5">
        <v>48</v>
      </c>
      <c r="N198" s="11">
        <v>1</v>
      </c>
      <c r="O198" s="7">
        <v>4.6749999999999998</v>
      </c>
      <c r="P198" s="5">
        <v>3</v>
      </c>
      <c r="Q198" s="7">
        <v>1.5583333333333333</v>
      </c>
      <c r="V198" s="7">
        <v>177</v>
      </c>
      <c r="W198" s="7">
        <v>227.83426280269327</v>
      </c>
      <c r="X198" s="7">
        <v>16.207195507306725</v>
      </c>
      <c r="Y198" s="7">
        <v>6.4704000000000006</v>
      </c>
      <c r="Z198" s="7">
        <v>1.7358768900000006</v>
      </c>
      <c r="AA198" s="7">
        <v>0.50226479999999996</v>
      </c>
      <c r="AB198" s="7">
        <v>112.07499819776281</v>
      </c>
      <c r="AC198" s="7">
        <v>0.90142141563874689</v>
      </c>
      <c r="AD198" s="7">
        <v>6.4123424361253123E-2</v>
      </c>
      <c r="AE198" s="7">
        <v>2.5600000000000001E-2</v>
      </c>
      <c r="AF198" s="7">
        <v>6.8679600000000019E-3</v>
      </c>
      <c r="AG198" s="7">
        <v>1.9871999999999997E-3</v>
      </c>
      <c r="AK198" s="7"/>
    </row>
    <row r="199" spans="1:37" x14ac:dyDescent="0.15">
      <c r="A199" s="13"/>
      <c r="H199" s="7">
        <v>197</v>
      </c>
      <c r="I199" s="7">
        <v>2.2295624999999996E-2</v>
      </c>
      <c r="J199" s="7">
        <v>222.95624999999995</v>
      </c>
      <c r="K199" s="7">
        <v>9.9227552592229384E-3</v>
      </c>
      <c r="L199" s="7">
        <v>89.304797333006448</v>
      </c>
      <c r="M199" s="5">
        <v>48</v>
      </c>
      <c r="N199" s="11">
        <v>1</v>
      </c>
      <c r="O199" s="7">
        <v>4.6449218749999988</v>
      </c>
      <c r="P199" s="5">
        <v>3</v>
      </c>
      <c r="Q199" s="7">
        <v>1.5483072916666663</v>
      </c>
      <c r="V199" s="7">
        <v>178</v>
      </c>
      <c r="W199" s="7">
        <v>226.25677532532544</v>
      </c>
      <c r="X199" s="7">
        <v>16.094979514674531</v>
      </c>
      <c r="Y199" s="7">
        <v>6.4255999999999993</v>
      </c>
      <c r="Z199" s="7">
        <v>1.7238579600000004</v>
      </c>
      <c r="AA199" s="7">
        <v>0.49878719999999988</v>
      </c>
      <c r="AB199" s="7">
        <v>112.38062501128725</v>
      </c>
      <c r="AC199" s="7">
        <v>0.90142141563874689</v>
      </c>
      <c r="AD199" s="7">
        <v>6.4123424361253123E-2</v>
      </c>
      <c r="AE199" s="7">
        <v>2.5600000000000001E-2</v>
      </c>
      <c r="AF199" s="7">
        <v>6.8679600000000019E-3</v>
      </c>
      <c r="AG199" s="7">
        <v>1.9871999999999997E-3</v>
      </c>
      <c r="AK199" s="7"/>
    </row>
    <row r="200" spans="1:37" x14ac:dyDescent="0.15">
      <c r="A200" s="13"/>
      <c r="H200" s="7">
        <v>198</v>
      </c>
      <c r="I200" s="7">
        <v>2.2151249999999997E-2</v>
      </c>
      <c r="J200" s="7">
        <v>221.51249999999996</v>
      </c>
      <c r="K200" s="7">
        <v>9.8412396763440952E-3</v>
      </c>
      <c r="L200" s="7">
        <v>88.571157087096864</v>
      </c>
      <c r="M200" s="5">
        <v>48</v>
      </c>
      <c r="N200" s="11">
        <v>1</v>
      </c>
      <c r="O200" s="7">
        <v>4.6148437499999995</v>
      </c>
      <c r="P200" s="5">
        <v>3</v>
      </c>
      <c r="Q200" s="7">
        <v>1.5382812499999998</v>
      </c>
      <c r="V200" s="7">
        <v>179</v>
      </c>
      <c r="W200" s="7">
        <v>224.67928784795762</v>
      </c>
      <c r="X200" s="7">
        <v>15.982763522042339</v>
      </c>
      <c r="Y200" s="7">
        <v>6.3807999999999998</v>
      </c>
      <c r="Z200" s="7">
        <v>1.7118390300000004</v>
      </c>
      <c r="AA200" s="7">
        <v>0.49530959999999985</v>
      </c>
      <c r="AB200" s="7">
        <v>112.68412096057402</v>
      </c>
      <c r="AC200" s="7">
        <v>0.90142141563874689</v>
      </c>
      <c r="AD200" s="7">
        <v>6.4123424361253123E-2</v>
      </c>
      <c r="AE200" s="7">
        <v>2.5600000000000001E-2</v>
      </c>
      <c r="AF200" s="7">
        <v>6.8679600000000019E-3</v>
      </c>
      <c r="AG200" s="7">
        <v>1.9871999999999997E-3</v>
      </c>
      <c r="AK200" s="7"/>
    </row>
    <row r="201" spans="1:37" x14ac:dyDescent="0.15">
      <c r="A201" s="13"/>
      <c r="H201" s="7">
        <v>199</v>
      </c>
      <c r="I201" s="7">
        <v>2.2006874999999995E-2</v>
      </c>
      <c r="J201" s="7">
        <v>220.06874999999997</v>
      </c>
      <c r="K201" s="7">
        <v>9.7597240934652503E-3</v>
      </c>
      <c r="L201" s="7">
        <v>87.837516841187252</v>
      </c>
      <c r="M201" s="5">
        <v>48</v>
      </c>
      <c r="N201" s="11">
        <v>1</v>
      </c>
      <c r="O201" s="7">
        <v>4.5847656249999993</v>
      </c>
      <c r="P201" s="5">
        <v>3</v>
      </c>
      <c r="Q201" s="7">
        <v>1.5282552083333332</v>
      </c>
      <c r="V201" s="7">
        <v>180</v>
      </c>
      <c r="W201" s="7">
        <v>223.10180037058984</v>
      </c>
      <c r="X201" s="7">
        <v>15.870547529410146</v>
      </c>
      <c r="Y201" s="7">
        <v>6.3359999999999994</v>
      </c>
      <c r="Z201" s="7">
        <v>1.6998201000000004</v>
      </c>
      <c r="AA201" s="7">
        <v>0.49183199999999988</v>
      </c>
      <c r="AB201" s="7">
        <v>112.98548604562303</v>
      </c>
      <c r="AC201" s="7">
        <v>0.90142141563874689</v>
      </c>
      <c r="AD201" s="7">
        <v>6.4123424361253123E-2</v>
      </c>
      <c r="AE201" s="7">
        <v>2.5600000000000001E-2</v>
      </c>
      <c r="AF201" s="7">
        <v>6.8679600000000019E-3</v>
      </c>
      <c r="AG201" s="7">
        <v>1.9871999999999997E-3</v>
      </c>
      <c r="AK201" s="7"/>
    </row>
    <row r="202" spans="1:37" x14ac:dyDescent="0.15">
      <c r="A202" s="13"/>
      <c r="H202" s="7">
        <v>200</v>
      </c>
      <c r="I202" s="7">
        <v>2.1862499999999997E-2</v>
      </c>
      <c r="J202" s="7">
        <v>218.62499999999997</v>
      </c>
      <c r="K202" s="7">
        <v>9.6782085105864071E-3</v>
      </c>
      <c r="L202" s="7">
        <v>87.103876595277669</v>
      </c>
      <c r="M202" s="5">
        <v>48</v>
      </c>
      <c r="N202" s="11">
        <v>1</v>
      </c>
      <c r="O202" s="7">
        <v>4.5546874999999991</v>
      </c>
      <c r="P202" s="5">
        <v>3</v>
      </c>
      <c r="Q202" s="7">
        <v>1.5182291666666663</v>
      </c>
      <c r="V202" s="7">
        <v>181</v>
      </c>
      <c r="W202" s="7">
        <v>221.8003732017614</v>
      </c>
      <c r="X202" s="7">
        <v>15.777969335488587</v>
      </c>
      <c r="Y202" s="7">
        <v>6.2990399999999998</v>
      </c>
      <c r="Z202" s="7">
        <v>1.6899044827500003</v>
      </c>
      <c r="AA202" s="7">
        <v>0.48896297999999988</v>
      </c>
      <c r="AB202" s="7">
        <v>113.28509316767591</v>
      </c>
      <c r="AC202" s="7">
        <v>0.90142141563874689</v>
      </c>
      <c r="AD202" s="7">
        <v>6.4123424361253123E-2</v>
      </c>
      <c r="AE202" s="7">
        <v>2.5600000000000001E-2</v>
      </c>
      <c r="AF202" s="7">
        <v>6.8679600000000019E-3</v>
      </c>
      <c r="AG202" s="7">
        <v>1.9871999999999997E-3</v>
      </c>
      <c r="AK202" s="7"/>
    </row>
    <row r="203" spans="1:37" x14ac:dyDescent="0.15">
      <c r="A203" s="13"/>
      <c r="H203" s="7">
        <v>201</v>
      </c>
      <c r="I203" s="7">
        <v>2.1718124999999998E-2</v>
      </c>
      <c r="J203" s="7">
        <v>217.18124999999998</v>
      </c>
      <c r="K203" s="7">
        <v>9.596692927707564E-3</v>
      </c>
      <c r="L203" s="7">
        <v>86.370236349368071</v>
      </c>
      <c r="M203" s="5">
        <v>48</v>
      </c>
      <c r="N203" s="11">
        <v>1</v>
      </c>
      <c r="O203" s="7">
        <v>4.5246093749999998</v>
      </c>
      <c r="P203" s="5">
        <v>3</v>
      </c>
      <c r="Q203" s="7">
        <v>1.5082031249999999</v>
      </c>
      <c r="V203" s="7">
        <v>182</v>
      </c>
      <c r="W203" s="7">
        <v>220.49894603293296</v>
      </c>
      <c r="X203" s="7">
        <v>15.685391141567029</v>
      </c>
      <c r="Y203" s="7">
        <v>6.2620800000000001</v>
      </c>
      <c r="Z203" s="7">
        <v>1.6799888655000004</v>
      </c>
      <c r="AA203" s="7">
        <v>0.48609395999999988</v>
      </c>
      <c r="AB203" s="7">
        <v>113.58294232673272</v>
      </c>
      <c r="AC203" s="7">
        <v>0.90142141563874689</v>
      </c>
      <c r="AD203" s="7">
        <v>6.4123424361253123E-2</v>
      </c>
      <c r="AE203" s="7">
        <v>2.5600000000000001E-2</v>
      </c>
      <c r="AF203" s="7">
        <v>6.8679600000000019E-3</v>
      </c>
      <c r="AG203" s="7">
        <v>1.9871999999999997E-3</v>
      </c>
      <c r="AK203" s="7"/>
    </row>
    <row r="204" spans="1:37" x14ac:dyDescent="0.15">
      <c r="A204" s="13"/>
      <c r="H204" s="7">
        <v>202</v>
      </c>
      <c r="I204" s="7">
        <v>2.1573749999999996E-2</v>
      </c>
      <c r="J204" s="7">
        <v>215.73749999999995</v>
      </c>
      <c r="K204" s="7">
        <v>9.5151773448287208E-3</v>
      </c>
      <c r="L204" s="7">
        <v>85.636596103458487</v>
      </c>
      <c r="M204" s="5">
        <v>48</v>
      </c>
      <c r="N204" s="11">
        <v>1</v>
      </c>
      <c r="O204" s="7">
        <v>4.4945312499999988</v>
      </c>
      <c r="P204" s="5">
        <v>3</v>
      </c>
      <c r="Q204" s="7">
        <v>1.498177083333333</v>
      </c>
      <c r="V204" s="7">
        <v>183</v>
      </c>
      <c r="W204" s="7">
        <v>219.19751886410452</v>
      </c>
      <c r="X204" s="7">
        <v>15.59281294764547</v>
      </c>
      <c r="Y204" s="7">
        <v>6.2251200000000004</v>
      </c>
      <c r="Z204" s="7">
        <v>1.6700732482500005</v>
      </c>
      <c r="AA204" s="7">
        <v>0.48322493999999994</v>
      </c>
      <c r="AB204" s="7">
        <v>113.87903352279339</v>
      </c>
      <c r="AC204" s="7">
        <v>0.90142141563874689</v>
      </c>
      <c r="AD204" s="7">
        <v>6.4123424361253123E-2</v>
      </c>
      <c r="AE204" s="7">
        <v>2.5600000000000001E-2</v>
      </c>
      <c r="AF204" s="7">
        <v>6.8679600000000019E-3</v>
      </c>
      <c r="AG204" s="7">
        <v>1.9871999999999997E-3</v>
      </c>
      <c r="AK204" s="7"/>
    </row>
    <row r="205" spans="1:37" x14ac:dyDescent="0.15">
      <c r="A205" s="13"/>
      <c r="H205" s="7">
        <v>203</v>
      </c>
      <c r="I205" s="7">
        <v>2.1429374999999997E-2</v>
      </c>
      <c r="J205" s="7">
        <v>214.29374999999996</v>
      </c>
      <c r="K205" s="7">
        <v>9.4336617619498759E-3</v>
      </c>
      <c r="L205" s="7">
        <v>84.902955857548875</v>
      </c>
      <c r="M205" s="5">
        <v>48</v>
      </c>
      <c r="N205" s="11">
        <v>1</v>
      </c>
      <c r="O205" s="7">
        <v>4.4644531249999995</v>
      </c>
      <c r="P205" s="5">
        <v>3</v>
      </c>
      <c r="Q205" s="7">
        <v>1.4881510416666666</v>
      </c>
      <c r="V205" s="7">
        <v>184</v>
      </c>
      <c r="W205" s="7">
        <v>217.89609169527606</v>
      </c>
      <c r="X205" s="7">
        <v>15.500234753723909</v>
      </c>
      <c r="Y205" s="7">
        <v>6.188159999999999</v>
      </c>
      <c r="Z205" s="7">
        <v>1.6601576310000001</v>
      </c>
      <c r="AA205" s="7">
        <v>0.48035591999999988</v>
      </c>
      <c r="AB205" s="7">
        <v>114.17336675585793</v>
      </c>
      <c r="AC205" s="7">
        <v>0.90142141563874689</v>
      </c>
      <c r="AD205" s="7">
        <v>6.4123424361253123E-2</v>
      </c>
      <c r="AE205" s="7">
        <v>2.5600000000000001E-2</v>
      </c>
      <c r="AF205" s="7">
        <v>6.8679600000000019E-3</v>
      </c>
      <c r="AG205" s="7">
        <v>1.9871999999999997E-3</v>
      </c>
      <c r="AK205" s="7"/>
    </row>
    <row r="206" spans="1:37" x14ac:dyDescent="0.15">
      <c r="A206" s="13"/>
      <c r="H206" s="7">
        <v>204</v>
      </c>
      <c r="I206" s="7">
        <v>2.1284999999999998E-2</v>
      </c>
      <c r="J206" s="7">
        <v>212.85</v>
      </c>
      <c r="K206" s="7">
        <v>9.3521461790710327E-3</v>
      </c>
      <c r="L206" s="7">
        <v>84.169315611639306</v>
      </c>
      <c r="M206" s="5">
        <v>48</v>
      </c>
      <c r="N206" s="11">
        <v>1</v>
      </c>
      <c r="O206" s="7">
        <v>4.4343750000000002</v>
      </c>
      <c r="P206" s="5">
        <v>3</v>
      </c>
      <c r="Q206" s="7">
        <v>1.4781250000000001</v>
      </c>
      <c r="V206" s="7">
        <v>185</v>
      </c>
      <c r="W206" s="7">
        <v>216.59466452644762</v>
      </c>
      <c r="X206" s="7">
        <v>15.40765655980235</v>
      </c>
      <c r="Y206" s="7">
        <v>6.1511999999999993</v>
      </c>
      <c r="Z206" s="7">
        <v>1.6502420137500002</v>
      </c>
      <c r="AA206" s="7">
        <v>0.47748689999999988</v>
      </c>
      <c r="AB206" s="7">
        <v>114.46594202592637</v>
      </c>
      <c r="AC206" s="7">
        <v>0.90142141563874689</v>
      </c>
      <c r="AD206" s="7">
        <v>6.4123424361253123E-2</v>
      </c>
      <c r="AE206" s="7">
        <v>2.5600000000000001E-2</v>
      </c>
      <c r="AF206" s="7">
        <v>6.8679600000000019E-3</v>
      </c>
      <c r="AG206" s="7">
        <v>1.9871999999999997E-3</v>
      </c>
      <c r="AK206" s="7"/>
    </row>
    <row r="207" spans="1:37" x14ac:dyDescent="0.15">
      <c r="A207" s="13"/>
      <c r="H207" s="7">
        <v>205</v>
      </c>
      <c r="I207" s="7">
        <v>2.1140624999999996E-2</v>
      </c>
      <c r="J207" s="7">
        <v>211.40624999999997</v>
      </c>
      <c r="K207" s="7">
        <v>9.2706305961921878E-3</v>
      </c>
      <c r="L207" s="7">
        <v>83.435675365729693</v>
      </c>
      <c r="M207" s="5">
        <v>48</v>
      </c>
      <c r="N207" s="11">
        <v>1</v>
      </c>
      <c r="O207" s="7">
        <v>4.4042968749999991</v>
      </c>
      <c r="P207" s="5">
        <v>3</v>
      </c>
      <c r="Q207" s="7">
        <v>1.468098958333333</v>
      </c>
      <c r="V207" s="7">
        <v>186</v>
      </c>
      <c r="W207" s="7">
        <v>215.29323735761918</v>
      </c>
      <c r="X207" s="7">
        <v>15.315078365880792</v>
      </c>
      <c r="Y207" s="7">
        <v>6.1142399999999997</v>
      </c>
      <c r="Z207" s="7">
        <v>1.6403263965000003</v>
      </c>
      <c r="AA207" s="7">
        <v>0.47461787999999988</v>
      </c>
      <c r="AB207" s="7">
        <v>114.75675933299866</v>
      </c>
      <c r="AC207" s="7">
        <v>0.90142141563874689</v>
      </c>
      <c r="AD207" s="7">
        <v>6.4123424361253123E-2</v>
      </c>
      <c r="AE207" s="7">
        <v>2.5600000000000001E-2</v>
      </c>
      <c r="AF207" s="7">
        <v>6.8679600000000019E-3</v>
      </c>
      <c r="AG207" s="7">
        <v>1.9871999999999997E-3</v>
      </c>
      <c r="AK207" s="7"/>
    </row>
    <row r="208" spans="1:37" x14ac:dyDescent="0.15">
      <c r="A208" s="13"/>
      <c r="H208" s="7">
        <v>206</v>
      </c>
      <c r="I208" s="7">
        <v>2.0996249999999998E-2</v>
      </c>
      <c r="J208" s="7">
        <v>209.96249999999998</v>
      </c>
      <c r="K208" s="7">
        <v>9.1891150133133447E-3</v>
      </c>
      <c r="L208" s="7">
        <v>82.70203511982011</v>
      </c>
      <c r="M208" s="5">
        <v>48</v>
      </c>
      <c r="N208" s="11">
        <v>1</v>
      </c>
      <c r="O208" s="7">
        <v>4.3742187499999998</v>
      </c>
      <c r="P208" s="5">
        <v>3</v>
      </c>
      <c r="Q208" s="7">
        <v>1.4580729166666666</v>
      </c>
      <c r="V208" s="7">
        <v>187</v>
      </c>
      <c r="W208" s="7">
        <v>213.99181018879074</v>
      </c>
      <c r="X208" s="7">
        <v>15.222500171959231</v>
      </c>
      <c r="Y208" s="7">
        <v>6.0772799999999991</v>
      </c>
      <c r="Z208" s="7">
        <v>1.6304107792500002</v>
      </c>
      <c r="AA208" s="7">
        <v>0.47174885999999983</v>
      </c>
      <c r="AB208" s="7">
        <v>115.04581867707483</v>
      </c>
      <c r="AC208" s="7">
        <v>0.90142141563874689</v>
      </c>
      <c r="AD208" s="7">
        <v>6.4123424361253123E-2</v>
      </c>
      <c r="AE208" s="7">
        <v>2.5600000000000001E-2</v>
      </c>
      <c r="AF208" s="7">
        <v>6.8679600000000019E-3</v>
      </c>
      <c r="AG208" s="7">
        <v>1.9871999999999997E-3</v>
      </c>
      <c r="AK208" s="7"/>
    </row>
    <row r="209" spans="1:37" x14ac:dyDescent="0.15">
      <c r="A209" s="13"/>
      <c r="H209" s="7">
        <v>207</v>
      </c>
      <c r="I209" s="7">
        <v>2.0851874999999995E-2</v>
      </c>
      <c r="J209" s="7">
        <v>208.51874999999995</v>
      </c>
      <c r="K209" s="7">
        <v>9.1075994304345015E-3</v>
      </c>
      <c r="L209" s="7">
        <v>81.968394873910512</v>
      </c>
      <c r="M209" s="5">
        <v>48</v>
      </c>
      <c r="N209" s="11">
        <v>1</v>
      </c>
      <c r="O209" s="7">
        <v>4.3441406249999988</v>
      </c>
      <c r="P209" s="5">
        <v>3</v>
      </c>
      <c r="Q209" s="7">
        <v>1.4480468749999995</v>
      </c>
      <c r="V209" s="7">
        <v>188</v>
      </c>
      <c r="W209" s="7">
        <v>212.69038301996233</v>
      </c>
      <c r="X209" s="7">
        <v>15.129921978037673</v>
      </c>
      <c r="Y209" s="7">
        <v>6.0403200000000004</v>
      </c>
      <c r="Z209" s="7">
        <v>1.6204951620000003</v>
      </c>
      <c r="AA209" s="7">
        <v>0.46887983999999994</v>
      </c>
      <c r="AB209" s="7">
        <v>115.33312005815489</v>
      </c>
      <c r="AC209" s="7">
        <v>0.90142141563874689</v>
      </c>
      <c r="AD209" s="7">
        <v>6.4123424361253123E-2</v>
      </c>
      <c r="AE209" s="7">
        <v>2.5600000000000001E-2</v>
      </c>
      <c r="AF209" s="7">
        <v>6.8679600000000019E-3</v>
      </c>
      <c r="AG209" s="7">
        <v>1.9871999999999997E-3</v>
      </c>
      <c r="AK209" s="7"/>
    </row>
    <row r="210" spans="1:37" x14ac:dyDescent="0.15">
      <c r="A210" s="13"/>
      <c r="H210" s="7">
        <v>208</v>
      </c>
      <c r="I210" s="7">
        <v>2.0707499999999997E-2</v>
      </c>
      <c r="J210" s="7">
        <v>207.07499999999996</v>
      </c>
      <c r="K210" s="7">
        <v>9.0260838475556583E-3</v>
      </c>
      <c r="L210" s="7">
        <v>81.234754628000928</v>
      </c>
      <c r="M210" s="5">
        <v>48</v>
      </c>
      <c r="N210" s="11">
        <v>1</v>
      </c>
      <c r="O210" s="7">
        <v>4.3140624999999995</v>
      </c>
      <c r="P210" s="5">
        <v>3</v>
      </c>
      <c r="Q210" s="7">
        <v>1.4380208333333331</v>
      </c>
      <c r="V210" s="7">
        <v>189</v>
      </c>
      <c r="W210" s="7">
        <v>211.38895585113386</v>
      </c>
      <c r="X210" s="7">
        <v>15.037343784116112</v>
      </c>
      <c r="Y210" s="7">
        <v>6.0033599999999998</v>
      </c>
      <c r="Z210" s="7">
        <v>1.6105795447500002</v>
      </c>
      <c r="AA210" s="7">
        <v>0.46601081999999988</v>
      </c>
      <c r="AB210" s="7">
        <v>115.61866347623882</v>
      </c>
      <c r="AC210" s="7">
        <v>0.90142141563874689</v>
      </c>
      <c r="AD210" s="7">
        <v>6.4123424361253123E-2</v>
      </c>
      <c r="AE210" s="7">
        <v>2.5600000000000001E-2</v>
      </c>
      <c r="AF210" s="7">
        <v>6.8679600000000019E-3</v>
      </c>
      <c r="AG210" s="7">
        <v>1.9871999999999997E-3</v>
      </c>
      <c r="AK210" s="7"/>
    </row>
    <row r="211" spans="1:37" x14ac:dyDescent="0.15">
      <c r="A211" s="13"/>
      <c r="H211" s="7">
        <v>209</v>
      </c>
      <c r="I211" s="7">
        <v>2.0563124999999995E-2</v>
      </c>
      <c r="J211" s="7">
        <v>205.63124999999994</v>
      </c>
      <c r="K211" s="7">
        <v>8.9445682646768152E-3</v>
      </c>
      <c r="L211" s="7">
        <v>80.50111438209133</v>
      </c>
      <c r="M211" s="5">
        <v>48</v>
      </c>
      <c r="N211" s="11">
        <v>1</v>
      </c>
      <c r="O211" s="7">
        <v>4.2839843749999984</v>
      </c>
      <c r="P211" s="5">
        <v>3</v>
      </c>
      <c r="Q211" s="7">
        <v>1.4279947916666662</v>
      </c>
      <c r="V211" s="7">
        <v>190</v>
      </c>
      <c r="W211" s="7">
        <v>210.08752868230542</v>
      </c>
      <c r="X211" s="7">
        <v>14.944765590194555</v>
      </c>
      <c r="Y211" s="7">
        <v>5.9663999999999993</v>
      </c>
      <c r="Z211" s="7">
        <v>1.6006639275000003</v>
      </c>
      <c r="AA211" s="7">
        <v>0.46314179999999988</v>
      </c>
      <c r="AB211" s="7">
        <v>115.90244893132662</v>
      </c>
      <c r="AC211" s="7">
        <v>0.90142141563874689</v>
      </c>
      <c r="AD211" s="7">
        <v>6.4123424361253123E-2</v>
      </c>
      <c r="AE211" s="7">
        <v>2.5600000000000001E-2</v>
      </c>
      <c r="AF211" s="7">
        <v>6.8679600000000019E-3</v>
      </c>
      <c r="AG211" s="7">
        <v>1.9871999999999997E-3</v>
      </c>
      <c r="AK211" s="7"/>
    </row>
    <row r="212" spans="1:37" x14ac:dyDescent="0.15">
      <c r="A212" s="13"/>
      <c r="H212" s="7">
        <v>210</v>
      </c>
      <c r="I212" s="7">
        <v>2.0418749999999996E-2</v>
      </c>
      <c r="J212" s="7">
        <v>204.18749999999997</v>
      </c>
      <c r="K212" s="7">
        <v>8.8630526817979702E-3</v>
      </c>
      <c r="L212" s="7">
        <v>79.767474136181733</v>
      </c>
      <c r="M212" s="5">
        <v>48</v>
      </c>
      <c r="N212" s="11">
        <v>1</v>
      </c>
      <c r="O212" s="7">
        <v>4.2539062499999991</v>
      </c>
      <c r="P212" s="5">
        <v>3</v>
      </c>
      <c r="Q212" s="7">
        <v>1.4179687499999998</v>
      </c>
      <c r="V212" s="7">
        <v>191</v>
      </c>
      <c r="W212" s="7">
        <v>208.78610151347698</v>
      </c>
      <c r="X212" s="7">
        <v>14.852187396272996</v>
      </c>
      <c r="Y212" s="7">
        <v>5.9294399999999996</v>
      </c>
      <c r="Z212" s="7">
        <v>1.5907483102500002</v>
      </c>
      <c r="AA212" s="7">
        <v>0.46027277999999988</v>
      </c>
      <c r="AB212" s="7">
        <v>116.18447642341832</v>
      </c>
      <c r="AC212" s="7">
        <v>0.90142141563874689</v>
      </c>
      <c r="AD212" s="7">
        <v>6.4123424361253123E-2</v>
      </c>
      <c r="AE212" s="7">
        <v>2.5600000000000001E-2</v>
      </c>
      <c r="AF212" s="7">
        <v>6.8679600000000019E-3</v>
      </c>
      <c r="AG212" s="7">
        <v>1.9871999999999997E-3</v>
      </c>
      <c r="AK212" s="7"/>
    </row>
    <row r="213" spans="1:37" x14ac:dyDescent="0.15">
      <c r="A213" s="13"/>
      <c r="H213" s="7">
        <v>211</v>
      </c>
      <c r="I213" s="7">
        <v>2.0299640624999997E-2</v>
      </c>
      <c r="J213" s="7">
        <v>202.99640624999998</v>
      </c>
      <c r="K213" s="7">
        <v>8.7991648437166763E-3</v>
      </c>
      <c r="L213" s="7">
        <v>79.192483593450092</v>
      </c>
      <c r="M213" s="5">
        <v>48</v>
      </c>
      <c r="N213" s="11">
        <v>1</v>
      </c>
      <c r="O213" s="7">
        <v>4.2290917968749993</v>
      </c>
      <c r="P213" s="5">
        <v>3</v>
      </c>
      <c r="Q213" s="7">
        <v>1.4096972656249998</v>
      </c>
      <c r="V213" s="7">
        <v>192</v>
      </c>
      <c r="W213" s="7">
        <v>207.48467434464854</v>
      </c>
      <c r="X213" s="7">
        <v>14.759609202351434</v>
      </c>
      <c r="Y213" s="7">
        <v>5.8924799999999991</v>
      </c>
      <c r="Z213" s="7">
        <v>1.5808326930000001</v>
      </c>
      <c r="AA213" s="7">
        <v>0.45740375999999983</v>
      </c>
      <c r="AB213" s="7">
        <v>116.46474595251391</v>
      </c>
      <c r="AC213" s="7">
        <v>0.90142141563874689</v>
      </c>
      <c r="AD213" s="7">
        <v>6.4123424361253123E-2</v>
      </c>
      <c r="AE213" s="7">
        <v>2.5600000000000001E-2</v>
      </c>
      <c r="AF213" s="7">
        <v>6.8679600000000019E-3</v>
      </c>
      <c r="AG213" s="7">
        <v>1.9871999999999997E-3</v>
      </c>
      <c r="AK213" s="7"/>
    </row>
    <row r="214" spans="1:37" x14ac:dyDescent="0.15">
      <c r="A214" s="13"/>
      <c r="H214" s="7">
        <v>212</v>
      </c>
      <c r="I214" s="7">
        <v>2.0180531249999994E-2</v>
      </c>
      <c r="J214" s="7">
        <v>201.80531249999996</v>
      </c>
      <c r="K214" s="7">
        <v>8.7352770056353824E-3</v>
      </c>
      <c r="L214" s="7">
        <v>78.617493050718437</v>
      </c>
      <c r="M214" s="5">
        <v>48</v>
      </c>
      <c r="N214" s="11">
        <v>1</v>
      </c>
      <c r="O214" s="7">
        <v>4.2042773437499994</v>
      </c>
      <c r="P214" s="5">
        <v>3</v>
      </c>
      <c r="Q214" s="7">
        <v>1.4014257812499997</v>
      </c>
      <c r="V214" s="7">
        <v>193</v>
      </c>
      <c r="W214" s="7">
        <v>206.18324717582013</v>
      </c>
      <c r="X214" s="7">
        <v>14.667031008429877</v>
      </c>
      <c r="Y214" s="7">
        <v>5.8555200000000003</v>
      </c>
      <c r="Z214" s="7">
        <v>1.5709170757500004</v>
      </c>
      <c r="AA214" s="7">
        <v>0.45453473999999994</v>
      </c>
      <c r="AB214" s="7">
        <v>116.74325751861339</v>
      </c>
      <c r="AC214" s="7">
        <v>0.90142141563874689</v>
      </c>
      <c r="AD214" s="7">
        <v>6.4123424361253123E-2</v>
      </c>
      <c r="AE214" s="7">
        <v>2.5600000000000001E-2</v>
      </c>
      <c r="AF214" s="7">
        <v>6.8679600000000019E-3</v>
      </c>
      <c r="AG214" s="7">
        <v>1.9871999999999997E-3</v>
      </c>
      <c r="AK214" s="7"/>
    </row>
    <row r="215" spans="1:37" x14ac:dyDescent="0.15">
      <c r="A215" s="13"/>
      <c r="H215" s="7">
        <v>213</v>
      </c>
      <c r="I215" s="7">
        <v>2.0061421874999995E-2</v>
      </c>
      <c r="J215" s="7">
        <v>200.61421874999996</v>
      </c>
      <c r="K215" s="7">
        <v>8.6713891675540885E-3</v>
      </c>
      <c r="L215" s="7">
        <v>78.042502507986796</v>
      </c>
      <c r="M215" s="5">
        <v>48</v>
      </c>
      <c r="N215" s="11">
        <v>1</v>
      </c>
      <c r="O215" s="7">
        <v>4.1794628906249995</v>
      </c>
      <c r="P215" s="5">
        <v>3</v>
      </c>
      <c r="Q215" s="7">
        <v>1.3931542968749999</v>
      </c>
      <c r="V215" s="7">
        <v>194</v>
      </c>
      <c r="W215" s="7">
        <v>204.88182000699166</v>
      </c>
      <c r="X215" s="7">
        <v>14.574452814508318</v>
      </c>
      <c r="Y215" s="7">
        <v>5.8185599999999997</v>
      </c>
      <c r="Z215" s="7">
        <v>1.5610014585000003</v>
      </c>
      <c r="AA215" s="7">
        <v>0.45166571999999988</v>
      </c>
      <c r="AB215" s="7">
        <v>117.02001112171672</v>
      </c>
      <c r="AC215" s="7">
        <v>0.90142141563874689</v>
      </c>
      <c r="AD215" s="7">
        <v>6.4123424361253123E-2</v>
      </c>
      <c r="AE215" s="7">
        <v>2.5600000000000001E-2</v>
      </c>
      <c r="AF215" s="7">
        <v>6.8679600000000019E-3</v>
      </c>
      <c r="AG215" s="7">
        <v>1.9871999999999997E-3</v>
      </c>
      <c r="AK215" s="7"/>
    </row>
    <row r="216" spans="1:37" x14ac:dyDescent="0.15">
      <c r="A216" s="13"/>
      <c r="H216" s="7">
        <v>214</v>
      </c>
      <c r="I216" s="7">
        <v>1.9942312499999997E-2</v>
      </c>
      <c r="J216" s="7">
        <v>199.42312499999997</v>
      </c>
      <c r="K216" s="7">
        <v>8.6075013294727946E-3</v>
      </c>
      <c r="L216" s="7">
        <v>77.467511965255156</v>
      </c>
      <c r="M216" s="5">
        <v>48</v>
      </c>
      <c r="N216" s="11">
        <v>1</v>
      </c>
      <c r="O216" s="7">
        <v>4.1546484374999997</v>
      </c>
      <c r="P216" s="5">
        <v>3</v>
      </c>
      <c r="Q216" s="7">
        <v>1.3848828124999999</v>
      </c>
      <c r="V216" s="7">
        <v>195</v>
      </c>
      <c r="W216" s="7">
        <v>203.58039283816322</v>
      </c>
      <c r="X216" s="7">
        <v>14.481874620586758</v>
      </c>
      <c r="Y216" s="7">
        <v>5.7815999999999992</v>
      </c>
      <c r="Z216" s="7">
        <v>1.5510858412500002</v>
      </c>
      <c r="AA216" s="7">
        <v>0.44879669999999988</v>
      </c>
      <c r="AB216" s="7">
        <v>117.29500676182397</v>
      </c>
      <c r="AC216" s="7">
        <v>0.90142141563874689</v>
      </c>
      <c r="AD216" s="7">
        <v>6.4123424361253123E-2</v>
      </c>
      <c r="AE216" s="7">
        <v>2.5600000000000001E-2</v>
      </c>
      <c r="AF216" s="7">
        <v>6.8679600000000019E-3</v>
      </c>
      <c r="AG216" s="7">
        <v>1.9871999999999997E-3</v>
      </c>
      <c r="AK216" s="7"/>
    </row>
    <row r="217" spans="1:37" x14ac:dyDescent="0.15">
      <c r="A217" s="13"/>
      <c r="H217" s="7">
        <v>215</v>
      </c>
      <c r="I217" s="7">
        <v>1.9823203124999994E-2</v>
      </c>
      <c r="J217" s="7">
        <v>198.23203124999995</v>
      </c>
      <c r="K217" s="7">
        <v>8.5436134913915024E-3</v>
      </c>
      <c r="L217" s="7">
        <v>76.892521422523529</v>
      </c>
      <c r="M217" s="5">
        <v>48</v>
      </c>
      <c r="N217" s="11">
        <v>1</v>
      </c>
      <c r="O217" s="7">
        <v>4.1298339843749989</v>
      </c>
      <c r="P217" s="5">
        <v>3</v>
      </c>
      <c r="Q217" s="7">
        <v>1.3766113281249996</v>
      </c>
      <c r="V217" s="7">
        <v>196</v>
      </c>
      <c r="W217" s="7">
        <v>202.27896566933478</v>
      </c>
      <c r="X217" s="7">
        <v>14.389296426665199</v>
      </c>
      <c r="Y217" s="7">
        <v>5.7446399999999995</v>
      </c>
      <c r="Z217" s="7">
        <v>1.5411702240000003</v>
      </c>
      <c r="AA217" s="7">
        <v>0.44592767999999988</v>
      </c>
      <c r="AB217" s="7">
        <v>117.56824443893507</v>
      </c>
      <c r="AC217" s="7">
        <v>0.90142141563874689</v>
      </c>
      <c r="AD217" s="7">
        <v>6.4123424361253123E-2</v>
      </c>
      <c r="AE217" s="7">
        <v>2.5600000000000001E-2</v>
      </c>
      <c r="AF217" s="7">
        <v>6.8679600000000019E-3</v>
      </c>
      <c r="AG217" s="7">
        <v>1.9871999999999997E-3</v>
      </c>
      <c r="AK217" s="7"/>
    </row>
    <row r="218" spans="1:37" x14ac:dyDescent="0.15">
      <c r="A218" s="13"/>
      <c r="H218" s="7">
        <v>216</v>
      </c>
      <c r="I218" s="7">
        <v>1.9704093749999995E-2</v>
      </c>
      <c r="J218" s="7">
        <v>197.04093749999996</v>
      </c>
      <c r="K218" s="7">
        <v>8.4797256533102085E-3</v>
      </c>
      <c r="L218" s="7">
        <v>76.317530879791875</v>
      </c>
      <c r="M218" s="5">
        <v>48</v>
      </c>
      <c r="N218" s="11">
        <v>1</v>
      </c>
      <c r="O218" s="7">
        <v>4.1050195312499991</v>
      </c>
      <c r="P218" s="5">
        <v>3</v>
      </c>
      <c r="Q218" s="7">
        <v>1.3683398437499996</v>
      </c>
      <c r="V218" s="7">
        <v>197</v>
      </c>
      <c r="W218" s="7">
        <v>200.97753850050631</v>
      </c>
      <c r="X218" s="7">
        <v>14.296718232743638</v>
      </c>
      <c r="Y218" s="7">
        <v>5.707679999999999</v>
      </c>
      <c r="Z218" s="7">
        <v>1.5312546067500001</v>
      </c>
      <c r="AA218" s="7">
        <v>0.44305865999999983</v>
      </c>
      <c r="AB218" s="7">
        <v>117.83972415305006</v>
      </c>
      <c r="AC218" s="7">
        <v>0.90142141563874689</v>
      </c>
      <c r="AD218" s="7">
        <v>6.4123424361253123E-2</v>
      </c>
      <c r="AE218" s="7">
        <v>2.5600000000000001E-2</v>
      </c>
      <c r="AF218" s="7">
        <v>6.8679600000000019E-3</v>
      </c>
      <c r="AG218" s="7">
        <v>1.9871999999999997E-3</v>
      </c>
      <c r="AK218" s="7"/>
    </row>
    <row r="219" spans="1:37" x14ac:dyDescent="0.15">
      <c r="A219" s="13"/>
      <c r="H219" s="7">
        <v>217</v>
      </c>
      <c r="I219" s="7">
        <v>1.9584984374999996E-2</v>
      </c>
      <c r="J219" s="7">
        <v>195.84984374999996</v>
      </c>
      <c r="K219" s="7">
        <v>8.4158378152289146E-3</v>
      </c>
      <c r="L219" s="7">
        <v>75.742540337060234</v>
      </c>
      <c r="M219" s="5">
        <v>48</v>
      </c>
      <c r="N219" s="11">
        <v>1</v>
      </c>
      <c r="O219" s="7">
        <v>4.0802050781249992</v>
      </c>
      <c r="P219" s="5">
        <v>3</v>
      </c>
      <c r="Q219" s="7">
        <v>1.3600683593749998</v>
      </c>
      <c r="V219" s="7">
        <v>198</v>
      </c>
      <c r="W219" s="7">
        <v>199.67611133167787</v>
      </c>
      <c r="X219" s="7">
        <v>14.20414003882208</v>
      </c>
      <c r="Y219" s="7">
        <v>5.6707199999999993</v>
      </c>
      <c r="Z219" s="7">
        <v>1.5213389895000002</v>
      </c>
      <c r="AA219" s="7">
        <v>0.44018963999999988</v>
      </c>
      <c r="AB219" s="7">
        <v>118.10944590416892</v>
      </c>
      <c r="AC219" s="7">
        <v>0.90142141563874689</v>
      </c>
      <c r="AD219" s="7">
        <v>6.4123424361253123E-2</v>
      </c>
      <c r="AE219" s="7">
        <v>2.5600000000000001E-2</v>
      </c>
      <c r="AF219" s="7">
        <v>6.8679600000000019E-3</v>
      </c>
      <c r="AG219" s="7">
        <v>1.9871999999999997E-3</v>
      </c>
      <c r="AK219" s="7"/>
    </row>
    <row r="220" spans="1:37" x14ac:dyDescent="0.15">
      <c r="A220" s="13"/>
      <c r="H220" s="7">
        <v>218</v>
      </c>
      <c r="I220" s="7">
        <v>1.9465874999999997E-2</v>
      </c>
      <c r="J220" s="7">
        <v>194.65874999999997</v>
      </c>
      <c r="K220" s="7">
        <v>8.3519499771476206E-3</v>
      </c>
      <c r="L220" s="7">
        <v>75.167549794328593</v>
      </c>
      <c r="M220" s="5">
        <v>48</v>
      </c>
      <c r="N220" s="11">
        <v>1</v>
      </c>
      <c r="O220" s="7">
        <v>4.0553906249999994</v>
      </c>
      <c r="P220" s="5">
        <v>3</v>
      </c>
      <c r="Q220" s="7">
        <v>1.3517968749999998</v>
      </c>
      <c r="V220" s="7">
        <v>199</v>
      </c>
      <c r="W220" s="7">
        <v>198.37468416284946</v>
      </c>
      <c r="X220" s="7">
        <v>14.111561844900521</v>
      </c>
      <c r="Y220" s="7">
        <v>5.6337599999999997</v>
      </c>
      <c r="Z220" s="7">
        <v>1.5114233722500001</v>
      </c>
      <c r="AA220" s="7">
        <v>0.43732061999999988</v>
      </c>
      <c r="AB220" s="7">
        <v>118.37740969229166</v>
      </c>
      <c r="AC220" s="7">
        <v>0.90142141563874689</v>
      </c>
      <c r="AD220" s="7">
        <v>6.4123424361253123E-2</v>
      </c>
      <c r="AE220" s="7">
        <v>2.5600000000000001E-2</v>
      </c>
      <c r="AF220" s="7">
        <v>6.8679600000000019E-3</v>
      </c>
      <c r="AG220" s="7">
        <v>1.9871999999999997E-3</v>
      </c>
      <c r="AK220" s="7"/>
    </row>
    <row r="221" spans="1:37" x14ac:dyDescent="0.15">
      <c r="A221" s="13"/>
      <c r="H221" s="7">
        <v>219</v>
      </c>
      <c r="I221" s="7">
        <v>1.9346765624999995E-2</v>
      </c>
      <c r="J221" s="7">
        <v>193.46765624999995</v>
      </c>
      <c r="K221" s="7">
        <v>8.2880621390663267E-3</v>
      </c>
      <c r="L221" s="7">
        <v>74.592559251596938</v>
      </c>
      <c r="M221" s="5">
        <v>48</v>
      </c>
      <c r="N221" s="11">
        <v>1</v>
      </c>
      <c r="O221" s="7">
        <v>4.0305761718749986</v>
      </c>
      <c r="P221" s="5">
        <v>3</v>
      </c>
      <c r="Q221" s="7">
        <v>1.3435253906249995</v>
      </c>
      <c r="V221" s="7">
        <v>200</v>
      </c>
      <c r="W221" s="7">
        <v>197.07325699402102</v>
      </c>
      <c r="X221" s="7">
        <v>14.018983650978962</v>
      </c>
      <c r="Y221" s="7">
        <v>5.5967999999999991</v>
      </c>
      <c r="Z221" s="7">
        <v>1.5015077550000002</v>
      </c>
      <c r="AA221" s="7">
        <v>0.43445159999999988</v>
      </c>
      <c r="AB221" s="7">
        <v>118.64361551741827</v>
      </c>
      <c r="AC221" s="7">
        <v>0.90142141563874689</v>
      </c>
      <c r="AD221" s="7">
        <v>6.4123424361253123E-2</v>
      </c>
      <c r="AE221" s="7">
        <v>2.5600000000000001E-2</v>
      </c>
      <c r="AF221" s="7">
        <v>6.8679600000000019E-3</v>
      </c>
      <c r="AG221" s="7">
        <v>1.9871999999999997E-3</v>
      </c>
      <c r="AK221" s="7"/>
    </row>
    <row r="222" spans="1:37" x14ac:dyDescent="0.15">
      <c r="A222" s="13"/>
      <c r="H222" s="7">
        <v>220</v>
      </c>
      <c r="I222" s="7">
        <v>1.9227656249999996E-2</v>
      </c>
      <c r="J222" s="7">
        <v>192.27656249999995</v>
      </c>
      <c r="K222" s="7">
        <v>8.2241743009850328E-3</v>
      </c>
      <c r="L222" s="7">
        <v>74.017568708865298</v>
      </c>
      <c r="M222" s="5">
        <v>48</v>
      </c>
      <c r="N222" s="11">
        <v>1</v>
      </c>
      <c r="O222" s="7">
        <v>4.0057617187499988</v>
      </c>
      <c r="P222" s="5">
        <v>3</v>
      </c>
      <c r="Q222" s="7">
        <v>1.3352539062499995</v>
      </c>
      <c r="V222" s="7">
        <v>201</v>
      </c>
      <c r="W222" s="7">
        <v>195.77182982519258</v>
      </c>
      <c r="X222" s="7">
        <v>13.926405457057403</v>
      </c>
      <c r="Y222" s="7">
        <v>5.5598399999999994</v>
      </c>
      <c r="Z222" s="7">
        <v>1.4915921377500003</v>
      </c>
      <c r="AA222" s="7">
        <v>0.43158257999999988</v>
      </c>
      <c r="AB222" s="7">
        <v>118.90806337954876</v>
      </c>
      <c r="AC222" s="7">
        <v>0.90142141563874689</v>
      </c>
      <c r="AD222" s="7">
        <v>6.4123424361253123E-2</v>
      </c>
      <c r="AE222" s="7">
        <v>2.5600000000000001E-2</v>
      </c>
      <c r="AF222" s="7">
        <v>6.8679600000000019E-3</v>
      </c>
      <c r="AG222" s="7">
        <v>1.9871999999999997E-3</v>
      </c>
      <c r="AK222" s="7"/>
    </row>
    <row r="223" spans="1:37" x14ac:dyDescent="0.15">
      <c r="A223" s="13"/>
      <c r="H223" s="7">
        <v>221</v>
      </c>
      <c r="I223" s="7">
        <v>1.9108546874999997E-2</v>
      </c>
      <c r="J223" s="7">
        <v>191.08546874999996</v>
      </c>
      <c r="K223" s="7">
        <v>8.1602864629037389E-3</v>
      </c>
      <c r="L223" s="7">
        <v>73.442578166133643</v>
      </c>
      <c r="M223" s="5">
        <v>48</v>
      </c>
      <c r="N223" s="11">
        <v>1</v>
      </c>
      <c r="O223" s="7">
        <v>3.9809472656249993</v>
      </c>
      <c r="P223" s="5">
        <v>3</v>
      </c>
      <c r="Q223" s="7">
        <v>1.3269824218749997</v>
      </c>
      <c r="V223" s="7">
        <v>202</v>
      </c>
      <c r="W223" s="7">
        <v>194.47040265636412</v>
      </c>
      <c r="X223" s="7">
        <v>13.833827263135843</v>
      </c>
      <c r="Y223" s="7">
        <v>5.5228799999999989</v>
      </c>
      <c r="Z223" s="7">
        <v>1.4816765205000002</v>
      </c>
      <c r="AA223" s="7">
        <v>0.42871355999999983</v>
      </c>
      <c r="AB223" s="7">
        <v>119.17075327868315</v>
      </c>
      <c r="AC223" s="7">
        <v>0.90142141563874689</v>
      </c>
      <c r="AD223" s="7">
        <v>6.4123424361253123E-2</v>
      </c>
      <c r="AE223" s="7">
        <v>2.5600000000000001E-2</v>
      </c>
      <c r="AF223" s="7">
        <v>6.8679600000000019E-3</v>
      </c>
      <c r="AG223" s="7">
        <v>1.9871999999999997E-3</v>
      </c>
      <c r="AK223" s="7"/>
    </row>
    <row r="224" spans="1:37" x14ac:dyDescent="0.15">
      <c r="A224" s="13"/>
      <c r="H224" s="7">
        <v>222</v>
      </c>
      <c r="I224" s="7">
        <v>1.8989437499999994E-2</v>
      </c>
      <c r="J224" s="7">
        <v>189.89437499999994</v>
      </c>
      <c r="K224" s="7">
        <v>8.096398624822445E-3</v>
      </c>
      <c r="L224" s="7">
        <v>72.867587623402002</v>
      </c>
      <c r="M224" s="5">
        <v>48</v>
      </c>
      <c r="N224" s="11">
        <v>1</v>
      </c>
      <c r="O224" s="7">
        <v>3.9561328124999986</v>
      </c>
      <c r="P224" s="5">
        <v>3</v>
      </c>
      <c r="Q224" s="7">
        <v>1.3187109374999995</v>
      </c>
      <c r="V224" s="7">
        <v>203</v>
      </c>
      <c r="W224" s="7">
        <v>193.16897548753568</v>
      </c>
      <c r="X224" s="7">
        <v>13.741249069214284</v>
      </c>
      <c r="Y224" s="7">
        <v>5.4859199999999992</v>
      </c>
      <c r="Z224" s="7">
        <v>1.4717609032500001</v>
      </c>
      <c r="AA224" s="7">
        <v>0.42584453999999988</v>
      </c>
      <c r="AB224" s="7">
        <v>119.43168521482141</v>
      </c>
      <c r="AC224" s="7">
        <v>0.90142141563874689</v>
      </c>
      <c r="AD224" s="7">
        <v>6.4123424361253123E-2</v>
      </c>
      <c r="AE224" s="7">
        <v>2.5600000000000001E-2</v>
      </c>
      <c r="AF224" s="7">
        <v>6.8679600000000019E-3</v>
      </c>
      <c r="AG224" s="7">
        <v>1.9871999999999997E-3</v>
      </c>
      <c r="AK224" s="7"/>
    </row>
    <row r="225" spans="1:37" x14ac:dyDescent="0.15">
      <c r="A225" s="13"/>
      <c r="H225" s="7">
        <v>223</v>
      </c>
      <c r="I225" s="7">
        <v>1.8870328124999995E-2</v>
      </c>
      <c r="J225" s="7">
        <v>188.70328124999995</v>
      </c>
      <c r="K225" s="7">
        <v>8.032510786741151E-3</v>
      </c>
      <c r="L225" s="7">
        <v>72.292597080670362</v>
      </c>
      <c r="M225" s="5">
        <v>48</v>
      </c>
      <c r="N225" s="11">
        <v>1</v>
      </c>
      <c r="O225" s="7">
        <v>3.9313183593749987</v>
      </c>
      <c r="P225" s="5">
        <v>3</v>
      </c>
      <c r="Q225" s="7">
        <v>1.3104394531249997</v>
      </c>
      <c r="V225" s="7">
        <v>204</v>
      </c>
      <c r="W225" s="7">
        <v>191.86754831870726</v>
      </c>
      <c r="X225" s="7">
        <v>13.648670875292726</v>
      </c>
      <c r="Y225" s="7">
        <v>5.4489600000000005</v>
      </c>
      <c r="Z225" s="7">
        <v>1.4618452860000004</v>
      </c>
      <c r="AA225" s="7">
        <v>0.42297551999999994</v>
      </c>
      <c r="AB225" s="7">
        <v>119.69085918796355</v>
      </c>
      <c r="AC225" s="7">
        <v>0.90142141563874689</v>
      </c>
      <c r="AD225" s="7">
        <v>6.4123424361253123E-2</v>
      </c>
      <c r="AE225" s="7">
        <v>2.5600000000000001E-2</v>
      </c>
      <c r="AF225" s="7">
        <v>6.8679600000000019E-3</v>
      </c>
      <c r="AG225" s="7">
        <v>1.9871999999999997E-3</v>
      </c>
      <c r="AK225" s="7"/>
    </row>
    <row r="226" spans="1:37" x14ac:dyDescent="0.15">
      <c r="A226" s="13"/>
      <c r="H226" s="7">
        <v>224</v>
      </c>
      <c r="I226" s="7">
        <v>1.8751218749999996E-2</v>
      </c>
      <c r="J226" s="7">
        <v>187.51218749999995</v>
      </c>
      <c r="K226" s="7">
        <v>7.9686229486598589E-3</v>
      </c>
      <c r="L226" s="7">
        <v>71.717606537938735</v>
      </c>
      <c r="M226" s="5">
        <v>48</v>
      </c>
      <c r="N226" s="11">
        <v>1</v>
      </c>
      <c r="O226" s="7">
        <v>3.9065039062499989</v>
      </c>
      <c r="P226" s="5">
        <v>3</v>
      </c>
      <c r="Q226" s="7">
        <v>1.3021679687499996</v>
      </c>
      <c r="V226" s="7">
        <v>205</v>
      </c>
      <c r="W226" s="7">
        <v>190.5661211498788</v>
      </c>
      <c r="X226" s="7">
        <v>13.556092681371167</v>
      </c>
      <c r="Y226" s="7">
        <v>5.4119999999999999</v>
      </c>
      <c r="Z226" s="7">
        <v>1.4519296687500003</v>
      </c>
      <c r="AA226" s="7">
        <v>0.42010649999999988</v>
      </c>
      <c r="AB226" s="7">
        <v>119.94827519810961</v>
      </c>
      <c r="AC226" s="7">
        <v>0.90142141563874689</v>
      </c>
      <c r="AD226" s="7">
        <v>6.4123424361253123E-2</v>
      </c>
      <c r="AE226" s="7">
        <v>2.5600000000000001E-2</v>
      </c>
      <c r="AF226" s="7">
        <v>6.8679600000000019E-3</v>
      </c>
      <c r="AG226" s="7">
        <v>1.9871999999999997E-3</v>
      </c>
      <c r="AK226" s="7"/>
    </row>
    <row r="227" spans="1:37" x14ac:dyDescent="0.15">
      <c r="A227" s="13"/>
      <c r="H227" s="7">
        <v>225</v>
      </c>
      <c r="I227" s="7">
        <v>1.8632109374999997E-2</v>
      </c>
      <c r="J227" s="7">
        <v>186.32109374999996</v>
      </c>
      <c r="K227" s="7">
        <v>7.9047351105785649E-3</v>
      </c>
      <c r="L227" s="7">
        <v>71.142615995207095</v>
      </c>
      <c r="M227" s="5">
        <v>48</v>
      </c>
      <c r="N227" s="11">
        <v>1</v>
      </c>
      <c r="O227" s="7">
        <v>3.881689453124999</v>
      </c>
      <c r="P227" s="5">
        <v>3</v>
      </c>
      <c r="Q227" s="7">
        <v>1.2938964843749996</v>
      </c>
      <c r="V227" s="7">
        <v>206</v>
      </c>
      <c r="W227" s="7">
        <v>189.26469398105039</v>
      </c>
      <c r="X227" s="7">
        <v>13.463514487449608</v>
      </c>
      <c r="Y227" s="7">
        <v>5.3750399999999994</v>
      </c>
      <c r="Z227" s="7">
        <v>1.4420140515000002</v>
      </c>
      <c r="AA227" s="7">
        <v>0.41723747999999988</v>
      </c>
      <c r="AB227" s="7">
        <v>120.20393324525952</v>
      </c>
      <c r="AC227" s="7">
        <v>0.90142141563874689</v>
      </c>
      <c r="AD227" s="7">
        <v>6.4123424361253123E-2</v>
      </c>
      <c r="AE227" s="7">
        <v>2.5600000000000001E-2</v>
      </c>
      <c r="AF227" s="7">
        <v>6.8679600000000019E-3</v>
      </c>
      <c r="AG227" s="7">
        <v>1.9871999999999997E-3</v>
      </c>
      <c r="AK227" s="7"/>
    </row>
    <row r="228" spans="1:37" x14ac:dyDescent="0.15">
      <c r="A228" s="13"/>
      <c r="H228" s="7">
        <v>226</v>
      </c>
      <c r="I228" s="7">
        <v>1.8512999999999995E-2</v>
      </c>
      <c r="J228" s="7">
        <v>185.12999999999994</v>
      </c>
      <c r="K228" s="7">
        <v>7.840847272497271E-3</v>
      </c>
      <c r="L228" s="7">
        <v>70.56762545247544</v>
      </c>
      <c r="M228" s="5">
        <v>48</v>
      </c>
      <c r="N228" s="11">
        <v>1</v>
      </c>
      <c r="O228" s="7">
        <v>3.8568749999999987</v>
      </c>
      <c r="P228" s="5">
        <v>3</v>
      </c>
      <c r="Q228" s="7">
        <v>1.2856249999999996</v>
      </c>
      <c r="V228" s="7">
        <v>207</v>
      </c>
      <c r="W228" s="7">
        <v>187.96326681222192</v>
      </c>
      <c r="X228" s="7">
        <v>13.370936293528047</v>
      </c>
      <c r="Y228" s="7">
        <v>5.3380799999999988</v>
      </c>
      <c r="Z228" s="7">
        <v>1.4320984342500001</v>
      </c>
      <c r="AA228" s="7">
        <v>0.41436845999999983</v>
      </c>
      <c r="AB228" s="7">
        <v>120.45783332941335</v>
      </c>
      <c r="AC228" s="7">
        <v>0.90142141563874689</v>
      </c>
      <c r="AD228" s="7">
        <v>6.4123424361253123E-2</v>
      </c>
      <c r="AE228" s="7">
        <v>2.5600000000000001E-2</v>
      </c>
      <c r="AF228" s="7">
        <v>6.8679600000000019E-3</v>
      </c>
      <c r="AG228" s="7">
        <v>1.9871999999999997E-3</v>
      </c>
      <c r="AK228" s="7"/>
    </row>
    <row r="229" spans="1:37" x14ac:dyDescent="0.15">
      <c r="A229" s="13"/>
      <c r="H229" s="7">
        <v>227</v>
      </c>
      <c r="I229" s="7">
        <v>1.8393890624999996E-2</v>
      </c>
      <c r="J229" s="7">
        <v>183.93890624999995</v>
      </c>
      <c r="K229" s="7">
        <v>7.7769594344159771E-3</v>
      </c>
      <c r="L229" s="7">
        <v>69.992634909743799</v>
      </c>
      <c r="M229" s="5">
        <v>48</v>
      </c>
      <c r="N229" s="11">
        <v>1</v>
      </c>
      <c r="O229" s="7">
        <v>3.8320605468749989</v>
      </c>
      <c r="P229" s="5">
        <v>3</v>
      </c>
      <c r="Q229" s="7">
        <v>1.2773535156249995</v>
      </c>
      <c r="V229" s="7">
        <v>208</v>
      </c>
      <c r="W229" s="7">
        <v>186.66183964339348</v>
      </c>
      <c r="X229" s="7">
        <v>13.278358099606487</v>
      </c>
      <c r="Y229" s="7">
        <v>5.3011199999999992</v>
      </c>
      <c r="Z229" s="7">
        <v>1.4221828170000002</v>
      </c>
      <c r="AA229" s="7">
        <v>0.41149943999999988</v>
      </c>
      <c r="AB229" s="7">
        <v>120.70997545057102</v>
      </c>
      <c r="AC229" s="7">
        <v>0.90142141563874689</v>
      </c>
      <c r="AD229" s="7">
        <v>6.4123424361253123E-2</v>
      </c>
      <c r="AE229" s="7">
        <v>2.5600000000000001E-2</v>
      </c>
      <c r="AF229" s="7">
        <v>6.8679600000000019E-3</v>
      </c>
      <c r="AG229" s="7">
        <v>1.9871999999999997E-3</v>
      </c>
      <c r="AK229" s="7"/>
    </row>
    <row r="230" spans="1:37" x14ac:dyDescent="0.15">
      <c r="A230" s="13"/>
      <c r="H230" s="7">
        <v>228</v>
      </c>
      <c r="I230" s="7">
        <v>1.8274781249999997E-2</v>
      </c>
      <c r="J230" s="7">
        <v>182.74781249999998</v>
      </c>
      <c r="K230" s="7">
        <v>7.7130715963346832E-3</v>
      </c>
      <c r="L230" s="7">
        <v>69.417644367012144</v>
      </c>
      <c r="M230" s="5">
        <v>48</v>
      </c>
      <c r="N230" s="11">
        <v>1</v>
      </c>
      <c r="O230" s="7">
        <v>3.8072460937499994</v>
      </c>
      <c r="P230" s="5">
        <v>3</v>
      </c>
      <c r="Q230" s="7">
        <v>1.2690820312499997</v>
      </c>
      <c r="V230" s="7">
        <v>209</v>
      </c>
      <c r="W230" s="7">
        <v>185.36041247456501</v>
      </c>
      <c r="X230" s="7">
        <v>13.185779905684928</v>
      </c>
      <c r="Y230" s="7">
        <v>5.2641599999999986</v>
      </c>
      <c r="Z230" s="7">
        <v>1.41226719975</v>
      </c>
      <c r="AA230" s="7">
        <v>0.40863041999999983</v>
      </c>
      <c r="AB230" s="7">
        <v>120.96035960873259</v>
      </c>
      <c r="AC230" s="7">
        <v>0.90142141563874689</v>
      </c>
      <c r="AD230" s="7">
        <v>6.4123424361253123E-2</v>
      </c>
      <c r="AE230" s="7">
        <v>2.5600000000000001E-2</v>
      </c>
      <c r="AF230" s="7">
        <v>6.8679600000000019E-3</v>
      </c>
      <c r="AG230" s="7">
        <v>1.9871999999999997E-3</v>
      </c>
      <c r="AK230" s="7"/>
    </row>
    <row r="231" spans="1:37" x14ac:dyDescent="0.15">
      <c r="A231" s="13"/>
      <c r="H231" s="7">
        <v>229</v>
      </c>
      <c r="I231" s="7">
        <v>1.8155671874999994E-2</v>
      </c>
      <c r="J231" s="7">
        <v>181.55671874999993</v>
      </c>
      <c r="K231" s="7">
        <v>7.6491837582533893E-3</v>
      </c>
      <c r="L231" s="7">
        <v>68.842653824280504</v>
      </c>
      <c r="M231" s="5">
        <v>48</v>
      </c>
      <c r="N231" s="11">
        <v>1</v>
      </c>
      <c r="O231" s="7">
        <v>3.7824316406249987</v>
      </c>
      <c r="P231" s="5">
        <v>3</v>
      </c>
      <c r="Q231" s="7">
        <v>1.2608105468749995</v>
      </c>
      <c r="V231" s="7">
        <v>210</v>
      </c>
      <c r="W231" s="7">
        <v>184.0589853057366</v>
      </c>
      <c r="X231" s="7">
        <v>13.093201711763371</v>
      </c>
      <c r="Y231" s="7">
        <v>5.2271999999999998</v>
      </c>
      <c r="Z231" s="7">
        <v>1.4023515825000001</v>
      </c>
      <c r="AA231" s="7">
        <v>0.40576139999999988</v>
      </c>
      <c r="AB231" s="7">
        <v>121.20898580389803</v>
      </c>
      <c r="AC231" s="7">
        <v>0.90142141563874689</v>
      </c>
      <c r="AD231" s="7">
        <v>6.4123424361253123E-2</v>
      </c>
      <c r="AE231" s="7">
        <v>2.5600000000000001E-2</v>
      </c>
      <c r="AF231" s="7">
        <v>6.8679600000000019E-3</v>
      </c>
      <c r="AG231" s="7">
        <v>1.9871999999999997E-3</v>
      </c>
      <c r="AK231" s="7"/>
    </row>
    <row r="232" spans="1:37" x14ac:dyDescent="0.15">
      <c r="A232" s="13"/>
      <c r="H232" s="7">
        <v>230</v>
      </c>
      <c r="I232" s="7">
        <v>1.8036562499999995E-2</v>
      </c>
      <c r="J232" s="7">
        <v>180.36562499999997</v>
      </c>
      <c r="K232" s="7">
        <v>7.5852959201720962E-3</v>
      </c>
      <c r="L232" s="7">
        <v>68.267663281548863</v>
      </c>
      <c r="M232" s="5">
        <v>48</v>
      </c>
      <c r="N232" s="11">
        <v>1</v>
      </c>
      <c r="O232" s="7">
        <v>3.7576171874999993</v>
      </c>
      <c r="P232" s="5">
        <v>3</v>
      </c>
      <c r="Q232" s="7">
        <v>1.2525390624999997</v>
      </c>
      <c r="V232" s="7">
        <v>211</v>
      </c>
      <c r="W232" s="7">
        <v>182.98530789145315</v>
      </c>
      <c r="X232" s="7">
        <v>13.016824701778084</v>
      </c>
      <c r="Y232" s="7">
        <v>5.1967080000000001</v>
      </c>
      <c r="Z232" s="7">
        <v>1.3941711982687504</v>
      </c>
      <c r="AA232" s="7">
        <v>0.40339445849999989</v>
      </c>
      <c r="AB232" s="7">
        <v>121.45616167959169</v>
      </c>
      <c r="AC232" s="7">
        <v>0.90142141563874689</v>
      </c>
      <c r="AD232" s="7">
        <v>6.4123424361253123E-2</v>
      </c>
      <c r="AE232" s="7">
        <v>2.5600000000000001E-2</v>
      </c>
      <c r="AF232" s="7">
        <v>6.8679600000000019E-3</v>
      </c>
      <c r="AG232" s="7">
        <v>1.9871999999999997E-3</v>
      </c>
      <c r="AK232" s="7"/>
    </row>
    <row r="233" spans="1:37" x14ac:dyDescent="0.15">
      <c r="A233" s="13"/>
      <c r="H233" s="7">
        <v>231</v>
      </c>
      <c r="I233" s="7">
        <v>1.7917453124999996E-2</v>
      </c>
      <c r="J233" s="7">
        <v>179.17453124999997</v>
      </c>
      <c r="K233" s="7">
        <v>7.5214080820908023E-3</v>
      </c>
      <c r="L233" s="7">
        <v>67.692672738817222</v>
      </c>
      <c r="M233" s="5">
        <v>48</v>
      </c>
      <c r="N233" s="11">
        <v>1</v>
      </c>
      <c r="O233" s="7">
        <v>3.7328027343749994</v>
      </c>
      <c r="P233" s="5">
        <v>3</v>
      </c>
      <c r="Q233" s="7">
        <v>1.2442675781249999</v>
      </c>
      <c r="V233" s="7">
        <v>212</v>
      </c>
      <c r="W233" s="7">
        <v>181.91163047716967</v>
      </c>
      <c r="X233" s="7">
        <v>12.940447691792796</v>
      </c>
      <c r="Y233" s="7">
        <v>5.1662159999999995</v>
      </c>
      <c r="Z233" s="7">
        <v>1.3859908140375001</v>
      </c>
      <c r="AA233" s="7">
        <v>0.40102751699999983</v>
      </c>
      <c r="AB233" s="7">
        <v>121.70188723581352</v>
      </c>
      <c r="AC233" s="7">
        <v>0.90142141563874689</v>
      </c>
      <c r="AD233" s="7">
        <v>6.4123424361253123E-2</v>
      </c>
      <c r="AE233" s="7">
        <v>2.5600000000000001E-2</v>
      </c>
      <c r="AF233" s="7">
        <v>6.8679600000000019E-3</v>
      </c>
      <c r="AG233" s="7">
        <v>1.9871999999999997E-3</v>
      </c>
      <c r="AK233" s="7"/>
    </row>
    <row r="234" spans="1:37" x14ac:dyDescent="0.15">
      <c r="A234" s="13"/>
      <c r="H234" s="7">
        <v>232</v>
      </c>
      <c r="I234" s="7">
        <v>1.7798343749999994E-2</v>
      </c>
      <c r="J234" s="7">
        <v>177.98343749999995</v>
      </c>
      <c r="K234" s="7">
        <v>7.4575202440095084E-3</v>
      </c>
      <c r="L234" s="7">
        <v>67.117682196085582</v>
      </c>
      <c r="M234" s="5">
        <v>48</v>
      </c>
      <c r="N234" s="11">
        <v>1</v>
      </c>
      <c r="O234" s="7">
        <v>3.7079882812499991</v>
      </c>
      <c r="P234" s="5">
        <v>3</v>
      </c>
      <c r="Q234" s="7">
        <v>1.2359960937499996</v>
      </c>
      <c r="V234" s="7">
        <v>213</v>
      </c>
      <c r="W234" s="7">
        <v>180.83795306288621</v>
      </c>
      <c r="X234" s="7">
        <v>12.86407068180751</v>
      </c>
      <c r="Y234" s="7">
        <v>5.1357239999999997</v>
      </c>
      <c r="Z234" s="7">
        <v>1.3778104298062501</v>
      </c>
      <c r="AA234" s="7">
        <v>0.39866057549999989</v>
      </c>
      <c r="AB234" s="7">
        <v>121.94616247256356</v>
      </c>
      <c r="AC234" s="7">
        <v>0.90142141563874689</v>
      </c>
      <c r="AD234" s="7">
        <v>6.4123424361253123E-2</v>
      </c>
      <c r="AE234" s="7">
        <v>2.5600000000000001E-2</v>
      </c>
      <c r="AF234" s="7">
        <v>6.8679600000000019E-3</v>
      </c>
      <c r="AG234" s="7">
        <v>1.9871999999999997E-3</v>
      </c>
      <c r="AK234" s="7"/>
    </row>
    <row r="235" spans="1:37" x14ac:dyDescent="0.15">
      <c r="A235" s="13"/>
      <c r="H235" s="7">
        <v>233</v>
      </c>
      <c r="I235" s="7">
        <v>1.7679234374999995E-2</v>
      </c>
      <c r="J235" s="7">
        <v>176.79234374999996</v>
      </c>
      <c r="K235" s="7">
        <v>7.3936324059282153E-3</v>
      </c>
      <c r="L235" s="7">
        <v>66.542691653353941</v>
      </c>
      <c r="M235" s="5">
        <v>48</v>
      </c>
      <c r="N235" s="11">
        <v>1</v>
      </c>
      <c r="O235" s="7">
        <v>3.6831738281249993</v>
      </c>
      <c r="P235" s="5">
        <v>3</v>
      </c>
      <c r="Q235" s="7">
        <v>1.2277246093749998</v>
      </c>
      <c r="V235" s="7">
        <v>214</v>
      </c>
      <c r="W235" s="7">
        <v>179.76427564860276</v>
      </c>
      <c r="X235" s="7">
        <v>12.787693671822225</v>
      </c>
      <c r="Y235" s="7">
        <v>5.1052319999999991</v>
      </c>
      <c r="Z235" s="7">
        <v>1.3696300455750001</v>
      </c>
      <c r="AA235" s="7">
        <v>0.39629363399999989</v>
      </c>
      <c r="AB235" s="7">
        <v>122.1889873898418</v>
      </c>
      <c r="AC235" s="7">
        <v>0.90142141563874689</v>
      </c>
      <c r="AD235" s="7">
        <v>6.4123424361253123E-2</v>
      </c>
      <c r="AE235" s="7">
        <v>2.5600000000000001E-2</v>
      </c>
      <c r="AF235" s="7">
        <v>6.8679600000000019E-3</v>
      </c>
      <c r="AG235" s="7">
        <v>1.9871999999999997E-3</v>
      </c>
      <c r="AK235" s="7"/>
    </row>
    <row r="236" spans="1:37" x14ac:dyDescent="0.15">
      <c r="A236" s="13"/>
      <c r="H236" s="7">
        <v>234</v>
      </c>
      <c r="I236" s="7">
        <v>1.7560124999999996E-2</v>
      </c>
      <c r="J236" s="7">
        <v>175.60124999999996</v>
      </c>
      <c r="K236" s="7">
        <v>7.3297445678469214E-3</v>
      </c>
      <c r="L236" s="7">
        <v>65.967701110622301</v>
      </c>
      <c r="M236" s="5">
        <v>48</v>
      </c>
      <c r="N236" s="11">
        <v>1</v>
      </c>
      <c r="O236" s="7">
        <v>3.6583593749999994</v>
      </c>
      <c r="P236" s="5">
        <v>3</v>
      </c>
      <c r="Q236" s="7">
        <v>1.2194531249999998</v>
      </c>
      <c r="V236" s="7">
        <v>215</v>
      </c>
      <c r="W236" s="7">
        <v>178.69059823431925</v>
      </c>
      <c r="X236" s="7">
        <v>12.711316661836937</v>
      </c>
      <c r="Y236" s="7">
        <v>5.0747399999999994</v>
      </c>
      <c r="Z236" s="7">
        <v>1.3614496613437501</v>
      </c>
      <c r="AA236" s="7">
        <v>0.39392669249999984</v>
      </c>
      <c r="AB236" s="7">
        <v>122.43036198764823</v>
      </c>
      <c r="AC236" s="7">
        <v>0.90142141563874689</v>
      </c>
      <c r="AD236" s="7">
        <v>6.4123424361253123E-2</v>
      </c>
      <c r="AE236" s="7">
        <v>2.5600000000000001E-2</v>
      </c>
      <c r="AF236" s="7">
        <v>6.8679600000000019E-3</v>
      </c>
      <c r="AG236" s="7">
        <v>1.9871999999999997E-3</v>
      </c>
      <c r="AK236" s="7"/>
    </row>
    <row r="237" spans="1:37" x14ac:dyDescent="0.15">
      <c r="A237" s="13"/>
      <c r="H237" s="7">
        <v>235</v>
      </c>
      <c r="I237" s="7">
        <v>1.7441015624999993E-2</v>
      </c>
      <c r="J237" s="7">
        <v>174.41015624999994</v>
      </c>
      <c r="K237" s="7">
        <v>7.2658567297656275E-3</v>
      </c>
      <c r="L237" s="7">
        <v>65.392710567890646</v>
      </c>
      <c r="M237" s="5">
        <v>48</v>
      </c>
      <c r="N237" s="11">
        <v>1</v>
      </c>
      <c r="O237" s="7">
        <v>3.6335449218749987</v>
      </c>
      <c r="P237" s="5">
        <v>3</v>
      </c>
      <c r="Q237" s="7">
        <v>1.2111816406249996</v>
      </c>
      <c r="V237" s="7">
        <v>216</v>
      </c>
      <c r="W237" s="7">
        <v>177.6169208200358</v>
      </c>
      <c r="X237" s="7">
        <v>12.634939651851651</v>
      </c>
      <c r="Y237" s="7">
        <v>5.0442479999999987</v>
      </c>
      <c r="Z237" s="7">
        <v>1.3532692771125001</v>
      </c>
      <c r="AA237" s="7">
        <v>0.39155975099999984</v>
      </c>
      <c r="AB237" s="7">
        <v>122.67028626598287</v>
      </c>
      <c r="AC237" s="7">
        <v>0.90142141563874689</v>
      </c>
      <c r="AD237" s="7">
        <v>6.4123424361253123E-2</v>
      </c>
      <c r="AE237" s="7">
        <v>2.5600000000000001E-2</v>
      </c>
      <c r="AF237" s="7">
        <v>6.8679600000000019E-3</v>
      </c>
      <c r="AG237" s="7">
        <v>1.9871999999999997E-3</v>
      </c>
      <c r="AK237" s="7"/>
    </row>
    <row r="238" spans="1:37" x14ac:dyDescent="0.15">
      <c r="A238" s="13"/>
      <c r="H238" s="7">
        <v>236</v>
      </c>
      <c r="I238" s="7">
        <v>1.7321906249999994E-2</v>
      </c>
      <c r="J238" s="7">
        <v>173.21906249999995</v>
      </c>
      <c r="K238" s="7">
        <v>7.2019688916843336E-3</v>
      </c>
      <c r="L238" s="7">
        <v>64.817720025159005</v>
      </c>
      <c r="M238" s="5">
        <v>48</v>
      </c>
      <c r="N238" s="11">
        <v>1</v>
      </c>
      <c r="O238" s="7">
        <v>3.6087304687499988</v>
      </c>
      <c r="P238" s="5">
        <v>3</v>
      </c>
      <c r="Q238" s="7">
        <v>1.2029101562499995</v>
      </c>
      <c r="V238" s="7">
        <v>217</v>
      </c>
      <c r="W238" s="7">
        <v>176.54324340575235</v>
      </c>
      <c r="X238" s="7">
        <v>12.558562641866365</v>
      </c>
      <c r="Y238" s="7">
        <v>5.013755999999999</v>
      </c>
      <c r="Z238" s="7">
        <v>1.3450888928812501</v>
      </c>
      <c r="AA238" s="7">
        <v>0.38919280949999985</v>
      </c>
      <c r="AB238" s="7">
        <v>122.90876022484572</v>
      </c>
      <c r="AC238" s="7">
        <v>0.90142141563874689</v>
      </c>
      <c r="AD238" s="7">
        <v>6.4123424361253123E-2</v>
      </c>
      <c r="AE238" s="7">
        <v>2.5600000000000001E-2</v>
      </c>
      <c r="AF238" s="7">
        <v>6.8679600000000019E-3</v>
      </c>
      <c r="AG238" s="7">
        <v>1.9871999999999997E-3</v>
      </c>
      <c r="AK238" s="7"/>
    </row>
    <row r="239" spans="1:37" x14ac:dyDescent="0.15">
      <c r="A239" s="13"/>
      <c r="H239" s="7">
        <v>237</v>
      </c>
      <c r="I239" s="7">
        <v>1.7202796874999995E-2</v>
      </c>
      <c r="J239" s="7">
        <v>172.02796874999996</v>
      </c>
      <c r="K239" s="7">
        <v>7.1380810536030397E-3</v>
      </c>
      <c r="L239" s="7">
        <v>64.242729482427364</v>
      </c>
      <c r="M239" s="5">
        <v>48</v>
      </c>
      <c r="N239" s="11">
        <v>1</v>
      </c>
      <c r="O239" s="7">
        <v>3.583916015624999</v>
      </c>
      <c r="P239" s="5">
        <v>3</v>
      </c>
      <c r="Q239" s="7">
        <v>1.1946386718749997</v>
      </c>
      <c r="V239" s="7">
        <v>218</v>
      </c>
      <c r="W239" s="7">
        <v>175.4695659914689</v>
      </c>
      <c r="X239" s="7">
        <v>12.48218563188108</v>
      </c>
      <c r="Y239" s="7">
        <v>4.9832639999999992</v>
      </c>
      <c r="Z239" s="7">
        <v>1.3369085086500001</v>
      </c>
      <c r="AA239" s="7">
        <v>0.38682586799999991</v>
      </c>
      <c r="AB239" s="7">
        <v>123.14578386423679</v>
      </c>
      <c r="AC239" s="7">
        <v>0.90142141563874689</v>
      </c>
      <c r="AD239" s="7">
        <v>6.4123424361253123E-2</v>
      </c>
      <c r="AE239" s="7">
        <v>2.5600000000000001E-2</v>
      </c>
      <c r="AF239" s="7">
        <v>6.8679600000000019E-3</v>
      </c>
      <c r="AG239" s="7">
        <v>1.9871999999999997E-3</v>
      </c>
      <c r="AK239" s="7"/>
    </row>
    <row r="240" spans="1:37" x14ac:dyDescent="0.15">
      <c r="A240" s="13"/>
      <c r="H240" s="7">
        <v>238</v>
      </c>
      <c r="I240" s="7">
        <v>1.7083687499999996E-2</v>
      </c>
      <c r="J240" s="7">
        <v>170.83687499999996</v>
      </c>
      <c r="K240" s="7">
        <v>7.0741932155217457E-3</v>
      </c>
      <c r="L240" s="7">
        <v>63.66773893969571</v>
      </c>
      <c r="M240" s="5">
        <v>48</v>
      </c>
      <c r="N240" s="11">
        <v>1</v>
      </c>
      <c r="O240" s="7">
        <v>3.5591015624999991</v>
      </c>
      <c r="P240" s="5">
        <v>3</v>
      </c>
      <c r="Q240" s="7">
        <v>1.1863671874999997</v>
      </c>
      <c r="V240" s="7">
        <v>219</v>
      </c>
      <c r="W240" s="7">
        <v>174.39588857718542</v>
      </c>
      <c r="X240" s="7">
        <v>12.405808621895792</v>
      </c>
      <c r="Y240" s="7">
        <v>4.9527719999999986</v>
      </c>
      <c r="Z240" s="7">
        <v>1.3287281244187501</v>
      </c>
      <c r="AA240" s="7">
        <v>0.38445892649999985</v>
      </c>
      <c r="AB240" s="7">
        <v>123.38135718415603</v>
      </c>
      <c r="AC240" s="7">
        <v>0.90142141563874689</v>
      </c>
      <c r="AD240" s="7">
        <v>6.4123424361253123E-2</v>
      </c>
      <c r="AE240" s="7">
        <v>2.5600000000000001E-2</v>
      </c>
      <c r="AF240" s="7">
        <v>6.8679600000000019E-3</v>
      </c>
      <c r="AG240" s="7">
        <v>1.9871999999999997E-3</v>
      </c>
      <c r="AK240" s="7"/>
    </row>
    <row r="241" spans="1:37" x14ac:dyDescent="0.15">
      <c r="A241" s="13"/>
      <c r="H241" s="7">
        <v>239</v>
      </c>
      <c r="I241" s="7">
        <v>1.6964578124999994E-2</v>
      </c>
      <c r="J241" s="7">
        <v>169.64578124999994</v>
      </c>
      <c r="K241" s="7">
        <v>7.0103053774404527E-3</v>
      </c>
      <c r="L241" s="7">
        <v>63.092748396964076</v>
      </c>
      <c r="M241" s="5">
        <v>48</v>
      </c>
      <c r="N241" s="11">
        <v>1</v>
      </c>
      <c r="O241" s="7">
        <v>3.5342871093749988</v>
      </c>
      <c r="P241" s="5">
        <v>3</v>
      </c>
      <c r="Q241" s="7">
        <v>1.1780957031249997</v>
      </c>
      <c r="V241" s="7">
        <v>220</v>
      </c>
      <c r="W241" s="7">
        <v>173.32221116290197</v>
      </c>
      <c r="X241" s="7">
        <v>12.329431611910506</v>
      </c>
      <c r="Y241" s="7">
        <v>4.9222799999999989</v>
      </c>
      <c r="Z241" s="7">
        <v>1.3205477401875001</v>
      </c>
      <c r="AA241" s="7">
        <v>0.38209198499999986</v>
      </c>
      <c r="AB241" s="7">
        <v>123.61548018460348</v>
      </c>
      <c r="AC241" s="7">
        <v>0.90142141563874689</v>
      </c>
      <c r="AD241" s="7">
        <v>6.4123424361253123E-2</v>
      </c>
      <c r="AE241" s="7">
        <v>2.5600000000000001E-2</v>
      </c>
      <c r="AF241" s="7">
        <v>6.8679600000000019E-3</v>
      </c>
      <c r="AG241" s="7">
        <v>1.9871999999999997E-3</v>
      </c>
      <c r="AK241" s="7"/>
    </row>
    <row r="242" spans="1:37" x14ac:dyDescent="0.15">
      <c r="A242" s="13"/>
      <c r="H242" s="7">
        <v>240</v>
      </c>
      <c r="I242" s="7">
        <v>1.6845468749999995E-2</v>
      </c>
      <c r="J242" s="7">
        <v>168.45468749999995</v>
      </c>
      <c r="K242" s="7">
        <v>6.9464175393591588E-3</v>
      </c>
      <c r="L242" s="7">
        <v>62.517757854232428</v>
      </c>
      <c r="M242" s="5">
        <v>48</v>
      </c>
      <c r="N242" s="11">
        <v>1</v>
      </c>
      <c r="O242" s="7">
        <v>3.5094726562499989</v>
      </c>
      <c r="P242" s="5">
        <v>3</v>
      </c>
      <c r="Q242" s="7">
        <v>1.1698242187499996</v>
      </c>
      <c r="V242" s="7">
        <v>221</v>
      </c>
      <c r="W242" s="7">
        <v>172.24853374861848</v>
      </c>
      <c r="X242" s="7">
        <v>12.25305460192522</v>
      </c>
      <c r="Y242" s="7">
        <v>4.8917879999999991</v>
      </c>
      <c r="Z242" s="7">
        <v>1.3123673559562501</v>
      </c>
      <c r="AA242" s="7">
        <v>0.37972504349999986</v>
      </c>
      <c r="AB242" s="7">
        <v>123.84815286557917</v>
      </c>
      <c r="AC242" s="7">
        <v>0.90142141563874689</v>
      </c>
      <c r="AD242" s="7">
        <v>6.4123424361253123E-2</v>
      </c>
      <c r="AE242" s="7">
        <v>2.5600000000000001E-2</v>
      </c>
      <c r="AF242" s="7">
        <v>6.8679600000000019E-3</v>
      </c>
      <c r="AG242" s="7">
        <v>1.9871999999999997E-3</v>
      </c>
      <c r="AK242" s="7"/>
    </row>
    <row r="243" spans="1:37" x14ac:dyDescent="0.15">
      <c r="A243" s="13"/>
      <c r="H243" s="7">
        <v>241</v>
      </c>
      <c r="I243" s="7">
        <v>1.6747203515624996E-2</v>
      </c>
      <c r="J243" s="7">
        <v>167.47203515624997</v>
      </c>
      <c r="K243" s="7">
        <v>6.8963454462629449E-3</v>
      </c>
      <c r="L243" s="7">
        <v>62.067109016366501</v>
      </c>
      <c r="M243" s="5">
        <v>48</v>
      </c>
      <c r="N243" s="11">
        <v>1</v>
      </c>
      <c r="O243" s="7">
        <v>3.4890007324218746</v>
      </c>
      <c r="P243" s="5">
        <v>3</v>
      </c>
      <c r="Q243" s="7">
        <v>1.1630002441406249</v>
      </c>
      <c r="V243" s="7">
        <v>222</v>
      </c>
      <c r="W243" s="7">
        <v>171.174856334335</v>
      </c>
      <c r="X243" s="7">
        <v>12.176677591939931</v>
      </c>
      <c r="Y243" s="7">
        <v>4.8612959999999985</v>
      </c>
      <c r="Z243" s="7">
        <v>1.3041869717249999</v>
      </c>
      <c r="AA243" s="7">
        <v>0.37735810199999981</v>
      </c>
      <c r="AB243" s="7">
        <v>124.07937522708303</v>
      </c>
      <c r="AC243" s="7">
        <v>0.90142141563874689</v>
      </c>
      <c r="AD243" s="7">
        <v>6.4123424361253123E-2</v>
      </c>
      <c r="AE243" s="7">
        <v>2.5600000000000001E-2</v>
      </c>
      <c r="AF243" s="7">
        <v>6.8679600000000019E-3</v>
      </c>
      <c r="AG243" s="7">
        <v>1.9871999999999997E-3</v>
      </c>
      <c r="AK243" s="7"/>
    </row>
    <row r="244" spans="1:37" x14ac:dyDescent="0.15">
      <c r="A244" s="13"/>
      <c r="H244" s="7">
        <v>242</v>
      </c>
      <c r="I244" s="7">
        <v>1.6648938281249994E-2</v>
      </c>
      <c r="J244" s="7">
        <v>166.48938281249994</v>
      </c>
      <c r="K244" s="7">
        <v>6.846273353166731E-3</v>
      </c>
      <c r="L244" s="7">
        <v>61.616460178500581</v>
      </c>
      <c r="M244" s="5">
        <v>48</v>
      </c>
      <c r="N244" s="11">
        <v>1</v>
      </c>
      <c r="O244" s="7">
        <v>3.4685288085937489</v>
      </c>
      <c r="P244" s="5">
        <v>3</v>
      </c>
      <c r="Q244" s="7">
        <v>1.1561762695312496</v>
      </c>
      <c r="V244" s="7">
        <v>223</v>
      </c>
      <c r="W244" s="7">
        <v>170.10117892005155</v>
      </c>
      <c r="X244" s="7">
        <v>12.100300581954647</v>
      </c>
      <c r="Y244" s="7">
        <v>4.8308039999999988</v>
      </c>
      <c r="Z244" s="7">
        <v>1.2960065874937501</v>
      </c>
      <c r="AA244" s="7">
        <v>0.37499116049999986</v>
      </c>
      <c r="AB244" s="7">
        <v>124.30914726911509</v>
      </c>
      <c r="AC244" s="7">
        <v>0.90142141563874689</v>
      </c>
      <c r="AD244" s="7">
        <v>6.4123424361253123E-2</v>
      </c>
      <c r="AE244" s="7">
        <v>2.5600000000000001E-2</v>
      </c>
      <c r="AF244" s="7">
        <v>6.8679600000000019E-3</v>
      </c>
      <c r="AG244" s="7">
        <v>1.9871999999999997E-3</v>
      </c>
      <c r="AK244" s="7"/>
    </row>
    <row r="245" spans="1:37" x14ac:dyDescent="0.15">
      <c r="A245" s="13"/>
      <c r="H245" s="7">
        <v>243</v>
      </c>
      <c r="I245" s="7">
        <v>1.6550673046874995E-2</v>
      </c>
      <c r="J245" s="7">
        <v>165.50673046874996</v>
      </c>
      <c r="K245" s="7">
        <v>6.7962012600705172E-3</v>
      </c>
      <c r="L245" s="7">
        <v>61.165811340634647</v>
      </c>
      <c r="M245" s="5">
        <v>48</v>
      </c>
      <c r="N245" s="11">
        <v>1</v>
      </c>
      <c r="O245" s="7">
        <v>3.4480568847656241</v>
      </c>
      <c r="P245" s="5">
        <v>3</v>
      </c>
      <c r="Q245" s="7">
        <v>1.1493522949218746</v>
      </c>
      <c r="V245" s="7">
        <v>224</v>
      </c>
      <c r="W245" s="7">
        <v>169.0275015057681</v>
      </c>
      <c r="X245" s="7">
        <v>12.023923571969361</v>
      </c>
      <c r="Y245" s="7">
        <v>4.800311999999999</v>
      </c>
      <c r="Z245" s="7">
        <v>1.2878262032625001</v>
      </c>
      <c r="AA245" s="7">
        <v>0.37262421899999987</v>
      </c>
      <c r="AB245" s="7">
        <v>124.53746899167534</v>
      </c>
      <c r="AC245" s="7">
        <v>0.90142141563874689</v>
      </c>
      <c r="AD245" s="7">
        <v>6.4123424361253123E-2</v>
      </c>
      <c r="AE245" s="7">
        <v>2.5600000000000001E-2</v>
      </c>
      <c r="AF245" s="7">
        <v>6.8679600000000019E-3</v>
      </c>
      <c r="AG245" s="7">
        <v>1.9871999999999997E-3</v>
      </c>
      <c r="AK245" s="7"/>
    </row>
    <row r="246" spans="1:37" x14ac:dyDescent="0.15">
      <c r="A246" s="13"/>
      <c r="H246" s="7">
        <v>244</v>
      </c>
      <c r="I246" s="7">
        <v>1.6452407812499997E-2</v>
      </c>
      <c r="J246" s="7">
        <v>164.52407812499996</v>
      </c>
      <c r="K246" s="7">
        <v>6.7461291669743033E-3</v>
      </c>
      <c r="L246" s="7">
        <v>60.715162502768734</v>
      </c>
      <c r="M246" s="5">
        <v>48</v>
      </c>
      <c r="N246" s="11">
        <v>1</v>
      </c>
      <c r="O246" s="7">
        <v>3.4275849609374993</v>
      </c>
      <c r="P246" s="5">
        <v>3</v>
      </c>
      <c r="Q246" s="7">
        <v>1.1425283203124998</v>
      </c>
      <c r="V246" s="7">
        <v>225</v>
      </c>
      <c r="W246" s="7">
        <v>167.95382409148465</v>
      </c>
      <c r="X246" s="7">
        <v>11.947546561984074</v>
      </c>
      <c r="Y246" s="7">
        <v>4.7698199999999993</v>
      </c>
      <c r="Z246" s="7">
        <v>1.2796458190312501</v>
      </c>
      <c r="AA246" s="7">
        <v>0.37025727749999987</v>
      </c>
      <c r="AB246" s="7">
        <v>124.76434039476381</v>
      </c>
      <c r="AC246" s="7">
        <v>0.90142141563874689</v>
      </c>
      <c r="AD246" s="7">
        <v>6.4123424361253123E-2</v>
      </c>
      <c r="AE246" s="7">
        <v>2.5600000000000001E-2</v>
      </c>
      <c r="AF246" s="7">
        <v>6.8679600000000019E-3</v>
      </c>
      <c r="AG246" s="7">
        <v>1.9871999999999997E-3</v>
      </c>
      <c r="AK246" s="7"/>
    </row>
    <row r="247" spans="1:37" x14ac:dyDescent="0.15">
      <c r="A247" s="13"/>
      <c r="H247" s="7">
        <v>245</v>
      </c>
      <c r="I247" s="7">
        <v>1.6354142578124994E-2</v>
      </c>
      <c r="J247" s="7">
        <v>163.54142578124996</v>
      </c>
      <c r="K247" s="7">
        <v>6.6960570738780895E-3</v>
      </c>
      <c r="L247" s="7">
        <v>60.2645136649028</v>
      </c>
      <c r="M247" s="5">
        <v>48</v>
      </c>
      <c r="N247" s="11">
        <v>1</v>
      </c>
      <c r="O247" s="7">
        <v>3.4071130371093741</v>
      </c>
      <c r="P247" s="5">
        <v>3</v>
      </c>
      <c r="Q247" s="7">
        <v>1.1357043457031246</v>
      </c>
      <c r="V247" s="7">
        <v>226</v>
      </c>
      <c r="W247" s="7">
        <v>166.88014667720117</v>
      </c>
      <c r="X247" s="7">
        <v>11.871169551998786</v>
      </c>
      <c r="Y247" s="7">
        <v>4.7393279999999987</v>
      </c>
      <c r="Z247" s="7">
        <v>1.2714654347999998</v>
      </c>
      <c r="AA247" s="7">
        <v>0.36789033599999982</v>
      </c>
      <c r="AB247" s="7">
        <v>124.98976147838046</v>
      </c>
      <c r="AC247" s="7">
        <v>0.90142141563874689</v>
      </c>
      <c r="AD247" s="7">
        <v>6.4123424361253123E-2</v>
      </c>
      <c r="AE247" s="7">
        <v>2.5600000000000001E-2</v>
      </c>
      <c r="AF247" s="7">
        <v>6.8679600000000019E-3</v>
      </c>
      <c r="AG247" s="7">
        <v>1.9871999999999997E-3</v>
      </c>
      <c r="AK247" s="7"/>
    </row>
    <row r="248" spans="1:37" x14ac:dyDescent="0.15">
      <c r="A248" s="13"/>
      <c r="H248" s="7">
        <v>246</v>
      </c>
      <c r="I248" s="7">
        <v>1.6255877343749996E-2</v>
      </c>
      <c r="J248" s="7">
        <v>162.55877343749995</v>
      </c>
      <c r="K248" s="7">
        <v>6.6459849807818747E-3</v>
      </c>
      <c r="L248" s="7">
        <v>59.813864827036866</v>
      </c>
      <c r="M248" s="5">
        <v>48</v>
      </c>
      <c r="N248" s="11">
        <v>1</v>
      </c>
      <c r="O248" s="7">
        <v>3.3866411132812488</v>
      </c>
      <c r="P248" s="5">
        <v>3</v>
      </c>
      <c r="Q248" s="7">
        <v>1.1288803710937496</v>
      </c>
      <c r="V248" s="7">
        <v>227</v>
      </c>
      <c r="W248" s="7">
        <v>165.80646926291769</v>
      </c>
      <c r="X248" s="7">
        <v>11.7947925420135</v>
      </c>
      <c r="Y248" s="7">
        <v>4.7088359999999989</v>
      </c>
      <c r="Z248" s="7">
        <v>1.2632850505687501</v>
      </c>
      <c r="AA248" s="7">
        <v>0.36552339449999982</v>
      </c>
      <c r="AB248" s="7">
        <v>125.21373224252532</v>
      </c>
      <c r="AC248" s="7">
        <v>0.90142141563874689</v>
      </c>
      <c r="AD248" s="7">
        <v>6.4123424361253123E-2</v>
      </c>
      <c r="AE248" s="7">
        <v>2.5600000000000001E-2</v>
      </c>
      <c r="AF248" s="7">
        <v>6.8679600000000019E-3</v>
      </c>
      <c r="AG248" s="7">
        <v>1.9871999999999997E-3</v>
      </c>
      <c r="AK248" s="7"/>
    </row>
    <row r="249" spans="1:37" x14ac:dyDescent="0.15">
      <c r="A249" s="13"/>
      <c r="H249" s="7">
        <v>247</v>
      </c>
      <c r="I249" s="7">
        <v>1.6157612109374993E-2</v>
      </c>
      <c r="J249" s="7">
        <v>161.57612109374995</v>
      </c>
      <c r="K249" s="7">
        <v>6.5959128876856609E-3</v>
      </c>
      <c r="L249" s="7">
        <v>59.363215989170953</v>
      </c>
      <c r="M249" s="5">
        <v>48</v>
      </c>
      <c r="N249" s="11">
        <v>1</v>
      </c>
      <c r="O249" s="7">
        <v>3.366169189453124</v>
      </c>
      <c r="P249" s="5">
        <v>3</v>
      </c>
      <c r="Q249" s="7">
        <v>1.1220563964843746</v>
      </c>
      <c r="V249" s="7">
        <v>228</v>
      </c>
      <c r="W249" s="7">
        <v>164.73279184863426</v>
      </c>
      <c r="X249" s="7">
        <v>11.718415532028217</v>
      </c>
      <c r="Y249" s="7">
        <v>4.6783440000000001</v>
      </c>
      <c r="Z249" s="7">
        <v>1.2551046663375003</v>
      </c>
      <c r="AA249" s="7">
        <v>0.36315645299999993</v>
      </c>
      <c r="AB249" s="7">
        <v>125.43625268719839</v>
      </c>
      <c r="AC249" s="7">
        <v>0.90142141563874689</v>
      </c>
      <c r="AD249" s="7">
        <v>6.4123424361253123E-2</v>
      </c>
      <c r="AE249" s="7">
        <v>2.5600000000000001E-2</v>
      </c>
      <c r="AF249" s="7">
        <v>6.8679600000000019E-3</v>
      </c>
      <c r="AG249" s="7">
        <v>1.9871999999999997E-3</v>
      </c>
      <c r="AK249" s="7"/>
    </row>
    <row r="250" spans="1:37" x14ac:dyDescent="0.15">
      <c r="A250" s="13"/>
      <c r="H250" s="7">
        <v>248</v>
      </c>
      <c r="I250" s="7">
        <v>1.6059346874999995E-2</v>
      </c>
      <c r="J250" s="7">
        <v>160.59346874999994</v>
      </c>
      <c r="K250" s="7">
        <v>6.545840794589447E-3</v>
      </c>
      <c r="L250" s="7">
        <v>58.912567151305019</v>
      </c>
      <c r="M250" s="5">
        <v>48</v>
      </c>
      <c r="N250" s="11">
        <v>1</v>
      </c>
      <c r="O250" s="7">
        <v>3.3456972656249988</v>
      </c>
      <c r="P250" s="5">
        <v>3</v>
      </c>
      <c r="Q250" s="7">
        <v>1.1152324218749996</v>
      </c>
      <c r="V250" s="7">
        <v>229</v>
      </c>
      <c r="W250" s="7">
        <v>163.65911443435076</v>
      </c>
      <c r="X250" s="7">
        <v>11.642038522042927</v>
      </c>
      <c r="Y250" s="7">
        <v>4.6478519999999985</v>
      </c>
      <c r="Z250" s="7">
        <v>1.2469242821062498</v>
      </c>
      <c r="AA250" s="7">
        <v>0.36078951149999983</v>
      </c>
      <c r="AB250" s="7">
        <v>125.65732281239967</v>
      </c>
      <c r="AC250" s="7">
        <v>0.90142141563874689</v>
      </c>
      <c r="AD250" s="7">
        <v>6.4123424361253123E-2</v>
      </c>
      <c r="AE250" s="7">
        <v>2.5600000000000001E-2</v>
      </c>
      <c r="AF250" s="7">
        <v>6.8679600000000019E-3</v>
      </c>
      <c r="AG250" s="7">
        <v>1.9871999999999997E-3</v>
      </c>
      <c r="AK250" s="7"/>
    </row>
    <row r="251" spans="1:37" x14ac:dyDescent="0.15">
      <c r="A251" s="13"/>
      <c r="H251" s="7">
        <v>249</v>
      </c>
      <c r="I251" s="7">
        <v>1.5961081640624996E-2</v>
      </c>
      <c r="J251" s="7">
        <v>159.61081640624997</v>
      </c>
      <c r="K251" s="7">
        <v>6.4957687014932331E-3</v>
      </c>
      <c r="L251" s="7">
        <v>58.461918313439099</v>
      </c>
      <c r="M251" s="5">
        <v>48</v>
      </c>
      <c r="N251" s="11">
        <v>1</v>
      </c>
      <c r="O251" s="7">
        <v>3.3252253417968745</v>
      </c>
      <c r="P251" s="5">
        <v>3</v>
      </c>
      <c r="Q251" s="7">
        <v>1.1084084472656248</v>
      </c>
      <c r="V251" s="7">
        <v>230</v>
      </c>
      <c r="W251" s="7">
        <v>162.58543702006733</v>
      </c>
      <c r="X251" s="7">
        <v>11.565661512057643</v>
      </c>
      <c r="Y251" s="7">
        <v>4.6173599999999997</v>
      </c>
      <c r="Z251" s="7">
        <v>1.2387438978750001</v>
      </c>
      <c r="AA251" s="7">
        <v>0.35842256999999988</v>
      </c>
      <c r="AB251" s="7">
        <v>125.87694261812915</v>
      </c>
      <c r="AC251" s="7">
        <v>0.90142141563874689</v>
      </c>
      <c r="AD251" s="7">
        <v>6.4123424361253123E-2</v>
      </c>
      <c r="AE251" s="7">
        <v>2.5600000000000001E-2</v>
      </c>
      <c r="AF251" s="7">
        <v>6.8679600000000019E-3</v>
      </c>
      <c r="AG251" s="7">
        <v>1.9871999999999997E-3</v>
      </c>
      <c r="AK251" s="7"/>
    </row>
    <row r="252" spans="1:37" x14ac:dyDescent="0.15">
      <c r="A252" s="13"/>
      <c r="H252" s="7">
        <v>250</v>
      </c>
      <c r="I252" s="7">
        <v>1.5862816406249994E-2</v>
      </c>
      <c r="J252" s="7">
        <v>158.62816406249993</v>
      </c>
      <c r="K252" s="7">
        <v>6.4456966083970193E-3</v>
      </c>
      <c r="L252" s="7">
        <v>58.011269475573172</v>
      </c>
      <c r="M252" s="5">
        <v>48</v>
      </c>
      <c r="N252" s="11">
        <v>1</v>
      </c>
      <c r="O252" s="7">
        <v>3.3047534179687488</v>
      </c>
      <c r="P252" s="5">
        <v>3</v>
      </c>
      <c r="Q252" s="7">
        <v>1.1015844726562496</v>
      </c>
      <c r="V252" s="7">
        <v>231</v>
      </c>
      <c r="W252" s="7">
        <v>161.51175960578388</v>
      </c>
      <c r="X252" s="7">
        <v>11.489284502072357</v>
      </c>
      <c r="Y252" s="7">
        <v>4.5868679999999999</v>
      </c>
      <c r="Z252" s="7">
        <v>1.2305635136437501</v>
      </c>
      <c r="AA252" s="7">
        <v>0.35605562849999989</v>
      </c>
      <c r="AB252" s="7">
        <v>126.09511210438684</v>
      </c>
      <c r="AC252" s="7">
        <v>0.90142141563874689</v>
      </c>
      <c r="AD252" s="7">
        <v>6.4123424361253123E-2</v>
      </c>
      <c r="AE252" s="7">
        <v>2.5600000000000001E-2</v>
      </c>
      <c r="AF252" s="7">
        <v>6.8679600000000019E-3</v>
      </c>
      <c r="AG252" s="7">
        <v>1.9871999999999997E-3</v>
      </c>
      <c r="AK252" s="7"/>
    </row>
    <row r="253" spans="1:37" x14ac:dyDescent="0.15">
      <c r="A253" s="13"/>
      <c r="H253" s="7">
        <v>251</v>
      </c>
      <c r="I253" s="7">
        <v>1.5764551171874995E-2</v>
      </c>
      <c r="J253" s="7">
        <v>157.64551171874996</v>
      </c>
      <c r="K253" s="7">
        <v>6.3956245153008054E-3</v>
      </c>
      <c r="L253" s="7">
        <v>57.560620637707252</v>
      </c>
      <c r="M253" s="5">
        <v>48</v>
      </c>
      <c r="N253" s="11">
        <v>1</v>
      </c>
      <c r="O253" s="7">
        <v>3.284281494140624</v>
      </c>
      <c r="P253" s="5">
        <v>3</v>
      </c>
      <c r="Q253" s="7">
        <v>1.0947604980468746</v>
      </c>
      <c r="V253" s="7">
        <v>232</v>
      </c>
      <c r="W253" s="7">
        <v>160.4380821915004</v>
      </c>
      <c r="X253" s="7">
        <v>11.41290749208707</v>
      </c>
      <c r="Y253" s="7">
        <v>4.5563759999999993</v>
      </c>
      <c r="Z253" s="7">
        <v>1.2223831294125</v>
      </c>
      <c r="AA253" s="7">
        <v>0.35368868699999984</v>
      </c>
      <c r="AB253" s="7">
        <v>126.31183127117271</v>
      </c>
      <c r="AC253" s="7">
        <v>0.90142141563874689</v>
      </c>
      <c r="AD253" s="7">
        <v>6.4123424361253123E-2</v>
      </c>
      <c r="AE253" s="7">
        <v>2.5600000000000001E-2</v>
      </c>
      <c r="AF253" s="7">
        <v>6.8679600000000019E-3</v>
      </c>
      <c r="AG253" s="7">
        <v>1.9871999999999997E-3</v>
      </c>
      <c r="AK253" s="7"/>
    </row>
    <row r="254" spans="1:37" x14ac:dyDescent="0.15">
      <c r="A254" s="13"/>
      <c r="H254" s="7">
        <v>252</v>
      </c>
      <c r="I254" s="7">
        <v>1.5666285937499996E-2</v>
      </c>
      <c r="J254" s="7">
        <v>156.66285937499995</v>
      </c>
      <c r="K254" s="7">
        <v>6.3455524222045916E-3</v>
      </c>
      <c r="L254" s="7">
        <v>57.109971799841325</v>
      </c>
      <c r="M254" s="5">
        <v>48</v>
      </c>
      <c r="N254" s="11">
        <v>1</v>
      </c>
      <c r="O254" s="7">
        <v>3.2638095703124992</v>
      </c>
      <c r="P254" s="5">
        <v>3</v>
      </c>
      <c r="Q254" s="7">
        <v>1.0879365234374998</v>
      </c>
      <c r="V254" s="7">
        <v>233</v>
      </c>
      <c r="W254" s="7">
        <v>159.36440477721692</v>
      </c>
      <c r="X254" s="7">
        <v>11.336530482101784</v>
      </c>
      <c r="Y254" s="7">
        <v>4.5258839999999996</v>
      </c>
      <c r="Z254" s="7">
        <v>1.21420274518125</v>
      </c>
      <c r="AA254" s="7">
        <v>0.35132174549999989</v>
      </c>
      <c r="AB254" s="7">
        <v>126.52710011848677</v>
      </c>
      <c r="AC254" s="7">
        <v>0.90142141563874689</v>
      </c>
      <c r="AD254" s="7">
        <v>6.4123424361253123E-2</v>
      </c>
      <c r="AE254" s="7">
        <v>2.5600000000000001E-2</v>
      </c>
      <c r="AF254" s="7">
        <v>6.8679600000000019E-3</v>
      </c>
      <c r="AG254" s="7">
        <v>1.9871999999999997E-3</v>
      </c>
      <c r="AK254" s="7"/>
    </row>
    <row r="255" spans="1:37" x14ac:dyDescent="0.15">
      <c r="A255" s="13"/>
      <c r="H255" s="7">
        <v>253</v>
      </c>
      <c r="I255" s="7">
        <v>1.5568020703124994E-2</v>
      </c>
      <c r="J255" s="7">
        <v>155.68020703124995</v>
      </c>
      <c r="K255" s="7">
        <v>6.2954803291083777E-3</v>
      </c>
      <c r="L255" s="7">
        <v>56.659322961975398</v>
      </c>
      <c r="M255" s="5">
        <v>48</v>
      </c>
      <c r="N255" s="11">
        <v>1</v>
      </c>
      <c r="O255" s="7">
        <v>3.2433376464843739</v>
      </c>
      <c r="P255" s="5">
        <v>3</v>
      </c>
      <c r="Q255" s="7">
        <v>1.0811125488281246</v>
      </c>
      <c r="V255" s="7">
        <v>234</v>
      </c>
      <c r="W255" s="7">
        <v>158.29072736293347</v>
      </c>
      <c r="X255" s="7">
        <v>11.260153472116498</v>
      </c>
      <c r="Y255" s="7">
        <v>4.4953919999999989</v>
      </c>
      <c r="Z255" s="7">
        <v>1.20602236095</v>
      </c>
      <c r="AA255" s="7">
        <v>0.3489548039999999</v>
      </c>
      <c r="AB255" s="7">
        <v>126.74091864632904</v>
      </c>
      <c r="AC255" s="7">
        <v>0.90142141563874689</v>
      </c>
      <c r="AD255" s="7">
        <v>6.4123424361253123E-2</v>
      </c>
      <c r="AE255" s="7">
        <v>2.5600000000000001E-2</v>
      </c>
      <c r="AF255" s="7">
        <v>6.8679600000000019E-3</v>
      </c>
      <c r="AG255" s="7">
        <v>1.9871999999999997E-3</v>
      </c>
      <c r="AK255" s="7"/>
    </row>
    <row r="256" spans="1:37" x14ac:dyDescent="0.15">
      <c r="A256" s="13"/>
      <c r="H256" s="7">
        <v>254</v>
      </c>
      <c r="I256" s="7">
        <v>1.5469755468749995E-2</v>
      </c>
      <c r="J256" s="7">
        <v>154.69755468749995</v>
      </c>
      <c r="K256" s="7">
        <v>6.2454082360121638E-3</v>
      </c>
      <c r="L256" s="7">
        <v>56.208674124109478</v>
      </c>
      <c r="M256" s="5">
        <v>48</v>
      </c>
      <c r="N256" s="11">
        <v>1</v>
      </c>
      <c r="O256" s="7">
        <v>3.2228657226562487</v>
      </c>
      <c r="P256" s="5">
        <v>3</v>
      </c>
      <c r="Q256" s="7">
        <v>1.0742885742187496</v>
      </c>
      <c r="V256" s="7">
        <v>235</v>
      </c>
      <c r="W256" s="7">
        <v>157.21704994864999</v>
      </c>
      <c r="X256" s="7">
        <v>11.18377646213121</v>
      </c>
      <c r="Y256" s="7">
        <v>4.4648999999999983</v>
      </c>
      <c r="Z256" s="7">
        <v>1.19784197671875</v>
      </c>
      <c r="AA256" s="7">
        <v>0.34658786249999984</v>
      </c>
      <c r="AB256" s="7">
        <v>126.95328685469948</v>
      </c>
      <c r="AC256" s="7">
        <v>0.90142141563874689</v>
      </c>
      <c r="AD256" s="7">
        <v>6.4123424361253123E-2</v>
      </c>
      <c r="AE256" s="7">
        <v>2.5600000000000001E-2</v>
      </c>
      <c r="AF256" s="7">
        <v>6.8679600000000019E-3</v>
      </c>
      <c r="AG256" s="7">
        <v>1.9871999999999997E-3</v>
      </c>
      <c r="AK256" s="7"/>
    </row>
    <row r="257" spans="1:37" x14ac:dyDescent="0.15">
      <c r="A257" s="13"/>
      <c r="H257" s="7">
        <v>255</v>
      </c>
      <c r="I257" s="7">
        <v>1.5371490234374995E-2</v>
      </c>
      <c r="J257" s="7">
        <v>153.71490234374994</v>
      </c>
      <c r="K257" s="7">
        <v>6.1953361429159491E-3</v>
      </c>
      <c r="L257" s="7">
        <v>55.758025286243544</v>
      </c>
      <c r="M257" s="5">
        <v>48</v>
      </c>
      <c r="N257" s="11">
        <v>1</v>
      </c>
      <c r="O257" s="7">
        <v>3.2023937988281239</v>
      </c>
      <c r="P257" s="5">
        <v>3</v>
      </c>
      <c r="Q257" s="7">
        <v>1.0674645996093746</v>
      </c>
      <c r="V257" s="7">
        <v>236</v>
      </c>
      <c r="W257" s="7">
        <v>156.14337253436653</v>
      </c>
      <c r="X257" s="7">
        <v>11.107399452145923</v>
      </c>
      <c r="Y257" s="7">
        <v>4.4344079999999986</v>
      </c>
      <c r="Z257" s="7">
        <v>1.1896615924875</v>
      </c>
      <c r="AA257" s="7">
        <v>0.34422092099999985</v>
      </c>
      <c r="AB257" s="7">
        <v>127.16420474359816</v>
      </c>
      <c r="AC257" s="7">
        <v>0.90142141563874689</v>
      </c>
      <c r="AD257" s="7">
        <v>6.4123424361253123E-2</v>
      </c>
      <c r="AE257" s="7">
        <v>2.5600000000000001E-2</v>
      </c>
      <c r="AF257" s="7">
        <v>6.8679600000000019E-3</v>
      </c>
      <c r="AG257" s="7">
        <v>1.9871999999999997E-3</v>
      </c>
      <c r="AK257" s="7"/>
    </row>
    <row r="258" spans="1:37" x14ac:dyDescent="0.15">
      <c r="A258" s="13"/>
      <c r="H258" s="7">
        <v>256</v>
      </c>
      <c r="I258" s="7">
        <v>1.5273224999999994E-2</v>
      </c>
      <c r="J258" s="7">
        <v>152.73224999999994</v>
      </c>
      <c r="K258" s="7">
        <v>6.1452640498197353E-3</v>
      </c>
      <c r="L258" s="7">
        <v>55.307376448377617</v>
      </c>
      <c r="M258" s="5">
        <v>48</v>
      </c>
      <c r="N258" s="11">
        <v>1</v>
      </c>
      <c r="O258" s="7">
        <v>3.1819218749999987</v>
      </c>
      <c r="P258" s="5">
        <v>3</v>
      </c>
      <c r="Q258" s="7">
        <v>1.0606406249999996</v>
      </c>
      <c r="V258" s="7">
        <v>237</v>
      </c>
      <c r="W258" s="7">
        <v>155.06969512008308</v>
      </c>
      <c r="X258" s="7">
        <v>11.031022442160639</v>
      </c>
      <c r="Y258" s="7">
        <v>4.4039159999999988</v>
      </c>
      <c r="Z258" s="7">
        <v>1.18148120825625</v>
      </c>
      <c r="AA258" s="7">
        <v>0.34185397949999985</v>
      </c>
      <c r="AB258" s="7">
        <v>127.37367231302505</v>
      </c>
      <c r="AC258" s="7">
        <v>0.90142141563874689</v>
      </c>
      <c r="AD258" s="7">
        <v>6.4123424361253123E-2</v>
      </c>
      <c r="AE258" s="7">
        <v>2.5600000000000001E-2</v>
      </c>
      <c r="AF258" s="7">
        <v>6.8679600000000019E-3</v>
      </c>
      <c r="AG258" s="7">
        <v>1.9871999999999997E-3</v>
      </c>
      <c r="AK258" s="7"/>
    </row>
    <row r="259" spans="1:37" x14ac:dyDescent="0.15">
      <c r="A259" s="13"/>
      <c r="H259" s="7">
        <v>257</v>
      </c>
      <c r="I259" s="7">
        <v>1.5174959765624996E-2</v>
      </c>
      <c r="J259" s="7">
        <v>151.74959765624996</v>
      </c>
      <c r="K259" s="7">
        <v>6.0951919567235214E-3</v>
      </c>
      <c r="L259" s="7">
        <v>54.856727610511697</v>
      </c>
      <c r="M259" s="5">
        <v>48</v>
      </c>
      <c r="N259" s="11">
        <v>1</v>
      </c>
      <c r="O259" s="7">
        <v>3.1614499511718743</v>
      </c>
      <c r="P259" s="5">
        <v>3</v>
      </c>
      <c r="Q259" s="7">
        <v>1.0538166503906248</v>
      </c>
      <c r="V259" s="7">
        <v>238</v>
      </c>
      <c r="W259" s="7">
        <v>153.9960177057996</v>
      </c>
      <c r="X259" s="7">
        <v>10.954645432175353</v>
      </c>
      <c r="Y259" s="7">
        <v>4.3734239999999991</v>
      </c>
      <c r="Z259" s="7">
        <v>1.173300824025</v>
      </c>
      <c r="AA259" s="7">
        <v>0.33948703799999991</v>
      </c>
      <c r="AB259" s="7">
        <v>127.58168956298016</v>
      </c>
      <c r="AC259" s="7">
        <v>0.90142141563874689</v>
      </c>
      <c r="AD259" s="7">
        <v>6.4123424361253123E-2</v>
      </c>
      <c r="AE259" s="7">
        <v>2.5600000000000001E-2</v>
      </c>
      <c r="AF259" s="7">
        <v>6.8679600000000019E-3</v>
      </c>
      <c r="AG259" s="7">
        <v>1.9871999999999997E-3</v>
      </c>
      <c r="AK259" s="7"/>
    </row>
    <row r="260" spans="1:37" x14ac:dyDescent="0.15">
      <c r="A260" s="13"/>
      <c r="H260" s="7">
        <v>258</v>
      </c>
      <c r="I260" s="7">
        <v>1.5076694531249995E-2</v>
      </c>
      <c r="J260" s="7">
        <v>150.76694531249996</v>
      </c>
      <c r="K260" s="7">
        <v>6.0451198636273075E-3</v>
      </c>
      <c r="L260" s="7">
        <v>54.40607877264577</v>
      </c>
      <c r="M260" s="5">
        <v>48</v>
      </c>
      <c r="N260" s="11">
        <v>1</v>
      </c>
      <c r="O260" s="7">
        <v>3.1409780273437491</v>
      </c>
      <c r="P260" s="5">
        <v>3</v>
      </c>
      <c r="Q260" s="7">
        <v>1.0469926757812498</v>
      </c>
      <c r="V260" s="7">
        <v>239</v>
      </c>
      <c r="W260" s="7">
        <v>152.92234029151612</v>
      </c>
      <c r="X260" s="7">
        <v>10.878268422190065</v>
      </c>
      <c r="Y260" s="7">
        <v>4.3429319999999985</v>
      </c>
      <c r="Z260" s="7">
        <v>1.16512043979375</v>
      </c>
      <c r="AA260" s="7">
        <v>0.33712009649999986</v>
      </c>
      <c r="AB260" s="7">
        <v>127.78825649346346</v>
      </c>
      <c r="AC260" s="7">
        <v>0.90142141563874689</v>
      </c>
      <c r="AD260" s="7">
        <v>6.4123424361253123E-2</v>
      </c>
      <c r="AE260" s="7">
        <v>2.5600000000000001E-2</v>
      </c>
      <c r="AF260" s="7">
        <v>6.8679600000000019E-3</v>
      </c>
      <c r="AG260" s="7">
        <v>1.9871999999999997E-3</v>
      </c>
      <c r="AK260" s="7"/>
    </row>
    <row r="261" spans="1:37" x14ac:dyDescent="0.15">
      <c r="A261" s="13"/>
      <c r="H261" s="7">
        <v>259</v>
      </c>
      <c r="I261" s="7">
        <v>1.4978429296874995E-2</v>
      </c>
      <c r="J261" s="7">
        <v>149.78429296874995</v>
      </c>
      <c r="K261" s="7">
        <v>5.9950477705310937E-3</v>
      </c>
      <c r="L261" s="7">
        <v>53.955429934779843</v>
      </c>
      <c r="M261" s="5">
        <v>48</v>
      </c>
      <c r="N261" s="11">
        <v>1</v>
      </c>
      <c r="O261" s="7">
        <v>3.1205061035156239</v>
      </c>
      <c r="P261" s="5">
        <v>3</v>
      </c>
      <c r="Q261" s="7">
        <v>1.0401687011718745</v>
      </c>
      <c r="V261" s="7">
        <v>240</v>
      </c>
      <c r="W261" s="7">
        <v>151.84866287723267</v>
      </c>
      <c r="X261" s="7">
        <v>10.801891412204778</v>
      </c>
      <c r="Y261" s="7">
        <v>4.3124399999999987</v>
      </c>
      <c r="Z261" s="7">
        <v>1.1569400555625</v>
      </c>
      <c r="AA261" s="7">
        <v>0.33475315499999986</v>
      </c>
      <c r="AB261" s="7">
        <v>127.99337310447495</v>
      </c>
      <c r="AC261" s="7">
        <v>0.90142141563874689</v>
      </c>
      <c r="AD261" s="7">
        <v>6.4123424361253123E-2</v>
      </c>
      <c r="AE261" s="7">
        <v>2.5600000000000001E-2</v>
      </c>
      <c r="AF261" s="7">
        <v>6.8679600000000019E-3</v>
      </c>
      <c r="AG261" s="7">
        <v>1.9871999999999997E-3</v>
      </c>
      <c r="AK261" s="7"/>
    </row>
    <row r="262" spans="1:37" x14ac:dyDescent="0.15">
      <c r="A262" s="13"/>
      <c r="H262" s="7">
        <v>260</v>
      </c>
      <c r="I262" s="7">
        <v>1.4880164062499994E-2</v>
      </c>
      <c r="J262" s="7">
        <v>148.80164062499995</v>
      </c>
      <c r="K262" s="7">
        <v>5.9449756774348798E-3</v>
      </c>
      <c r="L262" s="7">
        <v>53.504781096913923</v>
      </c>
      <c r="M262" s="5">
        <v>48</v>
      </c>
      <c r="N262" s="11">
        <v>1</v>
      </c>
      <c r="O262" s="7">
        <v>3.1000341796874991</v>
      </c>
      <c r="P262" s="5">
        <v>3</v>
      </c>
      <c r="Q262" s="7">
        <v>1.0333447265624998</v>
      </c>
      <c r="V262" s="7">
        <v>241</v>
      </c>
      <c r="W262" s="7">
        <v>150.96287901044883</v>
      </c>
      <c r="X262" s="7">
        <v>10.738880378966918</v>
      </c>
      <c r="Y262" s="7">
        <v>4.2872840999999999</v>
      </c>
      <c r="Z262" s="7">
        <v>1.1501912385717188</v>
      </c>
      <c r="AA262" s="7">
        <v>0.33280042826249989</v>
      </c>
      <c r="AB262" s="7">
        <v>128.19729320192224</v>
      </c>
      <c r="AC262" s="7">
        <v>0.90142141563874689</v>
      </c>
      <c r="AD262" s="7">
        <v>6.4123424361253123E-2</v>
      </c>
      <c r="AE262" s="7">
        <v>2.5600000000000001E-2</v>
      </c>
      <c r="AF262" s="7">
        <v>6.8679600000000019E-3</v>
      </c>
      <c r="AG262" s="7">
        <v>1.9871999999999997E-3</v>
      </c>
      <c r="AK262" s="7"/>
    </row>
    <row r="263" spans="1:37" x14ac:dyDescent="0.15">
      <c r="A263" s="13"/>
      <c r="H263" s="7">
        <v>261</v>
      </c>
      <c r="I263" s="7">
        <v>1.4781898828124994E-2</v>
      </c>
      <c r="J263" s="7">
        <v>147.81898828124994</v>
      </c>
      <c r="K263" s="7">
        <v>5.8949035843386659E-3</v>
      </c>
      <c r="L263" s="7">
        <v>53.054132259047996</v>
      </c>
      <c r="M263" s="5">
        <v>48</v>
      </c>
      <c r="N263" s="11">
        <v>1</v>
      </c>
      <c r="O263" s="7">
        <v>3.0795622558593738</v>
      </c>
      <c r="P263" s="5">
        <v>3</v>
      </c>
      <c r="Q263" s="7">
        <v>1.0265207519531245</v>
      </c>
      <c r="V263" s="7">
        <v>242</v>
      </c>
      <c r="W263" s="7">
        <v>150.07709514366496</v>
      </c>
      <c r="X263" s="7">
        <v>10.675869345729055</v>
      </c>
      <c r="Y263" s="7">
        <v>4.2621281999999985</v>
      </c>
      <c r="Z263" s="7">
        <v>1.1434424215809373</v>
      </c>
      <c r="AA263" s="7">
        <v>0.33084770152499982</v>
      </c>
      <c r="AB263" s="7">
        <v>128.40001678580526</v>
      </c>
      <c r="AC263" s="7">
        <v>0.90142141563874689</v>
      </c>
      <c r="AD263" s="7">
        <v>6.4123424361253123E-2</v>
      </c>
      <c r="AE263" s="7">
        <v>2.5600000000000001E-2</v>
      </c>
      <c r="AF263" s="7">
        <v>6.8679600000000019E-3</v>
      </c>
      <c r="AG263" s="7">
        <v>1.9871999999999997E-3</v>
      </c>
      <c r="AK263" s="7"/>
    </row>
    <row r="264" spans="1:37" x14ac:dyDescent="0.15">
      <c r="A264" s="13"/>
      <c r="H264" s="7">
        <v>262</v>
      </c>
      <c r="I264" s="7">
        <v>1.4683633593749995E-2</v>
      </c>
      <c r="J264" s="7">
        <v>146.83633593749994</v>
      </c>
      <c r="K264" s="7">
        <v>5.8448314912424521E-3</v>
      </c>
      <c r="L264" s="7">
        <v>52.603483421182069</v>
      </c>
      <c r="M264" s="5">
        <v>48</v>
      </c>
      <c r="N264" s="11">
        <v>1</v>
      </c>
      <c r="O264" s="7">
        <v>3.0590903320312486</v>
      </c>
      <c r="P264" s="5">
        <v>3</v>
      </c>
      <c r="Q264" s="7">
        <v>1.0196967773437495</v>
      </c>
      <c r="V264" s="7">
        <v>243</v>
      </c>
      <c r="W264" s="7">
        <v>149.19131127688112</v>
      </c>
      <c r="X264" s="7">
        <v>10.612858312491197</v>
      </c>
      <c r="Y264" s="7">
        <v>4.2369722999999997</v>
      </c>
      <c r="Z264" s="7">
        <v>1.1366936045901563</v>
      </c>
      <c r="AA264" s="7">
        <v>0.32889497478749991</v>
      </c>
      <c r="AB264" s="7">
        <v>128.60154385612404</v>
      </c>
      <c r="AC264" s="7">
        <v>0.90142141563874689</v>
      </c>
      <c r="AD264" s="7">
        <v>6.4123424361253123E-2</v>
      </c>
      <c r="AE264" s="7">
        <v>2.5600000000000001E-2</v>
      </c>
      <c r="AF264" s="7">
        <v>6.8679600000000019E-3</v>
      </c>
      <c r="AG264" s="7">
        <v>1.9871999999999997E-3</v>
      </c>
      <c r="AK264" s="7"/>
    </row>
    <row r="265" spans="1:37" x14ac:dyDescent="0.15">
      <c r="A265" s="13"/>
      <c r="H265" s="7">
        <v>263</v>
      </c>
      <c r="I265" s="7">
        <v>1.4585368359374995E-2</v>
      </c>
      <c r="J265" s="7">
        <v>145.85368359374993</v>
      </c>
      <c r="K265" s="7">
        <v>5.7947593981462382E-3</v>
      </c>
      <c r="L265" s="7">
        <v>52.152834583316142</v>
      </c>
      <c r="M265" s="5">
        <v>48</v>
      </c>
      <c r="N265" s="11">
        <v>1</v>
      </c>
      <c r="O265" s="7">
        <v>3.0386184082031238</v>
      </c>
      <c r="P265" s="5">
        <v>3</v>
      </c>
      <c r="Q265" s="7">
        <v>1.0128728027343745</v>
      </c>
      <c r="V265" s="7">
        <v>244</v>
      </c>
      <c r="W265" s="7">
        <v>148.30552741009726</v>
      </c>
      <c r="X265" s="7">
        <v>10.549847279253335</v>
      </c>
      <c r="Y265" s="7">
        <v>4.2118163999999991</v>
      </c>
      <c r="Z265" s="7">
        <v>1.1299447875993751</v>
      </c>
      <c r="AA265" s="7">
        <v>0.32694224804999988</v>
      </c>
      <c r="AB265" s="7">
        <v>128.80187441287859</v>
      </c>
      <c r="AC265" s="7">
        <v>0.90142141563874689</v>
      </c>
      <c r="AD265" s="7">
        <v>6.4123424361253123E-2</v>
      </c>
      <c r="AE265" s="7">
        <v>2.5600000000000001E-2</v>
      </c>
      <c r="AF265" s="7">
        <v>6.8679600000000019E-3</v>
      </c>
      <c r="AG265" s="7">
        <v>1.9871999999999997E-3</v>
      </c>
      <c r="AK265" s="7"/>
    </row>
    <row r="266" spans="1:37" x14ac:dyDescent="0.15">
      <c r="A266" s="13"/>
      <c r="H266" s="7">
        <v>264</v>
      </c>
      <c r="I266" s="7">
        <v>1.4487103124999994E-2</v>
      </c>
      <c r="J266" s="7">
        <v>144.87103124999993</v>
      </c>
      <c r="K266" s="7">
        <v>5.7446873050500235E-3</v>
      </c>
      <c r="L266" s="7">
        <v>51.702185745450215</v>
      </c>
      <c r="M266" s="5">
        <v>48</v>
      </c>
      <c r="N266" s="11">
        <v>1</v>
      </c>
      <c r="O266" s="7">
        <v>3.0181464843749986</v>
      </c>
      <c r="P266" s="5">
        <v>3</v>
      </c>
      <c r="Q266" s="7">
        <v>1.0060488281249995</v>
      </c>
      <c r="V266" s="7">
        <v>245</v>
      </c>
      <c r="W266" s="7">
        <v>147.41974354331339</v>
      </c>
      <c r="X266" s="7">
        <v>10.486836246015473</v>
      </c>
      <c r="Y266" s="7">
        <v>4.1866604999999995</v>
      </c>
      <c r="Z266" s="7">
        <v>1.1231959706085937</v>
      </c>
      <c r="AA266" s="7">
        <v>0.32498952131249986</v>
      </c>
      <c r="AB266" s="7">
        <v>129.00100845606892</v>
      </c>
      <c r="AC266" s="7">
        <v>0.90142141563874689</v>
      </c>
      <c r="AD266" s="7">
        <v>6.4123424361253123E-2</v>
      </c>
      <c r="AE266" s="7">
        <v>2.5600000000000001E-2</v>
      </c>
      <c r="AF266" s="7">
        <v>6.8679600000000019E-3</v>
      </c>
      <c r="AG266" s="7">
        <v>1.9871999999999997E-3</v>
      </c>
      <c r="AK266" s="7"/>
    </row>
    <row r="267" spans="1:37" x14ac:dyDescent="0.15">
      <c r="A267" s="13"/>
      <c r="H267" s="7">
        <v>265</v>
      </c>
      <c r="I267" s="7">
        <v>1.4388837890624995E-2</v>
      </c>
      <c r="J267" s="7">
        <v>143.88837890624995</v>
      </c>
      <c r="K267" s="7">
        <v>5.6946152119538105E-3</v>
      </c>
      <c r="L267" s="7">
        <v>51.251536907584295</v>
      </c>
      <c r="M267" s="5">
        <v>48</v>
      </c>
      <c r="N267" s="11">
        <v>1</v>
      </c>
      <c r="O267" s="7">
        <v>2.9976745605468742</v>
      </c>
      <c r="P267" s="5">
        <v>3</v>
      </c>
      <c r="Q267" s="7">
        <v>0.99922485351562473</v>
      </c>
      <c r="V267" s="7">
        <v>246</v>
      </c>
      <c r="W267" s="7">
        <v>146.53395967652952</v>
      </c>
      <c r="X267" s="7">
        <v>10.423825212777611</v>
      </c>
      <c r="Y267" s="7">
        <v>4.1615045999999989</v>
      </c>
      <c r="Z267" s="7">
        <v>1.1164471536178124</v>
      </c>
      <c r="AA267" s="7">
        <v>0.32303679457499984</v>
      </c>
      <c r="AB267" s="7">
        <v>129.19894598569502</v>
      </c>
      <c r="AC267" s="7">
        <v>0.90142141563874689</v>
      </c>
      <c r="AD267" s="7">
        <v>6.4123424361253123E-2</v>
      </c>
      <c r="AE267" s="7">
        <v>2.5600000000000001E-2</v>
      </c>
      <c r="AF267" s="7">
        <v>6.8679600000000019E-3</v>
      </c>
      <c r="AG267" s="7">
        <v>1.9871999999999997E-3</v>
      </c>
      <c r="AK267" s="7"/>
    </row>
    <row r="268" spans="1:37" x14ac:dyDescent="0.15">
      <c r="A268" s="13"/>
      <c r="H268" s="7">
        <v>266</v>
      </c>
      <c r="I268" s="7">
        <v>1.4290572656249995E-2</v>
      </c>
      <c r="J268" s="7">
        <v>142.90572656249995</v>
      </c>
      <c r="K268" s="7">
        <v>5.6445431188575958E-3</v>
      </c>
      <c r="L268" s="7">
        <v>50.800888069718361</v>
      </c>
      <c r="M268" s="5">
        <v>48</v>
      </c>
      <c r="N268" s="11">
        <v>1</v>
      </c>
      <c r="O268" s="7">
        <v>2.977202636718749</v>
      </c>
      <c r="P268" s="5">
        <v>3</v>
      </c>
      <c r="Q268" s="7">
        <v>0.99240087890624962</v>
      </c>
      <c r="V268" s="7">
        <v>247</v>
      </c>
      <c r="W268" s="7">
        <v>145.64817580974568</v>
      </c>
      <c r="X268" s="7">
        <v>10.36081417953975</v>
      </c>
      <c r="Y268" s="7">
        <v>4.1363486999999992</v>
      </c>
      <c r="Z268" s="7">
        <v>1.1096983366270312</v>
      </c>
      <c r="AA268" s="7">
        <v>0.32108406783749988</v>
      </c>
      <c r="AB268" s="7">
        <v>129.39568700175687</v>
      </c>
      <c r="AC268" s="7">
        <v>0.90142141563874689</v>
      </c>
      <c r="AD268" s="7">
        <v>6.4123424361253123E-2</v>
      </c>
      <c r="AE268" s="7">
        <v>2.5600000000000001E-2</v>
      </c>
      <c r="AF268" s="7">
        <v>6.8679600000000019E-3</v>
      </c>
      <c r="AG268" s="7">
        <v>1.9871999999999997E-3</v>
      </c>
      <c r="AK268" s="7"/>
    </row>
    <row r="269" spans="1:37" x14ac:dyDescent="0.15">
      <c r="A269" s="13"/>
      <c r="H269" s="7">
        <v>267</v>
      </c>
      <c r="I269" s="7">
        <v>1.4192307421874994E-2</v>
      </c>
      <c r="J269" s="7">
        <v>141.92307421874995</v>
      </c>
      <c r="K269" s="7">
        <v>5.5944710257613819E-3</v>
      </c>
      <c r="L269" s="7">
        <v>50.350239231852441</v>
      </c>
      <c r="M269" s="5">
        <v>48</v>
      </c>
      <c r="N269" s="11">
        <v>1</v>
      </c>
      <c r="O269" s="7">
        <v>2.9567307128906237</v>
      </c>
      <c r="P269" s="5">
        <v>3</v>
      </c>
      <c r="Q269" s="7">
        <v>0.98557690429687461</v>
      </c>
      <c r="V269" s="7">
        <v>248</v>
      </c>
      <c r="W269" s="7">
        <v>144.76239194296181</v>
      </c>
      <c r="X269" s="7">
        <v>10.297803146301888</v>
      </c>
      <c r="Y269" s="7">
        <v>4.1111927999999986</v>
      </c>
      <c r="Z269" s="7">
        <v>1.10294951963625</v>
      </c>
      <c r="AA269" s="7">
        <v>0.31913134109999985</v>
      </c>
      <c r="AB269" s="7">
        <v>129.59123150425449</v>
      </c>
      <c r="AC269" s="7">
        <v>0.90142141563874689</v>
      </c>
      <c r="AD269" s="7">
        <v>6.4123424361253123E-2</v>
      </c>
      <c r="AE269" s="7">
        <v>2.5600000000000001E-2</v>
      </c>
      <c r="AF269" s="7">
        <v>6.8679600000000019E-3</v>
      </c>
      <c r="AG269" s="7">
        <v>1.9871999999999997E-3</v>
      </c>
      <c r="AK269" s="7"/>
    </row>
    <row r="270" spans="1:37" x14ac:dyDescent="0.15">
      <c r="A270" s="13"/>
      <c r="H270" s="7">
        <v>268</v>
      </c>
      <c r="I270" s="7">
        <v>1.4094042187499996E-2</v>
      </c>
      <c r="J270" s="7">
        <v>140.94042187499997</v>
      </c>
      <c r="K270" s="7">
        <v>5.544398932665168E-3</v>
      </c>
      <c r="L270" s="7">
        <v>49.899590393986514</v>
      </c>
      <c r="M270" s="5">
        <v>48</v>
      </c>
      <c r="N270" s="11">
        <v>1</v>
      </c>
      <c r="O270" s="7">
        <v>2.9362587890624994</v>
      </c>
      <c r="P270" s="5">
        <v>3</v>
      </c>
      <c r="Q270" s="7">
        <v>0.97875292968749983</v>
      </c>
      <c r="V270" s="7">
        <v>249</v>
      </c>
      <c r="W270" s="7">
        <v>143.87660807617797</v>
      </c>
      <c r="X270" s="7">
        <v>10.234792113064028</v>
      </c>
      <c r="Y270" s="7">
        <v>4.086036899999999</v>
      </c>
      <c r="Z270" s="7">
        <v>1.0962007026454688</v>
      </c>
      <c r="AA270" s="7">
        <v>0.31717861436249989</v>
      </c>
      <c r="AB270" s="7">
        <v>129.78557949318787</v>
      </c>
      <c r="AC270" s="7">
        <v>0.90142141563874689</v>
      </c>
      <c r="AD270" s="7">
        <v>6.4123424361253123E-2</v>
      </c>
      <c r="AE270" s="7">
        <v>2.5600000000000001E-2</v>
      </c>
      <c r="AF270" s="7">
        <v>6.8679600000000019E-3</v>
      </c>
      <c r="AG270" s="7">
        <v>1.9871999999999997E-3</v>
      </c>
      <c r="AK270" s="7"/>
    </row>
    <row r="271" spans="1:37" x14ac:dyDescent="0.15">
      <c r="A271" s="13"/>
      <c r="H271" s="7">
        <v>269</v>
      </c>
      <c r="I271" s="7">
        <v>1.3995776953124995E-2</v>
      </c>
      <c r="J271" s="7">
        <v>139.95776953124997</v>
      </c>
      <c r="K271" s="7">
        <v>5.4943268395689542E-3</v>
      </c>
      <c r="L271" s="7">
        <v>49.448941556120587</v>
      </c>
      <c r="M271" s="5">
        <v>48</v>
      </c>
      <c r="N271" s="11">
        <v>1</v>
      </c>
      <c r="O271" s="7">
        <v>2.9157868652343741</v>
      </c>
      <c r="P271" s="5">
        <v>3</v>
      </c>
      <c r="Q271" s="7">
        <v>0.97192895507812471</v>
      </c>
      <c r="V271" s="7">
        <v>250</v>
      </c>
      <c r="W271" s="7">
        <v>142.99082420939408</v>
      </c>
      <c r="X271" s="7">
        <v>10.171781079826166</v>
      </c>
      <c r="Y271" s="7">
        <v>4.0608809999999984</v>
      </c>
      <c r="Z271" s="7">
        <v>1.0894518856546873</v>
      </c>
      <c r="AA271" s="7">
        <v>0.31522588762499981</v>
      </c>
      <c r="AB271" s="7">
        <v>129.97873096855704</v>
      </c>
      <c r="AC271" s="7">
        <v>0.90142141563874689</v>
      </c>
      <c r="AD271" s="7">
        <v>6.4123424361253123E-2</v>
      </c>
      <c r="AE271" s="7">
        <v>2.5600000000000001E-2</v>
      </c>
      <c r="AF271" s="7">
        <v>6.8679600000000019E-3</v>
      </c>
      <c r="AG271" s="7">
        <v>1.9871999999999997E-3</v>
      </c>
      <c r="AK271" s="7"/>
    </row>
    <row r="272" spans="1:37" x14ac:dyDescent="0.15">
      <c r="A272" s="13"/>
      <c r="H272" s="7">
        <v>270</v>
      </c>
      <c r="I272" s="7">
        <v>1.3897511718749995E-2</v>
      </c>
      <c r="J272" s="7">
        <v>138.97511718749996</v>
      </c>
      <c r="K272" s="7">
        <v>5.4442547464727403E-3</v>
      </c>
      <c r="L272" s="7">
        <v>48.998292718254667</v>
      </c>
      <c r="M272" s="5">
        <v>48</v>
      </c>
      <c r="N272" s="11">
        <v>1</v>
      </c>
      <c r="O272" s="7">
        <v>2.8953149414062493</v>
      </c>
      <c r="P272" s="5">
        <v>3</v>
      </c>
      <c r="Q272" s="7">
        <v>0.96510498046874982</v>
      </c>
      <c r="V272" s="7">
        <v>251</v>
      </c>
      <c r="W272" s="7">
        <v>142.10504034261024</v>
      </c>
      <c r="X272" s="7">
        <v>10.108770046588306</v>
      </c>
      <c r="Y272" s="7">
        <v>4.0357250999999987</v>
      </c>
      <c r="Z272" s="7">
        <v>1.0827030686639063</v>
      </c>
      <c r="AA272" s="7">
        <v>0.3132731608874999</v>
      </c>
      <c r="AB272" s="7">
        <v>130.17068593036194</v>
      </c>
      <c r="AC272" s="7">
        <v>0.90142141563874689</v>
      </c>
      <c r="AD272" s="7">
        <v>6.4123424361253123E-2</v>
      </c>
      <c r="AE272" s="7">
        <v>2.5600000000000001E-2</v>
      </c>
      <c r="AF272" s="7">
        <v>6.8679600000000019E-3</v>
      </c>
      <c r="AG272" s="7">
        <v>1.9871999999999997E-3</v>
      </c>
      <c r="AK272" s="7"/>
    </row>
    <row r="273" spans="1:37" x14ac:dyDescent="0.15">
      <c r="A273" s="13"/>
      <c r="H273" s="7">
        <v>271</v>
      </c>
      <c r="I273" s="7">
        <v>1.381644290039062E-2</v>
      </c>
      <c r="J273" s="7">
        <v>138.16442900390621</v>
      </c>
      <c r="K273" s="7">
        <v>5.4050107435085828E-3</v>
      </c>
      <c r="L273" s="7">
        <v>48.645096691577244</v>
      </c>
      <c r="M273" s="5">
        <v>48</v>
      </c>
      <c r="N273" s="11">
        <v>1</v>
      </c>
      <c r="O273" s="7">
        <v>2.8784256042480458</v>
      </c>
      <c r="P273" s="5">
        <v>3</v>
      </c>
      <c r="Q273" s="7">
        <v>0.95947520141601528</v>
      </c>
      <c r="V273" s="7">
        <v>252</v>
      </c>
      <c r="W273" s="7">
        <v>141.2192564758264</v>
      </c>
      <c r="X273" s="7">
        <v>10.045759013350445</v>
      </c>
      <c r="Y273" s="7">
        <v>4.0105691999999991</v>
      </c>
      <c r="Z273" s="7">
        <v>1.0759542516731251</v>
      </c>
      <c r="AA273" s="7">
        <v>0.31132043414999988</v>
      </c>
      <c r="AB273" s="7">
        <v>130.36144437860264</v>
      </c>
      <c r="AC273" s="7">
        <v>0.90142141563874689</v>
      </c>
      <c r="AD273" s="7">
        <v>6.4123424361253123E-2</v>
      </c>
      <c r="AE273" s="7">
        <v>2.5600000000000001E-2</v>
      </c>
      <c r="AF273" s="7">
        <v>6.8679600000000019E-3</v>
      </c>
      <c r="AG273" s="7">
        <v>1.9871999999999997E-3</v>
      </c>
      <c r="AK273" s="7"/>
    </row>
    <row r="274" spans="1:37" x14ac:dyDescent="0.15">
      <c r="A274" s="13"/>
      <c r="H274" s="7">
        <v>272</v>
      </c>
      <c r="I274" s="7">
        <v>1.3735374082031244E-2</v>
      </c>
      <c r="J274" s="7">
        <v>137.35374082031245</v>
      </c>
      <c r="K274" s="7">
        <v>5.3657667405444254E-3</v>
      </c>
      <c r="L274" s="7">
        <v>48.291900664899828</v>
      </c>
      <c r="M274" s="5">
        <v>48</v>
      </c>
      <c r="N274" s="11">
        <v>1</v>
      </c>
      <c r="O274" s="7">
        <v>2.8615362670898428</v>
      </c>
      <c r="P274" s="5">
        <v>3</v>
      </c>
      <c r="Q274" s="7">
        <v>0.95384542236328096</v>
      </c>
      <c r="V274" s="7">
        <v>253</v>
      </c>
      <c r="W274" s="7">
        <v>140.33347260904253</v>
      </c>
      <c r="X274" s="7">
        <v>9.9827479801125829</v>
      </c>
      <c r="Y274" s="7">
        <v>3.9854132999999989</v>
      </c>
      <c r="Z274" s="7">
        <v>1.0692054346823436</v>
      </c>
      <c r="AA274" s="7">
        <v>0.30936770741249986</v>
      </c>
      <c r="AB274" s="7">
        <v>130.55100631327909</v>
      </c>
      <c r="AC274" s="7">
        <v>0.90142141563874689</v>
      </c>
      <c r="AD274" s="7">
        <v>6.4123424361253123E-2</v>
      </c>
      <c r="AE274" s="7">
        <v>2.5600000000000001E-2</v>
      </c>
      <c r="AF274" s="7">
        <v>6.8679600000000019E-3</v>
      </c>
      <c r="AG274" s="7">
        <v>1.9871999999999997E-3</v>
      </c>
      <c r="AK274" s="7"/>
    </row>
    <row r="275" spans="1:37" x14ac:dyDescent="0.15">
      <c r="A275" s="13"/>
      <c r="H275" s="7">
        <v>273</v>
      </c>
      <c r="I275" s="7">
        <v>1.3654305263671869E-2</v>
      </c>
      <c r="J275" s="7">
        <v>136.5430526367187</v>
      </c>
      <c r="K275" s="7">
        <v>5.326522737580267E-3</v>
      </c>
      <c r="L275" s="7">
        <v>47.938704638222404</v>
      </c>
      <c r="M275" s="5">
        <v>48</v>
      </c>
      <c r="N275" s="11">
        <v>1</v>
      </c>
      <c r="O275" s="7">
        <v>2.8446469299316397</v>
      </c>
      <c r="P275" s="5">
        <v>3</v>
      </c>
      <c r="Q275" s="7">
        <v>0.94821564331054653</v>
      </c>
      <c r="V275" s="7">
        <v>254</v>
      </c>
      <c r="W275" s="7">
        <v>139.44768874225866</v>
      </c>
      <c r="X275" s="7">
        <v>9.9197369468747212</v>
      </c>
      <c r="Y275" s="7">
        <v>3.9602573999999988</v>
      </c>
      <c r="Z275" s="7">
        <v>1.0624566176915624</v>
      </c>
      <c r="AA275" s="7">
        <v>0.30741498067499984</v>
      </c>
      <c r="AB275" s="7">
        <v>130.73937173439128</v>
      </c>
      <c r="AC275" s="7">
        <v>0.90142141563874689</v>
      </c>
      <c r="AD275" s="7">
        <v>6.4123424361253123E-2</v>
      </c>
      <c r="AE275" s="7">
        <v>2.5600000000000001E-2</v>
      </c>
      <c r="AF275" s="7">
        <v>6.8679600000000019E-3</v>
      </c>
      <c r="AG275" s="7">
        <v>1.9871999999999997E-3</v>
      </c>
      <c r="AK275" s="7"/>
    </row>
    <row r="276" spans="1:37" x14ac:dyDescent="0.15">
      <c r="A276" s="13"/>
      <c r="H276" s="7">
        <v>274</v>
      </c>
      <c r="I276" s="7">
        <v>1.3573236445312494E-2</v>
      </c>
      <c r="J276" s="7">
        <v>135.73236445312494</v>
      </c>
      <c r="K276" s="7">
        <v>5.2872787346161096E-3</v>
      </c>
      <c r="L276" s="7">
        <v>47.585508611544988</v>
      </c>
      <c r="M276" s="5">
        <v>48</v>
      </c>
      <c r="N276" s="11">
        <v>1</v>
      </c>
      <c r="O276" s="7">
        <v>2.8277575927734362</v>
      </c>
      <c r="P276" s="5">
        <v>3</v>
      </c>
      <c r="Q276" s="7">
        <v>0.9425858642578121</v>
      </c>
      <c r="V276" s="7">
        <v>255</v>
      </c>
      <c r="W276" s="7">
        <v>138.5619048754748</v>
      </c>
      <c r="X276" s="7">
        <v>9.8567259136368595</v>
      </c>
      <c r="Y276" s="7">
        <v>3.9351014999999987</v>
      </c>
      <c r="Z276" s="7">
        <v>1.0557078007007812</v>
      </c>
      <c r="AA276" s="7">
        <v>0.30546225393749982</v>
      </c>
      <c r="AB276" s="7">
        <v>130.92654064193925</v>
      </c>
      <c r="AC276" s="7">
        <v>0.90142141563874689</v>
      </c>
      <c r="AD276" s="7">
        <v>6.4123424361253123E-2</v>
      </c>
      <c r="AE276" s="7">
        <v>2.5600000000000001E-2</v>
      </c>
      <c r="AF276" s="7">
        <v>6.8679600000000019E-3</v>
      </c>
      <c r="AG276" s="7">
        <v>1.9871999999999997E-3</v>
      </c>
      <c r="AK276" s="7"/>
    </row>
    <row r="277" spans="1:37" x14ac:dyDescent="0.15">
      <c r="A277" s="13"/>
      <c r="H277" s="7">
        <v>275</v>
      </c>
      <c r="I277" s="7">
        <v>1.3492167626953121E-2</v>
      </c>
      <c r="J277" s="7">
        <v>134.92167626953122</v>
      </c>
      <c r="K277" s="7">
        <v>5.2480347316519521E-3</v>
      </c>
      <c r="L277" s="7">
        <v>47.232312584867572</v>
      </c>
      <c r="M277" s="5">
        <v>48</v>
      </c>
      <c r="N277" s="11">
        <v>1</v>
      </c>
      <c r="O277" s="7">
        <v>2.8108682556152336</v>
      </c>
      <c r="P277" s="5">
        <v>3</v>
      </c>
      <c r="Q277" s="7">
        <v>0.93695608520507789</v>
      </c>
      <c r="V277" s="7">
        <v>256</v>
      </c>
      <c r="W277" s="7">
        <v>137.67612100869096</v>
      </c>
      <c r="X277" s="7">
        <v>9.7937148803989977</v>
      </c>
      <c r="Y277" s="7">
        <v>3.9099455999999986</v>
      </c>
      <c r="Z277" s="7">
        <v>1.04895898371</v>
      </c>
      <c r="AA277" s="7">
        <v>0.30350952719999985</v>
      </c>
      <c r="AB277" s="7">
        <v>131.11251303592303</v>
      </c>
      <c r="AC277" s="7">
        <v>0.90142141563874689</v>
      </c>
      <c r="AD277" s="7">
        <v>6.4123424361253123E-2</v>
      </c>
      <c r="AE277" s="7">
        <v>2.5600000000000001E-2</v>
      </c>
      <c r="AF277" s="7">
        <v>6.8679600000000019E-3</v>
      </c>
      <c r="AG277" s="7">
        <v>1.9871999999999997E-3</v>
      </c>
      <c r="AK277" s="7"/>
    </row>
    <row r="278" spans="1:37" x14ac:dyDescent="0.15">
      <c r="A278" s="13"/>
      <c r="H278" s="7">
        <v>276</v>
      </c>
      <c r="I278" s="7">
        <v>1.3411098808593746E-2</v>
      </c>
      <c r="J278" s="7">
        <v>134.11098808593746</v>
      </c>
      <c r="K278" s="7">
        <v>5.2087907286877946E-3</v>
      </c>
      <c r="L278" s="7">
        <v>46.879116558190148</v>
      </c>
      <c r="M278" s="5">
        <v>48</v>
      </c>
      <c r="N278" s="11">
        <v>1</v>
      </c>
      <c r="O278" s="7">
        <v>2.7939789184570305</v>
      </c>
      <c r="P278" s="5">
        <v>3</v>
      </c>
      <c r="Q278" s="7">
        <v>0.93132630615234346</v>
      </c>
      <c r="V278" s="7">
        <v>257</v>
      </c>
      <c r="W278" s="7">
        <v>136.79033714190712</v>
      </c>
      <c r="X278" s="7">
        <v>9.7307038471611378</v>
      </c>
      <c r="Y278" s="7">
        <v>3.8847896999999993</v>
      </c>
      <c r="Z278" s="7">
        <v>1.0422101667192187</v>
      </c>
      <c r="AA278" s="7">
        <v>0.30155680046249989</v>
      </c>
      <c r="AB278" s="7">
        <v>131.29728891634255</v>
      </c>
      <c r="AC278" s="7">
        <v>0.90142141563874689</v>
      </c>
      <c r="AD278" s="7">
        <v>6.4123424361253123E-2</v>
      </c>
      <c r="AE278" s="7">
        <v>2.5600000000000001E-2</v>
      </c>
      <c r="AF278" s="7">
        <v>6.8679600000000019E-3</v>
      </c>
      <c r="AG278" s="7">
        <v>1.9871999999999997E-3</v>
      </c>
      <c r="AK278" s="7"/>
    </row>
    <row r="279" spans="1:37" x14ac:dyDescent="0.15">
      <c r="A279" s="13"/>
      <c r="H279" s="7">
        <v>277</v>
      </c>
      <c r="I279" s="7">
        <v>1.333002999023437E-2</v>
      </c>
      <c r="J279" s="7">
        <v>133.30029990234371</v>
      </c>
      <c r="K279" s="7">
        <v>5.1695467257236363E-3</v>
      </c>
      <c r="L279" s="7">
        <v>46.525920531512725</v>
      </c>
      <c r="M279" s="5">
        <v>48</v>
      </c>
      <c r="N279" s="11">
        <v>1</v>
      </c>
      <c r="O279" s="7">
        <v>2.7770895812988274</v>
      </c>
      <c r="P279" s="5">
        <v>3</v>
      </c>
      <c r="Q279" s="7">
        <v>0.92569652709960915</v>
      </c>
      <c r="V279" s="7">
        <v>258</v>
      </c>
      <c r="W279" s="7">
        <v>135.90455327512325</v>
      </c>
      <c r="X279" s="7">
        <v>9.6676928139232778</v>
      </c>
      <c r="Y279" s="7">
        <v>3.8596337999999992</v>
      </c>
      <c r="Z279" s="7">
        <v>1.0354613497284375</v>
      </c>
      <c r="AA279" s="7">
        <v>0.29960407372499986</v>
      </c>
      <c r="AB279" s="7">
        <v>131.48086828319779</v>
      </c>
      <c r="AC279" s="7">
        <v>0.90142141563874689</v>
      </c>
      <c r="AD279" s="7">
        <v>6.4123424361253123E-2</v>
      </c>
      <c r="AE279" s="7">
        <v>2.5600000000000001E-2</v>
      </c>
      <c r="AF279" s="7">
        <v>6.8679600000000019E-3</v>
      </c>
      <c r="AG279" s="7">
        <v>1.9871999999999997E-3</v>
      </c>
      <c r="AK279" s="7"/>
    </row>
    <row r="280" spans="1:37" x14ac:dyDescent="0.15">
      <c r="A280" s="13"/>
      <c r="H280" s="7">
        <v>278</v>
      </c>
      <c r="I280" s="7">
        <v>1.3248961171874995E-2</v>
      </c>
      <c r="J280" s="7">
        <v>132.48961171874996</v>
      </c>
      <c r="K280" s="7">
        <v>5.1303027227594788E-3</v>
      </c>
      <c r="L280" s="7">
        <v>46.172724504835308</v>
      </c>
      <c r="M280" s="5">
        <v>48</v>
      </c>
      <c r="N280" s="11">
        <v>1</v>
      </c>
      <c r="O280" s="7">
        <v>2.7602002441406239</v>
      </c>
      <c r="P280" s="5">
        <v>3</v>
      </c>
      <c r="Q280" s="7">
        <v>0.92006674804687461</v>
      </c>
      <c r="V280" s="7">
        <v>259</v>
      </c>
      <c r="W280" s="7">
        <v>135.01876940833938</v>
      </c>
      <c r="X280" s="7">
        <v>9.6046817806854161</v>
      </c>
      <c r="Y280" s="7">
        <v>3.8344778999999991</v>
      </c>
      <c r="Z280" s="7">
        <v>1.0287125327376563</v>
      </c>
      <c r="AA280" s="7">
        <v>0.29765134698749984</v>
      </c>
      <c r="AB280" s="7">
        <v>131.66325113648887</v>
      </c>
      <c r="AC280" s="7">
        <v>0.90142141563874689</v>
      </c>
      <c r="AD280" s="7">
        <v>6.4123424361253123E-2</v>
      </c>
      <c r="AE280" s="7">
        <v>2.5600000000000001E-2</v>
      </c>
      <c r="AF280" s="7">
        <v>6.8679600000000019E-3</v>
      </c>
      <c r="AG280" s="7">
        <v>1.9871999999999997E-3</v>
      </c>
      <c r="AK280" s="7"/>
    </row>
    <row r="281" spans="1:37" x14ac:dyDescent="0.15">
      <c r="A281" s="13"/>
      <c r="H281" s="7">
        <v>279</v>
      </c>
      <c r="I281" s="7">
        <v>1.316789235351562E-2</v>
      </c>
      <c r="J281" s="7">
        <v>131.6789235351562</v>
      </c>
      <c r="K281" s="7">
        <v>5.0910587197953213E-3</v>
      </c>
      <c r="L281" s="7">
        <v>45.819528478157892</v>
      </c>
      <c r="M281" s="5">
        <v>48</v>
      </c>
      <c r="N281" s="11">
        <v>1</v>
      </c>
      <c r="O281" s="7">
        <v>2.7433109069824209</v>
      </c>
      <c r="P281" s="5">
        <v>3</v>
      </c>
      <c r="Q281" s="7">
        <v>0.91443696899414029</v>
      </c>
      <c r="V281" s="7">
        <v>260</v>
      </c>
      <c r="W281" s="7">
        <v>134.13298554155551</v>
      </c>
      <c r="X281" s="7">
        <v>9.5416707474475544</v>
      </c>
      <c r="Y281" s="7">
        <v>3.809321999999999</v>
      </c>
      <c r="Z281" s="7">
        <v>1.0219637157468748</v>
      </c>
      <c r="AA281" s="7">
        <v>0.29569862024999988</v>
      </c>
      <c r="AB281" s="7">
        <v>131.84443747621569</v>
      </c>
      <c r="AC281" s="7">
        <v>0.90142141563874689</v>
      </c>
      <c r="AD281" s="7">
        <v>6.4123424361253123E-2</v>
      </c>
      <c r="AE281" s="7">
        <v>2.5600000000000001E-2</v>
      </c>
      <c r="AF281" s="7">
        <v>6.8679600000000019E-3</v>
      </c>
      <c r="AG281" s="7">
        <v>1.9871999999999997E-3</v>
      </c>
      <c r="AK281" s="7"/>
    </row>
    <row r="282" spans="1:37" x14ac:dyDescent="0.15">
      <c r="A282" s="13"/>
      <c r="H282" s="7">
        <v>280</v>
      </c>
      <c r="I282" s="7">
        <v>1.3086823535156245E-2</v>
      </c>
      <c r="J282" s="7">
        <v>130.86823535156245</v>
      </c>
      <c r="K282" s="7">
        <v>5.0518147168311638E-3</v>
      </c>
      <c r="L282" s="7">
        <v>45.466332451480476</v>
      </c>
      <c r="M282" s="5">
        <v>48</v>
      </c>
      <c r="N282" s="11">
        <v>1</v>
      </c>
      <c r="O282" s="7">
        <v>2.7264215698242178</v>
      </c>
      <c r="P282" s="5">
        <v>3</v>
      </c>
      <c r="Q282" s="7">
        <v>0.90880718994140597</v>
      </c>
      <c r="V282" s="7">
        <v>261</v>
      </c>
      <c r="W282" s="7">
        <v>133.24720167477167</v>
      </c>
      <c r="X282" s="7">
        <v>9.4786597142096927</v>
      </c>
      <c r="Y282" s="7">
        <v>3.7841660999999989</v>
      </c>
      <c r="Z282" s="7">
        <v>1.0152148987560936</v>
      </c>
      <c r="AA282" s="7">
        <v>0.29374589351249986</v>
      </c>
      <c r="AB282" s="7">
        <v>132.02442730237826</v>
      </c>
      <c r="AC282" s="7">
        <v>0.90142141563874689</v>
      </c>
      <c r="AD282" s="7">
        <v>6.4123424361253123E-2</v>
      </c>
      <c r="AE282" s="7">
        <v>2.5600000000000001E-2</v>
      </c>
      <c r="AF282" s="7">
        <v>6.8679600000000019E-3</v>
      </c>
      <c r="AG282" s="7">
        <v>1.9871999999999997E-3</v>
      </c>
      <c r="AK282" s="7"/>
    </row>
    <row r="283" spans="1:37" x14ac:dyDescent="0.15">
      <c r="A283" s="13"/>
      <c r="H283" s="7">
        <v>281</v>
      </c>
      <c r="I283" s="7">
        <v>1.300575471679687E-2</v>
      </c>
      <c r="J283" s="7">
        <v>130.05754716796869</v>
      </c>
      <c r="K283" s="7">
        <v>5.0125707138670055E-3</v>
      </c>
      <c r="L283" s="7">
        <v>45.113136424803045</v>
      </c>
      <c r="M283" s="5">
        <v>48</v>
      </c>
      <c r="N283" s="11">
        <v>1</v>
      </c>
      <c r="O283" s="7">
        <v>2.7095322326660143</v>
      </c>
      <c r="P283" s="5">
        <v>3</v>
      </c>
      <c r="Q283" s="7">
        <v>0.90317741088867143</v>
      </c>
      <c r="V283" s="7">
        <v>262</v>
      </c>
      <c r="W283" s="7">
        <v>132.36141780798781</v>
      </c>
      <c r="X283" s="7">
        <v>9.4156486809718309</v>
      </c>
      <c r="Y283" s="7">
        <v>3.7590101999999987</v>
      </c>
      <c r="Z283" s="7">
        <v>1.0084660817653124</v>
      </c>
      <c r="AA283" s="7">
        <v>0.29179316677499983</v>
      </c>
      <c r="AB283" s="7">
        <v>132.20322061497657</v>
      </c>
      <c r="AC283" s="7">
        <v>0.90142141563874689</v>
      </c>
      <c r="AD283" s="7">
        <v>6.4123424361253123E-2</v>
      </c>
      <c r="AE283" s="7">
        <v>2.5600000000000001E-2</v>
      </c>
      <c r="AF283" s="7">
        <v>6.8679600000000019E-3</v>
      </c>
      <c r="AG283" s="7">
        <v>1.9871999999999997E-3</v>
      </c>
      <c r="AK283" s="7"/>
    </row>
    <row r="284" spans="1:37" x14ac:dyDescent="0.15">
      <c r="A284" s="13"/>
      <c r="H284" s="7">
        <v>282</v>
      </c>
      <c r="I284" s="7">
        <v>1.2924685898437495E-2</v>
      </c>
      <c r="J284" s="7">
        <v>129.24685898437494</v>
      </c>
      <c r="K284" s="7">
        <v>4.973326710902848E-3</v>
      </c>
      <c r="L284" s="7">
        <v>44.759940398125636</v>
      </c>
      <c r="M284" s="5">
        <v>48</v>
      </c>
      <c r="N284" s="11">
        <v>1</v>
      </c>
      <c r="O284" s="7">
        <v>2.6926428955078112</v>
      </c>
      <c r="P284" s="5">
        <v>3</v>
      </c>
      <c r="Q284" s="7">
        <v>0.89754763183593711</v>
      </c>
      <c r="V284" s="7">
        <v>263</v>
      </c>
      <c r="W284" s="7">
        <v>131.47563394120394</v>
      </c>
      <c r="X284" s="7">
        <v>9.3526376477339692</v>
      </c>
      <c r="Y284" s="7">
        <v>3.7338542999999986</v>
      </c>
      <c r="Z284" s="7">
        <v>1.0017172647745312</v>
      </c>
      <c r="AA284" s="7">
        <v>0.28984044003749981</v>
      </c>
      <c r="AB284" s="7">
        <v>132.38081741401069</v>
      </c>
      <c r="AC284" s="7">
        <v>0.90142141563874689</v>
      </c>
      <c r="AD284" s="7">
        <v>6.4123424361253123E-2</v>
      </c>
      <c r="AE284" s="7">
        <v>2.5600000000000001E-2</v>
      </c>
      <c r="AF284" s="7">
        <v>6.8679600000000019E-3</v>
      </c>
      <c r="AG284" s="7">
        <v>1.9871999999999997E-3</v>
      </c>
      <c r="AK284" s="7"/>
    </row>
    <row r="285" spans="1:37" x14ac:dyDescent="0.15">
      <c r="A285" s="13"/>
      <c r="H285" s="7">
        <v>283</v>
      </c>
      <c r="I285" s="7">
        <v>1.2843617080078119E-2</v>
      </c>
      <c r="J285" s="7">
        <v>128.43617080078118</v>
      </c>
      <c r="K285" s="7">
        <v>4.9340827079386905E-3</v>
      </c>
      <c r="L285" s="7">
        <v>44.406744371448212</v>
      </c>
      <c r="M285" s="5">
        <v>48</v>
      </c>
      <c r="N285" s="11">
        <v>1</v>
      </c>
      <c r="O285" s="7">
        <v>2.6757535583496082</v>
      </c>
      <c r="P285" s="5">
        <v>3</v>
      </c>
      <c r="Q285" s="7">
        <v>0.89191785278320268</v>
      </c>
      <c r="V285" s="7">
        <v>264</v>
      </c>
      <c r="W285" s="7">
        <v>130.58985007442007</v>
      </c>
      <c r="X285" s="7">
        <v>9.2896266144961075</v>
      </c>
      <c r="Y285" s="7">
        <v>3.7086983999999985</v>
      </c>
      <c r="Z285" s="7">
        <v>0.99496844778374982</v>
      </c>
      <c r="AA285" s="7">
        <v>0.28788771329999985</v>
      </c>
      <c r="AB285" s="7">
        <v>132.55721769948056</v>
      </c>
      <c r="AC285" s="7">
        <v>0.90142141563874689</v>
      </c>
      <c r="AD285" s="7">
        <v>6.4123424361253123E-2</v>
      </c>
      <c r="AE285" s="7">
        <v>2.5600000000000001E-2</v>
      </c>
      <c r="AF285" s="7">
        <v>6.8679600000000019E-3</v>
      </c>
      <c r="AG285" s="7">
        <v>1.9871999999999997E-3</v>
      </c>
      <c r="AK285" s="7"/>
    </row>
    <row r="286" spans="1:37" x14ac:dyDescent="0.15">
      <c r="A286" s="13"/>
      <c r="H286" s="7">
        <v>284</v>
      </c>
      <c r="I286" s="7">
        <v>1.2762548261718744E-2</v>
      </c>
      <c r="J286" s="7">
        <v>127.62548261718744</v>
      </c>
      <c r="K286" s="7">
        <v>4.8948387049745331E-3</v>
      </c>
      <c r="L286" s="7">
        <v>44.053548344770796</v>
      </c>
      <c r="M286" s="5">
        <v>48</v>
      </c>
      <c r="N286" s="11">
        <v>1</v>
      </c>
      <c r="O286" s="7">
        <v>2.6588642211914051</v>
      </c>
      <c r="P286" s="5">
        <v>3</v>
      </c>
      <c r="Q286" s="7">
        <v>0.88628807373046836</v>
      </c>
      <c r="V286" s="7">
        <v>265</v>
      </c>
      <c r="W286" s="7">
        <v>129.70406620763623</v>
      </c>
      <c r="X286" s="7">
        <v>9.2266155812582475</v>
      </c>
      <c r="Y286" s="7">
        <v>3.6835424999999988</v>
      </c>
      <c r="Z286" s="7">
        <v>0.98821963079296871</v>
      </c>
      <c r="AA286" s="7">
        <v>0.28593498656249988</v>
      </c>
      <c r="AB286" s="7">
        <v>132.7324214713862</v>
      </c>
      <c r="AC286" s="7">
        <v>0.90142141563874689</v>
      </c>
      <c r="AD286" s="7">
        <v>6.4123424361253123E-2</v>
      </c>
      <c r="AE286" s="7">
        <v>2.5600000000000001E-2</v>
      </c>
      <c r="AF286" s="7">
        <v>6.8679600000000019E-3</v>
      </c>
      <c r="AG286" s="7">
        <v>1.9871999999999997E-3</v>
      </c>
      <c r="AK286" s="7"/>
    </row>
    <row r="287" spans="1:37" x14ac:dyDescent="0.15">
      <c r="A287" s="13"/>
      <c r="H287" s="7">
        <v>285</v>
      </c>
      <c r="I287" s="7">
        <v>1.2681479443359369E-2</v>
      </c>
      <c r="J287" s="7">
        <v>126.81479443359369</v>
      </c>
      <c r="K287" s="7">
        <v>4.8555947020103747E-3</v>
      </c>
      <c r="L287" s="7">
        <v>43.700352318093373</v>
      </c>
      <c r="M287" s="5">
        <v>48</v>
      </c>
      <c r="N287" s="11">
        <v>1</v>
      </c>
      <c r="O287" s="7">
        <v>2.641974884033202</v>
      </c>
      <c r="P287" s="5">
        <v>3</v>
      </c>
      <c r="Q287" s="7">
        <v>0.88065829467773404</v>
      </c>
      <c r="V287" s="7">
        <v>266</v>
      </c>
      <c r="W287" s="7">
        <v>128.81828234085239</v>
      </c>
      <c r="X287" s="7">
        <v>9.1636045480203876</v>
      </c>
      <c r="Y287" s="7">
        <v>3.6583865999999987</v>
      </c>
      <c r="Z287" s="7">
        <v>0.98147081380218748</v>
      </c>
      <c r="AA287" s="7">
        <v>0.28398225982499986</v>
      </c>
      <c r="AB287" s="7">
        <v>132.90642872972762</v>
      </c>
      <c r="AC287" s="7">
        <v>0.90142141563874689</v>
      </c>
      <c r="AD287" s="7">
        <v>6.4123424361253123E-2</v>
      </c>
      <c r="AE287" s="7">
        <v>2.5600000000000001E-2</v>
      </c>
      <c r="AF287" s="7">
        <v>6.8679600000000019E-3</v>
      </c>
      <c r="AG287" s="7">
        <v>1.9871999999999997E-3</v>
      </c>
      <c r="AK287" s="7"/>
    </row>
    <row r="288" spans="1:37" x14ac:dyDescent="0.15">
      <c r="A288" s="13"/>
      <c r="H288" s="7">
        <v>286</v>
      </c>
      <c r="I288" s="7">
        <v>1.2600410624999996E-2</v>
      </c>
      <c r="J288" s="7">
        <v>126.00410624999995</v>
      </c>
      <c r="K288" s="7">
        <v>4.8163506990462172E-3</v>
      </c>
      <c r="L288" s="7">
        <v>43.347156291415956</v>
      </c>
      <c r="M288" s="5">
        <v>48</v>
      </c>
      <c r="N288" s="11">
        <v>1</v>
      </c>
      <c r="O288" s="7">
        <v>2.625085546874999</v>
      </c>
      <c r="P288" s="5">
        <v>3</v>
      </c>
      <c r="Q288" s="7">
        <v>0.87502851562499961</v>
      </c>
      <c r="V288" s="7">
        <v>267</v>
      </c>
      <c r="W288" s="7">
        <v>127.93249847406852</v>
      </c>
      <c r="X288" s="7">
        <v>9.1005935147825259</v>
      </c>
      <c r="Y288" s="7">
        <v>3.6332306999999986</v>
      </c>
      <c r="Z288" s="7">
        <v>0.97472199681140614</v>
      </c>
      <c r="AA288" s="7">
        <v>0.28202953308749984</v>
      </c>
      <c r="AB288" s="7">
        <v>133.07923947450476</v>
      </c>
      <c r="AC288" s="7">
        <v>0.90142141563874689</v>
      </c>
      <c r="AD288" s="7">
        <v>6.4123424361253123E-2</v>
      </c>
      <c r="AE288" s="7">
        <v>2.5600000000000001E-2</v>
      </c>
      <c r="AF288" s="7">
        <v>6.8679600000000019E-3</v>
      </c>
      <c r="AG288" s="7">
        <v>1.9871999999999997E-3</v>
      </c>
      <c r="AK288" s="7"/>
    </row>
    <row r="289" spans="1:37" x14ac:dyDescent="0.15">
      <c r="A289" s="13"/>
      <c r="H289" s="7">
        <v>287</v>
      </c>
      <c r="I289" s="7">
        <v>1.251934180664062E-2</v>
      </c>
      <c r="J289" s="7">
        <v>125.19341806640621</v>
      </c>
      <c r="K289" s="7">
        <v>4.7771066960820598E-3</v>
      </c>
      <c r="L289" s="7">
        <v>42.99396026473854</v>
      </c>
      <c r="M289" s="5">
        <v>48</v>
      </c>
      <c r="N289" s="11">
        <v>1</v>
      </c>
      <c r="O289" s="7">
        <v>2.6081962097167959</v>
      </c>
      <c r="P289" s="5">
        <v>3</v>
      </c>
      <c r="Q289" s="7">
        <v>0.8693987365722653</v>
      </c>
      <c r="V289" s="7">
        <v>268</v>
      </c>
      <c r="W289" s="7">
        <v>127.04671460728468</v>
      </c>
      <c r="X289" s="7">
        <v>9.0375824815446659</v>
      </c>
      <c r="Y289" s="7">
        <v>3.6080747999999994</v>
      </c>
      <c r="Z289" s="7">
        <v>0.96797317982062503</v>
      </c>
      <c r="AA289" s="7">
        <v>0.28007680634999993</v>
      </c>
      <c r="AB289" s="7">
        <v>133.2508537057177</v>
      </c>
      <c r="AC289" s="7">
        <v>0.90142141563874689</v>
      </c>
      <c r="AD289" s="7">
        <v>6.4123424361253123E-2</v>
      </c>
      <c r="AE289" s="7">
        <v>2.5600000000000001E-2</v>
      </c>
      <c r="AF289" s="7">
        <v>6.8679600000000019E-3</v>
      </c>
      <c r="AG289" s="7">
        <v>1.9871999999999997E-3</v>
      </c>
      <c r="AK289" s="7"/>
    </row>
    <row r="290" spans="1:37" x14ac:dyDescent="0.15">
      <c r="A290" s="13"/>
      <c r="H290" s="7">
        <v>288</v>
      </c>
      <c r="I290" s="7">
        <v>1.2438272988281245E-2</v>
      </c>
      <c r="J290" s="7">
        <v>124.38272988281246</v>
      </c>
      <c r="K290" s="7">
        <v>4.7378626931179023E-3</v>
      </c>
      <c r="L290" s="7">
        <v>42.640764238061116</v>
      </c>
      <c r="M290" s="5">
        <v>48</v>
      </c>
      <c r="N290" s="11">
        <v>1</v>
      </c>
      <c r="O290" s="7">
        <v>2.5913068725585928</v>
      </c>
      <c r="P290" s="5">
        <v>3</v>
      </c>
      <c r="Q290" s="7">
        <v>0.86376895751953098</v>
      </c>
      <c r="V290" s="7">
        <v>269</v>
      </c>
      <c r="W290" s="7">
        <v>126.16093074050082</v>
      </c>
      <c r="X290" s="7">
        <v>8.9745714483068042</v>
      </c>
      <c r="Y290" s="7">
        <v>3.5829188999999992</v>
      </c>
      <c r="Z290" s="7">
        <v>0.9612243628298438</v>
      </c>
      <c r="AA290" s="7">
        <v>0.27812407961249991</v>
      </c>
      <c r="AB290" s="7">
        <v>133.42127142336639</v>
      </c>
      <c r="AC290" s="7">
        <v>0.90142141563874689</v>
      </c>
      <c r="AD290" s="7">
        <v>6.4123424361253123E-2</v>
      </c>
      <c r="AE290" s="7">
        <v>2.5600000000000001E-2</v>
      </c>
      <c r="AF290" s="7">
        <v>6.8679600000000019E-3</v>
      </c>
      <c r="AG290" s="7">
        <v>1.9871999999999997E-3</v>
      </c>
      <c r="AK290" s="7"/>
    </row>
    <row r="291" spans="1:37" x14ac:dyDescent="0.15">
      <c r="A291" s="13"/>
      <c r="H291" s="7">
        <v>289</v>
      </c>
      <c r="I291" s="7">
        <v>1.235720416992187E-2</v>
      </c>
      <c r="J291" s="7">
        <v>123.5720416992187</v>
      </c>
      <c r="K291" s="7">
        <v>4.6986186901537448E-3</v>
      </c>
      <c r="L291" s="7">
        <v>42.287568211383707</v>
      </c>
      <c r="M291" s="5">
        <v>48</v>
      </c>
      <c r="N291" s="11">
        <v>1</v>
      </c>
      <c r="O291" s="7">
        <v>2.5744175354003898</v>
      </c>
      <c r="P291" s="5">
        <v>3</v>
      </c>
      <c r="Q291" s="7">
        <v>0.85813917846679655</v>
      </c>
      <c r="V291" s="7">
        <v>270</v>
      </c>
      <c r="W291" s="7">
        <v>125.27514687371696</v>
      </c>
      <c r="X291" s="7">
        <v>8.9115604150689425</v>
      </c>
      <c r="Y291" s="7">
        <v>3.5577629999999991</v>
      </c>
      <c r="Z291" s="7">
        <v>0.95447554583906247</v>
      </c>
      <c r="AA291" s="7">
        <v>0.27617135287499989</v>
      </c>
      <c r="AB291" s="7">
        <v>133.59049262745086</v>
      </c>
      <c r="AC291" s="7">
        <v>0.90142141563874689</v>
      </c>
      <c r="AD291" s="7">
        <v>6.4123424361253123E-2</v>
      </c>
      <c r="AE291" s="7">
        <v>2.5600000000000001E-2</v>
      </c>
      <c r="AF291" s="7">
        <v>6.8679600000000019E-3</v>
      </c>
      <c r="AG291" s="7">
        <v>1.9871999999999997E-3</v>
      </c>
      <c r="AK291" s="7"/>
    </row>
    <row r="292" spans="1:37" x14ac:dyDescent="0.15">
      <c r="A292" s="13"/>
      <c r="H292" s="7">
        <v>290</v>
      </c>
      <c r="I292" s="7">
        <v>1.2276135351562495E-2</v>
      </c>
      <c r="J292" s="7">
        <v>122.76135351562495</v>
      </c>
      <c r="K292" s="7">
        <v>4.6593746871895865E-3</v>
      </c>
      <c r="L292" s="7">
        <v>41.934372184706284</v>
      </c>
      <c r="M292" s="5">
        <v>48</v>
      </c>
      <c r="N292" s="11">
        <v>1</v>
      </c>
      <c r="O292" s="7">
        <v>2.5575281982421862</v>
      </c>
      <c r="P292" s="5">
        <v>3</v>
      </c>
      <c r="Q292" s="7">
        <v>0.85250939941406212</v>
      </c>
      <c r="V292" s="7">
        <v>271</v>
      </c>
      <c r="W292" s="7">
        <v>124.54437518362028</v>
      </c>
      <c r="X292" s="7">
        <v>8.8595763126477074</v>
      </c>
      <c r="Y292" s="7">
        <v>3.5370093824999991</v>
      </c>
      <c r="Z292" s="7">
        <v>0.94890777182166797</v>
      </c>
      <c r="AA292" s="7">
        <v>0.27456035331656237</v>
      </c>
      <c r="AB292" s="7">
        <v>133.75872670784489</v>
      </c>
      <c r="AC292" s="7">
        <v>0.90142141563874689</v>
      </c>
      <c r="AD292" s="7">
        <v>6.4123424361253123E-2</v>
      </c>
      <c r="AE292" s="7">
        <v>2.5600000000000001E-2</v>
      </c>
      <c r="AF292" s="7">
        <v>6.8679600000000019E-3</v>
      </c>
      <c r="AG292" s="7">
        <v>1.9871999999999997E-3</v>
      </c>
      <c r="AK292" s="7"/>
    </row>
    <row r="293" spans="1:37" x14ac:dyDescent="0.15">
      <c r="A293" s="13"/>
      <c r="H293" s="7">
        <v>291</v>
      </c>
      <c r="I293" s="7">
        <v>1.219506653320312E-2</v>
      </c>
      <c r="J293" s="7">
        <v>121.95066533203119</v>
      </c>
      <c r="K293" s="7">
        <v>4.620130684225429E-3</v>
      </c>
      <c r="L293" s="7">
        <v>41.58117615802886</v>
      </c>
      <c r="M293" s="5">
        <v>48</v>
      </c>
      <c r="N293" s="11">
        <v>1</v>
      </c>
      <c r="O293" s="7">
        <v>2.5406388610839832</v>
      </c>
      <c r="P293" s="5">
        <v>3</v>
      </c>
      <c r="Q293" s="7">
        <v>0.84687962036132769</v>
      </c>
      <c r="V293" s="7">
        <v>272</v>
      </c>
      <c r="W293" s="7">
        <v>123.81360349352359</v>
      </c>
      <c r="X293" s="7">
        <v>8.8075922102264705</v>
      </c>
      <c r="Y293" s="7">
        <v>3.516255764999999</v>
      </c>
      <c r="Z293" s="7">
        <v>0.94333999780427336</v>
      </c>
      <c r="AA293" s="7">
        <v>0.27294935375812485</v>
      </c>
      <c r="AB293" s="7">
        <v>133.92597366454839</v>
      </c>
      <c r="AC293" s="7">
        <v>0.90142141563874689</v>
      </c>
      <c r="AD293" s="7">
        <v>6.4123424361253123E-2</v>
      </c>
      <c r="AE293" s="7">
        <v>2.5600000000000001E-2</v>
      </c>
      <c r="AF293" s="7">
        <v>6.8679600000000019E-3</v>
      </c>
      <c r="AG293" s="7">
        <v>1.9871999999999997E-3</v>
      </c>
      <c r="AK293" s="7"/>
    </row>
    <row r="294" spans="1:37" x14ac:dyDescent="0.15">
      <c r="A294" s="13"/>
      <c r="H294" s="7">
        <v>292</v>
      </c>
      <c r="I294" s="7">
        <v>1.2113997714843745E-2</v>
      </c>
      <c r="J294" s="7">
        <v>121.13997714843745</v>
      </c>
      <c r="K294" s="7">
        <v>4.5808866812612715E-3</v>
      </c>
      <c r="L294" s="7">
        <v>41.227980131351444</v>
      </c>
      <c r="M294" s="5">
        <v>48</v>
      </c>
      <c r="N294" s="11">
        <v>1</v>
      </c>
      <c r="O294" s="7">
        <v>2.5237495239257801</v>
      </c>
      <c r="P294" s="5">
        <v>3</v>
      </c>
      <c r="Q294" s="7">
        <v>0.84124984130859337</v>
      </c>
      <c r="V294" s="7">
        <v>273</v>
      </c>
      <c r="W294" s="7">
        <v>123.0828318034269</v>
      </c>
      <c r="X294" s="7">
        <v>8.7556081078052355</v>
      </c>
      <c r="Y294" s="7">
        <v>3.495502147499999</v>
      </c>
      <c r="Z294" s="7">
        <v>0.93777222378687886</v>
      </c>
      <c r="AA294" s="7">
        <v>0.27133835419968738</v>
      </c>
      <c r="AB294" s="7">
        <v>134.09223349756138</v>
      </c>
      <c r="AC294" s="7">
        <v>0.90142141563874689</v>
      </c>
      <c r="AD294" s="7">
        <v>6.4123424361253123E-2</v>
      </c>
      <c r="AE294" s="7">
        <v>2.5600000000000001E-2</v>
      </c>
      <c r="AF294" s="7">
        <v>6.8679600000000019E-3</v>
      </c>
      <c r="AG294" s="7">
        <v>1.9871999999999997E-3</v>
      </c>
      <c r="AK294" s="7"/>
    </row>
    <row r="295" spans="1:37" x14ac:dyDescent="0.15">
      <c r="A295" s="13"/>
      <c r="H295" s="7">
        <v>293</v>
      </c>
      <c r="I295" s="7">
        <v>1.2032928896484369E-2</v>
      </c>
      <c r="J295" s="7">
        <v>120.3292889648437</v>
      </c>
      <c r="K295" s="7">
        <v>4.541642678297114E-3</v>
      </c>
      <c r="L295" s="7">
        <v>40.874784104674028</v>
      </c>
      <c r="M295" s="5">
        <v>48</v>
      </c>
      <c r="N295" s="11">
        <v>1</v>
      </c>
      <c r="O295" s="7">
        <v>2.506860186767577</v>
      </c>
      <c r="P295" s="5">
        <v>3</v>
      </c>
      <c r="Q295" s="7">
        <v>0.83562006225585905</v>
      </c>
      <c r="V295" s="7">
        <v>274</v>
      </c>
      <c r="W295" s="7">
        <v>122.35206011333021</v>
      </c>
      <c r="X295" s="7">
        <v>8.7036240053839986</v>
      </c>
      <c r="Y295" s="7">
        <v>3.4747485299999989</v>
      </c>
      <c r="Z295" s="7">
        <v>0.93220444976948424</v>
      </c>
      <c r="AA295" s="7">
        <v>0.26972735464124986</v>
      </c>
      <c r="AB295" s="7">
        <v>134.25750620688387</v>
      </c>
      <c r="AC295" s="7">
        <v>0.90142141563874689</v>
      </c>
      <c r="AD295" s="7">
        <v>6.4123424361253123E-2</v>
      </c>
      <c r="AE295" s="7">
        <v>2.5600000000000001E-2</v>
      </c>
      <c r="AF295" s="7">
        <v>6.8679600000000019E-3</v>
      </c>
      <c r="AG295" s="7">
        <v>1.9871999999999997E-3</v>
      </c>
      <c r="AK295" s="7"/>
    </row>
    <row r="296" spans="1:37" x14ac:dyDescent="0.15">
      <c r="A296" s="13"/>
      <c r="H296" s="7">
        <v>294</v>
      </c>
      <c r="I296" s="7">
        <v>1.1951860078124994E-2</v>
      </c>
      <c r="J296" s="7">
        <v>119.51860078124994</v>
      </c>
      <c r="K296" s="7">
        <v>4.5023986753329557E-3</v>
      </c>
      <c r="L296" s="7">
        <v>40.521588077996604</v>
      </c>
      <c r="M296" s="5">
        <v>48</v>
      </c>
      <c r="N296" s="11">
        <v>1</v>
      </c>
      <c r="O296" s="7">
        <v>2.489970849609374</v>
      </c>
      <c r="P296" s="5">
        <v>3</v>
      </c>
      <c r="Q296" s="7">
        <v>0.82999028320312462</v>
      </c>
      <c r="V296" s="7">
        <v>275</v>
      </c>
      <c r="W296" s="7">
        <v>121.62128842323355</v>
      </c>
      <c r="X296" s="7">
        <v>8.6516399029627653</v>
      </c>
      <c r="Y296" s="7">
        <v>3.4539949124999993</v>
      </c>
      <c r="Z296" s="7">
        <v>0.92663667575208986</v>
      </c>
      <c r="AA296" s="7">
        <v>0.2681163550828124</v>
      </c>
      <c r="AB296" s="7">
        <v>134.42179179251588</v>
      </c>
      <c r="AC296" s="7">
        <v>0.90142141563874689</v>
      </c>
      <c r="AD296" s="7">
        <v>6.4123424361253123E-2</v>
      </c>
      <c r="AE296" s="7">
        <v>2.5600000000000001E-2</v>
      </c>
      <c r="AF296" s="7">
        <v>6.8679600000000019E-3</v>
      </c>
      <c r="AG296" s="7">
        <v>1.9871999999999997E-3</v>
      </c>
      <c r="AK296" s="7"/>
    </row>
    <row r="297" spans="1:37" x14ac:dyDescent="0.15">
      <c r="A297" s="13"/>
      <c r="H297" s="7">
        <v>295</v>
      </c>
      <c r="I297" s="7">
        <v>1.1870791259765621E-2</v>
      </c>
      <c r="J297" s="7">
        <v>118.7079125976562</v>
      </c>
      <c r="K297" s="7">
        <v>4.4631546723687982E-3</v>
      </c>
      <c r="L297" s="7">
        <v>40.168392051319188</v>
      </c>
      <c r="M297" s="5">
        <v>48</v>
      </c>
      <c r="N297" s="11">
        <v>1</v>
      </c>
      <c r="O297" s="7">
        <v>2.4730815124511709</v>
      </c>
      <c r="P297" s="5">
        <v>3</v>
      </c>
      <c r="Q297" s="7">
        <v>0.82436050415039031</v>
      </c>
      <c r="V297" s="7">
        <v>276</v>
      </c>
      <c r="W297" s="7">
        <v>120.89051673313686</v>
      </c>
      <c r="X297" s="7">
        <v>8.5996558005415302</v>
      </c>
      <c r="Y297" s="7">
        <v>3.4332412949999993</v>
      </c>
      <c r="Z297" s="7">
        <v>0.92106890173469536</v>
      </c>
      <c r="AA297" s="7">
        <v>0.26650535552437488</v>
      </c>
      <c r="AB297" s="7">
        <v>134.58509025445738</v>
      </c>
      <c r="AC297" s="7">
        <v>0.90142141563874689</v>
      </c>
      <c r="AD297" s="7">
        <v>6.4123424361253123E-2</v>
      </c>
      <c r="AE297" s="7">
        <v>2.5600000000000001E-2</v>
      </c>
      <c r="AF297" s="7">
        <v>6.8679600000000019E-3</v>
      </c>
      <c r="AG297" s="7">
        <v>1.9871999999999997E-3</v>
      </c>
      <c r="AK297" s="7"/>
    </row>
    <row r="298" spans="1:37" x14ac:dyDescent="0.15">
      <c r="A298" s="13"/>
      <c r="H298" s="7">
        <v>296</v>
      </c>
      <c r="I298" s="7">
        <v>1.1789722441406246E-2</v>
      </c>
      <c r="J298" s="7">
        <v>117.89722441406245</v>
      </c>
      <c r="K298" s="7">
        <v>4.4239106694046407E-3</v>
      </c>
      <c r="L298" s="7">
        <v>39.815196024641764</v>
      </c>
      <c r="M298" s="5">
        <v>48</v>
      </c>
      <c r="N298" s="11">
        <v>1</v>
      </c>
      <c r="O298" s="7">
        <v>2.4561921752929678</v>
      </c>
      <c r="P298" s="5">
        <v>3</v>
      </c>
      <c r="Q298" s="7">
        <v>0.81873072509765599</v>
      </c>
      <c r="V298" s="7">
        <v>277</v>
      </c>
      <c r="W298" s="7">
        <v>120.15974504304018</v>
      </c>
      <c r="X298" s="7">
        <v>8.5476716981202934</v>
      </c>
      <c r="Y298" s="7">
        <v>3.4124876774999993</v>
      </c>
      <c r="Z298" s="7">
        <v>0.91550112771730074</v>
      </c>
      <c r="AA298" s="7">
        <v>0.26489435596593741</v>
      </c>
      <c r="AB298" s="7">
        <v>134.74740159270843</v>
      </c>
      <c r="AC298" s="7">
        <v>0.90142141563874689</v>
      </c>
      <c r="AD298" s="7">
        <v>6.4123424361253123E-2</v>
      </c>
      <c r="AE298" s="7">
        <v>2.5600000000000001E-2</v>
      </c>
      <c r="AF298" s="7">
        <v>6.8679600000000019E-3</v>
      </c>
      <c r="AG298" s="7">
        <v>1.9871999999999997E-3</v>
      </c>
      <c r="AK298" s="7"/>
    </row>
    <row r="299" spans="1:37" x14ac:dyDescent="0.15">
      <c r="A299" s="13"/>
      <c r="H299" s="7">
        <v>297</v>
      </c>
      <c r="I299" s="7">
        <v>1.170865362304687E-2</v>
      </c>
      <c r="J299" s="7">
        <v>117.08653623046871</v>
      </c>
      <c r="K299" s="7">
        <v>4.3846666664404833E-3</v>
      </c>
      <c r="L299" s="7">
        <v>39.461999997964355</v>
      </c>
      <c r="M299" s="5">
        <v>48</v>
      </c>
      <c r="N299" s="11">
        <v>1</v>
      </c>
      <c r="O299" s="7">
        <v>2.4393028381347648</v>
      </c>
      <c r="P299" s="5">
        <v>3</v>
      </c>
      <c r="Q299" s="7">
        <v>0.81310094604492156</v>
      </c>
      <c r="V299" s="7">
        <v>278</v>
      </c>
      <c r="W299" s="7">
        <v>119.4289733529435</v>
      </c>
      <c r="X299" s="7">
        <v>8.4956875956990583</v>
      </c>
      <c r="Y299" s="7">
        <v>3.3917340599999992</v>
      </c>
      <c r="Z299" s="7">
        <v>0.90993335369990624</v>
      </c>
      <c r="AA299" s="7">
        <v>0.26328335640749989</v>
      </c>
      <c r="AB299" s="7">
        <v>134.90872580726895</v>
      </c>
      <c r="AC299" s="7">
        <v>0.90142141563874689</v>
      </c>
      <c r="AD299" s="7">
        <v>6.4123424361253123E-2</v>
      </c>
      <c r="AE299" s="7">
        <v>2.5600000000000001E-2</v>
      </c>
      <c r="AF299" s="7">
        <v>6.8679600000000019E-3</v>
      </c>
      <c r="AG299" s="7">
        <v>1.9871999999999997E-3</v>
      </c>
      <c r="AK299" s="7"/>
    </row>
    <row r="300" spans="1:37" x14ac:dyDescent="0.15">
      <c r="A300" s="13"/>
      <c r="H300" s="7">
        <v>298</v>
      </c>
      <c r="I300" s="7">
        <v>1.1627584804687495E-2</v>
      </c>
      <c r="J300" s="7">
        <v>116.27584804687496</v>
      </c>
      <c r="K300" s="7">
        <v>4.3454226634763258E-3</v>
      </c>
      <c r="L300" s="7">
        <v>39.108803971286932</v>
      </c>
      <c r="M300" s="5">
        <v>48</v>
      </c>
      <c r="N300" s="11">
        <v>1</v>
      </c>
      <c r="O300" s="7">
        <v>2.4224135009765617</v>
      </c>
      <c r="P300" s="5">
        <v>3</v>
      </c>
      <c r="Q300" s="7">
        <v>0.80747116699218724</v>
      </c>
      <c r="V300" s="7">
        <v>279</v>
      </c>
      <c r="W300" s="7">
        <v>118.69820166284681</v>
      </c>
      <c r="X300" s="7">
        <v>8.4437034932778232</v>
      </c>
      <c r="Y300" s="7">
        <v>3.3709804424999987</v>
      </c>
      <c r="Z300" s="7">
        <v>0.90436557968251163</v>
      </c>
      <c r="AA300" s="7">
        <v>0.26167235684906237</v>
      </c>
      <c r="AB300" s="7">
        <v>135.06906289813904</v>
      </c>
      <c r="AC300" s="7">
        <v>0.90142141563874689</v>
      </c>
      <c r="AD300" s="7">
        <v>6.4123424361253123E-2</v>
      </c>
      <c r="AE300" s="7">
        <v>2.5600000000000001E-2</v>
      </c>
      <c r="AF300" s="7">
        <v>6.8679600000000019E-3</v>
      </c>
      <c r="AG300" s="7">
        <v>1.9871999999999997E-3</v>
      </c>
      <c r="AK300" s="7"/>
    </row>
    <row r="301" spans="1:37" x14ac:dyDescent="0.15">
      <c r="A301" s="13"/>
      <c r="H301" s="7">
        <v>299</v>
      </c>
      <c r="I301" s="7">
        <v>1.154651598632812E-2</v>
      </c>
      <c r="J301" s="7">
        <v>115.4651598632812</v>
      </c>
      <c r="K301" s="7">
        <v>4.3061786605121674E-3</v>
      </c>
      <c r="L301" s="7">
        <v>38.755607944609508</v>
      </c>
      <c r="M301" s="5">
        <v>48</v>
      </c>
      <c r="N301" s="11">
        <v>1</v>
      </c>
      <c r="O301" s="7">
        <v>2.4055241638183582</v>
      </c>
      <c r="P301" s="5">
        <v>3</v>
      </c>
      <c r="Q301" s="7">
        <v>0.8018413879394527</v>
      </c>
      <c r="V301" s="7">
        <v>280</v>
      </c>
      <c r="W301" s="7">
        <v>117.96742997275012</v>
      </c>
      <c r="X301" s="7">
        <v>8.3917193908565864</v>
      </c>
      <c r="Y301" s="7">
        <v>3.3502268249999987</v>
      </c>
      <c r="Z301" s="7">
        <v>0.89879780566511713</v>
      </c>
      <c r="AA301" s="7">
        <v>0.26006135729062485</v>
      </c>
      <c r="AB301" s="7">
        <v>135.2284128653186</v>
      </c>
      <c r="AC301" s="7">
        <v>0.90142141563874689</v>
      </c>
      <c r="AD301" s="7">
        <v>6.4123424361253123E-2</v>
      </c>
      <c r="AE301" s="7">
        <v>2.5600000000000001E-2</v>
      </c>
      <c r="AF301" s="7">
        <v>6.8679600000000019E-3</v>
      </c>
      <c r="AG301" s="7">
        <v>1.9871999999999997E-3</v>
      </c>
      <c r="AK301" s="7"/>
    </row>
    <row r="302" spans="1:37" x14ac:dyDescent="0.15">
      <c r="A302" s="13"/>
      <c r="H302" s="7">
        <v>300</v>
      </c>
      <c r="I302" s="7">
        <v>1.1465447167968745E-2</v>
      </c>
      <c r="J302" s="7">
        <v>114.65447167968745</v>
      </c>
      <c r="K302" s="7">
        <v>4.26693465754801E-3</v>
      </c>
      <c r="L302" s="7">
        <v>38.402411917932092</v>
      </c>
      <c r="M302" s="5">
        <v>48</v>
      </c>
      <c r="N302" s="11">
        <v>1</v>
      </c>
      <c r="O302" s="7">
        <v>2.3886348266601551</v>
      </c>
      <c r="P302" s="5">
        <v>3</v>
      </c>
      <c r="Q302" s="7">
        <v>0.79621160888671838</v>
      </c>
      <c r="V302" s="7">
        <v>281</v>
      </c>
      <c r="W302" s="7">
        <v>117.23665828265344</v>
      </c>
      <c r="X302" s="7">
        <v>8.3397352884353513</v>
      </c>
      <c r="Y302" s="7">
        <v>3.3294732074999986</v>
      </c>
      <c r="Z302" s="7">
        <v>0.89323003164772252</v>
      </c>
      <c r="AA302" s="7">
        <v>0.25845035773218733</v>
      </c>
      <c r="AB302" s="7">
        <v>135.38677570880762</v>
      </c>
      <c r="AC302" s="7">
        <v>0.90142141563874689</v>
      </c>
      <c r="AD302" s="7">
        <v>6.4123424361253123E-2</v>
      </c>
      <c r="AE302" s="7">
        <v>2.5600000000000001E-2</v>
      </c>
      <c r="AF302" s="7">
        <v>6.8679600000000019E-3</v>
      </c>
      <c r="AG302" s="7">
        <v>1.9871999999999997E-3</v>
      </c>
      <c r="AK302" s="7"/>
    </row>
    <row r="303" spans="1:37" x14ac:dyDescent="0.15">
      <c r="A303" s="13"/>
      <c r="H303" s="7">
        <v>301</v>
      </c>
      <c r="I303" s="7">
        <v>1.139856539282226E-2</v>
      </c>
      <c r="J303" s="7">
        <v>113.9856539282226</v>
      </c>
      <c r="K303" s="7">
        <v>4.2361771702248514E-3</v>
      </c>
      <c r="L303" s="7">
        <v>38.125594532023662</v>
      </c>
      <c r="M303" s="5">
        <v>48</v>
      </c>
      <c r="N303" s="11">
        <v>1</v>
      </c>
      <c r="O303" s="7">
        <v>2.3747011235046376</v>
      </c>
      <c r="P303" s="5">
        <v>3</v>
      </c>
      <c r="Q303" s="7">
        <v>0.79156704116821253</v>
      </c>
      <c r="V303" s="7">
        <v>282</v>
      </c>
      <c r="W303" s="7">
        <v>116.50588659255675</v>
      </c>
      <c r="X303" s="7">
        <v>8.2877511860141144</v>
      </c>
      <c r="Y303" s="7">
        <v>3.3087195899999986</v>
      </c>
      <c r="Z303" s="7">
        <v>0.88766225763032791</v>
      </c>
      <c r="AA303" s="7">
        <v>0.25683935817374987</v>
      </c>
      <c r="AB303" s="7">
        <v>135.5441514286062</v>
      </c>
      <c r="AC303" s="7">
        <v>0.90142141563874689</v>
      </c>
      <c r="AD303" s="7">
        <v>6.4123424361253123E-2</v>
      </c>
      <c r="AE303" s="7">
        <v>2.5600000000000001E-2</v>
      </c>
      <c r="AF303" s="7">
        <v>6.8679600000000019E-3</v>
      </c>
      <c r="AG303" s="7">
        <v>1.9871999999999997E-3</v>
      </c>
      <c r="AK303" s="7"/>
    </row>
    <row r="304" spans="1:37" x14ac:dyDescent="0.15">
      <c r="A304" s="13"/>
      <c r="H304" s="7">
        <v>302</v>
      </c>
      <c r="I304" s="7">
        <v>1.1331683617675775E-2</v>
      </c>
      <c r="J304" s="7">
        <v>113.31683617675776</v>
      </c>
      <c r="K304" s="7">
        <v>4.2054196829016928E-3</v>
      </c>
      <c r="L304" s="7">
        <v>37.848777146115239</v>
      </c>
      <c r="M304" s="5">
        <v>48</v>
      </c>
      <c r="N304" s="11">
        <v>1</v>
      </c>
      <c r="O304" s="7">
        <v>2.36076742034912</v>
      </c>
      <c r="P304" s="5">
        <v>3</v>
      </c>
      <c r="Q304" s="7">
        <v>0.78692247344970667</v>
      </c>
      <c r="V304" s="7">
        <v>283</v>
      </c>
      <c r="W304" s="7">
        <v>115.77511490246006</v>
      </c>
      <c r="X304" s="7">
        <v>8.2357670835928793</v>
      </c>
      <c r="Y304" s="7">
        <v>3.2879659724999986</v>
      </c>
      <c r="Z304" s="7">
        <v>0.88209448361293341</v>
      </c>
      <c r="AA304" s="7">
        <v>0.25522835861531235</v>
      </c>
      <c r="AB304" s="7">
        <v>135.70054002471423</v>
      </c>
      <c r="AC304" s="7">
        <v>0.90142141563874689</v>
      </c>
      <c r="AD304" s="7">
        <v>6.4123424361253123E-2</v>
      </c>
      <c r="AE304" s="7">
        <v>2.5600000000000001E-2</v>
      </c>
      <c r="AF304" s="7">
        <v>6.8679600000000019E-3</v>
      </c>
      <c r="AG304" s="7">
        <v>1.9871999999999997E-3</v>
      </c>
      <c r="AK304" s="7"/>
    </row>
    <row r="305" spans="1:37" x14ac:dyDescent="0.15">
      <c r="A305" s="13"/>
      <c r="H305" s="7">
        <v>303</v>
      </c>
      <c r="I305" s="7">
        <v>1.1264801842529292E-2</v>
      </c>
      <c r="J305" s="7">
        <v>112.64801842529293</v>
      </c>
      <c r="K305" s="7">
        <v>4.1746621955785343E-3</v>
      </c>
      <c r="L305" s="7">
        <v>37.571959760206809</v>
      </c>
      <c r="M305" s="5">
        <v>48</v>
      </c>
      <c r="N305" s="11">
        <v>1</v>
      </c>
      <c r="O305" s="7">
        <v>2.3468337171936029</v>
      </c>
      <c r="P305" s="5">
        <v>3</v>
      </c>
      <c r="Q305" s="7">
        <v>0.78227790573120093</v>
      </c>
      <c r="V305" s="7">
        <v>284</v>
      </c>
      <c r="W305" s="7">
        <v>115.04434321236339</v>
      </c>
      <c r="X305" s="7">
        <v>8.1837829811716443</v>
      </c>
      <c r="Y305" s="7">
        <v>3.2672123549999985</v>
      </c>
      <c r="Z305" s="7">
        <v>0.87652670959553891</v>
      </c>
      <c r="AA305" s="7">
        <v>0.25361735905687488</v>
      </c>
      <c r="AB305" s="7">
        <v>135.85594149713182</v>
      </c>
      <c r="AC305" s="7">
        <v>0.90142141563874689</v>
      </c>
      <c r="AD305" s="7">
        <v>6.4123424361253123E-2</v>
      </c>
      <c r="AE305" s="7">
        <v>2.5600000000000001E-2</v>
      </c>
      <c r="AF305" s="7">
        <v>6.8679600000000019E-3</v>
      </c>
      <c r="AG305" s="7">
        <v>1.9871999999999997E-3</v>
      </c>
      <c r="AK305" s="7"/>
    </row>
    <row r="306" spans="1:37" x14ac:dyDescent="0.15">
      <c r="A306" s="13"/>
      <c r="H306" s="7">
        <v>304</v>
      </c>
      <c r="I306" s="7">
        <v>1.1197920067382808E-2</v>
      </c>
      <c r="J306" s="7">
        <v>111.97920067382807</v>
      </c>
      <c r="K306" s="7">
        <v>4.1439047082553757E-3</v>
      </c>
      <c r="L306" s="7">
        <v>37.295142374298379</v>
      </c>
      <c r="M306" s="5">
        <v>48</v>
      </c>
      <c r="N306" s="11">
        <v>1</v>
      </c>
      <c r="O306" s="7">
        <v>2.3329000140380849</v>
      </c>
      <c r="P306" s="5">
        <v>3</v>
      </c>
      <c r="Q306" s="7">
        <v>0.77763333801269496</v>
      </c>
      <c r="V306" s="7">
        <v>285</v>
      </c>
      <c r="W306" s="7">
        <v>114.3135715222667</v>
      </c>
      <c r="X306" s="7">
        <v>8.1317988787504092</v>
      </c>
      <c r="Y306" s="7">
        <v>3.2464587374999985</v>
      </c>
      <c r="Z306" s="7">
        <v>0.87095893557814441</v>
      </c>
      <c r="AA306" s="7">
        <v>0.25200635949843736</v>
      </c>
      <c r="AB306" s="7">
        <v>136.01035584585895</v>
      </c>
      <c r="AC306" s="7">
        <v>0.90142141563874689</v>
      </c>
      <c r="AD306" s="7">
        <v>6.4123424361253123E-2</v>
      </c>
      <c r="AE306" s="7">
        <v>2.5600000000000001E-2</v>
      </c>
      <c r="AF306" s="7">
        <v>6.8679600000000019E-3</v>
      </c>
      <c r="AG306" s="7">
        <v>1.9871999999999997E-3</v>
      </c>
      <c r="AK306" s="7"/>
    </row>
    <row r="307" spans="1:37" x14ac:dyDescent="0.15">
      <c r="A307" s="13"/>
      <c r="H307" s="7">
        <v>305</v>
      </c>
      <c r="I307" s="7">
        <v>1.1131038292236323E-2</v>
      </c>
      <c r="J307" s="7">
        <v>111.31038292236323</v>
      </c>
      <c r="K307" s="7">
        <v>4.1131472209322171E-3</v>
      </c>
      <c r="L307" s="7">
        <v>37.018324988389956</v>
      </c>
      <c r="M307" s="5">
        <v>48</v>
      </c>
      <c r="N307" s="11">
        <v>1</v>
      </c>
      <c r="O307" s="7">
        <v>2.3189663108825673</v>
      </c>
      <c r="P307" s="5">
        <v>3</v>
      </c>
      <c r="Q307" s="7">
        <v>0.77298877029418911</v>
      </c>
      <c r="V307" s="7">
        <v>286</v>
      </c>
      <c r="W307" s="7">
        <v>113.58279983217002</v>
      </c>
      <c r="X307" s="7">
        <v>8.0798147763291741</v>
      </c>
      <c r="Y307" s="7">
        <v>3.2257051199999989</v>
      </c>
      <c r="Z307" s="7">
        <v>0.86539116156074991</v>
      </c>
      <c r="AA307" s="7">
        <v>0.25039535993999984</v>
      </c>
      <c r="AB307" s="7">
        <v>136.16378307089553</v>
      </c>
      <c r="AC307" s="7">
        <v>0.90142141563874689</v>
      </c>
      <c r="AD307" s="7">
        <v>6.4123424361253123E-2</v>
      </c>
      <c r="AE307" s="7">
        <v>2.5600000000000001E-2</v>
      </c>
      <c r="AF307" s="7">
        <v>6.8679600000000019E-3</v>
      </c>
      <c r="AG307" s="7">
        <v>1.9871999999999997E-3</v>
      </c>
      <c r="AK307" s="7"/>
    </row>
    <row r="308" spans="1:37" x14ac:dyDescent="0.15">
      <c r="A308" s="13"/>
      <c r="H308" s="7">
        <v>306</v>
      </c>
      <c r="I308" s="7">
        <v>1.1064156517089838E-2</v>
      </c>
      <c r="J308" s="7">
        <v>110.64156517089839</v>
      </c>
      <c r="K308" s="7">
        <v>4.0823897336090586E-3</v>
      </c>
      <c r="L308" s="7">
        <v>36.741507602481533</v>
      </c>
      <c r="M308" s="5">
        <v>48</v>
      </c>
      <c r="N308" s="11">
        <v>1</v>
      </c>
      <c r="O308" s="7">
        <v>2.3050326077270498</v>
      </c>
      <c r="P308" s="5">
        <v>3</v>
      </c>
      <c r="Q308" s="7">
        <v>0.76834420257568325</v>
      </c>
      <c r="V308" s="7">
        <v>287</v>
      </c>
      <c r="W308" s="7">
        <v>112.85202814207335</v>
      </c>
      <c r="X308" s="7">
        <v>8.027830673907939</v>
      </c>
      <c r="Y308" s="7">
        <v>3.2049515024999993</v>
      </c>
      <c r="Z308" s="7">
        <v>0.85982338754335541</v>
      </c>
      <c r="AA308" s="7">
        <v>0.24878436038156237</v>
      </c>
      <c r="AB308" s="7">
        <v>136.31622317224165</v>
      </c>
      <c r="AC308" s="7">
        <v>0.90142141563874689</v>
      </c>
      <c r="AD308" s="7">
        <v>6.4123424361253123E-2</v>
      </c>
      <c r="AE308" s="7">
        <v>2.5600000000000001E-2</v>
      </c>
      <c r="AF308" s="7">
        <v>6.8679600000000019E-3</v>
      </c>
      <c r="AG308" s="7">
        <v>1.9871999999999997E-3</v>
      </c>
      <c r="AK308" s="7"/>
    </row>
    <row r="309" spans="1:37" x14ac:dyDescent="0.15">
      <c r="A309" s="13"/>
      <c r="H309" s="7">
        <v>307</v>
      </c>
      <c r="I309" s="7">
        <v>1.0997274741943354E-2</v>
      </c>
      <c r="J309" s="7">
        <v>109.97274741943353</v>
      </c>
      <c r="K309" s="7">
        <v>4.0516322462859E-3</v>
      </c>
      <c r="L309" s="7">
        <v>36.464690216573103</v>
      </c>
      <c r="M309" s="5">
        <v>48</v>
      </c>
      <c r="N309" s="11">
        <v>1</v>
      </c>
      <c r="O309" s="7">
        <v>2.2910989045715318</v>
      </c>
      <c r="P309" s="5">
        <v>3</v>
      </c>
      <c r="Q309" s="7">
        <v>0.76369963485717729</v>
      </c>
      <c r="V309" s="7">
        <v>288</v>
      </c>
      <c r="W309" s="7">
        <v>112.12125645197666</v>
      </c>
      <c r="X309" s="7">
        <v>7.9758465714867031</v>
      </c>
      <c r="Y309" s="7">
        <v>3.1841978849999992</v>
      </c>
      <c r="Z309" s="7">
        <v>0.85425561352596091</v>
      </c>
      <c r="AA309" s="7">
        <v>0.24717336082312488</v>
      </c>
      <c r="AB309" s="7">
        <v>136.46767614989724</v>
      </c>
      <c r="AC309" s="7">
        <v>0.90142141563874689</v>
      </c>
      <c r="AD309" s="7">
        <v>6.4123424361253123E-2</v>
      </c>
      <c r="AE309" s="7">
        <v>2.5600000000000001E-2</v>
      </c>
      <c r="AF309" s="7">
        <v>6.8679600000000019E-3</v>
      </c>
      <c r="AG309" s="7">
        <v>1.9871999999999997E-3</v>
      </c>
      <c r="AK309" s="7"/>
    </row>
    <row r="310" spans="1:37" x14ac:dyDescent="0.15">
      <c r="A310" s="13"/>
      <c r="H310" s="7">
        <v>308</v>
      </c>
      <c r="I310" s="7">
        <v>1.0930392966796871E-2</v>
      </c>
      <c r="J310" s="7">
        <v>109.3039296679687</v>
      </c>
      <c r="K310" s="7">
        <v>4.0208747589627414E-3</v>
      </c>
      <c r="L310" s="7">
        <v>36.187872830664674</v>
      </c>
      <c r="M310" s="5">
        <v>48</v>
      </c>
      <c r="N310" s="11">
        <v>1</v>
      </c>
      <c r="O310" s="7">
        <v>2.2771652014160146</v>
      </c>
      <c r="P310" s="5">
        <v>3</v>
      </c>
      <c r="Q310" s="7">
        <v>0.75905506713867155</v>
      </c>
      <c r="V310" s="7">
        <v>289</v>
      </c>
      <c r="W310" s="7">
        <v>111.39048476187999</v>
      </c>
      <c r="X310" s="7">
        <v>7.9238624690654671</v>
      </c>
      <c r="Y310" s="7">
        <v>3.1634442674999987</v>
      </c>
      <c r="Z310" s="7">
        <v>0.8486878395085663</v>
      </c>
      <c r="AA310" s="7">
        <v>0.24556236126468736</v>
      </c>
      <c r="AB310" s="7">
        <v>136.61814200386235</v>
      </c>
      <c r="AC310" s="7">
        <v>0.90142141563874689</v>
      </c>
      <c r="AD310" s="7">
        <v>6.4123424361253123E-2</v>
      </c>
      <c r="AE310" s="7">
        <v>2.5600000000000001E-2</v>
      </c>
      <c r="AF310" s="7">
        <v>6.8679600000000019E-3</v>
      </c>
      <c r="AG310" s="7">
        <v>1.9871999999999997E-3</v>
      </c>
      <c r="AK310" s="7"/>
    </row>
    <row r="311" spans="1:37" x14ac:dyDescent="0.15">
      <c r="A311" s="13"/>
      <c r="H311" s="7">
        <v>309</v>
      </c>
      <c r="I311" s="7">
        <v>1.0863511191650386E-2</v>
      </c>
      <c r="J311" s="7">
        <v>108.63511191650386</v>
      </c>
      <c r="K311" s="7">
        <v>3.9901172716395828E-3</v>
      </c>
      <c r="L311" s="7">
        <v>35.911055444756244</v>
      </c>
      <c r="M311" s="5">
        <v>48</v>
      </c>
      <c r="N311" s="11">
        <v>1</v>
      </c>
      <c r="O311" s="7">
        <v>2.2632314982604971</v>
      </c>
      <c r="P311" s="5">
        <v>3</v>
      </c>
      <c r="Q311" s="7">
        <v>0.75441049942016569</v>
      </c>
      <c r="V311" s="7">
        <v>290</v>
      </c>
      <c r="W311" s="7">
        <v>110.6597130717833</v>
      </c>
      <c r="X311" s="7">
        <v>7.8718783666442311</v>
      </c>
      <c r="Y311" s="7">
        <v>3.1426906499999987</v>
      </c>
      <c r="Z311" s="7">
        <v>0.8431200654911718</v>
      </c>
      <c r="AA311" s="7">
        <v>0.24395136170624987</v>
      </c>
      <c r="AB311" s="7">
        <v>136.76762073413698</v>
      </c>
      <c r="AC311" s="7">
        <v>0.90142141563874689</v>
      </c>
      <c r="AD311" s="7">
        <v>6.4123424361253123E-2</v>
      </c>
      <c r="AE311" s="7">
        <v>2.5600000000000001E-2</v>
      </c>
      <c r="AF311" s="7">
        <v>6.8679600000000019E-3</v>
      </c>
      <c r="AG311" s="7">
        <v>1.9871999999999997E-3</v>
      </c>
      <c r="AK311" s="7"/>
    </row>
    <row r="312" spans="1:37" x14ac:dyDescent="0.15">
      <c r="A312" s="13"/>
      <c r="H312" s="7">
        <v>310</v>
      </c>
      <c r="I312" s="7">
        <v>1.0796629416503901E-2</v>
      </c>
      <c r="J312" s="7">
        <v>107.96629416503902</v>
      </c>
      <c r="K312" s="7">
        <v>3.9593597843164243E-3</v>
      </c>
      <c r="L312" s="7">
        <v>35.634238058847814</v>
      </c>
      <c r="M312" s="5">
        <v>48</v>
      </c>
      <c r="N312" s="11">
        <v>1</v>
      </c>
      <c r="O312" s="7">
        <v>2.2492977951049795</v>
      </c>
      <c r="P312" s="5">
        <v>3</v>
      </c>
      <c r="Q312" s="7">
        <v>0.74976593170165984</v>
      </c>
      <c r="V312" s="7">
        <v>291</v>
      </c>
      <c r="W312" s="7">
        <v>109.92894138168661</v>
      </c>
      <c r="X312" s="7">
        <v>7.819894264222996</v>
      </c>
      <c r="Y312" s="7">
        <v>3.1219370324999987</v>
      </c>
      <c r="Z312" s="7">
        <v>0.83755229147377719</v>
      </c>
      <c r="AA312" s="7">
        <v>0.24234036214781235</v>
      </c>
      <c r="AB312" s="7">
        <v>136.91611234072113</v>
      </c>
      <c r="AC312" s="7">
        <v>0.90142141563874689</v>
      </c>
      <c r="AD312" s="7">
        <v>6.4123424361253123E-2</v>
      </c>
      <c r="AE312" s="7">
        <v>2.5600000000000001E-2</v>
      </c>
      <c r="AF312" s="7">
        <v>6.8679600000000019E-3</v>
      </c>
      <c r="AG312" s="7">
        <v>1.9871999999999997E-3</v>
      </c>
      <c r="AK312" s="7"/>
    </row>
    <row r="313" spans="1:37" x14ac:dyDescent="0.15">
      <c r="A313" s="13"/>
      <c r="H313" s="7">
        <v>311</v>
      </c>
      <c r="I313" s="7">
        <v>1.0729747641357416E-2</v>
      </c>
      <c r="J313" s="7">
        <v>107.29747641357416</v>
      </c>
      <c r="K313" s="7">
        <v>3.9286022969932657E-3</v>
      </c>
      <c r="L313" s="7">
        <v>35.357420672939398</v>
      </c>
      <c r="M313" s="5">
        <v>48</v>
      </c>
      <c r="N313" s="11">
        <v>1</v>
      </c>
      <c r="O313" s="7">
        <v>2.2353640919494615</v>
      </c>
      <c r="P313" s="5">
        <v>3</v>
      </c>
      <c r="Q313" s="7">
        <v>0.74512136398315387</v>
      </c>
      <c r="V313" s="7">
        <v>292</v>
      </c>
      <c r="W313" s="7">
        <v>109.19816969158994</v>
      </c>
      <c r="X313" s="7">
        <v>7.767910161801761</v>
      </c>
      <c r="Y313" s="7">
        <v>3.1011834149999991</v>
      </c>
      <c r="Z313" s="7">
        <v>0.83198451745638269</v>
      </c>
      <c r="AA313" s="7">
        <v>0.24072936258937488</v>
      </c>
      <c r="AB313" s="7">
        <v>137.06361682361475</v>
      </c>
      <c r="AC313" s="7">
        <v>0.90142141563874689</v>
      </c>
      <c r="AD313" s="7">
        <v>6.4123424361253123E-2</v>
      </c>
      <c r="AE313" s="7">
        <v>2.5600000000000001E-2</v>
      </c>
      <c r="AF313" s="7">
        <v>6.8679600000000019E-3</v>
      </c>
      <c r="AG313" s="7">
        <v>1.9871999999999997E-3</v>
      </c>
      <c r="AK313" s="7"/>
    </row>
    <row r="314" spans="1:37" x14ac:dyDescent="0.15">
      <c r="A314" s="13"/>
      <c r="H314" s="7">
        <v>312</v>
      </c>
      <c r="I314" s="7">
        <v>1.0662865866210932E-2</v>
      </c>
      <c r="J314" s="7">
        <v>106.62865866210932</v>
      </c>
      <c r="K314" s="7">
        <v>3.8978448096701067E-3</v>
      </c>
      <c r="L314" s="7">
        <v>35.080603287030961</v>
      </c>
      <c r="M314" s="5">
        <v>48</v>
      </c>
      <c r="N314" s="11">
        <v>1</v>
      </c>
      <c r="O314" s="7">
        <v>2.2214303887939439</v>
      </c>
      <c r="P314" s="5">
        <v>3</v>
      </c>
      <c r="Q314" s="7">
        <v>0.74047679626464802</v>
      </c>
      <c r="V314" s="7">
        <v>293</v>
      </c>
      <c r="W314" s="7">
        <v>108.46739800149325</v>
      </c>
      <c r="X314" s="7">
        <v>7.715926059380525</v>
      </c>
      <c r="Y314" s="7">
        <v>3.080429797499999</v>
      </c>
      <c r="Z314" s="7">
        <v>0.82641674343898819</v>
      </c>
      <c r="AA314" s="7">
        <v>0.23911836303093736</v>
      </c>
      <c r="AB314" s="7">
        <v>137.21013418281791</v>
      </c>
      <c r="AC314" s="7">
        <v>0.90142141563874689</v>
      </c>
      <c r="AD314" s="7">
        <v>6.4123424361253123E-2</v>
      </c>
      <c r="AE314" s="7">
        <v>2.5600000000000001E-2</v>
      </c>
      <c r="AF314" s="7">
        <v>6.8679600000000019E-3</v>
      </c>
      <c r="AG314" s="7">
        <v>1.9871999999999997E-3</v>
      </c>
      <c r="AK314" s="7"/>
    </row>
    <row r="315" spans="1:37" x14ac:dyDescent="0.15">
      <c r="A315" s="13"/>
      <c r="H315" s="7">
        <v>313</v>
      </c>
      <c r="I315" s="7">
        <v>1.0595984091064449E-2</v>
      </c>
      <c r="J315" s="7">
        <v>105.95984091064449</v>
      </c>
      <c r="K315" s="7">
        <v>3.8670873223469481E-3</v>
      </c>
      <c r="L315" s="7">
        <v>34.803785901122531</v>
      </c>
      <c r="M315" s="5">
        <v>48</v>
      </c>
      <c r="N315" s="11">
        <v>1</v>
      </c>
      <c r="O315" s="7">
        <v>2.2074966856384268</v>
      </c>
      <c r="P315" s="5">
        <v>3</v>
      </c>
      <c r="Q315" s="7">
        <v>0.73583222854614228</v>
      </c>
      <c r="V315" s="7">
        <v>294</v>
      </c>
      <c r="W315" s="7">
        <v>107.73662631139656</v>
      </c>
      <c r="X315" s="7">
        <v>7.663941956959289</v>
      </c>
      <c r="Y315" s="7">
        <v>3.0596761799999985</v>
      </c>
      <c r="Z315" s="7">
        <v>0.82084896942159358</v>
      </c>
      <c r="AA315" s="7">
        <v>0.23750736347249984</v>
      </c>
      <c r="AB315" s="7">
        <v>137.35566441833058</v>
      </c>
      <c r="AC315" s="7">
        <v>0.90142141563874689</v>
      </c>
      <c r="AD315" s="7">
        <v>6.4123424361253123E-2</v>
      </c>
      <c r="AE315" s="7">
        <v>2.5600000000000001E-2</v>
      </c>
      <c r="AF315" s="7">
        <v>6.8679600000000019E-3</v>
      </c>
      <c r="AG315" s="7">
        <v>1.9871999999999997E-3</v>
      </c>
      <c r="AK315" s="7"/>
    </row>
    <row r="316" spans="1:37" x14ac:dyDescent="0.15">
      <c r="A316" s="13"/>
      <c r="H316" s="7">
        <v>314</v>
      </c>
      <c r="I316" s="7">
        <v>1.0529102315917964E-2</v>
      </c>
      <c r="J316" s="7">
        <v>105.29102315917964</v>
      </c>
      <c r="K316" s="7">
        <v>3.8363298350237896E-3</v>
      </c>
      <c r="L316" s="7">
        <v>34.526968515214108</v>
      </c>
      <c r="M316" s="5">
        <v>48</v>
      </c>
      <c r="N316" s="11">
        <v>1</v>
      </c>
      <c r="O316" s="7">
        <v>2.1935629824829093</v>
      </c>
      <c r="P316" s="5">
        <v>3</v>
      </c>
      <c r="Q316" s="7">
        <v>0.73118766082763642</v>
      </c>
      <c r="V316" s="7">
        <v>295</v>
      </c>
      <c r="W316" s="7">
        <v>107.00585462129989</v>
      </c>
      <c r="X316" s="7">
        <v>7.611957854538054</v>
      </c>
      <c r="Y316" s="7">
        <v>3.0389225624999989</v>
      </c>
      <c r="Z316" s="7">
        <v>0.81528119540419919</v>
      </c>
      <c r="AA316" s="7">
        <v>0.23589636391406238</v>
      </c>
      <c r="AB316" s="7">
        <v>137.50020753015275</v>
      </c>
      <c r="AC316" s="7">
        <v>0.90142141563874689</v>
      </c>
      <c r="AD316" s="7">
        <v>6.4123424361253123E-2</v>
      </c>
      <c r="AE316" s="7">
        <v>2.5600000000000001E-2</v>
      </c>
      <c r="AF316" s="7">
        <v>6.8679600000000019E-3</v>
      </c>
      <c r="AG316" s="7">
        <v>1.9871999999999997E-3</v>
      </c>
      <c r="AK316" s="7"/>
    </row>
    <row r="317" spans="1:37" x14ac:dyDescent="0.15">
      <c r="A317" s="13"/>
      <c r="H317" s="7">
        <v>315</v>
      </c>
      <c r="I317" s="7">
        <v>1.0462220540771479E-2</v>
      </c>
      <c r="J317" s="7">
        <v>104.62220540771479</v>
      </c>
      <c r="K317" s="7">
        <v>3.805572347700631E-3</v>
      </c>
      <c r="L317" s="7">
        <v>34.250151129305678</v>
      </c>
      <c r="M317" s="5">
        <v>48</v>
      </c>
      <c r="N317" s="11">
        <v>1</v>
      </c>
      <c r="O317" s="7">
        <v>2.1796292793273913</v>
      </c>
      <c r="P317" s="5">
        <v>3</v>
      </c>
      <c r="Q317" s="7">
        <v>0.72654309310913046</v>
      </c>
      <c r="V317" s="7">
        <v>296</v>
      </c>
      <c r="W317" s="7">
        <v>106.2750829312032</v>
      </c>
      <c r="X317" s="7">
        <v>7.5599737521168189</v>
      </c>
      <c r="Y317" s="7">
        <v>3.0181689449999989</v>
      </c>
      <c r="Z317" s="7">
        <v>0.80971342138680458</v>
      </c>
      <c r="AA317" s="7">
        <v>0.23428536435562486</v>
      </c>
      <c r="AB317" s="7">
        <v>137.6437635182844</v>
      </c>
      <c r="AC317" s="7">
        <v>0.90142141563874689</v>
      </c>
      <c r="AD317" s="7">
        <v>6.4123424361253123E-2</v>
      </c>
      <c r="AE317" s="7">
        <v>2.5600000000000001E-2</v>
      </c>
      <c r="AF317" s="7">
        <v>6.8679600000000019E-3</v>
      </c>
      <c r="AG317" s="7">
        <v>1.9871999999999997E-3</v>
      </c>
      <c r="AK317" s="7"/>
    </row>
    <row r="318" spans="1:37" x14ac:dyDescent="0.15">
      <c r="A318" s="13"/>
      <c r="H318" s="7">
        <v>316</v>
      </c>
      <c r="I318" s="7">
        <v>1.0395338765624994E-2</v>
      </c>
      <c r="J318" s="7">
        <v>103.95338765624994</v>
      </c>
      <c r="K318" s="7">
        <v>3.7748148603774724E-3</v>
      </c>
      <c r="L318" s="7">
        <v>33.973333743397255</v>
      </c>
      <c r="M318" s="5">
        <v>48</v>
      </c>
      <c r="N318" s="11">
        <v>1</v>
      </c>
      <c r="O318" s="7">
        <v>2.1656955761718737</v>
      </c>
      <c r="P318" s="5">
        <v>3</v>
      </c>
      <c r="Q318" s="7">
        <v>0.7218985253906246</v>
      </c>
      <c r="V318" s="7">
        <v>297</v>
      </c>
      <c r="W318" s="7">
        <v>105.54431124110653</v>
      </c>
      <c r="X318" s="7">
        <v>7.5079896496955838</v>
      </c>
      <c r="Y318" s="7">
        <v>2.9974153274999993</v>
      </c>
      <c r="Z318" s="7">
        <v>0.80414564736941008</v>
      </c>
      <c r="AA318" s="7">
        <v>0.23267436479718739</v>
      </c>
      <c r="AB318" s="7">
        <v>137.78633238272556</v>
      </c>
      <c r="AC318" s="7">
        <v>0.90142141563874689</v>
      </c>
      <c r="AD318" s="7">
        <v>6.4123424361253123E-2</v>
      </c>
      <c r="AE318" s="7">
        <v>2.5600000000000001E-2</v>
      </c>
      <c r="AF318" s="7">
        <v>6.8679600000000019E-3</v>
      </c>
      <c r="AG318" s="7">
        <v>1.9871999999999997E-3</v>
      </c>
      <c r="AK318" s="7"/>
    </row>
    <row r="319" spans="1:37" x14ac:dyDescent="0.15">
      <c r="A319" s="13"/>
      <c r="H319" s="7">
        <v>317</v>
      </c>
      <c r="I319" s="7">
        <v>1.0328456990478511E-2</v>
      </c>
      <c r="J319" s="7">
        <v>103.28456990478512</v>
      </c>
      <c r="K319" s="7">
        <v>3.7440573730543139E-3</v>
      </c>
      <c r="L319" s="7">
        <v>33.696516357488825</v>
      </c>
      <c r="M319" s="5">
        <v>48</v>
      </c>
      <c r="N319" s="11">
        <v>1</v>
      </c>
      <c r="O319" s="7">
        <v>2.1517618730163566</v>
      </c>
      <c r="P319" s="5">
        <v>3</v>
      </c>
      <c r="Q319" s="7">
        <v>0.71725395767211886</v>
      </c>
      <c r="V319" s="7">
        <v>298</v>
      </c>
      <c r="W319" s="7">
        <v>104.81353955100984</v>
      </c>
      <c r="X319" s="7">
        <v>7.4560055472743478</v>
      </c>
      <c r="Y319" s="7">
        <v>2.9766617099999988</v>
      </c>
      <c r="Z319" s="7">
        <v>0.79857787335201558</v>
      </c>
      <c r="AA319" s="7">
        <v>0.23106336523874987</v>
      </c>
      <c r="AB319" s="7">
        <v>137.92791412347623</v>
      </c>
      <c r="AC319" s="7">
        <v>0.90142141563874689</v>
      </c>
      <c r="AD319" s="7">
        <v>6.4123424361253123E-2</v>
      </c>
      <c r="AE319" s="7">
        <v>2.5600000000000001E-2</v>
      </c>
      <c r="AF319" s="7">
        <v>6.8679600000000019E-3</v>
      </c>
      <c r="AG319" s="7">
        <v>1.9871999999999997E-3</v>
      </c>
      <c r="AK319" s="7"/>
    </row>
    <row r="320" spans="1:37" x14ac:dyDescent="0.15">
      <c r="A320" s="13"/>
      <c r="H320" s="7">
        <v>318</v>
      </c>
      <c r="I320" s="7">
        <v>1.0261575215332027E-2</v>
      </c>
      <c r="J320" s="7">
        <v>102.61575215332027</v>
      </c>
      <c r="K320" s="7">
        <v>3.7132998857311553E-3</v>
      </c>
      <c r="L320" s="7">
        <v>33.419698971580402</v>
      </c>
      <c r="M320" s="5">
        <v>48</v>
      </c>
      <c r="N320" s="11">
        <v>1</v>
      </c>
      <c r="O320" s="7">
        <v>2.137828169860839</v>
      </c>
      <c r="P320" s="5">
        <v>3</v>
      </c>
      <c r="Q320" s="7">
        <v>0.712609389953613</v>
      </c>
      <c r="V320" s="7">
        <v>299</v>
      </c>
      <c r="W320" s="7">
        <v>104.08276786091317</v>
      </c>
      <c r="X320" s="7">
        <v>7.4040214448531119</v>
      </c>
      <c r="Y320" s="7">
        <v>2.9559080924999988</v>
      </c>
      <c r="Z320" s="7">
        <v>0.79301009933462097</v>
      </c>
      <c r="AA320" s="7">
        <v>0.22945236568031238</v>
      </c>
      <c r="AB320" s="7">
        <v>138.06850874053643</v>
      </c>
      <c r="AC320" s="7">
        <v>0.90142141563874689</v>
      </c>
      <c r="AD320" s="7">
        <v>6.4123424361253123E-2</v>
      </c>
      <c r="AE320" s="7">
        <v>2.5600000000000001E-2</v>
      </c>
      <c r="AF320" s="7">
        <v>6.8679600000000019E-3</v>
      </c>
      <c r="AG320" s="7">
        <v>1.9871999999999997E-3</v>
      </c>
      <c r="AK320" s="7"/>
    </row>
    <row r="321" spans="1:37" x14ac:dyDescent="0.15">
      <c r="A321" s="13"/>
      <c r="H321" s="7">
        <v>319</v>
      </c>
      <c r="I321" s="7">
        <v>1.0194693440185542E-2</v>
      </c>
      <c r="J321" s="7">
        <v>101.94693440185542</v>
      </c>
      <c r="K321" s="7">
        <v>3.6825423984079967E-3</v>
      </c>
      <c r="L321" s="7">
        <v>33.142881585671972</v>
      </c>
      <c r="M321" s="5">
        <v>48</v>
      </c>
      <c r="N321" s="11">
        <v>1</v>
      </c>
      <c r="O321" s="7">
        <v>2.123894466705321</v>
      </c>
      <c r="P321" s="5">
        <v>3</v>
      </c>
      <c r="Q321" s="7">
        <v>0.70796482223510704</v>
      </c>
      <c r="V321" s="7">
        <v>300</v>
      </c>
      <c r="W321" s="7">
        <v>103.35199617081648</v>
      </c>
      <c r="X321" s="7">
        <v>7.3520373424318759</v>
      </c>
      <c r="Y321" s="7">
        <v>2.9351544749999987</v>
      </c>
      <c r="Z321" s="7">
        <v>0.78744232531722647</v>
      </c>
      <c r="AA321" s="7">
        <v>0.22784136612187486</v>
      </c>
      <c r="AB321" s="7">
        <v>138.20811623390614</v>
      </c>
      <c r="AC321" s="7">
        <v>0.90142141563874689</v>
      </c>
      <c r="AD321" s="7">
        <v>6.4123424361253123E-2</v>
      </c>
      <c r="AE321" s="7">
        <v>2.5600000000000001E-2</v>
      </c>
      <c r="AF321" s="7">
        <v>6.8679600000000019E-3</v>
      </c>
      <c r="AG321" s="7">
        <v>1.9871999999999997E-3</v>
      </c>
      <c r="AK321" s="7"/>
    </row>
    <row r="322" spans="1:37" x14ac:dyDescent="0.15">
      <c r="A322" s="13"/>
      <c r="H322" s="7">
        <v>320</v>
      </c>
      <c r="I322" s="7">
        <v>1.0127811665039057E-2</v>
      </c>
      <c r="J322" s="7">
        <v>101.27811665039057</v>
      </c>
      <c r="K322" s="7">
        <v>3.6517849110848381E-3</v>
      </c>
      <c r="L322" s="7">
        <v>32.866064199763542</v>
      </c>
      <c r="M322" s="5">
        <v>48</v>
      </c>
      <c r="N322" s="11">
        <v>1</v>
      </c>
      <c r="O322" s="7">
        <v>2.1099607635498034</v>
      </c>
      <c r="P322" s="5">
        <v>3</v>
      </c>
      <c r="Q322" s="7">
        <v>0.70332025451660118</v>
      </c>
      <c r="V322" s="7">
        <v>301</v>
      </c>
      <c r="W322" s="7">
        <v>102.74910952648671</v>
      </c>
      <c r="X322" s="7">
        <v>7.3091504579343569</v>
      </c>
      <c r="Y322" s="7">
        <v>2.9180327405624986</v>
      </c>
      <c r="Z322" s="7">
        <v>0.78284891175287596</v>
      </c>
      <c r="AA322" s="7">
        <v>0.22651229148616392</v>
      </c>
      <c r="AB322" s="7">
        <v>138.34690935023119</v>
      </c>
      <c r="AC322" s="7">
        <v>0.90142141563874689</v>
      </c>
      <c r="AD322" s="7">
        <v>6.4123424361253123E-2</v>
      </c>
      <c r="AE322" s="7">
        <v>2.5600000000000001E-2</v>
      </c>
      <c r="AF322" s="7">
        <v>6.8679600000000019E-3</v>
      </c>
      <c r="AG322" s="7">
        <v>1.9871999999999997E-3</v>
      </c>
      <c r="AK322" s="7"/>
    </row>
    <row r="323" spans="1:37" x14ac:dyDescent="0.15">
      <c r="A323" s="13"/>
      <c r="H323" s="7">
        <v>321</v>
      </c>
      <c r="I323" s="7">
        <v>1.0060929889892573E-2</v>
      </c>
      <c r="J323" s="7">
        <v>100.60929889892573</v>
      </c>
      <c r="K323" s="7">
        <v>3.6210274237616796E-3</v>
      </c>
      <c r="L323" s="7">
        <v>32.589246813855112</v>
      </c>
      <c r="M323" s="5">
        <v>48</v>
      </c>
      <c r="N323" s="11">
        <v>1</v>
      </c>
      <c r="O323" s="7">
        <v>2.0960270603942859</v>
      </c>
      <c r="P323" s="5">
        <v>3</v>
      </c>
      <c r="Q323" s="7">
        <v>0.69867568679809533</v>
      </c>
      <c r="V323" s="7">
        <v>302</v>
      </c>
      <c r="W323" s="7">
        <v>102.14622288215695</v>
      </c>
      <c r="X323" s="7">
        <v>7.2662635734368379</v>
      </c>
      <c r="Y323" s="7">
        <v>2.900911006124999</v>
      </c>
      <c r="Z323" s="7">
        <v>0.77825549818852546</v>
      </c>
      <c r="AA323" s="7">
        <v>0.22518321685045301</v>
      </c>
      <c r="AB323" s="7">
        <v>138.48488808951154</v>
      </c>
      <c r="AC323" s="7">
        <v>0.90142141563874689</v>
      </c>
      <c r="AD323" s="7">
        <v>6.4123424361253123E-2</v>
      </c>
      <c r="AE323" s="7">
        <v>2.5600000000000001E-2</v>
      </c>
      <c r="AF323" s="7">
        <v>6.8679600000000019E-3</v>
      </c>
      <c r="AG323" s="7">
        <v>1.9871999999999997E-3</v>
      </c>
      <c r="AK323" s="7"/>
    </row>
    <row r="324" spans="1:37" x14ac:dyDescent="0.15">
      <c r="A324" s="13"/>
      <c r="H324" s="7">
        <v>322</v>
      </c>
      <c r="I324" s="7">
        <v>9.9940481147460895E-3</v>
      </c>
      <c r="J324" s="7">
        <v>99.940481147460901</v>
      </c>
      <c r="K324" s="7">
        <v>3.5902699364385206E-3</v>
      </c>
      <c r="L324" s="7">
        <v>32.312429427946689</v>
      </c>
      <c r="M324" s="5">
        <v>48</v>
      </c>
      <c r="N324" s="11">
        <v>1</v>
      </c>
      <c r="O324" s="7">
        <v>2.0820933572387688</v>
      </c>
      <c r="P324" s="5">
        <v>3</v>
      </c>
      <c r="Q324" s="7">
        <v>0.69403111907958959</v>
      </c>
      <c r="V324" s="7">
        <v>303</v>
      </c>
      <c r="W324" s="7">
        <v>101.54333623782721</v>
      </c>
      <c r="X324" s="7">
        <v>7.2233766889393198</v>
      </c>
      <c r="Y324" s="7">
        <v>2.8837892716874993</v>
      </c>
      <c r="Z324" s="7">
        <v>0.77366208462417507</v>
      </c>
      <c r="AA324" s="7">
        <v>0.22385414221474209</v>
      </c>
      <c r="AB324" s="7">
        <v>138.62205245174727</v>
      </c>
      <c r="AC324" s="7">
        <v>0.90142141563874689</v>
      </c>
      <c r="AD324" s="7">
        <v>6.4123424361253123E-2</v>
      </c>
      <c r="AE324" s="7">
        <v>2.5600000000000001E-2</v>
      </c>
      <c r="AF324" s="7">
        <v>6.8679600000000019E-3</v>
      </c>
      <c r="AG324" s="7">
        <v>1.9871999999999997E-3</v>
      </c>
      <c r="AK324" s="7"/>
    </row>
    <row r="325" spans="1:37" x14ac:dyDescent="0.15">
      <c r="A325" s="13"/>
      <c r="H325" s="7">
        <v>323</v>
      </c>
      <c r="I325" s="7">
        <v>9.9271663395996048E-3</v>
      </c>
      <c r="J325" s="7">
        <v>99.271663395996043</v>
      </c>
      <c r="K325" s="7">
        <v>3.559512449115362E-3</v>
      </c>
      <c r="L325" s="7">
        <v>32.03561204203826</v>
      </c>
      <c r="M325" s="5">
        <v>48</v>
      </c>
      <c r="N325" s="11">
        <v>1</v>
      </c>
      <c r="O325" s="7">
        <v>2.0681596540832508</v>
      </c>
      <c r="P325" s="5">
        <v>3</v>
      </c>
      <c r="Q325" s="7">
        <v>0.68938655136108362</v>
      </c>
      <c r="V325" s="7">
        <v>304</v>
      </c>
      <c r="W325" s="7">
        <v>100.94044959349742</v>
      </c>
      <c r="X325" s="7">
        <v>7.1804898044417991</v>
      </c>
      <c r="Y325" s="7">
        <v>2.8666675372499988</v>
      </c>
      <c r="Z325" s="7">
        <v>0.76906867105982446</v>
      </c>
      <c r="AA325" s="7">
        <v>0.22252506757903112</v>
      </c>
      <c r="AB325" s="7">
        <v>138.7584024369383</v>
      </c>
      <c r="AC325" s="7">
        <v>0.90142141563874689</v>
      </c>
      <c r="AD325" s="7">
        <v>6.4123424361253123E-2</v>
      </c>
      <c r="AE325" s="7">
        <v>2.5600000000000001E-2</v>
      </c>
      <c r="AF325" s="7">
        <v>6.8679600000000019E-3</v>
      </c>
      <c r="AG325" s="7">
        <v>1.9871999999999997E-3</v>
      </c>
      <c r="AK325" s="7"/>
    </row>
    <row r="326" spans="1:37" x14ac:dyDescent="0.15">
      <c r="A326" s="13"/>
      <c r="H326" s="7">
        <v>324</v>
      </c>
      <c r="I326" s="7">
        <v>9.8602845644531201E-3</v>
      </c>
      <c r="J326" s="7">
        <v>98.6028456445312</v>
      </c>
      <c r="K326" s="7">
        <v>3.5287549617922034E-3</v>
      </c>
      <c r="L326" s="7">
        <v>31.75879465612983</v>
      </c>
      <c r="M326" s="5">
        <v>48</v>
      </c>
      <c r="N326" s="11">
        <v>1</v>
      </c>
      <c r="O326" s="7">
        <v>2.0542259509277332</v>
      </c>
      <c r="P326" s="5">
        <v>3</v>
      </c>
      <c r="Q326" s="7">
        <v>0.68474198364257777</v>
      </c>
      <c r="V326" s="7">
        <v>305</v>
      </c>
      <c r="W326" s="7">
        <v>100.33756294916766</v>
      </c>
      <c r="X326" s="7">
        <v>7.1376029199442801</v>
      </c>
      <c r="Y326" s="7">
        <v>2.8495458028124987</v>
      </c>
      <c r="Z326" s="7">
        <v>0.76447525749547396</v>
      </c>
      <c r="AA326" s="7">
        <v>0.22119599294332018</v>
      </c>
      <c r="AB326" s="7">
        <v>138.8939380450847</v>
      </c>
      <c r="AC326" s="7">
        <v>0.90142141563874689</v>
      </c>
      <c r="AD326" s="7">
        <v>6.4123424361253123E-2</v>
      </c>
      <c r="AE326" s="7">
        <v>2.5600000000000001E-2</v>
      </c>
      <c r="AF326" s="7">
        <v>6.8679600000000019E-3</v>
      </c>
      <c r="AG326" s="7">
        <v>1.9871999999999997E-3</v>
      </c>
      <c r="AK326" s="7"/>
    </row>
    <row r="327" spans="1:37" x14ac:dyDescent="0.15">
      <c r="A327" s="13"/>
      <c r="H327" s="7">
        <v>325</v>
      </c>
      <c r="I327" s="7">
        <v>9.7934027893066353E-3</v>
      </c>
      <c r="J327" s="7">
        <v>97.934027893066357</v>
      </c>
      <c r="K327" s="7">
        <v>3.4979974744690449E-3</v>
      </c>
      <c r="L327" s="7">
        <v>31.481977270221407</v>
      </c>
      <c r="M327" s="5">
        <v>48</v>
      </c>
      <c r="N327" s="11">
        <v>1</v>
      </c>
      <c r="O327" s="7">
        <v>2.0402922477722156</v>
      </c>
      <c r="P327" s="5">
        <v>3</v>
      </c>
      <c r="Q327" s="7">
        <v>0.68009741592407191</v>
      </c>
      <c r="V327" s="7">
        <v>306</v>
      </c>
      <c r="W327" s="7">
        <v>99.734676304837905</v>
      </c>
      <c r="X327" s="7">
        <v>7.0947160354467611</v>
      </c>
      <c r="Y327" s="7">
        <v>2.832424068374999</v>
      </c>
      <c r="Z327" s="7">
        <v>0.75988184393112357</v>
      </c>
      <c r="AA327" s="7">
        <v>0.21986691830760924</v>
      </c>
      <c r="AB327" s="7">
        <v>139.02865927618646</v>
      </c>
      <c r="AC327" s="7">
        <v>0.90142141563874689</v>
      </c>
      <c r="AD327" s="7">
        <v>6.4123424361253123E-2</v>
      </c>
      <c r="AE327" s="7">
        <v>2.5600000000000001E-2</v>
      </c>
      <c r="AF327" s="7">
        <v>6.8679600000000019E-3</v>
      </c>
      <c r="AG327" s="7">
        <v>1.9871999999999997E-3</v>
      </c>
      <c r="AK327" s="7"/>
    </row>
    <row r="328" spans="1:37" x14ac:dyDescent="0.15">
      <c r="A328" s="13"/>
      <c r="H328" s="7">
        <v>326</v>
      </c>
      <c r="I328" s="7">
        <v>9.7265210141601506E-3</v>
      </c>
      <c r="J328" s="7">
        <v>97.2652101416015</v>
      </c>
      <c r="K328" s="7">
        <v>3.4672399871458863E-3</v>
      </c>
      <c r="L328" s="7">
        <v>31.20515988431298</v>
      </c>
      <c r="M328" s="5">
        <v>48</v>
      </c>
      <c r="N328" s="11">
        <v>1</v>
      </c>
      <c r="O328" s="7">
        <v>2.0263585446166981</v>
      </c>
      <c r="P328" s="5">
        <v>3</v>
      </c>
      <c r="Q328" s="7">
        <v>0.67545284820556606</v>
      </c>
      <c r="V328" s="7">
        <v>307</v>
      </c>
      <c r="W328" s="7">
        <v>99.131789660508119</v>
      </c>
      <c r="X328" s="7">
        <v>7.0518291509492403</v>
      </c>
      <c r="Y328" s="7">
        <v>2.8153023339374985</v>
      </c>
      <c r="Z328" s="7">
        <v>0.75528843036677296</v>
      </c>
      <c r="AA328" s="7">
        <v>0.2185378436718983</v>
      </c>
      <c r="AB328" s="7">
        <v>139.16256613024353</v>
      </c>
      <c r="AC328" s="7">
        <v>0.90142141563874689</v>
      </c>
      <c r="AD328" s="7">
        <v>6.4123424361253123E-2</v>
      </c>
      <c r="AE328" s="7">
        <v>2.5600000000000001E-2</v>
      </c>
      <c r="AF328" s="7">
        <v>6.8679600000000019E-3</v>
      </c>
      <c r="AG328" s="7">
        <v>1.9871999999999997E-3</v>
      </c>
      <c r="AK328" s="7"/>
    </row>
    <row r="329" spans="1:37" x14ac:dyDescent="0.15">
      <c r="A329" s="13"/>
      <c r="H329" s="7">
        <v>327</v>
      </c>
      <c r="I329" s="7">
        <v>9.6596392390136676E-3</v>
      </c>
      <c r="J329" s="7">
        <v>96.596392390136671</v>
      </c>
      <c r="K329" s="7">
        <v>3.4364824998227277E-3</v>
      </c>
      <c r="L329" s="7">
        <v>30.92834249840455</v>
      </c>
      <c r="M329" s="5">
        <v>48</v>
      </c>
      <c r="N329" s="11">
        <v>1</v>
      </c>
      <c r="O329" s="7">
        <v>2.0124248414611805</v>
      </c>
      <c r="P329" s="5">
        <v>3</v>
      </c>
      <c r="Q329" s="7">
        <v>0.6708082804870602</v>
      </c>
      <c r="V329" s="7">
        <v>308</v>
      </c>
      <c r="W329" s="7">
        <v>98.528903016178376</v>
      </c>
      <c r="X329" s="7">
        <v>7.0089422664517222</v>
      </c>
      <c r="Y329" s="7">
        <v>2.7981805994999989</v>
      </c>
      <c r="Z329" s="7">
        <v>0.75069501680242257</v>
      </c>
      <c r="AA329" s="7">
        <v>0.21720876903618738</v>
      </c>
      <c r="AB329" s="7">
        <v>139.29565860725597</v>
      </c>
      <c r="AC329" s="7">
        <v>0.90142141563874689</v>
      </c>
      <c r="AD329" s="7">
        <v>6.4123424361253123E-2</v>
      </c>
      <c r="AE329" s="7">
        <v>2.5600000000000001E-2</v>
      </c>
      <c r="AF329" s="7">
        <v>6.8679600000000019E-3</v>
      </c>
      <c r="AG329" s="7">
        <v>1.9871999999999997E-3</v>
      </c>
      <c r="AK329" s="7"/>
    </row>
    <row r="330" spans="1:37" x14ac:dyDescent="0.15">
      <c r="A330" s="13"/>
      <c r="H330" s="7">
        <v>328</v>
      </c>
      <c r="I330" s="7">
        <v>9.5927574638671829E-3</v>
      </c>
      <c r="J330" s="7">
        <v>95.927574638671828</v>
      </c>
      <c r="K330" s="7">
        <v>3.4057250124995692E-3</v>
      </c>
      <c r="L330" s="7">
        <v>30.65152511249612</v>
      </c>
      <c r="M330" s="5">
        <v>48</v>
      </c>
      <c r="N330" s="11">
        <v>1</v>
      </c>
      <c r="O330" s="7">
        <v>1.9984911383056632</v>
      </c>
      <c r="P330" s="5">
        <v>3</v>
      </c>
      <c r="Q330" s="7">
        <v>0.66616371276855435</v>
      </c>
      <c r="V330" s="7">
        <v>309</v>
      </c>
      <c r="W330" s="7">
        <v>97.926016371848604</v>
      </c>
      <c r="X330" s="7">
        <v>6.9660553819542033</v>
      </c>
      <c r="Y330" s="7">
        <v>2.7810588650624988</v>
      </c>
      <c r="Z330" s="7">
        <v>0.74610160323807206</v>
      </c>
      <c r="AA330" s="7">
        <v>0.21587969440047644</v>
      </c>
      <c r="AB330" s="7">
        <v>139.42793670722375</v>
      </c>
      <c r="AC330" s="7">
        <v>0.90142141563874689</v>
      </c>
      <c r="AD330" s="7">
        <v>6.4123424361253123E-2</v>
      </c>
      <c r="AE330" s="7">
        <v>2.5600000000000001E-2</v>
      </c>
      <c r="AF330" s="7">
        <v>6.8679600000000019E-3</v>
      </c>
      <c r="AG330" s="7">
        <v>1.9871999999999997E-3</v>
      </c>
      <c r="AK330" s="7"/>
    </row>
    <row r="331" spans="1:37" x14ac:dyDescent="0.15">
      <c r="A331" s="13"/>
      <c r="H331" s="7">
        <v>329</v>
      </c>
      <c r="I331" s="7">
        <v>9.5258756887206981E-3</v>
      </c>
      <c r="J331" s="7">
        <v>95.258756887206985</v>
      </c>
      <c r="K331" s="7">
        <v>3.3749675251764106E-3</v>
      </c>
      <c r="L331" s="7">
        <v>30.374707726587694</v>
      </c>
      <c r="M331" s="5">
        <v>48</v>
      </c>
      <c r="N331" s="11">
        <v>1</v>
      </c>
      <c r="O331" s="7">
        <v>1.9845574351501456</v>
      </c>
      <c r="P331" s="5">
        <v>3</v>
      </c>
      <c r="Q331" s="7">
        <v>0.6615191450500485</v>
      </c>
      <c r="V331" s="7">
        <v>310</v>
      </c>
      <c r="W331" s="7">
        <v>97.323129727518847</v>
      </c>
      <c r="X331" s="7">
        <v>6.9231684974566834</v>
      </c>
      <c r="Y331" s="7">
        <v>2.7639371306249991</v>
      </c>
      <c r="Z331" s="7">
        <v>0.74150818967372156</v>
      </c>
      <c r="AA331" s="7">
        <v>0.2145506197647655</v>
      </c>
      <c r="AB331" s="7">
        <v>139.55940043014687</v>
      </c>
      <c r="AC331" s="7">
        <v>0.90142141563874689</v>
      </c>
      <c r="AD331" s="7">
        <v>6.4123424361253123E-2</v>
      </c>
      <c r="AE331" s="7">
        <v>2.5600000000000001E-2</v>
      </c>
      <c r="AF331" s="7">
        <v>6.8679600000000019E-3</v>
      </c>
      <c r="AG331" s="7">
        <v>1.9871999999999997E-3</v>
      </c>
      <c r="AK331" s="7"/>
    </row>
    <row r="332" spans="1:37" x14ac:dyDescent="0.15">
      <c r="A332" s="13"/>
      <c r="H332" s="7">
        <v>330</v>
      </c>
      <c r="I332" s="7">
        <v>9.4589939135742134E-3</v>
      </c>
      <c r="J332" s="7">
        <v>94.589939135742128</v>
      </c>
      <c r="K332" s="7">
        <v>3.344210037853252E-3</v>
      </c>
      <c r="L332" s="7">
        <v>30.097890340679271</v>
      </c>
      <c r="M332" s="5">
        <v>48</v>
      </c>
      <c r="N332" s="11">
        <v>1</v>
      </c>
      <c r="O332" s="7">
        <v>1.9706237319946276</v>
      </c>
      <c r="P332" s="5">
        <v>3</v>
      </c>
      <c r="Q332" s="7">
        <v>0.65687457733154253</v>
      </c>
      <c r="V332" s="7">
        <v>311</v>
      </c>
      <c r="W332" s="7">
        <v>96.720243083189075</v>
      </c>
      <c r="X332" s="7">
        <v>6.8802816129591635</v>
      </c>
      <c r="Y332" s="7">
        <v>2.7468153961874986</v>
      </c>
      <c r="Z332" s="7">
        <v>0.73691477610937095</v>
      </c>
      <c r="AA332" s="7">
        <v>0.21322154512905453</v>
      </c>
      <c r="AB332" s="7">
        <v>139.69004977602538</v>
      </c>
      <c r="AC332" s="7">
        <v>0.90142141563874689</v>
      </c>
      <c r="AD332" s="7">
        <v>6.4123424361253123E-2</v>
      </c>
      <c r="AE332" s="7">
        <v>2.5600000000000001E-2</v>
      </c>
      <c r="AF332" s="7">
        <v>6.8679600000000019E-3</v>
      </c>
      <c r="AG332" s="7">
        <v>1.9871999999999997E-3</v>
      </c>
      <c r="AK332" s="7"/>
    </row>
    <row r="333" spans="1:37" x14ac:dyDescent="0.15">
      <c r="A333" s="13"/>
      <c r="H333" s="7">
        <v>331</v>
      </c>
      <c r="I333" s="7">
        <v>9.4038164490783636E-3</v>
      </c>
      <c r="J333" s="7">
        <v>94.038164490783643</v>
      </c>
      <c r="K333" s="7">
        <v>3.3201038571637263E-3</v>
      </c>
      <c r="L333" s="7">
        <v>29.880934714473536</v>
      </c>
      <c r="M333" s="5">
        <v>48</v>
      </c>
      <c r="N333" s="11">
        <v>1</v>
      </c>
      <c r="O333" s="7">
        <v>1.9591284268913258</v>
      </c>
      <c r="P333" s="5">
        <v>3</v>
      </c>
      <c r="Q333" s="7">
        <v>0.65304280896377531</v>
      </c>
      <c r="V333" s="7">
        <v>312</v>
      </c>
      <c r="W333" s="7">
        <v>96.117356438859318</v>
      </c>
      <c r="X333" s="7">
        <v>6.8373947284616445</v>
      </c>
      <c r="Y333" s="7">
        <v>2.7296936617499985</v>
      </c>
      <c r="Z333" s="7">
        <v>0.73232136254502056</v>
      </c>
      <c r="AA333" s="7">
        <v>0.21189247049334362</v>
      </c>
      <c r="AB333" s="7">
        <v>139.81988474485919</v>
      </c>
      <c r="AC333" s="7">
        <v>0.90142141563874689</v>
      </c>
      <c r="AD333" s="7">
        <v>6.4123424361253123E-2</v>
      </c>
      <c r="AE333" s="7">
        <v>2.5600000000000001E-2</v>
      </c>
      <c r="AF333" s="7">
        <v>6.8679600000000019E-3</v>
      </c>
      <c r="AG333" s="7">
        <v>1.9871999999999997E-3</v>
      </c>
      <c r="AK333" s="7"/>
    </row>
    <row r="334" spans="1:37" x14ac:dyDescent="0.15">
      <c r="A334" s="13"/>
      <c r="H334" s="7">
        <v>332</v>
      </c>
      <c r="I334" s="7">
        <v>9.3486389845825139E-3</v>
      </c>
      <c r="J334" s="7">
        <v>93.486389845825144</v>
      </c>
      <c r="K334" s="7">
        <v>3.295997676474201E-3</v>
      </c>
      <c r="L334" s="7">
        <v>29.663979088267808</v>
      </c>
      <c r="M334" s="5">
        <v>48</v>
      </c>
      <c r="N334" s="11">
        <v>1</v>
      </c>
      <c r="O334" s="7">
        <v>1.9476331217880238</v>
      </c>
      <c r="P334" s="5">
        <v>3</v>
      </c>
      <c r="Q334" s="7">
        <v>0.64921104059600798</v>
      </c>
      <c r="V334" s="7">
        <v>313</v>
      </c>
      <c r="W334" s="7">
        <v>95.51446979452956</v>
      </c>
      <c r="X334" s="7">
        <v>6.7945078439641264</v>
      </c>
      <c r="Y334" s="7">
        <v>2.7125719273124989</v>
      </c>
      <c r="Z334" s="7">
        <v>0.72772794898067017</v>
      </c>
      <c r="AA334" s="7">
        <v>0.2105633958576327</v>
      </c>
      <c r="AB334" s="7">
        <v>139.94890533664838</v>
      </c>
      <c r="AC334" s="7">
        <v>0.90142141563874689</v>
      </c>
      <c r="AD334" s="7">
        <v>6.4123424361253123E-2</v>
      </c>
      <c r="AE334" s="7">
        <v>2.5600000000000001E-2</v>
      </c>
      <c r="AF334" s="7">
        <v>6.8679600000000019E-3</v>
      </c>
      <c r="AG334" s="7">
        <v>1.9871999999999997E-3</v>
      </c>
      <c r="AK334" s="7"/>
    </row>
    <row r="335" spans="1:37" x14ac:dyDescent="0.15">
      <c r="A335" s="13"/>
      <c r="H335" s="7">
        <v>333</v>
      </c>
      <c r="I335" s="7">
        <v>9.2934615200866641E-3</v>
      </c>
      <c r="J335" s="7">
        <v>92.934615200866645</v>
      </c>
      <c r="K335" s="7">
        <v>3.2718914957846753E-3</v>
      </c>
      <c r="L335" s="7">
        <v>29.447023462062081</v>
      </c>
      <c r="M335" s="5">
        <v>48</v>
      </c>
      <c r="N335" s="11">
        <v>1</v>
      </c>
      <c r="O335" s="7">
        <v>1.9361378166847218</v>
      </c>
      <c r="P335" s="5">
        <v>3</v>
      </c>
      <c r="Q335" s="7">
        <v>0.64537927222824065</v>
      </c>
      <c r="V335" s="7">
        <v>314</v>
      </c>
      <c r="W335" s="7">
        <v>94.911583150199803</v>
      </c>
      <c r="X335" s="7">
        <v>6.7516209594666066</v>
      </c>
      <c r="Y335" s="7">
        <v>2.6954501928749992</v>
      </c>
      <c r="Z335" s="7">
        <v>0.72313453541631967</v>
      </c>
      <c r="AA335" s="7">
        <v>0.20923432122192176</v>
      </c>
      <c r="AB335" s="7">
        <v>140.0771115513929</v>
      </c>
      <c r="AC335" s="7">
        <v>0.90142141563874689</v>
      </c>
      <c r="AD335" s="7">
        <v>6.4123424361253123E-2</v>
      </c>
      <c r="AE335" s="7">
        <v>2.5600000000000001E-2</v>
      </c>
      <c r="AF335" s="7">
        <v>6.8679600000000019E-3</v>
      </c>
      <c r="AG335" s="7">
        <v>1.9871999999999997E-3</v>
      </c>
      <c r="AK335" s="7"/>
    </row>
    <row r="336" spans="1:37" x14ac:dyDescent="0.15">
      <c r="A336" s="13"/>
      <c r="H336" s="7">
        <v>334</v>
      </c>
      <c r="I336" s="7">
        <v>9.2382840555908143E-3</v>
      </c>
      <c r="J336" s="7">
        <v>92.382840555908146</v>
      </c>
      <c r="K336" s="7">
        <v>3.2477853150951501E-3</v>
      </c>
      <c r="L336" s="7">
        <v>29.230067835856353</v>
      </c>
      <c r="M336" s="5">
        <v>48</v>
      </c>
      <c r="N336" s="11">
        <v>1</v>
      </c>
      <c r="O336" s="7">
        <v>1.9246425115814196</v>
      </c>
      <c r="P336" s="5">
        <v>3</v>
      </c>
      <c r="Q336" s="7">
        <v>0.64154750386047321</v>
      </c>
      <c r="V336" s="7">
        <v>315</v>
      </c>
      <c r="W336" s="7">
        <v>94.308696505870017</v>
      </c>
      <c r="X336" s="7">
        <v>6.7087340749690867</v>
      </c>
      <c r="Y336" s="7">
        <v>2.6783284584374987</v>
      </c>
      <c r="Z336" s="7">
        <v>0.71854112185196906</v>
      </c>
      <c r="AA336" s="7">
        <v>0.20790524658621079</v>
      </c>
      <c r="AB336" s="7">
        <v>140.20450338909274</v>
      </c>
      <c r="AC336" s="7">
        <v>0.90142141563874689</v>
      </c>
      <c r="AD336" s="7">
        <v>6.4123424361253123E-2</v>
      </c>
      <c r="AE336" s="7">
        <v>2.5600000000000001E-2</v>
      </c>
      <c r="AF336" s="7">
        <v>6.8679600000000019E-3</v>
      </c>
      <c r="AG336" s="7">
        <v>1.9871999999999997E-3</v>
      </c>
      <c r="AK336" s="7"/>
    </row>
    <row r="337" spans="1:37" x14ac:dyDescent="0.15">
      <c r="A337" s="13"/>
      <c r="H337" s="7">
        <v>335</v>
      </c>
      <c r="I337" s="7">
        <v>9.1831065910949645E-3</v>
      </c>
      <c r="J337" s="7">
        <v>91.831065910949647</v>
      </c>
      <c r="K337" s="7">
        <v>3.2236791344056243E-3</v>
      </c>
      <c r="L337" s="7">
        <v>29.013112209650618</v>
      </c>
      <c r="M337" s="5">
        <v>48</v>
      </c>
      <c r="N337" s="11">
        <v>1</v>
      </c>
      <c r="O337" s="7">
        <v>1.9131472064781176</v>
      </c>
      <c r="P337" s="5">
        <v>3</v>
      </c>
      <c r="Q337" s="7">
        <v>0.63771573549270588</v>
      </c>
      <c r="V337" s="7">
        <v>316</v>
      </c>
      <c r="W337" s="7">
        <v>93.70580986154026</v>
      </c>
      <c r="X337" s="7">
        <v>6.6658471904715677</v>
      </c>
      <c r="Y337" s="7">
        <v>2.6612067239999986</v>
      </c>
      <c r="Z337" s="7">
        <v>0.71394770828761855</v>
      </c>
      <c r="AA337" s="7">
        <v>0.20657617195049985</v>
      </c>
      <c r="AB337" s="7">
        <v>140.33108084974793</v>
      </c>
      <c r="AC337" s="7">
        <v>0.90142141563874689</v>
      </c>
      <c r="AD337" s="7">
        <v>6.4123424361253123E-2</v>
      </c>
      <c r="AE337" s="7">
        <v>2.5600000000000001E-2</v>
      </c>
      <c r="AF337" s="7">
        <v>6.8679600000000019E-3</v>
      </c>
      <c r="AG337" s="7">
        <v>1.9871999999999997E-3</v>
      </c>
      <c r="AK337" s="7"/>
    </row>
    <row r="338" spans="1:37" x14ac:dyDescent="0.15">
      <c r="A338" s="13"/>
      <c r="H338" s="7">
        <v>336</v>
      </c>
      <c r="I338" s="7">
        <v>9.1279291265991165E-3</v>
      </c>
      <c r="J338" s="7">
        <v>91.279291265991162</v>
      </c>
      <c r="K338" s="7">
        <v>3.1995729537160986E-3</v>
      </c>
      <c r="L338" s="7">
        <v>28.79615658344489</v>
      </c>
      <c r="M338" s="5">
        <v>48</v>
      </c>
      <c r="N338" s="11">
        <v>1</v>
      </c>
      <c r="O338" s="7">
        <v>1.9016519013748159</v>
      </c>
      <c r="P338" s="5">
        <v>3</v>
      </c>
      <c r="Q338" s="7">
        <v>0.63388396712493866</v>
      </c>
      <c r="V338" s="7">
        <v>317</v>
      </c>
      <c r="W338" s="7">
        <v>93.102923217210517</v>
      </c>
      <c r="X338" s="7">
        <v>6.6229603059740487</v>
      </c>
      <c r="Y338" s="7">
        <v>2.6440849895624989</v>
      </c>
      <c r="Z338" s="7">
        <v>0.70935429472326816</v>
      </c>
      <c r="AA338" s="7">
        <v>0.20524709731478896</v>
      </c>
      <c r="AB338" s="7">
        <v>140.4568439333585</v>
      </c>
      <c r="AC338" s="7">
        <v>0.90142141563874689</v>
      </c>
      <c r="AD338" s="7">
        <v>6.4123424361253123E-2</v>
      </c>
      <c r="AE338" s="7">
        <v>2.5600000000000001E-2</v>
      </c>
      <c r="AF338" s="7">
        <v>6.8679600000000019E-3</v>
      </c>
      <c r="AG338" s="7">
        <v>1.9871999999999997E-3</v>
      </c>
      <c r="AK338" s="7"/>
    </row>
    <row r="339" spans="1:37" x14ac:dyDescent="0.15">
      <c r="A339" s="13"/>
      <c r="H339" s="7">
        <v>337</v>
      </c>
      <c r="I339" s="7">
        <v>9.0727516621032667E-3</v>
      </c>
      <c r="J339" s="7">
        <v>90.727516621032663</v>
      </c>
      <c r="K339" s="7">
        <v>3.1754667730265734E-3</v>
      </c>
      <c r="L339" s="7">
        <v>28.579200957239159</v>
      </c>
      <c r="M339" s="5">
        <v>48</v>
      </c>
      <c r="N339" s="11">
        <v>1</v>
      </c>
      <c r="O339" s="7">
        <v>1.8901565962715139</v>
      </c>
      <c r="P339" s="5">
        <v>3</v>
      </c>
      <c r="Q339" s="7">
        <v>0.63005219875717133</v>
      </c>
      <c r="V339" s="7">
        <v>318</v>
      </c>
      <c r="W339" s="7">
        <v>92.500036572880745</v>
      </c>
      <c r="X339" s="7">
        <v>6.5800734214765297</v>
      </c>
      <c r="Y339" s="7">
        <v>2.6269632551249993</v>
      </c>
      <c r="Z339" s="7">
        <v>0.70476088115891766</v>
      </c>
      <c r="AA339" s="7">
        <v>0.20391802267907802</v>
      </c>
      <c r="AB339" s="7">
        <v>140.58179263992437</v>
      </c>
      <c r="AC339" s="7">
        <v>0.90142141563874689</v>
      </c>
      <c r="AD339" s="7">
        <v>6.4123424361253123E-2</v>
      </c>
      <c r="AE339" s="7">
        <v>2.5600000000000001E-2</v>
      </c>
      <c r="AF339" s="7">
        <v>6.8679600000000019E-3</v>
      </c>
      <c r="AG339" s="7">
        <v>1.9871999999999997E-3</v>
      </c>
      <c r="AK339" s="7"/>
    </row>
    <row r="340" spans="1:37" x14ac:dyDescent="0.15">
      <c r="A340" s="13"/>
      <c r="H340" s="7">
        <v>338</v>
      </c>
      <c r="I340" s="7">
        <v>9.017574197607417E-3</v>
      </c>
      <c r="J340" s="7">
        <v>90.175741976074164</v>
      </c>
      <c r="K340" s="7">
        <v>3.1513605923370477E-3</v>
      </c>
      <c r="L340" s="7">
        <v>28.362245331033431</v>
      </c>
      <c r="M340" s="5">
        <v>48</v>
      </c>
      <c r="N340" s="11">
        <v>1</v>
      </c>
      <c r="O340" s="7">
        <v>1.8786612911682117</v>
      </c>
      <c r="P340" s="5">
        <v>3</v>
      </c>
      <c r="Q340" s="7">
        <v>0.62622043038940389</v>
      </c>
      <c r="V340" s="7">
        <v>319</v>
      </c>
      <c r="W340" s="7">
        <v>91.897149928550974</v>
      </c>
      <c r="X340" s="7">
        <v>6.5371865369790099</v>
      </c>
      <c r="Y340" s="7">
        <v>2.6098415206874988</v>
      </c>
      <c r="Z340" s="7">
        <v>0.70016746759456716</v>
      </c>
      <c r="AA340" s="7">
        <v>0.20258894804336705</v>
      </c>
      <c r="AB340" s="7">
        <v>140.70592696944558</v>
      </c>
      <c r="AC340" s="7">
        <v>0.90142141563874689</v>
      </c>
      <c r="AD340" s="7">
        <v>6.4123424361253123E-2</v>
      </c>
      <c r="AE340" s="7">
        <v>2.5600000000000001E-2</v>
      </c>
      <c r="AF340" s="7">
        <v>6.8679600000000019E-3</v>
      </c>
      <c r="AG340" s="7">
        <v>1.9871999999999997E-3</v>
      </c>
      <c r="AK340" s="7"/>
    </row>
    <row r="341" spans="1:37" x14ac:dyDescent="0.15">
      <c r="A341" s="13"/>
      <c r="H341" s="7">
        <v>339</v>
      </c>
      <c r="I341" s="7">
        <v>8.9623967331115672E-3</v>
      </c>
      <c r="J341" s="7">
        <v>89.623967331115665</v>
      </c>
      <c r="K341" s="7">
        <v>3.1272544116475224E-3</v>
      </c>
      <c r="L341" s="7">
        <v>28.145289704827704</v>
      </c>
      <c r="M341" s="5">
        <v>48</v>
      </c>
      <c r="N341" s="11">
        <v>1</v>
      </c>
      <c r="O341" s="7">
        <v>1.8671659860649097</v>
      </c>
      <c r="P341" s="5">
        <v>3</v>
      </c>
      <c r="Q341" s="7">
        <v>0.62238866202163656</v>
      </c>
      <c r="V341" s="7">
        <v>320</v>
      </c>
      <c r="W341" s="7">
        <v>91.294263284221216</v>
      </c>
      <c r="X341" s="7">
        <v>6.49429965248149</v>
      </c>
      <c r="Y341" s="7">
        <v>2.5927197862499987</v>
      </c>
      <c r="Z341" s="7">
        <v>0.69557405403021666</v>
      </c>
      <c r="AA341" s="7">
        <v>0.20125987340765611</v>
      </c>
      <c r="AB341" s="7">
        <v>140.82924692192216</v>
      </c>
      <c r="AC341" s="7">
        <v>0.90142141563874689</v>
      </c>
      <c r="AD341" s="7">
        <v>6.4123424361253123E-2</v>
      </c>
      <c r="AE341" s="7">
        <v>2.5600000000000001E-2</v>
      </c>
      <c r="AF341" s="7">
        <v>6.8679600000000019E-3</v>
      </c>
      <c r="AG341" s="7">
        <v>1.9871999999999997E-3</v>
      </c>
      <c r="AK341" s="7"/>
    </row>
    <row r="342" spans="1:37" x14ac:dyDescent="0.15">
      <c r="A342" s="13"/>
      <c r="H342" s="7">
        <v>340</v>
      </c>
      <c r="I342" s="7">
        <v>8.9072192686157174E-3</v>
      </c>
      <c r="J342" s="7">
        <v>89.07219268615718</v>
      </c>
      <c r="K342" s="7">
        <v>3.1031482309579967E-3</v>
      </c>
      <c r="L342" s="7">
        <v>27.928334078621972</v>
      </c>
      <c r="M342" s="5">
        <v>48</v>
      </c>
      <c r="N342" s="11">
        <v>1</v>
      </c>
      <c r="O342" s="7">
        <v>1.8556706809616079</v>
      </c>
      <c r="P342" s="5">
        <v>3</v>
      </c>
      <c r="Q342" s="7">
        <v>0.61855689365386934</v>
      </c>
      <c r="V342" s="7">
        <v>321</v>
      </c>
      <c r="W342" s="7">
        <v>90.691376639891445</v>
      </c>
      <c r="X342" s="7">
        <v>6.451412767983971</v>
      </c>
      <c r="Y342" s="7">
        <v>2.575598051812499</v>
      </c>
      <c r="Z342" s="7">
        <v>0.69098064046586616</v>
      </c>
      <c r="AA342" s="7">
        <v>0.1999307987719452</v>
      </c>
      <c r="AB342" s="7">
        <v>140.95175249735405</v>
      </c>
      <c r="AC342" s="7">
        <v>0.90142141563874689</v>
      </c>
      <c r="AD342" s="7">
        <v>6.4123424361253123E-2</v>
      </c>
      <c r="AE342" s="7">
        <v>2.5600000000000001E-2</v>
      </c>
      <c r="AF342" s="7">
        <v>6.8679600000000019E-3</v>
      </c>
      <c r="AG342" s="7">
        <v>1.9871999999999997E-3</v>
      </c>
      <c r="AK342" s="7"/>
    </row>
    <row r="343" spans="1:37" x14ac:dyDescent="0.15">
      <c r="A343" s="13"/>
      <c r="H343" s="7">
        <v>341</v>
      </c>
      <c r="I343" s="7">
        <v>8.8520418041198676E-3</v>
      </c>
      <c r="J343" s="7">
        <v>88.520418041198681</v>
      </c>
      <c r="K343" s="7">
        <v>3.079042050268471E-3</v>
      </c>
      <c r="L343" s="7">
        <v>27.711378452416241</v>
      </c>
      <c r="M343" s="5">
        <v>48</v>
      </c>
      <c r="N343" s="11">
        <v>1</v>
      </c>
      <c r="O343" s="7">
        <v>1.8441753758583059</v>
      </c>
      <c r="P343" s="5">
        <v>3</v>
      </c>
      <c r="Q343" s="7">
        <v>0.61472512528610201</v>
      </c>
      <c r="V343" s="7">
        <v>322</v>
      </c>
      <c r="W343" s="7">
        <v>90.088489995561702</v>
      </c>
      <c r="X343" s="7">
        <v>6.4085258834864529</v>
      </c>
      <c r="Y343" s="7">
        <v>2.5584763173749994</v>
      </c>
      <c r="Z343" s="7">
        <v>0.68638722690151577</v>
      </c>
      <c r="AA343" s="7">
        <v>0.19860172413623428</v>
      </c>
      <c r="AB343" s="7">
        <v>141.0734436957413</v>
      </c>
      <c r="AC343" s="7">
        <v>0.90142141563874689</v>
      </c>
      <c r="AD343" s="7">
        <v>6.4123424361253123E-2</v>
      </c>
      <c r="AE343" s="7">
        <v>2.5600000000000001E-2</v>
      </c>
      <c r="AF343" s="7">
        <v>6.8679600000000019E-3</v>
      </c>
      <c r="AG343" s="7">
        <v>1.9871999999999997E-3</v>
      </c>
      <c r="AK343" s="7"/>
    </row>
    <row r="344" spans="1:37" x14ac:dyDescent="0.15">
      <c r="A344" s="13"/>
      <c r="H344" s="7">
        <v>342</v>
      </c>
      <c r="I344" s="7">
        <v>8.7968643396240179E-3</v>
      </c>
      <c r="J344" s="7">
        <v>87.968643396240182</v>
      </c>
      <c r="K344" s="7">
        <v>3.0549358695789457E-3</v>
      </c>
      <c r="L344" s="7">
        <v>27.494422826210513</v>
      </c>
      <c r="M344" s="5">
        <v>48</v>
      </c>
      <c r="N344" s="11">
        <v>1</v>
      </c>
      <c r="O344" s="7">
        <v>1.8326800707550037</v>
      </c>
      <c r="P344" s="5">
        <v>3</v>
      </c>
      <c r="Q344" s="7">
        <v>0.61089335691833457</v>
      </c>
      <c r="V344" s="7">
        <v>323</v>
      </c>
      <c r="W344" s="7">
        <v>89.48560335123193</v>
      </c>
      <c r="X344" s="7">
        <v>6.365638998988933</v>
      </c>
      <c r="Y344" s="7">
        <v>2.5413545829374988</v>
      </c>
      <c r="Z344" s="7">
        <v>0.68179381333716516</v>
      </c>
      <c r="AA344" s="7">
        <v>0.19727264950052331</v>
      </c>
      <c r="AB344" s="7">
        <v>141.19432051708392</v>
      </c>
      <c r="AC344" s="7">
        <v>0.90142141563874689</v>
      </c>
      <c r="AD344" s="7">
        <v>6.4123424361253123E-2</v>
      </c>
      <c r="AE344" s="7">
        <v>2.5600000000000001E-2</v>
      </c>
      <c r="AF344" s="7">
        <v>6.8679600000000019E-3</v>
      </c>
      <c r="AG344" s="7">
        <v>1.9871999999999997E-3</v>
      </c>
      <c r="AK344" s="7"/>
    </row>
    <row r="345" spans="1:37" x14ac:dyDescent="0.15">
      <c r="A345" s="13"/>
      <c r="H345" s="7">
        <v>343</v>
      </c>
      <c r="I345" s="7">
        <v>8.7416868751281681E-3</v>
      </c>
      <c r="J345" s="7">
        <v>87.416868751281683</v>
      </c>
      <c r="K345" s="7">
        <v>3.03082968888942E-3</v>
      </c>
      <c r="L345" s="7">
        <v>27.277467200004782</v>
      </c>
      <c r="M345" s="5">
        <v>48</v>
      </c>
      <c r="N345" s="11">
        <v>1</v>
      </c>
      <c r="O345" s="7">
        <v>1.8211847656517017</v>
      </c>
      <c r="P345" s="5">
        <v>3</v>
      </c>
      <c r="Q345" s="7">
        <v>0.60706158855056724</v>
      </c>
      <c r="V345" s="7">
        <v>324</v>
      </c>
      <c r="W345" s="7">
        <v>88.882716706902158</v>
      </c>
      <c r="X345" s="7">
        <v>6.3227521144914132</v>
      </c>
      <c r="Y345" s="7">
        <v>2.5242328484999987</v>
      </c>
      <c r="Z345" s="7">
        <v>0.67720039977281465</v>
      </c>
      <c r="AA345" s="7">
        <v>0.19594357486481237</v>
      </c>
      <c r="AB345" s="7">
        <v>141.31438296138182</v>
      </c>
      <c r="AC345" s="7">
        <v>0.90142141563874689</v>
      </c>
      <c r="AD345" s="7">
        <v>6.4123424361253123E-2</v>
      </c>
      <c r="AE345" s="7">
        <v>2.5600000000000001E-2</v>
      </c>
      <c r="AF345" s="7">
        <v>6.8679600000000019E-3</v>
      </c>
      <c r="AG345" s="7">
        <v>1.9871999999999997E-3</v>
      </c>
      <c r="AK345" s="7"/>
    </row>
    <row r="346" spans="1:37" x14ac:dyDescent="0.15">
      <c r="A346" s="13"/>
      <c r="H346" s="7">
        <v>344</v>
      </c>
      <c r="I346" s="7">
        <v>8.6865094106323183E-3</v>
      </c>
      <c r="J346" s="7">
        <v>86.865094106323184</v>
      </c>
      <c r="K346" s="7">
        <v>3.0067235081998947E-3</v>
      </c>
      <c r="L346" s="7">
        <v>27.060511573799054</v>
      </c>
      <c r="M346" s="5">
        <v>48</v>
      </c>
      <c r="N346" s="11">
        <v>1</v>
      </c>
      <c r="O346" s="7">
        <v>1.8096894605483997</v>
      </c>
      <c r="P346" s="5">
        <v>3</v>
      </c>
      <c r="Q346" s="7">
        <v>0.60322982018279991</v>
      </c>
      <c r="V346" s="7">
        <v>325</v>
      </c>
      <c r="W346" s="7">
        <v>88.279830062572401</v>
      </c>
      <c r="X346" s="7">
        <v>6.2798652299938942</v>
      </c>
      <c r="Y346" s="7">
        <v>2.5071111140624986</v>
      </c>
      <c r="Z346" s="7">
        <v>0.67260698620846426</v>
      </c>
      <c r="AA346" s="7">
        <v>0.19461450022910143</v>
      </c>
      <c r="AB346" s="7">
        <v>141.43363102863509</v>
      </c>
      <c r="AC346" s="7">
        <v>0.90142141563874689</v>
      </c>
      <c r="AD346" s="7">
        <v>6.4123424361253123E-2</v>
      </c>
      <c r="AE346" s="7">
        <v>2.5600000000000001E-2</v>
      </c>
      <c r="AF346" s="7">
        <v>6.8679600000000019E-3</v>
      </c>
      <c r="AG346" s="7">
        <v>1.9871999999999997E-3</v>
      </c>
      <c r="AK346" s="7"/>
    </row>
    <row r="347" spans="1:37" x14ac:dyDescent="0.15">
      <c r="A347" s="13"/>
      <c r="H347" s="7">
        <v>345</v>
      </c>
      <c r="I347" s="7">
        <v>8.6313319461364703E-3</v>
      </c>
      <c r="J347" s="7">
        <v>86.313319461364699</v>
      </c>
      <c r="K347" s="7">
        <v>2.982617327510369E-3</v>
      </c>
      <c r="L347" s="7">
        <v>26.843555947593323</v>
      </c>
      <c r="M347" s="5">
        <v>48</v>
      </c>
      <c r="N347" s="11">
        <v>1</v>
      </c>
      <c r="O347" s="7">
        <v>1.798194155445098</v>
      </c>
      <c r="P347" s="5">
        <v>3</v>
      </c>
      <c r="Q347" s="7">
        <v>0.5993980518150327</v>
      </c>
      <c r="V347" s="7">
        <v>326</v>
      </c>
      <c r="W347" s="7">
        <v>87.676943418242629</v>
      </c>
      <c r="X347" s="7">
        <v>6.2369783454963743</v>
      </c>
      <c r="Y347" s="7">
        <v>2.4899893796249986</v>
      </c>
      <c r="Z347" s="7">
        <v>0.66801357264411365</v>
      </c>
      <c r="AA347" s="7">
        <v>0.19328542559339049</v>
      </c>
      <c r="AB347" s="7">
        <v>141.55206471884375</v>
      </c>
      <c r="AC347" s="7">
        <v>0.90142141563874689</v>
      </c>
      <c r="AD347" s="7">
        <v>6.4123424361253123E-2</v>
      </c>
      <c r="AE347" s="7">
        <v>2.5600000000000001E-2</v>
      </c>
      <c r="AF347" s="7">
        <v>6.8679600000000019E-3</v>
      </c>
      <c r="AG347" s="7">
        <v>1.9871999999999997E-3</v>
      </c>
      <c r="AK347" s="7"/>
    </row>
    <row r="348" spans="1:37" x14ac:dyDescent="0.15">
      <c r="A348" s="13"/>
      <c r="H348" s="7">
        <v>346</v>
      </c>
      <c r="I348" s="7">
        <v>8.5761544816406205E-3</v>
      </c>
      <c r="J348" s="7">
        <v>85.7615448164062</v>
      </c>
      <c r="K348" s="7">
        <v>2.9585111468208433E-3</v>
      </c>
      <c r="L348" s="7">
        <v>26.626600321387588</v>
      </c>
      <c r="M348" s="5">
        <v>48</v>
      </c>
      <c r="N348" s="11">
        <v>1</v>
      </c>
      <c r="O348" s="7">
        <v>1.7866988503417958</v>
      </c>
      <c r="P348" s="5">
        <v>3</v>
      </c>
      <c r="Q348" s="7">
        <v>0.59556628344726525</v>
      </c>
      <c r="V348" s="7">
        <v>327</v>
      </c>
      <c r="W348" s="7">
        <v>87.074056773912872</v>
      </c>
      <c r="X348" s="7">
        <v>6.1940914609988553</v>
      </c>
      <c r="Y348" s="7">
        <v>2.4728676451874989</v>
      </c>
      <c r="Z348" s="7">
        <v>0.66342015907976326</v>
      </c>
      <c r="AA348" s="7">
        <v>0.19195635095767957</v>
      </c>
      <c r="AB348" s="7">
        <v>141.66968403200772</v>
      </c>
      <c r="AC348" s="7">
        <v>0.90142141563874689</v>
      </c>
      <c r="AD348" s="7">
        <v>6.4123424361253123E-2</v>
      </c>
      <c r="AE348" s="7">
        <v>2.5600000000000001E-2</v>
      </c>
      <c r="AF348" s="7">
        <v>6.8679600000000019E-3</v>
      </c>
      <c r="AG348" s="7">
        <v>1.9871999999999997E-3</v>
      </c>
      <c r="AK348" s="7"/>
    </row>
    <row r="349" spans="1:37" x14ac:dyDescent="0.15">
      <c r="A349" s="13"/>
      <c r="H349" s="7">
        <v>347</v>
      </c>
      <c r="I349" s="7">
        <v>8.5209770171447707E-3</v>
      </c>
      <c r="J349" s="7">
        <v>85.209770171447701</v>
      </c>
      <c r="K349" s="7">
        <v>2.934404966131318E-3</v>
      </c>
      <c r="L349" s="7">
        <v>26.409644695181861</v>
      </c>
      <c r="M349" s="5">
        <v>48</v>
      </c>
      <c r="N349" s="11">
        <v>1</v>
      </c>
      <c r="O349" s="7">
        <v>1.7752035452384938</v>
      </c>
      <c r="P349" s="5">
        <v>3</v>
      </c>
      <c r="Q349" s="7">
        <v>0.59173451507949792</v>
      </c>
      <c r="V349" s="7">
        <v>328</v>
      </c>
      <c r="W349" s="7">
        <v>86.471170129583115</v>
      </c>
      <c r="X349" s="7">
        <v>6.1512045765013363</v>
      </c>
      <c r="Y349" s="7">
        <v>2.4557459107499988</v>
      </c>
      <c r="Z349" s="7">
        <v>0.65882674551541276</v>
      </c>
      <c r="AA349" s="7">
        <v>0.19062727632196863</v>
      </c>
      <c r="AB349" s="7">
        <v>141.78648896812706</v>
      </c>
      <c r="AC349" s="7">
        <v>0.90142141563874689</v>
      </c>
      <c r="AD349" s="7">
        <v>6.4123424361253123E-2</v>
      </c>
      <c r="AE349" s="7">
        <v>2.5600000000000001E-2</v>
      </c>
      <c r="AF349" s="7">
        <v>6.8679600000000019E-3</v>
      </c>
      <c r="AG349" s="7">
        <v>1.9871999999999997E-3</v>
      </c>
      <c r="AK349" s="7"/>
    </row>
    <row r="350" spans="1:37" x14ac:dyDescent="0.15">
      <c r="A350" s="13"/>
      <c r="H350" s="7">
        <v>348</v>
      </c>
      <c r="I350" s="7">
        <v>8.465799552648921E-3</v>
      </c>
      <c r="J350" s="7">
        <v>84.657995526489216</v>
      </c>
      <c r="K350" s="7">
        <v>2.9102987854417923E-3</v>
      </c>
      <c r="L350" s="7">
        <v>26.192689068976129</v>
      </c>
      <c r="M350" s="5">
        <v>48</v>
      </c>
      <c r="N350" s="11">
        <v>1</v>
      </c>
      <c r="O350" s="7">
        <v>1.763708240135192</v>
      </c>
      <c r="P350" s="5">
        <v>3</v>
      </c>
      <c r="Q350" s="7">
        <v>0.58790274671173071</v>
      </c>
      <c r="V350" s="7">
        <v>329</v>
      </c>
      <c r="W350" s="7">
        <v>85.868283485253357</v>
      </c>
      <c r="X350" s="7">
        <v>6.1083176920038174</v>
      </c>
      <c r="Y350" s="7">
        <v>2.4386241763124987</v>
      </c>
      <c r="Z350" s="7">
        <v>0.65423333195106226</v>
      </c>
      <c r="AA350" s="7">
        <v>0.18929820168625769</v>
      </c>
      <c r="AB350" s="7">
        <v>141.90247952720171</v>
      </c>
      <c r="AC350" s="7">
        <v>0.90142141563874689</v>
      </c>
      <c r="AD350" s="7">
        <v>6.4123424361253123E-2</v>
      </c>
      <c r="AE350" s="7">
        <v>2.5600000000000001E-2</v>
      </c>
      <c r="AF350" s="7">
        <v>6.8679600000000019E-3</v>
      </c>
      <c r="AG350" s="7">
        <v>1.9871999999999997E-3</v>
      </c>
      <c r="AK350" s="7"/>
    </row>
    <row r="351" spans="1:37" x14ac:dyDescent="0.15">
      <c r="A351" s="13"/>
      <c r="H351" s="7">
        <v>349</v>
      </c>
      <c r="I351" s="7">
        <v>8.4106220881530712E-3</v>
      </c>
      <c r="J351" s="7">
        <v>84.106220881530717</v>
      </c>
      <c r="K351" s="7">
        <v>2.886192604752267E-3</v>
      </c>
      <c r="L351" s="7">
        <v>25.975733442770402</v>
      </c>
      <c r="M351" s="5">
        <v>48</v>
      </c>
      <c r="N351" s="11">
        <v>1</v>
      </c>
      <c r="O351" s="7">
        <v>1.75221293503189</v>
      </c>
      <c r="P351" s="5">
        <v>3</v>
      </c>
      <c r="Q351" s="7">
        <v>0.58407097834396338</v>
      </c>
      <c r="V351" s="7">
        <v>330</v>
      </c>
      <c r="W351" s="7">
        <v>85.265396840923572</v>
      </c>
      <c r="X351" s="7">
        <v>6.0654308075062966</v>
      </c>
      <c r="Y351" s="7">
        <v>2.4215024418749986</v>
      </c>
      <c r="Z351" s="7">
        <v>0.64963991838671165</v>
      </c>
      <c r="AA351" s="7">
        <v>0.18796912705054672</v>
      </c>
      <c r="AB351" s="7">
        <v>142.01765570923172</v>
      </c>
      <c r="AC351" s="7">
        <v>0.90142141563874689</v>
      </c>
      <c r="AD351" s="7">
        <v>6.4123424361253123E-2</v>
      </c>
      <c r="AE351" s="7">
        <v>2.5600000000000001E-2</v>
      </c>
      <c r="AF351" s="7">
        <v>6.8679600000000019E-3</v>
      </c>
      <c r="AG351" s="7">
        <v>1.9871999999999997E-3</v>
      </c>
      <c r="AK351" s="7"/>
    </row>
    <row r="352" spans="1:37" x14ac:dyDescent="0.15">
      <c r="A352" s="13"/>
      <c r="H352" s="7">
        <v>350</v>
      </c>
      <c r="I352" s="7">
        <v>8.3554446236572214E-3</v>
      </c>
      <c r="J352" s="7">
        <v>83.554446236572218</v>
      </c>
      <c r="K352" s="7">
        <v>2.8620864240627413E-3</v>
      </c>
      <c r="L352" s="7">
        <v>25.75877781656467</v>
      </c>
      <c r="M352" s="5">
        <v>48</v>
      </c>
      <c r="N352" s="11">
        <v>1</v>
      </c>
      <c r="O352" s="7">
        <v>1.7407176299285878</v>
      </c>
      <c r="P352" s="5">
        <v>3</v>
      </c>
      <c r="Q352" s="7">
        <v>0.58023920997619594</v>
      </c>
      <c r="V352" s="7">
        <v>331</v>
      </c>
      <c r="W352" s="7">
        <v>84.768015359351537</v>
      </c>
      <c r="X352" s="7">
        <v>6.0300491277958441</v>
      </c>
      <c r="Y352" s="7">
        <v>2.4073770109640615</v>
      </c>
      <c r="Z352" s="7">
        <v>0.64585035219612263</v>
      </c>
      <c r="AA352" s="7">
        <v>0.18687264047608523</v>
      </c>
      <c r="AB352" s="7">
        <v>142.13216003019986</v>
      </c>
      <c r="AC352" s="7">
        <v>0.90142141563874689</v>
      </c>
      <c r="AD352" s="7">
        <v>6.4123424361253123E-2</v>
      </c>
      <c r="AE352" s="7">
        <v>2.5600000000000001E-2</v>
      </c>
      <c r="AF352" s="7">
        <v>6.8679600000000019E-3</v>
      </c>
      <c r="AG352" s="7">
        <v>1.9871999999999997E-3</v>
      </c>
      <c r="AK352" s="7"/>
    </row>
    <row r="353" spans="1:37" x14ac:dyDescent="0.15">
      <c r="A353" s="13"/>
      <c r="H353" s="7">
        <v>351</v>
      </c>
      <c r="I353" s="7">
        <v>8.3002671591613716E-3</v>
      </c>
      <c r="J353" s="7">
        <v>83.002671591613719</v>
      </c>
      <c r="K353" s="7">
        <v>2.8379802433732156E-3</v>
      </c>
      <c r="L353" s="7">
        <v>25.541822190358939</v>
      </c>
      <c r="M353" s="5">
        <v>48</v>
      </c>
      <c r="N353" s="11">
        <v>1</v>
      </c>
      <c r="O353" s="7">
        <v>1.7292223248252858</v>
      </c>
      <c r="P353" s="5">
        <v>3</v>
      </c>
      <c r="Q353" s="7">
        <v>0.57640744160842861</v>
      </c>
      <c r="V353" s="7">
        <v>332</v>
      </c>
      <c r="W353" s="7">
        <v>84.270633877779474</v>
      </c>
      <c r="X353" s="7">
        <v>5.9946674480853908</v>
      </c>
      <c r="Y353" s="7">
        <v>2.393251580053124</v>
      </c>
      <c r="Z353" s="7">
        <v>0.6420607860055334</v>
      </c>
      <c r="AA353" s="7">
        <v>0.18577615390162369</v>
      </c>
      <c r="AB353" s="7">
        <v>142.24599249010618</v>
      </c>
      <c r="AC353" s="7">
        <v>0.90142141563874689</v>
      </c>
      <c r="AD353" s="7">
        <v>6.4123424361253123E-2</v>
      </c>
      <c r="AE353" s="7">
        <v>2.5600000000000001E-2</v>
      </c>
      <c r="AF353" s="7">
        <v>6.8679600000000019E-3</v>
      </c>
      <c r="AG353" s="7">
        <v>1.9871999999999997E-3</v>
      </c>
      <c r="AK353" s="7"/>
    </row>
    <row r="354" spans="1:37" x14ac:dyDescent="0.15">
      <c r="A354" s="13"/>
      <c r="H354" s="7">
        <v>352</v>
      </c>
      <c r="I354" s="7">
        <v>8.2450896946655219E-3</v>
      </c>
      <c r="J354" s="7">
        <v>82.45089694665522</v>
      </c>
      <c r="K354" s="7">
        <v>2.8138740626836903E-3</v>
      </c>
      <c r="L354" s="7">
        <v>25.324866564153211</v>
      </c>
      <c r="M354" s="5">
        <v>48</v>
      </c>
      <c r="N354" s="11">
        <v>1</v>
      </c>
      <c r="O354" s="7">
        <v>1.7177270197219838</v>
      </c>
      <c r="P354" s="5">
        <v>3</v>
      </c>
      <c r="Q354" s="7">
        <v>0.57257567324066128</v>
      </c>
      <c r="V354" s="7">
        <v>333</v>
      </c>
      <c r="W354" s="7">
        <v>83.773252396207411</v>
      </c>
      <c r="X354" s="7">
        <v>5.9592857683749374</v>
      </c>
      <c r="Y354" s="7">
        <v>2.379126149142186</v>
      </c>
      <c r="Z354" s="7">
        <v>0.63827121981494428</v>
      </c>
      <c r="AA354" s="7">
        <v>0.18467966732716218</v>
      </c>
      <c r="AB354" s="7">
        <v>142.35915308895065</v>
      </c>
      <c r="AC354" s="7">
        <v>0.90142141563874689</v>
      </c>
      <c r="AD354" s="7">
        <v>6.4123424361253123E-2</v>
      </c>
      <c r="AE354" s="7">
        <v>2.5600000000000001E-2</v>
      </c>
      <c r="AF354" s="7">
        <v>6.8679600000000019E-3</v>
      </c>
      <c r="AG354" s="7">
        <v>1.9871999999999997E-3</v>
      </c>
      <c r="AK354" s="7"/>
    </row>
    <row r="355" spans="1:37" x14ac:dyDescent="0.15">
      <c r="A355" s="13"/>
      <c r="H355" s="7">
        <v>353</v>
      </c>
      <c r="I355" s="7">
        <v>8.1899122301696721E-3</v>
      </c>
      <c r="J355" s="7">
        <v>81.899122301696721</v>
      </c>
      <c r="K355" s="7">
        <v>2.7897678819941646E-3</v>
      </c>
      <c r="L355" s="7">
        <v>25.107910937947484</v>
      </c>
      <c r="M355" s="5">
        <v>48</v>
      </c>
      <c r="N355" s="11">
        <v>1</v>
      </c>
      <c r="O355" s="7">
        <v>1.7062317146186816</v>
      </c>
      <c r="P355" s="5">
        <v>3</v>
      </c>
      <c r="Q355" s="7">
        <v>0.56874390487289384</v>
      </c>
      <c r="V355" s="7">
        <v>334</v>
      </c>
      <c r="W355" s="7">
        <v>83.275870914635362</v>
      </c>
      <c r="X355" s="7">
        <v>5.9239040886644831</v>
      </c>
      <c r="Y355" s="7">
        <v>2.3650007182312485</v>
      </c>
      <c r="Z355" s="7">
        <v>0.63448165362435505</v>
      </c>
      <c r="AA355" s="7">
        <v>0.18358318075270064</v>
      </c>
      <c r="AB355" s="7">
        <v>142.47164182673328</v>
      </c>
      <c r="AC355" s="7">
        <v>0.90142141563874689</v>
      </c>
      <c r="AD355" s="7">
        <v>6.4123424361253123E-2</v>
      </c>
      <c r="AE355" s="7">
        <v>2.5600000000000001E-2</v>
      </c>
      <c r="AF355" s="7">
        <v>6.8679600000000019E-3</v>
      </c>
      <c r="AG355" s="7">
        <v>1.9871999999999997E-3</v>
      </c>
      <c r="AK355" s="7"/>
    </row>
    <row r="356" spans="1:37" x14ac:dyDescent="0.15">
      <c r="A356" s="13"/>
      <c r="H356" s="7">
        <v>354</v>
      </c>
      <c r="I356" s="7">
        <v>8.1347347656738241E-3</v>
      </c>
      <c r="J356" s="7">
        <v>81.347347656738236</v>
      </c>
      <c r="K356" s="7">
        <v>2.7656617013046393E-3</v>
      </c>
      <c r="L356" s="7">
        <v>24.890955311741756</v>
      </c>
      <c r="M356" s="5">
        <v>48</v>
      </c>
      <c r="N356" s="11">
        <v>1</v>
      </c>
      <c r="O356" s="7">
        <v>1.6947364095153798</v>
      </c>
      <c r="P356" s="5">
        <v>3</v>
      </c>
      <c r="Q356" s="7">
        <v>0.56491213650512662</v>
      </c>
      <c r="V356" s="7">
        <v>335</v>
      </c>
      <c r="W356" s="7">
        <v>82.778489433063299</v>
      </c>
      <c r="X356" s="7">
        <v>5.8885224089540298</v>
      </c>
      <c r="Y356" s="7">
        <v>2.3508752873203109</v>
      </c>
      <c r="Z356" s="7">
        <v>0.63069208743376592</v>
      </c>
      <c r="AA356" s="7">
        <v>0.18248669417823912</v>
      </c>
      <c r="AB356" s="7">
        <v>142.58345870345408</v>
      </c>
      <c r="AC356" s="7">
        <v>0.90142141563874689</v>
      </c>
      <c r="AD356" s="7">
        <v>6.4123424361253123E-2</v>
      </c>
      <c r="AE356" s="7">
        <v>2.5600000000000001E-2</v>
      </c>
      <c r="AF356" s="7">
        <v>6.8679600000000019E-3</v>
      </c>
      <c r="AG356" s="7">
        <v>1.9871999999999997E-3</v>
      </c>
      <c r="AK356" s="7"/>
    </row>
    <row r="357" spans="1:37" x14ac:dyDescent="0.15">
      <c r="A357" s="13"/>
      <c r="H357" s="7">
        <v>355</v>
      </c>
      <c r="I357" s="7">
        <v>8.0795573011779726E-3</v>
      </c>
      <c r="J357" s="7">
        <v>80.795573011779723</v>
      </c>
      <c r="K357" s="7">
        <v>2.7415555206151136E-3</v>
      </c>
      <c r="L357" s="7">
        <v>24.673999685536025</v>
      </c>
      <c r="M357" s="5">
        <v>48</v>
      </c>
      <c r="N357" s="11">
        <v>1</v>
      </c>
      <c r="O357" s="7">
        <v>1.6832411044120776</v>
      </c>
      <c r="P357" s="5">
        <v>3</v>
      </c>
      <c r="Q357" s="7">
        <v>0.56108036813735918</v>
      </c>
      <c r="V357" s="7">
        <v>336</v>
      </c>
      <c r="W357" s="7">
        <v>82.281107951491265</v>
      </c>
      <c r="X357" s="7">
        <v>5.8531407292435773</v>
      </c>
      <c r="Y357" s="7">
        <v>2.3367498564093738</v>
      </c>
      <c r="Z357" s="7">
        <v>0.6269025212431768</v>
      </c>
      <c r="AA357" s="7">
        <v>0.18139020760377761</v>
      </c>
      <c r="AB357" s="7">
        <v>142.69460371911302</v>
      </c>
      <c r="AC357" s="7">
        <v>0.90142141563874689</v>
      </c>
      <c r="AD357" s="7">
        <v>6.4123424361253123E-2</v>
      </c>
      <c r="AE357" s="7">
        <v>2.5600000000000001E-2</v>
      </c>
      <c r="AF357" s="7">
        <v>6.8679600000000019E-3</v>
      </c>
      <c r="AG357" s="7">
        <v>1.9871999999999997E-3</v>
      </c>
      <c r="AK357" s="7"/>
    </row>
    <row r="358" spans="1:37" x14ac:dyDescent="0.15">
      <c r="A358" s="13"/>
      <c r="H358" s="7">
        <v>356</v>
      </c>
      <c r="I358" s="7">
        <v>8.0243798366821245E-3</v>
      </c>
      <c r="J358" s="7">
        <v>80.243798366821238</v>
      </c>
      <c r="K358" s="7">
        <v>2.7174493399255879E-3</v>
      </c>
      <c r="L358" s="7">
        <v>24.457044059330293</v>
      </c>
      <c r="M358" s="5">
        <v>48</v>
      </c>
      <c r="N358" s="11">
        <v>1</v>
      </c>
      <c r="O358" s="7">
        <v>1.6717457993087759</v>
      </c>
      <c r="P358" s="5">
        <v>3</v>
      </c>
      <c r="Q358" s="7">
        <v>0.55724859976959196</v>
      </c>
      <c r="V358" s="7">
        <v>337</v>
      </c>
      <c r="W358" s="7">
        <v>81.783726469919202</v>
      </c>
      <c r="X358" s="7">
        <v>5.8177590495331231</v>
      </c>
      <c r="Y358" s="7">
        <v>2.3226244254984363</v>
      </c>
      <c r="Z358" s="7">
        <v>0.62311295505258768</v>
      </c>
      <c r="AA358" s="7">
        <v>0.1802937210293161</v>
      </c>
      <c r="AB358" s="7">
        <v>142.80507687371014</v>
      </c>
      <c r="AC358" s="7">
        <v>0.90142141563874689</v>
      </c>
      <c r="AD358" s="7">
        <v>6.4123424361253123E-2</v>
      </c>
      <c r="AE358" s="7">
        <v>2.5600000000000001E-2</v>
      </c>
      <c r="AF358" s="7">
        <v>6.8679600000000019E-3</v>
      </c>
      <c r="AG358" s="7">
        <v>1.9871999999999997E-3</v>
      </c>
      <c r="AK358" s="7"/>
    </row>
    <row r="359" spans="1:37" x14ac:dyDescent="0.15">
      <c r="A359" s="13"/>
      <c r="H359" s="7">
        <v>357</v>
      </c>
      <c r="I359" s="7">
        <v>7.9692023721862747E-3</v>
      </c>
      <c r="J359" s="7">
        <v>79.692023721862753</v>
      </c>
      <c r="K359" s="7">
        <v>2.6933431592360627E-3</v>
      </c>
      <c r="L359" s="7">
        <v>24.240088433124566</v>
      </c>
      <c r="M359" s="5">
        <v>48</v>
      </c>
      <c r="N359" s="11">
        <v>1</v>
      </c>
      <c r="O359" s="7">
        <v>1.6602504942054741</v>
      </c>
      <c r="P359" s="5">
        <v>3</v>
      </c>
      <c r="Q359" s="7">
        <v>0.55341683140182474</v>
      </c>
      <c r="V359" s="7">
        <v>338</v>
      </c>
      <c r="W359" s="7">
        <v>81.286344988347139</v>
      </c>
      <c r="X359" s="7">
        <v>5.7823773698226697</v>
      </c>
      <c r="Y359" s="7">
        <v>2.3084989945874987</v>
      </c>
      <c r="Z359" s="7">
        <v>0.61932338886199845</v>
      </c>
      <c r="AA359" s="7">
        <v>0.17919723445485455</v>
      </c>
      <c r="AB359" s="7">
        <v>142.9148781672454</v>
      </c>
      <c r="AC359" s="7">
        <v>0.90142141563874689</v>
      </c>
      <c r="AD359" s="7">
        <v>6.4123424361253123E-2</v>
      </c>
      <c r="AE359" s="7">
        <v>2.5600000000000001E-2</v>
      </c>
      <c r="AF359" s="7">
        <v>6.8679600000000019E-3</v>
      </c>
      <c r="AG359" s="7">
        <v>1.9871999999999997E-3</v>
      </c>
      <c r="AK359" s="7"/>
    </row>
    <row r="360" spans="1:37" x14ac:dyDescent="0.15">
      <c r="A360" s="13"/>
      <c r="H360" s="7">
        <v>358</v>
      </c>
      <c r="I360" s="7">
        <v>7.914024907690425E-3</v>
      </c>
      <c r="J360" s="7">
        <v>79.140249076904254</v>
      </c>
      <c r="K360" s="7">
        <v>2.6692369785465369E-3</v>
      </c>
      <c r="L360" s="7">
        <v>24.023132806918834</v>
      </c>
      <c r="M360" s="5">
        <v>48</v>
      </c>
      <c r="N360" s="11">
        <v>1</v>
      </c>
      <c r="O360" s="7">
        <v>1.6487551891021719</v>
      </c>
      <c r="P360" s="5">
        <v>3</v>
      </c>
      <c r="Q360" s="7">
        <v>0.5495850630340573</v>
      </c>
      <c r="V360" s="7">
        <v>339</v>
      </c>
      <c r="W360" s="7">
        <v>80.78896350677509</v>
      </c>
      <c r="X360" s="7">
        <v>5.7469956901122163</v>
      </c>
      <c r="Y360" s="7">
        <v>2.2943735636765612</v>
      </c>
      <c r="Z360" s="7">
        <v>0.61553382267140933</v>
      </c>
      <c r="AA360" s="7">
        <v>0.17810074788039301</v>
      </c>
      <c r="AB360" s="7">
        <v>143.02400759971886</v>
      </c>
      <c r="AC360" s="7">
        <v>0.90142141563874689</v>
      </c>
      <c r="AD360" s="7">
        <v>6.4123424361253123E-2</v>
      </c>
      <c r="AE360" s="7">
        <v>2.5600000000000001E-2</v>
      </c>
      <c r="AF360" s="7">
        <v>6.8679600000000019E-3</v>
      </c>
      <c r="AG360" s="7">
        <v>1.9871999999999997E-3</v>
      </c>
      <c r="AK360" s="7"/>
    </row>
    <row r="361" spans="1:37" x14ac:dyDescent="0.15">
      <c r="A361" s="13"/>
      <c r="H361" s="7">
        <v>359</v>
      </c>
      <c r="I361" s="7">
        <v>7.8588474431945752E-3</v>
      </c>
      <c r="J361" s="7">
        <v>78.588474431945755</v>
      </c>
      <c r="K361" s="7">
        <v>2.6451307978570112E-3</v>
      </c>
      <c r="L361" s="7">
        <v>23.806177180713103</v>
      </c>
      <c r="M361" s="5">
        <v>48</v>
      </c>
      <c r="N361" s="11">
        <v>1</v>
      </c>
      <c r="O361" s="7">
        <v>1.6372598839988699</v>
      </c>
      <c r="P361" s="5">
        <v>3</v>
      </c>
      <c r="Q361" s="7">
        <v>0.54575329466628997</v>
      </c>
      <c r="V361" s="7">
        <v>340</v>
      </c>
      <c r="W361" s="7">
        <v>80.291582025203041</v>
      </c>
      <c r="X361" s="7">
        <v>5.7116140104017639</v>
      </c>
      <c r="Y361" s="7">
        <v>2.2802481327656241</v>
      </c>
      <c r="Z361" s="7">
        <v>0.6117442564808202</v>
      </c>
      <c r="AA361" s="7">
        <v>0.17700426130593153</v>
      </c>
      <c r="AB361" s="7">
        <v>143.13246517113043</v>
      </c>
      <c r="AC361" s="7">
        <v>0.90142141563874689</v>
      </c>
      <c r="AD361" s="7">
        <v>6.4123424361253123E-2</v>
      </c>
      <c r="AE361" s="7">
        <v>2.5600000000000001E-2</v>
      </c>
      <c r="AF361" s="7">
        <v>6.8679600000000019E-3</v>
      </c>
      <c r="AG361" s="7">
        <v>1.9871999999999997E-3</v>
      </c>
      <c r="AK361" s="7"/>
    </row>
    <row r="362" spans="1:37" x14ac:dyDescent="0.15">
      <c r="A362" s="13"/>
      <c r="H362" s="7">
        <v>360</v>
      </c>
      <c r="I362" s="7">
        <v>7.8036699786987254E-3</v>
      </c>
      <c r="J362" s="7">
        <v>78.036699786987256</v>
      </c>
      <c r="K362" s="7">
        <v>2.621024617167486E-3</v>
      </c>
      <c r="L362" s="7">
        <v>23.589221554507375</v>
      </c>
      <c r="M362" s="5">
        <v>48</v>
      </c>
      <c r="N362" s="11">
        <v>1</v>
      </c>
      <c r="O362" s="7">
        <v>1.6257645788955679</v>
      </c>
      <c r="P362" s="5">
        <v>3</v>
      </c>
      <c r="Q362" s="7">
        <v>0.54192152629852264</v>
      </c>
      <c r="V362" s="7">
        <v>341</v>
      </c>
      <c r="W362" s="7">
        <v>79.794200543630978</v>
      </c>
      <c r="X362" s="7">
        <v>5.6762323306913096</v>
      </c>
      <c r="Y362" s="7">
        <v>2.2661227018546866</v>
      </c>
      <c r="Z362" s="7">
        <v>0.60795469029023108</v>
      </c>
      <c r="AA362" s="7">
        <v>0.17590777473146998</v>
      </c>
      <c r="AB362" s="7">
        <v>143.24025088148016</v>
      </c>
      <c r="AC362" s="7">
        <v>0.90142141563874689</v>
      </c>
      <c r="AD362" s="7">
        <v>6.4123424361253123E-2</v>
      </c>
      <c r="AE362" s="7">
        <v>2.5600000000000001E-2</v>
      </c>
      <c r="AF362" s="7">
        <v>6.8679600000000019E-3</v>
      </c>
      <c r="AG362" s="7">
        <v>1.9871999999999997E-3</v>
      </c>
      <c r="AK362" s="7"/>
    </row>
    <row r="363" spans="1:37" x14ac:dyDescent="0.15">
      <c r="A363" s="13"/>
      <c r="H363" s="7">
        <v>361</v>
      </c>
      <c r="I363" s="7">
        <v>7.7581485704896497E-3</v>
      </c>
      <c r="J363" s="7">
        <v>77.581485704896494</v>
      </c>
      <c r="K363" s="7">
        <v>2.6021313980520702E-3</v>
      </c>
      <c r="L363" s="7">
        <v>23.419182582468633</v>
      </c>
      <c r="M363" s="5">
        <v>48</v>
      </c>
      <c r="N363" s="11">
        <v>1</v>
      </c>
      <c r="O363" s="7">
        <v>1.6162809521853436</v>
      </c>
      <c r="P363" s="5">
        <v>3</v>
      </c>
      <c r="Q363" s="7">
        <v>0.53876031739511454</v>
      </c>
      <c r="V363" s="7">
        <v>342</v>
      </c>
      <c r="W363" s="7">
        <v>79.29681906205893</v>
      </c>
      <c r="X363" s="7">
        <v>5.6408506509808563</v>
      </c>
      <c r="Y363" s="7">
        <v>2.2519972709437486</v>
      </c>
      <c r="Z363" s="7">
        <v>0.60416512409964185</v>
      </c>
      <c r="AA363" s="7">
        <v>0.17481128815700847</v>
      </c>
      <c r="AB363" s="7">
        <v>143.34736473076805</v>
      </c>
      <c r="AC363" s="7">
        <v>0.90142141563874689</v>
      </c>
      <c r="AD363" s="7">
        <v>6.4123424361253123E-2</v>
      </c>
      <c r="AE363" s="7">
        <v>2.5600000000000001E-2</v>
      </c>
      <c r="AF363" s="7">
        <v>6.8679600000000019E-3</v>
      </c>
      <c r="AG363" s="7">
        <v>1.9871999999999997E-3</v>
      </c>
      <c r="AK363" s="7"/>
    </row>
    <row r="364" spans="1:37" x14ac:dyDescent="0.15">
      <c r="A364" s="13"/>
      <c r="H364" s="7">
        <v>362</v>
      </c>
      <c r="I364" s="7">
        <v>7.7126271622805732E-3</v>
      </c>
      <c r="J364" s="7">
        <v>77.126271622805731</v>
      </c>
      <c r="K364" s="7">
        <v>2.5832381789366548E-3</v>
      </c>
      <c r="L364" s="7">
        <v>23.249143610429893</v>
      </c>
      <c r="M364" s="5">
        <v>48</v>
      </c>
      <c r="N364" s="11">
        <v>1</v>
      </c>
      <c r="O364" s="7">
        <v>1.6067973254751193</v>
      </c>
      <c r="P364" s="5">
        <v>3</v>
      </c>
      <c r="Q364" s="7">
        <v>0.53559910849170644</v>
      </c>
      <c r="V364" s="7">
        <v>343</v>
      </c>
      <c r="W364" s="7">
        <v>78.799437580486867</v>
      </c>
      <c r="X364" s="7">
        <v>5.6054689712704029</v>
      </c>
      <c r="Y364" s="7">
        <v>2.237871840032811</v>
      </c>
      <c r="Z364" s="7">
        <v>0.60037555790905273</v>
      </c>
      <c r="AA364" s="7">
        <v>0.17371480158254693</v>
      </c>
      <c r="AB364" s="7">
        <v>143.45380671899409</v>
      </c>
      <c r="AC364" s="7">
        <v>0.90142141563874689</v>
      </c>
      <c r="AD364" s="7">
        <v>6.4123424361253123E-2</v>
      </c>
      <c r="AE364" s="7">
        <v>2.5600000000000001E-2</v>
      </c>
      <c r="AF364" s="7">
        <v>6.8679600000000019E-3</v>
      </c>
      <c r="AG364" s="7">
        <v>1.9871999999999997E-3</v>
      </c>
      <c r="AK364" s="7"/>
    </row>
    <row r="365" spans="1:37" x14ac:dyDescent="0.15">
      <c r="A365" s="13"/>
      <c r="H365" s="7">
        <v>363</v>
      </c>
      <c r="I365" s="7">
        <v>7.6671057540714975E-3</v>
      </c>
      <c r="J365" s="7">
        <v>76.671057540714969</v>
      </c>
      <c r="K365" s="7">
        <v>2.5643449598212391E-3</v>
      </c>
      <c r="L365" s="7">
        <v>23.079104638391154</v>
      </c>
      <c r="M365" s="5">
        <v>48</v>
      </c>
      <c r="N365" s="11">
        <v>1</v>
      </c>
      <c r="O365" s="7">
        <v>1.5973136987648953</v>
      </c>
      <c r="P365" s="5">
        <v>3</v>
      </c>
      <c r="Q365" s="7">
        <v>0.53243789958829846</v>
      </c>
      <c r="V365" s="7">
        <v>344</v>
      </c>
      <c r="W365" s="7">
        <v>78.302056098914818</v>
      </c>
      <c r="X365" s="7">
        <v>5.5700872915599495</v>
      </c>
      <c r="Y365" s="7">
        <v>2.2237464091218735</v>
      </c>
      <c r="Z365" s="7">
        <v>0.59658599171846349</v>
      </c>
      <c r="AA365" s="7">
        <v>0.17261831500808542</v>
      </c>
      <c r="AB365" s="7">
        <v>143.55957684615831</v>
      </c>
      <c r="AC365" s="7">
        <v>0.90142141563874689</v>
      </c>
      <c r="AD365" s="7">
        <v>6.4123424361253123E-2</v>
      </c>
      <c r="AE365" s="7">
        <v>2.5600000000000001E-2</v>
      </c>
      <c r="AF365" s="7">
        <v>6.8679600000000019E-3</v>
      </c>
      <c r="AG365" s="7">
        <v>1.9871999999999997E-3</v>
      </c>
      <c r="AK365" s="7"/>
    </row>
    <row r="366" spans="1:37" x14ac:dyDescent="0.15">
      <c r="A366" s="13"/>
      <c r="H366" s="7">
        <v>364</v>
      </c>
      <c r="I366" s="7">
        <v>7.6215843458624219E-3</v>
      </c>
      <c r="J366" s="7">
        <v>76.215843458624221</v>
      </c>
      <c r="K366" s="7">
        <v>2.5454517407058233E-3</v>
      </c>
      <c r="L366" s="7">
        <v>22.909065666352411</v>
      </c>
      <c r="M366" s="5">
        <v>48</v>
      </c>
      <c r="N366" s="11">
        <v>1</v>
      </c>
      <c r="O366" s="7">
        <v>1.5878300720546712</v>
      </c>
      <c r="P366" s="5">
        <v>3</v>
      </c>
      <c r="Q366" s="7">
        <v>0.52927669068489036</v>
      </c>
      <c r="V366" s="7">
        <v>345</v>
      </c>
      <c r="W366" s="7">
        <v>77.804674617342769</v>
      </c>
      <c r="X366" s="7">
        <v>5.5347056118494962</v>
      </c>
      <c r="Y366" s="7">
        <v>2.2096209782109364</v>
      </c>
      <c r="Z366" s="7">
        <v>0.59279642552787448</v>
      </c>
      <c r="AA366" s="7">
        <v>0.1715218284336239</v>
      </c>
      <c r="AB366" s="7">
        <v>143.66467511226068</v>
      </c>
      <c r="AC366" s="7">
        <v>0.90142141563874689</v>
      </c>
      <c r="AD366" s="7">
        <v>6.4123424361253123E-2</v>
      </c>
      <c r="AE366" s="7">
        <v>2.5600000000000001E-2</v>
      </c>
      <c r="AF366" s="7">
        <v>6.8679600000000019E-3</v>
      </c>
      <c r="AG366" s="7">
        <v>1.9871999999999997E-3</v>
      </c>
      <c r="AK366" s="7"/>
    </row>
    <row r="367" spans="1:37" x14ac:dyDescent="0.15">
      <c r="A367" s="13"/>
      <c r="H367" s="7">
        <v>365</v>
      </c>
      <c r="I367" s="7">
        <v>7.5760629376533462E-3</v>
      </c>
      <c r="J367" s="7">
        <v>75.760629376533458</v>
      </c>
      <c r="K367" s="7">
        <v>2.5265585215904079E-3</v>
      </c>
      <c r="L367" s="7">
        <v>22.739026694313672</v>
      </c>
      <c r="M367" s="5">
        <v>48</v>
      </c>
      <c r="N367" s="11">
        <v>1</v>
      </c>
      <c r="O367" s="7">
        <v>1.5783464453444471</v>
      </c>
      <c r="P367" s="5">
        <v>3</v>
      </c>
      <c r="Q367" s="7">
        <v>0.52611548178148237</v>
      </c>
      <c r="V367" s="7">
        <v>346</v>
      </c>
      <c r="W367" s="7">
        <v>77.307293135770706</v>
      </c>
      <c r="X367" s="7">
        <v>5.4993239321390428</v>
      </c>
      <c r="Y367" s="7">
        <v>2.1954955472999989</v>
      </c>
      <c r="Z367" s="7">
        <v>0.58900685933728525</v>
      </c>
      <c r="AA367" s="7">
        <v>0.17042534185916239</v>
      </c>
      <c r="AB367" s="7">
        <v>143.76910151730118</v>
      </c>
      <c r="AC367" s="7">
        <v>0.90142141563874689</v>
      </c>
      <c r="AD367" s="7">
        <v>6.4123424361253123E-2</v>
      </c>
      <c r="AE367" s="7">
        <v>2.5600000000000001E-2</v>
      </c>
      <c r="AF367" s="7">
        <v>6.8679600000000019E-3</v>
      </c>
      <c r="AG367" s="7">
        <v>1.9871999999999997E-3</v>
      </c>
      <c r="AK367" s="7"/>
    </row>
    <row r="368" spans="1:37" x14ac:dyDescent="0.15">
      <c r="A368" s="13"/>
      <c r="H368" s="7">
        <v>366</v>
      </c>
      <c r="I368" s="7">
        <v>7.5305415294442696E-3</v>
      </c>
      <c r="J368" s="7">
        <v>75.305415294442696</v>
      </c>
      <c r="K368" s="7">
        <v>2.5076653024749922E-3</v>
      </c>
      <c r="L368" s="7">
        <v>22.568987722274933</v>
      </c>
      <c r="M368" s="5">
        <v>48</v>
      </c>
      <c r="N368" s="11">
        <v>1</v>
      </c>
      <c r="O368" s="7">
        <v>1.5688628186342228</v>
      </c>
      <c r="P368" s="5">
        <v>3</v>
      </c>
      <c r="Q368" s="7">
        <v>0.52295427287807428</v>
      </c>
      <c r="V368" s="7">
        <v>347</v>
      </c>
      <c r="W368" s="7">
        <v>76.809911654198658</v>
      </c>
      <c r="X368" s="7">
        <v>5.4639422524285894</v>
      </c>
      <c r="Y368" s="7">
        <v>2.1813701163890613</v>
      </c>
      <c r="Z368" s="7">
        <v>0.58521729314669613</v>
      </c>
      <c r="AA368" s="7">
        <v>0.16932885528470085</v>
      </c>
      <c r="AB368" s="7">
        <v>143.87285606127989</v>
      </c>
      <c r="AC368" s="7">
        <v>0.90142141563874689</v>
      </c>
      <c r="AD368" s="7">
        <v>6.4123424361253123E-2</v>
      </c>
      <c r="AE368" s="7">
        <v>2.5600000000000001E-2</v>
      </c>
      <c r="AF368" s="7">
        <v>6.8679600000000019E-3</v>
      </c>
      <c r="AG368" s="7">
        <v>1.9871999999999997E-3</v>
      </c>
      <c r="AK368" s="7"/>
    </row>
    <row r="369" spans="1:37" x14ac:dyDescent="0.15">
      <c r="A369" s="13"/>
      <c r="H369" s="7">
        <v>367</v>
      </c>
      <c r="I369" s="7">
        <v>7.485020121235194E-3</v>
      </c>
      <c r="J369" s="7">
        <v>74.850201212351934</v>
      </c>
      <c r="K369" s="7">
        <v>2.4887720833595764E-3</v>
      </c>
      <c r="L369" s="7">
        <v>22.39894875023619</v>
      </c>
      <c r="M369" s="5">
        <v>48</v>
      </c>
      <c r="N369" s="11">
        <v>1</v>
      </c>
      <c r="O369" s="7">
        <v>1.5593791919239985</v>
      </c>
      <c r="P369" s="5">
        <v>3</v>
      </c>
      <c r="Q369" s="7">
        <v>0.51979306397466618</v>
      </c>
      <c r="V369" s="7">
        <v>348</v>
      </c>
      <c r="W369" s="7">
        <v>76.312530172626609</v>
      </c>
      <c r="X369" s="7">
        <v>5.4285605727181361</v>
      </c>
      <c r="Y369" s="7">
        <v>2.1672446854781242</v>
      </c>
      <c r="Z369" s="7">
        <v>0.581427726956107</v>
      </c>
      <c r="AA369" s="7">
        <v>0.16823236871023936</v>
      </c>
      <c r="AB369" s="7">
        <v>143.97593874419672</v>
      </c>
      <c r="AC369" s="7">
        <v>0.90142141563874689</v>
      </c>
      <c r="AD369" s="7">
        <v>6.4123424361253123E-2</v>
      </c>
      <c r="AE369" s="7">
        <v>2.5600000000000001E-2</v>
      </c>
      <c r="AF369" s="7">
        <v>6.8679600000000019E-3</v>
      </c>
      <c r="AG369" s="7">
        <v>1.9871999999999997E-3</v>
      </c>
      <c r="AK369" s="7"/>
    </row>
    <row r="370" spans="1:37" x14ac:dyDescent="0.15">
      <c r="A370" s="13"/>
      <c r="H370" s="7">
        <v>368</v>
      </c>
      <c r="I370" s="7">
        <v>7.4394987130261183E-3</v>
      </c>
      <c r="J370" s="7">
        <v>74.394987130261185</v>
      </c>
      <c r="K370" s="7">
        <v>2.4698788642441606E-3</v>
      </c>
      <c r="L370" s="7">
        <v>22.228909778197448</v>
      </c>
      <c r="M370" s="5">
        <v>48</v>
      </c>
      <c r="N370" s="11">
        <v>1</v>
      </c>
      <c r="O370" s="7">
        <v>1.5498955652137747</v>
      </c>
      <c r="P370" s="5">
        <v>3</v>
      </c>
      <c r="Q370" s="7">
        <v>0.51663185507125819</v>
      </c>
      <c r="V370" s="7">
        <v>349</v>
      </c>
      <c r="W370" s="7">
        <v>75.81514869105456</v>
      </c>
      <c r="X370" s="7">
        <v>5.3931788930076827</v>
      </c>
      <c r="Y370" s="7">
        <v>2.1531192545671867</v>
      </c>
      <c r="Z370" s="7">
        <v>0.57763816076551788</v>
      </c>
      <c r="AA370" s="7">
        <v>0.16713588213577782</v>
      </c>
      <c r="AB370" s="7">
        <v>144.07834956605174</v>
      </c>
      <c r="AC370" s="7">
        <v>0.90142141563874689</v>
      </c>
      <c r="AD370" s="7">
        <v>6.4123424361253123E-2</v>
      </c>
      <c r="AE370" s="7">
        <v>2.5600000000000001E-2</v>
      </c>
      <c r="AF370" s="7">
        <v>6.8679600000000019E-3</v>
      </c>
      <c r="AG370" s="7">
        <v>1.9871999999999997E-3</v>
      </c>
      <c r="AK370" s="7"/>
    </row>
    <row r="371" spans="1:37" x14ac:dyDescent="0.15">
      <c r="A371" s="13"/>
      <c r="H371" s="7">
        <v>369</v>
      </c>
      <c r="I371" s="7">
        <v>7.3939773048170426E-3</v>
      </c>
      <c r="J371" s="7">
        <v>73.939773048170423</v>
      </c>
      <c r="K371" s="7">
        <v>2.4509856451287453E-3</v>
      </c>
      <c r="L371" s="7">
        <v>22.058870806158705</v>
      </c>
      <c r="M371" s="5">
        <v>48</v>
      </c>
      <c r="N371" s="11">
        <v>1</v>
      </c>
      <c r="O371" s="7">
        <v>1.5404119385035504</v>
      </c>
      <c r="P371" s="5">
        <v>3</v>
      </c>
      <c r="Q371" s="7">
        <v>0.5134706461678501</v>
      </c>
      <c r="V371" s="7">
        <v>350</v>
      </c>
      <c r="W371" s="7">
        <v>75.317767209482497</v>
      </c>
      <c r="X371" s="7">
        <v>5.3577972132972294</v>
      </c>
      <c r="Y371" s="7">
        <v>2.1389938236562487</v>
      </c>
      <c r="Z371" s="7">
        <v>0.57384859457492865</v>
      </c>
      <c r="AA371" s="7">
        <v>0.16603939556131628</v>
      </c>
      <c r="AB371" s="7">
        <v>144.18008852684488</v>
      </c>
      <c r="AC371" s="7">
        <v>0.90142141563874689</v>
      </c>
      <c r="AD371" s="7">
        <v>6.4123424361253123E-2</v>
      </c>
      <c r="AE371" s="7">
        <v>2.5600000000000001E-2</v>
      </c>
      <c r="AF371" s="7">
        <v>6.8679600000000019E-3</v>
      </c>
      <c r="AG371" s="7">
        <v>1.9871999999999997E-3</v>
      </c>
      <c r="AK371" s="7"/>
    </row>
    <row r="372" spans="1:37" x14ac:dyDescent="0.15">
      <c r="A372" s="13"/>
      <c r="H372" s="7">
        <v>370</v>
      </c>
      <c r="I372" s="7">
        <v>7.3484558966079661E-3</v>
      </c>
      <c r="J372" s="7">
        <v>73.484558966079661</v>
      </c>
      <c r="K372" s="7">
        <v>2.4320924260133295E-3</v>
      </c>
      <c r="L372" s="7">
        <v>21.888831834119966</v>
      </c>
      <c r="M372" s="5">
        <v>48</v>
      </c>
      <c r="N372" s="11">
        <v>1</v>
      </c>
      <c r="O372" s="7">
        <v>1.5309283117933263</v>
      </c>
      <c r="P372" s="5">
        <v>3</v>
      </c>
      <c r="Q372" s="7">
        <v>0.51030943726444211</v>
      </c>
      <c r="V372" s="7">
        <v>351</v>
      </c>
      <c r="W372" s="7">
        <v>74.820385727910434</v>
      </c>
      <c r="X372" s="7">
        <v>5.322415533586776</v>
      </c>
      <c r="Y372" s="7">
        <v>2.1248683927453111</v>
      </c>
      <c r="Z372" s="7">
        <v>0.57005902838433953</v>
      </c>
      <c r="AA372" s="7">
        <v>0.16494290898685476</v>
      </c>
      <c r="AB372" s="7">
        <v>144.28115562657621</v>
      </c>
      <c r="AC372" s="7">
        <v>0.90142141563874689</v>
      </c>
      <c r="AD372" s="7">
        <v>6.4123424361253123E-2</v>
      </c>
      <c r="AE372" s="7">
        <v>2.5600000000000001E-2</v>
      </c>
      <c r="AF372" s="7">
        <v>6.8679600000000019E-3</v>
      </c>
      <c r="AG372" s="7">
        <v>1.9871999999999997E-3</v>
      </c>
      <c r="AK372" s="7"/>
    </row>
    <row r="373" spans="1:37" x14ac:dyDescent="0.15">
      <c r="A373" s="13"/>
      <c r="H373" s="7">
        <v>371</v>
      </c>
      <c r="I373" s="7">
        <v>7.3029344883988904E-3</v>
      </c>
      <c r="J373" s="7">
        <v>73.029344883988898</v>
      </c>
      <c r="K373" s="7">
        <v>2.4131992068979137E-3</v>
      </c>
      <c r="L373" s="7">
        <v>21.718792862081223</v>
      </c>
      <c r="M373" s="5">
        <v>48</v>
      </c>
      <c r="N373" s="11">
        <v>1</v>
      </c>
      <c r="O373" s="7">
        <v>1.521444685083102</v>
      </c>
      <c r="P373" s="5">
        <v>3</v>
      </c>
      <c r="Q373" s="7">
        <v>0.50714822836103401</v>
      </c>
      <c r="V373" s="7">
        <v>352</v>
      </c>
      <c r="W373" s="7">
        <v>74.323004246338385</v>
      </c>
      <c r="X373" s="7">
        <v>5.2870338538763217</v>
      </c>
      <c r="Y373" s="7">
        <v>2.1107429618343736</v>
      </c>
      <c r="Z373" s="7">
        <v>0.56626946219375029</v>
      </c>
      <c r="AA373" s="7">
        <v>0.16384642241239322</v>
      </c>
      <c r="AB373" s="7">
        <v>144.38155086524571</v>
      </c>
      <c r="AC373" s="7">
        <v>0.90142141563874689</v>
      </c>
      <c r="AD373" s="7">
        <v>6.4123424361253123E-2</v>
      </c>
      <c r="AE373" s="7">
        <v>2.5600000000000001E-2</v>
      </c>
      <c r="AF373" s="7">
        <v>6.8679600000000019E-3</v>
      </c>
      <c r="AG373" s="7">
        <v>1.9871999999999997E-3</v>
      </c>
      <c r="AK373" s="7"/>
    </row>
    <row r="374" spans="1:37" x14ac:dyDescent="0.15">
      <c r="A374" s="13"/>
      <c r="H374" s="7">
        <v>372</v>
      </c>
      <c r="I374" s="7">
        <v>7.2574130801898147E-3</v>
      </c>
      <c r="J374" s="7">
        <v>72.57413080189815</v>
      </c>
      <c r="K374" s="7">
        <v>2.3943059877824984E-3</v>
      </c>
      <c r="L374" s="7">
        <v>21.548753890042484</v>
      </c>
      <c r="M374" s="5">
        <v>48</v>
      </c>
      <c r="N374" s="11">
        <v>1</v>
      </c>
      <c r="O374" s="7">
        <v>1.5119610583728782</v>
      </c>
      <c r="P374" s="5">
        <v>3</v>
      </c>
      <c r="Q374" s="7">
        <v>0.50398701945762603</v>
      </c>
      <c r="V374" s="7">
        <v>353</v>
      </c>
      <c r="W374" s="7">
        <v>73.825622764766322</v>
      </c>
      <c r="X374" s="7">
        <v>5.2516521741658684</v>
      </c>
      <c r="Y374" s="7">
        <v>2.0966175309234361</v>
      </c>
      <c r="Z374" s="7">
        <v>0.56247989600316117</v>
      </c>
      <c r="AA374" s="7">
        <v>0.16274993583793171</v>
      </c>
      <c r="AB374" s="7">
        <v>144.48127424285335</v>
      </c>
      <c r="AC374" s="7">
        <v>0.90142141563874689</v>
      </c>
      <c r="AD374" s="7">
        <v>6.4123424361253123E-2</v>
      </c>
      <c r="AE374" s="7">
        <v>2.5600000000000001E-2</v>
      </c>
      <c r="AF374" s="7">
        <v>6.8679600000000019E-3</v>
      </c>
      <c r="AG374" s="7">
        <v>1.9871999999999997E-3</v>
      </c>
      <c r="AK374" s="7"/>
    </row>
    <row r="375" spans="1:37" x14ac:dyDescent="0.15">
      <c r="A375" s="13"/>
      <c r="H375" s="7">
        <v>373</v>
      </c>
      <c r="I375" s="7">
        <v>7.2118916719807382E-3</v>
      </c>
      <c r="J375" s="7">
        <v>72.118916719807387</v>
      </c>
      <c r="K375" s="7">
        <v>2.3754127686670826E-3</v>
      </c>
      <c r="L375" s="7">
        <v>21.378714918003745</v>
      </c>
      <c r="M375" s="5">
        <v>48</v>
      </c>
      <c r="N375" s="11">
        <v>1</v>
      </c>
      <c r="O375" s="7">
        <v>1.5024774316626539</v>
      </c>
      <c r="P375" s="5">
        <v>3</v>
      </c>
      <c r="Q375" s="7">
        <v>0.50082581055421793</v>
      </c>
      <c r="V375" s="7">
        <v>354</v>
      </c>
      <c r="W375" s="7">
        <v>73.328241283194288</v>
      </c>
      <c r="X375" s="7">
        <v>5.2162704944554159</v>
      </c>
      <c r="Y375" s="7">
        <v>2.082492100012499</v>
      </c>
      <c r="Z375" s="7">
        <v>0.55869032981257205</v>
      </c>
      <c r="AA375" s="7">
        <v>0.16165344926347019</v>
      </c>
      <c r="AB375" s="7">
        <v>144.58032575939913</v>
      </c>
      <c r="AC375" s="7">
        <v>0.90142141563874689</v>
      </c>
      <c r="AD375" s="7">
        <v>6.4123424361253123E-2</v>
      </c>
      <c r="AE375" s="7">
        <v>2.5600000000000001E-2</v>
      </c>
      <c r="AF375" s="7">
        <v>6.8679600000000019E-3</v>
      </c>
      <c r="AG375" s="7">
        <v>1.9871999999999997E-3</v>
      </c>
      <c r="AK375" s="7"/>
    </row>
    <row r="376" spans="1:37" x14ac:dyDescent="0.15">
      <c r="A376" s="13"/>
      <c r="H376" s="7">
        <v>374</v>
      </c>
      <c r="I376" s="7">
        <v>7.1663702637716625E-3</v>
      </c>
      <c r="J376" s="7">
        <v>71.663702637716625</v>
      </c>
      <c r="K376" s="7">
        <v>2.3565195495516668E-3</v>
      </c>
      <c r="L376" s="7">
        <v>21.208675945965002</v>
      </c>
      <c r="M376" s="5">
        <v>48</v>
      </c>
      <c r="N376" s="11">
        <v>1</v>
      </c>
      <c r="O376" s="7">
        <v>1.4929938049524296</v>
      </c>
      <c r="P376" s="5">
        <v>3</v>
      </c>
      <c r="Q376" s="7">
        <v>0.49766460165080989</v>
      </c>
      <c r="V376" s="7">
        <v>355</v>
      </c>
      <c r="W376" s="7">
        <v>72.830859801622211</v>
      </c>
      <c r="X376" s="7">
        <v>5.1808888147449617</v>
      </c>
      <c r="Y376" s="7">
        <v>2.068366669101561</v>
      </c>
      <c r="Z376" s="7">
        <v>0.55490076362198282</v>
      </c>
      <c r="AA376" s="7">
        <v>0.16055696268900865</v>
      </c>
      <c r="AB376" s="7">
        <v>144.6787054148831</v>
      </c>
      <c r="AC376" s="7">
        <v>0.90142141563874689</v>
      </c>
      <c r="AD376" s="7">
        <v>6.4123424361253123E-2</v>
      </c>
      <c r="AE376" s="7">
        <v>2.5600000000000001E-2</v>
      </c>
      <c r="AF376" s="7">
        <v>6.8679600000000019E-3</v>
      </c>
      <c r="AG376" s="7">
        <v>1.9871999999999997E-3</v>
      </c>
      <c r="AK376" s="7"/>
    </row>
    <row r="377" spans="1:37" x14ac:dyDescent="0.15">
      <c r="A377" s="13"/>
      <c r="H377" s="7">
        <v>375</v>
      </c>
      <c r="I377" s="7">
        <v>7.1208488555625869E-3</v>
      </c>
      <c r="J377" s="7">
        <v>71.208488555625863</v>
      </c>
      <c r="K377" s="7">
        <v>2.337626330436251E-3</v>
      </c>
      <c r="L377" s="7">
        <v>21.038636973926259</v>
      </c>
      <c r="M377" s="5">
        <v>48</v>
      </c>
      <c r="N377" s="11">
        <v>1</v>
      </c>
      <c r="O377" s="7">
        <v>1.4835101782422055</v>
      </c>
      <c r="P377" s="5">
        <v>3</v>
      </c>
      <c r="Q377" s="7">
        <v>0.49450339274740185</v>
      </c>
      <c r="V377" s="7">
        <v>356</v>
      </c>
      <c r="W377" s="7">
        <v>72.333478320050162</v>
      </c>
      <c r="X377" s="7">
        <v>5.1455071350345083</v>
      </c>
      <c r="Y377" s="7">
        <v>2.0542412381906239</v>
      </c>
      <c r="Z377" s="7">
        <v>0.5511111974313937</v>
      </c>
      <c r="AA377" s="7">
        <v>0.15946047611454714</v>
      </c>
      <c r="AB377" s="7">
        <v>144.77641320930519</v>
      </c>
      <c r="AC377" s="7">
        <v>0.90142141563874689</v>
      </c>
      <c r="AD377" s="7">
        <v>6.4123424361253123E-2</v>
      </c>
      <c r="AE377" s="7">
        <v>2.5600000000000001E-2</v>
      </c>
      <c r="AF377" s="7">
        <v>6.8679600000000019E-3</v>
      </c>
      <c r="AG377" s="7">
        <v>1.9871999999999997E-3</v>
      </c>
      <c r="AK377" s="7"/>
    </row>
    <row r="378" spans="1:37" x14ac:dyDescent="0.15">
      <c r="A378" s="13"/>
      <c r="H378" s="7">
        <v>376</v>
      </c>
      <c r="I378" s="7">
        <v>7.0753274473535112E-3</v>
      </c>
      <c r="J378" s="7">
        <v>70.753274473535114</v>
      </c>
      <c r="K378" s="7">
        <v>2.3187331113208357E-3</v>
      </c>
      <c r="L378" s="7">
        <v>20.868598001887523</v>
      </c>
      <c r="M378" s="5">
        <v>48</v>
      </c>
      <c r="N378" s="11">
        <v>1</v>
      </c>
      <c r="O378" s="7">
        <v>1.4740265515319815</v>
      </c>
      <c r="P378" s="5">
        <v>3</v>
      </c>
      <c r="Q378" s="7">
        <v>0.49134218384399381</v>
      </c>
      <c r="V378" s="7">
        <v>357</v>
      </c>
      <c r="W378" s="7">
        <v>71.836096838478127</v>
      </c>
      <c r="X378" s="7">
        <v>5.1101254553240558</v>
      </c>
      <c r="Y378" s="7">
        <v>2.0401158072796868</v>
      </c>
      <c r="Z378" s="7">
        <v>0.54732163124080468</v>
      </c>
      <c r="AA378" s="7">
        <v>0.15836398954008565</v>
      </c>
      <c r="AB378" s="7">
        <v>144.87344914266549</v>
      </c>
      <c r="AC378" s="7">
        <v>0.90142141563874689</v>
      </c>
      <c r="AD378" s="7">
        <v>6.4123424361253123E-2</v>
      </c>
      <c r="AE378" s="7">
        <v>2.5600000000000001E-2</v>
      </c>
      <c r="AF378" s="7">
        <v>6.8679600000000019E-3</v>
      </c>
      <c r="AG378" s="7">
        <v>1.9871999999999997E-3</v>
      </c>
      <c r="AK378" s="7"/>
    </row>
    <row r="379" spans="1:37" x14ac:dyDescent="0.15">
      <c r="A379" s="13"/>
      <c r="H379" s="7">
        <v>377</v>
      </c>
      <c r="I379" s="7">
        <v>7.0298060391444355E-3</v>
      </c>
      <c r="J379" s="7">
        <v>70.298060391444352</v>
      </c>
      <c r="K379" s="7">
        <v>2.2998398922054199E-3</v>
      </c>
      <c r="L379" s="7">
        <v>20.698559029848781</v>
      </c>
      <c r="M379" s="5">
        <v>48</v>
      </c>
      <c r="N379" s="11">
        <v>1</v>
      </c>
      <c r="O379" s="7">
        <v>1.4645429248217574</v>
      </c>
      <c r="P379" s="5">
        <v>3</v>
      </c>
      <c r="Q379" s="7">
        <v>0.48818097494058582</v>
      </c>
      <c r="V379" s="7">
        <v>358</v>
      </c>
      <c r="W379" s="7">
        <v>71.338715356906064</v>
      </c>
      <c r="X379" s="7">
        <v>5.0747437756136025</v>
      </c>
      <c r="Y379" s="7">
        <v>2.0259903763687488</v>
      </c>
      <c r="Z379" s="7">
        <v>0.54353206505021545</v>
      </c>
      <c r="AA379" s="7">
        <v>0.15726750296562411</v>
      </c>
      <c r="AB379" s="7">
        <v>144.96981321496392</v>
      </c>
      <c r="AC379" s="7">
        <v>0.90142141563874689</v>
      </c>
      <c r="AD379" s="7">
        <v>6.4123424361253123E-2</v>
      </c>
      <c r="AE379" s="7">
        <v>2.5600000000000001E-2</v>
      </c>
      <c r="AF379" s="7">
        <v>6.8679600000000019E-3</v>
      </c>
      <c r="AG379" s="7">
        <v>1.9871999999999997E-3</v>
      </c>
      <c r="AK379" s="7"/>
    </row>
    <row r="380" spans="1:37" x14ac:dyDescent="0.15">
      <c r="A380" s="13"/>
      <c r="H380" s="7">
        <v>378</v>
      </c>
      <c r="I380" s="7">
        <v>6.984284630935359E-3</v>
      </c>
      <c r="J380" s="7">
        <v>69.84284630935359</v>
      </c>
      <c r="K380" s="7">
        <v>2.2809466730900041E-3</v>
      </c>
      <c r="L380" s="7">
        <v>20.528520057810038</v>
      </c>
      <c r="M380" s="5">
        <v>48</v>
      </c>
      <c r="N380" s="11">
        <v>1</v>
      </c>
      <c r="O380" s="7">
        <v>1.4550592981115331</v>
      </c>
      <c r="P380" s="5">
        <v>3</v>
      </c>
      <c r="Q380" s="7">
        <v>0.48501976603717772</v>
      </c>
      <c r="V380" s="7">
        <v>359</v>
      </c>
      <c r="W380" s="7">
        <v>70.841333875334001</v>
      </c>
      <c r="X380" s="7">
        <v>5.0393620959031482</v>
      </c>
      <c r="Y380" s="7">
        <v>2.0118649454578112</v>
      </c>
      <c r="Z380" s="7">
        <v>0.53974249885962633</v>
      </c>
      <c r="AA380" s="7">
        <v>0.15617101639116257</v>
      </c>
      <c r="AB380" s="7">
        <v>145.0655054262005</v>
      </c>
      <c r="AC380" s="7">
        <v>0.90142141563874689</v>
      </c>
      <c r="AD380" s="7">
        <v>6.4123424361253123E-2</v>
      </c>
      <c r="AE380" s="7">
        <v>2.5600000000000001E-2</v>
      </c>
      <c r="AF380" s="7">
        <v>6.8679600000000019E-3</v>
      </c>
      <c r="AG380" s="7">
        <v>1.9871999999999997E-3</v>
      </c>
      <c r="AK380" s="7"/>
    </row>
    <row r="381" spans="1:37" x14ac:dyDescent="0.15">
      <c r="A381" s="13"/>
      <c r="H381" s="7">
        <v>379</v>
      </c>
      <c r="I381" s="7">
        <v>6.9387632227262833E-3</v>
      </c>
      <c r="J381" s="7">
        <v>69.387632227262827</v>
      </c>
      <c r="K381" s="7">
        <v>2.2620534539745888E-3</v>
      </c>
      <c r="L381" s="7">
        <v>20.358481085771299</v>
      </c>
      <c r="M381" s="5">
        <v>48</v>
      </c>
      <c r="N381" s="11">
        <v>1</v>
      </c>
      <c r="O381" s="7">
        <v>1.4455756714013088</v>
      </c>
      <c r="P381" s="5">
        <v>3</v>
      </c>
      <c r="Q381" s="7">
        <v>0.48185855713376963</v>
      </c>
      <c r="V381" s="7">
        <v>360</v>
      </c>
      <c r="W381" s="7">
        <v>70.343952393761953</v>
      </c>
      <c r="X381" s="7">
        <v>5.0039804161926948</v>
      </c>
      <c r="Y381" s="7">
        <v>1.9977395145468739</v>
      </c>
      <c r="Z381" s="7">
        <v>0.5359529326690371</v>
      </c>
      <c r="AA381" s="7">
        <v>0.15507452981670106</v>
      </c>
      <c r="AB381" s="7">
        <v>145.16052577637524</v>
      </c>
      <c r="AC381" s="7">
        <v>0.90142141563874689</v>
      </c>
      <c r="AD381" s="7">
        <v>6.4123424361253123E-2</v>
      </c>
      <c r="AE381" s="7">
        <v>2.5600000000000001E-2</v>
      </c>
      <c r="AF381" s="7">
        <v>6.8679600000000019E-3</v>
      </c>
      <c r="AG381" s="7">
        <v>1.9871999999999997E-3</v>
      </c>
      <c r="AK381" s="7"/>
    </row>
    <row r="382" spans="1:37" x14ac:dyDescent="0.15">
      <c r="A382" s="13"/>
      <c r="H382" s="7">
        <v>380</v>
      </c>
      <c r="I382" s="7">
        <v>6.8932418145172076E-3</v>
      </c>
      <c r="J382" s="7">
        <v>68.932418145172079</v>
      </c>
      <c r="K382" s="7">
        <v>2.243160234859173E-3</v>
      </c>
      <c r="L382" s="7">
        <v>20.18844211373256</v>
      </c>
      <c r="M382" s="5">
        <v>48</v>
      </c>
      <c r="N382" s="11">
        <v>1</v>
      </c>
      <c r="O382" s="7">
        <v>1.436092044691085</v>
      </c>
      <c r="P382" s="5">
        <v>3</v>
      </c>
      <c r="Q382" s="7">
        <v>0.47869734823036164</v>
      </c>
      <c r="V382" s="7">
        <v>361</v>
      </c>
      <c r="W382" s="7">
        <v>69.933612671464999</v>
      </c>
      <c r="X382" s="7">
        <v>4.9747905304315712</v>
      </c>
      <c r="Y382" s="7">
        <v>1.9860860340453503</v>
      </c>
      <c r="Z382" s="7">
        <v>0.53282654056180112</v>
      </c>
      <c r="AA382" s="7">
        <v>0.1541699283927703</v>
      </c>
      <c r="AB382" s="7">
        <v>145.16052577637524</v>
      </c>
      <c r="AC382" s="7">
        <v>0.90142141563874689</v>
      </c>
      <c r="AD382" s="7">
        <v>6.4123424361253123E-2</v>
      </c>
      <c r="AE382" s="7">
        <v>2.5600000000000001E-2</v>
      </c>
      <c r="AF382" s="7">
        <v>6.8679600000000019E-3</v>
      </c>
      <c r="AG382" s="7">
        <v>1.9871999999999997E-3</v>
      </c>
      <c r="AK382" s="7"/>
    </row>
    <row r="383" spans="1:37" x14ac:dyDescent="0.15">
      <c r="A383" s="13"/>
      <c r="H383" s="7">
        <v>381</v>
      </c>
      <c r="I383" s="7">
        <v>6.8477204063081311E-3</v>
      </c>
      <c r="J383" s="7">
        <v>68.477204063081317</v>
      </c>
      <c r="K383" s="7">
        <v>2.2242670157437573E-3</v>
      </c>
      <c r="L383" s="7">
        <v>20.018403141693817</v>
      </c>
      <c r="M383" s="5">
        <v>48</v>
      </c>
      <c r="N383" s="11">
        <v>1</v>
      </c>
      <c r="O383" s="7">
        <v>1.4266084179808607</v>
      </c>
      <c r="P383" s="5">
        <v>3</v>
      </c>
      <c r="Q383" s="7">
        <v>0.47553613932695354</v>
      </c>
      <c r="V383" s="7">
        <v>362</v>
      </c>
      <c r="W383" s="7">
        <v>69.52327294916806</v>
      </c>
      <c r="X383" s="7">
        <v>4.9456006446704466</v>
      </c>
      <c r="Y383" s="7">
        <v>1.9744325535438267</v>
      </c>
      <c r="Z383" s="7">
        <v>0.52970014845456503</v>
      </c>
      <c r="AA383" s="7">
        <v>0.15326532696883952</v>
      </c>
      <c r="AB383" s="7">
        <v>145.16052577637524</v>
      </c>
      <c r="AC383" s="7">
        <v>0.90142141563874689</v>
      </c>
      <c r="AD383" s="7">
        <v>6.4123424361253123E-2</v>
      </c>
      <c r="AE383" s="7">
        <v>2.5600000000000001E-2</v>
      </c>
      <c r="AF383" s="7">
        <v>6.8679600000000019E-3</v>
      </c>
      <c r="AG383" s="7">
        <v>1.9871999999999997E-3</v>
      </c>
      <c r="AK383" s="7"/>
    </row>
    <row r="384" spans="1:37" x14ac:dyDescent="0.15">
      <c r="A384" s="13"/>
      <c r="H384" s="7">
        <v>382</v>
      </c>
      <c r="I384" s="7">
        <v>6.8021989980990554E-3</v>
      </c>
      <c r="J384" s="7">
        <v>68.021989980990554</v>
      </c>
      <c r="K384" s="7">
        <v>2.2053737966283415E-3</v>
      </c>
      <c r="L384" s="7">
        <v>19.848364169655074</v>
      </c>
      <c r="M384" s="5">
        <v>48</v>
      </c>
      <c r="N384" s="11">
        <v>1</v>
      </c>
      <c r="O384" s="7">
        <v>1.4171247912706366</v>
      </c>
      <c r="P384" s="5">
        <v>3</v>
      </c>
      <c r="Q384" s="7">
        <v>0.47237493042354556</v>
      </c>
      <c r="V384" s="7">
        <v>363</v>
      </c>
      <c r="W384" s="7">
        <v>69.112933226871107</v>
      </c>
      <c r="X384" s="7">
        <v>4.916410758909322</v>
      </c>
      <c r="Y384" s="7">
        <v>1.9627790730423034</v>
      </c>
      <c r="Z384" s="7">
        <v>0.52657375634732895</v>
      </c>
      <c r="AA384" s="7">
        <v>0.15236072554490876</v>
      </c>
      <c r="AB384" s="7">
        <v>145.16052577637524</v>
      </c>
      <c r="AC384" s="7">
        <v>0.90142141563874689</v>
      </c>
      <c r="AD384" s="7">
        <v>6.4123424361253123E-2</v>
      </c>
      <c r="AE384" s="7">
        <v>2.5600000000000001E-2</v>
      </c>
      <c r="AF384" s="7">
        <v>6.8679600000000019E-3</v>
      </c>
      <c r="AG384" s="7">
        <v>1.9871999999999997E-3</v>
      </c>
      <c r="AK384" s="7"/>
    </row>
    <row r="385" spans="1:37" x14ac:dyDescent="0.15">
      <c r="A385" s="13"/>
      <c r="H385" s="7">
        <v>383</v>
      </c>
      <c r="I385" s="7">
        <v>6.7566775898899797E-3</v>
      </c>
      <c r="J385" s="7">
        <v>67.566775898899792</v>
      </c>
      <c r="K385" s="7">
        <v>2.1864805775129261E-3</v>
      </c>
      <c r="L385" s="7">
        <v>19.678325197616338</v>
      </c>
      <c r="M385" s="5">
        <v>48</v>
      </c>
      <c r="N385" s="11">
        <v>1</v>
      </c>
      <c r="O385" s="7">
        <v>1.4076411645604123</v>
      </c>
      <c r="P385" s="5">
        <v>3</v>
      </c>
      <c r="Q385" s="7">
        <v>0.46921372152013746</v>
      </c>
      <c r="V385" s="7">
        <v>364</v>
      </c>
      <c r="W385" s="7">
        <v>68.702593504574168</v>
      </c>
      <c r="X385" s="7">
        <v>4.8872208731481992</v>
      </c>
      <c r="Y385" s="7">
        <v>1.9511255925407802</v>
      </c>
      <c r="Z385" s="7">
        <v>0.52344736424009297</v>
      </c>
      <c r="AA385" s="7">
        <v>0.15145612412097803</v>
      </c>
      <c r="AB385" s="7">
        <v>145.16052577637524</v>
      </c>
      <c r="AC385" s="7">
        <v>0.90142141563874689</v>
      </c>
      <c r="AD385" s="7">
        <v>6.4123424361253123E-2</v>
      </c>
      <c r="AE385" s="7">
        <v>2.5600000000000001E-2</v>
      </c>
      <c r="AF385" s="7">
        <v>6.8679600000000019E-3</v>
      </c>
      <c r="AG385" s="7">
        <v>1.9871999999999997E-3</v>
      </c>
      <c r="AK385" s="7"/>
    </row>
    <row r="386" spans="1:37" x14ac:dyDescent="0.15">
      <c r="A386" s="13"/>
      <c r="H386" s="7">
        <v>384</v>
      </c>
      <c r="I386" s="7">
        <v>6.7111561816809041E-3</v>
      </c>
      <c r="J386" s="7">
        <v>67.111561816809044</v>
      </c>
      <c r="K386" s="7">
        <v>2.1675873583975104E-3</v>
      </c>
      <c r="L386" s="7">
        <v>19.508286225577596</v>
      </c>
      <c r="M386" s="5">
        <v>48</v>
      </c>
      <c r="N386" s="11">
        <v>1</v>
      </c>
      <c r="O386" s="7">
        <v>1.3981575378501885</v>
      </c>
      <c r="P386" s="5">
        <v>3</v>
      </c>
      <c r="Q386" s="7">
        <v>0.46605251261672948</v>
      </c>
      <c r="V386" s="7">
        <v>365</v>
      </c>
      <c r="W386" s="7">
        <v>68.292253782277228</v>
      </c>
      <c r="X386" s="7">
        <v>4.8580309873870746</v>
      </c>
      <c r="Y386" s="7">
        <v>1.9394721120392566</v>
      </c>
      <c r="Z386" s="7">
        <v>0.52032097213285688</v>
      </c>
      <c r="AA386" s="7">
        <v>0.15055152269704727</v>
      </c>
      <c r="AB386" s="7">
        <v>145.16052577637524</v>
      </c>
      <c r="AC386" s="7">
        <v>0.90142141563874689</v>
      </c>
      <c r="AD386" s="7">
        <v>6.4123424361253123E-2</v>
      </c>
      <c r="AE386" s="7">
        <v>2.5600000000000001E-2</v>
      </c>
      <c r="AF386" s="7">
        <v>6.8679600000000019E-3</v>
      </c>
      <c r="AG386" s="7">
        <v>1.9871999999999997E-3</v>
      </c>
      <c r="AK386" s="7"/>
    </row>
    <row r="387" spans="1:37" x14ac:dyDescent="0.15">
      <c r="A387" s="13"/>
      <c r="H387" s="7">
        <v>385</v>
      </c>
      <c r="I387" s="7">
        <v>6.6656347734718275E-3</v>
      </c>
      <c r="J387" s="7">
        <v>66.656347734718281</v>
      </c>
      <c r="K387" s="7">
        <v>2.1486941392820946E-3</v>
      </c>
      <c r="L387" s="7">
        <v>19.338247253538853</v>
      </c>
      <c r="M387" s="5">
        <v>48</v>
      </c>
      <c r="N387" s="11">
        <v>1</v>
      </c>
      <c r="O387" s="7">
        <v>1.3886739111399642</v>
      </c>
      <c r="P387" s="5">
        <v>3</v>
      </c>
      <c r="Q387" s="7">
        <v>0.46289130371332138</v>
      </c>
      <c r="V387" s="7">
        <v>366</v>
      </c>
      <c r="W387" s="7">
        <v>67.881914059980275</v>
      </c>
      <c r="X387" s="7">
        <v>4.82884110162595</v>
      </c>
      <c r="Y387" s="7">
        <v>1.927818631537733</v>
      </c>
      <c r="Z387" s="7">
        <v>0.5171945800256208</v>
      </c>
      <c r="AA387" s="7">
        <v>0.14964692127311652</v>
      </c>
      <c r="AB387" s="7">
        <v>145.16052577637524</v>
      </c>
      <c r="AC387" s="7">
        <v>0.90142141563874689</v>
      </c>
      <c r="AD387" s="7">
        <v>6.4123424361253123E-2</v>
      </c>
      <c r="AE387" s="7">
        <v>2.5600000000000001E-2</v>
      </c>
      <c r="AF387" s="7">
        <v>6.8679600000000019E-3</v>
      </c>
      <c r="AG387" s="7">
        <v>1.9871999999999997E-3</v>
      </c>
      <c r="AK387" s="7"/>
    </row>
    <row r="388" spans="1:37" x14ac:dyDescent="0.15">
      <c r="A388" s="13"/>
      <c r="H388" s="7">
        <v>386</v>
      </c>
      <c r="I388" s="7">
        <v>6.6201133652627519E-3</v>
      </c>
      <c r="J388" s="7">
        <v>66.201133652627519</v>
      </c>
      <c r="K388" s="7">
        <v>2.1298009201666792E-3</v>
      </c>
      <c r="L388" s="7">
        <v>19.168208281500114</v>
      </c>
      <c r="M388" s="5">
        <v>48</v>
      </c>
      <c r="N388" s="11">
        <v>1</v>
      </c>
      <c r="O388" s="7">
        <v>1.3791902844297399</v>
      </c>
      <c r="P388" s="5">
        <v>3</v>
      </c>
      <c r="Q388" s="7">
        <v>0.45973009480991328</v>
      </c>
      <c r="V388" s="7">
        <v>367</v>
      </c>
      <c r="W388" s="7">
        <v>67.471574337683336</v>
      </c>
      <c r="X388" s="7">
        <v>4.7996512158648263</v>
      </c>
      <c r="Y388" s="7">
        <v>1.9161651510362097</v>
      </c>
      <c r="Z388" s="7">
        <v>0.51406818791838471</v>
      </c>
      <c r="AA388" s="7">
        <v>0.14874231984918573</v>
      </c>
      <c r="AB388" s="7">
        <v>145.16052577637524</v>
      </c>
      <c r="AC388" s="7">
        <v>0.90142141563874689</v>
      </c>
      <c r="AD388" s="7">
        <v>6.4123424361253123E-2</v>
      </c>
      <c r="AE388" s="7">
        <v>2.5600000000000001E-2</v>
      </c>
      <c r="AF388" s="7">
        <v>6.8679600000000019E-3</v>
      </c>
      <c r="AG388" s="7">
        <v>1.9871999999999997E-3</v>
      </c>
      <c r="AK388" s="7"/>
    </row>
    <row r="389" spans="1:37" x14ac:dyDescent="0.15">
      <c r="A389" s="13"/>
      <c r="H389" s="7">
        <v>387</v>
      </c>
      <c r="I389" s="7">
        <v>6.5745919570536762E-3</v>
      </c>
      <c r="J389" s="7">
        <v>65.745919570536756</v>
      </c>
      <c r="K389" s="7">
        <v>2.1109077010512635E-3</v>
      </c>
      <c r="L389" s="7">
        <v>18.998169309461371</v>
      </c>
      <c r="M389" s="5">
        <v>48</v>
      </c>
      <c r="N389" s="11">
        <v>1</v>
      </c>
      <c r="O389" s="7">
        <v>1.3697066577195158</v>
      </c>
      <c r="P389" s="5">
        <v>3</v>
      </c>
      <c r="Q389" s="7">
        <v>0.4565688859065053</v>
      </c>
      <c r="V389" s="7">
        <v>368</v>
      </c>
      <c r="W389" s="7">
        <v>67.061234615386397</v>
      </c>
      <c r="X389" s="7">
        <v>4.7704613301037027</v>
      </c>
      <c r="Y389" s="7">
        <v>1.9045116705346865</v>
      </c>
      <c r="Z389" s="7">
        <v>0.51094179581114874</v>
      </c>
      <c r="AA389" s="7">
        <v>0.147837718425255</v>
      </c>
      <c r="AB389" s="7">
        <v>145.16052577637524</v>
      </c>
      <c r="AC389" s="7">
        <v>0.90142141563874689</v>
      </c>
      <c r="AD389" s="7">
        <v>6.4123424361253123E-2</v>
      </c>
      <c r="AE389" s="7">
        <v>2.5600000000000001E-2</v>
      </c>
      <c r="AF389" s="7">
        <v>6.8679600000000019E-3</v>
      </c>
      <c r="AG389" s="7">
        <v>1.9871999999999997E-3</v>
      </c>
      <c r="AK389" s="7"/>
    </row>
    <row r="390" spans="1:37" x14ac:dyDescent="0.15">
      <c r="A390" s="13"/>
      <c r="H390" s="7">
        <v>388</v>
      </c>
      <c r="I390" s="7">
        <v>6.5290705488445996E-3</v>
      </c>
      <c r="J390" s="7">
        <v>65.290705488445994</v>
      </c>
      <c r="K390" s="7">
        <v>2.0920144819358477E-3</v>
      </c>
      <c r="L390" s="7">
        <v>18.828130337422628</v>
      </c>
      <c r="M390" s="5">
        <v>48</v>
      </c>
      <c r="N390" s="11">
        <v>1</v>
      </c>
      <c r="O390" s="7">
        <v>1.3602230310092915</v>
      </c>
      <c r="P390" s="5">
        <v>3</v>
      </c>
      <c r="Q390" s="7">
        <v>0.4534076770030972</v>
      </c>
      <c r="V390" s="7">
        <v>369</v>
      </c>
      <c r="W390" s="7">
        <v>66.650894893089443</v>
      </c>
      <c r="X390" s="7">
        <v>4.7412714443425781</v>
      </c>
      <c r="Y390" s="7">
        <v>1.8928581900331629</v>
      </c>
      <c r="Z390" s="7">
        <v>0.50781540370391265</v>
      </c>
      <c r="AA390" s="7">
        <v>0.14693311700132425</v>
      </c>
      <c r="AB390" s="7">
        <v>145.16052577637524</v>
      </c>
      <c r="AC390" s="7">
        <v>0.90142141563874689</v>
      </c>
      <c r="AD390" s="7">
        <v>6.4123424361253123E-2</v>
      </c>
      <c r="AE390" s="7">
        <v>2.5600000000000001E-2</v>
      </c>
      <c r="AF390" s="7">
        <v>6.8679600000000019E-3</v>
      </c>
      <c r="AG390" s="7">
        <v>1.9871999999999997E-3</v>
      </c>
      <c r="AK390" s="7"/>
    </row>
    <row r="391" spans="1:37" x14ac:dyDescent="0.15">
      <c r="A391" s="13"/>
      <c r="H391" s="7">
        <v>389</v>
      </c>
      <c r="I391" s="7">
        <v>6.483549140635524E-3</v>
      </c>
      <c r="J391" s="7">
        <v>64.835491406355246</v>
      </c>
      <c r="K391" s="7">
        <v>2.0731212628204319E-3</v>
      </c>
      <c r="L391" s="7">
        <v>18.658091365383886</v>
      </c>
      <c r="M391" s="5">
        <v>48</v>
      </c>
      <c r="N391" s="11">
        <v>1</v>
      </c>
      <c r="O391" s="7">
        <v>1.3507394042990677</v>
      </c>
      <c r="P391" s="5">
        <v>3</v>
      </c>
      <c r="Q391" s="7">
        <v>0.45024646809968921</v>
      </c>
      <c r="V391" s="7">
        <v>370</v>
      </c>
      <c r="W391" s="7">
        <v>66.240555170792504</v>
      </c>
      <c r="X391" s="7">
        <v>4.7120815585814544</v>
      </c>
      <c r="Y391" s="7">
        <v>1.8812047095316393</v>
      </c>
      <c r="Z391" s="7">
        <v>0.50468901159667656</v>
      </c>
      <c r="AA391" s="7">
        <v>0.14602851557739349</v>
      </c>
      <c r="AB391" s="7">
        <v>145.16052577637524</v>
      </c>
      <c r="AC391" s="7">
        <v>0.90142141563874689</v>
      </c>
      <c r="AD391" s="7">
        <v>6.4123424361253123E-2</v>
      </c>
      <c r="AE391" s="7">
        <v>2.5600000000000001E-2</v>
      </c>
      <c r="AF391" s="7">
        <v>6.8679600000000019E-3</v>
      </c>
      <c r="AG391" s="7">
        <v>1.9871999999999997E-3</v>
      </c>
      <c r="AK391" s="7"/>
    </row>
    <row r="392" spans="1:37" x14ac:dyDescent="0.15">
      <c r="A392" s="13"/>
      <c r="H392" s="7">
        <v>390</v>
      </c>
      <c r="I392" s="7">
        <v>6.4380277324264483E-3</v>
      </c>
      <c r="J392" s="7">
        <v>64.380277324264483</v>
      </c>
      <c r="K392" s="7">
        <v>2.0542280437050166E-3</v>
      </c>
      <c r="L392" s="7">
        <v>18.48805239334515</v>
      </c>
      <c r="M392" s="5">
        <v>48</v>
      </c>
      <c r="N392" s="11">
        <v>1</v>
      </c>
      <c r="O392" s="7">
        <v>1.3412557775888434</v>
      </c>
      <c r="P392" s="5">
        <v>3</v>
      </c>
      <c r="Q392" s="7">
        <v>0.44708525919628112</v>
      </c>
      <c r="V392" s="7">
        <v>371</v>
      </c>
      <c r="W392" s="7">
        <v>65.830215448495551</v>
      </c>
      <c r="X392" s="7">
        <v>4.6828916728203298</v>
      </c>
      <c r="Y392" s="7">
        <v>1.8695512290301159</v>
      </c>
      <c r="Z392" s="7">
        <v>0.50156261948944059</v>
      </c>
      <c r="AA392" s="7">
        <v>0.14512391415346271</v>
      </c>
      <c r="AB392" s="7">
        <v>145.16052577637524</v>
      </c>
      <c r="AC392" s="7">
        <v>0.90142141563874689</v>
      </c>
      <c r="AD392" s="7">
        <v>6.4123424361253123E-2</v>
      </c>
      <c r="AE392" s="7">
        <v>2.5600000000000001E-2</v>
      </c>
      <c r="AF392" s="7">
        <v>6.8679600000000019E-3</v>
      </c>
      <c r="AG392" s="7">
        <v>1.9871999999999997E-3</v>
      </c>
      <c r="AK392" s="7"/>
    </row>
    <row r="393" spans="1:37" x14ac:dyDescent="0.15">
      <c r="A393" s="13"/>
      <c r="H393" s="7">
        <v>391</v>
      </c>
      <c r="I393" s="7">
        <v>6.4004725706539606E-3</v>
      </c>
      <c r="J393" s="7">
        <v>64.004725706539602</v>
      </c>
      <c r="K393" s="7">
        <v>2.0394204832233096E-3</v>
      </c>
      <c r="L393" s="7">
        <v>18.354784349009787</v>
      </c>
      <c r="M393" s="5">
        <v>48</v>
      </c>
      <c r="N393" s="11">
        <v>1</v>
      </c>
      <c r="O393" s="7">
        <v>1.3334317855529083</v>
      </c>
      <c r="P393" s="5">
        <v>3</v>
      </c>
      <c r="Q393" s="7">
        <v>0.44447726185096942</v>
      </c>
      <c r="V393" s="7">
        <v>372</v>
      </c>
      <c r="W393" s="7">
        <v>65.419875726198612</v>
      </c>
      <c r="X393" s="7">
        <v>4.6537017870592061</v>
      </c>
      <c r="Y393" s="7">
        <v>1.8578977485285928</v>
      </c>
      <c r="Z393" s="7">
        <v>0.49843622738220456</v>
      </c>
      <c r="AA393" s="7">
        <v>0.14421931272953198</v>
      </c>
      <c r="AB393" s="7">
        <v>145.16052577637524</v>
      </c>
      <c r="AC393" s="7">
        <v>0.90142141563874689</v>
      </c>
      <c r="AD393" s="7">
        <v>6.4123424361253123E-2</v>
      </c>
      <c r="AE393" s="7">
        <v>2.5600000000000001E-2</v>
      </c>
      <c r="AF393" s="7">
        <v>6.8679600000000019E-3</v>
      </c>
      <c r="AG393" s="7">
        <v>1.9871999999999997E-3</v>
      </c>
      <c r="AK393" s="7"/>
    </row>
    <row r="394" spans="1:37" x14ac:dyDescent="0.15">
      <c r="A394" s="13"/>
      <c r="H394" s="7">
        <v>392</v>
      </c>
      <c r="I394" s="7">
        <v>6.362917408881473E-3</v>
      </c>
      <c r="J394" s="7">
        <v>63.629174088814729</v>
      </c>
      <c r="K394" s="7">
        <v>2.0246129227416026E-3</v>
      </c>
      <c r="L394" s="7">
        <v>18.221516304674424</v>
      </c>
      <c r="M394" s="5">
        <v>48</v>
      </c>
      <c r="N394" s="11">
        <v>1</v>
      </c>
      <c r="O394" s="7">
        <v>1.3256077935169734</v>
      </c>
      <c r="P394" s="5">
        <v>3</v>
      </c>
      <c r="Q394" s="7">
        <v>0.44186926450565783</v>
      </c>
      <c r="V394" s="7">
        <v>373</v>
      </c>
      <c r="W394" s="7">
        <v>65.009536003901673</v>
      </c>
      <c r="X394" s="7">
        <v>4.6245119012980824</v>
      </c>
      <c r="Y394" s="7">
        <v>1.8462442680270692</v>
      </c>
      <c r="Z394" s="7">
        <v>0.49530983527496847</v>
      </c>
      <c r="AA394" s="7">
        <v>0.14331471130560122</v>
      </c>
      <c r="AB394" s="7">
        <v>145.16052577637524</v>
      </c>
      <c r="AC394" s="7">
        <v>0.90142141563874689</v>
      </c>
      <c r="AD394" s="7">
        <v>6.4123424361253123E-2</v>
      </c>
      <c r="AE394" s="7">
        <v>2.5600000000000001E-2</v>
      </c>
      <c r="AF394" s="7">
        <v>6.8679600000000019E-3</v>
      </c>
      <c r="AG394" s="7">
        <v>1.9871999999999997E-3</v>
      </c>
      <c r="AK394" s="7"/>
    </row>
    <row r="395" spans="1:37" x14ac:dyDescent="0.15">
      <c r="A395" s="13"/>
      <c r="H395" s="7">
        <v>393</v>
      </c>
      <c r="I395" s="7">
        <v>6.3253622471089854E-3</v>
      </c>
      <c r="J395" s="7">
        <v>63.253622471089855</v>
      </c>
      <c r="K395" s="7">
        <v>2.0098053622598956E-3</v>
      </c>
      <c r="L395" s="7">
        <v>18.088248260339061</v>
      </c>
      <c r="M395" s="5">
        <v>48</v>
      </c>
      <c r="N395" s="11">
        <v>1</v>
      </c>
      <c r="O395" s="7">
        <v>1.3177838014810386</v>
      </c>
      <c r="P395" s="5">
        <v>3</v>
      </c>
      <c r="Q395" s="7">
        <v>0.43926126716034619</v>
      </c>
      <c r="V395" s="7">
        <v>374</v>
      </c>
      <c r="W395" s="7">
        <v>64.599196281604719</v>
      </c>
      <c r="X395" s="7">
        <v>4.5953220155369578</v>
      </c>
      <c r="Y395" s="7">
        <v>1.8345907875255456</v>
      </c>
      <c r="Z395" s="7">
        <v>0.49218344316773244</v>
      </c>
      <c r="AA395" s="7">
        <v>0.14241010988167047</v>
      </c>
      <c r="AB395" s="7">
        <v>145.16052577637524</v>
      </c>
      <c r="AC395" s="7">
        <v>0.90142141563874689</v>
      </c>
      <c r="AD395" s="7">
        <v>6.4123424361253123E-2</v>
      </c>
      <c r="AE395" s="7">
        <v>2.5600000000000001E-2</v>
      </c>
      <c r="AF395" s="7">
        <v>6.8679600000000019E-3</v>
      </c>
      <c r="AG395" s="7">
        <v>1.9871999999999997E-3</v>
      </c>
      <c r="AK395" s="7"/>
    </row>
    <row r="396" spans="1:37" x14ac:dyDescent="0.15">
      <c r="A396" s="13"/>
      <c r="H396" s="7">
        <v>394</v>
      </c>
      <c r="I396" s="7">
        <v>6.2878070853364977E-3</v>
      </c>
      <c r="J396" s="7">
        <v>62.878070853364974</v>
      </c>
      <c r="K396" s="7">
        <v>1.9949978017781886E-3</v>
      </c>
      <c r="L396" s="7">
        <v>17.954980216003701</v>
      </c>
      <c r="M396" s="5">
        <v>48</v>
      </c>
      <c r="N396" s="11">
        <v>1</v>
      </c>
      <c r="O396" s="7">
        <v>1.3099598094451037</v>
      </c>
      <c r="P396" s="5">
        <v>3</v>
      </c>
      <c r="Q396" s="7">
        <v>0.43665326981503455</v>
      </c>
      <c r="V396" s="7">
        <v>375</v>
      </c>
      <c r="W396" s="7">
        <v>64.188856559307766</v>
      </c>
      <c r="X396" s="7">
        <v>4.5661321297758333</v>
      </c>
      <c r="Y396" s="7">
        <v>1.8229373070240222</v>
      </c>
      <c r="Z396" s="7">
        <v>0.48905705106049635</v>
      </c>
      <c r="AA396" s="7">
        <v>0.14150550845773968</v>
      </c>
      <c r="AB396" s="7">
        <v>145.16052577637524</v>
      </c>
      <c r="AC396" s="7">
        <v>0.90142141563874689</v>
      </c>
      <c r="AD396" s="7">
        <v>6.4123424361253123E-2</v>
      </c>
      <c r="AE396" s="7">
        <v>2.5600000000000001E-2</v>
      </c>
      <c r="AF396" s="7">
        <v>6.8679600000000019E-3</v>
      </c>
      <c r="AG396" s="7">
        <v>1.9871999999999997E-3</v>
      </c>
      <c r="AK396" s="7"/>
    </row>
    <row r="397" spans="1:37" x14ac:dyDescent="0.15">
      <c r="A397" s="13"/>
      <c r="H397" s="7">
        <v>395</v>
      </c>
      <c r="I397" s="7">
        <v>6.2502519235640101E-3</v>
      </c>
      <c r="J397" s="7">
        <v>62.502519235640101</v>
      </c>
      <c r="K397" s="7">
        <v>1.9801902412964817E-3</v>
      </c>
      <c r="L397" s="7">
        <v>17.821712171668338</v>
      </c>
      <c r="M397" s="5">
        <v>48</v>
      </c>
      <c r="N397" s="11">
        <v>1</v>
      </c>
      <c r="O397" s="7">
        <v>1.3021358174091688</v>
      </c>
      <c r="P397" s="5">
        <v>3</v>
      </c>
      <c r="Q397" s="7">
        <v>0.43404527246972296</v>
      </c>
      <c r="V397" s="7">
        <v>376</v>
      </c>
      <c r="W397" s="7">
        <v>63.778516837010834</v>
      </c>
      <c r="X397" s="7">
        <v>4.5369422440147105</v>
      </c>
      <c r="Y397" s="7">
        <v>1.8112838265224991</v>
      </c>
      <c r="Z397" s="7">
        <v>0.48593065895326037</v>
      </c>
      <c r="AA397" s="7">
        <v>0.14060090703380895</v>
      </c>
      <c r="AB397" s="7">
        <v>145.16052577637524</v>
      </c>
      <c r="AC397" s="7">
        <v>0.90142141563874689</v>
      </c>
      <c r="AD397" s="7">
        <v>6.4123424361253123E-2</v>
      </c>
      <c r="AE397" s="7">
        <v>2.5600000000000001E-2</v>
      </c>
      <c r="AF397" s="7">
        <v>6.8679600000000019E-3</v>
      </c>
      <c r="AG397" s="7">
        <v>1.9871999999999997E-3</v>
      </c>
      <c r="AK397" s="7"/>
    </row>
    <row r="398" spans="1:37" x14ac:dyDescent="0.15">
      <c r="A398" s="13"/>
      <c r="H398" s="7">
        <v>396</v>
      </c>
      <c r="I398" s="7">
        <v>6.2126967617915224E-3</v>
      </c>
      <c r="J398" s="7">
        <v>62.126967617915227</v>
      </c>
      <c r="K398" s="7">
        <v>1.9653826808147747E-3</v>
      </c>
      <c r="L398" s="7">
        <v>17.688444127332975</v>
      </c>
      <c r="M398" s="5">
        <v>48</v>
      </c>
      <c r="N398" s="11">
        <v>1</v>
      </c>
      <c r="O398" s="7">
        <v>1.294311825373234</v>
      </c>
      <c r="P398" s="5">
        <v>3</v>
      </c>
      <c r="Q398" s="7">
        <v>0.43143727512441132</v>
      </c>
      <c r="V398" s="7">
        <v>377</v>
      </c>
      <c r="W398" s="7">
        <v>63.368177114713887</v>
      </c>
      <c r="X398" s="7">
        <v>4.5077523582535859</v>
      </c>
      <c r="Y398" s="7">
        <v>1.7996303460209755</v>
      </c>
      <c r="Z398" s="7">
        <v>0.48280426684602429</v>
      </c>
      <c r="AA398" s="7">
        <v>0.1396963056098782</v>
      </c>
      <c r="AB398" s="7">
        <v>145.16052577637524</v>
      </c>
      <c r="AC398" s="7">
        <v>0.90142141563874689</v>
      </c>
      <c r="AD398" s="7">
        <v>6.4123424361253123E-2</v>
      </c>
      <c r="AE398" s="7">
        <v>2.5600000000000001E-2</v>
      </c>
      <c r="AF398" s="7">
        <v>6.8679600000000019E-3</v>
      </c>
      <c r="AG398" s="7">
        <v>1.9871999999999997E-3</v>
      </c>
      <c r="AK398" s="7"/>
    </row>
    <row r="399" spans="1:37" x14ac:dyDescent="0.15">
      <c r="A399" s="13"/>
      <c r="H399" s="7">
        <v>397</v>
      </c>
      <c r="I399" s="7">
        <v>6.1751416000190348E-3</v>
      </c>
      <c r="J399" s="7">
        <v>61.751416000190346</v>
      </c>
      <c r="K399" s="7">
        <v>1.9505751203330677E-3</v>
      </c>
      <c r="L399" s="7">
        <v>17.555176082997612</v>
      </c>
      <c r="M399" s="5">
        <v>48</v>
      </c>
      <c r="N399" s="11">
        <v>1</v>
      </c>
      <c r="O399" s="7">
        <v>1.2864878333372989</v>
      </c>
      <c r="P399" s="5">
        <v>3</v>
      </c>
      <c r="Q399" s="7">
        <v>0.42882927777909963</v>
      </c>
      <c r="V399" s="7">
        <v>378</v>
      </c>
      <c r="W399" s="7">
        <v>62.957837392416941</v>
      </c>
      <c r="X399" s="7">
        <v>4.4785624724924613</v>
      </c>
      <c r="Y399" s="7">
        <v>1.7879768655194519</v>
      </c>
      <c r="Z399" s="7">
        <v>0.4796778747387882</v>
      </c>
      <c r="AA399" s="7">
        <v>0.13879170418594744</v>
      </c>
      <c r="AB399" s="7">
        <v>145.16052577637524</v>
      </c>
      <c r="AC399" s="7">
        <v>0.90142141563874689</v>
      </c>
      <c r="AD399" s="7">
        <v>6.4123424361253123E-2</v>
      </c>
      <c r="AE399" s="7">
        <v>2.5600000000000001E-2</v>
      </c>
      <c r="AF399" s="7">
        <v>6.8679600000000019E-3</v>
      </c>
      <c r="AG399" s="7">
        <v>1.9871999999999997E-3</v>
      </c>
      <c r="AK399" s="7"/>
    </row>
    <row r="400" spans="1:37" x14ac:dyDescent="0.15">
      <c r="A400" s="13"/>
      <c r="H400" s="7">
        <v>398</v>
      </c>
      <c r="I400" s="7">
        <v>6.1375864382465471E-3</v>
      </c>
      <c r="J400" s="7">
        <v>61.375864382465473</v>
      </c>
      <c r="K400" s="7">
        <v>1.9357675598513605E-3</v>
      </c>
      <c r="L400" s="7">
        <v>17.421908038662245</v>
      </c>
      <c r="M400" s="5">
        <v>48</v>
      </c>
      <c r="N400" s="11">
        <v>1</v>
      </c>
      <c r="O400" s="7">
        <v>1.278663841301364</v>
      </c>
      <c r="P400" s="5">
        <v>3</v>
      </c>
      <c r="Q400" s="7">
        <v>0.42622128043378799</v>
      </c>
      <c r="V400" s="7">
        <v>379</v>
      </c>
      <c r="W400" s="7">
        <v>62.547497670119995</v>
      </c>
      <c r="X400" s="7">
        <v>4.4493725867313376</v>
      </c>
      <c r="Y400" s="7">
        <v>1.7763233850179285</v>
      </c>
      <c r="Z400" s="7">
        <v>0.47655148263155211</v>
      </c>
      <c r="AA400" s="7">
        <v>0.13788710276201668</v>
      </c>
      <c r="AB400" s="7">
        <v>145.16052577637524</v>
      </c>
      <c r="AC400" s="7">
        <v>0.90142141563874689</v>
      </c>
      <c r="AD400" s="7">
        <v>6.4123424361253123E-2</v>
      </c>
      <c r="AE400" s="7">
        <v>2.5600000000000001E-2</v>
      </c>
      <c r="AF400" s="7">
        <v>6.8679600000000019E-3</v>
      </c>
      <c r="AG400" s="7">
        <v>1.9871999999999997E-3</v>
      </c>
      <c r="AK400" s="7"/>
    </row>
    <row r="401" spans="1:37" x14ac:dyDescent="0.15">
      <c r="A401" s="13"/>
      <c r="H401" s="7">
        <v>399</v>
      </c>
      <c r="I401" s="7">
        <v>6.1000312764740595E-3</v>
      </c>
      <c r="J401" s="7">
        <v>61.000312764740592</v>
      </c>
      <c r="K401" s="7">
        <v>1.9209599993696535E-3</v>
      </c>
      <c r="L401" s="7">
        <v>17.288639994326882</v>
      </c>
      <c r="M401" s="5">
        <v>48</v>
      </c>
      <c r="N401" s="11">
        <v>1</v>
      </c>
      <c r="O401" s="7">
        <v>1.2708398492654289</v>
      </c>
      <c r="P401" s="5">
        <v>3</v>
      </c>
      <c r="Q401" s="7">
        <v>0.42361328308847629</v>
      </c>
      <c r="V401" s="7">
        <v>380</v>
      </c>
      <c r="W401" s="7">
        <v>62.137157947823056</v>
      </c>
      <c r="X401" s="7">
        <v>4.4201827009702139</v>
      </c>
      <c r="Y401" s="7">
        <v>1.7646699045164054</v>
      </c>
      <c r="Z401" s="7">
        <v>0.47342509052431614</v>
      </c>
      <c r="AA401" s="7">
        <v>0.13698250133808593</v>
      </c>
      <c r="AB401" s="7">
        <v>145.16052577637524</v>
      </c>
      <c r="AC401" s="7">
        <v>0.90142141563874689</v>
      </c>
      <c r="AD401" s="7">
        <v>6.4123424361253123E-2</v>
      </c>
      <c r="AE401" s="7">
        <v>2.5600000000000001E-2</v>
      </c>
      <c r="AF401" s="7">
        <v>6.8679600000000019E-3</v>
      </c>
      <c r="AG401" s="7">
        <v>1.9871999999999997E-3</v>
      </c>
      <c r="AK401" s="7"/>
    </row>
    <row r="402" spans="1:37" x14ac:dyDescent="0.15">
      <c r="A402" s="13"/>
      <c r="H402" s="7">
        <v>400</v>
      </c>
      <c r="I402" s="7">
        <v>6.0624761147015718E-3</v>
      </c>
      <c r="J402" s="7">
        <v>60.624761147015718</v>
      </c>
      <c r="K402" s="7">
        <v>1.9061524388879465E-3</v>
      </c>
      <c r="L402" s="7">
        <v>17.155371949991519</v>
      </c>
      <c r="M402" s="5">
        <v>48</v>
      </c>
      <c r="N402" s="11">
        <v>1</v>
      </c>
      <c r="O402" s="7">
        <v>1.2630158572294941</v>
      </c>
      <c r="P402" s="5">
        <v>3</v>
      </c>
      <c r="Q402" s="7">
        <v>0.4210052857431647</v>
      </c>
      <c r="V402" s="7">
        <v>381</v>
      </c>
      <c r="W402" s="7">
        <v>61.72681822552611</v>
      </c>
      <c r="X402" s="7">
        <v>4.3909928152090902</v>
      </c>
      <c r="Y402" s="7">
        <v>1.7530164240148818</v>
      </c>
      <c r="Z402" s="7">
        <v>0.47029869841708011</v>
      </c>
      <c r="AA402" s="7">
        <v>0.13607789991415517</v>
      </c>
      <c r="AB402" s="7">
        <v>145.16052577637524</v>
      </c>
      <c r="AC402" s="7">
        <v>0.90142141563874689</v>
      </c>
      <c r="AD402" s="7">
        <v>6.4123424361253123E-2</v>
      </c>
      <c r="AE402" s="7">
        <v>2.5600000000000001E-2</v>
      </c>
      <c r="AF402" s="7">
        <v>6.8679600000000019E-3</v>
      </c>
      <c r="AG402" s="7">
        <v>1.9871999999999997E-3</v>
      </c>
      <c r="AK402" s="7"/>
    </row>
    <row r="403" spans="1:37" x14ac:dyDescent="0.15">
      <c r="A403" s="13"/>
      <c r="H403" s="7">
        <v>401</v>
      </c>
      <c r="I403" s="7">
        <v>6.0249209529290842E-3</v>
      </c>
      <c r="J403" s="7">
        <v>60.249209529290845</v>
      </c>
      <c r="K403" s="7">
        <v>1.8913448784062396E-3</v>
      </c>
      <c r="L403" s="7">
        <v>17.022103905656156</v>
      </c>
      <c r="M403" s="5">
        <v>48</v>
      </c>
      <c r="N403" s="11">
        <v>1</v>
      </c>
      <c r="O403" s="7">
        <v>1.2551918651935592</v>
      </c>
      <c r="P403" s="5">
        <v>3</v>
      </c>
      <c r="Q403" s="7">
        <v>0.41839728839785306</v>
      </c>
      <c r="V403" s="7">
        <v>382</v>
      </c>
      <c r="W403" s="7">
        <v>61.316478503229163</v>
      </c>
      <c r="X403" s="7">
        <v>4.3618029294479657</v>
      </c>
      <c r="Y403" s="7">
        <v>1.7413629435133582</v>
      </c>
      <c r="Z403" s="7">
        <v>0.46717230630984402</v>
      </c>
      <c r="AA403" s="7">
        <v>0.13517329849022441</v>
      </c>
      <c r="AB403" s="7">
        <v>145.16052577637524</v>
      </c>
      <c r="AC403" s="7">
        <v>0.90142141563874689</v>
      </c>
      <c r="AD403" s="7">
        <v>6.4123424361253123E-2</v>
      </c>
      <c r="AE403" s="7">
        <v>2.5600000000000001E-2</v>
      </c>
      <c r="AF403" s="7">
        <v>6.8679600000000019E-3</v>
      </c>
      <c r="AG403" s="7">
        <v>1.9871999999999997E-3</v>
      </c>
      <c r="AK403" s="7"/>
    </row>
    <row r="404" spans="1:37" x14ac:dyDescent="0.15">
      <c r="A404" s="13"/>
      <c r="H404" s="7">
        <v>402</v>
      </c>
      <c r="I404" s="7">
        <v>5.9873657911565965E-3</v>
      </c>
      <c r="J404" s="7">
        <v>59.873657911565964</v>
      </c>
      <c r="K404" s="7">
        <v>1.8765373179245326E-3</v>
      </c>
      <c r="L404" s="7">
        <v>16.888835861320793</v>
      </c>
      <c r="M404" s="5">
        <v>48</v>
      </c>
      <c r="N404" s="11">
        <v>1</v>
      </c>
      <c r="O404" s="7">
        <v>1.2473678731576243</v>
      </c>
      <c r="P404" s="5">
        <v>3</v>
      </c>
      <c r="Q404" s="7">
        <v>0.41578929105254142</v>
      </c>
      <c r="V404" s="7">
        <v>383</v>
      </c>
      <c r="W404" s="7">
        <v>60.906138780932217</v>
      </c>
      <c r="X404" s="7">
        <v>4.3326130436868411</v>
      </c>
      <c r="Y404" s="7">
        <v>1.7297094630118348</v>
      </c>
      <c r="Z404" s="7">
        <v>0.46404591420260793</v>
      </c>
      <c r="AA404" s="7">
        <v>0.13426869706629366</v>
      </c>
      <c r="AB404" s="7">
        <v>145.16052577637524</v>
      </c>
      <c r="AC404" s="7">
        <v>0.90142141563874689</v>
      </c>
      <c r="AD404" s="7">
        <v>6.4123424361253123E-2</v>
      </c>
      <c r="AE404" s="7">
        <v>2.5600000000000001E-2</v>
      </c>
      <c r="AF404" s="7">
        <v>6.8679600000000019E-3</v>
      </c>
      <c r="AG404" s="7">
        <v>1.9871999999999997E-3</v>
      </c>
      <c r="AK404" s="7"/>
    </row>
    <row r="405" spans="1:37" x14ac:dyDescent="0.15">
      <c r="A405" s="13"/>
      <c r="H405" s="7">
        <v>403</v>
      </c>
      <c r="I405" s="7">
        <v>5.9498106293841089E-3</v>
      </c>
      <c r="J405" s="7">
        <v>59.49810629384109</v>
      </c>
      <c r="K405" s="7">
        <v>1.8617297574428256E-3</v>
      </c>
      <c r="L405" s="7">
        <v>16.755567816985433</v>
      </c>
      <c r="M405" s="5">
        <v>48</v>
      </c>
      <c r="N405" s="11">
        <v>1</v>
      </c>
      <c r="O405" s="7">
        <v>1.2395438811216895</v>
      </c>
      <c r="P405" s="5">
        <v>3</v>
      </c>
      <c r="Q405" s="7">
        <v>0.41318129370722984</v>
      </c>
      <c r="V405" s="7">
        <v>384</v>
      </c>
      <c r="W405" s="7">
        <v>60.495799058635278</v>
      </c>
      <c r="X405" s="7">
        <v>4.3034231579257183</v>
      </c>
      <c r="Y405" s="7">
        <v>1.7180559825103117</v>
      </c>
      <c r="Z405" s="7">
        <v>0.46091952209537196</v>
      </c>
      <c r="AA405" s="7">
        <v>0.1333640956423629</v>
      </c>
      <c r="AB405" s="7">
        <v>145.16052577637524</v>
      </c>
      <c r="AC405" s="7">
        <v>0.90142141563874689</v>
      </c>
      <c r="AD405" s="7">
        <v>6.4123424361253123E-2</v>
      </c>
      <c r="AE405" s="7">
        <v>2.5600000000000001E-2</v>
      </c>
      <c r="AF405" s="7">
        <v>6.8679600000000019E-3</v>
      </c>
      <c r="AG405" s="7">
        <v>1.9871999999999997E-3</v>
      </c>
      <c r="AK405" s="7"/>
    </row>
    <row r="406" spans="1:37" x14ac:dyDescent="0.15">
      <c r="A406" s="13"/>
      <c r="H406" s="7">
        <v>404</v>
      </c>
      <c r="I406" s="7">
        <v>5.9122554676116212E-3</v>
      </c>
      <c r="J406" s="7">
        <v>59.122554676116209</v>
      </c>
      <c r="K406" s="7">
        <v>1.8469221969611186E-3</v>
      </c>
      <c r="L406" s="7">
        <v>16.62229977265007</v>
      </c>
      <c r="M406" s="5">
        <v>48</v>
      </c>
      <c r="N406" s="11">
        <v>1</v>
      </c>
      <c r="O406" s="7">
        <v>1.2317198890857544</v>
      </c>
      <c r="P406" s="5">
        <v>3</v>
      </c>
      <c r="Q406" s="7">
        <v>0.41057329636191814</v>
      </c>
      <c r="V406" s="7">
        <v>385</v>
      </c>
      <c r="W406" s="7">
        <v>60.085459336338332</v>
      </c>
      <c r="X406" s="7">
        <v>4.2742332721645937</v>
      </c>
      <c r="Y406" s="7">
        <v>1.7064025020087881</v>
      </c>
      <c r="Z406" s="7">
        <v>0.45779312998813587</v>
      </c>
      <c r="AA406" s="7">
        <v>0.13245949421843214</v>
      </c>
      <c r="AB406" s="7">
        <v>145.16052577637524</v>
      </c>
      <c r="AC406" s="7">
        <v>0.90142141563874689</v>
      </c>
      <c r="AD406" s="7">
        <v>6.4123424361253123E-2</v>
      </c>
      <c r="AE406" s="7">
        <v>2.5600000000000001E-2</v>
      </c>
      <c r="AF406" s="7">
        <v>6.8679600000000019E-3</v>
      </c>
      <c r="AG406" s="7">
        <v>1.9871999999999997E-3</v>
      </c>
      <c r="AK406" s="7"/>
    </row>
    <row r="407" spans="1:37" x14ac:dyDescent="0.15">
      <c r="A407" s="13"/>
      <c r="H407" s="7">
        <v>405</v>
      </c>
      <c r="I407" s="7">
        <v>5.8747003058391336E-3</v>
      </c>
      <c r="J407" s="7">
        <v>58.747003058391336</v>
      </c>
      <c r="K407" s="7">
        <v>1.8321146364794116E-3</v>
      </c>
      <c r="L407" s="7">
        <v>16.489031728314707</v>
      </c>
      <c r="M407" s="5">
        <v>48</v>
      </c>
      <c r="N407" s="11">
        <v>1</v>
      </c>
      <c r="O407" s="7">
        <v>1.2238958970498195</v>
      </c>
      <c r="P407" s="5">
        <v>3</v>
      </c>
      <c r="Q407" s="7">
        <v>0.4079652990166065</v>
      </c>
      <c r="V407" s="7">
        <v>386</v>
      </c>
      <c r="W407" s="7">
        <v>59.675119614041385</v>
      </c>
      <c r="X407" s="7">
        <v>4.2450433864034691</v>
      </c>
      <c r="Y407" s="7">
        <v>1.6947490215072645</v>
      </c>
      <c r="Z407" s="7">
        <v>0.45466673788089984</v>
      </c>
      <c r="AA407" s="7">
        <v>0.13155489279450139</v>
      </c>
      <c r="AB407" s="7">
        <v>145.16052577637524</v>
      </c>
      <c r="AC407" s="7">
        <v>0.90142141563874689</v>
      </c>
      <c r="AD407" s="7">
        <v>6.4123424361253123E-2</v>
      </c>
      <c r="AE407" s="7">
        <v>2.5600000000000001E-2</v>
      </c>
      <c r="AF407" s="7">
        <v>6.8679600000000019E-3</v>
      </c>
      <c r="AG407" s="7">
        <v>1.9871999999999997E-3</v>
      </c>
      <c r="AK407" s="7"/>
    </row>
    <row r="408" spans="1:37" x14ac:dyDescent="0.15">
      <c r="A408" s="13"/>
      <c r="H408" s="7">
        <v>406</v>
      </c>
      <c r="I408" s="7">
        <v>5.8371451440666459E-3</v>
      </c>
      <c r="J408" s="7">
        <v>58.371451440666462</v>
      </c>
      <c r="K408" s="7">
        <v>1.8173070759977047E-3</v>
      </c>
      <c r="L408" s="7">
        <v>16.355763683979344</v>
      </c>
      <c r="M408" s="5">
        <v>48</v>
      </c>
      <c r="N408" s="11">
        <v>1</v>
      </c>
      <c r="O408" s="7">
        <v>1.2160719050138846</v>
      </c>
      <c r="P408" s="5">
        <v>3</v>
      </c>
      <c r="Q408" s="7">
        <v>0.40535730167129486</v>
      </c>
      <c r="V408" s="7">
        <v>387</v>
      </c>
      <c r="W408" s="7">
        <v>59.264779891744439</v>
      </c>
      <c r="X408" s="7">
        <v>4.2158535006423454</v>
      </c>
      <c r="Y408" s="7">
        <v>1.6830955410057411</v>
      </c>
      <c r="Z408" s="7">
        <v>0.45154034577366375</v>
      </c>
      <c r="AA408" s="7">
        <v>0.13065029137057063</v>
      </c>
      <c r="AB408" s="7">
        <v>145.16052577637524</v>
      </c>
      <c r="AC408" s="7">
        <v>0.90142141563874689</v>
      </c>
      <c r="AD408" s="7">
        <v>6.4123424361253123E-2</v>
      </c>
      <c r="AE408" s="7">
        <v>2.5600000000000001E-2</v>
      </c>
      <c r="AF408" s="7">
        <v>6.8679600000000019E-3</v>
      </c>
      <c r="AG408" s="7">
        <v>1.9871999999999997E-3</v>
      </c>
      <c r="AK408" s="7"/>
    </row>
    <row r="409" spans="1:37" x14ac:dyDescent="0.15">
      <c r="A409" s="13"/>
      <c r="H409" s="7">
        <v>407</v>
      </c>
      <c r="I409" s="7">
        <v>5.7995899822941583E-3</v>
      </c>
      <c r="J409" s="7">
        <v>57.995899822941581</v>
      </c>
      <c r="K409" s="7">
        <v>1.8024995155159977E-3</v>
      </c>
      <c r="L409" s="7">
        <v>16.222495639643981</v>
      </c>
      <c r="M409" s="5">
        <v>48</v>
      </c>
      <c r="N409" s="11">
        <v>1</v>
      </c>
      <c r="O409" s="7">
        <v>1.2082479129779495</v>
      </c>
      <c r="P409" s="5">
        <v>3</v>
      </c>
      <c r="Q409" s="7">
        <v>0.40274930432598316</v>
      </c>
      <c r="V409" s="7">
        <v>388</v>
      </c>
      <c r="W409" s="7">
        <v>58.854440169447486</v>
      </c>
      <c r="X409" s="7">
        <v>4.1866636148812209</v>
      </c>
      <c r="Y409" s="7">
        <v>1.6714420605042175</v>
      </c>
      <c r="Z409" s="7">
        <v>0.44841395366642767</v>
      </c>
      <c r="AA409" s="7">
        <v>0.12974568994663987</v>
      </c>
      <c r="AB409" s="7">
        <v>145.16052577637524</v>
      </c>
      <c r="AC409" s="7">
        <v>0.90142141563874689</v>
      </c>
      <c r="AD409" s="7">
        <v>6.4123424361253123E-2</v>
      </c>
      <c r="AE409" s="7">
        <v>2.5600000000000001E-2</v>
      </c>
      <c r="AF409" s="7">
        <v>6.8679600000000019E-3</v>
      </c>
      <c r="AG409" s="7">
        <v>1.9871999999999997E-3</v>
      </c>
      <c r="AK409" s="7"/>
    </row>
    <row r="410" spans="1:37" x14ac:dyDescent="0.15">
      <c r="A410" s="13"/>
      <c r="H410" s="7">
        <v>408</v>
      </c>
      <c r="I410" s="7">
        <v>5.7620348205216707E-3</v>
      </c>
      <c r="J410" s="7">
        <v>57.620348205216708</v>
      </c>
      <c r="K410" s="7">
        <v>1.7876919550342907E-3</v>
      </c>
      <c r="L410" s="7">
        <v>16.089227595308618</v>
      </c>
      <c r="M410" s="5">
        <v>48</v>
      </c>
      <c r="N410" s="11">
        <v>1</v>
      </c>
      <c r="O410" s="7">
        <v>1.2004239209420147</v>
      </c>
      <c r="P410" s="5">
        <v>3</v>
      </c>
      <c r="Q410" s="7">
        <v>0.40014130698067157</v>
      </c>
      <c r="V410" s="7">
        <v>389</v>
      </c>
      <c r="W410" s="7">
        <v>58.444100447150554</v>
      </c>
      <c r="X410" s="7">
        <v>4.1574737291200972</v>
      </c>
      <c r="Y410" s="7">
        <v>1.6597885800026944</v>
      </c>
      <c r="Z410" s="7">
        <v>0.44528756155919169</v>
      </c>
      <c r="AA410" s="7">
        <v>0.12884108852270912</v>
      </c>
      <c r="AB410" s="7">
        <v>145.16052577637524</v>
      </c>
      <c r="AC410" s="7">
        <v>0.90142141563874689</v>
      </c>
      <c r="AD410" s="7">
        <v>6.4123424361253123E-2</v>
      </c>
      <c r="AE410" s="7">
        <v>2.5600000000000001E-2</v>
      </c>
      <c r="AF410" s="7">
        <v>6.8679600000000019E-3</v>
      </c>
      <c r="AG410" s="7">
        <v>1.9871999999999997E-3</v>
      </c>
      <c r="AK410" s="7"/>
    </row>
    <row r="411" spans="1:37" x14ac:dyDescent="0.15">
      <c r="A411" s="13"/>
      <c r="H411" s="7">
        <v>409</v>
      </c>
      <c r="I411" s="7">
        <v>5.7244796587491839E-3</v>
      </c>
      <c r="J411" s="7">
        <v>57.244796587491841</v>
      </c>
      <c r="K411" s="7">
        <v>1.7728843945525837E-3</v>
      </c>
      <c r="L411" s="7">
        <v>15.955959550973255</v>
      </c>
      <c r="M411" s="5">
        <v>48</v>
      </c>
      <c r="N411" s="11">
        <v>1</v>
      </c>
      <c r="O411" s="7">
        <v>1.19259992890608</v>
      </c>
      <c r="P411" s="5">
        <v>3</v>
      </c>
      <c r="Q411" s="7">
        <v>0.39753330963535999</v>
      </c>
      <c r="V411" s="7">
        <v>390</v>
      </c>
      <c r="W411" s="7">
        <v>58.033760724853607</v>
      </c>
      <c r="X411" s="7">
        <v>4.1282838433589735</v>
      </c>
      <c r="Y411" s="7">
        <v>1.6481350995011708</v>
      </c>
      <c r="Z411" s="7">
        <v>0.4421611694519556</v>
      </c>
      <c r="AA411" s="7">
        <v>0.12793648709877836</v>
      </c>
      <c r="AB411" s="7">
        <v>145.16052577637524</v>
      </c>
      <c r="AC411" s="7">
        <v>0.90142141563874689</v>
      </c>
      <c r="AD411" s="7">
        <v>6.4123424361253123E-2</v>
      </c>
      <c r="AE411" s="7">
        <v>2.5600000000000001E-2</v>
      </c>
      <c r="AF411" s="7">
        <v>6.8679600000000019E-3</v>
      </c>
      <c r="AG411" s="7">
        <v>1.9871999999999997E-3</v>
      </c>
      <c r="AK411" s="7"/>
    </row>
    <row r="412" spans="1:37" x14ac:dyDescent="0.15">
      <c r="A412" s="13"/>
      <c r="H412" s="7">
        <v>410</v>
      </c>
      <c r="I412" s="7">
        <v>5.6869244969766962E-3</v>
      </c>
      <c r="J412" s="7">
        <v>56.86924496976696</v>
      </c>
      <c r="K412" s="7">
        <v>1.7580768340708765E-3</v>
      </c>
      <c r="L412" s="7">
        <v>15.82269150663789</v>
      </c>
      <c r="M412" s="5">
        <v>48</v>
      </c>
      <c r="N412" s="11">
        <v>1</v>
      </c>
      <c r="O412" s="7">
        <v>1.1847759368701449</v>
      </c>
      <c r="P412" s="5">
        <v>3</v>
      </c>
      <c r="Q412" s="7">
        <v>0.39492531229004829</v>
      </c>
      <c r="V412" s="7">
        <v>391</v>
      </c>
      <c r="W412" s="7">
        <v>57.695230453958622</v>
      </c>
      <c r="X412" s="7">
        <v>4.1042021876060453</v>
      </c>
      <c r="Y412" s="7">
        <v>1.6385209780874139</v>
      </c>
      <c r="Z412" s="7">
        <v>0.43958189596348585</v>
      </c>
      <c r="AA412" s="7">
        <v>0.12719019092403547</v>
      </c>
      <c r="AB412" s="7">
        <v>145.16052577637524</v>
      </c>
      <c r="AC412" s="7">
        <v>0.90142141563874689</v>
      </c>
      <c r="AD412" s="7">
        <v>6.4123424361253123E-2</v>
      </c>
      <c r="AE412" s="7">
        <v>2.5600000000000001E-2</v>
      </c>
      <c r="AF412" s="7">
        <v>6.8679600000000019E-3</v>
      </c>
      <c r="AG412" s="7">
        <v>1.9871999999999997E-3</v>
      </c>
      <c r="AK412" s="7"/>
    </row>
    <row r="413" spans="1:37" x14ac:dyDescent="0.15">
      <c r="A413" s="13"/>
      <c r="H413" s="7">
        <v>411</v>
      </c>
      <c r="I413" s="7">
        <v>5.6493693352042086E-3</v>
      </c>
      <c r="J413" s="7">
        <v>56.493693352042087</v>
      </c>
      <c r="K413" s="7">
        <v>1.7432692735891695E-3</v>
      </c>
      <c r="L413" s="7">
        <v>15.689423462302527</v>
      </c>
      <c r="M413" s="5">
        <v>48</v>
      </c>
      <c r="N413" s="11">
        <v>1</v>
      </c>
      <c r="O413" s="7">
        <v>1.1769519448342101</v>
      </c>
      <c r="P413" s="5">
        <v>3</v>
      </c>
      <c r="Q413" s="7">
        <v>0.39231731494473671</v>
      </c>
      <c r="V413" s="7">
        <v>392</v>
      </c>
      <c r="W413" s="7">
        <v>57.356700183063644</v>
      </c>
      <c r="X413" s="7">
        <v>4.080120531853118</v>
      </c>
      <c r="Y413" s="7">
        <v>1.6289068566736571</v>
      </c>
      <c r="Z413" s="7">
        <v>0.43700262247501614</v>
      </c>
      <c r="AA413" s="7">
        <v>0.1264438947492926</v>
      </c>
      <c r="AB413" s="7">
        <v>145.16052577637524</v>
      </c>
      <c r="AC413" s="7">
        <v>0.90142141563874689</v>
      </c>
      <c r="AD413" s="7">
        <v>6.4123424361253123E-2</v>
      </c>
      <c r="AE413" s="7">
        <v>2.5600000000000001E-2</v>
      </c>
      <c r="AF413" s="7">
        <v>6.8679600000000019E-3</v>
      </c>
      <c r="AG413" s="7">
        <v>1.9871999999999997E-3</v>
      </c>
      <c r="AK413" s="7"/>
    </row>
    <row r="414" spans="1:37" x14ac:dyDescent="0.15">
      <c r="A414" s="13"/>
      <c r="H414" s="7">
        <v>412</v>
      </c>
      <c r="I414" s="7">
        <v>5.6118141734317209E-3</v>
      </c>
      <c r="J414" s="7">
        <v>56.118141734317213</v>
      </c>
      <c r="K414" s="7">
        <v>1.7284617131074625E-3</v>
      </c>
      <c r="L414" s="7">
        <v>15.556155417967164</v>
      </c>
      <c r="M414" s="5">
        <v>48</v>
      </c>
      <c r="N414" s="11">
        <v>1</v>
      </c>
      <c r="O414" s="7">
        <v>1.1691279527982752</v>
      </c>
      <c r="P414" s="5">
        <v>3</v>
      </c>
      <c r="Q414" s="7">
        <v>0.38970931759942506</v>
      </c>
      <c r="V414" s="7">
        <v>393</v>
      </c>
      <c r="W414" s="7">
        <v>57.018169912168666</v>
      </c>
      <c r="X414" s="7">
        <v>4.0560388761001915</v>
      </c>
      <c r="Y414" s="7">
        <v>1.6192927352599005</v>
      </c>
      <c r="Z414" s="7">
        <v>0.43442334898654639</v>
      </c>
      <c r="AA414" s="7">
        <v>0.12569759857454973</v>
      </c>
      <c r="AB414" s="7">
        <v>145.16052577637524</v>
      </c>
      <c r="AC414" s="7">
        <v>0.90142141563874689</v>
      </c>
      <c r="AD414" s="7">
        <v>6.4123424361253123E-2</v>
      </c>
      <c r="AE414" s="7">
        <v>2.5600000000000001E-2</v>
      </c>
      <c r="AF414" s="7">
        <v>6.8679600000000019E-3</v>
      </c>
      <c r="AG414" s="7">
        <v>1.9871999999999997E-3</v>
      </c>
      <c r="AK414" s="7"/>
    </row>
    <row r="415" spans="1:37" x14ac:dyDescent="0.15">
      <c r="A415" s="13"/>
      <c r="H415" s="7">
        <v>413</v>
      </c>
      <c r="I415" s="7">
        <v>5.5742590116592333E-3</v>
      </c>
      <c r="J415" s="7">
        <v>55.742590116592332</v>
      </c>
      <c r="K415" s="7">
        <v>1.7136541526257556E-3</v>
      </c>
      <c r="L415" s="7">
        <v>15.4228873736318</v>
      </c>
      <c r="M415" s="5">
        <v>48</v>
      </c>
      <c r="N415" s="11">
        <v>1</v>
      </c>
      <c r="O415" s="7">
        <v>1.1613039607623403</v>
      </c>
      <c r="P415" s="5">
        <v>3</v>
      </c>
      <c r="Q415" s="7">
        <v>0.38710132025411342</v>
      </c>
      <c r="V415" s="7">
        <v>394</v>
      </c>
      <c r="W415" s="7">
        <v>56.679639641273688</v>
      </c>
      <c r="X415" s="7">
        <v>4.0319572203472633</v>
      </c>
      <c r="Y415" s="7">
        <v>1.6096786138461434</v>
      </c>
      <c r="Z415" s="7">
        <v>0.43184407549807663</v>
      </c>
      <c r="AA415" s="7">
        <v>0.12495130239980685</v>
      </c>
      <c r="AB415" s="7">
        <v>145.16052577637524</v>
      </c>
      <c r="AC415" s="7">
        <v>0.90142141563874689</v>
      </c>
      <c r="AD415" s="7">
        <v>6.4123424361253123E-2</v>
      </c>
      <c r="AE415" s="7">
        <v>2.5600000000000001E-2</v>
      </c>
      <c r="AF415" s="7">
        <v>6.8679600000000019E-3</v>
      </c>
      <c r="AG415" s="7">
        <v>1.9871999999999997E-3</v>
      </c>
      <c r="AK415" s="7"/>
    </row>
    <row r="416" spans="1:37" x14ac:dyDescent="0.15">
      <c r="A416" s="13"/>
      <c r="H416" s="7">
        <v>414</v>
      </c>
      <c r="I416" s="7">
        <v>5.5367038498867456E-3</v>
      </c>
      <c r="J416" s="7">
        <v>55.367038498867458</v>
      </c>
      <c r="K416" s="7">
        <v>1.6988465921440486E-3</v>
      </c>
      <c r="L416" s="7">
        <v>15.289619329296437</v>
      </c>
      <c r="M416" s="5">
        <v>48</v>
      </c>
      <c r="N416" s="11">
        <v>1</v>
      </c>
      <c r="O416" s="7">
        <v>1.1534799687264055</v>
      </c>
      <c r="P416" s="5">
        <v>3</v>
      </c>
      <c r="Q416" s="7">
        <v>0.38449332290880184</v>
      </c>
      <c r="V416" s="7">
        <v>395</v>
      </c>
      <c r="W416" s="7">
        <v>56.34110937037871</v>
      </c>
      <c r="X416" s="7">
        <v>4.007875564594336</v>
      </c>
      <c r="Y416" s="7">
        <v>1.6000644924323866</v>
      </c>
      <c r="Z416" s="7">
        <v>0.42926480200960693</v>
      </c>
      <c r="AA416" s="7">
        <v>0.12420500622506399</v>
      </c>
      <c r="AB416" s="7">
        <v>145.16052577637524</v>
      </c>
      <c r="AC416" s="7">
        <v>0.90142141563874689</v>
      </c>
      <c r="AD416" s="7">
        <v>6.4123424361253123E-2</v>
      </c>
      <c r="AE416" s="7">
        <v>2.5600000000000001E-2</v>
      </c>
      <c r="AF416" s="7">
        <v>6.8679600000000019E-3</v>
      </c>
      <c r="AG416" s="7">
        <v>1.9871999999999997E-3</v>
      </c>
      <c r="AK416" s="7"/>
    </row>
    <row r="417" spans="1:37" x14ac:dyDescent="0.15">
      <c r="A417" s="13"/>
      <c r="H417" s="7">
        <v>415</v>
      </c>
      <c r="I417" s="7">
        <v>5.499148688114258E-3</v>
      </c>
      <c r="J417" s="7">
        <v>54.991486881142578</v>
      </c>
      <c r="K417" s="7">
        <v>1.6840390316623416E-3</v>
      </c>
      <c r="L417" s="7">
        <v>15.156351284961076</v>
      </c>
      <c r="M417" s="5">
        <v>48</v>
      </c>
      <c r="N417" s="11">
        <v>1</v>
      </c>
      <c r="O417" s="7">
        <v>1.1456559766904704</v>
      </c>
      <c r="P417" s="5">
        <v>3</v>
      </c>
      <c r="Q417" s="7">
        <v>0.38188532556349014</v>
      </c>
      <c r="V417" s="7">
        <v>396</v>
      </c>
      <c r="W417" s="7">
        <v>56.002579099483732</v>
      </c>
      <c r="X417" s="7">
        <v>3.9837939088414092</v>
      </c>
      <c r="Y417" s="7">
        <v>1.59045037101863</v>
      </c>
      <c r="Z417" s="7">
        <v>0.42668552852113717</v>
      </c>
      <c r="AA417" s="7">
        <v>0.12345871005032112</v>
      </c>
      <c r="AB417" s="7">
        <v>145.16052577637524</v>
      </c>
      <c r="AC417" s="7">
        <v>0.90142141563874689</v>
      </c>
      <c r="AD417" s="7">
        <v>6.4123424361253123E-2</v>
      </c>
      <c r="AE417" s="7">
        <v>2.5600000000000001E-2</v>
      </c>
      <c r="AF417" s="7">
        <v>6.8679600000000019E-3</v>
      </c>
      <c r="AG417" s="7">
        <v>1.9871999999999997E-3</v>
      </c>
      <c r="AK417" s="7"/>
    </row>
    <row r="418" spans="1:37" x14ac:dyDescent="0.15">
      <c r="A418" s="13"/>
      <c r="H418" s="7">
        <v>416</v>
      </c>
      <c r="I418" s="7">
        <v>5.4615935263417703E-3</v>
      </c>
      <c r="J418" s="7">
        <v>54.615935263417704</v>
      </c>
      <c r="K418" s="7">
        <v>1.6692314711806346E-3</v>
      </c>
      <c r="L418" s="7">
        <v>15.023083240625713</v>
      </c>
      <c r="M418" s="5">
        <v>48</v>
      </c>
      <c r="N418" s="11">
        <v>1</v>
      </c>
      <c r="O418" s="7">
        <v>1.1378319846545355</v>
      </c>
      <c r="P418" s="5">
        <v>3</v>
      </c>
      <c r="Q418" s="7">
        <v>0.3792773282181785</v>
      </c>
      <c r="V418" s="7">
        <v>397</v>
      </c>
      <c r="W418" s="7">
        <v>55.664048828588747</v>
      </c>
      <c r="X418" s="7">
        <v>3.9597122530884814</v>
      </c>
      <c r="Y418" s="7">
        <v>1.5808362496048729</v>
      </c>
      <c r="Z418" s="7">
        <v>0.42410625503266741</v>
      </c>
      <c r="AA418" s="7">
        <v>0.12271241387557824</v>
      </c>
      <c r="AB418" s="7">
        <v>145.16052577637524</v>
      </c>
      <c r="AC418" s="7">
        <v>0.90142141563874689</v>
      </c>
      <c r="AD418" s="7">
        <v>6.4123424361253123E-2</v>
      </c>
      <c r="AE418" s="7">
        <v>2.5600000000000001E-2</v>
      </c>
      <c r="AF418" s="7">
        <v>6.8679600000000019E-3</v>
      </c>
      <c r="AG418" s="7">
        <v>1.9871999999999997E-3</v>
      </c>
      <c r="AK418" s="7"/>
    </row>
    <row r="419" spans="1:37" x14ac:dyDescent="0.15">
      <c r="A419" s="13"/>
      <c r="H419" s="7">
        <v>417</v>
      </c>
      <c r="I419" s="7">
        <v>5.4240383645692827E-3</v>
      </c>
      <c r="J419" s="7">
        <v>54.24038364569283</v>
      </c>
      <c r="K419" s="7">
        <v>1.6544239106989276E-3</v>
      </c>
      <c r="L419" s="7">
        <v>14.88981519629035</v>
      </c>
      <c r="M419" s="5">
        <v>48</v>
      </c>
      <c r="N419" s="11">
        <v>1</v>
      </c>
      <c r="O419" s="7">
        <v>1.1300079926186006</v>
      </c>
      <c r="P419" s="5">
        <v>3</v>
      </c>
      <c r="Q419" s="7">
        <v>0.37666933087286686</v>
      </c>
      <c r="V419" s="7">
        <v>398</v>
      </c>
      <c r="W419" s="7">
        <v>55.325518557693769</v>
      </c>
      <c r="X419" s="7">
        <v>3.9356305973355545</v>
      </c>
      <c r="Y419" s="7">
        <v>1.5712221281911161</v>
      </c>
      <c r="Z419" s="7">
        <v>0.42152698154419771</v>
      </c>
      <c r="AA419" s="7">
        <v>0.12196611770083537</v>
      </c>
      <c r="AB419" s="7">
        <v>145.16052577637524</v>
      </c>
      <c r="AC419" s="7">
        <v>0.90142141563874689</v>
      </c>
      <c r="AD419" s="7">
        <v>6.4123424361253123E-2</v>
      </c>
      <c r="AE419" s="7">
        <v>2.5600000000000001E-2</v>
      </c>
      <c r="AF419" s="7">
        <v>6.8679600000000019E-3</v>
      </c>
      <c r="AG419" s="7">
        <v>1.9871999999999997E-3</v>
      </c>
      <c r="AK419" s="7"/>
    </row>
    <row r="420" spans="1:37" x14ac:dyDescent="0.15">
      <c r="A420" s="13"/>
      <c r="H420" s="7">
        <v>418</v>
      </c>
      <c r="I420" s="7">
        <v>5.3864832027967951E-3</v>
      </c>
      <c r="J420" s="7">
        <v>53.86483202796795</v>
      </c>
      <c r="K420" s="7">
        <v>1.6396163502172207E-3</v>
      </c>
      <c r="L420" s="7">
        <v>14.756547151954987</v>
      </c>
      <c r="M420" s="5">
        <v>48</v>
      </c>
      <c r="N420" s="11">
        <v>1</v>
      </c>
      <c r="O420" s="7">
        <v>1.1221840005826655</v>
      </c>
      <c r="P420" s="5">
        <v>3</v>
      </c>
      <c r="Q420" s="7">
        <v>0.37406133352755516</v>
      </c>
      <c r="V420" s="7">
        <v>399</v>
      </c>
      <c r="W420" s="7">
        <v>54.986988286798784</v>
      </c>
      <c r="X420" s="7">
        <v>3.9115489415826268</v>
      </c>
      <c r="Y420" s="7">
        <v>1.5616080067773592</v>
      </c>
      <c r="Z420" s="7">
        <v>0.4189477080557279</v>
      </c>
      <c r="AA420" s="7">
        <v>0.12121982152609249</v>
      </c>
      <c r="AB420" s="7">
        <v>145.16052577637524</v>
      </c>
      <c r="AC420" s="7">
        <v>0.90142141563874689</v>
      </c>
      <c r="AD420" s="7">
        <v>6.4123424361253123E-2</v>
      </c>
      <c r="AE420" s="7">
        <v>2.5600000000000001E-2</v>
      </c>
      <c r="AF420" s="7">
        <v>6.8679600000000019E-3</v>
      </c>
      <c r="AG420" s="7">
        <v>1.9871999999999997E-3</v>
      </c>
      <c r="AK420" s="7"/>
    </row>
    <row r="421" spans="1:37" x14ac:dyDescent="0.15">
      <c r="A421" s="13"/>
      <c r="H421" s="7">
        <v>419</v>
      </c>
      <c r="I421" s="7">
        <v>5.3489280410243074E-3</v>
      </c>
      <c r="J421" s="7">
        <v>53.489280410243076</v>
      </c>
      <c r="K421" s="7">
        <v>1.6248087897355137E-3</v>
      </c>
      <c r="L421" s="7">
        <v>14.623279107619624</v>
      </c>
      <c r="M421" s="5">
        <v>48</v>
      </c>
      <c r="N421" s="11">
        <v>1</v>
      </c>
      <c r="O421" s="7">
        <v>1.1143600085467307</v>
      </c>
      <c r="P421" s="5">
        <v>3</v>
      </c>
      <c r="Q421" s="7">
        <v>0.37145333618224358</v>
      </c>
      <c r="V421" s="7">
        <v>400</v>
      </c>
      <c r="W421" s="7">
        <v>54.648458015903806</v>
      </c>
      <c r="X421" s="7">
        <v>3.8874672858296995</v>
      </c>
      <c r="Y421" s="7">
        <v>1.5519938853636024</v>
      </c>
      <c r="Z421" s="7">
        <v>0.41636843456725819</v>
      </c>
      <c r="AA421" s="7">
        <v>0.12047352535134961</v>
      </c>
      <c r="AB421" s="7">
        <v>145.16052577637524</v>
      </c>
      <c r="AC421" s="7">
        <v>0.90142141563874689</v>
      </c>
      <c r="AD421" s="7">
        <v>6.4123424361253123E-2</v>
      </c>
      <c r="AE421" s="7">
        <v>2.5600000000000001E-2</v>
      </c>
      <c r="AF421" s="7">
        <v>6.8679600000000019E-3</v>
      </c>
      <c r="AG421" s="7">
        <v>1.9871999999999997E-3</v>
      </c>
      <c r="AK421" s="7"/>
    </row>
    <row r="422" spans="1:37" x14ac:dyDescent="0.15">
      <c r="A422" s="13"/>
      <c r="H422" s="7">
        <v>420</v>
      </c>
      <c r="I422" s="7">
        <v>5.3113728792518198E-3</v>
      </c>
      <c r="J422" s="7">
        <v>53.113728792518195</v>
      </c>
      <c r="K422" s="7">
        <v>1.6100012292538067E-3</v>
      </c>
      <c r="L422" s="7">
        <v>14.490011063284262</v>
      </c>
      <c r="M422" s="5">
        <v>48</v>
      </c>
      <c r="N422" s="11">
        <v>1</v>
      </c>
      <c r="O422" s="7">
        <v>1.1065360165107958</v>
      </c>
      <c r="P422" s="5">
        <v>3</v>
      </c>
      <c r="Q422" s="7">
        <v>0.36884533883693194</v>
      </c>
      <c r="V422" s="7">
        <v>401</v>
      </c>
      <c r="W422" s="7">
        <v>54.309927745008835</v>
      </c>
      <c r="X422" s="7">
        <v>3.8633856300767722</v>
      </c>
      <c r="Y422" s="7">
        <v>1.5423797639498458</v>
      </c>
      <c r="Z422" s="7">
        <v>0.41378916107878849</v>
      </c>
      <c r="AA422" s="7">
        <v>0.11972722917660675</v>
      </c>
      <c r="AB422" s="7">
        <v>145.16052577637524</v>
      </c>
      <c r="AC422" s="7">
        <v>0.90142141563874689</v>
      </c>
      <c r="AD422" s="7">
        <v>6.4123424361253123E-2</v>
      </c>
      <c r="AE422" s="7">
        <v>2.5600000000000001E-2</v>
      </c>
      <c r="AF422" s="7">
        <v>6.8679600000000019E-3</v>
      </c>
      <c r="AG422" s="7">
        <v>1.9871999999999997E-3</v>
      </c>
      <c r="AK422" s="7"/>
    </row>
    <row r="423" spans="1:37" x14ac:dyDescent="0.15">
      <c r="A423" s="13"/>
      <c r="H423" s="7">
        <v>421</v>
      </c>
      <c r="I423" s="7">
        <v>5.2803898707895177E-3</v>
      </c>
      <c r="J423" s="7">
        <v>52.803898707895179</v>
      </c>
      <c r="K423" s="7">
        <v>1.5983958037262688E-3</v>
      </c>
      <c r="L423" s="7">
        <v>14.385562233536421</v>
      </c>
      <c r="M423" s="5">
        <v>48</v>
      </c>
      <c r="N423" s="11">
        <v>1</v>
      </c>
      <c r="O423" s="7">
        <v>1.1000812230811496</v>
      </c>
      <c r="P423" s="5">
        <v>3</v>
      </c>
      <c r="Q423" s="7">
        <v>0.36669374102704988</v>
      </c>
      <c r="V423" s="7">
        <v>402</v>
      </c>
      <c r="W423" s="7">
        <v>53.97139747411385</v>
      </c>
      <c r="X423" s="7">
        <v>3.8393039743238448</v>
      </c>
      <c r="Y423" s="7">
        <v>1.5327656425360887</v>
      </c>
      <c r="Z423" s="7">
        <v>0.41120988759031868</v>
      </c>
      <c r="AA423" s="7">
        <v>0.11898093300186387</v>
      </c>
      <c r="AB423" s="7">
        <v>145.16052577637524</v>
      </c>
      <c r="AC423" s="7">
        <v>0.90142141563874689</v>
      </c>
      <c r="AD423" s="7">
        <v>6.4123424361253123E-2</v>
      </c>
      <c r="AE423" s="7">
        <v>2.5600000000000001E-2</v>
      </c>
      <c r="AF423" s="7">
        <v>6.8679600000000019E-3</v>
      </c>
      <c r="AG423" s="7">
        <v>1.9871999999999997E-3</v>
      </c>
      <c r="AK423" s="7"/>
    </row>
    <row r="424" spans="1:37" x14ac:dyDescent="0.15">
      <c r="A424" s="13"/>
      <c r="H424" s="7">
        <v>422</v>
      </c>
      <c r="I424" s="7">
        <v>5.2494068623272156E-3</v>
      </c>
      <c r="J424" s="7">
        <v>52.494068623272156</v>
      </c>
      <c r="K424" s="7">
        <v>1.586790378198731E-3</v>
      </c>
      <c r="L424" s="7">
        <v>14.281113403788579</v>
      </c>
      <c r="M424" s="5">
        <v>48</v>
      </c>
      <c r="N424" s="11">
        <v>1</v>
      </c>
      <c r="O424" s="7">
        <v>1.0936264296515033</v>
      </c>
      <c r="P424" s="5">
        <v>3</v>
      </c>
      <c r="Q424" s="7">
        <v>0.36454214321716777</v>
      </c>
      <c r="V424" s="7">
        <v>403</v>
      </c>
      <c r="W424" s="7">
        <v>53.632867203218872</v>
      </c>
      <c r="X424" s="7">
        <v>3.8152223185709175</v>
      </c>
      <c r="Y424" s="7">
        <v>1.5231515211223319</v>
      </c>
      <c r="Z424" s="7">
        <v>0.40863061410184898</v>
      </c>
      <c r="AA424" s="7">
        <v>0.118234636827121</v>
      </c>
      <c r="AB424" s="7">
        <v>145.16052577637524</v>
      </c>
      <c r="AC424" s="7">
        <v>0.90142141563874689</v>
      </c>
      <c r="AD424" s="7">
        <v>6.4123424361253123E-2</v>
      </c>
      <c r="AE424" s="7">
        <v>2.5600000000000001E-2</v>
      </c>
      <c r="AF424" s="7">
        <v>6.8679600000000019E-3</v>
      </c>
      <c r="AG424" s="7">
        <v>1.9871999999999997E-3</v>
      </c>
      <c r="AK424" s="7"/>
    </row>
    <row r="425" spans="1:37" x14ac:dyDescent="0.15">
      <c r="A425" s="13"/>
      <c r="H425" s="7">
        <v>423</v>
      </c>
      <c r="I425" s="7">
        <v>5.2184238538649126E-3</v>
      </c>
      <c r="J425" s="7">
        <v>52.184238538649126</v>
      </c>
      <c r="K425" s="7">
        <v>1.5751849526711931E-3</v>
      </c>
      <c r="L425" s="7">
        <v>14.176664574040737</v>
      </c>
      <c r="M425" s="5">
        <v>48</v>
      </c>
      <c r="N425" s="11">
        <v>1</v>
      </c>
      <c r="O425" s="7">
        <v>1.0871716362218569</v>
      </c>
      <c r="P425" s="5">
        <v>3</v>
      </c>
      <c r="Q425" s="7">
        <v>0.3623905454072856</v>
      </c>
      <c r="V425" s="7">
        <v>404</v>
      </c>
      <c r="W425" s="7">
        <v>53.294336932323887</v>
      </c>
      <c r="X425" s="7">
        <v>3.7911406628179898</v>
      </c>
      <c r="Y425" s="7">
        <v>1.513537399708575</v>
      </c>
      <c r="Z425" s="7">
        <v>0.40605134061337922</v>
      </c>
      <c r="AA425" s="7">
        <v>0.11748834065237812</v>
      </c>
      <c r="AB425" s="7">
        <v>145.16052577637524</v>
      </c>
      <c r="AC425" s="7">
        <v>0.90142141563874689</v>
      </c>
      <c r="AD425" s="7">
        <v>6.4123424361253123E-2</v>
      </c>
      <c r="AE425" s="7">
        <v>2.5600000000000001E-2</v>
      </c>
      <c r="AF425" s="7">
        <v>6.8679600000000019E-3</v>
      </c>
      <c r="AG425" s="7">
        <v>1.9871999999999997E-3</v>
      </c>
      <c r="AK425" s="7"/>
    </row>
    <row r="426" spans="1:37" x14ac:dyDescent="0.15">
      <c r="A426" s="13"/>
      <c r="H426" s="7">
        <v>424</v>
      </c>
      <c r="I426" s="7">
        <v>5.1874408454026105E-3</v>
      </c>
      <c r="J426" s="7">
        <v>51.874408454026103</v>
      </c>
      <c r="K426" s="7">
        <v>1.5635795271436552E-3</v>
      </c>
      <c r="L426" s="7">
        <v>14.072215744292896</v>
      </c>
      <c r="M426" s="5">
        <v>48</v>
      </c>
      <c r="N426" s="11">
        <v>1</v>
      </c>
      <c r="O426" s="7">
        <v>1.0807168427922105</v>
      </c>
      <c r="P426" s="5">
        <v>3</v>
      </c>
      <c r="Q426" s="7">
        <v>0.36023894759740349</v>
      </c>
      <c r="V426" s="7">
        <v>405</v>
      </c>
      <c r="W426" s="7">
        <v>52.955806661428909</v>
      </c>
      <c r="X426" s="7">
        <v>3.7670590070650625</v>
      </c>
      <c r="Y426" s="7">
        <v>1.5039232782948182</v>
      </c>
      <c r="Z426" s="7">
        <v>0.40347206712490946</v>
      </c>
      <c r="AA426" s="7">
        <v>0.11674204447763524</v>
      </c>
      <c r="AB426" s="7">
        <v>145.16052577637524</v>
      </c>
      <c r="AC426" s="7">
        <v>0.90142141563874689</v>
      </c>
      <c r="AD426" s="7">
        <v>6.4123424361253123E-2</v>
      </c>
      <c r="AE426" s="7">
        <v>2.5600000000000001E-2</v>
      </c>
      <c r="AF426" s="7">
        <v>6.8679600000000019E-3</v>
      </c>
      <c r="AG426" s="7">
        <v>1.9871999999999997E-3</v>
      </c>
      <c r="AK426" s="7"/>
    </row>
    <row r="427" spans="1:37" x14ac:dyDescent="0.15">
      <c r="A427" s="13"/>
      <c r="H427" s="7">
        <v>425</v>
      </c>
      <c r="I427" s="7">
        <v>5.1564578369403084E-3</v>
      </c>
      <c r="J427" s="7">
        <v>51.564578369403087</v>
      </c>
      <c r="K427" s="7">
        <v>1.5519741016161174E-3</v>
      </c>
      <c r="L427" s="7">
        <v>13.967766914545058</v>
      </c>
      <c r="M427" s="5">
        <v>48</v>
      </c>
      <c r="N427" s="11">
        <v>1</v>
      </c>
      <c r="O427" s="7">
        <v>1.0742620493625643</v>
      </c>
      <c r="P427" s="5">
        <v>3</v>
      </c>
      <c r="Q427" s="7">
        <v>0.35808734978752144</v>
      </c>
      <c r="V427" s="7">
        <v>406</v>
      </c>
      <c r="W427" s="7">
        <v>52.617276390533931</v>
      </c>
      <c r="X427" s="7">
        <v>3.7429773513121356</v>
      </c>
      <c r="Y427" s="7">
        <v>1.4943091568810616</v>
      </c>
      <c r="Z427" s="7">
        <v>0.40089279363643976</v>
      </c>
      <c r="AA427" s="7">
        <v>0.11599574830289237</v>
      </c>
      <c r="AB427" s="7">
        <v>145.16052577637524</v>
      </c>
      <c r="AC427" s="7">
        <v>0.90142141563874689</v>
      </c>
      <c r="AD427" s="7">
        <v>6.4123424361253123E-2</v>
      </c>
      <c r="AE427" s="7">
        <v>2.5600000000000001E-2</v>
      </c>
      <c r="AF427" s="7">
        <v>6.8679600000000019E-3</v>
      </c>
      <c r="AG427" s="7">
        <v>1.9871999999999997E-3</v>
      </c>
      <c r="AK427" s="7"/>
    </row>
    <row r="428" spans="1:37" x14ac:dyDescent="0.15">
      <c r="A428" s="13"/>
      <c r="H428" s="7">
        <v>426</v>
      </c>
      <c r="I428" s="7">
        <v>5.1254748284780063E-3</v>
      </c>
      <c r="J428" s="7">
        <v>51.254748284780064</v>
      </c>
      <c r="K428" s="7">
        <v>1.5403686760885795E-3</v>
      </c>
      <c r="L428" s="7">
        <v>13.863318084797216</v>
      </c>
      <c r="M428" s="5">
        <v>48</v>
      </c>
      <c r="N428" s="11">
        <v>1</v>
      </c>
      <c r="O428" s="7">
        <v>1.0678072559329179</v>
      </c>
      <c r="P428" s="5">
        <v>3</v>
      </c>
      <c r="Q428" s="7">
        <v>0.35593575197763933</v>
      </c>
      <c r="V428" s="7">
        <v>407</v>
      </c>
      <c r="W428" s="7">
        <v>52.278746119638953</v>
      </c>
      <c r="X428" s="7">
        <v>3.7188956955592078</v>
      </c>
      <c r="Y428" s="7">
        <v>1.4846950354673045</v>
      </c>
      <c r="Z428" s="7">
        <v>0.39831352014797</v>
      </c>
      <c r="AA428" s="7">
        <v>0.11524945212814949</v>
      </c>
      <c r="AB428" s="7">
        <v>145.16052577637524</v>
      </c>
      <c r="AC428" s="7">
        <v>0.90142141563874689</v>
      </c>
      <c r="AD428" s="7">
        <v>6.4123424361253123E-2</v>
      </c>
      <c r="AE428" s="7">
        <v>2.5600000000000001E-2</v>
      </c>
      <c r="AF428" s="7">
        <v>6.8679600000000019E-3</v>
      </c>
      <c r="AG428" s="7">
        <v>1.9871999999999997E-3</v>
      </c>
      <c r="AK428" s="7"/>
    </row>
    <row r="429" spans="1:37" x14ac:dyDescent="0.15">
      <c r="A429" s="13"/>
      <c r="H429" s="7">
        <v>427</v>
      </c>
      <c r="I429" s="7">
        <v>5.0944918200157034E-3</v>
      </c>
      <c r="J429" s="7">
        <v>50.944918200157034</v>
      </c>
      <c r="K429" s="7">
        <v>1.5287632505610416E-3</v>
      </c>
      <c r="L429" s="7">
        <v>13.758869255049374</v>
      </c>
      <c r="M429" s="5">
        <v>48</v>
      </c>
      <c r="N429" s="11">
        <v>1</v>
      </c>
      <c r="O429" s="7">
        <v>1.0613524625032715</v>
      </c>
      <c r="P429" s="5">
        <v>3</v>
      </c>
      <c r="Q429" s="7">
        <v>0.35378415416775716</v>
      </c>
      <c r="V429" s="7">
        <v>408</v>
      </c>
      <c r="W429" s="7">
        <v>51.940215848743975</v>
      </c>
      <c r="X429" s="7">
        <v>3.6948140398062805</v>
      </c>
      <c r="Y429" s="7">
        <v>1.4750809140535477</v>
      </c>
      <c r="Z429" s="7">
        <v>0.39573424665950024</v>
      </c>
      <c r="AA429" s="7">
        <v>0.11450315595340663</v>
      </c>
      <c r="AB429" s="7">
        <v>145.16052577637524</v>
      </c>
      <c r="AC429" s="7">
        <v>0.90142141563874689</v>
      </c>
      <c r="AD429" s="7">
        <v>6.4123424361253123E-2</v>
      </c>
      <c r="AE429" s="7">
        <v>2.5600000000000001E-2</v>
      </c>
      <c r="AF429" s="7">
        <v>6.8679600000000019E-3</v>
      </c>
      <c r="AG429" s="7">
        <v>1.9871999999999997E-3</v>
      </c>
      <c r="AK429" s="7"/>
    </row>
    <row r="430" spans="1:37" x14ac:dyDescent="0.15">
      <c r="A430" s="13"/>
      <c r="H430" s="7">
        <v>428</v>
      </c>
      <c r="I430" s="7">
        <v>5.0635088115534013E-3</v>
      </c>
      <c r="J430" s="7">
        <v>50.63508811553401</v>
      </c>
      <c r="K430" s="7">
        <v>1.5171578250335039E-3</v>
      </c>
      <c r="L430" s="7">
        <v>13.654420425301534</v>
      </c>
      <c r="M430" s="5">
        <v>48</v>
      </c>
      <c r="N430" s="11">
        <v>1</v>
      </c>
      <c r="O430" s="7">
        <v>1.0548976690736251</v>
      </c>
      <c r="P430" s="5">
        <v>3</v>
      </c>
      <c r="Q430" s="7">
        <v>0.35163255635787505</v>
      </c>
      <c r="V430" s="7">
        <v>409</v>
      </c>
      <c r="W430" s="7">
        <v>51.601685577849004</v>
      </c>
      <c r="X430" s="7">
        <v>3.6707323840533541</v>
      </c>
      <c r="Y430" s="7">
        <v>1.4654667926397913</v>
      </c>
      <c r="Z430" s="7">
        <v>0.3931549731710306</v>
      </c>
      <c r="AA430" s="7">
        <v>0.11375685977866377</v>
      </c>
      <c r="AB430" s="7">
        <v>145.16052577637524</v>
      </c>
      <c r="AC430" s="7">
        <v>0.90142141563874689</v>
      </c>
      <c r="AD430" s="7">
        <v>6.4123424361253123E-2</v>
      </c>
      <c r="AE430" s="7">
        <v>2.5600000000000001E-2</v>
      </c>
      <c r="AF430" s="7">
        <v>6.8679600000000019E-3</v>
      </c>
      <c r="AG430" s="7">
        <v>1.9871999999999997E-3</v>
      </c>
      <c r="AK430" s="7"/>
    </row>
    <row r="431" spans="1:37" x14ac:dyDescent="0.15">
      <c r="A431" s="13"/>
      <c r="H431" s="7">
        <v>429</v>
      </c>
      <c r="I431" s="7">
        <v>5.0325258030910992E-3</v>
      </c>
      <c r="J431" s="7">
        <v>50.325258030910994</v>
      </c>
      <c r="K431" s="7">
        <v>1.5055523995059659E-3</v>
      </c>
      <c r="L431" s="7">
        <v>13.549971595553693</v>
      </c>
      <c r="M431" s="5">
        <v>48</v>
      </c>
      <c r="N431" s="11">
        <v>1</v>
      </c>
      <c r="O431" s="7">
        <v>1.048442875643979</v>
      </c>
      <c r="P431" s="5">
        <v>3</v>
      </c>
      <c r="Q431" s="7">
        <v>0.34948095854799299</v>
      </c>
      <c r="V431" s="7">
        <v>410</v>
      </c>
      <c r="W431" s="7">
        <v>51.263155306954019</v>
      </c>
      <c r="X431" s="7">
        <v>3.6466507283004264</v>
      </c>
      <c r="Y431" s="7">
        <v>1.4558526712260342</v>
      </c>
      <c r="Z431" s="7">
        <v>0.39057569968256078</v>
      </c>
      <c r="AA431" s="7">
        <v>0.11301056360392089</v>
      </c>
      <c r="AB431" s="7">
        <v>145.16052577637524</v>
      </c>
      <c r="AC431" s="7">
        <v>0.90142141563874689</v>
      </c>
      <c r="AD431" s="7">
        <v>6.4123424361253123E-2</v>
      </c>
      <c r="AE431" s="7">
        <v>2.5600000000000001E-2</v>
      </c>
      <c r="AF431" s="7">
        <v>6.8679600000000019E-3</v>
      </c>
      <c r="AG431" s="7">
        <v>1.9871999999999997E-3</v>
      </c>
      <c r="AK431" s="7"/>
    </row>
    <row r="432" spans="1:37" x14ac:dyDescent="0.15">
      <c r="A432" s="13"/>
      <c r="H432" s="7">
        <v>430</v>
      </c>
      <c r="I432" s="7">
        <v>5.0015427946287971E-3</v>
      </c>
      <c r="J432" s="7">
        <v>50.015427946287971</v>
      </c>
      <c r="K432" s="7">
        <v>1.493946973978428E-3</v>
      </c>
      <c r="L432" s="7">
        <v>13.445522765805851</v>
      </c>
      <c r="M432" s="5">
        <v>48</v>
      </c>
      <c r="N432" s="11">
        <v>1</v>
      </c>
      <c r="O432" s="7">
        <v>1.0419880822143328</v>
      </c>
      <c r="P432" s="5">
        <v>3</v>
      </c>
      <c r="Q432" s="7">
        <v>0.34732936073811094</v>
      </c>
      <c r="V432" s="7">
        <v>411</v>
      </c>
      <c r="W432" s="7">
        <v>50.924625036059041</v>
      </c>
      <c r="X432" s="7">
        <v>3.622569072547499</v>
      </c>
      <c r="Y432" s="7">
        <v>1.4462385498122774</v>
      </c>
      <c r="Z432" s="7">
        <v>0.38799642619409108</v>
      </c>
      <c r="AA432" s="7">
        <v>0.11226426742917801</v>
      </c>
      <c r="AB432" s="7">
        <v>145.16052577637524</v>
      </c>
      <c r="AC432" s="7">
        <v>0.90142141563874689</v>
      </c>
      <c r="AD432" s="7">
        <v>6.4123424361253123E-2</v>
      </c>
      <c r="AE432" s="7">
        <v>2.5600000000000001E-2</v>
      </c>
      <c r="AF432" s="7">
        <v>6.8679600000000019E-3</v>
      </c>
      <c r="AG432" s="7">
        <v>1.9871999999999997E-3</v>
      </c>
      <c r="AK432" s="7"/>
    </row>
    <row r="433" spans="1:37" x14ac:dyDescent="0.15">
      <c r="A433" s="13"/>
      <c r="H433" s="7">
        <v>431</v>
      </c>
      <c r="I433" s="7">
        <v>4.9705597861664941E-3</v>
      </c>
      <c r="J433" s="7">
        <v>49.705597861664941</v>
      </c>
      <c r="K433" s="7">
        <v>1.4823415484508903E-3</v>
      </c>
      <c r="L433" s="7">
        <v>13.341073936058013</v>
      </c>
      <c r="M433" s="5">
        <v>48</v>
      </c>
      <c r="N433" s="11">
        <v>1</v>
      </c>
      <c r="O433" s="7">
        <v>1.0355332887846862</v>
      </c>
      <c r="P433" s="5">
        <v>3</v>
      </c>
      <c r="Q433" s="7">
        <v>0.34517776292822872</v>
      </c>
      <c r="V433" s="7">
        <v>412</v>
      </c>
      <c r="W433" s="7">
        <v>50.586094765164063</v>
      </c>
      <c r="X433" s="7">
        <v>3.5984874167945717</v>
      </c>
      <c r="Y433" s="7">
        <v>1.4366244283985208</v>
      </c>
      <c r="Z433" s="7">
        <v>0.38541715270562138</v>
      </c>
      <c r="AA433" s="7">
        <v>0.11151797125443515</v>
      </c>
      <c r="AB433" s="7">
        <v>145.16052577637524</v>
      </c>
      <c r="AC433" s="7">
        <v>0.90142141563874689</v>
      </c>
      <c r="AD433" s="7">
        <v>6.4123424361253123E-2</v>
      </c>
      <c r="AE433" s="7">
        <v>2.5600000000000001E-2</v>
      </c>
      <c r="AF433" s="7">
        <v>6.8679600000000019E-3</v>
      </c>
      <c r="AG433" s="7">
        <v>1.9871999999999997E-3</v>
      </c>
      <c r="AK433" s="7"/>
    </row>
    <row r="434" spans="1:37" x14ac:dyDescent="0.15">
      <c r="A434" s="13"/>
      <c r="H434" s="7">
        <v>432</v>
      </c>
      <c r="I434" s="7">
        <v>4.9395767777041921E-3</v>
      </c>
      <c r="J434" s="7">
        <v>49.395767777041918</v>
      </c>
      <c r="K434" s="7">
        <v>1.4707361229233523E-3</v>
      </c>
      <c r="L434" s="7">
        <v>13.236625106310171</v>
      </c>
      <c r="M434" s="5">
        <v>48</v>
      </c>
      <c r="N434" s="11">
        <v>1</v>
      </c>
      <c r="O434" s="7">
        <v>1.02907849535504</v>
      </c>
      <c r="P434" s="5">
        <v>3</v>
      </c>
      <c r="Q434" s="7">
        <v>0.34302616511834666</v>
      </c>
      <c r="V434" s="7">
        <v>413</v>
      </c>
      <c r="W434" s="7">
        <v>50.247564494269078</v>
      </c>
      <c r="X434" s="7">
        <v>3.5744057610416444</v>
      </c>
      <c r="Y434" s="7">
        <v>1.4270103069847637</v>
      </c>
      <c r="Z434" s="7">
        <v>0.38283787921715157</v>
      </c>
      <c r="AA434" s="7">
        <v>0.11077167507969227</v>
      </c>
      <c r="AB434" s="7">
        <v>145.16052577637524</v>
      </c>
      <c r="AC434" s="7">
        <v>0.90142141563874689</v>
      </c>
      <c r="AD434" s="7">
        <v>6.4123424361253123E-2</v>
      </c>
      <c r="AE434" s="7">
        <v>2.5600000000000001E-2</v>
      </c>
      <c r="AF434" s="7">
        <v>6.8679600000000019E-3</v>
      </c>
      <c r="AG434" s="7">
        <v>1.9871999999999997E-3</v>
      </c>
      <c r="AK434" s="7"/>
    </row>
    <row r="435" spans="1:37" x14ac:dyDescent="0.15">
      <c r="A435" s="13"/>
      <c r="H435" s="7">
        <v>433</v>
      </c>
      <c r="I435" s="7">
        <v>4.90859376924189E-3</v>
      </c>
      <c r="J435" s="7">
        <v>49.085937692418902</v>
      </c>
      <c r="K435" s="7">
        <v>1.4591306973958144E-3</v>
      </c>
      <c r="L435" s="7">
        <v>13.13217627656233</v>
      </c>
      <c r="M435" s="5">
        <v>48</v>
      </c>
      <c r="N435" s="11">
        <v>1</v>
      </c>
      <c r="O435" s="7">
        <v>1.0226237019253939</v>
      </c>
      <c r="P435" s="5">
        <v>3</v>
      </c>
      <c r="Q435" s="7">
        <v>0.3408745673084646</v>
      </c>
      <c r="V435" s="7">
        <v>414</v>
      </c>
      <c r="W435" s="7">
        <v>49.909034223374107</v>
      </c>
      <c r="X435" s="7">
        <v>3.5503241052887171</v>
      </c>
      <c r="Y435" s="7">
        <v>1.4173961855710071</v>
      </c>
      <c r="Z435" s="7">
        <v>0.38025860572868186</v>
      </c>
      <c r="AA435" s="7">
        <v>0.1100253789049494</v>
      </c>
      <c r="AB435" s="7">
        <v>145.16052577637524</v>
      </c>
      <c r="AC435" s="7">
        <v>0.90142141563874689</v>
      </c>
      <c r="AD435" s="7">
        <v>6.4123424361253123E-2</v>
      </c>
      <c r="AE435" s="7">
        <v>2.5600000000000001E-2</v>
      </c>
      <c r="AF435" s="7">
        <v>6.8679600000000019E-3</v>
      </c>
      <c r="AG435" s="7">
        <v>1.9871999999999997E-3</v>
      </c>
      <c r="AK435" s="7"/>
    </row>
    <row r="436" spans="1:37" x14ac:dyDescent="0.15">
      <c r="A436" s="13"/>
      <c r="H436" s="7">
        <v>434</v>
      </c>
      <c r="I436" s="7">
        <v>4.8776107607795879E-3</v>
      </c>
      <c r="J436" s="7">
        <v>48.776107607795879</v>
      </c>
      <c r="K436" s="7">
        <v>1.4475252718682767E-3</v>
      </c>
      <c r="L436" s="7">
        <v>13.02772744681449</v>
      </c>
      <c r="M436" s="5">
        <v>48</v>
      </c>
      <c r="N436" s="11">
        <v>1</v>
      </c>
      <c r="O436" s="7">
        <v>1.0161689084957475</v>
      </c>
      <c r="P436" s="5">
        <v>3</v>
      </c>
      <c r="Q436" s="7">
        <v>0.33872296949858249</v>
      </c>
      <c r="V436" s="7">
        <v>415</v>
      </c>
      <c r="W436" s="7">
        <v>49.570503952479122</v>
      </c>
      <c r="X436" s="7">
        <v>3.5262424495357894</v>
      </c>
      <c r="Y436" s="7">
        <v>1.40778206415725</v>
      </c>
      <c r="Z436" s="7">
        <v>0.37767933224021211</v>
      </c>
      <c r="AA436" s="7">
        <v>0.10927908273020652</v>
      </c>
      <c r="AB436" s="7">
        <v>145.16052577637524</v>
      </c>
      <c r="AC436" s="7">
        <v>0.90142141563874689</v>
      </c>
      <c r="AD436" s="7">
        <v>6.4123424361253123E-2</v>
      </c>
      <c r="AE436" s="7">
        <v>2.5600000000000001E-2</v>
      </c>
      <c r="AF436" s="7">
        <v>6.8679600000000019E-3</v>
      </c>
      <c r="AG436" s="7">
        <v>1.9871999999999997E-3</v>
      </c>
      <c r="AK436" s="7"/>
    </row>
    <row r="437" spans="1:37" x14ac:dyDescent="0.15">
      <c r="A437" s="13"/>
      <c r="H437" s="7">
        <v>435</v>
      </c>
      <c r="I437" s="7">
        <v>4.8466277523172858E-3</v>
      </c>
      <c r="J437" s="7">
        <v>48.466277523172856</v>
      </c>
      <c r="K437" s="7">
        <v>1.4359198463407387E-3</v>
      </c>
      <c r="L437" s="7">
        <v>12.923278617066648</v>
      </c>
      <c r="M437" s="5">
        <v>48</v>
      </c>
      <c r="N437" s="11">
        <v>1</v>
      </c>
      <c r="O437" s="7">
        <v>1.0097141150661011</v>
      </c>
      <c r="P437" s="5">
        <v>3</v>
      </c>
      <c r="Q437" s="7">
        <v>0.33657137168870038</v>
      </c>
      <c r="V437" s="7">
        <v>416</v>
      </c>
      <c r="W437" s="7">
        <v>49.231973681584144</v>
      </c>
      <c r="X437" s="7">
        <v>3.5021607937828625</v>
      </c>
      <c r="Y437" s="7">
        <v>1.3981679427434932</v>
      </c>
      <c r="Z437" s="7">
        <v>0.37510005875174235</v>
      </c>
      <c r="AA437" s="7">
        <v>0.10853278655546365</v>
      </c>
      <c r="AB437" s="7">
        <v>145.16052577637524</v>
      </c>
      <c r="AC437" s="7">
        <v>0.90142141563874689</v>
      </c>
      <c r="AD437" s="7">
        <v>6.4123424361253123E-2</v>
      </c>
      <c r="AE437" s="7">
        <v>2.5600000000000001E-2</v>
      </c>
      <c r="AF437" s="7">
        <v>6.8679600000000019E-3</v>
      </c>
      <c r="AG437" s="7">
        <v>1.9871999999999997E-3</v>
      </c>
      <c r="AK437" s="7"/>
    </row>
    <row r="438" spans="1:37" x14ac:dyDescent="0.15">
      <c r="A438" s="13"/>
      <c r="H438" s="7">
        <v>436</v>
      </c>
      <c r="I438" s="7">
        <v>4.8156447438549828E-3</v>
      </c>
      <c r="J438" s="7">
        <v>48.156447438549826</v>
      </c>
      <c r="K438" s="7">
        <v>1.4243144208132008E-3</v>
      </c>
      <c r="L438" s="7">
        <v>12.818829787318808</v>
      </c>
      <c r="M438" s="5">
        <v>48</v>
      </c>
      <c r="N438" s="11">
        <v>1</v>
      </c>
      <c r="O438" s="7">
        <v>1.0032593216364547</v>
      </c>
      <c r="P438" s="5">
        <v>3</v>
      </c>
      <c r="Q438" s="7">
        <v>0.33441977387881822</v>
      </c>
      <c r="V438" s="7">
        <v>417</v>
      </c>
      <c r="W438" s="7">
        <v>48.893443410689166</v>
      </c>
      <c r="X438" s="7">
        <v>3.4780791380299352</v>
      </c>
      <c r="Y438" s="7">
        <v>1.3885538213297366</v>
      </c>
      <c r="Z438" s="7">
        <v>0.37252078526327265</v>
      </c>
      <c r="AA438" s="7">
        <v>0.10778649038072077</v>
      </c>
      <c r="AB438" s="7">
        <v>145.16052577637524</v>
      </c>
      <c r="AC438" s="7">
        <v>0.90142141563874689</v>
      </c>
      <c r="AD438" s="7">
        <v>6.4123424361253123E-2</v>
      </c>
      <c r="AE438" s="7">
        <v>2.5600000000000001E-2</v>
      </c>
      <c r="AF438" s="7">
        <v>6.8679600000000019E-3</v>
      </c>
      <c r="AG438" s="7">
        <v>1.9871999999999997E-3</v>
      </c>
      <c r="AK438" s="7"/>
    </row>
    <row r="439" spans="1:37" x14ac:dyDescent="0.15">
      <c r="A439" s="13"/>
      <c r="H439" s="7">
        <v>437</v>
      </c>
      <c r="I439" s="7">
        <v>4.7846617353926807E-3</v>
      </c>
      <c r="J439" s="7">
        <v>47.84661735392681</v>
      </c>
      <c r="K439" s="7">
        <v>1.4127089952856631E-3</v>
      </c>
      <c r="L439" s="7">
        <v>12.714380957570969</v>
      </c>
      <c r="M439" s="5">
        <v>48</v>
      </c>
      <c r="N439" s="11">
        <v>1</v>
      </c>
      <c r="O439" s="7">
        <v>0.99680452820680854</v>
      </c>
      <c r="P439" s="5">
        <v>3</v>
      </c>
      <c r="Q439" s="7">
        <v>0.33226817606893616</v>
      </c>
      <c r="V439" s="7">
        <v>418</v>
      </c>
      <c r="W439" s="7">
        <v>48.554913139794181</v>
      </c>
      <c r="X439" s="7">
        <v>3.4539974822770074</v>
      </c>
      <c r="Y439" s="7">
        <v>1.3789396999159795</v>
      </c>
      <c r="Z439" s="7">
        <v>0.36994151177480289</v>
      </c>
      <c r="AA439" s="7">
        <v>0.10704019420597789</v>
      </c>
      <c r="AB439" s="7">
        <v>145.16052577637524</v>
      </c>
      <c r="AC439" s="7">
        <v>0.90142141563874689</v>
      </c>
      <c r="AD439" s="7">
        <v>6.4123424361253123E-2</v>
      </c>
      <c r="AE439" s="7">
        <v>2.5600000000000001E-2</v>
      </c>
      <c r="AF439" s="7">
        <v>6.8679600000000019E-3</v>
      </c>
      <c r="AG439" s="7">
        <v>1.9871999999999997E-3</v>
      </c>
      <c r="AK439" s="7"/>
    </row>
    <row r="440" spans="1:37" x14ac:dyDescent="0.15">
      <c r="A440" s="13"/>
      <c r="H440" s="7">
        <v>438</v>
      </c>
      <c r="I440" s="7">
        <v>4.7536787269303786E-3</v>
      </c>
      <c r="J440" s="7">
        <v>47.536787269303787</v>
      </c>
      <c r="K440" s="7">
        <v>1.4011035697581251E-3</v>
      </c>
      <c r="L440" s="7">
        <v>12.609932127823127</v>
      </c>
      <c r="M440" s="5">
        <v>48</v>
      </c>
      <c r="N440" s="11">
        <v>1</v>
      </c>
      <c r="O440" s="7">
        <v>0.99034973477716226</v>
      </c>
      <c r="P440" s="5">
        <v>3</v>
      </c>
      <c r="Q440" s="7">
        <v>0.33011657825905411</v>
      </c>
      <c r="V440" s="7">
        <v>419</v>
      </c>
      <c r="W440" s="7">
        <v>48.216382868899203</v>
      </c>
      <c r="X440" s="7">
        <v>3.4299158265240801</v>
      </c>
      <c r="Y440" s="7">
        <v>1.3693255785022229</v>
      </c>
      <c r="Z440" s="7">
        <v>0.36736223828633313</v>
      </c>
      <c r="AA440" s="7">
        <v>0.10629389803123503</v>
      </c>
      <c r="AB440" s="7">
        <v>145.16052577637524</v>
      </c>
      <c r="AC440" s="7">
        <v>0.90142141563874689</v>
      </c>
      <c r="AD440" s="7">
        <v>6.4123424361253123E-2</v>
      </c>
      <c r="AE440" s="7">
        <v>2.5600000000000001E-2</v>
      </c>
      <c r="AF440" s="7">
        <v>6.8679600000000019E-3</v>
      </c>
      <c r="AG440" s="7">
        <v>1.9871999999999997E-3</v>
      </c>
      <c r="AK440" s="7"/>
    </row>
    <row r="441" spans="1:37" x14ac:dyDescent="0.15">
      <c r="A441" s="13"/>
      <c r="H441" s="7">
        <v>439</v>
      </c>
      <c r="I441" s="7">
        <v>4.7226957184680757E-3</v>
      </c>
      <c r="J441" s="7">
        <v>47.226957184680757</v>
      </c>
      <c r="K441" s="7">
        <v>1.3894981442305872E-3</v>
      </c>
      <c r="L441" s="7">
        <v>12.505483298075285</v>
      </c>
      <c r="M441" s="5">
        <v>48</v>
      </c>
      <c r="N441" s="11">
        <v>1</v>
      </c>
      <c r="O441" s="7">
        <v>0.98389494134751576</v>
      </c>
      <c r="P441" s="5">
        <v>3</v>
      </c>
      <c r="Q441" s="7">
        <v>0.32796498044917194</v>
      </c>
      <c r="V441" s="7">
        <v>420</v>
      </c>
      <c r="W441" s="7">
        <v>47.877852598004225</v>
      </c>
      <c r="X441" s="7">
        <v>3.4058341707711528</v>
      </c>
      <c r="Y441" s="7">
        <v>1.3597114570884659</v>
      </c>
      <c r="Z441" s="7">
        <v>0.36478296479786337</v>
      </c>
      <c r="AA441" s="7">
        <v>0.10554760185649215</v>
      </c>
      <c r="AB441" s="7">
        <v>145.16052577637524</v>
      </c>
      <c r="AC441" s="7">
        <v>0.90142141563874689</v>
      </c>
      <c r="AD441" s="7">
        <v>6.4123424361253123E-2</v>
      </c>
      <c r="AE441" s="7">
        <v>2.5600000000000001E-2</v>
      </c>
      <c r="AF441" s="7">
        <v>6.8679600000000019E-3</v>
      </c>
      <c r="AG441" s="7">
        <v>1.9871999999999997E-3</v>
      </c>
      <c r="AK441" s="7"/>
    </row>
    <row r="442" spans="1:37" x14ac:dyDescent="0.15">
      <c r="A442" s="13"/>
      <c r="H442" s="7">
        <v>440</v>
      </c>
      <c r="I442" s="7">
        <v>4.6917127100057736E-3</v>
      </c>
      <c r="J442" s="7">
        <v>46.917127100057733</v>
      </c>
      <c r="K442" s="7">
        <v>1.3778927187030495E-3</v>
      </c>
      <c r="L442" s="7">
        <v>12.401034468327445</v>
      </c>
      <c r="M442" s="5">
        <v>48</v>
      </c>
      <c r="N442" s="11">
        <v>1</v>
      </c>
      <c r="O442" s="7">
        <v>0.97744014791786948</v>
      </c>
      <c r="P442" s="5">
        <v>3</v>
      </c>
      <c r="Q442" s="7">
        <v>0.32581338263928983</v>
      </c>
      <c r="V442" s="7">
        <v>421</v>
      </c>
      <c r="W442" s="7">
        <v>47.598565124515872</v>
      </c>
      <c r="X442" s="7">
        <v>3.3859668047749882</v>
      </c>
      <c r="Y442" s="7">
        <v>1.3517798069221167</v>
      </c>
      <c r="Z442" s="7">
        <v>0.36265506416987586</v>
      </c>
      <c r="AA442" s="7">
        <v>0.10493190751232928</v>
      </c>
      <c r="AB442" s="7">
        <v>145.16052577637524</v>
      </c>
      <c r="AC442" s="7">
        <v>0.90142141563874689</v>
      </c>
      <c r="AD442" s="7">
        <v>6.4123424361253123E-2</v>
      </c>
      <c r="AE442" s="7">
        <v>2.5600000000000001E-2</v>
      </c>
      <c r="AF442" s="7">
        <v>6.8679600000000019E-3</v>
      </c>
      <c r="AG442" s="7">
        <v>1.9871999999999997E-3</v>
      </c>
      <c r="AK442" s="7"/>
    </row>
    <row r="443" spans="1:37" x14ac:dyDescent="0.15">
      <c r="A443" s="13"/>
      <c r="H443" s="7">
        <v>441</v>
      </c>
      <c r="I443" s="7">
        <v>4.6607297015434715E-3</v>
      </c>
      <c r="J443" s="7">
        <v>46.607297015434717</v>
      </c>
      <c r="K443" s="7">
        <v>1.3662872931755115E-3</v>
      </c>
      <c r="L443" s="7">
        <v>12.296585638579604</v>
      </c>
      <c r="M443" s="5">
        <v>48</v>
      </c>
      <c r="N443" s="11">
        <v>1</v>
      </c>
      <c r="O443" s="7">
        <v>0.97098535448822332</v>
      </c>
      <c r="P443" s="5">
        <v>3</v>
      </c>
      <c r="Q443" s="7">
        <v>0.32366178482940777</v>
      </c>
      <c r="V443" s="7">
        <v>422</v>
      </c>
      <c r="W443" s="7">
        <v>47.319277651027512</v>
      </c>
      <c r="X443" s="7">
        <v>3.3660994387788228</v>
      </c>
      <c r="Y443" s="7">
        <v>1.3438481567557672</v>
      </c>
      <c r="Z443" s="7">
        <v>0.36052716354188835</v>
      </c>
      <c r="AA443" s="7">
        <v>0.10431621316816642</v>
      </c>
      <c r="AB443" s="7">
        <v>145.16052577637524</v>
      </c>
      <c r="AC443" s="7">
        <v>0.90142141563874689</v>
      </c>
      <c r="AD443" s="7">
        <v>6.4123424361253123E-2</v>
      </c>
      <c r="AE443" s="7">
        <v>2.5600000000000001E-2</v>
      </c>
      <c r="AF443" s="7">
        <v>6.8679600000000019E-3</v>
      </c>
      <c r="AG443" s="7">
        <v>1.9871999999999997E-3</v>
      </c>
      <c r="AK443" s="7"/>
    </row>
    <row r="444" spans="1:37" x14ac:dyDescent="0.15">
      <c r="A444" s="13"/>
      <c r="H444" s="7">
        <v>442</v>
      </c>
      <c r="I444" s="7">
        <v>4.6297466930811694E-3</v>
      </c>
      <c r="J444" s="7">
        <v>46.297466930811694</v>
      </c>
      <c r="K444" s="7">
        <v>1.3546818676479738E-3</v>
      </c>
      <c r="L444" s="7">
        <v>12.192136808831764</v>
      </c>
      <c r="M444" s="5">
        <v>48</v>
      </c>
      <c r="N444" s="11">
        <v>1</v>
      </c>
      <c r="O444" s="7">
        <v>0.96453056105857693</v>
      </c>
      <c r="P444" s="5">
        <v>3</v>
      </c>
      <c r="Q444" s="7">
        <v>0.32151018701952566</v>
      </c>
      <c r="V444" s="7">
        <v>423</v>
      </c>
      <c r="W444" s="7">
        <v>47.039990177539146</v>
      </c>
      <c r="X444" s="7">
        <v>3.3462320727826573</v>
      </c>
      <c r="Y444" s="7">
        <v>1.3359165065894176</v>
      </c>
      <c r="Z444" s="7">
        <v>0.35839926291390073</v>
      </c>
      <c r="AA444" s="7">
        <v>0.10370051882400352</v>
      </c>
      <c r="AB444" s="7">
        <v>145.16052577637524</v>
      </c>
      <c r="AC444" s="7">
        <v>0.90142141563874689</v>
      </c>
      <c r="AD444" s="7">
        <v>6.4123424361253123E-2</v>
      </c>
      <c r="AE444" s="7">
        <v>2.5600000000000001E-2</v>
      </c>
      <c r="AF444" s="7">
        <v>6.8679600000000019E-3</v>
      </c>
      <c r="AG444" s="7">
        <v>1.9871999999999997E-3</v>
      </c>
      <c r="AK444" s="7"/>
    </row>
    <row r="445" spans="1:37" x14ac:dyDescent="0.15">
      <c r="A445" s="13"/>
      <c r="H445" s="7">
        <v>443</v>
      </c>
      <c r="I445" s="7">
        <v>4.5987636846188673E-3</v>
      </c>
      <c r="J445" s="7">
        <v>45.987636846188671</v>
      </c>
      <c r="K445" s="7">
        <v>1.3430764421204359E-3</v>
      </c>
      <c r="L445" s="7">
        <v>12.087687979083922</v>
      </c>
      <c r="M445" s="5">
        <v>48</v>
      </c>
      <c r="N445" s="11">
        <v>1</v>
      </c>
      <c r="O445" s="7">
        <v>0.95807576762893065</v>
      </c>
      <c r="P445" s="5">
        <v>3</v>
      </c>
      <c r="Q445" s="7">
        <v>0.31935858920964355</v>
      </c>
      <c r="V445" s="7">
        <v>424</v>
      </c>
      <c r="W445" s="7">
        <v>46.760702704050786</v>
      </c>
      <c r="X445" s="7">
        <v>3.3263647067864923</v>
      </c>
      <c r="Y445" s="7">
        <v>1.3279848564230683</v>
      </c>
      <c r="Z445" s="7">
        <v>0.35627136228591322</v>
      </c>
      <c r="AA445" s="7">
        <v>0.10308482447984066</v>
      </c>
      <c r="AB445" s="7">
        <v>145.16052577637524</v>
      </c>
      <c r="AC445" s="7">
        <v>0.90142141563874689</v>
      </c>
      <c r="AD445" s="7">
        <v>6.4123424361253123E-2</v>
      </c>
      <c r="AE445" s="7">
        <v>2.5600000000000001E-2</v>
      </c>
      <c r="AF445" s="7">
        <v>6.8679600000000019E-3</v>
      </c>
      <c r="AG445" s="7">
        <v>1.9871999999999997E-3</v>
      </c>
      <c r="AK445" s="7"/>
    </row>
    <row r="446" spans="1:37" x14ac:dyDescent="0.15">
      <c r="A446" s="13"/>
      <c r="H446" s="7">
        <v>444</v>
      </c>
      <c r="I446" s="7">
        <v>4.5677806761565643E-3</v>
      </c>
      <c r="J446" s="7">
        <v>45.677806761565641</v>
      </c>
      <c r="K446" s="7">
        <v>1.3314710165928979E-3</v>
      </c>
      <c r="L446" s="7">
        <v>11.983239149336081</v>
      </c>
      <c r="M446" s="5">
        <v>48</v>
      </c>
      <c r="N446" s="11">
        <v>1</v>
      </c>
      <c r="O446" s="7">
        <v>0.95162097419928415</v>
      </c>
      <c r="P446" s="5">
        <v>3</v>
      </c>
      <c r="Q446" s="7">
        <v>0.31720699139976138</v>
      </c>
      <c r="V446" s="7">
        <v>425</v>
      </c>
      <c r="W446" s="7">
        <v>46.48141523056244</v>
      </c>
      <c r="X446" s="7">
        <v>3.3064973407903278</v>
      </c>
      <c r="Y446" s="7">
        <v>1.3200532062567192</v>
      </c>
      <c r="Z446" s="7">
        <v>0.35414346165792571</v>
      </c>
      <c r="AA446" s="7">
        <v>0.10246913013567779</v>
      </c>
      <c r="AB446" s="7">
        <v>145.16052577637524</v>
      </c>
      <c r="AC446" s="7">
        <v>0.90142141563874689</v>
      </c>
      <c r="AD446" s="7">
        <v>6.4123424361253123E-2</v>
      </c>
      <c r="AE446" s="7">
        <v>2.5600000000000001E-2</v>
      </c>
      <c r="AF446" s="7">
        <v>6.8679600000000019E-3</v>
      </c>
      <c r="AG446" s="7">
        <v>1.9871999999999997E-3</v>
      </c>
      <c r="AK446" s="7"/>
    </row>
    <row r="447" spans="1:37" x14ac:dyDescent="0.15">
      <c r="A447" s="13"/>
      <c r="H447" s="7">
        <v>445</v>
      </c>
      <c r="I447" s="7">
        <v>4.5367976676942623E-3</v>
      </c>
      <c r="J447" s="7">
        <v>45.367976676942625</v>
      </c>
      <c r="K447" s="7">
        <v>1.3198655910653602E-3</v>
      </c>
      <c r="L447" s="7">
        <v>11.878790319588242</v>
      </c>
      <c r="M447" s="5">
        <v>48</v>
      </c>
      <c r="N447" s="11">
        <v>1</v>
      </c>
      <c r="O447" s="7">
        <v>0.94516618076963799</v>
      </c>
      <c r="P447" s="5">
        <v>3</v>
      </c>
      <c r="Q447" s="7">
        <v>0.31505539358987933</v>
      </c>
      <c r="V447" s="7">
        <v>426</v>
      </c>
      <c r="W447" s="7">
        <v>46.202127757074081</v>
      </c>
      <c r="X447" s="7">
        <v>3.2866299747941627</v>
      </c>
      <c r="Y447" s="7">
        <v>1.3121215560903696</v>
      </c>
      <c r="Z447" s="7">
        <v>0.3520155610299382</v>
      </c>
      <c r="AA447" s="7">
        <v>0.10185343579151493</v>
      </c>
      <c r="AB447" s="7">
        <v>145.16052577637524</v>
      </c>
      <c r="AC447" s="7">
        <v>0.90142141563874689</v>
      </c>
      <c r="AD447" s="7">
        <v>6.4123424361253123E-2</v>
      </c>
      <c r="AE447" s="7">
        <v>2.5600000000000001E-2</v>
      </c>
      <c r="AF447" s="7">
        <v>6.8679600000000019E-3</v>
      </c>
      <c r="AG447" s="7">
        <v>1.9871999999999997E-3</v>
      </c>
      <c r="AK447" s="7"/>
    </row>
    <row r="448" spans="1:37" x14ac:dyDescent="0.15">
      <c r="A448" s="13"/>
      <c r="H448" s="7">
        <v>446</v>
      </c>
      <c r="I448" s="7">
        <v>4.5058146592319602E-3</v>
      </c>
      <c r="J448" s="7">
        <v>45.058146592319602</v>
      </c>
      <c r="K448" s="7">
        <v>1.3082601655378223E-3</v>
      </c>
      <c r="L448" s="7">
        <v>11.774341489840401</v>
      </c>
      <c r="M448" s="5">
        <v>48</v>
      </c>
      <c r="N448" s="11">
        <v>1</v>
      </c>
      <c r="O448" s="7">
        <v>0.93871138733999171</v>
      </c>
      <c r="P448" s="5">
        <v>3</v>
      </c>
      <c r="Q448" s="7">
        <v>0.31290379577999722</v>
      </c>
      <c r="V448" s="7">
        <v>427</v>
      </c>
      <c r="W448" s="7">
        <v>45.922840283585714</v>
      </c>
      <c r="X448" s="7">
        <v>3.2667626087979973</v>
      </c>
      <c r="Y448" s="7">
        <v>1.3041899059240201</v>
      </c>
      <c r="Z448" s="7">
        <v>0.34988766040195057</v>
      </c>
      <c r="AA448" s="7">
        <v>0.10123774144735204</v>
      </c>
      <c r="AB448" s="7">
        <v>145.16052577637524</v>
      </c>
      <c r="AC448" s="7">
        <v>0.90142141563874689</v>
      </c>
      <c r="AD448" s="7">
        <v>6.4123424361253123E-2</v>
      </c>
      <c r="AE448" s="7">
        <v>2.5600000000000001E-2</v>
      </c>
      <c r="AF448" s="7">
        <v>6.8679600000000019E-3</v>
      </c>
      <c r="AG448" s="7">
        <v>1.9871999999999997E-3</v>
      </c>
      <c r="AK448" s="7"/>
    </row>
    <row r="449" spans="1:37" x14ac:dyDescent="0.15">
      <c r="A449" s="13"/>
      <c r="H449" s="7">
        <v>447</v>
      </c>
      <c r="I449" s="7">
        <v>4.4748316507696581E-3</v>
      </c>
      <c r="J449" s="7">
        <v>44.748316507696579</v>
      </c>
      <c r="K449" s="7">
        <v>1.2966547400102843E-3</v>
      </c>
      <c r="L449" s="7">
        <v>11.669892660092559</v>
      </c>
      <c r="M449" s="5">
        <v>48</v>
      </c>
      <c r="N449" s="11">
        <v>1</v>
      </c>
      <c r="O449" s="7">
        <v>0.93225659391034543</v>
      </c>
      <c r="P449" s="5">
        <v>3</v>
      </c>
      <c r="Q449" s="7">
        <v>0.31075219797011516</v>
      </c>
      <c r="V449" s="7">
        <v>428</v>
      </c>
      <c r="W449" s="7">
        <v>45.643552810097354</v>
      </c>
      <c r="X449" s="7">
        <v>3.2468952428018318</v>
      </c>
      <c r="Y449" s="7">
        <v>1.2962582557576707</v>
      </c>
      <c r="Z449" s="7">
        <v>0.34775975977396306</v>
      </c>
      <c r="AA449" s="7">
        <v>0.10062204710318917</v>
      </c>
      <c r="AB449" s="7">
        <v>145.16052577637524</v>
      </c>
      <c r="AC449" s="7">
        <v>0.90142141563874689</v>
      </c>
      <c r="AD449" s="7">
        <v>6.4123424361253123E-2</v>
      </c>
      <c r="AE449" s="7">
        <v>2.5600000000000001E-2</v>
      </c>
      <c r="AF449" s="7">
        <v>6.8679600000000019E-3</v>
      </c>
      <c r="AG449" s="7">
        <v>1.9871999999999997E-3</v>
      </c>
      <c r="AK449" s="7"/>
    </row>
    <row r="450" spans="1:37" x14ac:dyDescent="0.15">
      <c r="A450" s="13"/>
      <c r="H450" s="7">
        <v>448</v>
      </c>
      <c r="I450" s="7">
        <v>4.4438486423073551E-3</v>
      </c>
      <c r="J450" s="7">
        <v>44.438486423073549</v>
      </c>
      <c r="K450" s="7">
        <v>1.2850493144827466E-3</v>
      </c>
      <c r="L450" s="7">
        <v>11.565443830344719</v>
      </c>
      <c r="M450" s="5">
        <v>48</v>
      </c>
      <c r="N450" s="11">
        <v>1</v>
      </c>
      <c r="O450" s="7">
        <v>0.92580180048069893</v>
      </c>
      <c r="P450" s="5">
        <v>3</v>
      </c>
      <c r="Q450" s="7">
        <v>0.308600600160233</v>
      </c>
      <c r="V450" s="7">
        <v>429</v>
      </c>
      <c r="W450" s="7">
        <v>45.364265336609002</v>
      </c>
      <c r="X450" s="7">
        <v>3.2270278768056673</v>
      </c>
      <c r="Y450" s="7">
        <v>1.2883266055913216</v>
      </c>
      <c r="Z450" s="7">
        <v>0.34563185914597555</v>
      </c>
      <c r="AA450" s="7">
        <v>0.10000635275902632</v>
      </c>
      <c r="AB450" s="7">
        <v>145.16052577637524</v>
      </c>
      <c r="AC450" s="7">
        <v>0.90142141563874689</v>
      </c>
      <c r="AD450" s="7">
        <v>6.4123424361253123E-2</v>
      </c>
      <c r="AE450" s="7">
        <v>2.5600000000000001E-2</v>
      </c>
      <c r="AF450" s="7">
        <v>6.8679600000000019E-3</v>
      </c>
      <c r="AG450" s="7">
        <v>1.9871999999999997E-3</v>
      </c>
      <c r="AK450" s="7"/>
    </row>
    <row r="451" spans="1:37" x14ac:dyDescent="0.15">
      <c r="A451" s="13"/>
      <c r="H451" s="7">
        <v>449</v>
      </c>
      <c r="I451" s="7">
        <v>4.412865633845053E-3</v>
      </c>
      <c r="J451" s="7">
        <v>44.128656338450533</v>
      </c>
      <c r="K451" s="7">
        <v>1.2734438889552087E-3</v>
      </c>
      <c r="L451" s="7">
        <v>11.460995000596878</v>
      </c>
      <c r="M451" s="5">
        <v>48</v>
      </c>
      <c r="N451" s="11">
        <v>1</v>
      </c>
      <c r="O451" s="7">
        <v>0.91934700705105277</v>
      </c>
      <c r="P451" s="5">
        <v>3</v>
      </c>
      <c r="Q451" s="7">
        <v>0.30644900235035094</v>
      </c>
      <c r="V451" s="7">
        <v>430</v>
      </c>
      <c r="W451" s="7">
        <v>45.084977863120649</v>
      </c>
      <c r="X451" s="7">
        <v>3.2071605108095023</v>
      </c>
      <c r="Y451" s="7">
        <v>1.2803949554249721</v>
      </c>
      <c r="Z451" s="7">
        <v>0.34350395851798804</v>
      </c>
      <c r="AA451" s="7">
        <v>9.9390658414863442E-2</v>
      </c>
      <c r="AB451" s="7">
        <v>145.16052577637524</v>
      </c>
      <c r="AC451" s="7">
        <v>0.90142141563874689</v>
      </c>
      <c r="AD451" s="7">
        <v>6.4123424361253123E-2</v>
      </c>
      <c r="AE451" s="7">
        <v>2.5600000000000001E-2</v>
      </c>
      <c r="AF451" s="7">
        <v>6.8679600000000019E-3</v>
      </c>
      <c r="AG451" s="7">
        <v>1.9871999999999997E-3</v>
      </c>
      <c r="AK451" s="7"/>
    </row>
    <row r="452" spans="1:37" x14ac:dyDescent="0.15">
      <c r="A452" s="13"/>
      <c r="H452" s="7">
        <v>450</v>
      </c>
      <c r="I452" s="7">
        <v>4.3818826253827509E-3</v>
      </c>
      <c r="J452" s="7">
        <v>43.81882625382751</v>
      </c>
      <c r="K452" s="7">
        <v>1.2618384634276707E-3</v>
      </c>
      <c r="L452" s="7">
        <v>11.356546170849036</v>
      </c>
      <c r="M452" s="5">
        <v>48</v>
      </c>
      <c r="N452" s="11">
        <v>1</v>
      </c>
      <c r="O452" s="7">
        <v>0.91289221362140649</v>
      </c>
      <c r="P452" s="5">
        <v>3</v>
      </c>
      <c r="Q452" s="7">
        <v>0.30429740454046883</v>
      </c>
      <c r="V452" s="7">
        <v>431</v>
      </c>
      <c r="W452" s="7">
        <v>44.805690389632282</v>
      </c>
      <c r="X452" s="7">
        <v>3.1872931448133368</v>
      </c>
      <c r="Y452" s="7">
        <v>1.2724633052586225</v>
      </c>
      <c r="Z452" s="7">
        <v>0.34137605789000047</v>
      </c>
      <c r="AA452" s="7">
        <v>9.8774964070700563E-2</v>
      </c>
      <c r="AB452" s="7">
        <v>145.16052577637524</v>
      </c>
      <c r="AC452" s="7">
        <v>0.90142141563874689</v>
      </c>
      <c r="AD452" s="7">
        <v>6.4123424361253123E-2</v>
      </c>
      <c r="AE452" s="7">
        <v>2.5600000000000001E-2</v>
      </c>
      <c r="AF452" s="7">
        <v>6.8679600000000019E-3</v>
      </c>
      <c r="AG452" s="7">
        <v>1.9871999999999997E-3</v>
      </c>
      <c r="AK452" s="7"/>
    </row>
    <row r="453" spans="1:37" x14ac:dyDescent="0.15">
      <c r="H453" s="7">
        <v>451</v>
      </c>
      <c r="I453" s="7">
        <v>4.356321643401352E-3</v>
      </c>
      <c r="J453" s="7">
        <v>43.563216434013519</v>
      </c>
      <c r="K453" s="7">
        <v>1.2527427111704628E-3</v>
      </c>
      <c r="L453" s="7">
        <v>11.274684400534166</v>
      </c>
      <c r="M453" s="5">
        <v>48</v>
      </c>
      <c r="N453" s="11">
        <v>1</v>
      </c>
      <c r="O453" s="7">
        <v>0.90756700904194831</v>
      </c>
      <c r="P453" s="5">
        <v>3</v>
      </c>
      <c r="Q453" s="7">
        <v>0.30252233634731612</v>
      </c>
      <c r="V453" s="7">
        <v>432</v>
      </c>
      <c r="W453" s="7">
        <v>44.526402916143923</v>
      </c>
      <c r="X453" s="7">
        <v>3.1674257788171718</v>
      </c>
      <c r="Y453" s="7">
        <v>1.2645316550922732</v>
      </c>
      <c r="Z453" s="7">
        <v>0.33924815726201291</v>
      </c>
      <c r="AA453" s="7">
        <v>9.8159269726537685E-2</v>
      </c>
      <c r="AB453" s="7">
        <v>145.16052577637524</v>
      </c>
      <c r="AC453" s="7">
        <v>0.90142141563874689</v>
      </c>
      <c r="AD453" s="7">
        <v>6.4123424361253123E-2</v>
      </c>
      <c r="AE453" s="7">
        <v>2.5600000000000001E-2</v>
      </c>
      <c r="AF453" s="7">
        <v>6.8679600000000019E-3</v>
      </c>
      <c r="AG453" s="7">
        <v>1.9871999999999997E-3</v>
      </c>
      <c r="AK453" s="7"/>
    </row>
    <row r="454" spans="1:37" x14ac:dyDescent="0.15">
      <c r="H454" s="7">
        <v>452</v>
      </c>
      <c r="I454" s="7">
        <v>4.3307606614199521E-3</v>
      </c>
      <c r="J454" s="7">
        <v>43.307606614199521</v>
      </c>
      <c r="K454" s="7">
        <v>1.2436469589132552E-3</v>
      </c>
      <c r="L454" s="7">
        <v>11.192822630219297</v>
      </c>
      <c r="M454" s="5">
        <v>48</v>
      </c>
      <c r="N454" s="11">
        <v>1</v>
      </c>
      <c r="O454" s="7">
        <v>0.90224180446249003</v>
      </c>
      <c r="P454" s="5">
        <v>3</v>
      </c>
      <c r="Q454" s="7">
        <v>0.30074726815416336</v>
      </c>
      <c r="V454" s="7">
        <v>433</v>
      </c>
      <c r="W454" s="7">
        <v>44.24711544265557</v>
      </c>
      <c r="X454" s="7">
        <v>3.1475584128210072</v>
      </c>
      <c r="Y454" s="7">
        <v>1.2566000049259241</v>
      </c>
      <c r="Z454" s="7">
        <v>0.33712025663402539</v>
      </c>
      <c r="AA454" s="7">
        <v>9.7543575382374834E-2</v>
      </c>
      <c r="AB454" s="7">
        <v>145.16052577637524</v>
      </c>
      <c r="AC454" s="7">
        <v>0.90142141563874689</v>
      </c>
      <c r="AD454" s="7">
        <v>6.4123424361253123E-2</v>
      </c>
      <c r="AE454" s="7">
        <v>2.5600000000000001E-2</v>
      </c>
      <c r="AF454" s="7">
        <v>6.8679600000000019E-3</v>
      </c>
      <c r="AG454" s="7">
        <v>1.9871999999999997E-3</v>
      </c>
      <c r="AK454" s="7"/>
    </row>
    <row r="455" spans="1:37" x14ac:dyDescent="0.15">
      <c r="H455" s="7">
        <v>453</v>
      </c>
      <c r="I455" s="7">
        <v>4.3051996794385532E-3</v>
      </c>
      <c r="J455" s="7">
        <v>43.051996794385531</v>
      </c>
      <c r="K455" s="7">
        <v>1.2345512066560473E-3</v>
      </c>
      <c r="L455" s="7">
        <v>11.110960859904425</v>
      </c>
      <c r="M455" s="5">
        <v>48</v>
      </c>
      <c r="N455" s="11">
        <v>1</v>
      </c>
      <c r="O455" s="7">
        <v>0.89691659988303185</v>
      </c>
      <c r="P455" s="5">
        <v>3</v>
      </c>
      <c r="Q455" s="7">
        <v>0.2989721999610106</v>
      </c>
      <c r="V455" s="7">
        <v>434</v>
      </c>
      <c r="W455" s="7">
        <v>43.96782796916721</v>
      </c>
      <c r="X455" s="7">
        <v>3.1276910468248422</v>
      </c>
      <c r="Y455" s="7">
        <v>1.2486683547595745</v>
      </c>
      <c r="Z455" s="7">
        <v>0.33499235600603788</v>
      </c>
      <c r="AA455" s="7">
        <v>9.6927881038211955E-2</v>
      </c>
      <c r="AB455" s="7">
        <v>145.16052577637524</v>
      </c>
      <c r="AC455" s="7">
        <v>0.90142141563874689</v>
      </c>
      <c r="AD455" s="7">
        <v>6.4123424361253123E-2</v>
      </c>
      <c r="AE455" s="7">
        <v>2.5600000000000001E-2</v>
      </c>
      <c r="AF455" s="7">
        <v>6.8679600000000019E-3</v>
      </c>
      <c r="AG455" s="7">
        <v>1.9871999999999997E-3</v>
      </c>
      <c r="AK455" s="7"/>
    </row>
    <row r="456" spans="1:37" x14ac:dyDescent="0.15">
      <c r="H456" s="7">
        <v>454</v>
      </c>
      <c r="I456" s="7">
        <v>4.2796386974571533E-3</v>
      </c>
      <c r="J456" s="7">
        <v>42.796386974571533</v>
      </c>
      <c r="K456" s="7">
        <v>1.2254554543988396E-3</v>
      </c>
      <c r="L456" s="7">
        <v>11.029099089589558</v>
      </c>
      <c r="M456" s="5">
        <v>48</v>
      </c>
      <c r="N456" s="11">
        <v>1</v>
      </c>
      <c r="O456" s="7">
        <v>0.89159139530357356</v>
      </c>
      <c r="P456" s="5">
        <v>3</v>
      </c>
      <c r="Q456" s="7">
        <v>0.29719713176785784</v>
      </c>
      <c r="V456" s="7">
        <v>435</v>
      </c>
      <c r="W456" s="7">
        <v>43.688540495678858</v>
      </c>
      <c r="X456" s="7">
        <v>3.1078236808286768</v>
      </c>
      <c r="Y456" s="7">
        <v>1.2407367045932252</v>
      </c>
      <c r="Z456" s="7">
        <v>0.33286445537805032</v>
      </c>
      <c r="AA456" s="7">
        <v>9.631218669404909E-2</v>
      </c>
      <c r="AB456" s="7">
        <v>145.16052577637524</v>
      </c>
      <c r="AC456" s="7">
        <v>0.90142141563874689</v>
      </c>
      <c r="AD456" s="7">
        <v>6.4123424361253123E-2</v>
      </c>
      <c r="AE456" s="7">
        <v>2.5600000000000001E-2</v>
      </c>
      <c r="AF456" s="7">
        <v>6.8679600000000019E-3</v>
      </c>
      <c r="AG456" s="7">
        <v>1.9871999999999997E-3</v>
      </c>
      <c r="AK456" s="7"/>
    </row>
    <row r="457" spans="1:37" x14ac:dyDescent="0.15">
      <c r="H457" s="7">
        <v>455</v>
      </c>
      <c r="I457" s="7">
        <v>4.2540777154757544E-3</v>
      </c>
      <c r="J457" s="7">
        <v>42.540777154757542</v>
      </c>
      <c r="K457" s="7">
        <v>1.2163597021416317E-3</v>
      </c>
      <c r="L457" s="7">
        <v>10.947237319274686</v>
      </c>
      <c r="M457" s="5">
        <v>48</v>
      </c>
      <c r="N457" s="11">
        <v>1</v>
      </c>
      <c r="O457" s="7">
        <v>0.8862661907241155</v>
      </c>
      <c r="P457" s="5">
        <v>3</v>
      </c>
      <c r="Q457" s="7">
        <v>0.29542206357470518</v>
      </c>
      <c r="V457" s="7">
        <v>436</v>
      </c>
      <c r="W457" s="7">
        <v>43.409253022190491</v>
      </c>
      <c r="X457" s="7">
        <v>3.0879563148325113</v>
      </c>
      <c r="Y457" s="7">
        <v>1.2328050544268756</v>
      </c>
      <c r="Z457" s="7">
        <v>0.33073655475006275</v>
      </c>
      <c r="AA457" s="7">
        <v>9.5696492349886197E-2</v>
      </c>
      <c r="AB457" s="7">
        <v>145.16052577637524</v>
      </c>
      <c r="AC457" s="7">
        <v>0.90142141563874689</v>
      </c>
      <c r="AD457" s="7">
        <v>6.4123424361253123E-2</v>
      </c>
      <c r="AE457" s="7">
        <v>2.5600000000000001E-2</v>
      </c>
      <c r="AF457" s="7">
        <v>6.8679600000000019E-3</v>
      </c>
      <c r="AG457" s="7">
        <v>1.9871999999999997E-3</v>
      </c>
      <c r="AK457" s="7"/>
    </row>
    <row r="458" spans="1:37" x14ac:dyDescent="0.15">
      <c r="H458" s="7">
        <v>456</v>
      </c>
      <c r="I458" s="7">
        <v>4.2285167334943545E-3</v>
      </c>
      <c r="J458" s="7">
        <v>42.285167334943544</v>
      </c>
      <c r="K458" s="7">
        <v>1.207263949884424E-3</v>
      </c>
      <c r="L458" s="7">
        <v>10.865375548959816</v>
      </c>
      <c r="M458" s="5">
        <v>48</v>
      </c>
      <c r="N458" s="11">
        <v>1</v>
      </c>
      <c r="O458" s="7">
        <v>0.88094098614465721</v>
      </c>
      <c r="P458" s="5">
        <v>3</v>
      </c>
      <c r="Q458" s="7">
        <v>0.29364699538155242</v>
      </c>
      <c r="V458" s="7">
        <v>437</v>
      </c>
      <c r="W458" s="7">
        <v>43.129965548702138</v>
      </c>
      <c r="X458" s="7">
        <v>3.0680889488363468</v>
      </c>
      <c r="Y458" s="7">
        <v>1.2248734042605265</v>
      </c>
      <c r="Z458" s="7">
        <v>0.32860865412207524</v>
      </c>
      <c r="AA458" s="7">
        <v>9.5080798005723346E-2</v>
      </c>
      <c r="AB458" s="7">
        <v>145.16052577637524</v>
      </c>
      <c r="AC458" s="7">
        <v>0.90142141563874689</v>
      </c>
      <c r="AD458" s="7">
        <v>6.4123424361253123E-2</v>
      </c>
      <c r="AE458" s="7">
        <v>2.5600000000000001E-2</v>
      </c>
      <c r="AF458" s="7">
        <v>6.8679600000000019E-3</v>
      </c>
      <c r="AG458" s="7">
        <v>1.9871999999999997E-3</v>
      </c>
      <c r="AK458" s="7"/>
    </row>
    <row r="459" spans="1:37" x14ac:dyDescent="0.15">
      <c r="H459" s="7">
        <v>457</v>
      </c>
      <c r="I459" s="7">
        <v>4.2029557515129556E-3</v>
      </c>
      <c r="J459" s="7">
        <v>42.029557515129554</v>
      </c>
      <c r="K459" s="7">
        <v>1.1981681976272161E-3</v>
      </c>
      <c r="L459" s="7">
        <v>10.783513778644945</v>
      </c>
      <c r="M459" s="5">
        <v>48</v>
      </c>
      <c r="N459" s="11">
        <v>1</v>
      </c>
      <c r="O459" s="7">
        <v>0.87561578156519904</v>
      </c>
      <c r="P459" s="5">
        <v>3</v>
      </c>
      <c r="Q459" s="7">
        <v>0.29187192718839966</v>
      </c>
      <c r="V459" s="7">
        <v>438</v>
      </c>
      <c r="W459" s="7">
        <v>42.850678075213779</v>
      </c>
      <c r="X459" s="7">
        <v>3.0482215828401817</v>
      </c>
      <c r="Y459" s="7">
        <v>1.2169417540941769</v>
      </c>
      <c r="Z459" s="7">
        <v>0.32648075349408773</v>
      </c>
      <c r="AA459" s="7">
        <v>9.4465103661560468E-2</v>
      </c>
      <c r="AB459" s="7">
        <v>145.16052577637524</v>
      </c>
      <c r="AC459" s="7">
        <v>0.90142141563874689</v>
      </c>
      <c r="AD459" s="7">
        <v>6.4123424361253123E-2</v>
      </c>
      <c r="AE459" s="7">
        <v>2.5600000000000001E-2</v>
      </c>
      <c r="AF459" s="7">
        <v>6.8679600000000019E-3</v>
      </c>
      <c r="AG459" s="7">
        <v>1.9871999999999997E-3</v>
      </c>
      <c r="AK459" s="7"/>
    </row>
    <row r="460" spans="1:37" x14ac:dyDescent="0.15">
      <c r="H460" s="7">
        <v>458</v>
      </c>
      <c r="I460" s="7">
        <v>4.1773947695315557E-3</v>
      </c>
      <c r="J460" s="7">
        <v>41.773947695315556</v>
      </c>
      <c r="K460" s="7">
        <v>1.1890724453700085E-3</v>
      </c>
      <c r="L460" s="7">
        <v>10.701652008330075</v>
      </c>
      <c r="M460" s="5">
        <v>48</v>
      </c>
      <c r="N460" s="11">
        <v>1</v>
      </c>
      <c r="O460" s="7">
        <v>0.87029057698574075</v>
      </c>
      <c r="P460" s="5">
        <v>3</v>
      </c>
      <c r="Q460" s="7">
        <v>0.2900968589952469</v>
      </c>
      <c r="V460" s="7">
        <v>439</v>
      </c>
      <c r="W460" s="7">
        <v>42.571390601725419</v>
      </c>
      <c r="X460" s="7">
        <v>3.0283542168440163</v>
      </c>
      <c r="Y460" s="7">
        <v>1.2090101039278274</v>
      </c>
      <c r="Z460" s="7">
        <v>0.32435285286610016</v>
      </c>
      <c r="AA460" s="7">
        <v>9.3849409317397589E-2</v>
      </c>
      <c r="AB460" s="7">
        <v>145.16052577637524</v>
      </c>
      <c r="AC460" s="7">
        <v>0.90142141563874689</v>
      </c>
      <c r="AD460" s="7">
        <v>6.4123424361253123E-2</v>
      </c>
      <c r="AE460" s="7">
        <v>2.5600000000000001E-2</v>
      </c>
      <c r="AF460" s="7">
        <v>6.8679600000000019E-3</v>
      </c>
      <c r="AG460" s="7">
        <v>1.9871999999999997E-3</v>
      </c>
      <c r="AK460" s="7"/>
    </row>
    <row r="461" spans="1:37" x14ac:dyDescent="0.15">
      <c r="H461" s="7">
        <v>459</v>
      </c>
      <c r="I461" s="7">
        <v>4.1518337875501568E-3</v>
      </c>
      <c r="J461" s="7">
        <v>41.518337875501565</v>
      </c>
      <c r="K461" s="7">
        <v>1.1799766931128006E-3</v>
      </c>
      <c r="L461" s="7">
        <v>10.619790238015204</v>
      </c>
      <c r="M461" s="5">
        <v>48</v>
      </c>
      <c r="N461" s="11">
        <v>1</v>
      </c>
      <c r="O461" s="7">
        <v>0.86496537240628257</v>
      </c>
      <c r="P461" s="5">
        <v>3</v>
      </c>
      <c r="Q461" s="7">
        <v>0.28832179080209419</v>
      </c>
      <c r="V461" s="7">
        <v>440</v>
      </c>
      <c r="W461" s="7">
        <v>42.292103128237059</v>
      </c>
      <c r="X461" s="7">
        <v>3.0084868508478513</v>
      </c>
      <c r="Y461" s="7">
        <v>1.201078453761478</v>
      </c>
      <c r="Z461" s="7">
        <v>0.32222495223811259</v>
      </c>
      <c r="AA461" s="7">
        <v>9.323371497323471E-2</v>
      </c>
      <c r="AB461" s="7">
        <v>145.16052577637524</v>
      </c>
      <c r="AC461" s="7">
        <v>0.90142141563874689</v>
      </c>
      <c r="AD461" s="7">
        <v>6.4123424361253123E-2</v>
      </c>
      <c r="AE461" s="7">
        <v>2.5600000000000001E-2</v>
      </c>
      <c r="AF461" s="7">
        <v>6.8679600000000019E-3</v>
      </c>
      <c r="AG461" s="7">
        <v>1.9871999999999997E-3</v>
      </c>
      <c r="AK461" s="7"/>
    </row>
    <row r="462" spans="1:37" x14ac:dyDescent="0.15">
      <c r="H462" s="7">
        <v>460</v>
      </c>
      <c r="I462" s="7">
        <v>4.1262728055687569E-3</v>
      </c>
      <c r="J462" s="7">
        <v>41.262728055687568</v>
      </c>
      <c r="K462" s="7">
        <v>1.1708809408555929E-3</v>
      </c>
      <c r="L462" s="7">
        <v>10.537928467700336</v>
      </c>
      <c r="M462" s="5">
        <v>48</v>
      </c>
      <c r="N462" s="11">
        <v>1</v>
      </c>
      <c r="O462" s="7">
        <v>0.85964016782682429</v>
      </c>
      <c r="P462" s="5">
        <v>3</v>
      </c>
      <c r="Q462" s="7">
        <v>0.28654672260894143</v>
      </c>
      <c r="V462" s="7">
        <v>441</v>
      </c>
      <c r="W462" s="7">
        <v>42.012815654748707</v>
      </c>
      <c r="X462" s="7">
        <v>2.9886194848516867</v>
      </c>
      <c r="Y462" s="7">
        <v>1.1931468035951289</v>
      </c>
      <c r="Z462" s="7">
        <v>0.32009705161012514</v>
      </c>
      <c r="AA462" s="7">
        <v>9.2618020629071859E-2</v>
      </c>
      <c r="AB462" s="7">
        <v>145.16052577637524</v>
      </c>
      <c r="AC462" s="7">
        <v>0.90142141563874689</v>
      </c>
      <c r="AD462" s="7">
        <v>6.4123424361253123E-2</v>
      </c>
      <c r="AE462" s="7">
        <v>2.5600000000000001E-2</v>
      </c>
      <c r="AF462" s="7">
        <v>6.8679600000000019E-3</v>
      </c>
      <c r="AG462" s="7">
        <v>1.9871999999999997E-3</v>
      </c>
      <c r="AK462" s="7"/>
    </row>
    <row r="463" spans="1:37" x14ac:dyDescent="0.15">
      <c r="H463" s="7">
        <v>461</v>
      </c>
      <c r="I463" s="7">
        <v>4.100711823587358E-3</v>
      </c>
      <c r="J463" s="7">
        <v>41.007118235873577</v>
      </c>
      <c r="K463" s="7">
        <v>1.161785188598385E-3</v>
      </c>
      <c r="L463" s="7">
        <v>10.456066697385465</v>
      </c>
      <c r="M463" s="5">
        <v>48</v>
      </c>
      <c r="N463" s="11">
        <v>1</v>
      </c>
      <c r="O463" s="7">
        <v>0.85431496324736622</v>
      </c>
      <c r="P463" s="5">
        <v>3</v>
      </c>
      <c r="Q463" s="7">
        <v>0.28477165441578872</v>
      </c>
      <c r="V463" s="7">
        <v>442</v>
      </c>
      <c r="W463" s="7">
        <v>41.733528181260347</v>
      </c>
      <c r="X463" s="7">
        <v>2.9687521188555213</v>
      </c>
      <c r="Y463" s="7">
        <v>1.1852151534287794</v>
      </c>
      <c r="Z463" s="7">
        <v>0.31796915098213757</v>
      </c>
      <c r="AA463" s="7">
        <v>9.2002326284908981E-2</v>
      </c>
      <c r="AB463" s="7">
        <v>145.16052577637524</v>
      </c>
      <c r="AC463" s="7">
        <v>0.90142141563874689</v>
      </c>
      <c r="AD463" s="7">
        <v>6.4123424361253123E-2</v>
      </c>
      <c r="AE463" s="7">
        <v>2.5600000000000001E-2</v>
      </c>
      <c r="AF463" s="7">
        <v>6.8679600000000019E-3</v>
      </c>
      <c r="AG463" s="7">
        <v>1.9871999999999997E-3</v>
      </c>
      <c r="AK463" s="7"/>
    </row>
    <row r="464" spans="1:37" x14ac:dyDescent="0.15">
      <c r="H464" s="7">
        <v>462</v>
      </c>
      <c r="I464" s="7">
        <v>4.0751508416059581E-3</v>
      </c>
      <c r="J464" s="7">
        <v>40.751508416059579</v>
      </c>
      <c r="K464" s="7">
        <v>1.1526894363411773E-3</v>
      </c>
      <c r="L464" s="7">
        <v>10.374204927070597</v>
      </c>
      <c r="M464" s="5">
        <v>48</v>
      </c>
      <c r="N464" s="11">
        <v>1</v>
      </c>
      <c r="O464" s="7">
        <v>0.84898975866790793</v>
      </c>
      <c r="P464" s="5">
        <v>3</v>
      </c>
      <c r="Q464" s="7">
        <v>0.28299658622263596</v>
      </c>
      <c r="V464" s="7">
        <v>443</v>
      </c>
      <c r="W464" s="7">
        <v>41.454240707771987</v>
      </c>
      <c r="X464" s="7">
        <v>2.9488847528593563</v>
      </c>
      <c r="Y464" s="7">
        <v>1.17728350326243</v>
      </c>
      <c r="Z464" s="7">
        <v>0.31584125035415006</v>
      </c>
      <c r="AA464" s="7">
        <v>9.1386631940746116E-2</v>
      </c>
      <c r="AB464" s="7">
        <v>145.16052577637524</v>
      </c>
      <c r="AC464" s="7">
        <v>0.90142141563874689</v>
      </c>
      <c r="AD464" s="7">
        <v>6.4123424361253123E-2</v>
      </c>
      <c r="AE464" s="7">
        <v>2.5600000000000001E-2</v>
      </c>
      <c r="AF464" s="7">
        <v>6.8679600000000019E-3</v>
      </c>
      <c r="AG464" s="7">
        <v>1.9871999999999997E-3</v>
      </c>
      <c r="AK464" s="7"/>
    </row>
    <row r="465" spans="8:37" x14ac:dyDescent="0.15">
      <c r="H465" s="7">
        <v>463</v>
      </c>
      <c r="I465" s="7">
        <v>4.0495898596245592E-3</v>
      </c>
      <c r="J465" s="7">
        <v>40.495898596245588</v>
      </c>
      <c r="K465" s="7">
        <v>1.1435936840839694E-3</v>
      </c>
      <c r="L465" s="7">
        <v>10.292343156755726</v>
      </c>
      <c r="M465" s="5">
        <v>48</v>
      </c>
      <c r="N465" s="11">
        <v>1</v>
      </c>
      <c r="O465" s="7">
        <v>0.84366455408844976</v>
      </c>
      <c r="P465" s="5">
        <v>3</v>
      </c>
      <c r="Q465" s="7">
        <v>0.28122151802948325</v>
      </c>
      <c r="V465" s="7">
        <v>444</v>
      </c>
      <c r="W465" s="7">
        <v>41.174953234283628</v>
      </c>
      <c r="X465" s="7">
        <v>2.9290173868631908</v>
      </c>
      <c r="Y465" s="7">
        <v>1.1693518530960805</v>
      </c>
      <c r="Z465" s="7">
        <v>0.31371334972616244</v>
      </c>
      <c r="AA465" s="7">
        <v>9.0770937596583223E-2</v>
      </c>
      <c r="AB465" s="7">
        <v>145.16052577637524</v>
      </c>
      <c r="AC465" s="7">
        <v>0.90142141563874689</v>
      </c>
      <c r="AD465" s="7">
        <v>6.4123424361253123E-2</v>
      </c>
      <c r="AE465" s="7">
        <v>2.5600000000000001E-2</v>
      </c>
      <c r="AF465" s="7">
        <v>6.8679600000000019E-3</v>
      </c>
      <c r="AG465" s="7">
        <v>1.9871999999999997E-3</v>
      </c>
      <c r="AK465" s="7"/>
    </row>
    <row r="466" spans="8:37" x14ac:dyDescent="0.15">
      <c r="H466" s="7">
        <v>464</v>
      </c>
      <c r="I466" s="7">
        <v>4.0240288776431593E-3</v>
      </c>
      <c r="J466" s="7">
        <v>40.240288776431591</v>
      </c>
      <c r="K466" s="7">
        <v>1.1344979318267615E-3</v>
      </c>
      <c r="L466" s="7">
        <v>10.210481386440854</v>
      </c>
      <c r="M466" s="5">
        <v>48</v>
      </c>
      <c r="N466" s="11">
        <v>1</v>
      </c>
      <c r="O466" s="7">
        <v>0.83833934950899147</v>
      </c>
      <c r="P466" s="5">
        <v>3</v>
      </c>
      <c r="Q466" s="7">
        <v>0.27944644983633049</v>
      </c>
      <c r="V466" s="7">
        <v>445</v>
      </c>
      <c r="W466" s="7">
        <v>40.895665760795275</v>
      </c>
      <c r="X466" s="7">
        <v>2.9091500208670262</v>
      </c>
      <c r="Y466" s="7">
        <v>1.1614202029297314</v>
      </c>
      <c r="Z466" s="7">
        <v>0.31158544909817498</v>
      </c>
      <c r="AA466" s="7">
        <v>9.0155243252420372E-2</v>
      </c>
      <c r="AB466" s="7">
        <v>145.16052577637524</v>
      </c>
      <c r="AC466" s="7">
        <v>0.90142141563874689</v>
      </c>
      <c r="AD466" s="7">
        <v>6.4123424361253123E-2</v>
      </c>
      <c r="AE466" s="7">
        <v>2.5600000000000001E-2</v>
      </c>
      <c r="AF466" s="7">
        <v>6.8679600000000019E-3</v>
      </c>
      <c r="AG466" s="7">
        <v>1.9871999999999997E-3</v>
      </c>
      <c r="AK466" s="7"/>
    </row>
    <row r="467" spans="8:37" x14ac:dyDescent="0.15">
      <c r="H467" s="7">
        <v>465</v>
      </c>
      <c r="I467" s="7">
        <v>3.9984678956617604E-3</v>
      </c>
      <c r="J467" s="7">
        <v>39.984678956617607</v>
      </c>
      <c r="K467" s="7">
        <v>1.1254021795695538E-3</v>
      </c>
      <c r="L467" s="7">
        <v>10.128619616125984</v>
      </c>
      <c r="M467" s="5">
        <v>48</v>
      </c>
      <c r="N467" s="11">
        <v>1</v>
      </c>
      <c r="O467" s="7">
        <v>0.83301414492953352</v>
      </c>
      <c r="P467" s="5">
        <v>3</v>
      </c>
      <c r="Q467" s="7">
        <v>0.27767138164317784</v>
      </c>
      <c r="V467" s="7">
        <v>446</v>
      </c>
      <c r="W467" s="7">
        <v>40.616378287306915</v>
      </c>
      <c r="X467" s="7">
        <v>2.8892826548708612</v>
      </c>
      <c r="Y467" s="7">
        <v>1.1534885527633818</v>
      </c>
      <c r="Z467" s="7">
        <v>0.30945754847018742</v>
      </c>
      <c r="AA467" s="7">
        <v>8.9539548908257507E-2</v>
      </c>
      <c r="AB467" s="7">
        <v>145.16052577637524</v>
      </c>
      <c r="AC467" s="7">
        <v>0.90142141563874689</v>
      </c>
      <c r="AD467" s="7">
        <v>6.4123424361253123E-2</v>
      </c>
      <c r="AE467" s="7">
        <v>2.5600000000000001E-2</v>
      </c>
      <c r="AF467" s="7">
        <v>6.8679600000000019E-3</v>
      </c>
      <c r="AG467" s="7">
        <v>1.9871999999999997E-3</v>
      </c>
      <c r="AK467" s="7"/>
    </row>
    <row r="468" spans="8:37" x14ac:dyDescent="0.15">
      <c r="H468" s="7">
        <v>466</v>
      </c>
      <c r="I468" s="7">
        <v>3.9729069136803605E-3</v>
      </c>
      <c r="J468" s="7">
        <v>39.729069136803602</v>
      </c>
      <c r="K468" s="7">
        <v>1.1163064273123462E-3</v>
      </c>
      <c r="L468" s="7">
        <v>10.046757845811117</v>
      </c>
      <c r="M468" s="5">
        <v>48</v>
      </c>
      <c r="N468" s="11">
        <v>1</v>
      </c>
      <c r="O468" s="7">
        <v>0.82768894035007501</v>
      </c>
      <c r="P468" s="5">
        <v>3</v>
      </c>
      <c r="Q468" s="7">
        <v>0.27589631345002502</v>
      </c>
      <c r="V468" s="7">
        <v>447</v>
      </c>
      <c r="W468" s="7">
        <v>40.337090813818556</v>
      </c>
      <c r="X468" s="7">
        <v>2.8694152888746962</v>
      </c>
      <c r="Y468" s="7">
        <v>1.1455569025970325</v>
      </c>
      <c r="Z468" s="7">
        <v>0.3073296478421999</v>
      </c>
      <c r="AA468" s="7">
        <v>8.8923854564094629E-2</v>
      </c>
      <c r="AB468" s="7">
        <v>145.16052577637524</v>
      </c>
      <c r="AC468" s="7">
        <v>0.90142141563874689</v>
      </c>
      <c r="AD468" s="7">
        <v>6.4123424361253123E-2</v>
      </c>
      <c r="AE468" s="7">
        <v>2.5600000000000001E-2</v>
      </c>
      <c r="AF468" s="7">
        <v>6.8679600000000019E-3</v>
      </c>
      <c r="AG468" s="7">
        <v>1.9871999999999997E-3</v>
      </c>
      <c r="AK468" s="7"/>
    </row>
    <row r="469" spans="8:37" x14ac:dyDescent="0.15">
      <c r="H469" s="7">
        <v>467</v>
      </c>
      <c r="I469" s="7">
        <v>3.9473459316989616E-3</v>
      </c>
      <c r="J469" s="7">
        <v>39.473459316989619</v>
      </c>
      <c r="K469" s="7">
        <v>1.1072106750551383E-3</v>
      </c>
      <c r="L469" s="7">
        <v>9.9648960754962452</v>
      </c>
      <c r="M469" s="5">
        <v>48</v>
      </c>
      <c r="N469" s="11">
        <v>1</v>
      </c>
      <c r="O469" s="7">
        <v>0.82236373577061705</v>
      </c>
      <c r="P469" s="5">
        <v>3</v>
      </c>
      <c r="Q469" s="7">
        <v>0.27412124525687237</v>
      </c>
      <c r="V469" s="7">
        <v>448</v>
      </c>
      <c r="W469" s="7">
        <v>40.057803340330189</v>
      </c>
      <c r="X469" s="7">
        <v>2.8495479228785308</v>
      </c>
      <c r="Y469" s="7">
        <v>1.1376252524306829</v>
      </c>
      <c r="Z469" s="7">
        <v>0.30520174721421228</v>
      </c>
      <c r="AA469" s="7">
        <v>8.830816021993175E-2</v>
      </c>
      <c r="AB469" s="7">
        <v>145.16052577637524</v>
      </c>
      <c r="AC469" s="7">
        <v>0.90142141563874689</v>
      </c>
      <c r="AD469" s="7">
        <v>6.4123424361253123E-2</v>
      </c>
      <c r="AE469" s="7">
        <v>2.5600000000000001E-2</v>
      </c>
      <c r="AF469" s="7">
        <v>6.8679600000000019E-3</v>
      </c>
      <c r="AG469" s="7">
        <v>1.9871999999999997E-3</v>
      </c>
      <c r="AK469" s="7"/>
    </row>
    <row r="470" spans="8:37" x14ac:dyDescent="0.15">
      <c r="H470" s="7">
        <v>468</v>
      </c>
      <c r="I470" s="7">
        <v>3.9217849497175617E-3</v>
      </c>
      <c r="J470" s="7">
        <v>39.217849497175621</v>
      </c>
      <c r="K470" s="7">
        <v>1.0981149227979304E-3</v>
      </c>
      <c r="L470" s="7">
        <v>9.8830343051813738</v>
      </c>
      <c r="M470" s="5">
        <v>48</v>
      </c>
      <c r="N470" s="11">
        <v>1</v>
      </c>
      <c r="O470" s="7">
        <v>0.81703853119115877</v>
      </c>
      <c r="P470" s="5">
        <v>3</v>
      </c>
      <c r="Q470" s="7">
        <v>0.27234617706371961</v>
      </c>
      <c r="V470" s="7">
        <v>449</v>
      </c>
      <c r="W470" s="7">
        <v>39.778515866841843</v>
      </c>
      <c r="X470" s="7">
        <v>2.8296805568823657</v>
      </c>
      <c r="Y470" s="7">
        <v>1.1296936022643338</v>
      </c>
      <c r="Z470" s="7">
        <v>0.30307384658622483</v>
      </c>
      <c r="AA470" s="7">
        <v>8.7692465875768885E-2</v>
      </c>
      <c r="AB470" s="7">
        <v>145.16052577637524</v>
      </c>
      <c r="AC470" s="7">
        <v>0.90142141563874689</v>
      </c>
      <c r="AD470" s="7">
        <v>6.4123424361253123E-2</v>
      </c>
      <c r="AE470" s="7">
        <v>2.5600000000000001E-2</v>
      </c>
      <c r="AF470" s="7">
        <v>6.8679600000000019E-3</v>
      </c>
      <c r="AG470" s="7">
        <v>1.9871999999999997E-3</v>
      </c>
      <c r="AK470" s="7"/>
    </row>
    <row r="471" spans="8:37" x14ac:dyDescent="0.15">
      <c r="H471" s="7">
        <v>469</v>
      </c>
      <c r="I471" s="7">
        <v>3.8962239677361628E-3</v>
      </c>
      <c r="J471" s="7">
        <v>38.96223967736163</v>
      </c>
      <c r="K471" s="7">
        <v>1.0890191705407227E-3</v>
      </c>
      <c r="L471" s="7">
        <v>9.8011725348665042</v>
      </c>
      <c r="M471" s="5">
        <v>48</v>
      </c>
      <c r="N471" s="11">
        <v>1</v>
      </c>
      <c r="O471" s="7">
        <v>0.81171332661170059</v>
      </c>
      <c r="P471" s="5">
        <v>3</v>
      </c>
      <c r="Q471" s="7">
        <v>0.27057110887056685</v>
      </c>
      <c r="V471" s="7">
        <v>450</v>
      </c>
      <c r="W471" s="7">
        <v>39.499228393353484</v>
      </c>
      <c r="X471" s="7">
        <v>2.8098131908862007</v>
      </c>
      <c r="Y471" s="7">
        <v>1.1217619520979842</v>
      </c>
      <c r="Z471" s="7">
        <v>0.30094594595823726</v>
      </c>
      <c r="AA471" s="7">
        <v>8.707677153160602E-2</v>
      </c>
      <c r="AB471" s="7">
        <v>145.16052577637524</v>
      </c>
      <c r="AC471" s="7">
        <v>0.90142141563874689</v>
      </c>
      <c r="AD471" s="7">
        <v>6.4123424361253123E-2</v>
      </c>
      <c r="AE471" s="7">
        <v>2.5600000000000001E-2</v>
      </c>
      <c r="AF471" s="7">
        <v>6.8679600000000019E-3</v>
      </c>
      <c r="AG471" s="7">
        <v>1.9871999999999997E-3</v>
      </c>
      <c r="AK471" s="7"/>
    </row>
    <row r="472" spans="8:37" x14ac:dyDescent="0.15">
      <c r="H472" s="7">
        <v>470</v>
      </c>
      <c r="I472" s="7">
        <v>3.8706629857547629E-3</v>
      </c>
      <c r="J472" s="7">
        <v>38.706629857547632</v>
      </c>
      <c r="K472" s="7">
        <v>1.0799234182835148E-3</v>
      </c>
      <c r="L472" s="7">
        <v>9.7193107645516328</v>
      </c>
      <c r="M472" s="5">
        <v>48</v>
      </c>
      <c r="N472" s="11">
        <v>1</v>
      </c>
      <c r="O472" s="7">
        <v>0.8063881220322423</v>
      </c>
      <c r="P472" s="5">
        <v>3</v>
      </c>
      <c r="Q472" s="7">
        <v>0.26879604067741408</v>
      </c>
      <c r="V472" s="7">
        <v>451</v>
      </c>
      <c r="W472" s="7">
        <v>39.268816227725587</v>
      </c>
      <c r="X472" s="7">
        <v>2.7934226139393648</v>
      </c>
      <c r="Y472" s="7">
        <v>1.1152183407107461</v>
      </c>
      <c r="Z472" s="7">
        <v>0.29919042794014755</v>
      </c>
      <c r="AA472" s="7">
        <v>8.656882369767166E-2</v>
      </c>
      <c r="AB472" s="7">
        <v>145.16052577637524</v>
      </c>
      <c r="AC472" s="7">
        <v>0.90142141563874689</v>
      </c>
      <c r="AD472" s="7">
        <v>6.4123424361253123E-2</v>
      </c>
      <c r="AE472" s="7">
        <v>2.5600000000000001E-2</v>
      </c>
      <c r="AF472" s="7">
        <v>6.8679600000000019E-3</v>
      </c>
      <c r="AG472" s="7">
        <v>1.9871999999999997E-3</v>
      </c>
      <c r="AK472" s="7"/>
    </row>
    <row r="473" spans="8:37" x14ac:dyDescent="0.15">
      <c r="H473" s="7">
        <v>471</v>
      </c>
      <c r="I473" s="7">
        <v>3.845102003773364E-3</v>
      </c>
      <c r="J473" s="7">
        <v>38.451020037733642</v>
      </c>
      <c r="K473" s="7">
        <v>1.0708276660263071E-3</v>
      </c>
      <c r="L473" s="7">
        <v>9.6374489942367632</v>
      </c>
      <c r="M473" s="5">
        <v>48</v>
      </c>
      <c r="N473" s="11">
        <v>1</v>
      </c>
      <c r="O473" s="7">
        <v>0.80106291745278424</v>
      </c>
      <c r="P473" s="5">
        <v>3</v>
      </c>
      <c r="Q473" s="7">
        <v>0.26702097248426143</v>
      </c>
      <c r="V473" s="7">
        <v>452</v>
      </c>
      <c r="W473" s="7">
        <v>39.03840406209769</v>
      </c>
      <c r="X473" s="7">
        <v>2.7770320369925283</v>
      </c>
      <c r="Y473" s="7">
        <v>1.1086747293235077</v>
      </c>
      <c r="Z473" s="7">
        <v>0.29743490992205784</v>
      </c>
      <c r="AA473" s="7">
        <v>8.6060875863737271E-2</v>
      </c>
      <c r="AB473" s="7">
        <v>145.16052577637524</v>
      </c>
      <c r="AC473" s="7">
        <v>0.90142141563874689</v>
      </c>
      <c r="AD473" s="7">
        <v>6.4123424361253123E-2</v>
      </c>
      <c r="AE473" s="7">
        <v>2.5600000000000001E-2</v>
      </c>
      <c r="AF473" s="7">
        <v>6.8679600000000019E-3</v>
      </c>
      <c r="AG473" s="7">
        <v>1.9871999999999997E-3</v>
      </c>
      <c r="AK473" s="7"/>
    </row>
    <row r="474" spans="8:37" x14ac:dyDescent="0.15">
      <c r="H474" s="7">
        <v>472</v>
      </c>
      <c r="I474" s="7">
        <v>3.8195410217919646E-3</v>
      </c>
      <c r="J474" s="7">
        <v>38.195410217919644</v>
      </c>
      <c r="K474" s="7">
        <v>1.0617319137690992E-3</v>
      </c>
      <c r="L474" s="7">
        <v>9.5555872239218935</v>
      </c>
      <c r="M474" s="5">
        <v>48</v>
      </c>
      <c r="N474" s="11">
        <v>1</v>
      </c>
      <c r="O474" s="7">
        <v>0.79573771287332595</v>
      </c>
      <c r="P474" s="5">
        <v>3</v>
      </c>
      <c r="Q474" s="7">
        <v>0.26524590429110867</v>
      </c>
      <c r="V474" s="7">
        <v>453</v>
      </c>
      <c r="W474" s="7">
        <v>38.807991896469801</v>
      </c>
      <c r="X474" s="7">
        <v>2.7606414600456923</v>
      </c>
      <c r="Y474" s="7">
        <v>1.1021311179362696</v>
      </c>
      <c r="Z474" s="7">
        <v>0.29567939190396814</v>
      </c>
      <c r="AA474" s="7">
        <v>8.555292802980291E-2</v>
      </c>
      <c r="AB474" s="7">
        <v>145.16052577637524</v>
      </c>
      <c r="AC474" s="7">
        <v>0.90142141563874689</v>
      </c>
      <c r="AD474" s="7">
        <v>6.4123424361253123E-2</v>
      </c>
      <c r="AE474" s="7">
        <v>2.5600000000000001E-2</v>
      </c>
      <c r="AF474" s="7">
        <v>6.8679600000000019E-3</v>
      </c>
      <c r="AG474" s="7">
        <v>1.9871999999999997E-3</v>
      </c>
      <c r="AK474" s="7"/>
    </row>
    <row r="475" spans="8:37" x14ac:dyDescent="0.15">
      <c r="H475" s="7">
        <v>473</v>
      </c>
      <c r="I475" s="7">
        <v>3.7939800398105652E-3</v>
      </c>
      <c r="J475" s="7">
        <v>37.939800398105653</v>
      </c>
      <c r="K475" s="7">
        <v>1.0526361615118916E-3</v>
      </c>
      <c r="L475" s="7">
        <v>9.4737254536070239</v>
      </c>
      <c r="M475" s="5">
        <v>48</v>
      </c>
      <c r="N475" s="11">
        <v>1</v>
      </c>
      <c r="O475" s="7">
        <v>0.79041250829386778</v>
      </c>
      <c r="P475" s="5">
        <v>3</v>
      </c>
      <c r="Q475" s="7">
        <v>0.26347083609795591</v>
      </c>
      <c r="V475" s="7">
        <v>454</v>
      </c>
      <c r="W475" s="7">
        <v>38.577579730841897</v>
      </c>
      <c r="X475" s="7">
        <v>2.7442508830988559</v>
      </c>
      <c r="Y475" s="7">
        <v>1.0955875065490313</v>
      </c>
      <c r="Z475" s="7">
        <v>0.29392387388587837</v>
      </c>
      <c r="AA475" s="7">
        <v>8.5044980195868536E-2</v>
      </c>
      <c r="AB475" s="7">
        <v>145.16052577637524</v>
      </c>
      <c r="AC475" s="7">
        <v>0.90142141563874689</v>
      </c>
      <c r="AD475" s="7">
        <v>6.4123424361253123E-2</v>
      </c>
      <c r="AE475" s="7">
        <v>2.5600000000000001E-2</v>
      </c>
      <c r="AF475" s="7">
        <v>6.8679600000000019E-3</v>
      </c>
      <c r="AG475" s="7">
        <v>1.9871999999999997E-3</v>
      </c>
      <c r="AK475" s="7"/>
    </row>
    <row r="476" spans="8:37" x14ac:dyDescent="0.15">
      <c r="H476" s="7">
        <v>474</v>
      </c>
      <c r="I476" s="7">
        <v>3.7684190578291658E-3</v>
      </c>
      <c r="J476" s="7">
        <v>37.684190578291656</v>
      </c>
      <c r="K476" s="7">
        <v>1.0435404092546837E-3</v>
      </c>
      <c r="L476" s="7">
        <v>9.3918636832921525</v>
      </c>
      <c r="M476" s="5">
        <v>48</v>
      </c>
      <c r="N476" s="11">
        <v>1</v>
      </c>
      <c r="O476" s="7">
        <v>0.78508730371440949</v>
      </c>
      <c r="P476" s="5">
        <v>3</v>
      </c>
      <c r="Q476" s="7">
        <v>0.26169576790480314</v>
      </c>
      <c r="V476" s="7">
        <v>455</v>
      </c>
      <c r="W476" s="7">
        <v>38.347167565214008</v>
      </c>
      <c r="X476" s="7">
        <v>2.7278603061520199</v>
      </c>
      <c r="Y476" s="7">
        <v>1.0890438951617931</v>
      </c>
      <c r="Z476" s="7">
        <v>0.29216835586778866</v>
      </c>
      <c r="AA476" s="7">
        <v>8.4537032361934175E-2</v>
      </c>
      <c r="AB476" s="7">
        <v>145.16052577637524</v>
      </c>
      <c r="AC476" s="7">
        <v>0.90142141563874689</v>
      </c>
      <c r="AD476" s="7">
        <v>6.4123424361253123E-2</v>
      </c>
      <c r="AE476" s="7">
        <v>2.5600000000000001E-2</v>
      </c>
      <c r="AF476" s="7">
        <v>6.8679600000000019E-3</v>
      </c>
      <c r="AG476" s="7">
        <v>1.9871999999999997E-3</v>
      </c>
      <c r="AK476" s="7"/>
    </row>
    <row r="477" spans="8:37" x14ac:dyDescent="0.15">
      <c r="H477" s="7">
        <v>475</v>
      </c>
      <c r="I477" s="7">
        <v>3.7428580758477664E-3</v>
      </c>
      <c r="J477" s="7">
        <v>37.428580758477665</v>
      </c>
      <c r="K477" s="7">
        <v>1.034444656997476E-3</v>
      </c>
      <c r="L477" s="7">
        <v>9.3100019129772846</v>
      </c>
      <c r="M477" s="5">
        <v>48</v>
      </c>
      <c r="N477" s="11">
        <v>1</v>
      </c>
      <c r="O477" s="7">
        <v>0.77976209913495131</v>
      </c>
      <c r="P477" s="5">
        <v>3</v>
      </c>
      <c r="Q477" s="7">
        <v>0.25992069971165044</v>
      </c>
      <c r="V477" s="7">
        <v>456</v>
      </c>
      <c r="W477" s="7">
        <v>38.116755399586111</v>
      </c>
      <c r="X477" s="7">
        <v>2.7114697292051835</v>
      </c>
      <c r="Y477" s="7">
        <v>1.0825002837745548</v>
      </c>
      <c r="Z477" s="7">
        <v>0.29041283784969896</v>
      </c>
      <c r="AA477" s="7">
        <v>8.4029084527999801E-2</v>
      </c>
      <c r="AB477" s="7">
        <v>145.16052577637524</v>
      </c>
      <c r="AC477" s="7">
        <v>0.90142141563874689</v>
      </c>
      <c r="AD477" s="7">
        <v>6.4123424361253123E-2</v>
      </c>
      <c r="AE477" s="7">
        <v>2.5600000000000001E-2</v>
      </c>
      <c r="AF477" s="7">
        <v>6.8679600000000019E-3</v>
      </c>
      <c r="AG477" s="7">
        <v>1.9871999999999997E-3</v>
      </c>
      <c r="AK477" s="7"/>
    </row>
    <row r="478" spans="8:37" x14ac:dyDescent="0.15">
      <c r="H478" s="7">
        <v>476</v>
      </c>
      <c r="I478" s="7">
        <v>3.717297093866367E-3</v>
      </c>
      <c r="J478" s="7">
        <v>37.172970938663667</v>
      </c>
      <c r="K478" s="7">
        <v>1.0253489047402681E-3</v>
      </c>
      <c r="L478" s="7">
        <v>9.2281401426624132</v>
      </c>
      <c r="M478" s="5">
        <v>48</v>
      </c>
      <c r="N478" s="11">
        <v>1</v>
      </c>
      <c r="O478" s="7">
        <v>0.77443689455549303</v>
      </c>
      <c r="P478" s="5">
        <v>3</v>
      </c>
      <c r="Q478" s="7">
        <v>0.25814563151849768</v>
      </c>
      <c r="V478" s="7">
        <v>457</v>
      </c>
      <c r="W478" s="7">
        <v>37.886343233958215</v>
      </c>
      <c r="X478" s="7">
        <v>2.6950791522583475</v>
      </c>
      <c r="Y478" s="7">
        <v>1.0759566723873166</v>
      </c>
      <c r="Z478" s="7">
        <v>0.28865731983160925</v>
      </c>
      <c r="AA478" s="7">
        <v>8.352113669406544E-2</v>
      </c>
      <c r="AB478" s="7">
        <v>145.16052577637524</v>
      </c>
      <c r="AC478" s="7">
        <v>0.90142141563874689</v>
      </c>
      <c r="AD478" s="7">
        <v>6.4123424361253123E-2</v>
      </c>
      <c r="AE478" s="7">
        <v>2.5600000000000001E-2</v>
      </c>
      <c r="AF478" s="7">
        <v>6.8679600000000019E-3</v>
      </c>
      <c r="AG478" s="7">
        <v>1.9871999999999997E-3</v>
      </c>
      <c r="AK478" s="7"/>
    </row>
    <row r="479" spans="8:37" x14ac:dyDescent="0.15">
      <c r="H479" s="7">
        <v>477</v>
      </c>
      <c r="I479" s="7">
        <v>3.6917361118849676E-3</v>
      </c>
      <c r="J479" s="7">
        <v>36.917361118849676</v>
      </c>
      <c r="K479" s="7">
        <v>1.0162531524830604E-3</v>
      </c>
      <c r="L479" s="7">
        <v>9.1462783723475436</v>
      </c>
      <c r="M479" s="5">
        <v>48</v>
      </c>
      <c r="N479" s="11">
        <v>1</v>
      </c>
      <c r="O479" s="7">
        <v>0.76911168997603496</v>
      </c>
      <c r="P479" s="5">
        <v>3</v>
      </c>
      <c r="Q479" s="7">
        <v>0.25637056332534497</v>
      </c>
      <c r="V479" s="7">
        <v>458</v>
      </c>
      <c r="W479" s="7">
        <v>37.655931068330318</v>
      </c>
      <c r="X479" s="7">
        <v>2.6786885753115111</v>
      </c>
      <c r="Y479" s="7">
        <v>1.0694130610000783</v>
      </c>
      <c r="Z479" s="7">
        <v>0.28690180181351949</v>
      </c>
      <c r="AA479" s="7">
        <v>8.3013188860131065E-2</v>
      </c>
      <c r="AB479" s="7">
        <v>145.16052577637524</v>
      </c>
      <c r="AC479" s="7">
        <v>0.90142141563874689</v>
      </c>
      <c r="AD479" s="7">
        <v>6.4123424361253123E-2</v>
      </c>
      <c r="AE479" s="7">
        <v>2.5600000000000001E-2</v>
      </c>
      <c r="AF479" s="7">
        <v>6.8679600000000019E-3</v>
      </c>
      <c r="AG479" s="7">
        <v>1.9871999999999997E-3</v>
      </c>
      <c r="AK479" s="7"/>
    </row>
    <row r="480" spans="8:37" x14ac:dyDescent="0.15">
      <c r="H480" s="7">
        <v>478</v>
      </c>
      <c r="I480" s="7">
        <v>3.6661751299035682E-3</v>
      </c>
      <c r="J480" s="7">
        <v>36.661751299035679</v>
      </c>
      <c r="K480" s="7">
        <v>1.0071574002258525E-3</v>
      </c>
      <c r="L480" s="7">
        <v>9.064416602032674</v>
      </c>
      <c r="M480" s="5">
        <v>48</v>
      </c>
      <c r="N480" s="11">
        <v>1</v>
      </c>
      <c r="O480" s="7">
        <v>0.76378648539657668</v>
      </c>
      <c r="P480" s="5">
        <v>3</v>
      </c>
      <c r="Q480" s="7">
        <v>0.25459549513219221</v>
      </c>
      <c r="V480" s="7">
        <v>459</v>
      </c>
      <c r="W480" s="7">
        <v>37.425518902702422</v>
      </c>
      <c r="X480" s="7">
        <v>2.6622979983646755</v>
      </c>
      <c r="Y480" s="7">
        <v>1.0628694496128401</v>
      </c>
      <c r="Z480" s="7">
        <v>0.28514628379542983</v>
      </c>
      <c r="AA480" s="7">
        <v>8.2505241026196705E-2</v>
      </c>
      <c r="AB480" s="7">
        <v>145.16052577637524</v>
      </c>
      <c r="AC480" s="7">
        <v>0.90142141563874689</v>
      </c>
      <c r="AD480" s="7">
        <v>6.4123424361253123E-2</v>
      </c>
      <c r="AE480" s="7">
        <v>2.5600000000000001E-2</v>
      </c>
      <c r="AF480" s="7">
        <v>6.8679600000000019E-3</v>
      </c>
      <c r="AG480" s="7">
        <v>1.9871999999999997E-3</v>
      </c>
      <c r="AK480" s="7"/>
    </row>
    <row r="481" spans="8:37" x14ac:dyDescent="0.15">
      <c r="H481" s="7">
        <v>479</v>
      </c>
      <c r="I481" s="7">
        <v>3.6406141479221688E-3</v>
      </c>
      <c r="J481" s="7">
        <v>36.406141479221688</v>
      </c>
      <c r="K481" s="7">
        <v>9.9806164796864463E-4</v>
      </c>
      <c r="L481" s="7">
        <v>8.9825548317178026</v>
      </c>
      <c r="M481" s="5">
        <v>48</v>
      </c>
      <c r="N481" s="11">
        <v>1</v>
      </c>
      <c r="O481" s="7">
        <v>0.7584612808171185</v>
      </c>
      <c r="P481" s="5">
        <v>3</v>
      </c>
      <c r="Q481" s="7">
        <v>0.2528204269390395</v>
      </c>
      <c r="V481" s="7">
        <v>460</v>
      </c>
      <c r="W481" s="7">
        <v>37.195106737074525</v>
      </c>
      <c r="X481" s="7">
        <v>2.6459074214178391</v>
      </c>
      <c r="Y481" s="7">
        <v>1.0563258382256018</v>
      </c>
      <c r="Z481" s="7">
        <v>0.28339076577734007</v>
      </c>
      <c r="AA481" s="7">
        <v>8.199729319226233E-2</v>
      </c>
      <c r="AB481" s="7">
        <v>145.16052577637524</v>
      </c>
      <c r="AC481" s="7">
        <v>0.90142141563874689</v>
      </c>
      <c r="AD481" s="7">
        <v>6.4123424361253123E-2</v>
      </c>
      <c r="AE481" s="7">
        <v>2.5600000000000001E-2</v>
      </c>
      <c r="AF481" s="7">
        <v>6.8679600000000019E-3</v>
      </c>
      <c r="AG481" s="7">
        <v>1.9871999999999997E-3</v>
      </c>
      <c r="AK481" s="7"/>
    </row>
    <row r="482" spans="8:37" x14ac:dyDescent="0.15">
      <c r="H482" s="7">
        <v>480</v>
      </c>
      <c r="I482" s="7">
        <v>3.6150531659407694E-3</v>
      </c>
      <c r="J482" s="7">
        <v>36.150531659407697</v>
      </c>
      <c r="K482" s="7">
        <v>9.8896589571143695E-4</v>
      </c>
      <c r="L482" s="7">
        <v>8.9006930614029329</v>
      </c>
      <c r="M482" s="5">
        <v>48</v>
      </c>
      <c r="N482" s="11">
        <v>1</v>
      </c>
      <c r="O482" s="7">
        <v>0.75313607623766032</v>
      </c>
      <c r="P482" s="5">
        <v>3</v>
      </c>
      <c r="Q482" s="7">
        <v>0.25104535874588679</v>
      </c>
      <c r="V482" s="7">
        <v>461</v>
      </c>
      <c r="W482" s="7">
        <v>36.964694571446636</v>
      </c>
      <c r="X482" s="7">
        <v>2.6295168444710031</v>
      </c>
      <c r="Y482" s="7">
        <v>1.0497822268383636</v>
      </c>
      <c r="Z482" s="7">
        <v>0.28163524775925036</v>
      </c>
      <c r="AA482" s="7">
        <v>8.1489345358327955E-2</v>
      </c>
      <c r="AB482" s="7">
        <v>145.16052577637524</v>
      </c>
      <c r="AC482" s="7">
        <v>0.90142141563874689</v>
      </c>
      <c r="AD482" s="7">
        <v>6.4123424361253123E-2</v>
      </c>
      <c r="AE482" s="7">
        <v>2.5600000000000001E-2</v>
      </c>
      <c r="AF482" s="7">
        <v>6.8679600000000019E-3</v>
      </c>
      <c r="AG482" s="7">
        <v>1.9871999999999997E-3</v>
      </c>
      <c r="AK482" s="7"/>
    </row>
    <row r="483" spans="8:37" x14ac:dyDescent="0.15">
      <c r="H483" s="7">
        <v>481</v>
      </c>
      <c r="I483" s="7">
        <v>3.5939653558061148E-3</v>
      </c>
      <c r="J483" s="7">
        <v>35.939653558061146</v>
      </c>
      <c r="K483" s="7">
        <v>9.8183709987985043E-4</v>
      </c>
      <c r="L483" s="7">
        <v>8.8365338989186544</v>
      </c>
      <c r="M483" s="5">
        <v>48</v>
      </c>
      <c r="N483" s="11">
        <v>1</v>
      </c>
      <c r="O483" s="7">
        <v>0.74874278245960724</v>
      </c>
      <c r="P483" s="5">
        <v>3</v>
      </c>
      <c r="Q483" s="7">
        <v>0.24958092748653574</v>
      </c>
      <c r="V483" s="7">
        <v>462</v>
      </c>
      <c r="W483" s="7">
        <v>36.734282405818732</v>
      </c>
      <c r="X483" s="7">
        <v>2.6131262675241667</v>
      </c>
      <c r="Y483" s="7">
        <v>1.0432386154511253</v>
      </c>
      <c r="Z483" s="7">
        <v>0.2798797297411606</v>
      </c>
      <c r="AA483" s="7">
        <v>8.0981397524393581E-2</v>
      </c>
      <c r="AB483" s="7">
        <v>145.16052577637524</v>
      </c>
      <c r="AC483" s="7">
        <v>0.90142141563874689</v>
      </c>
      <c r="AD483" s="7">
        <v>6.4123424361253123E-2</v>
      </c>
      <c r="AE483" s="7">
        <v>2.5600000000000001E-2</v>
      </c>
      <c r="AF483" s="7">
        <v>6.8679600000000019E-3</v>
      </c>
      <c r="AG483" s="7">
        <v>1.9871999999999997E-3</v>
      </c>
      <c r="AK483" s="7"/>
    </row>
    <row r="484" spans="8:37" x14ac:dyDescent="0.15">
      <c r="H484" s="7">
        <v>482</v>
      </c>
      <c r="I484" s="7">
        <v>3.5728775456714606E-3</v>
      </c>
      <c r="J484" s="7">
        <v>35.728775456714608</v>
      </c>
      <c r="K484" s="7">
        <v>9.7470830404826369E-4</v>
      </c>
      <c r="L484" s="7">
        <v>8.772374736434374</v>
      </c>
      <c r="M484" s="5">
        <v>48</v>
      </c>
      <c r="N484" s="11">
        <v>1</v>
      </c>
      <c r="O484" s="7">
        <v>0.74434948868155437</v>
      </c>
      <c r="P484" s="5">
        <v>3</v>
      </c>
      <c r="Q484" s="7">
        <v>0.24811649622718479</v>
      </c>
      <c r="V484" s="7">
        <v>463</v>
      </c>
      <c r="W484" s="7">
        <v>36.503870240190842</v>
      </c>
      <c r="X484" s="7">
        <v>2.5967356905773307</v>
      </c>
      <c r="Y484" s="7">
        <v>1.0366950040638871</v>
      </c>
      <c r="Z484" s="7">
        <v>0.27812421172307095</v>
      </c>
      <c r="AA484" s="7">
        <v>8.047344969045922E-2</v>
      </c>
      <c r="AB484" s="7">
        <v>145.16052577637524</v>
      </c>
      <c r="AC484" s="7">
        <v>0.90142141563874689</v>
      </c>
      <c r="AD484" s="7">
        <v>6.4123424361253123E-2</v>
      </c>
      <c r="AE484" s="7">
        <v>2.5600000000000001E-2</v>
      </c>
      <c r="AF484" s="7">
        <v>6.8679600000000019E-3</v>
      </c>
      <c r="AG484" s="7">
        <v>1.9871999999999997E-3</v>
      </c>
      <c r="AK484" s="7"/>
    </row>
    <row r="485" spans="8:37" x14ac:dyDescent="0.15">
      <c r="H485" s="7">
        <v>483</v>
      </c>
      <c r="I485" s="7">
        <v>3.551789735536806E-3</v>
      </c>
      <c r="J485" s="7">
        <v>35.517897355368063</v>
      </c>
      <c r="K485" s="7">
        <v>9.6757950821667717E-4</v>
      </c>
      <c r="L485" s="7">
        <v>8.7082155739500955</v>
      </c>
      <c r="M485" s="5">
        <v>48</v>
      </c>
      <c r="N485" s="11">
        <v>1</v>
      </c>
      <c r="O485" s="7">
        <v>0.73995619490350129</v>
      </c>
      <c r="P485" s="5">
        <v>3</v>
      </c>
      <c r="Q485" s="7">
        <v>0.24665206496783376</v>
      </c>
      <c r="V485" s="7">
        <v>464</v>
      </c>
      <c r="W485" s="7">
        <v>36.273458074562946</v>
      </c>
      <c r="X485" s="7">
        <v>2.5803451136304942</v>
      </c>
      <c r="Y485" s="7">
        <v>1.0301513926766488</v>
      </c>
      <c r="Z485" s="7">
        <v>0.27636869370498118</v>
      </c>
      <c r="AA485" s="7">
        <v>7.9965501856524845E-2</v>
      </c>
      <c r="AB485" s="7">
        <v>145.16052577637524</v>
      </c>
      <c r="AC485" s="7">
        <v>0.90142141563874689</v>
      </c>
      <c r="AD485" s="7">
        <v>6.4123424361253123E-2</v>
      </c>
      <c r="AE485" s="7">
        <v>2.5600000000000001E-2</v>
      </c>
      <c r="AF485" s="7">
        <v>6.8679600000000019E-3</v>
      </c>
      <c r="AG485" s="7">
        <v>1.9871999999999997E-3</v>
      </c>
      <c r="AK485" s="7"/>
    </row>
    <row r="486" spans="8:37" x14ac:dyDescent="0.15">
      <c r="H486" s="7">
        <v>484</v>
      </c>
      <c r="I486" s="7">
        <v>3.5307019254021514E-3</v>
      </c>
      <c r="J486" s="7">
        <v>35.307019254021512</v>
      </c>
      <c r="K486" s="7">
        <v>9.6045071238509054E-4</v>
      </c>
      <c r="L486" s="7">
        <v>8.6440564114658152</v>
      </c>
      <c r="M486" s="5">
        <v>48</v>
      </c>
      <c r="N486" s="11">
        <v>1</v>
      </c>
      <c r="O486" s="7">
        <v>0.7355629011254482</v>
      </c>
      <c r="P486" s="5">
        <v>3</v>
      </c>
      <c r="Q486" s="7">
        <v>0.24518763370848273</v>
      </c>
      <c r="V486" s="7">
        <v>465</v>
      </c>
      <c r="W486" s="7">
        <v>36.043045908935056</v>
      </c>
      <c r="X486" s="7">
        <v>2.5639545366836587</v>
      </c>
      <c r="Y486" s="7">
        <v>1.0236077812894109</v>
      </c>
      <c r="Z486" s="7">
        <v>0.27461317568689153</v>
      </c>
      <c r="AA486" s="7">
        <v>7.9457554022590499E-2</v>
      </c>
      <c r="AB486" s="7">
        <v>145.16052577637524</v>
      </c>
      <c r="AC486" s="7">
        <v>0.90142141563874689</v>
      </c>
      <c r="AD486" s="7">
        <v>6.4123424361253123E-2</v>
      </c>
      <c r="AE486" s="7">
        <v>2.5600000000000001E-2</v>
      </c>
      <c r="AF486" s="7">
        <v>6.8679600000000019E-3</v>
      </c>
      <c r="AG486" s="7">
        <v>1.9871999999999997E-3</v>
      </c>
      <c r="AK486" s="7"/>
    </row>
    <row r="487" spans="8:37" x14ac:dyDescent="0.15">
      <c r="H487" s="7">
        <v>485</v>
      </c>
      <c r="I487" s="7">
        <v>3.5096141152674968E-3</v>
      </c>
      <c r="J487" s="7">
        <v>35.096141152674967</v>
      </c>
      <c r="K487" s="7">
        <v>9.5332191655350391E-4</v>
      </c>
      <c r="L487" s="7">
        <v>8.5798972489815348</v>
      </c>
      <c r="M487" s="5">
        <v>48</v>
      </c>
      <c r="N487" s="11">
        <v>1</v>
      </c>
      <c r="O487" s="7">
        <v>0.73116960734739511</v>
      </c>
      <c r="P487" s="5">
        <v>3</v>
      </c>
      <c r="Q487" s="7">
        <v>0.2437232024491317</v>
      </c>
      <c r="V487" s="7">
        <v>466</v>
      </c>
      <c r="W487" s="7">
        <v>35.812633743307153</v>
      </c>
      <c r="X487" s="7">
        <v>2.5475639597368218</v>
      </c>
      <c r="Y487" s="7">
        <v>1.0170641699021723</v>
      </c>
      <c r="Z487" s="7">
        <v>0.27285765766880177</v>
      </c>
      <c r="AA487" s="7">
        <v>7.894960618865611E-2</v>
      </c>
      <c r="AB487" s="7">
        <v>145.16052577637524</v>
      </c>
      <c r="AC487" s="7">
        <v>0.90142141563874689</v>
      </c>
      <c r="AD487" s="7">
        <v>6.4123424361253123E-2</v>
      </c>
      <c r="AE487" s="7">
        <v>2.5600000000000001E-2</v>
      </c>
      <c r="AF487" s="7">
        <v>6.8679600000000019E-3</v>
      </c>
      <c r="AG487" s="7">
        <v>1.9871999999999997E-3</v>
      </c>
      <c r="AK487" s="7"/>
    </row>
    <row r="488" spans="8:37" x14ac:dyDescent="0.15">
      <c r="H488" s="7">
        <v>486</v>
      </c>
      <c r="I488" s="7">
        <v>3.4885263051328426E-3</v>
      </c>
      <c r="J488" s="7">
        <v>34.88526305132843</v>
      </c>
      <c r="K488" s="7">
        <v>9.4619312072191728E-4</v>
      </c>
      <c r="L488" s="7">
        <v>8.5157380864972563</v>
      </c>
      <c r="M488" s="5">
        <v>48</v>
      </c>
      <c r="N488" s="11">
        <v>1</v>
      </c>
      <c r="O488" s="7">
        <v>0.72677631356934225</v>
      </c>
      <c r="P488" s="5">
        <v>3</v>
      </c>
      <c r="Q488" s="7">
        <v>0.24225877118978076</v>
      </c>
      <c r="V488" s="7">
        <v>467</v>
      </c>
      <c r="W488" s="7">
        <v>35.582221577679263</v>
      </c>
      <c r="X488" s="7">
        <v>2.5311733827899863</v>
      </c>
      <c r="Y488" s="7">
        <v>1.0105205585149344</v>
      </c>
      <c r="Z488" s="7">
        <v>0.27110213965071212</v>
      </c>
      <c r="AA488" s="7">
        <v>7.8441658354721763E-2</v>
      </c>
      <c r="AB488" s="7">
        <v>145.16052577637524</v>
      </c>
      <c r="AC488" s="7">
        <v>0.90142141563874689</v>
      </c>
      <c r="AD488" s="7">
        <v>6.4123424361253123E-2</v>
      </c>
      <c r="AE488" s="7">
        <v>2.5600000000000001E-2</v>
      </c>
      <c r="AF488" s="7">
        <v>6.8679600000000019E-3</v>
      </c>
      <c r="AG488" s="7">
        <v>1.9871999999999997E-3</v>
      </c>
      <c r="AK488" s="7"/>
    </row>
    <row r="489" spans="8:37" x14ac:dyDescent="0.15">
      <c r="H489" s="7">
        <v>487</v>
      </c>
      <c r="I489" s="7">
        <v>3.467438494998188E-3</v>
      </c>
      <c r="J489" s="7">
        <v>34.674384949981878</v>
      </c>
      <c r="K489" s="7">
        <v>9.3906432489033066E-4</v>
      </c>
      <c r="L489" s="7">
        <v>8.4515789240129759</v>
      </c>
      <c r="M489" s="5">
        <v>48</v>
      </c>
      <c r="N489" s="11">
        <v>1</v>
      </c>
      <c r="O489" s="7">
        <v>0.72238301979128916</v>
      </c>
      <c r="P489" s="5">
        <v>3</v>
      </c>
      <c r="Q489" s="7">
        <v>0.24079433993042973</v>
      </c>
      <c r="V489" s="7">
        <v>468</v>
      </c>
      <c r="W489" s="7">
        <v>35.351809412051367</v>
      </c>
      <c r="X489" s="7">
        <v>2.5147828058431498</v>
      </c>
      <c r="Y489" s="7">
        <v>1.003976947127696</v>
      </c>
      <c r="Z489" s="7">
        <v>0.26934662163262235</v>
      </c>
      <c r="AA489" s="7">
        <v>7.7933710520787389E-2</v>
      </c>
      <c r="AB489" s="7">
        <v>145.16052577637524</v>
      </c>
      <c r="AC489" s="7">
        <v>0.90142141563874689</v>
      </c>
      <c r="AD489" s="7">
        <v>6.4123424361253123E-2</v>
      </c>
      <c r="AE489" s="7">
        <v>2.5600000000000001E-2</v>
      </c>
      <c r="AF489" s="7">
        <v>6.8679600000000019E-3</v>
      </c>
      <c r="AG489" s="7">
        <v>1.9871999999999997E-3</v>
      </c>
      <c r="AK489" s="7"/>
    </row>
    <row r="490" spans="8:37" x14ac:dyDescent="0.15">
      <c r="H490" s="7">
        <v>488</v>
      </c>
      <c r="I490" s="7">
        <v>3.4463506848635334E-3</v>
      </c>
      <c r="J490" s="7">
        <v>34.463506848635333</v>
      </c>
      <c r="K490" s="7">
        <v>9.3193552905874413E-4</v>
      </c>
      <c r="L490" s="7">
        <v>8.3874197615286974</v>
      </c>
      <c r="M490" s="5">
        <v>48</v>
      </c>
      <c r="N490" s="11">
        <v>1</v>
      </c>
      <c r="O490" s="7">
        <v>0.71798972601323607</v>
      </c>
      <c r="P490" s="5">
        <v>3</v>
      </c>
      <c r="Q490" s="7">
        <v>0.2393299086710787</v>
      </c>
      <c r="V490" s="7">
        <v>469</v>
      </c>
      <c r="W490" s="7">
        <v>35.121397246423477</v>
      </c>
      <c r="X490" s="7">
        <v>2.4983922288963138</v>
      </c>
      <c r="Y490" s="7">
        <v>0.99743333574045778</v>
      </c>
      <c r="Z490" s="7">
        <v>0.26759110361453264</v>
      </c>
      <c r="AA490" s="7">
        <v>7.7425762686853014E-2</v>
      </c>
      <c r="AB490" s="7">
        <v>145.16052577637524</v>
      </c>
      <c r="AC490" s="7">
        <v>0.90142141563874689</v>
      </c>
      <c r="AD490" s="7">
        <v>6.4123424361253123E-2</v>
      </c>
      <c r="AE490" s="7">
        <v>2.5600000000000001E-2</v>
      </c>
      <c r="AF490" s="7">
        <v>6.8679600000000019E-3</v>
      </c>
      <c r="AG490" s="7">
        <v>1.9871999999999997E-3</v>
      </c>
      <c r="AK490" s="7"/>
    </row>
    <row r="491" spans="8:37" x14ac:dyDescent="0.15">
      <c r="H491" s="7">
        <v>489</v>
      </c>
      <c r="I491" s="7">
        <v>3.4252628747288788E-3</v>
      </c>
      <c r="J491" s="7">
        <v>34.252628747288789</v>
      </c>
      <c r="K491" s="7">
        <v>9.2480673322715751E-4</v>
      </c>
      <c r="L491" s="7">
        <v>8.3232605990444171</v>
      </c>
      <c r="M491" s="5">
        <v>48</v>
      </c>
      <c r="N491" s="11">
        <v>1</v>
      </c>
      <c r="O491" s="7">
        <v>0.7135964322351831</v>
      </c>
      <c r="P491" s="5">
        <v>3</v>
      </c>
      <c r="Q491" s="7">
        <v>0.2378654774117277</v>
      </c>
      <c r="V491" s="7">
        <v>470</v>
      </c>
      <c r="W491" s="7">
        <v>34.890985080795573</v>
      </c>
      <c r="X491" s="7">
        <v>2.4820016519494774</v>
      </c>
      <c r="Y491" s="7">
        <v>0.99088972435321943</v>
      </c>
      <c r="Z491" s="7">
        <v>0.26583558559644294</v>
      </c>
      <c r="AA491" s="7">
        <v>7.691781485291864E-2</v>
      </c>
      <c r="AB491" s="7">
        <v>145.16052577637524</v>
      </c>
      <c r="AC491" s="7">
        <v>0.90142141563874689</v>
      </c>
      <c r="AD491" s="7">
        <v>6.4123424361253123E-2</v>
      </c>
      <c r="AE491" s="7">
        <v>2.5600000000000001E-2</v>
      </c>
      <c r="AF491" s="7">
        <v>6.8679600000000019E-3</v>
      </c>
      <c r="AG491" s="7">
        <v>1.9871999999999997E-3</v>
      </c>
      <c r="AK491" s="7"/>
    </row>
    <row r="492" spans="8:37" x14ac:dyDescent="0.15">
      <c r="H492" s="7">
        <v>490</v>
      </c>
      <c r="I492" s="7">
        <v>3.4041750645942247E-3</v>
      </c>
      <c r="J492" s="7">
        <v>34.041750645942244</v>
      </c>
      <c r="K492" s="7">
        <v>9.1767793739557088E-4</v>
      </c>
      <c r="L492" s="7">
        <v>8.2591014365601385</v>
      </c>
      <c r="M492" s="5">
        <v>48</v>
      </c>
      <c r="N492" s="11">
        <v>1</v>
      </c>
      <c r="O492" s="7">
        <v>0.70920313845713012</v>
      </c>
      <c r="P492" s="5">
        <v>3</v>
      </c>
      <c r="Q492" s="7">
        <v>0.2364010461523767</v>
      </c>
      <c r="V492" s="7">
        <v>471</v>
      </c>
      <c r="W492" s="7">
        <v>34.660572915167684</v>
      </c>
      <c r="X492" s="7">
        <v>2.4656110750026414</v>
      </c>
      <c r="Y492" s="7">
        <v>0.98434611296598129</v>
      </c>
      <c r="Z492" s="7">
        <v>0.26408006757835323</v>
      </c>
      <c r="AA492" s="7">
        <v>7.6409867018984279E-2</v>
      </c>
      <c r="AB492" s="7">
        <v>145.16052577637524</v>
      </c>
      <c r="AC492" s="7">
        <v>0.90142141563874689</v>
      </c>
      <c r="AD492" s="7">
        <v>6.4123424361253123E-2</v>
      </c>
      <c r="AE492" s="7">
        <v>2.5600000000000001E-2</v>
      </c>
      <c r="AF492" s="7">
        <v>6.8679600000000019E-3</v>
      </c>
      <c r="AG492" s="7">
        <v>1.9871999999999997E-3</v>
      </c>
      <c r="AK492" s="7"/>
    </row>
    <row r="493" spans="8:37" x14ac:dyDescent="0.15">
      <c r="H493" s="7">
        <v>491</v>
      </c>
      <c r="I493" s="7">
        <v>3.3830872544595701E-3</v>
      </c>
      <c r="J493" s="7">
        <v>33.830872544595699</v>
      </c>
      <c r="K493" s="7">
        <v>9.1054914156398425E-4</v>
      </c>
      <c r="L493" s="7">
        <v>8.19494227407586</v>
      </c>
      <c r="M493" s="5">
        <v>48</v>
      </c>
      <c r="N493" s="11">
        <v>1</v>
      </c>
      <c r="O493" s="7">
        <v>0.70480984467907704</v>
      </c>
      <c r="P493" s="5">
        <v>3</v>
      </c>
      <c r="Q493" s="7">
        <v>0.23493661489302567</v>
      </c>
      <c r="V493" s="7">
        <v>472</v>
      </c>
      <c r="W493" s="7">
        <v>34.43016074953978</v>
      </c>
      <c r="X493" s="7">
        <v>2.449220498055805</v>
      </c>
      <c r="Y493" s="7">
        <v>0.97780250157874293</v>
      </c>
      <c r="Z493" s="7">
        <v>0.26232454956026346</v>
      </c>
      <c r="AA493" s="7">
        <v>7.5901919185049904E-2</v>
      </c>
      <c r="AB493" s="7">
        <v>145.16052577637524</v>
      </c>
      <c r="AC493" s="7">
        <v>0.90142141563874689</v>
      </c>
      <c r="AD493" s="7">
        <v>6.4123424361253123E-2</v>
      </c>
      <c r="AE493" s="7">
        <v>2.5600000000000001E-2</v>
      </c>
      <c r="AF493" s="7">
        <v>6.8679600000000019E-3</v>
      </c>
      <c r="AG493" s="7">
        <v>1.9871999999999997E-3</v>
      </c>
      <c r="AK493" s="7"/>
    </row>
    <row r="494" spans="8:37" x14ac:dyDescent="0.15">
      <c r="H494" s="7">
        <v>492</v>
      </c>
      <c r="I494" s="7">
        <v>3.3619994443249155E-3</v>
      </c>
      <c r="J494" s="7">
        <v>33.619994443249155</v>
      </c>
      <c r="K494" s="7">
        <v>9.0342034573239762E-4</v>
      </c>
      <c r="L494" s="7">
        <v>8.1307831115915778</v>
      </c>
      <c r="M494" s="5">
        <v>48</v>
      </c>
      <c r="N494" s="11">
        <v>1</v>
      </c>
      <c r="O494" s="7">
        <v>0.70041655090102406</v>
      </c>
      <c r="P494" s="5">
        <v>3</v>
      </c>
      <c r="Q494" s="7">
        <v>0.2334721836336747</v>
      </c>
      <c r="V494" s="7">
        <v>473</v>
      </c>
      <c r="W494" s="7">
        <v>34.199748583911891</v>
      </c>
      <c r="X494" s="7">
        <v>2.432829921108969</v>
      </c>
      <c r="Y494" s="7">
        <v>0.9712588901915048</v>
      </c>
      <c r="Z494" s="7">
        <v>0.26056903154217376</v>
      </c>
      <c r="AA494" s="7">
        <v>7.5393971351115543E-2</v>
      </c>
      <c r="AB494" s="7">
        <v>145.16052577637524</v>
      </c>
      <c r="AC494" s="7">
        <v>0.90142141563874689</v>
      </c>
      <c r="AD494" s="7">
        <v>6.4123424361253123E-2</v>
      </c>
      <c r="AE494" s="7">
        <v>2.5600000000000001E-2</v>
      </c>
      <c r="AF494" s="7">
        <v>6.8679600000000019E-3</v>
      </c>
      <c r="AG494" s="7">
        <v>1.9871999999999997E-3</v>
      </c>
      <c r="AK494" s="7"/>
    </row>
    <row r="495" spans="8:37" x14ac:dyDescent="0.15">
      <c r="H495" s="7">
        <v>493</v>
      </c>
      <c r="I495" s="7">
        <v>3.3409116341902613E-3</v>
      </c>
      <c r="J495" s="7">
        <v>33.40911634190261</v>
      </c>
      <c r="K495" s="7">
        <v>8.962915499008111E-4</v>
      </c>
      <c r="L495" s="7">
        <v>8.0666239491072993</v>
      </c>
      <c r="M495" s="5">
        <v>48</v>
      </c>
      <c r="N495" s="11">
        <v>1</v>
      </c>
      <c r="O495" s="7">
        <v>0.69602325712297108</v>
      </c>
      <c r="P495" s="5">
        <v>3</v>
      </c>
      <c r="Q495" s="7">
        <v>0.23200775237432369</v>
      </c>
      <c r="V495" s="7">
        <v>474</v>
      </c>
      <c r="W495" s="7">
        <v>33.969336418283994</v>
      </c>
      <c r="X495" s="7">
        <v>2.4164393441621326</v>
      </c>
      <c r="Y495" s="7">
        <v>0.96471527880426644</v>
      </c>
      <c r="Z495" s="7">
        <v>0.25881351352408405</v>
      </c>
      <c r="AA495" s="7">
        <v>7.4886023517181169E-2</v>
      </c>
      <c r="AB495" s="7">
        <v>145.16052577637524</v>
      </c>
      <c r="AC495" s="7">
        <v>0.90142141563874689</v>
      </c>
      <c r="AD495" s="7">
        <v>6.4123424361253123E-2</v>
      </c>
      <c r="AE495" s="7">
        <v>2.5600000000000001E-2</v>
      </c>
      <c r="AF495" s="7">
        <v>6.8679600000000019E-3</v>
      </c>
      <c r="AG495" s="7">
        <v>1.9871999999999997E-3</v>
      </c>
      <c r="AK495" s="7"/>
    </row>
    <row r="496" spans="8:37" x14ac:dyDescent="0.15">
      <c r="H496" s="7">
        <v>494</v>
      </c>
      <c r="I496" s="7">
        <v>3.3198238240556067E-3</v>
      </c>
      <c r="J496" s="7">
        <v>33.198238240556066</v>
      </c>
      <c r="K496" s="7">
        <v>8.8916275406922447E-4</v>
      </c>
      <c r="L496" s="7">
        <v>8.0024647866230207</v>
      </c>
      <c r="M496" s="5">
        <v>48</v>
      </c>
      <c r="N496" s="11">
        <v>1</v>
      </c>
      <c r="O496" s="7">
        <v>0.691629963344918</v>
      </c>
      <c r="P496" s="5">
        <v>3</v>
      </c>
      <c r="Q496" s="7">
        <v>0.23054332111497267</v>
      </c>
      <c r="V496" s="7">
        <v>475</v>
      </c>
      <c r="W496" s="7">
        <v>33.738924252656098</v>
      </c>
      <c r="X496" s="7">
        <v>2.4000487672152966</v>
      </c>
      <c r="Y496" s="7">
        <v>0.95817166741702831</v>
      </c>
      <c r="Z496" s="7">
        <v>0.25705799550599434</v>
      </c>
      <c r="AA496" s="7">
        <v>7.4378075683246808E-2</v>
      </c>
      <c r="AB496" s="7">
        <v>145.16052577637524</v>
      </c>
      <c r="AC496" s="7">
        <v>0.90142141563874689</v>
      </c>
      <c r="AD496" s="7">
        <v>6.4123424361253123E-2</v>
      </c>
      <c r="AE496" s="7">
        <v>2.5600000000000001E-2</v>
      </c>
      <c r="AF496" s="7">
        <v>6.8679600000000019E-3</v>
      </c>
      <c r="AG496" s="7">
        <v>1.9871999999999997E-3</v>
      </c>
      <c r="AK496" s="7"/>
    </row>
    <row r="497" spans="8:37" x14ac:dyDescent="0.15">
      <c r="H497" s="7">
        <v>495</v>
      </c>
      <c r="I497" s="7">
        <v>3.2987360139209521E-3</v>
      </c>
      <c r="J497" s="7">
        <v>32.987360139209521</v>
      </c>
      <c r="K497" s="7">
        <v>8.8203395823763784E-4</v>
      </c>
      <c r="L497" s="7">
        <v>7.9383056241387413</v>
      </c>
      <c r="M497" s="5">
        <v>48</v>
      </c>
      <c r="N497" s="11">
        <v>1</v>
      </c>
      <c r="O497" s="7">
        <v>0.68723666956686502</v>
      </c>
      <c r="P497" s="5">
        <v>3</v>
      </c>
      <c r="Q497" s="7">
        <v>0.22907888985562166</v>
      </c>
      <c r="V497" s="7">
        <v>476</v>
      </c>
      <c r="W497" s="7">
        <v>33.508512087028201</v>
      </c>
      <c r="X497" s="7">
        <v>2.3836581902684602</v>
      </c>
      <c r="Y497" s="7">
        <v>0.95162805602978995</v>
      </c>
      <c r="Z497" s="7">
        <v>0.25530247748790458</v>
      </c>
      <c r="AA497" s="7">
        <v>7.3870127849312434E-2</v>
      </c>
      <c r="AB497" s="7">
        <v>145.16052577637524</v>
      </c>
      <c r="AC497" s="7">
        <v>0.90142141563874689</v>
      </c>
      <c r="AD497" s="7">
        <v>6.4123424361253123E-2</v>
      </c>
      <c r="AE497" s="7">
        <v>2.5600000000000001E-2</v>
      </c>
      <c r="AF497" s="7">
        <v>6.8679600000000019E-3</v>
      </c>
      <c r="AG497" s="7">
        <v>1.9871999999999997E-3</v>
      </c>
      <c r="AK497" s="7"/>
    </row>
    <row r="498" spans="8:37" x14ac:dyDescent="0.15">
      <c r="H498" s="7">
        <v>496</v>
      </c>
      <c r="I498" s="7">
        <v>3.2776482037862975E-3</v>
      </c>
      <c r="J498" s="7">
        <v>32.776482037862976</v>
      </c>
      <c r="K498" s="7">
        <v>8.7490516240605121E-4</v>
      </c>
      <c r="L498" s="7">
        <v>7.8741464616544601</v>
      </c>
      <c r="M498" s="5">
        <v>48</v>
      </c>
      <c r="N498" s="11">
        <v>1</v>
      </c>
      <c r="O498" s="7">
        <v>0.68284337578881205</v>
      </c>
      <c r="P498" s="5">
        <v>3</v>
      </c>
      <c r="Q498" s="7">
        <v>0.22761445859627069</v>
      </c>
      <c r="V498" s="7">
        <v>477</v>
      </c>
      <c r="W498" s="7">
        <v>33.278099921400312</v>
      </c>
      <c r="X498" s="7">
        <v>2.3672676133216242</v>
      </c>
      <c r="Y498" s="7">
        <v>0.94508444464255181</v>
      </c>
      <c r="Z498" s="7">
        <v>0.25354695946981487</v>
      </c>
      <c r="AA498" s="7">
        <v>7.3362180015378073E-2</v>
      </c>
      <c r="AB498" s="7">
        <v>145.16052577637524</v>
      </c>
      <c r="AC498" s="7">
        <v>0.90142141563874689</v>
      </c>
      <c r="AD498" s="7">
        <v>6.4123424361253123E-2</v>
      </c>
      <c r="AE498" s="7">
        <v>2.5600000000000001E-2</v>
      </c>
      <c r="AF498" s="7">
        <v>6.8679600000000019E-3</v>
      </c>
      <c r="AG498" s="7">
        <v>1.9871999999999997E-3</v>
      </c>
      <c r="AK498" s="7"/>
    </row>
    <row r="499" spans="8:37" x14ac:dyDescent="0.15">
      <c r="H499" s="7">
        <v>497</v>
      </c>
      <c r="I499" s="7">
        <v>3.2565603936516429E-3</v>
      </c>
      <c r="J499" s="7">
        <v>32.565603936516432</v>
      </c>
      <c r="K499" s="7">
        <v>8.6777636657446458E-4</v>
      </c>
      <c r="L499" s="7">
        <v>7.8099872991701815</v>
      </c>
      <c r="M499" s="5">
        <v>48</v>
      </c>
      <c r="N499" s="11">
        <v>1</v>
      </c>
      <c r="O499" s="7">
        <v>0.67845008201075896</v>
      </c>
      <c r="P499" s="5">
        <v>3</v>
      </c>
      <c r="Q499" s="7">
        <v>0.22615002733691966</v>
      </c>
      <c r="V499" s="7">
        <v>478</v>
      </c>
      <c r="W499" s="7">
        <v>33.047687755772408</v>
      </c>
      <c r="X499" s="7">
        <v>2.3508770363747877</v>
      </c>
      <c r="Y499" s="7">
        <v>0.93854083325531346</v>
      </c>
      <c r="Z499" s="7">
        <v>0.25179144145172516</v>
      </c>
      <c r="AA499" s="7">
        <v>7.2854232181443684E-2</v>
      </c>
      <c r="AB499" s="7">
        <v>145.16052577637524</v>
      </c>
      <c r="AC499" s="7">
        <v>0.90142141563874689</v>
      </c>
      <c r="AD499" s="7">
        <v>6.4123424361253123E-2</v>
      </c>
      <c r="AE499" s="7">
        <v>2.5600000000000001E-2</v>
      </c>
      <c r="AF499" s="7">
        <v>6.8679600000000019E-3</v>
      </c>
      <c r="AG499" s="7">
        <v>1.9871999999999997E-3</v>
      </c>
      <c r="AK499" s="7"/>
    </row>
    <row r="500" spans="8:37" x14ac:dyDescent="0.15">
      <c r="H500" s="7">
        <v>498</v>
      </c>
      <c r="I500" s="7">
        <v>3.2354725835169887E-3</v>
      </c>
      <c r="J500" s="7">
        <v>32.354725835169887</v>
      </c>
      <c r="K500" s="7">
        <v>8.6064757074287806E-4</v>
      </c>
      <c r="L500" s="7">
        <v>7.7458281366859021</v>
      </c>
      <c r="M500" s="5">
        <v>48</v>
      </c>
      <c r="N500" s="11">
        <v>1</v>
      </c>
      <c r="O500" s="7">
        <v>0.67405678823270598</v>
      </c>
      <c r="P500" s="5">
        <v>3</v>
      </c>
      <c r="Q500" s="7">
        <v>0.22468559607756866</v>
      </c>
      <c r="V500" s="7">
        <v>479</v>
      </c>
      <c r="W500" s="7">
        <v>32.817275590144519</v>
      </c>
      <c r="X500" s="7">
        <v>2.3344864594279517</v>
      </c>
      <c r="Y500" s="7">
        <v>0.93199722186807521</v>
      </c>
      <c r="Z500" s="7">
        <v>0.25003592343363545</v>
      </c>
      <c r="AA500" s="7">
        <v>7.2346284347509324E-2</v>
      </c>
      <c r="AB500" s="7">
        <v>145.16052577637524</v>
      </c>
      <c r="AC500" s="7">
        <v>0.90142141563874689</v>
      </c>
      <c r="AD500" s="7">
        <v>6.4123424361253123E-2</v>
      </c>
      <c r="AE500" s="7">
        <v>2.5600000000000001E-2</v>
      </c>
      <c r="AF500" s="7">
        <v>6.8679600000000019E-3</v>
      </c>
      <c r="AG500" s="7">
        <v>1.9871999999999997E-3</v>
      </c>
      <c r="AK500" s="7"/>
    </row>
    <row r="501" spans="8:37" x14ac:dyDescent="0.15">
      <c r="H501" s="7">
        <v>499</v>
      </c>
      <c r="I501" s="7">
        <v>3.2143847733823341E-3</v>
      </c>
      <c r="J501" s="7">
        <v>32.143847733823343</v>
      </c>
      <c r="K501" s="7">
        <v>8.5351877491129143E-4</v>
      </c>
      <c r="L501" s="7">
        <v>7.6816689742016235</v>
      </c>
      <c r="M501" s="5">
        <v>48</v>
      </c>
      <c r="N501" s="11">
        <v>1</v>
      </c>
      <c r="O501" s="7">
        <v>0.66966349445465301</v>
      </c>
      <c r="P501" s="5">
        <v>3</v>
      </c>
      <c r="Q501" s="7">
        <v>0.22322116481821766</v>
      </c>
      <c r="V501" s="7">
        <v>480</v>
      </c>
      <c r="W501" s="7">
        <v>32.586863424516622</v>
      </c>
      <c r="X501" s="7">
        <v>2.3180958824811158</v>
      </c>
      <c r="Y501" s="7">
        <v>0.92545361048083707</v>
      </c>
      <c r="Z501" s="7">
        <v>0.24828040541554575</v>
      </c>
      <c r="AA501" s="7">
        <v>7.1838336513574963E-2</v>
      </c>
      <c r="AB501" s="7">
        <v>145.16052577637524</v>
      </c>
      <c r="AC501" s="7">
        <v>0.90142141563874689</v>
      </c>
      <c r="AD501" s="7">
        <v>6.4123424361253123E-2</v>
      </c>
      <c r="AE501" s="7">
        <v>2.5600000000000001E-2</v>
      </c>
      <c r="AF501" s="7">
        <v>6.8679600000000019E-3</v>
      </c>
      <c r="AG501" s="7">
        <v>1.9871999999999997E-3</v>
      </c>
      <c r="AK501" s="7"/>
    </row>
    <row r="502" spans="8:37" x14ac:dyDescent="0.15">
      <c r="H502" s="7">
        <v>500</v>
      </c>
      <c r="I502" s="7">
        <v>3.1932969632476795E-3</v>
      </c>
      <c r="J502" s="7">
        <v>31.932969632476794</v>
      </c>
      <c r="K502" s="7">
        <v>8.4638997907970481E-4</v>
      </c>
      <c r="L502" s="7">
        <v>7.6175098117173441</v>
      </c>
      <c r="M502" s="5">
        <v>48</v>
      </c>
      <c r="N502" s="11">
        <v>1</v>
      </c>
      <c r="O502" s="7">
        <v>0.66527020067659992</v>
      </c>
      <c r="P502" s="5">
        <v>3</v>
      </c>
      <c r="Q502" s="7">
        <v>0.22175673355886663</v>
      </c>
      <c r="V502" s="7">
        <v>481</v>
      </c>
      <c r="W502" s="7">
        <v>32.396773387873601</v>
      </c>
      <c r="X502" s="7">
        <v>2.3045736564999757</v>
      </c>
      <c r="Y502" s="7">
        <v>0.92005513108636539</v>
      </c>
      <c r="Z502" s="7">
        <v>0.2468321030506217</v>
      </c>
      <c r="AA502" s="7">
        <v>7.1419279550579098E-2</v>
      </c>
      <c r="AB502" s="7">
        <v>145.16052577637524</v>
      </c>
      <c r="AC502" s="7">
        <v>0.90142141563874689</v>
      </c>
      <c r="AD502" s="7">
        <v>6.4123424361253123E-2</v>
      </c>
      <c r="AE502" s="7">
        <v>2.5600000000000001E-2</v>
      </c>
      <c r="AF502" s="7">
        <v>6.8679600000000019E-3</v>
      </c>
      <c r="AG502" s="7">
        <v>1.9871999999999997E-3</v>
      </c>
      <c r="AK502" s="7"/>
    </row>
    <row r="503" spans="8:37" x14ac:dyDescent="0.15">
      <c r="H503" s="7">
        <v>501</v>
      </c>
      <c r="I503" s="7">
        <v>3.1722091531130253E-3</v>
      </c>
      <c r="J503" s="7">
        <v>31.722091531130253</v>
      </c>
      <c r="K503" s="7">
        <v>8.3926118324811818E-4</v>
      </c>
      <c r="L503" s="7">
        <v>7.5533506492330638</v>
      </c>
      <c r="M503" s="5">
        <v>48</v>
      </c>
      <c r="N503" s="11">
        <v>1</v>
      </c>
      <c r="O503" s="7">
        <v>0.66087690689854695</v>
      </c>
      <c r="P503" s="5">
        <v>3</v>
      </c>
      <c r="Q503" s="7">
        <v>0.22029230229951566</v>
      </c>
      <c r="V503" s="7">
        <v>482</v>
      </c>
      <c r="W503" s="7">
        <v>32.206683351230595</v>
      </c>
      <c r="X503" s="7">
        <v>2.2910514305188361</v>
      </c>
      <c r="Y503" s="7">
        <v>0.91465665169189403</v>
      </c>
      <c r="Z503" s="7">
        <v>0.24538380068569773</v>
      </c>
      <c r="AA503" s="7">
        <v>7.1000222587583262E-2</v>
      </c>
      <c r="AB503" s="7">
        <v>145.16052577637524</v>
      </c>
      <c r="AC503" s="7">
        <v>0.90142141563874689</v>
      </c>
      <c r="AD503" s="7">
        <v>6.4123424361253123E-2</v>
      </c>
      <c r="AE503" s="7">
        <v>2.5600000000000001E-2</v>
      </c>
      <c r="AF503" s="7">
        <v>6.8679600000000019E-3</v>
      </c>
      <c r="AG503" s="7">
        <v>1.9871999999999997E-3</v>
      </c>
      <c r="AK503" s="7"/>
    </row>
    <row r="504" spans="8:37" x14ac:dyDescent="0.15">
      <c r="H504" s="7">
        <v>502</v>
      </c>
      <c r="I504" s="7">
        <v>3.1511213429783707E-3</v>
      </c>
      <c r="J504" s="7">
        <v>31.511213429783709</v>
      </c>
      <c r="K504" s="7">
        <v>8.3213238741653155E-4</v>
      </c>
      <c r="L504" s="7">
        <v>7.4891914867487843</v>
      </c>
      <c r="M504" s="5">
        <v>48</v>
      </c>
      <c r="N504" s="11">
        <v>1</v>
      </c>
      <c r="O504" s="7">
        <v>0.65648361312049397</v>
      </c>
      <c r="P504" s="5">
        <v>3</v>
      </c>
      <c r="Q504" s="7">
        <v>0.21882787104016466</v>
      </c>
      <c r="V504" s="7">
        <v>483</v>
      </c>
      <c r="W504" s="7">
        <v>32.016593314587581</v>
      </c>
      <c r="X504" s="7">
        <v>2.2775292045376965</v>
      </c>
      <c r="Y504" s="7">
        <v>0.90925817229742245</v>
      </c>
      <c r="Z504" s="7">
        <v>0.24393549832077371</v>
      </c>
      <c r="AA504" s="7">
        <v>7.0581165624587411E-2</v>
      </c>
      <c r="AB504" s="7">
        <v>145.16052577637524</v>
      </c>
      <c r="AC504" s="7">
        <v>0.90142141563874689</v>
      </c>
      <c r="AD504" s="7">
        <v>6.4123424361253123E-2</v>
      </c>
      <c r="AE504" s="7">
        <v>2.5600000000000001E-2</v>
      </c>
      <c r="AF504" s="7">
        <v>6.8679600000000019E-3</v>
      </c>
      <c r="AG504" s="7">
        <v>1.9871999999999997E-3</v>
      </c>
      <c r="AK504" s="7"/>
    </row>
    <row r="505" spans="8:37" x14ac:dyDescent="0.15">
      <c r="H505" s="7">
        <v>503</v>
      </c>
      <c r="I505" s="7">
        <v>3.1300335328437161E-3</v>
      </c>
      <c r="J505" s="7">
        <v>31.300335328437161</v>
      </c>
      <c r="K505" s="7">
        <v>8.2500359158494503E-4</v>
      </c>
      <c r="L505" s="7">
        <v>7.4250323242645049</v>
      </c>
      <c r="M505" s="5">
        <v>48</v>
      </c>
      <c r="N505" s="11">
        <v>1</v>
      </c>
      <c r="O505" s="7">
        <v>0.65209031934244088</v>
      </c>
      <c r="P505" s="5">
        <v>3</v>
      </c>
      <c r="Q505" s="7">
        <v>0.21736343978081363</v>
      </c>
      <c r="V505" s="7">
        <v>484</v>
      </c>
      <c r="W505" s="7">
        <v>31.826503277944564</v>
      </c>
      <c r="X505" s="7">
        <v>2.264006978556556</v>
      </c>
      <c r="Y505" s="7">
        <v>0.90385969290295076</v>
      </c>
      <c r="Z505" s="7">
        <v>0.24248719595584964</v>
      </c>
      <c r="AA505" s="7">
        <v>7.0162108661591532E-2</v>
      </c>
      <c r="AB505" s="7">
        <v>145.16052577637524</v>
      </c>
      <c r="AC505" s="7">
        <v>0.90142141563874689</v>
      </c>
      <c r="AD505" s="7">
        <v>6.4123424361253123E-2</v>
      </c>
      <c r="AE505" s="7">
        <v>2.5600000000000001E-2</v>
      </c>
      <c r="AF505" s="7">
        <v>6.8679600000000019E-3</v>
      </c>
      <c r="AG505" s="7">
        <v>1.9871999999999997E-3</v>
      </c>
      <c r="AK505" s="7"/>
    </row>
    <row r="506" spans="8:37" x14ac:dyDescent="0.15">
      <c r="H506" s="7">
        <v>504</v>
      </c>
      <c r="I506" s="7">
        <v>3.108945722709062E-3</v>
      </c>
      <c r="J506" s="7">
        <v>31.08945722709062</v>
      </c>
      <c r="K506" s="7">
        <v>8.178747957533584E-4</v>
      </c>
      <c r="L506" s="7">
        <v>7.3608731617802263</v>
      </c>
      <c r="M506" s="5">
        <v>48</v>
      </c>
      <c r="N506" s="11">
        <v>1</v>
      </c>
      <c r="O506" s="7">
        <v>0.64769702556438791</v>
      </c>
      <c r="P506" s="5">
        <v>3</v>
      </c>
      <c r="Q506" s="7">
        <v>0.21589900852146263</v>
      </c>
      <c r="V506" s="7">
        <v>485</v>
      </c>
      <c r="W506" s="7">
        <v>31.63641324130155</v>
      </c>
      <c r="X506" s="7">
        <v>2.2504847525754164</v>
      </c>
      <c r="Y506" s="7">
        <v>0.89846121350847918</v>
      </c>
      <c r="Z506" s="7">
        <v>0.24103889359092565</v>
      </c>
      <c r="AA506" s="7">
        <v>6.9743051698595682E-2</v>
      </c>
      <c r="AB506" s="7">
        <v>145.16052577637524</v>
      </c>
      <c r="AC506" s="7">
        <v>0.90142141563874689</v>
      </c>
      <c r="AD506" s="7">
        <v>6.4123424361253123E-2</v>
      </c>
      <c r="AE506" s="7">
        <v>2.5600000000000001E-2</v>
      </c>
      <c r="AF506" s="7">
        <v>6.8679600000000019E-3</v>
      </c>
      <c r="AG506" s="7">
        <v>1.9871999999999997E-3</v>
      </c>
      <c r="AK506" s="7"/>
    </row>
    <row r="507" spans="8:37" x14ac:dyDescent="0.15">
      <c r="H507" s="7">
        <v>505</v>
      </c>
      <c r="I507" s="7">
        <v>3.0878579125744074E-3</v>
      </c>
      <c r="J507" s="7">
        <v>30.878579125744075</v>
      </c>
      <c r="K507" s="7">
        <v>8.1074599992177177E-4</v>
      </c>
      <c r="L507" s="7">
        <v>7.2967139992959451</v>
      </c>
      <c r="M507" s="5">
        <v>48</v>
      </c>
      <c r="N507" s="11">
        <v>1</v>
      </c>
      <c r="O507" s="7">
        <v>0.64330373178633493</v>
      </c>
      <c r="P507" s="5">
        <v>3</v>
      </c>
      <c r="Q507" s="7">
        <v>0.21443457726211165</v>
      </c>
      <c r="V507" s="7">
        <v>486</v>
      </c>
      <c r="W507" s="7">
        <v>31.446323204658544</v>
      </c>
      <c r="X507" s="7">
        <v>2.2369625265942767</v>
      </c>
      <c r="Y507" s="7">
        <v>0.89306273411400783</v>
      </c>
      <c r="Z507" s="7">
        <v>0.23959059122600168</v>
      </c>
      <c r="AA507" s="7">
        <v>6.9323994735599845E-2</v>
      </c>
      <c r="AB507" s="7">
        <v>145.16052577637524</v>
      </c>
      <c r="AC507" s="7">
        <v>0.90142141563874689</v>
      </c>
      <c r="AD507" s="7">
        <v>6.4123424361253123E-2</v>
      </c>
      <c r="AE507" s="7">
        <v>2.5600000000000001E-2</v>
      </c>
      <c r="AF507" s="7">
        <v>6.8679600000000019E-3</v>
      </c>
      <c r="AG507" s="7">
        <v>1.9871999999999997E-3</v>
      </c>
      <c r="AK507" s="7"/>
    </row>
    <row r="508" spans="8:37" x14ac:dyDescent="0.15">
      <c r="H508" s="7">
        <v>506</v>
      </c>
      <c r="I508" s="7">
        <v>3.0667701024397528E-3</v>
      </c>
      <c r="J508" s="7">
        <v>30.667701024397527</v>
      </c>
      <c r="K508" s="7">
        <v>8.0361720409018514E-4</v>
      </c>
      <c r="L508" s="7">
        <v>7.2325548368116666</v>
      </c>
      <c r="M508" s="5">
        <v>48</v>
      </c>
      <c r="N508" s="11">
        <v>1</v>
      </c>
      <c r="O508" s="7">
        <v>0.63891043800828184</v>
      </c>
      <c r="P508" s="5">
        <v>3</v>
      </c>
      <c r="Q508" s="7">
        <v>0.21297014600276062</v>
      </c>
      <c r="V508" s="7">
        <v>487</v>
      </c>
      <c r="W508" s="7">
        <v>31.256233168015523</v>
      </c>
      <c r="X508" s="7">
        <v>2.2234403006131367</v>
      </c>
      <c r="Y508" s="7">
        <v>0.88766425471953614</v>
      </c>
      <c r="Z508" s="7">
        <v>0.23814228886107761</v>
      </c>
      <c r="AA508" s="7">
        <v>6.890493777260398E-2</v>
      </c>
      <c r="AB508" s="7">
        <v>145.16052577637524</v>
      </c>
      <c r="AC508" s="7">
        <v>0.90142141563874689</v>
      </c>
      <c r="AD508" s="7">
        <v>6.4123424361253123E-2</v>
      </c>
      <c r="AE508" s="7">
        <v>2.5600000000000001E-2</v>
      </c>
      <c r="AF508" s="7">
        <v>6.8679600000000019E-3</v>
      </c>
      <c r="AG508" s="7">
        <v>1.9871999999999997E-3</v>
      </c>
      <c r="AK508" s="7"/>
    </row>
    <row r="509" spans="8:37" x14ac:dyDescent="0.15">
      <c r="H509" s="7">
        <v>507</v>
      </c>
      <c r="I509" s="7">
        <v>3.0456822923050982E-3</v>
      </c>
      <c r="J509" s="7">
        <v>30.456822923050982</v>
      </c>
      <c r="K509" s="7">
        <v>7.9648840825859851E-4</v>
      </c>
      <c r="L509" s="7">
        <v>7.1683956743273862</v>
      </c>
      <c r="M509" s="5">
        <v>48</v>
      </c>
      <c r="N509" s="11">
        <v>1</v>
      </c>
      <c r="O509" s="7">
        <v>0.63451714423022876</v>
      </c>
      <c r="P509" s="5">
        <v>3</v>
      </c>
      <c r="Q509" s="7">
        <v>0.2115057147434096</v>
      </c>
      <c r="V509" s="7">
        <v>488</v>
      </c>
      <c r="W509" s="7">
        <v>31.06614313137251</v>
      </c>
      <c r="X509" s="7">
        <v>2.2099180746319966</v>
      </c>
      <c r="Y509" s="7">
        <v>0.88226577532506456</v>
      </c>
      <c r="Z509" s="7">
        <v>0.23669398649615359</v>
      </c>
      <c r="AA509" s="7">
        <v>6.848588080960813E-2</v>
      </c>
      <c r="AB509" s="7">
        <v>145.16052577637524</v>
      </c>
      <c r="AC509" s="7">
        <v>0.90142141563874689</v>
      </c>
      <c r="AD509" s="7">
        <v>6.4123424361253123E-2</v>
      </c>
      <c r="AE509" s="7">
        <v>2.5600000000000001E-2</v>
      </c>
      <c r="AF509" s="7">
        <v>6.8679600000000019E-3</v>
      </c>
      <c r="AG509" s="7">
        <v>1.9871999999999997E-3</v>
      </c>
      <c r="AK509" s="7"/>
    </row>
    <row r="510" spans="8:37" x14ac:dyDescent="0.15">
      <c r="H510" s="7">
        <v>508</v>
      </c>
      <c r="I510" s="7">
        <v>3.0245944821704436E-3</v>
      </c>
      <c r="J510" s="7">
        <v>30.245944821704434</v>
      </c>
      <c r="K510" s="7">
        <v>7.8935961242701199E-4</v>
      </c>
      <c r="L510" s="7">
        <v>7.1042365118431086</v>
      </c>
      <c r="M510" s="5">
        <v>48</v>
      </c>
      <c r="N510" s="11">
        <v>1</v>
      </c>
      <c r="O510" s="7">
        <v>0.63012385045217567</v>
      </c>
      <c r="P510" s="5">
        <v>3</v>
      </c>
      <c r="Q510" s="7">
        <v>0.21004128348405857</v>
      </c>
      <c r="V510" s="7">
        <v>489</v>
      </c>
      <c r="W510" s="7">
        <v>30.876053094729496</v>
      </c>
      <c r="X510" s="7">
        <v>2.196395848650857</v>
      </c>
      <c r="Y510" s="7">
        <v>0.87686729593059298</v>
      </c>
      <c r="Z510" s="7">
        <v>0.23524568413122957</v>
      </c>
      <c r="AA510" s="7">
        <v>6.8066823846612265E-2</v>
      </c>
      <c r="AB510" s="7">
        <v>145.16052577637524</v>
      </c>
      <c r="AC510" s="7">
        <v>0.90142141563874689</v>
      </c>
      <c r="AD510" s="7">
        <v>6.4123424361253123E-2</v>
      </c>
      <c r="AE510" s="7">
        <v>2.5600000000000001E-2</v>
      </c>
      <c r="AF510" s="7">
        <v>6.8679600000000019E-3</v>
      </c>
      <c r="AG510" s="7">
        <v>1.9871999999999997E-3</v>
      </c>
      <c r="AK510" s="7"/>
    </row>
    <row r="511" spans="8:37" x14ac:dyDescent="0.15">
      <c r="H511" s="7">
        <v>509</v>
      </c>
      <c r="I511" s="7">
        <v>3.0035066720357894E-3</v>
      </c>
      <c r="J511" s="7">
        <v>30.035066720357893</v>
      </c>
      <c r="K511" s="7">
        <v>7.8223081659542536E-4</v>
      </c>
      <c r="L511" s="7">
        <v>7.0400773493588282</v>
      </c>
      <c r="M511" s="5">
        <v>48</v>
      </c>
      <c r="N511" s="11">
        <v>1</v>
      </c>
      <c r="O511" s="7">
        <v>0.62573055667412281</v>
      </c>
      <c r="P511" s="5">
        <v>3</v>
      </c>
      <c r="Q511" s="7">
        <v>0.20857685222470759</v>
      </c>
      <c r="V511" s="7">
        <v>490</v>
      </c>
      <c r="W511" s="7">
        <v>30.685963058086482</v>
      </c>
      <c r="X511" s="7">
        <v>2.182873622669717</v>
      </c>
      <c r="Y511" s="7">
        <v>0.87146881653612152</v>
      </c>
      <c r="Z511" s="7">
        <v>0.23379738176630557</v>
      </c>
      <c r="AA511" s="7">
        <v>6.7647766883616414E-2</v>
      </c>
      <c r="AB511" s="7">
        <v>145.16052577637524</v>
      </c>
      <c r="AC511" s="7">
        <v>0.90142141563874689</v>
      </c>
      <c r="AD511" s="7">
        <v>6.4123424361253123E-2</v>
      </c>
      <c r="AE511" s="7">
        <v>2.5600000000000001E-2</v>
      </c>
      <c r="AF511" s="7">
        <v>6.8679600000000019E-3</v>
      </c>
      <c r="AG511" s="7">
        <v>1.9871999999999997E-3</v>
      </c>
      <c r="AK511" s="7"/>
    </row>
    <row r="512" spans="8:37" x14ac:dyDescent="0.15">
      <c r="H512" s="7">
        <v>510</v>
      </c>
      <c r="I512" s="7">
        <v>2.9824188619011348E-3</v>
      </c>
      <c r="J512" s="7">
        <v>29.824188619011348</v>
      </c>
      <c r="K512" s="7">
        <v>7.7510202076383873E-4</v>
      </c>
      <c r="L512" s="7">
        <v>6.9759181868745488</v>
      </c>
      <c r="M512" s="5">
        <v>48</v>
      </c>
      <c r="N512" s="11">
        <v>1</v>
      </c>
      <c r="O512" s="7">
        <v>0.62133726289606972</v>
      </c>
      <c r="P512" s="5">
        <v>3</v>
      </c>
      <c r="Q512" s="7">
        <v>0.20711242096535656</v>
      </c>
      <c r="V512" s="7">
        <v>491</v>
      </c>
      <c r="W512" s="7">
        <v>30.495873021443472</v>
      </c>
      <c r="X512" s="7">
        <v>2.1693513966885773</v>
      </c>
      <c r="Y512" s="7">
        <v>0.86607033714164994</v>
      </c>
      <c r="Z512" s="7">
        <v>0.23234907940138155</v>
      </c>
      <c r="AA512" s="7">
        <v>6.7228709920620564E-2</v>
      </c>
      <c r="AB512" s="7">
        <v>145.16052577637524</v>
      </c>
      <c r="AC512" s="7">
        <v>0.90142141563874689</v>
      </c>
      <c r="AD512" s="7">
        <v>6.4123424361253123E-2</v>
      </c>
      <c r="AE512" s="7">
        <v>2.5600000000000001E-2</v>
      </c>
      <c r="AF512" s="7">
        <v>6.8679600000000019E-3</v>
      </c>
      <c r="AG512" s="7">
        <v>1.9871999999999997E-3</v>
      </c>
      <c r="AK512" s="7"/>
    </row>
    <row r="513" spans="8:37" x14ac:dyDescent="0.15">
      <c r="H513" s="7">
        <v>511</v>
      </c>
      <c r="I513" s="7">
        <v>2.965021418540045E-3</v>
      </c>
      <c r="J513" s="7">
        <v>29.650214185400451</v>
      </c>
      <c r="K513" s="7">
        <v>7.6951482703083271E-4</v>
      </c>
      <c r="L513" s="7">
        <v>6.9256334432774951</v>
      </c>
      <c r="M513" s="5">
        <v>48</v>
      </c>
      <c r="N513" s="11">
        <v>1</v>
      </c>
      <c r="O513" s="7">
        <v>0.61771279552917602</v>
      </c>
      <c r="P513" s="5">
        <v>3</v>
      </c>
      <c r="Q513" s="7">
        <v>0.20590426517639202</v>
      </c>
      <c r="V513" s="7">
        <v>492</v>
      </c>
      <c r="W513" s="7">
        <v>30.305782984800459</v>
      </c>
      <c r="X513" s="7">
        <v>2.1558291707074373</v>
      </c>
      <c r="Y513" s="7">
        <v>0.86067185774717836</v>
      </c>
      <c r="Z513" s="7">
        <v>0.23090077703645753</v>
      </c>
      <c r="AA513" s="7">
        <v>6.6809652957624713E-2</v>
      </c>
      <c r="AB513" s="7">
        <v>145.16052577637524</v>
      </c>
      <c r="AC513" s="7">
        <v>0.90142141563874689</v>
      </c>
      <c r="AD513" s="7">
        <v>6.4123424361253123E-2</v>
      </c>
      <c r="AE513" s="7">
        <v>2.5600000000000001E-2</v>
      </c>
      <c r="AF513" s="7">
        <v>6.8679600000000019E-3</v>
      </c>
      <c r="AG513" s="7">
        <v>1.9871999999999997E-3</v>
      </c>
      <c r="AK513" s="7"/>
    </row>
    <row r="514" spans="8:37" x14ac:dyDescent="0.15">
      <c r="H514" s="7">
        <v>512</v>
      </c>
      <c r="I514" s="7">
        <v>2.9476239751789549E-3</v>
      </c>
      <c r="J514" s="7">
        <v>29.476239751789549</v>
      </c>
      <c r="K514" s="7">
        <v>7.6392763329782669E-4</v>
      </c>
      <c r="L514" s="7">
        <v>6.8753486996804405</v>
      </c>
      <c r="M514" s="5">
        <v>48</v>
      </c>
      <c r="N514" s="11">
        <v>1</v>
      </c>
      <c r="O514" s="7">
        <v>0.61408832816228232</v>
      </c>
      <c r="P514" s="5">
        <v>3</v>
      </c>
      <c r="Q514" s="7">
        <v>0.20469610938742744</v>
      </c>
      <c r="V514" s="7">
        <v>493</v>
      </c>
      <c r="W514" s="7">
        <v>30.115692948157445</v>
      </c>
      <c r="X514" s="7">
        <v>2.1423069447262977</v>
      </c>
      <c r="Y514" s="7">
        <v>0.85527337835270689</v>
      </c>
      <c r="Z514" s="7">
        <v>0.22945247467153351</v>
      </c>
      <c r="AA514" s="7">
        <v>6.6390595994628862E-2</v>
      </c>
      <c r="AB514" s="7">
        <v>145.16052577637524</v>
      </c>
      <c r="AC514" s="7">
        <v>0.90142141563874689</v>
      </c>
      <c r="AD514" s="7">
        <v>6.4123424361253123E-2</v>
      </c>
      <c r="AE514" s="7">
        <v>2.5600000000000001E-2</v>
      </c>
      <c r="AF514" s="7">
        <v>6.8679600000000019E-3</v>
      </c>
      <c r="AG514" s="7">
        <v>1.9871999999999997E-3</v>
      </c>
      <c r="AK514" s="7"/>
    </row>
    <row r="515" spans="8:37" x14ac:dyDescent="0.15">
      <c r="H515" s="7">
        <v>513</v>
      </c>
      <c r="I515" s="7">
        <v>2.9302265318178651E-3</v>
      </c>
      <c r="J515" s="7">
        <v>29.302265318178652</v>
      </c>
      <c r="K515" s="7">
        <v>7.5834043956482067E-4</v>
      </c>
      <c r="L515" s="7">
        <v>6.8250639560833859</v>
      </c>
      <c r="M515" s="5">
        <v>48</v>
      </c>
      <c r="N515" s="11">
        <v>1</v>
      </c>
      <c r="O515" s="7">
        <v>0.61046386079538861</v>
      </c>
      <c r="P515" s="5">
        <v>3</v>
      </c>
      <c r="Q515" s="7">
        <v>0.20348795359846286</v>
      </c>
      <c r="V515" s="7">
        <v>494</v>
      </c>
      <c r="W515" s="7">
        <v>29.925602911514432</v>
      </c>
      <c r="X515" s="7">
        <v>2.1287847187451576</v>
      </c>
      <c r="Y515" s="7">
        <v>0.84987489895823531</v>
      </c>
      <c r="Z515" s="7">
        <v>0.22800417230660949</v>
      </c>
      <c r="AA515" s="7">
        <v>6.5971539031633011E-2</v>
      </c>
      <c r="AB515" s="7">
        <v>145.16052577637524</v>
      </c>
      <c r="AC515" s="7">
        <v>0.90142141563874689</v>
      </c>
      <c r="AD515" s="7">
        <v>6.4123424361253123E-2</v>
      </c>
      <c r="AE515" s="7">
        <v>2.5600000000000001E-2</v>
      </c>
      <c r="AF515" s="7">
        <v>6.8679600000000019E-3</v>
      </c>
      <c r="AG515" s="7">
        <v>1.9871999999999997E-3</v>
      </c>
      <c r="AK515" s="7"/>
    </row>
    <row r="516" spans="8:37" x14ac:dyDescent="0.15">
      <c r="H516" s="7">
        <v>514</v>
      </c>
      <c r="I516" s="7">
        <v>2.9128290884567749E-3</v>
      </c>
      <c r="J516" s="7">
        <v>29.12829088456775</v>
      </c>
      <c r="K516" s="7">
        <v>7.5275324583181475E-4</v>
      </c>
      <c r="L516" s="7">
        <v>6.7747792124863331</v>
      </c>
      <c r="M516" s="5">
        <v>48</v>
      </c>
      <c r="N516" s="11">
        <v>1</v>
      </c>
      <c r="O516" s="7">
        <v>0.6068393934284948</v>
      </c>
      <c r="P516" s="5">
        <v>3</v>
      </c>
      <c r="Q516" s="7">
        <v>0.20227979780949826</v>
      </c>
      <c r="V516" s="7">
        <v>495</v>
      </c>
      <c r="W516" s="7">
        <v>29.735512874871418</v>
      </c>
      <c r="X516" s="7">
        <v>2.115262492764018</v>
      </c>
      <c r="Y516" s="7">
        <v>0.84447641956376374</v>
      </c>
      <c r="Z516" s="7">
        <v>0.22655586994168547</v>
      </c>
      <c r="AA516" s="7">
        <v>6.5552482068637147E-2</v>
      </c>
      <c r="AB516" s="7">
        <v>145.16052577637524</v>
      </c>
      <c r="AC516" s="7">
        <v>0.90142141563874689</v>
      </c>
      <c r="AD516" s="7">
        <v>6.4123424361253123E-2</v>
      </c>
      <c r="AE516" s="7">
        <v>2.5600000000000001E-2</v>
      </c>
      <c r="AF516" s="7">
        <v>6.8679600000000019E-3</v>
      </c>
      <c r="AG516" s="7">
        <v>1.9871999999999997E-3</v>
      </c>
      <c r="AK516" s="7"/>
    </row>
    <row r="517" spans="8:37" x14ac:dyDescent="0.15">
      <c r="H517" s="7">
        <v>515</v>
      </c>
      <c r="I517" s="7">
        <v>2.8954316450956852E-3</v>
      </c>
      <c r="J517" s="7">
        <v>28.954316450956853</v>
      </c>
      <c r="K517" s="7">
        <v>7.4716605209880873E-4</v>
      </c>
      <c r="L517" s="7">
        <v>6.7244944688892785</v>
      </c>
      <c r="M517" s="5">
        <v>48</v>
      </c>
      <c r="N517" s="11">
        <v>1</v>
      </c>
      <c r="O517" s="7">
        <v>0.6032149260616011</v>
      </c>
      <c r="P517" s="5">
        <v>3</v>
      </c>
      <c r="Q517" s="7">
        <v>0.20107164202053371</v>
      </c>
      <c r="V517" s="7">
        <v>496</v>
      </c>
      <c r="W517" s="7">
        <v>29.545422838228404</v>
      </c>
      <c r="X517" s="7">
        <v>2.1017402667828784</v>
      </c>
      <c r="Y517" s="7">
        <v>0.83907794016929227</v>
      </c>
      <c r="Z517" s="7">
        <v>0.22510756757676148</v>
      </c>
      <c r="AA517" s="7">
        <v>6.5133425105641296E-2</v>
      </c>
      <c r="AB517" s="7">
        <v>145.16052577637524</v>
      </c>
      <c r="AC517" s="7">
        <v>0.90142141563874689</v>
      </c>
      <c r="AD517" s="7">
        <v>6.4123424361253123E-2</v>
      </c>
      <c r="AE517" s="7">
        <v>2.5600000000000001E-2</v>
      </c>
      <c r="AF517" s="7">
        <v>6.8679600000000019E-3</v>
      </c>
      <c r="AG517" s="7">
        <v>1.9871999999999997E-3</v>
      </c>
      <c r="AK517" s="7"/>
    </row>
    <row r="518" spans="8:37" x14ac:dyDescent="0.15">
      <c r="H518" s="7">
        <v>516</v>
      </c>
      <c r="I518" s="7">
        <v>2.878034201734595E-3</v>
      </c>
      <c r="J518" s="7">
        <v>28.780342017345951</v>
      </c>
      <c r="K518" s="7">
        <v>7.4157885836580271E-4</v>
      </c>
      <c r="L518" s="7">
        <v>6.6742097252922239</v>
      </c>
      <c r="M518" s="5">
        <v>48</v>
      </c>
      <c r="N518" s="11">
        <v>1</v>
      </c>
      <c r="O518" s="7">
        <v>0.59959045869470728</v>
      </c>
      <c r="P518" s="5">
        <v>3</v>
      </c>
      <c r="Q518" s="7">
        <v>0.1998634862315691</v>
      </c>
      <c r="V518" s="7">
        <v>497</v>
      </c>
      <c r="W518" s="7">
        <v>29.355332801585391</v>
      </c>
      <c r="X518" s="7">
        <v>2.0882180408017383</v>
      </c>
      <c r="Y518" s="7">
        <v>0.83367946077482069</v>
      </c>
      <c r="Z518" s="7">
        <v>0.22365926521183746</v>
      </c>
      <c r="AA518" s="7">
        <v>6.4714368142645445E-2</v>
      </c>
      <c r="AB518" s="7">
        <v>145.16052577637524</v>
      </c>
      <c r="AC518" s="7">
        <v>0.90142141563874689</v>
      </c>
      <c r="AD518" s="7">
        <v>6.4123424361253123E-2</v>
      </c>
      <c r="AE518" s="7">
        <v>2.5600000000000001E-2</v>
      </c>
      <c r="AF518" s="7">
        <v>6.8679600000000019E-3</v>
      </c>
      <c r="AG518" s="7">
        <v>1.9871999999999997E-3</v>
      </c>
      <c r="AK518" s="7"/>
    </row>
    <row r="519" spans="8:37" x14ac:dyDescent="0.15">
      <c r="H519" s="7">
        <v>517</v>
      </c>
      <c r="I519" s="7">
        <v>2.8606367583735052E-3</v>
      </c>
      <c r="J519" s="7">
        <v>28.606367583735054</v>
      </c>
      <c r="K519" s="7">
        <v>7.3599166463279668E-4</v>
      </c>
      <c r="L519" s="7">
        <v>6.6239249816951702</v>
      </c>
      <c r="M519" s="5">
        <v>48</v>
      </c>
      <c r="N519" s="11">
        <v>1</v>
      </c>
      <c r="O519" s="7">
        <v>0.59596599132781358</v>
      </c>
      <c r="P519" s="5">
        <v>3</v>
      </c>
      <c r="Q519" s="7">
        <v>0.19865533044260453</v>
      </c>
      <c r="V519" s="7">
        <v>498</v>
      </c>
      <c r="W519" s="7">
        <v>29.165242764942377</v>
      </c>
      <c r="X519" s="7">
        <v>2.0746958148205987</v>
      </c>
      <c r="Y519" s="7">
        <v>0.82828098138034911</v>
      </c>
      <c r="Z519" s="7">
        <v>0.22221096284691344</v>
      </c>
      <c r="AA519" s="7">
        <v>6.4295311179649595E-2</v>
      </c>
      <c r="AB519" s="7">
        <v>145.16052577637524</v>
      </c>
      <c r="AC519" s="7">
        <v>0.90142141563874689</v>
      </c>
      <c r="AD519" s="7">
        <v>6.4123424361253123E-2</v>
      </c>
      <c r="AE519" s="7">
        <v>2.5600000000000001E-2</v>
      </c>
      <c r="AF519" s="7">
        <v>6.8679600000000019E-3</v>
      </c>
      <c r="AG519" s="7">
        <v>1.9871999999999997E-3</v>
      </c>
      <c r="AK519" s="7"/>
    </row>
    <row r="520" spans="8:37" x14ac:dyDescent="0.15">
      <c r="H520" s="7">
        <v>518</v>
      </c>
      <c r="I520" s="7">
        <v>2.843239315012415E-3</v>
      </c>
      <c r="J520" s="7">
        <v>28.432393150124149</v>
      </c>
      <c r="K520" s="7">
        <v>7.3040447089979066E-4</v>
      </c>
      <c r="L520" s="7">
        <v>6.5736402380981165</v>
      </c>
      <c r="M520" s="5">
        <v>48</v>
      </c>
      <c r="N520" s="11">
        <v>1</v>
      </c>
      <c r="O520" s="7">
        <v>0.59234152396091977</v>
      </c>
      <c r="P520" s="5">
        <v>3</v>
      </c>
      <c r="Q520" s="7">
        <v>0.19744717465363992</v>
      </c>
      <c r="V520" s="7">
        <v>499</v>
      </c>
      <c r="W520" s="7">
        <v>28.975152728299364</v>
      </c>
      <c r="X520" s="7">
        <v>2.0611735888394587</v>
      </c>
      <c r="Y520" s="7">
        <v>0.82288250198587765</v>
      </c>
      <c r="Z520" s="7">
        <v>0.22076266048198942</v>
      </c>
      <c r="AA520" s="7">
        <v>6.3876254216653744E-2</v>
      </c>
      <c r="AB520" s="7">
        <v>145.16052577637524</v>
      </c>
      <c r="AC520" s="7">
        <v>0.90142141563874689</v>
      </c>
      <c r="AD520" s="7">
        <v>6.4123424361253123E-2</v>
      </c>
      <c r="AE520" s="7">
        <v>2.5600000000000001E-2</v>
      </c>
      <c r="AF520" s="7">
        <v>6.8679600000000019E-3</v>
      </c>
      <c r="AG520" s="7">
        <v>1.9871999999999997E-3</v>
      </c>
      <c r="AK520" s="7"/>
    </row>
    <row r="521" spans="8:37" x14ac:dyDescent="0.15">
      <c r="H521" s="7">
        <v>519</v>
      </c>
      <c r="I521" s="7">
        <v>2.8258418716513253E-3</v>
      </c>
      <c r="J521" s="7">
        <v>28.258418716513251</v>
      </c>
      <c r="K521" s="7">
        <v>7.2481727716678475E-4</v>
      </c>
      <c r="L521" s="7">
        <v>6.5233554945010628</v>
      </c>
      <c r="M521" s="5">
        <v>48</v>
      </c>
      <c r="N521" s="11">
        <v>1</v>
      </c>
      <c r="O521" s="7">
        <v>0.58871705659402607</v>
      </c>
      <c r="P521" s="5">
        <v>3</v>
      </c>
      <c r="Q521" s="7">
        <v>0.19623901886467535</v>
      </c>
      <c r="V521" s="7">
        <v>500</v>
      </c>
      <c r="W521" s="7">
        <v>28.785062691656346</v>
      </c>
      <c r="X521" s="7">
        <v>2.0476513628583186</v>
      </c>
      <c r="Y521" s="7">
        <v>0.81748402259140596</v>
      </c>
      <c r="Z521" s="7">
        <v>0.2193143581170654</v>
      </c>
      <c r="AA521" s="7">
        <v>6.3457197253657879E-2</v>
      </c>
      <c r="AB521" s="7">
        <v>145.16052577637524</v>
      </c>
      <c r="AC521" s="7">
        <v>0.90142141563874689</v>
      </c>
      <c r="AD521" s="7">
        <v>6.4123424361253123E-2</v>
      </c>
      <c r="AE521" s="7">
        <v>2.5600000000000001E-2</v>
      </c>
      <c r="AF521" s="7">
        <v>6.8679600000000019E-3</v>
      </c>
      <c r="AG521" s="7">
        <v>1.9871999999999997E-3</v>
      </c>
      <c r="AK521" s="7"/>
    </row>
    <row r="522" spans="8:37" x14ac:dyDescent="0.15">
      <c r="H522" s="7">
        <v>520</v>
      </c>
      <c r="I522" s="7">
        <v>2.8084444282902351E-3</v>
      </c>
      <c r="J522" s="7">
        <v>28.08444428290235</v>
      </c>
      <c r="K522" s="7">
        <v>7.1923008343377872E-4</v>
      </c>
      <c r="L522" s="7">
        <v>6.4730707509040091</v>
      </c>
      <c r="M522" s="5">
        <v>48</v>
      </c>
      <c r="N522" s="11">
        <v>1</v>
      </c>
      <c r="O522" s="7">
        <v>0.58509258922713225</v>
      </c>
      <c r="P522" s="5">
        <v>3</v>
      </c>
      <c r="Q522" s="7">
        <v>0.19503086307571074</v>
      </c>
      <c r="V522" s="7">
        <v>501</v>
      </c>
      <c r="W522" s="7">
        <v>28.594972655013336</v>
      </c>
      <c r="X522" s="7">
        <v>2.034129136877179</v>
      </c>
      <c r="Y522" s="7">
        <v>0.81208554319693449</v>
      </c>
      <c r="Z522" s="7">
        <v>0.21786605575214141</v>
      </c>
      <c r="AA522" s="7">
        <v>6.3038140290662029E-2</v>
      </c>
      <c r="AB522" s="7">
        <v>145.16052577637524</v>
      </c>
      <c r="AC522" s="7">
        <v>0.90142141563874689</v>
      </c>
      <c r="AD522" s="7">
        <v>6.4123424361253123E-2</v>
      </c>
      <c r="AE522" s="7">
        <v>2.5600000000000001E-2</v>
      </c>
      <c r="AF522" s="7">
        <v>6.8679600000000019E-3</v>
      </c>
      <c r="AG522" s="7">
        <v>1.9871999999999997E-3</v>
      </c>
      <c r="AK522" s="7"/>
    </row>
    <row r="523" spans="8:37" x14ac:dyDescent="0.15">
      <c r="H523" s="7">
        <v>521</v>
      </c>
      <c r="I523" s="7">
        <v>2.7910469849291453E-3</v>
      </c>
      <c r="J523" s="7">
        <v>27.910469849291452</v>
      </c>
      <c r="K523" s="7">
        <v>7.136428897007727E-4</v>
      </c>
      <c r="L523" s="7">
        <v>6.4227860073069545</v>
      </c>
      <c r="M523" s="5">
        <v>48</v>
      </c>
      <c r="N523" s="11">
        <v>1</v>
      </c>
      <c r="O523" s="7">
        <v>0.58146812186023855</v>
      </c>
      <c r="P523" s="5">
        <v>3</v>
      </c>
      <c r="Q523" s="7">
        <v>0.19382270728674619</v>
      </c>
      <c r="V523" s="7">
        <v>502</v>
      </c>
      <c r="W523" s="7">
        <v>28.404882618370323</v>
      </c>
      <c r="X523" s="7">
        <v>2.0206069108960394</v>
      </c>
      <c r="Y523" s="7">
        <v>0.80668706380246302</v>
      </c>
      <c r="Z523" s="7">
        <v>0.21641775338721739</v>
      </c>
      <c r="AA523" s="7">
        <v>6.2619083327666178E-2</v>
      </c>
      <c r="AB523" s="7">
        <v>145.16052577637524</v>
      </c>
      <c r="AC523" s="7">
        <v>0.90142141563874689</v>
      </c>
      <c r="AD523" s="7">
        <v>6.4123424361253123E-2</v>
      </c>
      <c r="AE523" s="7">
        <v>2.5600000000000001E-2</v>
      </c>
      <c r="AF523" s="7">
        <v>6.8679600000000019E-3</v>
      </c>
      <c r="AG523" s="7">
        <v>1.9871999999999997E-3</v>
      </c>
      <c r="AK523" s="7"/>
    </row>
    <row r="524" spans="8:37" x14ac:dyDescent="0.15">
      <c r="H524" s="7">
        <v>522</v>
      </c>
      <c r="I524" s="7">
        <v>2.7736495415680552E-3</v>
      </c>
      <c r="J524" s="7">
        <v>27.736495415680551</v>
      </c>
      <c r="K524" s="7">
        <v>7.0805569596776668E-4</v>
      </c>
      <c r="L524" s="7">
        <v>6.3725012637098999</v>
      </c>
      <c r="M524" s="5">
        <v>48</v>
      </c>
      <c r="N524" s="11">
        <v>1</v>
      </c>
      <c r="O524" s="7">
        <v>0.57784365449334485</v>
      </c>
      <c r="P524" s="5">
        <v>3</v>
      </c>
      <c r="Q524" s="7">
        <v>0.19261455149778162</v>
      </c>
      <c r="V524" s="7">
        <v>503</v>
      </c>
      <c r="W524" s="7">
        <v>28.214792581727306</v>
      </c>
      <c r="X524" s="7">
        <v>2.0070846849148993</v>
      </c>
      <c r="Y524" s="7">
        <v>0.80128858440799133</v>
      </c>
      <c r="Z524" s="7">
        <v>0.21496945102229334</v>
      </c>
      <c r="AA524" s="7">
        <v>6.220002636467032E-2</v>
      </c>
      <c r="AB524" s="7">
        <v>145.16052577637524</v>
      </c>
      <c r="AC524" s="7">
        <v>0.90142141563874689</v>
      </c>
      <c r="AD524" s="7">
        <v>6.4123424361253123E-2</v>
      </c>
      <c r="AE524" s="7">
        <v>2.5600000000000001E-2</v>
      </c>
      <c r="AF524" s="7">
        <v>6.8679600000000019E-3</v>
      </c>
      <c r="AG524" s="7">
        <v>1.9871999999999997E-3</v>
      </c>
      <c r="AK524" s="7"/>
    </row>
    <row r="525" spans="8:37" x14ac:dyDescent="0.15">
      <c r="H525" s="7">
        <v>523</v>
      </c>
      <c r="I525" s="7">
        <v>2.7562520982069654E-3</v>
      </c>
      <c r="J525" s="7">
        <v>27.562520982069653</v>
      </c>
      <c r="K525" s="7">
        <v>7.0246850223476065E-4</v>
      </c>
      <c r="L525" s="7">
        <v>6.3222165201128462</v>
      </c>
      <c r="M525" s="5">
        <v>48</v>
      </c>
      <c r="N525" s="11">
        <v>1</v>
      </c>
      <c r="O525" s="7">
        <v>0.57421918712645115</v>
      </c>
      <c r="P525" s="5">
        <v>3</v>
      </c>
      <c r="Q525" s="7">
        <v>0.19140639570881704</v>
      </c>
      <c r="V525" s="7">
        <v>504</v>
      </c>
      <c r="W525" s="7">
        <v>28.024702545084295</v>
      </c>
      <c r="X525" s="7">
        <v>1.9935624589337595</v>
      </c>
      <c r="Y525" s="7">
        <v>0.79589010501351987</v>
      </c>
      <c r="Z525" s="7">
        <v>0.21352114865736935</v>
      </c>
      <c r="AA525" s="7">
        <v>6.178096940167447E-2</v>
      </c>
      <c r="AB525" s="7">
        <v>145.16052577637524</v>
      </c>
      <c r="AC525" s="7">
        <v>0.90142141563874689</v>
      </c>
      <c r="AD525" s="7">
        <v>6.4123424361253123E-2</v>
      </c>
      <c r="AE525" s="7">
        <v>2.5600000000000001E-2</v>
      </c>
      <c r="AF525" s="7">
        <v>6.8679600000000019E-3</v>
      </c>
      <c r="AG525" s="7">
        <v>1.9871999999999997E-3</v>
      </c>
      <c r="AK525" s="7"/>
    </row>
    <row r="526" spans="8:37" x14ac:dyDescent="0.15">
      <c r="H526" s="7">
        <v>524</v>
      </c>
      <c r="I526" s="7">
        <v>2.7388546548458752E-3</v>
      </c>
      <c r="J526" s="7">
        <v>27.388546548458752</v>
      </c>
      <c r="K526" s="7">
        <v>6.9688130850175463E-4</v>
      </c>
      <c r="L526" s="7">
        <v>6.2719317765157925</v>
      </c>
      <c r="M526" s="5">
        <v>48</v>
      </c>
      <c r="N526" s="11">
        <v>1</v>
      </c>
      <c r="O526" s="7">
        <v>0.57059471975955733</v>
      </c>
      <c r="P526" s="5">
        <v>3</v>
      </c>
      <c r="Q526" s="7">
        <v>0.19019823991985244</v>
      </c>
      <c r="V526" s="7">
        <v>505</v>
      </c>
      <c r="W526" s="7">
        <v>27.834612508441282</v>
      </c>
      <c r="X526" s="7">
        <v>1.9800402329526199</v>
      </c>
      <c r="Y526" s="7">
        <v>0.7904916256190484</v>
      </c>
      <c r="Z526" s="7">
        <v>0.21207284629244533</v>
      </c>
      <c r="AA526" s="7">
        <v>6.1361912438678619E-2</v>
      </c>
      <c r="AB526" s="7">
        <v>145.16052577637524</v>
      </c>
      <c r="AC526" s="7">
        <v>0.90142141563874689</v>
      </c>
      <c r="AD526" s="7">
        <v>6.4123424361253123E-2</v>
      </c>
      <c r="AE526" s="7">
        <v>2.5600000000000001E-2</v>
      </c>
      <c r="AF526" s="7">
        <v>6.8679600000000019E-3</v>
      </c>
      <c r="AG526" s="7">
        <v>1.9871999999999997E-3</v>
      </c>
      <c r="AK526" s="7"/>
    </row>
    <row r="527" spans="8:37" x14ac:dyDescent="0.15">
      <c r="H527" s="7">
        <v>525</v>
      </c>
      <c r="I527" s="7">
        <v>2.7214572114847855E-3</v>
      </c>
      <c r="J527" s="7">
        <v>27.214572114847854</v>
      </c>
      <c r="K527" s="7">
        <v>6.9129411476874861E-4</v>
      </c>
      <c r="L527" s="7">
        <v>6.2216470329187379</v>
      </c>
      <c r="M527" s="5">
        <v>48</v>
      </c>
      <c r="N527" s="11">
        <v>1</v>
      </c>
      <c r="O527" s="7">
        <v>0.56697025239266363</v>
      </c>
      <c r="P527" s="5">
        <v>3</v>
      </c>
      <c r="Q527" s="7">
        <v>0.18899008413088789</v>
      </c>
      <c r="V527" s="7">
        <v>506</v>
      </c>
      <c r="W527" s="7">
        <v>27.644522471798268</v>
      </c>
      <c r="X527" s="7">
        <v>1.9665180069714798</v>
      </c>
      <c r="Y527" s="7">
        <v>0.78509314622457671</v>
      </c>
      <c r="Z527" s="7">
        <v>0.21062454392752131</v>
      </c>
      <c r="AA527" s="7">
        <v>6.0942855475682754E-2</v>
      </c>
      <c r="AB527" s="7">
        <v>145.16052577637524</v>
      </c>
      <c r="AC527" s="7">
        <v>0.90142141563874689</v>
      </c>
      <c r="AD527" s="7">
        <v>6.4123424361253123E-2</v>
      </c>
      <c r="AE527" s="7">
        <v>2.5600000000000001E-2</v>
      </c>
      <c r="AF527" s="7">
        <v>6.8679600000000019E-3</v>
      </c>
      <c r="AG527" s="7">
        <v>1.9871999999999997E-3</v>
      </c>
      <c r="AK527" s="7"/>
    </row>
    <row r="528" spans="8:37" x14ac:dyDescent="0.15">
      <c r="H528" s="7">
        <v>526</v>
      </c>
      <c r="I528" s="7">
        <v>2.7040597681236957E-3</v>
      </c>
      <c r="J528" s="7">
        <v>27.040597681236957</v>
      </c>
      <c r="K528" s="7">
        <v>6.8570692103574269E-4</v>
      </c>
      <c r="L528" s="7">
        <v>6.1713622893216842</v>
      </c>
      <c r="M528" s="5">
        <v>48</v>
      </c>
      <c r="N528" s="11">
        <v>1</v>
      </c>
      <c r="O528" s="7">
        <v>0.56334578502576993</v>
      </c>
      <c r="P528" s="5">
        <v>3</v>
      </c>
      <c r="Q528" s="7">
        <v>0.18778192834192331</v>
      </c>
      <c r="V528" s="7">
        <v>507</v>
      </c>
      <c r="W528" s="7">
        <v>27.454432435155255</v>
      </c>
      <c r="X528" s="7">
        <v>1.95299578099034</v>
      </c>
      <c r="Y528" s="7">
        <v>0.77969466683010513</v>
      </c>
      <c r="Z528" s="7">
        <v>0.20917624156259729</v>
      </c>
      <c r="AA528" s="7">
        <v>6.0523798512686904E-2</v>
      </c>
      <c r="AB528" s="7">
        <v>145.16052577637524</v>
      </c>
      <c r="AC528" s="7">
        <v>0.90142141563874689</v>
      </c>
      <c r="AD528" s="7">
        <v>6.4123424361253123E-2</v>
      </c>
      <c r="AE528" s="7">
        <v>2.5600000000000001E-2</v>
      </c>
      <c r="AF528" s="7">
        <v>6.8679600000000019E-3</v>
      </c>
      <c r="AG528" s="7">
        <v>1.9871999999999997E-3</v>
      </c>
      <c r="AK528" s="7"/>
    </row>
    <row r="529" spans="8:37" x14ac:dyDescent="0.15">
      <c r="H529" s="7">
        <v>527</v>
      </c>
      <c r="I529" s="7">
        <v>2.6866623247626055E-3</v>
      </c>
      <c r="J529" s="7">
        <v>26.866623247626055</v>
      </c>
      <c r="K529" s="7">
        <v>6.8011972730273667E-4</v>
      </c>
      <c r="L529" s="7">
        <v>6.1210775457246305</v>
      </c>
      <c r="M529" s="5">
        <v>48</v>
      </c>
      <c r="N529" s="11">
        <v>1</v>
      </c>
      <c r="O529" s="7">
        <v>0.55972131765887612</v>
      </c>
      <c r="P529" s="5">
        <v>3</v>
      </c>
      <c r="Q529" s="7">
        <v>0.18657377255295871</v>
      </c>
      <c r="V529" s="7">
        <v>508</v>
      </c>
      <c r="W529" s="7">
        <v>27.264342398512238</v>
      </c>
      <c r="X529" s="7">
        <v>1.9394735550091999</v>
      </c>
      <c r="Y529" s="7">
        <v>0.77429618743563355</v>
      </c>
      <c r="Z529" s="7">
        <v>0.20772793919767324</v>
      </c>
      <c r="AA529" s="7">
        <v>6.0104741549691046E-2</v>
      </c>
      <c r="AB529" s="7">
        <v>145.16052577637524</v>
      </c>
      <c r="AC529" s="7">
        <v>0.90142141563874689</v>
      </c>
      <c r="AD529" s="7">
        <v>6.4123424361253123E-2</v>
      </c>
      <c r="AE529" s="7">
        <v>2.5600000000000001E-2</v>
      </c>
      <c r="AF529" s="7">
        <v>6.8679600000000019E-3</v>
      </c>
      <c r="AG529" s="7">
        <v>1.9871999999999997E-3</v>
      </c>
      <c r="AK529" s="7"/>
    </row>
    <row r="530" spans="8:37" x14ac:dyDescent="0.15">
      <c r="H530" s="7">
        <v>528</v>
      </c>
      <c r="I530" s="7">
        <v>2.6692648814015153E-3</v>
      </c>
      <c r="J530" s="7">
        <v>26.692648814015154</v>
      </c>
      <c r="K530" s="7">
        <v>6.7453253356973065E-4</v>
      </c>
      <c r="L530" s="7">
        <v>6.0707928021275759</v>
      </c>
      <c r="M530" s="5">
        <v>48</v>
      </c>
      <c r="N530" s="11">
        <v>1</v>
      </c>
      <c r="O530" s="7">
        <v>0.55609685029198241</v>
      </c>
      <c r="P530" s="5">
        <v>3</v>
      </c>
      <c r="Q530" s="7">
        <v>0.18536561676399413</v>
      </c>
      <c r="V530" s="7">
        <v>509</v>
      </c>
      <c r="W530" s="7">
        <v>27.074252361869227</v>
      </c>
      <c r="X530" s="7">
        <v>1.9259513290280603</v>
      </c>
      <c r="Y530" s="7">
        <v>0.76889770804116209</v>
      </c>
      <c r="Z530" s="7">
        <v>0.20627963683274925</v>
      </c>
      <c r="AA530" s="7">
        <v>5.9685684586695195E-2</v>
      </c>
      <c r="AB530" s="7">
        <v>145.16052577637524</v>
      </c>
      <c r="AC530" s="7">
        <v>0.90142141563874689</v>
      </c>
      <c r="AD530" s="7">
        <v>6.4123424361253123E-2</v>
      </c>
      <c r="AE530" s="7">
        <v>2.5600000000000001E-2</v>
      </c>
      <c r="AF530" s="7">
        <v>6.8679600000000019E-3</v>
      </c>
      <c r="AG530" s="7">
        <v>1.9871999999999997E-3</v>
      </c>
      <c r="AK530" s="7"/>
    </row>
    <row r="531" spans="8:37" x14ac:dyDescent="0.15">
      <c r="H531" s="7">
        <v>529</v>
      </c>
      <c r="I531" s="7">
        <v>2.6518674380404256E-3</v>
      </c>
      <c r="J531" s="7">
        <v>26.518674380404256</v>
      </c>
      <c r="K531" s="7">
        <v>6.6894533983672462E-4</v>
      </c>
      <c r="L531" s="7">
        <v>6.0205080585305213</v>
      </c>
      <c r="M531" s="5">
        <v>48</v>
      </c>
      <c r="N531" s="11">
        <v>1</v>
      </c>
      <c r="O531" s="7">
        <v>0.55247238292508871</v>
      </c>
      <c r="P531" s="5">
        <v>3</v>
      </c>
      <c r="Q531" s="7">
        <v>0.18415746097502958</v>
      </c>
      <c r="V531" s="7">
        <v>510</v>
      </c>
      <c r="W531" s="7">
        <v>26.884162325226214</v>
      </c>
      <c r="X531" s="7">
        <v>1.9124291030469205</v>
      </c>
      <c r="Y531" s="7">
        <v>0.76349922864669051</v>
      </c>
      <c r="Z531" s="7">
        <v>0.20483133446782523</v>
      </c>
      <c r="AA531" s="7">
        <v>5.9266627623699344E-2</v>
      </c>
      <c r="AB531" s="7">
        <v>145.16052577637524</v>
      </c>
      <c r="AC531" s="7">
        <v>0.90142141563874689</v>
      </c>
      <c r="AD531" s="7">
        <v>6.4123424361253123E-2</v>
      </c>
      <c r="AE531" s="7">
        <v>2.5600000000000001E-2</v>
      </c>
      <c r="AF531" s="7">
        <v>6.8679600000000019E-3</v>
      </c>
      <c r="AG531" s="7">
        <v>1.9871999999999997E-3</v>
      </c>
      <c r="AK531" s="7"/>
    </row>
    <row r="532" spans="8:37" x14ac:dyDescent="0.15">
      <c r="H532" s="7">
        <v>530</v>
      </c>
      <c r="I532" s="7">
        <v>2.6344699946793358E-3</v>
      </c>
      <c r="J532" s="7">
        <v>26.344699946793359</v>
      </c>
      <c r="K532" s="7">
        <v>6.633581461037186E-4</v>
      </c>
      <c r="L532" s="7">
        <v>5.9702233149334676</v>
      </c>
      <c r="M532" s="5">
        <v>48</v>
      </c>
      <c r="N532" s="11">
        <v>1</v>
      </c>
      <c r="O532" s="7">
        <v>0.54884791555819501</v>
      </c>
      <c r="P532" s="5">
        <v>3</v>
      </c>
      <c r="Q532" s="7">
        <v>0.182949305186065</v>
      </c>
      <c r="V532" s="7">
        <v>511</v>
      </c>
      <c r="W532" s="7">
        <v>26.727338044995729</v>
      </c>
      <c r="X532" s="7">
        <v>1.9012732666124801</v>
      </c>
      <c r="Y532" s="7">
        <v>0.75904548314625153</v>
      </c>
      <c r="Z532" s="7">
        <v>0.20363648501676293</v>
      </c>
      <c r="AA532" s="7">
        <v>5.892090562922777E-2</v>
      </c>
      <c r="AB532" s="7">
        <v>145.16052577637524</v>
      </c>
      <c r="AC532" s="7">
        <v>0.90142141563874689</v>
      </c>
      <c r="AD532" s="7">
        <v>6.4123424361253123E-2</v>
      </c>
      <c r="AE532" s="7">
        <v>2.5600000000000001E-2</v>
      </c>
      <c r="AF532" s="7">
        <v>6.8679600000000019E-3</v>
      </c>
      <c r="AG532" s="7">
        <v>1.9871999999999997E-3</v>
      </c>
      <c r="AK532" s="7"/>
    </row>
    <row r="533" spans="8:37" x14ac:dyDescent="0.15">
      <c r="H533" s="7">
        <v>531</v>
      </c>
      <c r="I533" s="7">
        <v>2.6170725513182456E-3</v>
      </c>
      <c r="J533" s="7">
        <v>26.170725513182457</v>
      </c>
      <c r="K533" s="7">
        <v>6.5777095237071269E-4</v>
      </c>
      <c r="L533" s="7">
        <v>5.9199385713364148</v>
      </c>
      <c r="M533" s="5">
        <v>48</v>
      </c>
      <c r="N533" s="11">
        <v>1</v>
      </c>
      <c r="O533" s="7">
        <v>0.5452234481913012</v>
      </c>
      <c r="P533" s="5">
        <v>3</v>
      </c>
      <c r="Q533" s="7">
        <v>0.1817411493971004</v>
      </c>
      <c r="V533" s="7">
        <v>512</v>
      </c>
      <c r="W533" s="7">
        <v>26.570513764765241</v>
      </c>
      <c r="X533" s="7">
        <v>1.8901174301780397</v>
      </c>
      <c r="Y533" s="7">
        <v>0.75459173764581255</v>
      </c>
      <c r="Z533" s="7">
        <v>0.20244163556570061</v>
      </c>
      <c r="AA533" s="7">
        <v>5.8575183634756188E-2</v>
      </c>
      <c r="AB533" s="7">
        <v>145.16052577637524</v>
      </c>
      <c r="AC533" s="7">
        <v>0.90142141563874689</v>
      </c>
      <c r="AD533" s="7">
        <v>6.4123424361253123E-2</v>
      </c>
      <c r="AE533" s="7">
        <v>2.5600000000000001E-2</v>
      </c>
      <c r="AF533" s="7">
        <v>6.8679600000000019E-3</v>
      </c>
      <c r="AG533" s="7">
        <v>1.9871999999999997E-3</v>
      </c>
      <c r="AK533" s="7"/>
    </row>
    <row r="534" spans="8:37" x14ac:dyDescent="0.15">
      <c r="H534" s="7">
        <v>532</v>
      </c>
      <c r="I534" s="7">
        <v>2.5996751079571559E-3</v>
      </c>
      <c r="J534" s="7">
        <v>25.99675107957156</v>
      </c>
      <c r="K534" s="7">
        <v>6.5218375863770666E-4</v>
      </c>
      <c r="L534" s="7">
        <v>5.8696538277393602</v>
      </c>
      <c r="M534" s="5">
        <v>48</v>
      </c>
      <c r="N534" s="11">
        <v>1</v>
      </c>
      <c r="O534" s="7">
        <v>0.54159898082440749</v>
      </c>
      <c r="P534" s="5">
        <v>3</v>
      </c>
      <c r="Q534" s="7">
        <v>0.18053299360813582</v>
      </c>
      <c r="V534" s="7">
        <v>513</v>
      </c>
      <c r="W534" s="7">
        <v>26.413689484534757</v>
      </c>
      <c r="X534" s="7">
        <v>1.8789615937435995</v>
      </c>
      <c r="Y534" s="7">
        <v>0.75013799214537347</v>
      </c>
      <c r="Z534" s="7">
        <v>0.20124678611463831</v>
      </c>
      <c r="AA534" s="7">
        <v>5.8229461640284606E-2</v>
      </c>
      <c r="AB534" s="7">
        <v>145.16052577637524</v>
      </c>
      <c r="AC534" s="7">
        <v>0.90142141563874689</v>
      </c>
      <c r="AD534" s="7">
        <v>6.4123424361253123E-2</v>
      </c>
      <c r="AE534" s="7">
        <v>2.5600000000000001E-2</v>
      </c>
      <c r="AF534" s="7">
        <v>6.8679600000000019E-3</v>
      </c>
      <c r="AG534" s="7">
        <v>1.9871999999999997E-3</v>
      </c>
      <c r="AK534" s="7"/>
    </row>
    <row r="535" spans="8:37" x14ac:dyDescent="0.15">
      <c r="H535" s="7">
        <v>533</v>
      </c>
      <c r="I535" s="7">
        <v>2.5822776645960657E-3</v>
      </c>
      <c r="J535" s="7">
        <v>25.822776645960658</v>
      </c>
      <c r="K535" s="7">
        <v>6.4659656490470064E-4</v>
      </c>
      <c r="L535" s="7">
        <v>5.8193690841423056</v>
      </c>
      <c r="M535" s="5">
        <v>48</v>
      </c>
      <c r="N535" s="11">
        <v>1</v>
      </c>
      <c r="O535" s="7">
        <v>0.53797451345751368</v>
      </c>
      <c r="P535" s="5">
        <v>3</v>
      </c>
      <c r="Q535" s="7">
        <v>0.17932483781917122</v>
      </c>
      <c r="V535" s="7">
        <v>514</v>
      </c>
      <c r="W535" s="7">
        <v>26.256865204304269</v>
      </c>
      <c r="X535" s="7">
        <v>1.8678057573091589</v>
      </c>
      <c r="Y535" s="7">
        <v>0.74568424664493449</v>
      </c>
      <c r="Z535" s="7">
        <v>0.20005193666357599</v>
      </c>
      <c r="AA535" s="7">
        <v>5.7883739645813025E-2</v>
      </c>
      <c r="AB535" s="7">
        <v>145.16052577637524</v>
      </c>
      <c r="AC535" s="7">
        <v>0.90142141563874689</v>
      </c>
      <c r="AD535" s="7">
        <v>6.4123424361253123E-2</v>
      </c>
      <c r="AE535" s="7">
        <v>2.5600000000000001E-2</v>
      </c>
      <c r="AF535" s="7">
        <v>6.8679600000000019E-3</v>
      </c>
      <c r="AG535" s="7">
        <v>1.9871999999999997E-3</v>
      </c>
      <c r="AK535" s="7"/>
    </row>
    <row r="536" spans="8:37" x14ac:dyDescent="0.15">
      <c r="H536" s="7">
        <v>534</v>
      </c>
      <c r="I536" s="7">
        <v>2.5648802212349759E-3</v>
      </c>
      <c r="J536" s="7">
        <v>25.648802212349761</v>
      </c>
      <c r="K536" s="7">
        <v>6.4100937117169462E-4</v>
      </c>
      <c r="L536" s="7">
        <v>5.7690843405452519</v>
      </c>
      <c r="M536" s="5">
        <v>48</v>
      </c>
      <c r="N536" s="11">
        <v>1</v>
      </c>
      <c r="O536" s="7">
        <v>0.53435004609061998</v>
      </c>
      <c r="P536" s="5">
        <v>3</v>
      </c>
      <c r="Q536" s="7">
        <v>0.17811668203020667</v>
      </c>
      <c r="V536" s="7">
        <v>515</v>
      </c>
      <c r="W536" s="7">
        <v>26.100040924073785</v>
      </c>
      <c r="X536" s="7">
        <v>1.8566499208747187</v>
      </c>
      <c r="Y536" s="7">
        <v>0.74123050114449551</v>
      </c>
      <c r="Z536" s="7">
        <v>0.19885708721251369</v>
      </c>
      <c r="AA536" s="7">
        <v>5.753801765134145E-2</v>
      </c>
      <c r="AB536" s="7">
        <v>145.16052577637524</v>
      </c>
      <c r="AC536" s="7">
        <v>0.90142141563874689</v>
      </c>
      <c r="AD536" s="7">
        <v>6.4123424361253123E-2</v>
      </c>
      <c r="AE536" s="7">
        <v>2.5600000000000001E-2</v>
      </c>
      <c r="AF536" s="7">
        <v>6.8679600000000019E-3</v>
      </c>
      <c r="AG536" s="7">
        <v>1.9871999999999997E-3</v>
      </c>
      <c r="AK536" s="7"/>
    </row>
    <row r="537" spans="8:37" x14ac:dyDescent="0.15">
      <c r="H537" s="7">
        <v>535</v>
      </c>
      <c r="I537" s="7">
        <v>2.5474827778738857E-3</v>
      </c>
      <c r="J537" s="7">
        <v>25.474827778738856</v>
      </c>
      <c r="K537" s="7">
        <v>6.354221774386886E-4</v>
      </c>
      <c r="L537" s="7">
        <v>5.7187995969481973</v>
      </c>
      <c r="M537" s="5">
        <v>48</v>
      </c>
      <c r="N537" s="11">
        <v>1</v>
      </c>
      <c r="O537" s="7">
        <v>0.53072557872372617</v>
      </c>
      <c r="P537" s="5">
        <v>3</v>
      </c>
      <c r="Q537" s="7">
        <v>0.17690852624124206</v>
      </c>
      <c r="V537" s="7">
        <v>516</v>
      </c>
      <c r="W537" s="7">
        <v>25.943216643843297</v>
      </c>
      <c r="X537" s="7">
        <v>1.8454940844402783</v>
      </c>
      <c r="Y537" s="7">
        <v>0.73677675564405642</v>
      </c>
      <c r="Z537" s="7">
        <v>0.19766223776145136</v>
      </c>
      <c r="AA537" s="7">
        <v>5.7192295656869868E-2</v>
      </c>
      <c r="AB537" s="7">
        <v>145.16052577637524</v>
      </c>
      <c r="AC537" s="7">
        <v>0.90142141563874689</v>
      </c>
      <c r="AD537" s="7">
        <v>6.4123424361253123E-2</v>
      </c>
      <c r="AE537" s="7">
        <v>2.5600000000000001E-2</v>
      </c>
      <c r="AF537" s="7">
        <v>6.8679600000000019E-3</v>
      </c>
      <c r="AG537" s="7">
        <v>1.9871999999999997E-3</v>
      </c>
      <c r="AK537" s="7"/>
    </row>
    <row r="538" spans="8:37" x14ac:dyDescent="0.15">
      <c r="H538" s="7">
        <v>536</v>
      </c>
      <c r="I538" s="7">
        <v>2.530085334512796E-3</v>
      </c>
      <c r="J538" s="7">
        <v>25.300853345127958</v>
      </c>
      <c r="K538" s="7">
        <v>6.2983498370568257E-4</v>
      </c>
      <c r="L538" s="7">
        <v>5.6685148533511436</v>
      </c>
      <c r="M538" s="5">
        <v>48</v>
      </c>
      <c r="N538" s="11">
        <v>1</v>
      </c>
      <c r="O538" s="7">
        <v>0.52710111135683246</v>
      </c>
      <c r="P538" s="5">
        <v>3</v>
      </c>
      <c r="Q538" s="7">
        <v>0.17570037045227749</v>
      </c>
      <c r="V538" s="7">
        <v>517</v>
      </c>
      <c r="W538" s="7">
        <v>25.786392363612812</v>
      </c>
      <c r="X538" s="7">
        <v>1.8343382480058379</v>
      </c>
      <c r="Y538" s="7">
        <v>0.73232301014361745</v>
      </c>
      <c r="Z538" s="7">
        <v>0.19646738831038907</v>
      </c>
      <c r="AA538" s="7">
        <v>5.6846573662398293E-2</v>
      </c>
      <c r="AB538" s="7">
        <v>145.16052577637524</v>
      </c>
      <c r="AC538" s="7">
        <v>0.90142141563874689</v>
      </c>
      <c r="AD538" s="7">
        <v>6.4123424361253123E-2</v>
      </c>
      <c r="AE538" s="7">
        <v>2.5600000000000001E-2</v>
      </c>
      <c r="AF538" s="7">
        <v>6.8679600000000019E-3</v>
      </c>
      <c r="AG538" s="7">
        <v>1.9871999999999997E-3</v>
      </c>
      <c r="AK538" s="7"/>
    </row>
    <row r="539" spans="8:37" x14ac:dyDescent="0.15">
      <c r="H539" s="7">
        <v>537</v>
      </c>
      <c r="I539" s="7">
        <v>2.5126878911517058E-3</v>
      </c>
      <c r="J539" s="7">
        <v>25.126878911517057</v>
      </c>
      <c r="K539" s="7">
        <v>6.2424778997267655E-4</v>
      </c>
      <c r="L539" s="7">
        <v>5.618230109754089</v>
      </c>
      <c r="M539" s="5">
        <v>48</v>
      </c>
      <c r="N539" s="11">
        <v>1</v>
      </c>
      <c r="O539" s="7">
        <v>0.52347664398993865</v>
      </c>
      <c r="P539" s="5">
        <v>3</v>
      </c>
      <c r="Q539" s="7">
        <v>0.17449221466331288</v>
      </c>
      <c r="V539" s="7">
        <v>518</v>
      </c>
      <c r="W539" s="7">
        <v>25.629568083382321</v>
      </c>
      <c r="X539" s="7">
        <v>1.8231824115713973</v>
      </c>
      <c r="Y539" s="7">
        <v>0.72786926464317825</v>
      </c>
      <c r="Z539" s="7">
        <v>0.19527253885932672</v>
      </c>
      <c r="AA539" s="7">
        <v>5.6500851667926698E-2</v>
      </c>
      <c r="AB539" s="7">
        <v>145.16052577637524</v>
      </c>
      <c r="AC539" s="7">
        <v>0.90142141563874689</v>
      </c>
      <c r="AD539" s="7">
        <v>6.4123424361253123E-2</v>
      </c>
      <c r="AE539" s="7">
        <v>2.5600000000000001E-2</v>
      </c>
      <c r="AF539" s="7">
        <v>6.8679600000000019E-3</v>
      </c>
      <c r="AG539" s="7">
        <v>1.9871999999999997E-3</v>
      </c>
      <c r="AK539" s="7"/>
    </row>
    <row r="540" spans="8:37" x14ac:dyDescent="0.15">
      <c r="H540" s="7">
        <v>538</v>
      </c>
      <c r="I540" s="7">
        <v>2.4952904477906161E-3</v>
      </c>
      <c r="J540" s="7">
        <v>24.952904477906159</v>
      </c>
      <c r="K540" s="7">
        <v>6.1866059623967053E-4</v>
      </c>
      <c r="L540" s="7">
        <v>5.5679453661570353</v>
      </c>
      <c r="M540" s="5">
        <v>48</v>
      </c>
      <c r="N540" s="11">
        <v>1</v>
      </c>
      <c r="O540" s="7">
        <v>0.51985217662304495</v>
      </c>
      <c r="P540" s="5">
        <v>3</v>
      </c>
      <c r="Q540" s="7">
        <v>0.17328405887434831</v>
      </c>
      <c r="V540" s="7">
        <v>519</v>
      </c>
      <c r="W540" s="7">
        <v>25.472743803151836</v>
      </c>
      <c r="X540" s="7">
        <v>1.8120265751369571</v>
      </c>
      <c r="Y540" s="7">
        <v>0.72341551914273927</v>
      </c>
      <c r="Z540" s="7">
        <v>0.19407768940826439</v>
      </c>
      <c r="AA540" s="7">
        <v>5.6155129673455123E-2</v>
      </c>
      <c r="AB540" s="7">
        <v>145.16052577637524</v>
      </c>
      <c r="AC540" s="7">
        <v>0.90142141563874689</v>
      </c>
      <c r="AD540" s="7">
        <v>6.4123424361253123E-2</v>
      </c>
      <c r="AE540" s="7">
        <v>2.5600000000000001E-2</v>
      </c>
      <c r="AF540" s="7">
        <v>6.8679600000000019E-3</v>
      </c>
      <c r="AG540" s="7">
        <v>1.9871999999999997E-3</v>
      </c>
      <c r="AK540" s="7"/>
    </row>
    <row r="541" spans="8:37" x14ac:dyDescent="0.15">
      <c r="H541" s="7">
        <v>539</v>
      </c>
      <c r="I541" s="7">
        <v>2.4778930044295263E-3</v>
      </c>
      <c r="J541" s="7">
        <v>24.778930044295262</v>
      </c>
      <c r="K541" s="7">
        <v>6.1307340250666461E-4</v>
      </c>
      <c r="L541" s="7">
        <v>5.5176606225599816</v>
      </c>
      <c r="M541" s="5">
        <v>48</v>
      </c>
      <c r="N541" s="11">
        <v>1</v>
      </c>
      <c r="O541" s="7">
        <v>0.51622770925615125</v>
      </c>
      <c r="P541" s="5">
        <v>3</v>
      </c>
      <c r="Q541" s="7">
        <v>0.17207590308538376</v>
      </c>
      <c r="V541" s="7">
        <v>520</v>
      </c>
      <c r="W541" s="7">
        <v>25.315919522921348</v>
      </c>
      <c r="X541" s="7">
        <v>1.8008707387025165</v>
      </c>
      <c r="Y541" s="7">
        <v>0.71896177364230018</v>
      </c>
      <c r="Z541" s="7">
        <v>0.19288283995720207</v>
      </c>
      <c r="AA541" s="7">
        <v>5.5809407678983541E-2</v>
      </c>
      <c r="AB541" s="7">
        <v>145.16052577637524</v>
      </c>
      <c r="AC541" s="7">
        <v>0.90142141563874689</v>
      </c>
      <c r="AD541" s="7">
        <v>6.4123424361253123E-2</v>
      </c>
      <c r="AE541" s="7">
        <v>2.5600000000000001E-2</v>
      </c>
      <c r="AF541" s="7">
        <v>6.8679600000000019E-3</v>
      </c>
      <c r="AG541" s="7">
        <v>1.9871999999999997E-3</v>
      </c>
      <c r="AK541" s="7"/>
    </row>
    <row r="542" spans="8:37" x14ac:dyDescent="0.15">
      <c r="H542" s="7">
        <v>540</v>
      </c>
      <c r="I542" s="7">
        <v>2.4604955610684361E-3</v>
      </c>
      <c r="J542" s="7">
        <v>24.60495561068436</v>
      </c>
      <c r="K542" s="7">
        <v>6.0748620877365859E-4</v>
      </c>
      <c r="L542" s="7">
        <v>5.467375878962927</v>
      </c>
      <c r="M542" s="5">
        <v>48</v>
      </c>
      <c r="N542" s="11">
        <v>1</v>
      </c>
      <c r="O542" s="7">
        <v>0.51260324188925754</v>
      </c>
      <c r="P542" s="5">
        <v>3</v>
      </c>
      <c r="Q542" s="7">
        <v>0.17086774729641918</v>
      </c>
      <c r="V542" s="7">
        <v>521</v>
      </c>
      <c r="W542" s="7">
        <v>25.159095242690864</v>
      </c>
      <c r="X542" s="7">
        <v>1.7897149022680763</v>
      </c>
      <c r="Y542" s="7">
        <v>0.71450802814186121</v>
      </c>
      <c r="Z542" s="7">
        <v>0.19168799050613977</v>
      </c>
      <c r="AA542" s="7">
        <v>5.5463685684511967E-2</v>
      </c>
      <c r="AB542" s="7">
        <v>145.16052577637524</v>
      </c>
      <c r="AC542" s="7">
        <v>0.90142141563874689</v>
      </c>
      <c r="AD542" s="7">
        <v>6.4123424361253123E-2</v>
      </c>
      <c r="AE542" s="7">
        <v>2.5600000000000001E-2</v>
      </c>
      <c r="AF542" s="7">
        <v>6.8679600000000019E-3</v>
      </c>
      <c r="AG542" s="7">
        <v>1.9871999999999997E-3</v>
      </c>
      <c r="AK542" s="7"/>
    </row>
    <row r="543" spans="8:37" x14ac:dyDescent="0.15">
      <c r="H543" s="7">
        <v>541</v>
      </c>
      <c r="I543" s="7">
        <v>2.4461426702955371E-3</v>
      </c>
      <c r="J543" s="7">
        <v>24.461426702955372</v>
      </c>
      <c r="K543" s="7">
        <v>6.0310724568541512E-4</v>
      </c>
      <c r="L543" s="7">
        <v>5.4279652111687362</v>
      </c>
      <c r="M543" s="5">
        <v>48</v>
      </c>
      <c r="N543" s="11">
        <v>1</v>
      </c>
      <c r="O543" s="7">
        <v>0.50961305631157028</v>
      </c>
      <c r="P543" s="5">
        <v>3</v>
      </c>
      <c r="Q543" s="7">
        <v>0.16987101877052344</v>
      </c>
      <c r="V543" s="7">
        <v>522</v>
      </c>
      <c r="W543" s="7">
        <v>25.002270962460376</v>
      </c>
      <c r="X543" s="7">
        <v>1.7785590658336359</v>
      </c>
      <c r="Y543" s="7">
        <v>0.71005428264142212</v>
      </c>
      <c r="Z543" s="7">
        <v>0.19049314105507745</v>
      </c>
      <c r="AA543" s="7">
        <v>5.5117963690040385E-2</v>
      </c>
      <c r="AB543" s="7">
        <v>145.16052577637524</v>
      </c>
      <c r="AC543" s="7">
        <v>0.90142141563874689</v>
      </c>
      <c r="AD543" s="7">
        <v>6.4123424361253123E-2</v>
      </c>
      <c r="AE543" s="7">
        <v>2.5600000000000001E-2</v>
      </c>
      <c r="AF543" s="7">
        <v>6.8679600000000019E-3</v>
      </c>
      <c r="AG543" s="7">
        <v>1.9871999999999997E-3</v>
      </c>
      <c r="AK543" s="7"/>
    </row>
    <row r="544" spans="8:37" x14ac:dyDescent="0.15">
      <c r="H544" s="7">
        <v>542</v>
      </c>
      <c r="I544" s="7">
        <v>2.4317897795226376E-3</v>
      </c>
      <c r="J544" s="7">
        <v>24.317897795226376</v>
      </c>
      <c r="K544" s="7">
        <v>5.9872828259717166E-4</v>
      </c>
      <c r="L544" s="7">
        <v>5.3885545433745445</v>
      </c>
      <c r="M544" s="5">
        <v>48</v>
      </c>
      <c r="N544" s="11">
        <v>1</v>
      </c>
      <c r="O544" s="7">
        <v>0.50662287073388279</v>
      </c>
      <c r="P544" s="5">
        <v>3</v>
      </c>
      <c r="Q544" s="7">
        <v>0.16887429024462761</v>
      </c>
      <c r="V544" s="7">
        <v>523</v>
      </c>
      <c r="W544" s="7">
        <v>24.845446682229891</v>
      </c>
      <c r="X544" s="7">
        <v>1.7674032293991955</v>
      </c>
      <c r="Y544" s="7">
        <v>0.70560053714098314</v>
      </c>
      <c r="Z544" s="7">
        <v>0.18929829160401515</v>
      </c>
      <c r="AA544" s="7">
        <v>5.477224169556881E-2</v>
      </c>
      <c r="AB544" s="7">
        <v>145.16052577637524</v>
      </c>
      <c r="AC544" s="7">
        <v>0.90142141563874689</v>
      </c>
      <c r="AD544" s="7">
        <v>6.4123424361253123E-2</v>
      </c>
      <c r="AE544" s="7">
        <v>2.5600000000000001E-2</v>
      </c>
      <c r="AF544" s="7">
        <v>6.8679600000000019E-3</v>
      </c>
      <c r="AG544" s="7">
        <v>1.9871999999999997E-3</v>
      </c>
      <c r="AK544" s="7"/>
    </row>
    <row r="545" spans="8:37" x14ac:dyDescent="0.15">
      <c r="H545" s="7">
        <v>543</v>
      </c>
      <c r="I545" s="7">
        <v>2.4174368887497385E-3</v>
      </c>
      <c r="J545" s="7">
        <v>24.174368887497387</v>
      </c>
      <c r="K545" s="7">
        <v>5.943493195089282E-4</v>
      </c>
      <c r="L545" s="7">
        <v>5.3491438755803538</v>
      </c>
      <c r="M545" s="5">
        <v>48</v>
      </c>
      <c r="N545" s="11">
        <v>1</v>
      </c>
      <c r="O545" s="7">
        <v>0.50363268515619553</v>
      </c>
      <c r="P545" s="5">
        <v>3</v>
      </c>
      <c r="Q545" s="7">
        <v>0.16787756171873183</v>
      </c>
      <c r="V545" s="7">
        <v>524</v>
      </c>
      <c r="W545" s="7">
        <v>24.688622401999403</v>
      </c>
      <c r="X545" s="7">
        <v>1.7562473929647551</v>
      </c>
      <c r="Y545" s="7">
        <v>0.70114679164054405</v>
      </c>
      <c r="Z545" s="7">
        <v>0.18810344215295283</v>
      </c>
      <c r="AA545" s="7">
        <v>5.4426519701097222E-2</v>
      </c>
      <c r="AB545" s="7">
        <v>145.16052577637524</v>
      </c>
      <c r="AC545" s="7">
        <v>0.90142141563874689</v>
      </c>
      <c r="AD545" s="7">
        <v>6.4123424361253123E-2</v>
      </c>
      <c r="AE545" s="7">
        <v>2.5600000000000001E-2</v>
      </c>
      <c r="AF545" s="7">
        <v>6.8679600000000019E-3</v>
      </c>
      <c r="AG545" s="7">
        <v>1.9871999999999997E-3</v>
      </c>
      <c r="AK545" s="7"/>
    </row>
    <row r="546" spans="8:37" x14ac:dyDescent="0.15">
      <c r="H546" s="7">
        <v>544</v>
      </c>
      <c r="I546" s="7">
        <v>2.4030839979768391E-3</v>
      </c>
      <c r="J546" s="7">
        <v>24.030839979768391</v>
      </c>
      <c r="K546" s="7">
        <v>5.8997035642068473E-4</v>
      </c>
      <c r="L546" s="7">
        <v>5.309733207786163</v>
      </c>
      <c r="M546" s="5">
        <v>48</v>
      </c>
      <c r="N546" s="11">
        <v>1</v>
      </c>
      <c r="O546" s="7">
        <v>0.50064249957850815</v>
      </c>
      <c r="P546" s="5">
        <v>3</v>
      </c>
      <c r="Q546" s="7">
        <v>0.16688083319283606</v>
      </c>
      <c r="V546" s="7">
        <v>525</v>
      </c>
      <c r="W546" s="7">
        <v>24.531798121768919</v>
      </c>
      <c r="X546" s="7">
        <v>1.7450915565303149</v>
      </c>
      <c r="Y546" s="7">
        <v>0.69669304614010508</v>
      </c>
      <c r="Z546" s="7">
        <v>0.18690859270189053</v>
      </c>
      <c r="AA546" s="7">
        <v>5.4080797706625647E-2</v>
      </c>
      <c r="AB546" s="7">
        <v>145.16052577637524</v>
      </c>
      <c r="AC546" s="7">
        <v>0.90142141563874689</v>
      </c>
      <c r="AD546" s="7">
        <v>6.4123424361253123E-2</v>
      </c>
      <c r="AE546" s="7">
        <v>2.5600000000000001E-2</v>
      </c>
      <c r="AF546" s="7">
        <v>6.8679600000000019E-3</v>
      </c>
      <c r="AG546" s="7">
        <v>1.9871999999999997E-3</v>
      </c>
      <c r="AK546" s="7"/>
    </row>
    <row r="547" spans="8:37" x14ac:dyDescent="0.15">
      <c r="H547" s="7">
        <v>545</v>
      </c>
      <c r="I547" s="7">
        <v>2.38873110720394E-3</v>
      </c>
      <c r="J547" s="7">
        <v>23.887311072039399</v>
      </c>
      <c r="K547" s="7">
        <v>5.8559139333244127E-4</v>
      </c>
      <c r="L547" s="7">
        <v>5.2703225399919713</v>
      </c>
      <c r="M547" s="5">
        <v>48</v>
      </c>
      <c r="N547" s="11">
        <v>1</v>
      </c>
      <c r="O547" s="7">
        <v>0.49765231400082083</v>
      </c>
      <c r="P547" s="5">
        <v>3</v>
      </c>
      <c r="Q547" s="7">
        <v>0.16588410466694029</v>
      </c>
      <c r="V547" s="7">
        <v>526</v>
      </c>
      <c r="W547" s="7">
        <v>24.374973841538434</v>
      </c>
      <c r="X547" s="7">
        <v>1.7339357200958745</v>
      </c>
      <c r="Y547" s="7">
        <v>0.6922393006396661</v>
      </c>
      <c r="Z547" s="7">
        <v>0.18571374325082823</v>
      </c>
      <c r="AA547" s="7">
        <v>5.3735075712154072E-2</v>
      </c>
      <c r="AB547" s="7">
        <v>145.16052577637524</v>
      </c>
      <c r="AC547" s="7">
        <v>0.90142141563874689</v>
      </c>
      <c r="AD547" s="7">
        <v>6.4123424361253123E-2</v>
      </c>
      <c r="AE547" s="7">
        <v>2.5600000000000001E-2</v>
      </c>
      <c r="AF547" s="7">
        <v>6.8679600000000019E-3</v>
      </c>
      <c r="AG547" s="7">
        <v>1.9871999999999997E-3</v>
      </c>
      <c r="AK547" s="7"/>
    </row>
    <row r="548" spans="8:37" x14ac:dyDescent="0.15">
      <c r="H548" s="7">
        <v>546</v>
      </c>
      <c r="I548" s="7">
        <v>2.374378216431041E-3</v>
      </c>
      <c r="J548" s="7">
        <v>23.74378216431041</v>
      </c>
      <c r="K548" s="7">
        <v>5.812124302441978E-4</v>
      </c>
      <c r="L548" s="7">
        <v>5.2309118721977805</v>
      </c>
      <c r="M548" s="5">
        <v>48</v>
      </c>
      <c r="N548" s="11">
        <v>1</v>
      </c>
      <c r="O548" s="7">
        <v>0.49466212842313356</v>
      </c>
      <c r="P548" s="5">
        <v>3</v>
      </c>
      <c r="Q548" s="7">
        <v>0.16488737614104451</v>
      </c>
      <c r="V548" s="7">
        <v>527</v>
      </c>
      <c r="W548" s="7">
        <v>24.218149561307946</v>
      </c>
      <c r="X548" s="7">
        <v>1.7227798836614341</v>
      </c>
      <c r="Y548" s="7">
        <v>0.68778555513922701</v>
      </c>
      <c r="Z548" s="7">
        <v>0.18451889379976588</v>
      </c>
      <c r="AA548" s="7">
        <v>5.338935371768249E-2</v>
      </c>
      <c r="AB548" s="7">
        <v>145.16052577637524</v>
      </c>
      <c r="AC548" s="7">
        <v>0.90142141563874689</v>
      </c>
      <c r="AD548" s="7">
        <v>6.4123424361253123E-2</v>
      </c>
      <c r="AE548" s="7">
        <v>2.5600000000000001E-2</v>
      </c>
      <c r="AF548" s="7">
        <v>6.8679600000000019E-3</v>
      </c>
      <c r="AG548" s="7">
        <v>1.9871999999999997E-3</v>
      </c>
      <c r="AK548" s="7"/>
    </row>
    <row r="549" spans="8:37" x14ac:dyDescent="0.15">
      <c r="H549" s="7">
        <v>547</v>
      </c>
      <c r="I549" s="7">
        <v>2.3600253256581415E-3</v>
      </c>
      <c r="J549" s="7">
        <v>23.600253256581414</v>
      </c>
      <c r="K549" s="7">
        <v>5.7683346715595445E-4</v>
      </c>
      <c r="L549" s="7">
        <v>5.1915012044035898</v>
      </c>
      <c r="M549" s="5">
        <v>48</v>
      </c>
      <c r="N549" s="11">
        <v>1</v>
      </c>
      <c r="O549" s="7">
        <v>0.49167194284544613</v>
      </c>
      <c r="P549" s="5">
        <v>3</v>
      </c>
      <c r="Q549" s="7">
        <v>0.16389064761514871</v>
      </c>
      <c r="V549" s="7">
        <v>528</v>
      </c>
      <c r="W549" s="7">
        <v>24.061325281077458</v>
      </c>
      <c r="X549" s="7">
        <v>1.7116240472269937</v>
      </c>
      <c r="Y549" s="7">
        <v>0.68333180963878792</v>
      </c>
      <c r="Z549" s="7">
        <v>0.18332404434870356</v>
      </c>
      <c r="AA549" s="7">
        <v>5.3043631723210909E-2</v>
      </c>
      <c r="AB549" s="7">
        <v>145.16052577637524</v>
      </c>
      <c r="AC549" s="7">
        <v>0.90142141563874689</v>
      </c>
      <c r="AD549" s="7">
        <v>6.4123424361253123E-2</v>
      </c>
      <c r="AE549" s="7">
        <v>2.5600000000000001E-2</v>
      </c>
      <c r="AF549" s="7">
        <v>6.8679600000000019E-3</v>
      </c>
      <c r="AG549" s="7">
        <v>1.9871999999999997E-3</v>
      </c>
      <c r="AK549" s="7"/>
    </row>
    <row r="550" spans="8:37" x14ac:dyDescent="0.15">
      <c r="H550" s="7">
        <v>548</v>
      </c>
      <c r="I550" s="7">
        <v>2.3456724348852424E-3</v>
      </c>
      <c r="J550" s="7">
        <v>23.456724348852426</v>
      </c>
      <c r="K550" s="7">
        <v>5.7245450406771098E-4</v>
      </c>
      <c r="L550" s="7">
        <v>5.152090536609399</v>
      </c>
      <c r="M550" s="5">
        <v>48</v>
      </c>
      <c r="N550" s="11">
        <v>1</v>
      </c>
      <c r="O550" s="7">
        <v>0.48868175726775887</v>
      </c>
      <c r="P550" s="5">
        <v>3</v>
      </c>
      <c r="Q550" s="7">
        <v>0.16289391908925296</v>
      </c>
      <c r="V550" s="7">
        <v>529</v>
      </c>
      <c r="W550" s="7">
        <v>23.904501000846974</v>
      </c>
      <c r="X550" s="7">
        <v>1.7004682107925533</v>
      </c>
      <c r="Y550" s="7">
        <v>0.67887806413834895</v>
      </c>
      <c r="Z550" s="7">
        <v>0.18212919489764126</v>
      </c>
      <c r="AA550" s="7">
        <v>5.2697909728739334E-2</v>
      </c>
      <c r="AB550" s="7">
        <v>145.16052577637524</v>
      </c>
      <c r="AC550" s="7">
        <v>0.90142141563874689</v>
      </c>
      <c r="AD550" s="7">
        <v>6.4123424361253123E-2</v>
      </c>
      <c r="AE550" s="7">
        <v>2.5600000000000001E-2</v>
      </c>
      <c r="AF550" s="7">
        <v>6.8679600000000019E-3</v>
      </c>
      <c r="AG550" s="7">
        <v>1.9871999999999997E-3</v>
      </c>
      <c r="AK550" s="7"/>
    </row>
    <row r="551" spans="8:37" x14ac:dyDescent="0.15">
      <c r="H551" s="7">
        <v>549</v>
      </c>
      <c r="I551" s="7">
        <v>2.331319544112343E-3</v>
      </c>
      <c r="J551" s="7">
        <v>23.31319544112343</v>
      </c>
      <c r="K551" s="7">
        <v>5.6807554097946752E-4</v>
      </c>
      <c r="L551" s="7">
        <v>5.1126798688152073</v>
      </c>
      <c r="M551" s="5">
        <v>48</v>
      </c>
      <c r="N551" s="11">
        <v>1</v>
      </c>
      <c r="O551" s="7">
        <v>0.48569157169007143</v>
      </c>
      <c r="P551" s="5">
        <v>3</v>
      </c>
      <c r="Q551" s="7">
        <v>0.16189719056335714</v>
      </c>
      <c r="V551" s="7">
        <v>530</v>
      </c>
      <c r="W551" s="7">
        <v>23.747676720616489</v>
      </c>
      <c r="X551" s="7">
        <v>1.6893123743581131</v>
      </c>
      <c r="Y551" s="7">
        <v>0.67442431863790997</v>
      </c>
      <c r="Z551" s="7">
        <v>0.18093434544657896</v>
      </c>
      <c r="AA551" s="7">
        <v>5.2352187734267752E-2</v>
      </c>
      <c r="AB551" s="7">
        <v>145.16052577637524</v>
      </c>
      <c r="AC551" s="7">
        <v>0.90142141563874689</v>
      </c>
      <c r="AD551" s="7">
        <v>6.4123424361253123E-2</v>
      </c>
      <c r="AE551" s="7">
        <v>2.5600000000000001E-2</v>
      </c>
      <c r="AF551" s="7">
        <v>6.8679600000000019E-3</v>
      </c>
      <c r="AG551" s="7">
        <v>1.9871999999999997E-3</v>
      </c>
      <c r="AK551" s="7"/>
    </row>
    <row r="552" spans="8:37" x14ac:dyDescent="0.15">
      <c r="H552" s="7">
        <v>550</v>
      </c>
      <c r="I552" s="7">
        <v>2.3169666533394439E-3</v>
      </c>
      <c r="J552" s="7">
        <v>23.169666533394437</v>
      </c>
      <c r="K552" s="7">
        <v>5.6369657789122406E-4</v>
      </c>
      <c r="L552" s="7">
        <v>5.0732692010210165</v>
      </c>
      <c r="M552" s="5">
        <v>48</v>
      </c>
      <c r="N552" s="11">
        <v>1</v>
      </c>
      <c r="O552" s="7">
        <v>0.48270138611238411</v>
      </c>
      <c r="P552" s="5">
        <v>3</v>
      </c>
      <c r="Q552" s="7">
        <v>0.16090046203746136</v>
      </c>
      <c r="V552" s="7">
        <v>531</v>
      </c>
      <c r="W552" s="7">
        <v>23.590852440386001</v>
      </c>
      <c r="X552" s="7">
        <v>1.6781565379236727</v>
      </c>
      <c r="Y552" s="7">
        <v>0.66997057313747099</v>
      </c>
      <c r="Z552" s="7">
        <v>0.17973949599551664</v>
      </c>
      <c r="AA552" s="7">
        <v>5.200646573979617E-2</v>
      </c>
      <c r="AB552" s="7">
        <v>145.16052577637524</v>
      </c>
      <c r="AC552" s="7">
        <v>0.90142141563874689</v>
      </c>
      <c r="AD552" s="7">
        <v>6.4123424361253123E-2</v>
      </c>
      <c r="AE552" s="7">
        <v>2.5600000000000001E-2</v>
      </c>
      <c r="AF552" s="7">
        <v>6.8679600000000019E-3</v>
      </c>
      <c r="AG552" s="7">
        <v>1.9871999999999997E-3</v>
      </c>
      <c r="AK552" s="7"/>
    </row>
    <row r="553" spans="8:37" x14ac:dyDescent="0.15">
      <c r="H553" s="7">
        <v>551</v>
      </c>
      <c r="I553" s="7">
        <v>2.3026137625665449E-3</v>
      </c>
      <c r="J553" s="7">
        <v>23.026137625665449</v>
      </c>
      <c r="K553" s="7">
        <v>5.5931761480298059E-4</v>
      </c>
      <c r="L553" s="7">
        <v>5.0338585332268257</v>
      </c>
      <c r="M553" s="5">
        <v>48</v>
      </c>
      <c r="N553" s="11">
        <v>1</v>
      </c>
      <c r="O553" s="7">
        <v>0.47971120053469685</v>
      </c>
      <c r="P553" s="5">
        <v>3</v>
      </c>
      <c r="Q553" s="7">
        <v>0.15990373351156562</v>
      </c>
      <c r="V553" s="7">
        <v>532</v>
      </c>
      <c r="W553" s="7">
        <v>23.434028160155517</v>
      </c>
      <c r="X553" s="7">
        <v>1.6670007014892323</v>
      </c>
      <c r="Y553" s="7">
        <v>0.66551682763703202</v>
      </c>
      <c r="Z553" s="7">
        <v>0.17854464654445434</v>
      </c>
      <c r="AA553" s="7">
        <v>5.1660743745324596E-2</v>
      </c>
      <c r="AB553" s="7">
        <v>145.16052577637524</v>
      </c>
      <c r="AC553" s="7">
        <v>0.90142141563874689</v>
      </c>
      <c r="AD553" s="7">
        <v>6.4123424361253123E-2</v>
      </c>
      <c r="AE553" s="7">
        <v>2.5600000000000001E-2</v>
      </c>
      <c r="AF553" s="7">
        <v>6.8679600000000019E-3</v>
      </c>
      <c r="AG553" s="7">
        <v>1.9871999999999997E-3</v>
      </c>
      <c r="AK553" s="7"/>
    </row>
    <row r="554" spans="8:37" x14ac:dyDescent="0.15">
      <c r="H554" s="7">
        <v>552</v>
      </c>
      <c r="I554" s="7">
        <v>2.2882608717936454E-3</v>
      </c>
      <c r="J554" s="7">
        <v>22.882608717936453</v>
      </c>
      <c r="K554" s="7">
        <v>5.5493865171473713E-4</v>
      </c>
      <c r="L554" s="7">
        <v>4.9944478654326341</v>
      </c>
      <c r="M554" s="5">
        <v>48</v>
      </c>
      <c r="N554" s="11">
        <v>1</v>
      </c>
      <c r="O554" s="7">
        <v>0.47672101495700941</v>
      </c>
      <c r="P554" s="5">
        <v>3</v>
      </c>
      <c r="Q554" s="7">
        <v>0.15890700498566981</v>
      </c>
      <c r="V554" s="7">
        <v>533</v>
      </c>
      <c r="W554" s="7">
        <v>23.277203879925029</v>
      </c>
      <c r="X554" s="7">
        <v>1.6558448650547919</v>
      </c>
      <c r="Y554" s="7">
        <v>0.66106308213659293</v>
      </c>
      <c r="Z554" s="7">
        <v>0.17734979709339202</v>
      </c>
      <c r="AA554" s="7">
        <v>5.1315021750853014E-2</v>
      </c>
      <c r="AB554" s="7">
        <v>145.16052577637524</v>
      </c>
      <c r="AC554" s="7">
        <v>0.90142141563874689</v>
      </c>
      <c r="AD554" s="7">
        <v>6.4123424361253123E-2</v>
      </c>
      <c r="AE554" s="7">
        <v>2.5600000000000001E-2</v>
      </c>
      <c r="AF554" s="7">
        <v>6.8679600000000019E-3</v>
      </c>
      <c r="AG554" s="7">
        <v>1.9871999999999997E-3</v>
      </c>
      <c r="AK554" s="7"/>
    </row>
    <row r="555" spans="8:37" x14ac:dyDescent="0.15">
      <c r="H555" s="7">
        <v>553</v>
      </c>
      <c r="I555" s="7">
        <v>2.2739079810207463E-3</v>
      </c>
      <c r="J555" s="7">
        <v>22.739079810207464</v>
      </c>
      <c r="K555" s="7">
        <v>5.5055968862649366E-4</v>
      </c>
      <c r="L555" s="7">
        <v>4.9550371976384433</v>
      </c>
      <c r="M555" s="5">
        <v>48</v>
      </c>
      <c r="N555" s="11">
        <v>1</v>
      </c>
      <c r="O555" s="7">
        <v>0.47373082937932215</v>
      </c>
      <c r="P555" s="5">
        <v>3</v>
      </c>
      <c r="Q555" s="7">
        <v>0.15791027645977404</v>
      </c>
      <c r="V555" s="7">
        <v>534</v>
      </c>
      <c r="W555" s="7">
        <v>23.120379599694544</v>
      </c>
      <c r="X555" s="7">
        <v>1.6446890286203517</v>
      </c>
      <c r="Y555" s="7">
        <v>0.65660933663615395</v>
      </c>
      <c r="Z555" s="7">
        <v>0.17615494764232972</v>
      </c>
      <c r="AA555" s="7">
        <v>5.0969299756381439E-2</v>
      </c>
      <c r="AB555" s="7">
        <v>145.16052577637524</v>
      </c>
      <c r="AC555" s="7">
        <v>0.90142141563874689</v>
      </c>
      <c r="AD555" s="7">
        <v>6.4123424361253123E-2</v>
      </c>
      <c r="AE555" s="7">
        <v>2.5600000000000001E-2</v>
      </c>
      <c r="AF555" s="7">
        <v>6.8679600000000019E-3</v>
      </c>
      <c r="AG555" s="7">
        <v>1.9871999999999997E-3</v>
      </c>
      <c r="AK555" s="7"/>
    </row>
    <row r="556" spans="8:37" x14ac:dyDescent="0.15">
      <c r="H556" s="7">
        <v>554</v>
      </c>
      <c r="I556" s="7">
        <v>2.2595550902478469E-3</v>
      </c>
      <c r="J556" s="7">
        <v>22.595550902478468</v>
      </c>
      <c r="K556" s="7">
        <v>5.461807255382502E-4</v>
      </c>
      <c r="L556" s="7">
        <v>4.9156265298442516</v>
      </c>
      <c r="M556" s="5">
        <v>48</v>
      </c>
      <c r="N556" s="11">
        <v>1</v>
      </c>
      <c r="O556" s="7">
        <v>0.47074064380163477</v>
      </c>
      <c r="P556" s="5">
        <v>3</v>
      </c>
      <c r="Q556" s="7">
        <v>0.15691354793387827</v>
      </c>
      <c r="V556" s="7">
        <v>535</v>
      </c>
      <c r="W556" s="7">
        <v>22.963555319464053</v>
      </c>
      <c r="X556" s="7">
        <v>1.6335331921859109</v>
      </c>
      <c r="Y556" s="7">
        <v>0.65215559113571475</v>
      </c>
      <c r="Z556" s="7">
        <v>0.17496009819126737</v>
      </c>
      <c r="AA556" s="7">
        <v>5.0623577761909851E-2</v>
      </c>
      <c r="AB556" s="7">
        <v>145.16052577637524</v>
      </c>
      <c r="AC556" s="7">
        <v>0.90142141563874689</v>
      </c>
      <c r="AD556" s="7">
        <v>6.4123424361253123E-2</v>
      </c>
      <c r="AE556" s="7">
        <v>2.5600000000000001E-2</v>
      </c>
      <c r="AF556" s="7">
        <v>6.8679600000000019E-3</v>
      </c>
      <c r="AG556" s="7">
        <v>1.9871999999999997E-3</v>
      </c>
      <c r="AK556" s="7"/>
    </row>
    <row r="557" spans="8:37" x14ac:dyDescent="0.15">
      <c r="H557" s="7">
        <v>555</v>
      </c>
      <c r="I557" s="7">
        <v>2.2452021994749478E-3</v>
      </c>
      <c r="J557" s="7">
        <v>22.452021994749479</v>
      </c>
      <c r="K557" s="7">
        <v>5.4180176245000673E-4</v>
      </c>
      <c r="L557" s="7">
        <v>4.8762158620500609</v>
      </c>
      <c r="M557" s="5">
        <v>48</v>
      </c>
      <c r="N557" s="11">
        <v>1</v>
      </c>
      <c r="O557" s="7">
        <v>0.46775045822394751</v>
      </c>
      <c r="P557" s="5">
        <v>3</v>
      </c>
      <c r="Q557" s="7">
        <v>0.15591681940798249</v>
      </c>
      <c r="V557" s="7">
        <v>536</v>
      </c>
      <c r="W557" s="7">
        <v>22.806731039233568</v>
      </c>
      <c r="X557" s="7">
        <v>1.6223773557514707</v>
      </c>
      <c r="Y557" s="7">
        <v>0.64770184563527577</v>
      </c>
      <c r="Z557" s="7">
        <v>0.17376524874020507</v>
      </c>
      <c r="AA557" s="7">
        <v>5.0277855767438269E-2</v>
      </c>
      <c r="AB557" s="7">
        <v>145.16052577637524</v>
      </c>
      <c r="AC557" s="7">
        <v>0.90142141563874689</v>
      </c>
      <c r="AD557" s="7">
        <v>6.4123424361253123E-2</v>
      </c>
      <c r="AE557" s="7">
        <v>2.5600000000000001E-2</v>
      </c>
      <c r="AF557" s="7">
        <v>6.8679600000000019E-3</v>
      </c>
      <c r="AG557" s="7">
        <v>1.9871999999999997E-3</v>
      </c>
      <c r="AK557" s="7"/>
    </row>
    <row r="558" spans="8:37" x14ac:dyDescent="0.15">
      <c r="H558" s="7">
        <v>556</v>
      </c>
      <c r="I558" s="7">
        <v>2.2308493087020488E-3</v>
      </c>
      <c r="J558" s="7">
        <v>22.308493087020487</v>
      </c>
      <c r="K558" s="7">
        <v>5.3742279936176327E-4</v>
      </c>
      <c r="L558" s="7">
        <v>4.8368051942558701</v>
      </c>
      <c r="M558" s="5">
        <v>48</v>
      </c>
      <c r="N558" s="11">
        <v>1</v>
      </c>
      <c r="O558" s="7">
        <v>0.46476027264626013</v>
      </c>
      <c r="P558" s="5">
        <v>3</v>
      </c>
      <c r="Q558" s="7">
        <v>0.15492009088208672</v>
      </c>
      <c r="V558" s="7">
        <v>537</v>
      </c>
      <c r="W558" s="7">
        <v>22.64990675900308</v>
      </c>
      <c r="X558" s="7">
        <v>1.6112215193170303</v>
      </c>
      <c r="Y558" s="7">
        <v>0.64324810013483669</v>
      </c>
      <c r="Z558" s="7">
        <v>0.17257039928914272</v>
      </c>
      <c r="AA558" s="7">
        <v>4.9932133772966687E-2</v>
      </c>
      <c r="AB558" s="7">
        <v>145.16052577637524</v>
      </c>
      <c r="AC558" s="7">
        <v>0.90142141563874689</v>
      </c>
      <c r="AD558" s="7">
        <v>6.4123424361253123E-2</v>
      </c>
      <c r="AE558" s="7">
        <v>2.5600000000000001E-2</v>
      </c>
      <c r="AF558" s="7">
        <v>6.8679600000000019E-3</v>
      </c>
      <c r="AG558" s="7">
        <v>1.9871999999999997E-3</v>
      </c>
      <c r="AK558" s="7"/>
    </row>
    <row r="559" spans="8:37" x14ac:dyDescent="0.15">
      <c r="H559" s="7">
        <v>557</v>
      </c>
      <c r="I559" s="7">
        <v>2.2164964179291493E-3</v>
      </c>
      <c r="J559" s="7">
        <v>22.164964179291491</v>
      </c>
      <c r="K559" s="7">
        <v>5.3304383627351981E-4</v>
      </c>
      <c r="L559" s="7">
        <v>4.7973945264616784</v>
      </c>
      <c r="M559" s="5">
        <v>48</v>
      </c>
      <c r="N559" s="11">
        <v>1</v>
      </c>
      <c r="O559" s="7">
        <v>0.46177008706857275</v>
      </c>
      <c r="P559" s="5">
        <v>3</v>
      </c>
      <c r="Q559" s="7">
        <v>0.15392336235619092</v>
      </c>
      <c r="V559" s="7">
        <v>538</v>
      </c>
      <c r="W559" s="7">
        <v>22.493082478772596</v>
      </c>
      <c r="X559" s="7">
        <v>1.6000656828825899</v>
      </c>
      <c r="Y559" s="7">
        <v>0.63879435463439771</v>
      </c>
      <c r="Z559" s="7">
        <v>0.17137554983808043</v>
      </c>
      <c r="AA559" s="7">
        <v>4.9586411778495113E-2</v>
      </c>
      <c r="AB559" s="7">
        <v>145.16052577637524</v>
      </c>
      <c r="AC559" s="7">
        <v>0.90142141563874689</v>
      </c>
      <c r="AD559" s="7">
        <v>6.4123424361253123E-2</v>
      </c>
      <c r="AE559" s="7">
        <v>2.5600000000000001E-2</v>
      </c>
      <c r="AF559" s="7">
        <v>6.8679600000000019E-3</v>
      </c>
      <c r="AG559" s="7">
        <v>1.9871999999999997E-3</v>
      </c>
      <c r="AK559" s="7"/>
    </row>
    <row r="560" spans="8:37" x14ac:dyDescent="0.15">
      <c r="H560" s="7">
        <v>558</v>
      </c>
      <c r="I560" s="7">
        <v>2.2021435271562502E-3</v>
      </c>
      <c r="J560" s="7">
        <v>22.021435271562503</v>
      </c>
      <c r="K560" s="7">
        <v>5.2866487318527634E-4</v>
      </c>
      <c r="L560" s="7">
        <v>4.7579838586674876</v>
      </c>
      <c r="M560" s="5">
        <v>48</v>
      </c>
      <c r="N560" s="11">
        <v>1</v>
      </c>
      <c r="O560" s="7">
        <v>0.45877990149088549</v>
      </c>
      <c r="P560" s="5">
        <v>3</v>
      </c>
      <c r="Q560" s="7">
        <v>0.15292663383029517</v>
      </c>
      <c r="V560" s="7">
        <v>539</v>
      </c>
      <c r="W560" s="7">
        <v>22.336258198542112</v>
      </c>
      <c r="X560" s="7">
        <v>1.5889098464481497</v>
      </c>
      <c r="Y560" s="7">
        <v>0.63434060913395873</v>
      </c>
      <c r="Z560" s="7">
        <v>0.17018070038701813</v>
      </c>
      <c r="AA560" s="7">
        <v>4.9240689784023538E-2</v>
      </c>
      <c r="AB560" s="7">
        <v>145.16052577637524</v>
      </c>
      <c r="AC560" s="7">
        <v>0.90142141563874689</v>
      </c>
      <c r="AD560" s="7">
        <v>6.4123424361253123E-2</v>
      </c>
      <c r="AE560" s="7">
        <v>2.5600000000000001E-2</v>
      </c>
      <c r="AF560" s="7">
        <v>6.8679600000000019E-3</v>
      </c>
      <c r="AG560" s="7">
        <v>1.9871999999999997E-3</v>
      </c>
      <c r="AK560" s="7"/>
    </row>
    <row r="561" spans="8:37" x14ac:dyDescent="0.15">
      <c r="H561" s="7">
        <v>559</v>
      </c>
      <c r="I561" s="7">
        <v>2.1877906363833508E-3</v>
      </c>
      <c r="J561" s="7">
        <v>21.877906363833507</v>
      </c>
      <c r="K561" s="7">
        <v>5.2428591009703288E-4</v>
      </c>
      <c r="L561" s="7">
        <v>4.718573190873296</v>
      </c>
      <c r="M561" s="5">
        <v>48</v>
      </c>
      <c r="N561" s="11">
        <v>1</v>
      </c>
      <c r="O561" s="7">
        <v>0.45578971591319806</v>
      </c>
      <c r="P561" s="5">
        <v>3</v>
      </c>
      <c r="Q561" s="7">
        <v>0.15192990530439934</v>
      </c>
      <c r="V561" s="7">
        <v>540</v>
      </c>
      <c r="W561" s="7">
        <v>22.179433918311624</v>
      </c>
      <c r="X561" s="7">
        <v>1.5777540100137093</v>
      </c>
      <c r="Y561" s="7">
        <v>0.62988686363351964</v>
      </c>
      <c r="Z561" s="7">
        <v>0.16898585093595581</v>
      </c>
      <c r="AA561" s="7">
        <v>4.8894967789551956E-2</v>
      </c>
      <c r="AB561" s="7">
        <v>145.16052577637524</v>
      </c>
      <c r="AC561" s="7">
        <v>0.90142141563874689</v>
      </c>
      <c r="AD561" s="7">
        <v>6.4123424361253123E-2</v>
      </c>
      <c r="AE561" s="7">
        <v>2.5600000000000001E-2</v>
      </c>
      <c r="AF561" s="7">
        <v>6.8679600000000019E-3</v>
      </c>
      <c r="AG561" s="7">
        <v>1.9871999999999997E-3</v>
      </c>
      <c r="AK561" s="7"/>
    </row>
    <row r="562" spans="8:37" x14ac:dyDescent="0.15">
      <c r="H562" s="7">
        <v>560</v>
      </c>
      <c r="I562" s="7">
        <v>2.1734377456104517E-3</v>
      </c>
      <c r="J562" s="7">
        <v>21.734377456104518</v>
      </c>
      <c r="K562" s="7">
        <v>5.1990694700878941E-4</v>
      </c>
      <c r="L562" s="7">
        <v>4.6791625230791052</v>
      </c>
      <c r="M562" s="5">
        <v>48</v>
      </c>
      <c r="N562" s="11">
        <v>1</v>
      </c>
      <c r="O562" s="7">
        <v>0.45279953033551079</v>
      </c>
      <c r="P562" s="5">
        <v>3</v>
      </c>
      <c r="Q562" s="7">
        <v>0.1509331767785036</v>
      </c>
      <c r="V562" s="7">
        <v>541</v>
      </c>
      <c r="W562" s="7">
        <v>22.050053887121475</v>
      </c>
      <c r="X562" s="7">
        <v>1.5685504449552961</v>
      </c>
      <c r="Y562" s="7">
        <v>0.62621252359565749</v>
      </c>
      <c r="Z562" s="7">
        <v>0.16800010013882943</v>
      </c>
      <c r="AA562" s="7">
        <v>4.8609747144112911E-2</v>
      </c>
      <c r="AB562" s="7">
        <v>145.16052577637524</v>
      </c>
      <c r="AC562" s="7">
        <v>0.90142141563874689</v>
      </c>
      <c r="AD562" s="7">
        <v>6.4123424361253123E-2</v>
      </c>
      <c r="AE562" s="7">
        <v>2.5600000000000001E-2</v>
      </c>
      <c r="AF562" s="7">
        <v>6.8679600000000019E-3</v>
      </c>
      <c r="AG562" s="7">
        <v>1.9871999999999997E-3</v>
      </c>
      <c r="AK562" s="7"/>
    </row>
    <row r="563" spans="8:37" x14ac:dyDescent="0.15">
      <c r="H563" s="7">
        <v>561</v>
      </c>
      <c r="I563" s="7">
        <v>2.1590848548375527E-3</v>
      </c>
      <c r="J563" s="7">
        <v>21.590848548375526</v>
      </c>
      <c r="K563" s="7">
        <v>5.1552798392054595E-4</v>
      </c>
      <c r="L563" s="7">
        <v>4.6397518552849135</v>
      </c>
      <c r="M563" s="5">
        <v>48</v>
      </c>
      <c r="N563" s="11">
        <v>1</v>
      </c>
      <c r="O563" s="7">
        <v>0.44980934475782347</v>
      </c>
      <c r="P563" s="5">
        <v>3</v>
      </c>
      <c r="Q563" s="7">
        <v>0.14993644825260782</v>
      </c>
      <c r="V563" s="7">
        <v>542</v>
      </c>
      <c r="W563" s="7">
        <v>21.920673855931323</v>
      </c>
      <c r="X563" s="7">
        <v>1.5593468798968826</v>
      </c>
      <c r="Y563" s="7">
        <v>0.62253818355779522</v>
      </c>
      <c r="Z563" s="7">
        <v>0.16701434934170298</v>
      </c>
      <c r="AA563" s="7">
        <v>4.8324526498673845E-2</v>
      </c>
      <c r="AB563" s="7">
        <v>145.16052577637524</v>
      </c>
      <c r="AC563" s="7">
        <v>0.90142141563874689</v>
      </c>
      <c r="AD563" s="7">
        <v>6.4123424361253123E-2</v>
      </c>
      <c r="AE563" s="7">
        <v>2.5600000000000001E-2</v>
      </c>
      <c r="AF563" s="7">
        <v>6.8679600000000019E-3</v>
      </c>
      <c r="AG563" s="7">
        <v>1.9871999999999997E-3</v>
      </c>
      <c r="AK563" s="7"/>
    </row>
    <row r="564" spans="8:37" x14ac:dyDescent="0.15">
      <c r="H564" s="7">
        <v>562</v>
      </c>
      <c r="I564" s="7">
        <v>2.1447319640646532E-3</v>
      </c>
      <c r="J564" s="7">
        <v>21.447319640646533</v>
      </c>
      <c r="K564" s="7">
        <v>5.1114902083230248E-4</v>
      </c>
      <c r="L564" s="7">
        <v>4.6003411874907219</v>
      </c>
      <c r="M564" s="5">
        <v>48</v>
      </c>
      <c r="N564" s="11">
        <v>1</v>
      </c>
      <c r="O564" s="7">
        <v>0.44681915918013609</v>
      </c>
      <c r="P564" s="5">
        <v>3</v>
      </c>
      <c r="Q564" s="7">
        <v>0.14893971972671202</v>
      </c>
      <c r="V564" s="7">
        <v>543</v>
      </c>
      <c r="W564" s="7">
        <v>21.791293824741174</v>
      </c>
      <c r="X564" s="7">
        <v>1.5501433148384696</v>
      </c>
      <c r="Y564" s="7">
        <v>0.61886384351993318</v>
      </c>
      <c r="Z564" s="7">
        <v>0.16602859854457661</v>
      </c>
      <c r="AA564" s="7">
        <v>4.80393058532348E-2</v>
      </c>
      <c r="AB564" s="7">
        <v>145.16052577637524</v>
      </c>
      <c r="AC564" s="7">
        <v>0.90142141563874689</v>
      </c>
      <c r="AD564" s="7">
        <v>6.4123424361253123E-2</v>
      </c>
      <c r="AE564" s="7">
        <v>2.5600000000000001E-2</v>
      </c>
      <c r="AF564" s="7">
        <v>6.8679600000000019E-3</v>
      </c>
      <c r="AG564" s="7">
        <v>1.9871999999999997E-3</v>
      </c>
      <c r="AK564" s="7"/>
    </row>
    <row r="565" spans="8:37" x14ac:dyDescent="0.15">
      <c r="H565" s="7">
        <v>563</v>
      </c>
      <c r="I565" s="7">
        <v>2.1303790732917541E-3</v>
      </c>
      <c r="J565" s="7">
        <v>21.303790732917541</v>
      </c>
      <c r="K565" s="7">
        <v>5.0677005774405913E-4</v>
      </c>
      <c r="L565" s="7">
        <v>4.5609305196965328</v>
      </c>
      <c r="M565" s="5">
        <v>48</v>
      </c>
      <c r="N565" s="11">
        <v>1</v>
      </c>
      <c r="O565" s="7">
        <v>0.44382897360244877</v>
      </c>
      <c r="P565" s="5">
        <v>3</v>
      </c>
      <c r="Q565" s="7">
        <v>0.14794299120081625</v>
      </c>
      <c r="V565" s="7">
        <v>544</v>
      </c>
      <c r="W565" s="7">
        <v>21.661913793551019</v>
      </c>
      <c r="X565" s="7">
        <v>1.5409397497800559</v>
      </c>
      <c r="Y565" s="7">
        <v>0.6151895034820708</v>
      </c>
      <c r="Z565" s="7">
        <v>0.16504284774745018</v>
      </c>
      <c r="AA565" s="7">
        <v>4.7754085207795741E-2</v>
      </c>
      <c r="AB565" s="7">
        <v>145.16052577637524</v>
      </c>
      <c r="AC565" s="7">
        <v>0.90142141563874689</v>
      </c>
      <c r="AD565" s="7">
        <v>6.4123424361253123E-2</v>
      </c>
      <c r="AE565" s="7">
        <v>2.5600000000000001E-2</v>
      </c>
      <c r="AF565" s="7">
        <v>6.8679600000000019E-3</v>
      </c>
      <c r="AG565" s="7">
        <v>1.9871999999999997E-3</v>
      </c>
      <c r="AK565" s="7"/>
    </row>
    <row r="566" spans="8:37" x14ac:dyDescent="0.15">
      <c r="H566" s="7">
        <v>564</v>
      </c>
      <c r="I566" s="7">
        <v>2.1160261825188551E-3</v>
      </c>
      <c r="J566" s="7">
        <v>21.160261825188552</v>
      </c>
      <c r="K566" s="7">
        <v>5.0239109465581566E-4</v>
      </c>
      <c r="L566" s="7">
        <v>4.5215198519023412</v>
      </c>
      <c r="M566" s="5">
        <v>48</v>
      </c>
      <c r="N566" s="11">
        <v>1</v>
      </c>
      <c r="O566" s="7">
        <v>0.44083878802476151</v>
      </c>
      <c r="P566" s="5">
        <v>3</v>
      </c>
      <c r="Q566" s="7">
        <v>0.1469462626749205</v>
      </c>
      <c r="V566" s="7">
        <v>545</v>
      </c>
      <c r="W566" s="7">
        <v>21.532533762360867</v>
      </c>
      <c r="X566" s="7">
        <v>1.5317361847216426</v>
      </c>
      <c r="Y566" s="7">
        <v>0.61151516344420864</v>
      </c>
      <c r="Z566" s="7">
        <v>0.16405709695032375</v>
      </c>
      <c r="AA566" s="7">
        <v>4.7468864562356688E-2</v>
      </c>
      <c r="AB566" s="7">
        <v>145.16052577637524</v>
      </c>
      <c r="AC566" s="7">
        <v>0.90142141563874689</v>
      </c>
      <c r="AD566" s="7">
        <v>6.4123424361253123E-2</v>
      </c>
      <c r="AE566" s="7">
        <v>2.5600000000000001E-2</v>
      </c>
      <c r="AF566" s="7">
        <v>6.8679600000000019E-3</v>
      </c>
      <c r="AG566" s="7">
        <v>1.9871999999999997E-3</v>
      </c>
      <c r="AK566" s="7"/>
    </row>
    <row r="567" spans="8:37" x14ac:dyDescent="0.15">
      <c r="H567" s="7">
        <v>565</v>
      </c>
      <c r="I567" s="7">
        <v>2.1016732917459556E-3</v>
      </c>
      <c r="J567" s="7">
        <v>21.016732917459557</v>
      </c>
      <c r="K567" s="7">
        <v>4.980121315675722E-4</v>
      </c>
      <c r="L567" s="7">
        <v>4.4821091841081495</v>
      </c>
      <c r="M567" s="5">
        <v>48</v>
      </c>
      <c r="N567" s="11">
        <v>1</v>
      </c>
      <c r="O567" s="7">
        <v>0.43784860244707408</v>
      </c>
      <c r="P567" s="5">
        <v>3</v>
      </c>
      <c r="Q567" s="7">
        <v>0.1459495341490247</v>
      </c>
      <c r="V567" s="7">
        <v>546</v>
      </c>
      <c r="W567" s="7">
        <v>21.403153731170718</v>
      </c>
      <c r="X567" s="7">
        <v>1.5225326196632296</v>
      </c>
      <c r="Y567" s="7">
        <v>0.60784082340634649</v>
      </c>
      <c r="Z567" s="7">
        <v>0.16307134615319738</v>
      </c>
      <c r="AA567" s="7">
        <v>4.7183643916917643E-2</v>
      </c>
      <c r="AB567" s="7">
        <v>145.16052577637524</v>
      </c>
      <c r="AC567" s="7">
        <v>0.90142141563874689</v>
      </c>
      <c r="AD567" s="7">
        <v>6.4123424361253123E-2</v>
      </c>
      <c r="AE567" s="7">
        <v>2.5600000000000001E-2</v>
      </c>
      <c r="AF567" s="7">
        <v>6.8679600000000019E-3</v>
      </c>
      <c r="AG567" s="7">
        <v>1.9871999999999997E-3</v>
      </c>
      <c r="AK567" s="7"/>
    </row>
    <row r="568" spans="8:37" x14ac:dyDescent="0.15">
      <c r="H568" s="7">
        <v>566</v>
      </c>
      <c r="I568" s="7">
        <v>2.0873204009730566E-3</v>
      </c>
      <c r="J568" s="7">
        <v>20.873204009730564</v>
      </c>
      <c r="K568" s="7">
        <v>4.9363316847932874E-4</v>
      </c>
      <c r="L568" s="7">
        <v>4.4426985163139587</v>
      </c>
      <c r="M568" s="5">
        <v>48</v>
      </c>
      <c r="N568" s="11">
        <v>1</v>
      </c>
      <c r="O568" s="7">
        <v>0.43485841686938675</v>
      </c>
      <c r="P568" s="5">
        <v>3</v>
      </c>
      <c r="Q568" s="7">
        <v>0.14495280562312893</v>
      </c>
      <c r="V568" s="7">
        <v>547</v>
      </c>
      <c r="W568" s="7">
        <v>21.273773699980566</v>
      </c>
      <c r="X568" s="7">
        <v>1.5133290546048159</v>
      </c>
      <c r="Y568" s="7">
        <v>0.60416648336848422</v>
      </c>
      <c r="Z568" s="7">
        <v>0.16208559535607095</v>
      </c>
      <c r="AA568" s="7">
        <v>4.6898423271478577E-2</v>
      </c>
      <c r="AB568" s="7">
        <v>145.16052577637524</v>
      </c>
      <c r="AC568" s="7">
        <v>0.90142141563874689</v>
      </c>
      <c r="AD568" s="7">
        <v>6.4123424361253123E-2</v>
      </c>
      <c r="AE568" s="7">
        <v>2.5600000000000001E-2</v>
      </c>
      <c r="AF568" s="7">
        <v>6.8679600000000019E-3</v>
      </c>
      <c r="AG568" s="7">
        <v>1.9871999999999997E-3</v>
      </c>
      <c r="AK568" s="7"/>
    </row>
    <row r="569" spans="8:37" x14ac:dyDescent="0.15">
      <c r="H569" s="7">
        <v>567</v>
      </c>
      <c r="I569" s="7">
        <v>2.0729675102001571E-3</v>
      </c>
      <c r="J569" s="7">
        <v>20.729675102001572</v>
      </c>
      <c r="K569" s="7">
        <v>4.8925420539108527E-4</v>
      </c>
      <c r="L569" s="7">
        <v>4.4032878485197671</v>
      </c>
      <c r="M569" s="5">
        <v>48</v>
      </c>
      <c r="N569" s="11">
        <v>1</v>
      </c>
      <c r="O569" s="7">
        <v>0.43186823129169943</v>
      </c>
      <c r="P569" s="5">
        <v>3</v>
      </c>
      <c r="Q569" s="7">
        <v>0.14395607709723315</v>
      </c>
      <c r="V569" s="7">
        <v>548</v>
      </c>
      <c r="W569" s="7">
        <v>21.144393668790418</v>
      </c>
      <c r="X569" s="7">
        <v>1.5041254895464029</v>
      </c>
      <c r="Y569" s="7">
        <v>0.60049214333062217</v>
      </c>
      <c r="Z569" s="7">
        <v>0.16109984455894455</v>
      </c>
      <c r="AA569" s="7">
        <v>4.6613202626039532E-2</v>
      </c>
      <c r="AB569" s="7">
        <v>145.16052577637524</v>
      </c>
      <c r="AC569" s="7">
        <v>0.90142141563874689</v>
      </c>
      <c r="AD569" s="7">
        <v>6.4123424361253123E-2</v>
      </c>
      <c r="AE569" s="7">
        <v>2.5600000000000001E-2</v>
      </c>
      <c r="AF569" s="7">
        <v>6.8679600000000019E-3</v>
      </c>
      <c r="AG569" s="7">
        <v>1.9871999999999997E-3</v>
      </c>
      <c r="AK569" s="7"/>
    </row>
    <row r="570" spans="8:37" x14ac:dyDescent="0.15">
      <c r="H570" s="7">
        <v>568</v>
      </c>
      <c r="I570" s="7">
        <v>2.058614619427258E-3</v>
      </c>
      <c r="J570" s="7">
        <v>20.58614619427258</v>
      </c>
      <c r="K570" s="7">
        <v>4.8487524230284181E-4</v>
      </c>
      <c r="L570" s="7">
        <v>4.3638771807255763</v>
      </c>
      <c r="M570" s="5">
        <v>48</v>
      </c>
      <c r="N570" s="11">
        <v>1</v>
      </c>
      <c r="O570" s="7">
        <v>0.42887804571401206</v>
      </c>
      <c r="P570" s="5">
        <v>3</v>
      </c>
      <c r="Q570" s="7">
        <v>0.14295934857133735</v>
      </c>
      <c r="V570" s="7">
        <v>549</v>
      </c>
      <c r="W570" s="7">
        <v>21.015013637600262</v>
      </c>
      <c r="X570" s="7">
        <v>1.4949219244879894</v>
      </c>
      <c r="Y570" s="7">
        <v>0.5968178032927598</v>
      </c>
      <c r="Z570" s="7">
        <v>0.16011409376181812</v>
      </c>
      <c r="AA570" s="7">
        <v>4.6327981980600473E-2</v>
      </c>
      <c r="AB570" s="7">
        <v>145.16052577637524</v>
      </c>
      <c r="AC570" s="7">
        <v>0.90142141563874689</v>
      </c>
      <c r="AD570" s="7">
        <v>6.4123424361253123E-2</v>
      </c>
      <c r="AE570" s="7">
        <v>2.5600000000000001E-2</v>
      </c>
      <c r="AF570" s="7">
        <v>6.8679600000000019E-3</v>
      </c>
      <c r="AG570" s="7">
        <v>1.9871999999999997E-3</v>
      </c>
      <c r="AK570" s="7"/>
    </row>
    <row r="571" spans="8:37" x14ac:dyDescent="0.15">
      <c r="H571" s="7">
        <v>569</v>
      </c>
      <c r="I571" s="7">
        <v>2.0442617286543585E-3</v>
      </c>
      <c r="J571" s="7">
        <v>20.442617286543584</v>
      </c>
      <c r="K571" s="7">
        <v>4.8049627921459834E-4</v>
      </c>
      <c r="L571" s="7">
        <v>4.3244665129313846</v>
      </c>
      <c r="M571" s="5">
        <v>48</v>
      </c>
      <c r="N571" s="11">
        <v>1</v>
      </c>
      <c r="O571" s="7">
        <v>0.42588786013632468</v>
      </c>
      <c r="P571" s="5">
        <v>3</v>
      </c>
      <c r="Q571" s="7">
        <v>0.14196262004544155</v>
      </c>
      <c r="V571" s="7">
        <v>550</v>
      </c>
      <c r="W571" s="7">
        <v>20.88563360641011</v>
      </c>
      <c r="X571" s="7">
        <v>1.485718359429576</v>
      </c>
      <c r="Y571" s="7">
        <v>0.59314346325489764</v>
      </c>
      <c r="Z571" s="7">
        <v>0.15912834296469169</v>
      </c>
      <c r="AA571" s="7">
        <v>4.6042761335161421E-2</v>
      </c>
      <c r="AB571" s="7">
        <v>145.16052577637524</v>
      </c>
      <c r="AC571" s="7">
        <v>0.90142141563874689</v>
      </c>
      <c r="AD571" s="7">
        <v>6.4123424361253123E-2</v>
      </c>
      <c r="AE571" s="7">
        <v>2.5600000000000001E-2</v>
      </c>
      <c r="AF571" s="7">
        <v>6.8679600000000019E-3</v>
      </c>
      <c r="AG571" s="7">
        <v>1.9871999999999997E-3</v>
      </c>
      <c r="AK571" s="7"/>
    </row>
    <row r="572" spans="8:37" x14ac:dyDescent="0.15">
      <c r="H572" s="7">
        <v>570</v>
      </c>
      <c r="I572" s="7">
        <v>2.0299088378814595E-3</v>
      </c>
      <c r="J572" s="7">
        <v>20.299088378814595</v>
      </c>
      <c r="K572" s="7">
        <v>4.7611731612635488E-4</v>
      </c>
      <c r="L572" s="7">
        <v>4.2850558451371938</v>
      </c>
      <c r="M572" s="5">
        <v>48</v>
      </c>
      <c r="N572" s="11">
        <v>1</v>
      </c>
      <c r="O572" s="7">
        <v>0.42289767455863742</v>
      </c>
      <c r="P572" s="5">
        <v>3</v>
      </c>
      <c r="Q572" s="7">
        <v>0.14096589151954581</v>
      </c>
      <c r="V572" s="7">
        <v>551</v>
      </c>
      <c r="W572" s="7">
        <v>20.756253575219962</v>
      </c>
      <c r="X572" s="7">
        <v>1.476514794371163</v>
      </c>
      <c r="Y572" s="7">
        <v>0.58946912321703548</v>
      </c>
      <c r="Z572" s="7">
        <v>0.15814259216756532</v>
      </c>
      <c r="AA572" s="7">
        <v>4.5757540689722376E-2</v>
      </c>
      <c r="AB572" s="7">
        <v>145.16052577637524</v>
      </c>
      <c r="AC572" s="7">
        <v>0.90142141563874689</v>
      </c>
      <c r="AD572" s="7">
        <v>6.4123424361253123E-2</v>
      </c>
      <c r="AE572" s="7">
        <v>2.5600000000000001E-2</v>
      </c>
      <c r="AF572" s="7">
        <v>6.8679600000000019E-3</v>
      </c>
      <c r="AG572" s="7">
        <v>1.9871999999999997E-3</v>
      </c>
      <c r="AK572" s="7"/>
    </row>
    <row r="573" spans="8:37" x14ac:dyDescent="0.15">
      <c r="H573" s="7">
        <v>571</v>
      </c>
      <c r="I573" s="7">
        <v>2.0180677029938178E-3</v>
      </c>
      <c r="J573" s="7">
        <v>20.180677029938177</v>
      </c>
      <c r="K573" s="7">
        <v>4.7268530380594408E-4</v>
      </c>
      <c r="L573" s="7">
        <v>4.2541677342534969</v>
      </c>
      <c r="M573" s="5">
        <v>48</v>
      </c>
      <c r="N573" s="11">
        <v>1</v>
      </c>
      <c r="O573" s="7">
        <v>0.42043077145704538</v>
      </c>
      <c r="P573" s="5">
        <v>3</v>
      </c>
      <c r="Q573" s="7">
        <v>0.14014359048568178</v>
      </c>
      <c r="V573" s="7">
        <v>552</v>
      </c>
      <c r="W573" s="7">
        <v>20.626873544029809</v>
      </c>
      <c r="X573" s="7">
        <v>1.4673112293127495</v>
      </c>
      <c r="Y573" s="7">
        <v>0.58579478317917322</v>
      </c>
      <c r="Z573" s="7">
        <v>0.15715684137043889</v>
      </c>
      <c r="AA573" s="7">
        <v>4.547232004428331E-2</v>
      </c>
      <c r="AB573" s="7">
        <v>145.16052577637524</v>
      </c>
      <c r="AC573" s="7">
        <v>0.90142141563874689</v>
      </c>
      <c r="AD573" s="7">
        <v>6.4123424361253123E-2</v>
      </c>
      <c r="AE573" s="7">
        <v>2.5600000000000001E-2</v>
      </c>
      <c r="AF573" s="7">
        <v>6.8679600000000019E-3</v>
      </c>
      <c r="AG573" s="7">
        <v>1.9871999999999997E-3</v>
      </c>
      <c r="AK573" s="7"/>
    </row>
    <row r="574" spans="8:37" x14ac:dyDescent="0.15">
      <c r="H574" s="7">
        <v>572</v>
      </c>
      <c r="I574" s="7">
        <v>2.0062265681061757E-3</v>
      </c>
      <c r="J574" s="7">
        <v>20.062265681061756</v>
      </c>
      <c r="K574" s="7">
        <v>4.6925329148553329E-4</v>
      </c>
      <c r="L574" s="7">
        <v>4.2232796233698</v>
      </c>
      <c r="M574" s="5">
        <v>48</v>
      </c>
      <c r="N574" s="11">
        <v>1</v>
      </c>
      <c r="O574" s="7">
        <v>0.41796386835545324</v>
      </c>
      <c r="P574" s="5">
        <v>3</v>
      </c>
      <c r="Q574" s="7">
        <v>0.13932128945181774</v>
      </c>
      <c r="V574" s="7">
        <v>553</v>
      </c>
      <c r="W574" s="7">
        <v>20.497493512839661</v>
      </c>
      <c r="X574" s="7">
        <v>1.4581076642543362</v>
      </c>
      <c r="Y574" s="7">
        <v>0.58212044314131106</v>
      </c>
      <c r="Z574" s="7">
        <v>0.15617109057331249</v>
      </c>
      <c r="AA574" s="7">
        <v>4.5187099398844265E-2</v>
      </c>
      <c r="AB574" s="7">
        <v>145.16052577637524</v>
      </c>
      <c r="AC574" s="7">
        <v>0.90142141563874689</v>
      </c>
      <c r="AD574" s="7">
        <v>6.4123424361253123E-2</v>
      </c>
      <c r="AE574" s="7">
        <v>2.5600000000000001E-2</v>
      </c>
      <c r="AF574" s="7">
        <v>6.8679600000000019E-3</v>
      </c>
      <c r="AG574" s="7">
        <v>1.9871999999999997E-3</v>
      </c>
      <c r="AK574" s="7"/>
    </row>
    <row r="575" spans="8:37" x14ac:dyDescent="0.15">
      <c r="H575" s="7">
        <v>573</v>
      </c>
      <c r="I575" s="7">
        <v>1.994385433218534E-3</v>
      </c>
      <c r="J575" s="7">
        <v>19.943854332185339</v>
      </c>
      <c r="K575" s="7">
        <v>4.6582127916512244E-4</v>
      </c>
      <c r="L575" s="7">
        <v>4.1923915124861022</v>
      </c>
      <c r="M575" s="5">
        <v>48</v>
      </c>
      <c r="N575" s="11">
        <v>1</v>
      </c>
      <c r="O575" s="7">
        <v>0.41549696525386121</v>
      </c>
      <c r="P575" s="5">
        <v>3</v>
      </c>
      <c r="Q575" s="7">
        <v>0.13849898841795374</v>
      </c>
      <c r="V575" s="7">
        <v>554</v>
      </c>
      <c r="W575" s="7">
        <v>20.368113481649505</v>
      </c>
      <c r="X575" s="7">
        <v>1.4489040991959228</v>
      </c>
      <c r="Y575" s="7">
        <v>0.57844610310344879</v>
      </c>
      <c r="Z575" s="7">
        <v>0.15518533977618607</v>
      </c>
      <c r="AA575" s="7">
        <v>4.4901878753405206E-2</v>
      </c>
      <c r="AB575" s="7">
        <v>145.16052577637524</v>
      </c>
      <c r="AC575" s="7">
        <v>0.90142141563874689</v>
      </c>
      <c r="AD575" s="7">
        <v>6.4123424361253123E-2</v>
      </c>
      <c r="AE575" s="7">
        <v>2.5600000000000001E-2</v>
      </c>
      <c r="AF575" s="7">
        <v>6.8679600000000019E-3</v>
      </c>
      <c r="AG575" s="7">
        <v>1.9871999999999997E-3</v>
      </c>
      <c r="AK575" s="7"/>
    </row>
    <row r="576" spans="8:37" x14ac:dyDescent="0.15">
      <c r="H576" s="7">
        <v>574</v>
      </c>
      <c r="I576" s="7">
        <v>1.9825442983308923E-3</v>
      </c>
      <c r="J576" s="7">
        <v>19.825442983308921</v>
      </c>
      <c r="K576" s="7">
        <v>4.6238926684471164E-4</v>
      </c>
      <c r="L576" s="7">
        <v>4.1615034016024053</v>
      </c>
      <c r="M576" s="5">
        <v>48</v>
      </c>
      <c r="N576" s="11">
        <v>1</v>
      </c>
      <c r="O576" s="7">
        <v>0.41303006215226917</v>
      </c>
      <c r="P576" s="5">
        <v>3</v>
      </c>
      <c r="Q576" s="7">
        <v>0.13767668738408972</v>
      </c>
      <c r="V576" s="7">
        <v>555</v>
      </c>
      <c r="W576" s="7">
        <v>20.238733450459357</v>
      </c>
      <c r="X576" s="7">
        <v>1.4397005341375098</v>
      </c>
      <c r="Y576" s="7">
        <v>0.57477176306558675</v>
      </c>
      <c r="Z576" s="7">
        <v>0.15419958897905967</v>
      </c>
      <c r="AA576" s="7">
        <v>4.461665810796616E-2</v>
      </c>
      <c r="AB576" s="7">
        <v>145.16052577637524</v>
      </c>
      <c r="AC576" s="7">
        <v>0.90142141563874689</v>
      </c>
      <c r="AD576" s="7">
        <v>6.4123424361253123E-2</v>
      </c>
      <c r="AE576" s="7">
        <v>2.5600000000000001E-2</v>
      </c>
      <c r="AF576" s="7">
        <v>6.8679600000000019E-3</v>
      </c>
      <c r="AG576" s="7">
        <v>1.9871999999999997E-3</v>
      </c>
      <c r="AK576" s="7"/>
    </row>
    <row r="577" spans="8:37" x14ac:dyDescent="0.15">
      <c r="H577" s="7">
        <v>575</v>
      </c>
      <c r="I577" s="7">
        <v>1.9707031634432501E-3</v>
      </c>
      <c r="J577" s="7">
        <v>19.7070316344325</v>
      </c>
      <c r="K577" s="7">
        <v>4.5895725452430085E-4</v>
      </c>
      <c r="L577" s="7">
        <v>4.1306152907187075</v>
      </c>
      <c r="M577" s="5">
        <v>48</v>
      </c>
      <c r="N577" s="11">
        <v>1</v>
      </c>
      <c r="O577" s="7">
        <v>0.41056315905067708</v>
      </c>
      <c r="P577" s="5">
        <v>3</v>
      </c>
      <c r="Q577" s="7">
        <v>0.1368543863502257</v>
      </c>
      <c r="V577" s="7">
        <v>556</v>
      </c>
      <c r="W577" s="7">
        <v>20.109353419269205</v>
      </c>
      <c r="X577" s="7">
        <v>1.4304969690790963</v>
      </c>
      <c r="Y577" s="7">
        <v>0.57109742302772448</v>
      </c>
      <c r="Z577" s="7">
        <v>0.15321383818193327</v>
      </c>
      <c r="AA577" s="7">
        <v>4.4331437462527108E-2</v>
      </c>
      <c r="AB577" s="7">
        <v>145.16052577637524</v>
      </c>
      <c r="AC577" s="7">
        <v>0.90142141563874689</v>
      </c>
      <c r="AD577" s="7">
        <v>6.4123424361253123E-2</v>
      </c>
      <c r="AE577" s="7">
        <v>2.5600000000000001E-2</v>
      </c>
      <c r="AF577" s="7">
        <v>6.8679600000000019E-3</v>
      </c>
      <c r="AG577" s="7">
        <v>1.9871999999999997E-3</v>
      </c>
      <c r="AK577" s="7"/>
    </row>
    <row r="578" spans="8:37" x14ac:dyDescent="0.15">
      <c r="H578" s="7">
        <v>576</v>
      </c>
      <c r="I578" s="7">
        <v>1.9588620285556084E-3</v>
      </c>
      <c r="J578" s="7">
        <v>19.588620285556082</v>
      </c>
      <c r="K578" s="7">
        <v>4.5552524220389005E-4</v>
      </c>
      <c r="L578" s="7">
        <v>4.0997271798350106</v>
      </c>
      <c r="M578" s="5">
        <v>48</v>
      </c>
      <c r="N578" s="11">
        <v>1</v>
      </c>
      <c r="O578" s="7">
        <v>0.40809625594908505</v>
      </c>
      <c r="P578" s="5">
        <v>3</v>
      </c>
      <c r="Q578" s="7">
        <v>0.13603208531636168</v>
      </c>
      <c r="V578" s="7">
        <v>557</v>
      </c>
      <c r="W578" s="7">
        <v>19.979973388079053</v>
      </c>
      <c r="X578" s="7">
        <v>1.4212934040206828</v>
      </c>
      <c r="Y578" s="7">
        <v>0.56742308298986222</v>
      </c>
      <c r="Z578" s="7">
        <v>0.15222808738480684</v>
      </c>
      <c r="AA578" s="7">
        <v>4.4046216817088042E-2</v>
      </c>
      <c r="AB578" s="7">
        <v>145.16052577637524</v>
      </c>
      <c r="AC578" s="7">
        <v>0.90142141563874689</v>
      </c>
      <c r="AD578" s="7">
        <v>6.4123424361253123E-2</v>
      </c>
      <c r="AE578" s="7">
        <v>2.5600000000000001E-2</v>
      </c>
      <c r="AF578" s="7">
        <v>6.8679600000000019E-3</v>
      </c>
      <c r="AG578" s="7">
        <v>1.9871999999999997E-3</v>
      </c>
      <c r="AK578" s="7"/>
    </row>
    <row r="579" spans="8:37" x14ac:dyDescent="0.15">
      <c r="H579" s="7">
        <v>577</v>
      </c>
      <c r="I579" s="7">
        <v>1.9470208936679665E-3</v>
      </c>
      <c r="J579" s="7">
        <v>19.470208936679665</v>
      </c>
      <c r="K579" s="7">
        <v>4.5209322988347921E-4</v>
      </c>
      <c r="L579" s="7">
        <v>4.0688390689513128</v>
      </c>
      <c r="M579" s="5">
        <v>48</v>
      </c>
      <c r="N579" s="11">
        <v>1</v>
      </c>
      <c r="O579" s="7">
        <v>0.40562935284749302</v>
      </c>
      <c r="P579" s="5">
        <v>3</v>
      </c>
      <c r="Q579" s="7">
        <v>0.13520978428249766</v>
      </c>
      <c r="V579" s="7">
        <v>558</v>
      </c>
      <c r="W579" s="7">
        <v>19.850593356888904</v>
      </c>
      <c r="X579" s="7">
        <v>1.4120898389622698</v>
      </c>
      <c r="Y579" s="7">
        <v>0.56374874295200006</v>
      </c>
      <c r="Z579" s="7">
        <v>0.15124233658768044</v>
      </c>
      <c r="AA579" s="7">
        <v>4.3760996171648997E-2</v>
      </c>
      <c r="AB579" s="7">
        <v>145.16052577637524</v>
      </c>
      <c r="AC579" s="7">
        <v>0.90142141563874689</v>
      </c>
      <c r="AD579" s="7">
        <v>6.4123424361253123E-2</v>
      </c>
      <c r="AE579" s="7">
        <v>2.5600000000000001E-2</v>
      </c>
      <c r="AF579" s="7">
        <v>6.8679600000000019E-3</v>
      </c>
      <c r="AG579" s="7">
        <v>1.9871999999999997E-3</v>
      </c>
      <c r="AK579" s="7"/>
    </row>
    <row r="580" spans="8:37" x14ac:dyDescent="0.15">
      <c r="H580" s="7">
        <v>578</v>
      </c>
      <c r="I580" s="7">
        <v>1.9351797587803248E-3</v>
      </c>
      <c r="J580" s="7">
        <v>19.351797587803247</v>
      </c>
      <c r="K580" s="7">
        <v>4.4866121756306841E-4</v>
      </c>
      <c r="L580" s="7">
        <v>4.0379509580676158</v>
      </c>
      <c r="M580" s="5">
        <v>48</v>
      </c>
      <c r="N580" s="11">
        <v>1</v>
      </c>
      <c r="O580" s="7">
        <v>0.40316244974590099</v>
      </c>
      <c r="P580" s="5">
        <v>3</v>
      </c>
      <c r="Q580" s="7">
        <v>0.13438748324863367</v>
      </c>
      <c r="V580" s="7">
        <v>559</v>
      </c>
      <c r="W580" s="7">
        <v>19.721213325698749</v>
      </c>
      <c r="X580" s="7">
        <v>1.4028862739038561</v>
      </c>
      <c r="Y580" s="7">
        <v>0.56007440291413779</v>
      </c>
      <c r="Z580" s="7">
        <v>0.15025658579055401</v>
      </c>
      <c r="AA580" s="7">
        <v>4.3475775526209938E-2</v>
      </c>
      <c r="AB580" s="7">
        <v>145.16052577637524</v>
      </c>
      <c r="AC580" s="7">
        <v>0.90142141563874689</v>
      </c>
      <c r="AD580" s="7">
        <v>6.4123424361253123E-2</v>
      </c>
      <c r="AE580" s="7">
        <v>2.5600000000000001E-2</v>
      </c>
      <c r="AF580" s="7">
        <v>6.8679600000000019E-3</v>
      </c>
      <c r="AG580" s="7">
        <v>1.9871999999999997E-3</v>
      </c>
      <c r="AK580" s="7"/>
    </row>
    <row r="581" spans="8:37" x14ac:dyDescent="0.15">
      <c r="H581" s="7">
        <v>579</v>
      </c>
      <c r="I581" s="7">
        <v>1.9233386238926829E-3</v>
      </c>
      <c r="J581" s="7">
        <v>19.23338623892683</v>
      </c>
      <c r="K581" s="7">
        <v>4.4522920524265762E-4</v>
      </c>
      <c r="L581" s="7">
        <v>4.007062847183918</v>
      </c>
      <c r="M581" s="5">
        <v>48</v>
      </c>
      <c r="N581" s="11">
        <v>1</v>
      </c>
      <c r="O581" s="7">
        <v>0.40069554664430895</v>
      </c>
      <c r="P581" s="5">
        <v>3</v>
      </c>
      <c r="Q581" s="7">
        <v>0.13356518221476965</v>
      </c>
      <c r="V581" s="7">
        <v>560</v>
      </c>
      <c r="W581" s="7">
        <v>19.5918332945086</v>
      </c>
      <c r="X581" s="7">
        <v>1.3936827088454431</v>
      </c>
      <c r="Y581" s="7">
        <v>0.55640006287627564</v>
      </c>
      <c r="Z581" s="7">
        <v>0.14927083499342764</v>
      </c>
      <c r="AA581" s="7">
        <v>4.3190554880770893E-2</v>
      </c>
      <c r="AB581" s="7">
        <v>145.16052577637524</v>
      </c>
      <c r="AC581" s="7">
        <v>0.90142141563874689</v>
      </c>
      <c r="AD581" s="7">
        <v>6.4123424361253123E-2</v>
      </c>
      <c r="AE581" s="7">
        <v>2.5600000000000001E-2</v>
      </c>
      <c r="AF581" s="7">
        <v>6.8679600000000019E-3</v>
      </c>
      <c r="AG581" s="7">
        <v>1.9871999999999997E-3</v>
      </c>
      <c r="AK581" s="7"/>
    </row>
    <row r="582" spans="8:37" x14ac:dyDescent="0.15">
      <c r="H582" s="7">
        <v>580</v>
      </c>
      <c r="I582" s="7">
        <v>1.911497489005041E-3</v>
      </c>
      <c r="J582" s="7">
        <v>19.114974890050409</v>
      </c>
      <c r="K582" s="7">
        <v>4.4179719292224682E-4</v>
      </c>
      <c r="L582" s="7">
        <v>3.9761747363002216</v>
      </c>
      <c r="M582" s="5">
        <v>48</v>
      </c>
      <c r="N582" s="11">
        <v>1</v>
      </c>
      <c r="O582" s="7">
        <v>0.39822864354271686</v>
      </c>
      <c r="P582" s="5">
        <v>3</v>
      </c>
      <c r="Q582" s="7">
        <v>0.13274288118090563</v>
      </c>
      <c r="V582" s="7">
        <v>561</v>
      </c>
      <c r="W582" s="7">
        <v>19.462453263318451</v>
      </c>
      <c r="X582" s="7">
        <v>1.3844791437870299</v>
      </c>
      <c r="Y582" s="7">
        <v>0.55272572283841348</v>
      </c>
      <c r="Z582" s="7">
        <v>0.14828508419630121</v>
      </c>
      <c r="AA582" s="7">
        <v>4.2905334235331841E-2</v>
      </c>
      <c r="AB582" s="7">
        <v>145.16052577637524</v>
      </c>
      <c r="AC582" s="7">
        <v>0.90142141563874689</v>
      </c>
      <c r="AD582" s="7">
        <v>6.4123424361253123E-2</v>
      </c>
      <c r="AE582" s="7">
        <v>2.5600000000000001E-2</v>
      </c>
      <c r="AF582" s="7">
        <v>6.8679600000000019E-3</v>
      </c>
      <c r="AG582" s="7">
        <v>1.9871999999999997E-3</v>
      </c>
      <c r="AK582" s="7"/>
    </row>
    <row r="583" spans="8:37" x14ac:dyDescent="0.15">
      <c r="H583" s="7">
        <v>581</v>
      </c>
      <c r="I583" s="7">
        <v>1.8996563541173993E-3</v>
      </c>
      <c r="J583" s="7">
        <v>18.996563541173991</v>
      </c>
      <c r="K583" s="7">
        <v>4.3836518060183597E-4</v>
      </c>
      <c r="L583" s="7">
        <v>3.9452866254165242</v>
      </c>
      <c r="M583" s="5">
        <v>48</v>
      </c>
      <c r="N583" s="11">
        <v>1</v>
      </c>
      <c r="O583" s="7">
        <v>0.39576174044112483</v>
      </c>
      <c r="P583" s="5">
        <v>3</v>
      </c>
      <c r="Q583" s="7">
        <v>0.13192058014704161</v>
      </c>
      <c r="V583" s="7">
        <v>562</v>
      </c>
      <c r="W583" s="7">
        <v>19.333073232128299</v>
      </c>
      <c r="X583" s="7">
        <v>1.3752755787286164</v>
      </c>
      <c r="Y583" s="7">
        <v>0.54905138280055132</v>
      </c>
      <c r="Z583" s="7">
        <v>0.14729933339917481</v>
      </c>
      <c r="AA583" s="7">
        <v>4.2620113589892789E-2</v>
      </c>
      <c r="AB583" s="7">
        <v>145.16052577637524</v>
      </c>
      <c r="AC583" s="7">
        <v>0.90142141563874689</v>
      </c>
      <c r="AD583" s="7">
        <v>6.4123424361253123E-2</v>
      </c>
      <c r="AE583" s="7">
        <v>2.5600000000000001E-2</v>
      </c>
      <c r="AF583" s="7">
        <v>6.8679600000000019E-3</v>
      </c>
      <c r="AG583" s="7">
        <v>1.9871999999999997E-3</v>
      </c>
      <c r="AK583" s="7"/>
    </row>
    <row r="584" spans="8:37" x14ac:dyDescent="0.15">
      <c r="H584" s="7">
        <v>582</v>
      </c>
      <c r="I584" s="7">
        <v>1.8878152192297573E-3</v>
      </c>
      <c r="J584" s="7">
        <v>18.878152192297573</v>
      </c>
      <c r="K584" s="7">
        <v>4.3493316828142518E-4</v>
      </c>
      <c r="L584" s="7">
        <v>3.9143985145328264</v>
      </c>
      <c r="M584" s="5">
        <v>48</v>
      </c>
      <c r="N584" s="11">
        <v>1</v>
      </c>
      <c r="O584" s="7">
        <v>0.3932948373395328</v>
      </c>
      <c r="P584" s="5">
        <v>3</v>
      </c>
      <c r="Q584" s="7">
        <v>0.13109827911317759</v>
      </c>
      <c r="V584" s="7">
        <v>563</v>
      </c>
      <c r="W584" s="7">
        <v>19.203693200938147</v>
      </c>
      <c r="X584" s="7">
        <v>1.3660720136702031</v>
      </c>
      <c r="Y584" s="7">
        <v>0.54537704276268906</v>
      </c>
      <c r="Z584" s="7">
        <v>0.14631358260204841</v>
      </c>
      <c r="AA584" s="7">
        <v>4.2334892944453729E-2</v>
      </c>
      <c r="AB584" s="7">
        <v>145.16052577637524</v>
      </c>
      <c r="AC584" s="7">
        <v>0.90142141563874689</v>
      </c>
      <c r="AD584" s="7">
        <v>6.4123424361253123E-2</v>
      </c>
      <c r="AE584" s="7">
        <v>2.5600000000000001E-2</v>
      </c>
      <c r="AF584" s="7">
        <v>6.8679600000000019E-3</v>
      </c>
      <c r="AG584" s="7">
        <v>1.9871999999999997E-3</v>
      </c>
      <c r="AK584" s="7"/>
    </row>
    <row r="585" spans="8:37" x14ac:dyDescent="0.15">
      <c r="H585" s="7">
        <v>583</v>
      </c>
      <c r="I585" s="7">
        <v>1.8759740843421154E-3</v>
      </c>
      <c r="J585" s="7">
        <v>18.759740843421152</v>
      </c>
      <c r="K585" s="7">
        <v>4.3150115596101438E-4</v>
      </c>
      <c r="L585" s="7">
        <v>3.8835104036491299</v>
      </c>
      <c r="M585" s="5">
        <v>48</v>
      </c>
      <c r="N585" s="11">
        <v>1</v>
      </c>
      <c r="O585" s="7">
        <v>0.39082793423794066</v>
      </c>
      <c r="P585" s="5">
        <v>3</v>
      </c>
      <c r="Q585" s="7">
        <v>0.13027597807931354</v>
      </c>
      <c r="V585" s="7">
        <v>564</v>
      </c>
      <c r="W585" s="7">
        <v>19.074313169747999</v>
      </c>
      <c r="X585" s="7">
        <v>1.3568684486117901</v>
      </c>
      <c r="Y585" s="7">
        <v>0.54170270272482701</v>
      </c>
      <c r="Z585" s="7">
        <v>0.14532783180492201</v>
      </c>
      <c r="AA585" s="7">
        <v>4.2049672299014684E-2</v>
      </c>
      <c r="AB585" s="7">
        <v>145.16052577637524</v>
      </c>
      <c r="AC585" s="7">
        <v>0.90142141563874689</v>
      </c>
      <c r="AD585" s="7">
        <v>6.4123424361253123E-2</v>
      </c>
      <c r="AE585" s="7">
        <v>2.5600000000000001E-2</v>
      </c>
      <c r="AF585" s="7">
        <v>6.8679600000000019E-3</v>
      </c>
      <c r="AG585" s="7">
        <v>1.9871999999999997E-3</v>
      </c>
      <c r="AK585" s="7"/>
    </row>
    <row r="586" spans="8:37" x14ac:dyDescent="0.15">
      <c r="H586" s="7">
        <v>584</v>
      </c>
      <c r="I586" s="7">
        <v>1.8641329494544737E-3</v>
      </c>
      <c r="J586" s="7">
        <v>18.641329494544738</v>
      </c>
      <c r="K586" s="7">
        <v>4.2806914364060359E-4</v>
      </c>
      <c r="L586" s="7">
        <v>3.8526222927654321</v>
      </c>
      <c r="M586" s="5">
        <v>48</v>
      </c>
      <c r="N586" s="11">
        <v>1</v>
      </c>
      <c r="O586" s="7">
        <v>0.38836103113634873</v>
      </c>
      <c r="P586" s="5">
        <v>3</v>
      </c>
      <c r="Q586" s="7">
        <v>0.12945367704544958</v>
      </c>
      <c r="V586" s="7">
        <v>565</v>
      </c>
      <c r="W586" s="7">
        <v>18.944933138557843</v>
      </c>
      <c r="X586" s="7">
        <v>1.3476648835533764</v>
      </c>
      <c r="Y586" s="7">
        <v>0.53802836268696463</v>
      </c>
      <c r="Z586" s="7">
        <v>0.14434208100779558</v>
      </c>
      <c r="AA586" s="7">
        <v>4.1764451653575625E-2</v>
      </c>
      <c r="AB586" s="7">
        <v>145.16052577637524</v>
      </c>
      <c r="AC586" s="7">
        <v>0.90142141563874689</v>
      </c>
      <c r="AD586" s="7">
        <v>6.4123424361253123E-2</v>
      </c>
      <c r="AE586" s="7">
        <v>2.5600000000000001E-2</v>
      </c>
      <c r="AF586" s="7">
        <v>6.8679600000000019E-3</v>
      </c>
      <c r="AG586" s="7">
        <v>1.9871999999999997E-3</v>
      </c>
      <c r="AK586" s="7"/>
    </row>
    <row r="587" spans="8:37" x14ac:dyDescent="0.15">
      <c r="H587" s="7">
        <v>585</v>
      </c>
      <c r="I587" s="7">
        <v>1.8522918145668318E-3</v>
      </c>
      <c r="J587" s="7">
        <v>18.522918145668317</v>
      </c>
      <c r="K587" s="7">
        <v>4.2463713132019274E-4</v>
      </c>
      <c r="L587" s="7">
        <v>3.8217341818817347</v>
      </c>
      <c r="M587" s="5">
        <v>48</v>
      </c>
      <c r="N587" s="11">
        <v>1</v>
      </c>
      <c r="O587" s="7">
        <v>0.38589412803475659</v>
      </c>
      <c r="P587" s="5">
        <v>3</v>
      </c>
      <c r="Q587" s="7">
        <v>0.12863137601158553</v>
      </c>
      <c r="V587" s="7">
        <v>566</v>
      </c>
      <c r="W587" s="7">
        <v>18.815553107367695</v>
      </c>
      <c r="X587" s="7">
        <v>1.3384613184949632</v>
      </c>
      <c r="Y587" s="7">
        <v>0.53435402264910248</v>
      </c>
      <c r="Z587" s="7">
        <v>0.14335633021066915</v>
      </c>
      <c r="AA587" s="7">
        <v>4.1479231008136573E-2</v>
      </c>
      <c r="AB587" s="7">
        <v>145.16052577637524</v>
      </c>
      <c r="AC587" s="7">
        <v>0.90142141563874689</v>
      </c>
      <c r="AD587" s="7">
        <v>6.4123424361253123E-2</v>
      </c>
      <c r="AE587" s="7">
        <v>2.5600000000000001E-2</v>
      </c>
      <c r="AF587" s="7">
        <v>6.8679600000000019E-3</v>
      </c>
      <c r="AG587" s="7">
        <v>1.9871999999999997E-3</v>
      </c>
      <c r="AK587" s="7"/>
    </row>
    <row r="588" spans="8:37" x14ac:dyDescent="0.15">
      <c r="H588" s="7">
        <v>586</v>
      </c>
      <c r="I588" s="7">
        <v>1.8404506796791899E-3</v>
      </c>
      <c r="J588" s="7">
        <v>18.4045067967919</v>
      </c>
      <c r="K588" s="7">
        <v>4.2120511899978194E-4</v>
      </c>
      <c r="L588" s="7">
        <v>3.7908460709980374</v>
      </c>
      <c r="M588" s="5">
        <v>48</v>
      </c>
      <c r="N588" s="11">
        <v>1</v>
      </c>
      <c r="O588" s="7">
        <v>0.38342722493316456</v>
      </c>
      <c r="P588" s="5">
        <v>3</v>
      </c>
      <c r="Q588" s="7">
        <v>0.12780907497772151</v>
      </c>
      <c r="V588" s="7">
        <v>567</v>
      </c>
      <c r="W588" s="7">
        <v>18.686173076177543</v>
      </c>
      <c r="X588" s="7">
        <v>1.3292577534365499</v>
      </c>
      <c r="Y588" s="7">
        <v>0.53067968261124032</v>
      </c>
      <c r="Z588" s="7">
        <v>0.14237057941354275</v>
      </c>
      <c r="AA588" s="7">
        <v>4.1194010362697521E-2</v>
      </c>
      <c r="AB588" s="7">
        <v>145.16052577637524</v>
      </c>
      <c r="AC588" s="7">
        <v>0.90142141563874689</v>
      </c>
      <c r="AD588" s="7">
        <v>6.4123424361253123E-2</v>
      </c>
      <c r="AE588" s="7">
        <v>2.5600000000000001E-2</v>
      </c>
      <c r="AF588" s="7">
        <v>6.8679600000000019E-3</v>
      </c>
      <c r="AG588" s="7">
        <v>1.9871999999999997E-3</v>
      </c>
      <c r="AK588" s="7"/>
    </row>
    <row r="589" spans="8:37" x14ac:dyDescent="0.15">
      <c r="H589" s="7">
        <v>587</v>
      </c>
      <c r="I589" s="7">
        <v>1.8286095447915482E-3</v>
      </c>
      <c r="J589" s="7">
        <v>18.286095447915482</v>
      </c>
      <c r="K589" s="7">
        <v>4.1777310667937115E-4</v>
      </c>
      <c r="L589" s="7">
        <v>3.7599579601143405</v>
      </c>
      <c r="M589" s="5">
        <v>48</v>
      </c>
      <c r="N589" s="11">
        <v>1</v>
      </c>
      <c r="O589" s="7">
        <v>0.38096032183157252</v>
      </c>
      <c r="P589" s="5">
        <v>3</v>
      </c>
      <c r="Q589" s="7">
        <v>0.12698677394385752</v>
      </c>
      <c r="V589" s="7">
        <v>568</v>
      </c>
      <c r="W589" s="7">
        <v>18.556793044987391</v>
      </c>
      <c r="X589" s="7">
        <v>1.3200541883781367</v>
      </c>
      <c r="Y589" s="7">
        <v>0.52700534257337805</v>
      </c>
      <c r="Z589" s="7">
        <v>0.14138482861641635</v>
      </c>
      <c r="AA589" s="7">
        <v>4.0908789717258462E-2</v>
      </c>
      <c r="AB589" s="7">
        <v>145.16052577637524</v>
      </c>
      <c r="AC589" s="7">
        <v>0.90142141563874689</v>
      </c>
      <c r="AD589" s="7">
        <v>6.4123424361253123E-2</v>
      </c>
      <c r="AE589" s="7">
        <v>2.5600000000000001E-2</v>
      </c>
      <c r="AF589" s="7">
        <v>6.8679600000000019E-3</v>
      </c>
      <c r="AG589" s="7">
        <v>1.9871999999999997E-3</v>
      </c>
      <c r="AK589" s="7"/>
    </row>
    <row r="590" spans="8:37" x14ac:dyDescent="0.15">
      <c r="H590" s="7">
        <v>588</v>
      </c>
      <c r="I590" s="7">
        <v>1.8167684099039062E-3</v>
      </c>
      <c r="J590" s="7">
        <v>18.167684099039061</v>
      </c>
      <c r="K590" s="7">
        <v>4.1434109435896035E-4</v>
      </c>
      <c r="L590" s="7">
        <v>3.7290698492306431</v>
      </c>
      <c r="M590" s="5">
        <v>48</v>
      </c>
      <c r="N590" s="11">
        <v>1</v>
      </c>
      <c r="O590" s="7">
        <v>0.37849341872998044</v>
      </c>
      <c r="P590" s="5">
        <v>3</v>
      </c>
      <c r="Q590" s="7">
        <v>0.12616447290999347</v>
      </c>
      <c r="V590" s="7">
        <v>569</v>
      </c>
      <c r="W590" s="7">
        <v>18.427413013797235</v>
      </c>
      <c r="X590" s="7">
        <v>1.310850623319723</v>
      </c>
      <c r="Y590" s="7">
        <v>0.52333100253551579</v>
      </c>
      <c r="Z590" s="7">
        <v>0.14039907781928992</v>
      </c>
      <c r="AA590" s="7">
        <v>4.0623569071819403E-2</v>
      </c>
      <c r="AB590" s="7">
        <v>145.16052577637524</v>
      </c>
      <c r="AC590" s="7">
        <v>0.90142141563874689</v>
      </c>
      <c r="AD590" s="7">
        <v>6.4123424361253123E-2</v>
      </c>
      <c r="AE590" s="7">
        <v>2.5600000000000001E-2</v>
      </c>
      <c r="AF590" s="7">
        <v>6.8679600000000019E-3</v>
      </c>
      <c r="AG590" s="7">
        <v>1.9871999999999997E-3</v>
      </c>
      <c r="AK590" s="7"/>
    </row>
    <row r="591" spans="8:37" x14ac:dyDescent="0.15">
      <c r="H591" s="7">
        <v>589</v>
      </c>
      <c r="I591" s="7">
        <v>1.8049272750162643E-3</v>
      </c>
      <c r="J591" s="7">
        <v>18.049272750162643</v>
      </c>
      <c r="K591" s="7">
        <v>4.1090908203854956E-4</v>
      </c>
      <c r="L591" s="7">
        <v>3.6981817383469462</v>
      </c>
      <c r="M591" s="5">
        <v>48</v>
      </c>
      <c r="N591" s="11">
        <v>1</v>
      </c>
      <c r="O591" s="7">
        <v>0.3760265156283884</v>
      </c>
      <c r="P591" s="5">
        <v>3</v>
      </c>
      <c r="Q591" s="7">
        <v>0.12534217187612948</v>
      </c>
      <c r="V591" s="7">
        <v>570</v>
      </c>
      <c r="W591" s="7">
        <v>18.298032982607086</v>
      </c>
      <c r="X591" s="7">
        <v>1.30164705826131</v>
      </c>
      <c r="Y591" s="7">
        <v>0.51965666249765363</v>
      </c>
      <c r="Z591" s="7">
        <v>0.13941332702216352</v>
      </c>
      <c r="AA591" s="7">
        <v>4.0338348426380358E-2</v>
      </c>
      <c r="AB591" s="7">
        <v>145.16052577637524</v>
      </c>
      <c r="AC591" s="7">
        <v>0.90142141563874689</v>
      </c>
      <c r="AD591" s="7">
        <v>6.4123424361253123E-2</v>
      </c>
      <c r="AE591" s="7">
        <v>2.5600000000000001E-2</v>
      </c>
      <c r="AF591" s="7">
        <v>6.8679600000000019E-3</v>
      </c>
      <c r="AG591" s="7">
        <v>1.9871999999999997E-3</v>
      </c>
      <c r="AK591" s="7"/>
    </row>
    <row r="592" spans="8:37" x14ac:dyDescent="0.15">
      <c r="H592" s="7">
        <v>590</v>
      </c>
      <c r="I592" s="7">
        <v>1.7930861401286226E-3</v>
      </c>
      <c r="J592" s="7">
        <v>17.930861401286226</v>
      </c>
      <c r="K592" s="7">
        <v>4.0747706971813871E-4</v>
      </c>
      <c r="L592" s="7">
        <v>3.6672936274632488</v>
      </c>
      <c r="M592" s="5">
        <v>48</v>
      </c>
      <c r="N592" s="11">
        <v>1</v>
      </c>
      <c r="O592" s="7">
        <v>0.37355961252679637</v>
      </c>
      <c r="P592" s="5">
        <v>3</v>
      </c>
      <c r="Q592" s="7">
        <v>0.12451987084226546</v>
      </c>
      <c r="V592" s="7">
        <v>571</v>
      </c>
      <c r="W592" s="7">
        <v>18.191294456875212</v>
      </c>
      <c r="X592" s="7">
        <v>1.294054117088119</v>
      </c>
      <c r="Y592" s="7">
        <v>0.51662533196641736</v>
      </c>
      <c r="Z592" s="7">
        <v>0.13860008261453424</v>
      </c>
      <c r="AA592" s="7">
        <v>4.0103041393893139E-2</v>
      </c>
      <c r="AB592" s="7">
        <v>145.16052577637524</v>
      </c>
      <c r="AC592" s="7">
        <v>0.90142141563874689</v>
      </c>
      <c r="AD592" s="7">
        <v>6.4123424361253123E-2</v>
      </c>
      <c r="AE592" s="7">
        <v>2.5600000000000001E-2</v>
      </c>
      <c r="AF592" s="7">
        <v>6.8679600000000019E-3</v>
      </c>
      <c r="AG592" s="7">
        <v>1.9871999999999997E-3</v>
      </c>
      <c r="AK592" s="7"/>
    </row>
    <row r="593" spans="8:37" x14ac:dyDescent="0.15">
      <c r="H593" s="7">
        <v>591</v>
      </c>
      <c r="I593" s="7">
        <v>1.7812450052409807E-3</v>
      </c>
      <c r="J593" s="7">
        <v>17.812450052409808</v>
      </c>
      <c r="K593" s="7">
        <v>4.0404505739772791E-4</v>
      </c>
      <c r="L593" s="7">
        <v>3.636405516579551</v>
      </c>
      <c r="M593" s="5">
        <v>48</v>
      </c>
      <c r="N593" s="11">
        <v>1</v>
      </c>
      <c r="O593" s="7">
        <v>0.37109270942520434</v>
      </c>
      <c r="P593" s="5">
        <v>3</v>
      </c>
      <c r="Q593" s="7">
        <v>0.12369756980840145</v>
      </c>
      <c r="V593" s="7">
        <v>572</v>
      </c>
      <c r="W593" s="7">
        <v>18.084555931143338</v>
      </c>
      <c r="X593" s="7">
        <v>1.2864611759149278</v>
      </c>
      <c r="Y593" s="7">
        <v>0.51359400143518097</v>
      </c>
      <c r="Z593" s="7">
        <v>0.13778683820690493</v>
      </c>
      <c r="AA593" s="7">
        <v>3.9867734361405914E-2</v>
      </c>
      <c r="AB593" s="7">
        <v>145.16052577637524</v>
      </c>
      <c r="AC593" s="7">
        <v>0.90142141563874689</v>
      </c>
      <c r="AD593" s="7">
        <v>6.4123424361253123E-2</v>
      </c>
      <c r="AE593" s="7">
        <v>2.5600000000000001E-2</v>
      </c>
      <c r="AF593" s="7">
        <v>6.8679600000000019E-3</v>
      </c>
      <c r="AG593" s="7">
        <v>1.9871999999999997E-3</v>
      </c>
      <c r="AK593" s="7"/>
    </row>
    <row r="594" spans="8:37" x14ac:dyDescent="0.15">
      <c r="H594" s="7">
        <v>592</v>
      </c>
      <c r="I594" s="7">
        <v>1.769403870353339E-3</v>
      </c>
      <c r="J594" s="7">
        <v>17.694038703533391</v>
      </c>
      <c r="K594" s="7">
        <v>4.0061304507731712E-4</v>
      </c>
      <c r="L594" s="7">
        <v>3.6055174056958545</v>
      </c>
      <c r="M594" s="5">
        <v>48</v>
      </c>
      <c r="N594" s="11">
        <v>1</v>
      </c>
      <c r="O594" s="7">
        <v>0.3686258063236123</v>
      </c>
      <c r="P594" s="5">
        <v>3</v>
      </c>
      <c r="Q594" s="7">
        <v>0.12287526877453743</v>
      </c>
      <c r="V594" s="7">
        <v>573</v>
      </c>
      <c r="W594" s="7">
        <v>17.977817405411464</v>
      </c>
      <c r="X594" s="7">
        <v>1.2788682347417371</v>
      </c>
      <c r="Y594" s="7">
        <v>0.51056267090394469</v>
      </c>
      <c r="Z594" s="7">
        <v>0.13697359379927565</v>
      </c>
      <c r="AA594" s="7">
        <v>3.9632427328918703E-2</v>
      </c>
      <c r="AB594" s="7">
        <v>145.16052577637524</v>
      </c>
      <c r="AC594" s="7">
        <v>0.90142141563874689</v>
      </c>
      <c r="AD594" s="7">
        <v>6.4123424361253123E-2</v>
      </c>
      <c r="AE594" s="7">
        <v>2.5600000000000001E-2</v>
      </c>
      <c r="AF594" s="7">
        <v>6.8679600000000019E-3</v>
      </c>
      <c r="AG594" s="7">
        <v>1.9871999999999997E-3</v>
      </c>
      <c r="AK594" s="7"/>
    </row>
    <row r="595" spans="8:37" x14ac:dyDescent="0.15">
      <c r="H595" s="7">
        <v>593</v>
      </c>
      <c r="I595" s="7">
        <v>1.7575627354656971E-3</v>
      </c>
      <c r="J595" s="7">
        <v>17.575627354656969</v>
      </c>
      <c r="K595" s="7">
        <v>3.9718103275690627E-4</v>
      </c>
      <c r="L595" s="7">
        <v>3.5746292948121563</v>
      </c>
      <c r="M595" s="5">
        <v>48</v>
      </c>
      <c r="N595" s="11">
        <v>1</v>
      </c>
      <c r="O595" s="7">
        <v>0.36615890322202022</v>
      </c>
      <c r="P595" s="5">
        <v>3</v>
      </c>
      <c r="Q595" s="7">
        <v>0.12205296774067341</v>
      </c>
      <c r="V595" s="7">
        <v>574</v>
      </c>
      <c r="W595" s="7">
        <v>17.87107887967959</v>
      </c>
      <c r="X595" s="7">
        <v>1.2712752935685461</v>
      </c>
      <c r="Y595" s="7">
        <v>0.50753134037270842</v>
      </c>
      <c r="Z595" s="7">
        <v>0.13616034939164637</v>
      </c>
      <c r="AA595" s="7">
        <v>3.9397120296431484E-2</v>
      </c>
      <c r="AB595" s="7">
        <v>145.16052577637524</v>
      </c>
      <c r="AC595" s="7">
        <v>0.90142141563874689</v>
      </c>
      <c r="AD595" s="7">
        <v>6.4123424361253123E-2</v>
      </c>
      <c r="AE595" s="7">
        <v>2.5600000000000001E-2</v>
      </c>
      <c r="AF595" s="7">
        <v>6.8679600000000019E-3</v>
      </c>
      <c r="AG595" s="7">
        <v>1.9871999999999997E-3</v>
      </c>
      <c r="AK595" s="7"/>
    </row>
    <row r="596" spans="8:37" x14ac:dyDescent="0.15">
      <c r="H596" s="7">
        <v>594</v>
      </c>
      <c r="I596" s="7">
        <v>1.7457216005780552E-3</v>
      </c>
      <c r="J596" s="7">
        <v>17.457216005780552</v>
      </c>
      <c r="K596" s="7">
        <v>3.9374902043649547E-4</v>
      </c>
      <c r="L596" s="7">
        <v>3.5437411839284594</v>
      </c>
      <c r="M596" s="5">
        <v>48</v>
      </c>
      <c r="N596" s="11">
        <v>1</v>
      </c>
      <c r="O596" s="7">
        <v>0.36369200012042818</v>
      </c>
      <c r="P596" s="5">
        <v>3</v>
      </c>
      <c r="Q596" s="7">
        <v>0.12123066670680939</v>
      </c>
      <c r="V596" s="7">
        <v>575</v>
      </c>
      <c r="W596" s="7">
        <v>17.764340353947713</v>
      </c>
      <c r="X596" s="7">
        <v>1.2636823523953549</v>
      </c>
      <c r="Y596" s="7">
        <v>0.50450000984147203</v>
      </c>
      <c r="Z596" s="7">
        <v>0.13534710498401706</v>
      </c>
      <c r="AA596" s="7">
        <v>3.9161813263944259E-2</v>
      </c>
      <c r="AB596" s="7">
        <v>145.16052577637524</v>
      </c>
      <c r="AC596" s="7">
        <v>0.90142141563874689</v>
      </c>
      <c r="AD596" s="7">
        <v>6.4123424361253123E-2</v>
      </c>
      <c r="AE596" s="7">
        <v>2.5600000000000001E-2</v>
      </c>
      <c r="AF596" s="7">
        <v>6.8679600000000019E-3</v>
      </c>
      <c r="AG596" s="7">
        <v>1.9871999999999997E-3</v>
      </c>
      <c r="AK596" s="7"/>
    </row>
    <row r="597" spans="8:37" x14ac:dyDescent="0.15">
      <c r="H597" s="7">
        <v>595</v>
      </c>
      <c r="I597" s="7">
        <v>1.7338804656904135E-3</v>
      </c>
      <c r="J597" s="7">
        <v>17.338804656904134</v>
      </c>
      <c r="K597" s="7">
        <v>3.9031700811608468E-4</v>
      </c>
      <c r="L597" s="7">
        <v>3.512853073044762</v>
      </c>
      <c r="M597" s="5">
        <v>48</v>
      </c>
      <c r="N597" s="11">
        <v>1</v>
      </c>
      <c r="O597" s="7">
        <v>0.36122509701883615</v>
      </c>
      <c r="P597" s="5">
        <v>3</v>
      </c>
      <c r="Q597" s="7">
        <v>0.12040836567294538</v>
      </c>
      <c r="V597" s="7">
        <v>576</v>
      </c>
      <c r="W597" s="7">
        <v>17.657601828215839</v>
      </c>
      <c r="X597" s="7">
        <v>1.2560894112221641</v>
      </c>
      <c r="Y597" s="7">
        <v>0.50146867931023575</v>
      </c>
      <c r="Z597" s="7">
        <v>0.1345338605763878</v>
      </c>
      <c r="AA597" s="7">
        <v>3.8926506231457041E-2</v>
      </c>
      <c r="AB597" s="7">
        <v>145.16052577637524</v>
      </c>
      <c r="AC597" s="7">
        <v>0.90142141563874689</v>
      </c>
      <c r="AD597" s="7">
        <v>6.4123424361253123E-2</v>
      </c>
      <c r="AE597" s="7">
        <v>2.5600000000000001E-2</v>
      </c>
      <c r="AF597" s="7">
        <v>6.8679600000000019E-3</v>
      </c>
      <c r="AG597" s="7">
        <v>1.9871999999999997E-3</v>
      </c>
      <c r="AK597" s="7"/>
    </row>
    <row r="598" spans="8:37" x14ac:dyDescent="0.15">
      <c r="H598" s="7">
        <v>596</v>
      </c>
      <c r="I598" s="7">
        <v>1.7220393308027715E-3</v>
      </c>
      <c r="J598" s="7">
        <v>17.220393308027717</v>
      </c>
      <c r="K598" s="7">
        <v>3.8688499579567388E-4</v>
      </c>
      <c r="L598" s="7">
        <v>3.4819649621610651</v>
      </c>
      <c r="M598" s="5">
        <v>48</v>
      </c>
      <c r="N598" s="11">
        <v>1</v>
      </c>
      <c r="O598" s="7">
        <v>0.35875819391724412</v>
      </c>
      <c r="P598" s="5">
        <v>3</v>
      </c>
      <c r="Q598" s="7">
        <v>0.11958606463908138</v>
      </c>
      <c r="V598" s="7">
        <v>577</v>
      </c>
      <c r="W598" s="7">
        <v>17.550863302483965</v>
      </c>
      <c r="X598" s="7">
        <v>1.2484964700489731</v>
      </c>
      <c r="Y598" s="7">
        <v>0.49843734877899942</v>
      </c>
      <c r="Z598" s="7">
        <v>0.13372061616875852</v>
      </c>
      <c r="AA598" s="7">
        <v>3.8691199198969822E-2</v>
      </c>
      <c r="AB598" s="7">
        <v>145.16052577637524</v>
      </c>
      <c r="AC598" s="7">
        <v>0.90142141563874689</v>
      </c>
      <c r="AD598" s="7">
        <v>6.4123424361253123E-2</v>
      </c>
      <c r="AE598" s="7">
        <v>2.5600000000000001E-2</v>
      </c>
      <c r="AF598" s="7">
        <v>6.8679600000000019E-3</v>
      </c>
      <c r="AG598" s="7">
        <v>1.9871999999999997E-3</v>
      </c>
      <c r="AK598" s="7"/>
    </row>
    <row r="599" spans="8:37" x14ac:dyDescent="0.15">
      <c r="H599" s="7">
        <v>597</v>
      </c>
      <c r="I599" s="7">
        <v>1.7101981959151296E-3</v>
      </c>
      <c r="J599" s="7">
        <v>17.101981959151296</v>
      </c>
      <c r="K599" s="7">
        <v>3.8345298347526309E-4</v>
      </c>
      <c r="L599" s="7">
        <v>3.4510768512773677</v>
      </c>
      <c r="M599" s="5">
        <v>48</v>
      </c>
      <c r="N599" s="11">
        <v>1</v>
      </c>
      <c r="O599" s="7">
        <v>0.35629129081565197</v>
      </c>
      <c r="P599" s="5">
        <v>3</v>
      </c>
      <c r="Q599" s="7">
        <v>0.11876376360521733</v>
      </c>
      <c r="V599" s="7">
        <v>578</v>
      </c>
      <c r="W599" s="7">
        <v>17.444124776752091</v>
      </c>
      <c r="X599" s="7">
        <v>1.2409035288757821</v>
      </c>
      <c r="Y599" s="7">
        <v>0.49540601824776315</v>
      </c>
      <c r="Z599" s="7">
        <v>0.13290737176112924</v>
      </c>
      <c r="AA599" s="7">
        <v>3.8455892166482611E-2</v>
      </c>
      <c r="AB599" s="7">
        <v>145.16052577637524</v>
      </c>
      <c r="AC599" s="7">
        <v>0.90142141563874689</v>
      </c>
      <c r="AD599" s="7">
        <v>6.4123424361253123E-2</v>
      </c>
      <c r="AE599" s="7">
        <v>2.5600000000000001E-2</v>
      </c>
      <c r="AF599" s="7">
        <v>6.8679600000000019E-3</v>
      </c>
      <c r="AG599" s="7">
        <v>1.9871999999999997E-3</v>
      </c>
      <c r="AK599" s="7"/>
    </row>
    <row r="600" spans="8:37" x14ac:dyDescent="0.15">
      <c r="H600" s="7">
        <v>598</v>
      </c>
      <c r="I600" s="7">
        <v>1.6983570610274879E-3</v>
      </c>
      <c r="J600" s="7">
        <v>16.983570610274878</v>
      </c>
      <c r="K600" s="7">
        <v>3.8002097115485229E-4</v>
      </c>
      <c r="L600" s="7">
        <v>3.4201887403936708</v>
      </c>
      <c r="M600" s="5">
        <v>48</v>
      </c>
      <c r="N600" s="11">
        <v>1</v>
      </c>
      <c r="O600" s="7">
        <v>0.35382438771405994</v>
      </c>
      <c r="P600" s="5">
        <v>3</v>
      </c>
      <c r="Q600" s="7">
        <v>0.11794146257135331</v>
      </c>
      <c r="V600" s="7">
        <v>579</v>
      </c>
      <c r="W600" s="7">
        <v>17.337386251020217</v>
      </c>
      <c r="X600" s="7">
        <v>1.2333105877025912</v>
      </c>
      <c r="Y600" s="7">
        <v>0.49237468771652687</v>
      </c>
      <c r="Z600" s="7">
        <v>0.13209412735349996</v>
      </c>
      <c r="AA600" s="7">
        <v>3.8220585133995393E-2</v>
      </c>
      <c r="AB600" s="7">
        <v>145.16052577637524</v>
      </c>
      <c r="AC600" s="7">
        <v>0.90142141563874689</v>
      </c>
      <c r="AD600" s="7">
        <v>6.4123424361253123E-2</v>
      </c>
      <c r="AE600" s="7">
        <v>2.5600000000000001E-2</v>
      </c>
      <c r="AF600" s="7">
        <v>6.8679600000000019E-3</v>
      </c>
      <c r="AG600" s="7">
        <v>1.9871999999999997E-3</v>
      </c>
      <c r="AK600" s="7"/>
    </row>
    <row r="601" spans="8:37" x14ac:dyDescent="0.15">
      <c r="H601" s="7">
        <v>599</v>
      </c>
      <c r="I601" s="7">
        <v>1.686515926139846E-3</v>
      </c>
      <c r="J601" s="7">
        <v>16.86515926139846</v>
      </c>
      <c r="K601" s="7">
        <v>3.7658895883444144E-4</v>
      </c>
      <c r="L601" s="7">
        <v>3.389300629509973</v>
      </c>
      <c r="M601" s="5">
        <v>48</v>
      </c>
      <c r="N601" s="11">
        <v>1</v>
      </c>
      <c r="O601" s="7">
        <v>0.35135748461246791</v>
      </c>
      <c r="P601" s="5">
        <v>3</v>
      </c>
      <c r="Q601" s="7">
        <v>0.1171191615374893</v>
      </c>
      <c r="V601" s="7">
        <v>580</v>
      </c>
      <c r="W601" s="7">
        <v>17.230647725288339</v>
      </c>
      <c r="X601" s="7">
        <v>1.2257176465294002</v>
      </c>
      <c r="Y601" s="7">
        <v>0.48934335718529048</v>
      </c>
      <c r="Z601" s="7">
        <v>0.13128088294587065</v>
      </c>
      <c r="AA601" s="7">
        <v>3.7985278101508167E-2</v>
      </c>
      <c r="AB601" s="7">
        <v>145.16052577637524</v>
      </c>
      <c r="AC601" s="7">
        <v>0.90142141563874689</v>
      </c>
      <c r="AD601" s="7">
        <v>6.4123424361253123E-2</v>
      </c>
      <c r="AE601" s="7">
        <v>2.5600000000000001E-2</v>
      </c>
      <c r="AF601" s="7">
        <v>6.8679600000000019E-3</v>
      </c>
      <c r="AG601" s="7">
        <v>1.9871999999999997E-3</v>
      </c>
      <c r="AK601" s="7"/>
    </row>
    <row r="602" spans="8:37" x14ac:dyDescent="0.15">
      <c r="H602" s="7">
        <v>600</v>
      </c>
      <c r="I602" s="7">
        <v>1.6746747912522041E-3</v>
      </c>
      <c r="J602" s="7">
        <v>16.746747912522039</v>
      </c>
      <c r="K602" s="7">
        <v>3.7315694651403065E-4</v>
      </c>
      <c r="L602" s="7">
        <v>3.3584125186262761</v>
      </c>
      <c r="M602" s="5">
        <v>48</v>
      </c>
      <c r="N602" s="11">
        <v>1</v>
      </c>
      <c r="O602" s="7">
        <v>0.34889058151087582</v>
      </c>
      <c r="P602" s="5">
        <v>3</v>
      </c>
      <c r="Q602" s="7">
        <v>0.11629686050362527</v>
      </c>
      <c r="V602" s="7">
        <v>581</v>
      </c>
      <c r="W602" s="7">
        <v>17.123909199556465</v>
      </c>
      <c r="X602" s="7">
        <v>1.2181247053562092</v>
      </c>
      <c r="Y602" s="7">
        <v>0.48631202665405421</v>
      </c>
      <c r="Z602" s="7">
        <v>0.13046763853824137</v>
      </c>
      <c r="AA602" s="7">
        <v>3.7749971069020949E-2</v>
      </c>
      <c r="AB602" s="7">
        <v>145.16052577637524</v>
      </c>
      <c r="AC602" s="7">
        <v>0.90142141563874689</v>
      </c>
      <c r="AD602" s="7">
        <v>6.4123424361253123E-2</v>
      </c>
      <c r="AE602" s="7">
        <v>2.5600000000000001E-2</v>
      </c>
      <c r="AF602" s="7">
        <v>6.8679600000000019E-3</v>
      </c>
      <c r="AG602" s="7">
        <v>1.9871999999999997E-3</v>
      </c>
      <c r="AK602" s="7"/>
    </row>
    <row r="603" spans="8:37" x14ac:dyDescent="0.15">
      <c r="V603" s="7">
        <v>582</v>
      </c>
      <c r="W603" s="7">
        <v>17.017170673824591</v>
      </c>
      <c r="X603" s="7">
        <v>1.2105317641830182</v>
      </c>
      <c r="Y603" s="7">
        <v>0.48328069612281788</v>
      </c>
      <c r="Z603" s="7">
        <v>0.12965439413061208</v>
      </c>
      <c r="AA603" s="7">
        <v>3.7514664036533731E-2</v>
      </c>
      <c r="AB603" s="7">
        <v>145.16052577637524</v>
      </c>
      <c r="AC603" s="7">
        <v>0.90142141563874689</v>
      </c>
      <c r="AD603" s="7">
        <v>6.4123424361253123E-2</v>
      </c>
      <c r="AE603" s="7">
        <v>2.5600000000000001E-2</v>
      </c>
      <c r="AF603" s="7">
        <v>6.8679600000000019E-3</v>
      </c>
      <c r="AG603" s="7">
        <v>1.9871999999999997E-3</v>
      </c>
      <c r="AK603" s="7"/>
    </row>
    <row r="604" spans="8:37" x14ac:dyDescent="0.15">
      <c r="V604" s="7">
        <v>583</v>
      </c>
      <c r="W604" s="7">
        <v>16.910432148092713</v>
      </c>
      <c r="X604" s="7">
        <v>1.202938823009827</v>
      </c>
      <c r="Y604" s="7">
        <v>0.48024936559158155</v>
      </c>
      <c r="Z604" s="7">
        <v>0.12884114972298277</v>
      </c>
      <c r="AA604" s="7">
        <v>3.7279357004046512E-2</v>
      </c>
      <c r="AB604" s="7">
        <v>145.16052577637524</v>
      </c>
      <c r="AC604" s="7">
        <v>0.90142141563874689</v>
      </c>
      <c r="AD604" s="7">
        <v>6.4123424361253123E-2</v>
      </c>
      <c r="AE604" s="7">
        <v>2.5600000000000001E-2</v>
      </c>
      <c r="AF604" s="7">
        <v>6.8679600000000019E-3</v>
      </c>
      <c r="AG604" s="7">
        <v>1.9871999999999997E-3</v>
      </c>
      <c r="AK604" s="7"/>
    </row>
    <row r="605" spans="8:37" x14ac:dyDescent="0.15">
      <c r="V605" s="7">
        <v>584</v>
      </c>
      <c r="W605" s="7">
        <v>16.803693622360843</v>
      </c>
      <c r="X605" s="7">
        <v>1.1953458818366365</v>
      </c>
      <c r="Y605" s="7">
        <v>0.47721803506034532</v>
      </c>
      <c r="Z605" s="7">
        <v>0.12802790531535352</v>
      </c>
      <c r="AA605" s="7">
        <v>3.7044049971559301E-2</v>
      </c>
      <c r="AB605" s="7">
        <v>145.16052577637524</v>
      </c>
      <c r="AC605" s="7">
        <v>0.90142141563874689</v>
      </c>
      <c r="AD605" s="7">
        <v>6.4123424361253123E-2</v>
      </c>
      <c r="AE605" s="7">
        <v>2.5600000000000001E-2</v>
      </c>
      <c r="AF605" s="7">
        <v>6.8679600000000019E-3</v>
      </c>
      <c r="AG605" s="7">
        <v>1.9871999999999997E-3</v>
      </c>
      <c r="AK605" s="7"/>
    </row>
    <row r="606" spans="8:37" x14ac:dyDescent="0.15">
      <c r="V606" s="7">
        <v>585</v>
      </c>
      <c r="W606" s="7">
        <v>16.696955096628965</v>
      </c>
      <c r="X606" s="7">
        <v>1.1877529406634453</v>
      </c>
      <c r="Y606" s="7">
        <v>0.47418670452910894</v>
      </c>
      <c r="Z606" s="7">
        <v>0.12721466090772421</v>
      </c>
      <c r="AA606" s="7">
        <v>3.6808742939072076E-2</v>
      </c>
      <c r="AB606" s="7">
        <v>145.16052577637524</v>
      </c>
      <c r="AC606" s="7">
        <v>0.90142141563874689</v>
      </c>
      <c r="AD606" s="7">
        <v>6.4123424361253123E-2</v>
      </c>
      <c r="AE606" s="7">
        <v>2.5600000000000001E-2</v>
      </c>
      <c r="AF606" s="7">
        <v>6.8679600000000019E-3</v>
      </c>
      <c r="AG606" s="7">
        <v>1.9871999999999997E-3</v>
      </c>
      <c r="AK606" s="7"/>
    </row>
    <row r="607" spans="8:37" x14ac:dyDescent="0.15">
      <c r="V607" s="7">
        <v>586</v>
      </c>
      <c r="W607" s="7">
        <v>16.590216570897095</v>
      </c>
      <c r="X607" s="7">
        <v>1.1801599994902543</v>
      </c>
      <c r="Y607" s="7">
        <v>0.47115537399787266</v>
      </c>
      <c r="Z607" s="7">
        <v>0.12640141650009493</v>
      </c>
      <c r="AA607" s="7">
        <v>3.6573435906584857E-2</v>
      </c>
      <c r="AB607" s="7">
        <v>145.16052577637524</v>
      </c>
      <c r="AC607" s="7">
        <v>0.90142141563874689</v>
      </c>
      <c r="AD607" s="7">
        <v>6.4123424361253123E-2</v>
      </c>
      <c r="AE607" s="7">
        <v>2.5600000000000001E-2</v>
      </c>
      <c r="AF607" s="7">
        <v>6.8679600000000019E-3</v>
      </c>
      <c r="AG607" s="7">
        <v>1.9871999999999997E-3</v>
      </c>
      <c r="AK607" s="7"/>
    </row>
    <row r="608" spans="8:37" x14ac:dyDescent="0.15">
      <c r="V608" s="7">
        <v>587</v>
      </c>
      <c r="W608" s="7">
        <v>16.483478045165221</v>
      </c>
      <c r="X608" s="7">
        <v>1.1725670583170635</v>
      </c>
      <c r="Y608" s="7">
        <v>0.46812404346663639</v>
      </c>
      <c r="Z608" s="7">
        <v>0.12558817209246564</v>
      </c>
      <c r="AA608" s="7">
        <v>3.6338128874097639E-2</v>
      </c>
      <c r="AB608" s="7">
        <v>145.16052577637524</v>
      </c>
      <c r="AC608" s="7">
        <v>0.90142141563874689</v>
      </c>
      <c r="AD608" s="7">
        <v>6.4123424361253123E-2</v>
      </c>
      <c r="AE608" s="7">
        <v>2.5600000000000001E-2</v>
      </c>
      <c r="AF608" s="7">
        <v>6.8679600000000019E-3</v>
      </c>
      <c r="AG608" s="7">
        <v>1.9871999999999997E-3</v>
      </c>
      <c r="AK608" s="7"/>
    </row>
    <row r="609" spans="22:63" s="7" customFormat="1" x14ac:dyDescent="0.15">
      <c r="V609" s="7">
        <v>588</v>
      </c>
      <c r="W609" s="7">
        <v>16.376739519433343</v>
      </c>
      <c r="X609" s="7">
        <v>1.1649741171438723</v>
      </c>
      <c r="Y609" s="7">
        <v>0.4650927129354</v>
      </c>
      <c r="Z609" s="7">
        <v>0.12477492768483635</v>
      </c>
      <c r="AA609" s="7">
        <v>3.6102821841610414E-2</v>
      </c>
      <c r="AB609" s="7">
        <v>145.16052577637524</v>
      </c>
      <c r="AC609" s="7">
        <v>0.90142141563874689</v>
      </c>
      <c r="AD609" s="7">
        <v>6.4123424361253123E-2</v>
      </c>
      <c r="AE609" s="7">
        <v>2.5600000000000001E-2</v>
      </c>
      <c r="AF609" s="7">
        <v>6.8679600000000019E-3</v>
      </c>
      <c r="AG609" s="7">
        <v>1.9871999999999997E-3</v>
      </c>
      <c r="BA609" s="8"/>
      <c r="BC609" s="42"/>
      <c r="BD609" s="42"/>
      <c r="BE609" s="42"/>
      <c r="BF609" s="42"/>
      <c r="BG609" s="42"/>
      <c r="BH609" s="42"/>
      <c r="BK609" s="8"/>
    </row>
    <row r="610" spans="22:63" s="7" customFormat="1" x14ac:dyDescent="0.15">
      <c r="V610" s="7">
        <v>589</v>
      </c>
      <c r="W610" s="7">
        <v>16.270000993701469</v>
      </c>
      <c r="X610" s="7">
        <v>1.1573811759706814</v>
      </c>
      <c r="Y610" s="7">
        <v>0.46206138240416367</v>
      </c>
      <c r="Z610" s="7">
        <v>0.12396168327720707</v>
      </c>
      <c r="AA610" s="7">
        <v>3.5867514809123202E-2</v>
      </c>
      <c r="AB610" s="7">
        <v>145.16052577637524</v>
      </c>
      <c r="AC610" s="7">
        <v>0.90142141563874689</v>
      </c>
      <c r="AD610" s="7">
        <v>6.4123424361253123E-2</v>
      </c>
      <c r="AE610" s="7">
        <v>2.5600000000000001E-2</v>
      </c>
      <c r="AF610" s="7">
        <v>6.8679600000000019E-3</v>
      </c>
      <c r="AG610" s="7">
        <v>1.9871999999999997E-3</v>
      </c>
      <c r="BA610" s="8"/>
      <c r="BC610" s="42"/>
      <c r="BD610" s="42"/>
      <c r="BE610" s="42"/>
      <c r="BF610" s="42"/>
      <c r="BG610" s="42"/>
      <c r="BH610" s="42"/>
      <c r="BK610" s="8"/>
    </row>
    <row r="611" spans="22:63" s="7" customFormat="1" x14ac:dyDescent="0.15">
      <c r="V611" s="7">
        <v>590</v>
      </c>
      <c r="W611" s="7">
        <v>16.163262467969595</v>
      </c>
      <c r="X611" s="7">
        <v>1.1497882347974904</v>
      </c>
      <c r="Y611" s="7">
        <v>0.45903005187292739</v>
      </c>
      <c r="Z611" s="7">
        <v>0.12314843886957778</v>
      </c>
      <c r="AA611" s="7">
        <v>3.5632207776635984E-2</v>
      </c>
      <c r="AB611" s="7">
        <v>145.16052577637524</v>
      </c>
      <c r="AC611" s="7">
        <v>0.90142141563874689</v>
      </c>
      <c r="AD611" s="7">
        <v>6.4123424361253123E-2</v>
      </c>
      <c r="AE611" s="7">
        <v>2.5600000000000001E-2</v>
      </c>
      <c r="AF611" s="7">
        <v>6.8679600000000019E-3</v>
      </c>
      <c r="AG611" s="7">
        <v>1.9871999999999997E-3</v>
      </c>
      <c r="BA611" s="8"/>
      <c r="BC611" s="42"/>
      <c r="BD611" s="42"/>
      <c r="BE611" s="42"/>
      <c r="BF611" s="42"/>
      <c r="BG611" s="42"/>
      <c r="BH611" s="42"/>
      <c r="BK611" s="8"/>
    </row>
    <row r="612" spans="22:63" s="7" customFormat="1" x14ac:dyDescent="0.15">
      <c r="V612" s="7">
        <v>591</v>
      </c>
      <c r="W612" s="7">
        <v>16.056523942237721</v>
      </c>
      <c r="X612" s="7">
        <v>1.1421952936242996</v>
      </c>
      <c r="Y612" s="7">
        <v>0.45599872134169112</v>
      </c>
      <c r="Z612" s="7">
        <v>0.1223351944619485</v>
      </c>
      <c r="AA612" s="7">
        <v>3.5396900744148765E-2</v>
      </c>
      <c r="AB612" s="7">
        <v>145.16052577637524</v>
      </c>
      <c r="AC612" s="7">
        <v>0.90142141563874689</v>
      </c>
      <c r="AD612" s="7">
        <v>6.4123424361253123E-2</v>
      </c>
      <c r="AE612" s="7">
        <v>2.5600000000000001E-2</v>
      </c>
      <c r="AF612" s="7">
        <v>6.8679600000000019E-3</v>
      </c>
      <c r="AG612" s="7">
        <v>1.9871999999999997E-3</v>
      </c>
      <c r="BA612" s="8"/>
      <c r="BC612" s="42"/>
      <c r="BD612" s="42"/>
      <c r="BE612" s="42"/>
      <c r="BF612" s="42"/>
      <c r="BG612" s="42"/>
      <c r="BH612" s="42"/>
      <c r="BK612" s="8"/>
    </row>
    <row r="613" spans="22:63" s="7" customFormat="1" x14ac:dyDescent="0.15">
      <c r="V613" s="7">
        <v>592</v>
      </c>
      <c r="W613" s="7">
        <v>15.949785416505847</v>
      </c>
      <c r="X613" s="7">
        <v>1.1346023524511086</v>
      </c>
      <c r="Y613" s="7">
        <v>0.45296739081045484</v>
      </c>
      <c r="Z613" s="7">
        <v>0.12152195005431922</v>
      </c>
      <c r="AA613" s="7">
        <v>3.5161593711661547E-2</v>
      </c>
      <c r="AB613" s="7">
        <v>145.16052577637524</v>
      </c>
      <c r="AC613" s="7">
        <v>0.90142141563874689</v>
      </c>
      <c r="AD613" s="7">
        <v>6.4123424361253123E-2</v>
      </c>
      <c r="AE613" s="7">
        <v>2.5600000000000001E-2</v>
      </c>
      <c r="AF613" s="7">
        <v>6.8679600000000019E-3</v>
      </c>
      <c r="AG613" s="7">
        <v>1.9871999999999997E-3</v>
      </c>
      <c r="BA613" s="8"/>
      <c r="BC613" s="42"/>
      <c r="BD613" s="42"/>
      <c r="BE613" s="42"/>
      <c r="BF613" s="42"/>
      <c r="BG613" s="42"/>
      <c r="BH613" s="42"/>
      <c r="BK613" s="8"/>
    </row>
    <row r="614" spans="22:63" s="7" customFormat="1" x14ac:dyDescent="0.15">
      <c r="V614" s="7">
        <v>593</v>
      </c>
      <c r="W614" s="7">
        <v>15.843046890773969</v>
      </c>
      <c r="X614" s="7">
        <v>1.1270094112779174</v>
      </c>
      <c r="Y614" s="7">
        <v>0.44993606027921845</v>
      </c>
      <c r="Z614" s="7">
        <v>0.12070870564668991</v>
      </c>
      <c r="AA614" s="7">
        <v>3.4926286679174322E-2</v>
      </c>
      <c r="AB614" s="7">
        <v>145.16052577637524</v>
      </c>
      <c r="AC614" s="7">
        <v>0.90142141563874689</v>
      </c>
      <c r="AD614" s="7">
        <v>6.4123424361253123E-2</v>
      </c>
      <c r="AE614" s="7">
        <v>2.5600000000000001E-2</v>
      </c>
      <c r="AF614" s="7">
        <v>6.8679600000000019E-3</v>
      </c>
      <c r="AG614" s="7">
        <v>1.9871999999999997E-3</v>
      </c>
      <c r="BA614" s="8"/>
      <c r="BC614" s="42"/>
      <c r="BD614" s="42"/>
      <c r="BE614" s="42"/>
      <c r="BF614" s="42"/>
      <c r="BG614" s="42"/>
      <c r="BH614" s="42"/>
      <c r="BK614" s="8"/>
    </row>
    <row r="615" spans="22:63" s="7" customFormat="1" x14ac:dyDescent="0.15">
      <c r="V615" s="7">
        <v>594</v>
      </c>
      <c r="W615" s="7">
        <v>15.736308365042095</v>
      </c>
      <c r="X615" s="7">
        <v>1.1194164701047267</v>
      </c>
      <c r="Y615" s="7">
        <v>0.44690472974798218</v>
      </c>
      <c r="Z615" s="7">
        <v>0.11989546123906063</v>
      </c>
      <c r="AA615" s="7">
        <v>3.469097964668711E-2</v>
      </c>
      <c r="AB615" s="7">
        <v>145.16052577637524</v>
      </c>
      <c r="AC615" s="7">
        <v>0.90142141563874689</v>
      </c>
      <c r="AD615" s="7">
        <v>6.4123424361253123E-2</v>
      </c>
      <c r="AE615" s="7">
        <v>2.5600000000000001E-2</v>
      </c>
      <c r="AF615" s="7">
        <v>6.8679600000000019E-3</v>
      </c>
      <c r="AG615" s="7">
        <v>1.9871999999999997E-3</v>
      </c>
      <c r="BA615" s="8"/>
      <c r="BC615" s="42"/>
      <c r="BD615" s="42"/>
      <c r="BE615" s="42"/>
      <c r="BF615" s="42"/>
      <c r="BG615" s="42"/>
      <c r="BH615" s="42"/>
      <c r="BK615" s="8"/>
    </row>
    <row r="616" spans="22:63" s="7" customFormat="1" x14ac:dyDescent="0.15">
      <c r="V616" s="7">
        <v>595</v>
      </c>
      <c r="W616" s="7">
        <v>15.629569839310221</v>
      </c>
      <c r="X616" s="7">
        <v>1.1118235289315357</v>
      </c>
      <c r="Y616" s="7">
        <v>0.44387339921674585</v>
      </c>
      <c r="Z616" s="7">
        <v>0.11908221683143135</v>
      </c>
      <c r="AA616" s="7">
        <v>3.4455672614199892E-2</v>
      </c>
      <c r="AB616" s="7">
        <v>145.16052577637524</v>
      </c>
      <c r="AC616" s="7">
        <v>0.90142141563874689</v>
      </c>
      <c r="AD616" s="7">
        <v>6.4123424361253123E-2</v>
      </c>
      <c r="AE616" s="7">
        <v>2.5600000000000001E-2</v>
      </c>
      <c r="AF616" s="7">
        <v>6.8679600000000019E-3</v>
      </c>
      <c r="AG616" s="7">
        <v>1.9871999999999997E-3</v>
      </c>
      <c r="BA616" s="8"/>
      <c r="BC616" s="42"/>
      <c r="BD616" s="42"/>
      <c r="BE616" s="42"/>
      <c r="BF616" s="42"/>
      <c r="BG616" s="42"/>
      <c r="BH616" s="42"/>
      <c r="BK616" s="8"/>
    </row>
    <row r="617" spans="22:63" s="7" customFormat="1" x14ac:dyDescent="0.15">
      <c r="V617" s="7">
        <v>596</v>
      </c>
      <c r="W617" s="7">
        <v>15.522831313578347</v>
      </c>
      <c r="X617" s="7">
        <v>1.1042305877583447</v>
      </c>
      <c r="Y617" s="7">
        <v>0.44084206868550957</v>
      </c>
      <c r="Z617" s="7">
        <v>0.11826897242380208</v>
      </c>
      <c r="AA617" s="7">
        <v>3.4220365581712674E-2</v>
      </c>
      <c r="AB617" s="7">
        <v>145.16052577637524</v>
      </c>
      <c r="AC617" s="7">
        <v>0.90142141563874689</v>
      </c>
      <c r="AD617" s="7">
        <v>6.4123424361253123E-2</v>
      </c>
      <c r="AE617" s="7">
        <v>2.5600000000000001E-2</v>
      </c>
      <c r="AF617" s="7">
        <v>6.8679600000000019E-3</v>
      </c>
      <c r="AG617" s="7">
        <v>1.9871999999999997E-3</v>
      </c>
      <c r="BA617" s="8"/>
      <c r="BC617" s="42"/>
      <c r="BD617" s="42"/>
      <c r="BE617" s="42"/>
      <c r="BF617" s="42"/>
      <c r="BG617" s="42"/>
      <c r="BH617" s="42"/>
      <c r="BK617" s="8"/>
    </row>
    <row r="618" spans="22:63" s="7" customFormat="1" x14ac:dyDescent="0.15">
      <c r="V618" s="7">
        <v>597</v>
      </c>
      <c r="W618" s="7">
        <v>15.416092787846472</v>
      </c>
      <c r="X618" s="7">
        <v>1.0966376465851535</v>
      </c>
      <c r="Y618" s="7">
        <v>0.43781073815427318</v>
      </c>
      <c r="Z618" s="7">
        <v>0.11745572801617277</v>
      </c>
      <c r="AA618" s="7">
        <v>3.3985058549225448E-2</v>
      </c>
      <c r="AB618" s="7">
        <v>145.16052577637524</v>
      </c>
      <c r="AC618" s="7">
        <v>0.90142141563874689</v>
      </c>
      <c r="AD618" s="7">
        <v>6.4123424361253123E-2</v>
      </c>
      <c r="AE618" s="7">
        <v>2.5600000000000001E-2</v>
      </c>
      <c r="AF618" s="7">
        <v>6.8679600000000019E-3</v>
      </c>
      <c r="AG618" s="7">
        <v>1.9871999999999997E-3</v>
      </c>
      <c r="BA618" s="8"/>
      <c r="BC618" s="42"/>
      <c r="BD618" s="42"/>
      <c r="BE618" s="42"/>
      <c r="BF618" s="42"/>
      <c r="BG618" s="42"/>
      <c r="BH618" s="42"/>
      <c r="BK618" s="8"/>
    </row>
    <row r="619" spans="22:63" s="7" customFormat="1" x14ac:dyDescent="0.15">
      <c r="V619" s="7">
        <v>598</v>
      </c>
      <c r="W619" s="7">
        <v>15.309354262114597</v>
      </c>
      <c r="X619" s="7">
        <v>1.0890447054119627</v>
      </c>
      <c r="Y619" s="7">
        <v>0.43477940762303691</v>
      </c>
      <c r="Z619" s="7">
        <v>0.11664248360854348</v>
      </c>
      <c r="AA619" s="7">
        <v>3.374975151673823E-2</v>
      </c>
      <c r="AB619" s="7">
        <v>145.16052577637524</v>
      </c>
      <c r="AC619" s="7">
        <v>0.90142141563874689</v>
      </c>
      <c r="AD619" s="7">
        <v>6.4123424361253123E-2</v>
      </c>
      <c r="AE619" s="7">
        <v>2.5600000000000001E-2</v>
      </c>
      <c r="AF619" s="7">
        <v>6.8679600000000019E-3</v>
      </c>
      <c r="AG619" s="7">
        <v>1.9871999999999997E-3</v>
      </c>
      <c r="BA619" s="8"/>
      <c r="BC619" s="42"/>
      <c r="BD619" s="42"/>
      <c r="BE619" s="42"/>
      <c r="BF619" s="42"/>
      <c r="BG619" s="42"/>
      <c r="BH619" s="42"/>
      <c r="BK619" s="8"/>
    </row>
    <row r="620" spans="22:63" s="7" customFormat="1" x14ac:dyDescent="0.15">
      <c r="V620" s="7">
        <v>599</v>
      </c>
      <c r="W620" s="7">
        <v>15.202615736382723</v>
      </c>
      <c r="X620" s="7">
        <v>1.0814517642387718</v>
      </c>
      <c r="Y620" s="7">
        <v>0.43174807709180063</v>
      </c>
      <c r="Z620" s="7">
        <v>0.1158292392009142</v>
      </c>
      <c r="AA620" s="7">
        <v>3.3514444484251019E-2</v>
      </c>
      <c r="AB620" s="7">
        <v>145.16052577637524</v>
      </c>
      <c r="AC620" s="7">
        <v>0.90142141563874689</v>
      </c>
      <c r="AD620" s="7">
        <v>6.4123424361253123E-2</v>
      </c>
      <c r="AE620" s="7">
        <v>2.5600000000000001E-2</v>
      </c>
      <c r="AF620" s="7">
        <v>6.8679600000000019E-3</v>
      </c>
      <c r="AG620" s="7">
        <v>1.9871999999999997E-3</v>
      </c>
      <c r="BA620" s="8"/>
      <c r="BC620" s="42"/>
      <c r="BD620" s="42"/>
      <c r="BE620" s="42"/>
      <c r="BF620" s="42"/>
      <c r="BG620" s="42"/>
      <c r="BH620" s="42"/>
      <c r="BK620" s="8"/>
    </row>
    <row r="621" spans="22:63" s="7" customFormat="1" x14ac:dyDescent="0.15">
      <c r="V621" s="7">
        <v>600</v>
      </c>
      <c r="W621" s="7">
        <v>15.095877210650846</v>
      </c>
      <c r="X621" s="7">
        <v>1.0738588230655806</v>
      </c>
      <c r="Y621" s="7">
        <v>0.42871674656056424</v>
      </c>
      <c r="Z621" s="7">
        <v>0.11501599479328489</v>
      </c>
      <c r="AA621" s="7">
        <v>3.3279137451763793E-2</v>
      </c>
      <c r="AB621" s="7">
        <v>145.16052577637524</v>
      </c>
      <c r="AC621" s="7">
        <v>0.90142141563874689</v>
      </c>
      <c r="AD621" s="7">
        <v>6.4123424361253123E-2</v>
      </c>
      <c r="AE621" s="7">
        <v>2.5600000000000001E-2</v>
      </c>
      <c r="AF621" s="7">
        <v>6.8679600000000019E-3</v>
      </c>
      <c r="AG621" s="7">
        <v>1.9871999999999997E-3</v>
      </c>
      <c r="BA621" s="8"/>
      <c r="BC621" s="42"/>
      <c r="BD621" s="42"/>
      <c r="BE621" s="42"/>
      <c r="BF621" s="42"/>
      <c r="BG621" s="42"/>
      <c r="BH621" s="42"/>
      <c r="BK621" s="8"/>
    </row>
  </sheetData>
  <mergeCells count="8">
    <mergeCell ref="BD2:BH2"/>
    <mergeCell ref="AO50:AV50"/>
    <mergeCell ref="Y3:AC3"/>
    <mergeCell ref="AD3:AH3"/>
    <mergeCell ref="W20:AA20"/>
    <mergeCell ref="AC20:AG20"/>
    <mergeCell ref="AO23:AV23"/>
    <mergeCell ref="AO36:AV36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B1:EZ363"/>
  <sheetViews>
    <sheetView workbookViewId="0">
      <selection activeCell="P40" sqref="A39:P40"/>
    </sheetView>
  </sheetViews>
  <sheetFormatPr defaultColWidth="6.625" defaultRowHeight="11.25" x14ac:dyDescent="0.15"/>
  <cols>
    <col min="1" max="3" width="6.625" style="35"/>
    <col min="4" max="4" width="13.875" style="35" bestFit="1" customWidth="1"/>
    <col min="5" max="5" width="7.5" style="35" bestFit="1" customWidth="1"/>
    <col min="6" max="6" width="6.625" style="35"/>
    <col min="7" max="7" width="1.625" style="34" customWidth="1"/>
    <col min="8" max="9" width="6.625" style="35"/>
    <col min="10" max="10" width="10.5" style="35" bestFit="1" customWidth="1"/>
    <col min="11" max="16" width="6.625" style="35"/>
    <col min="17" max="17" width="1.625" style="34" customWidth="1"/>
    <col min="18" max="19" width="6.625" style="36"/>
    <col min="20" max="35" width="6.625" style="35"/>
    <col min="36" max="36" width="1.625" style="34" customWidth="1"/>
    <col min="37" max="38" width="6.625" style="35"/>
    <col min="39" max="39" width="7.5" style="35" bestFit="1" customWidth="1"/>
    <col min="40" max="47" width="6.625" style="35"/>
    <col min="48" max="52" width="6.625" style="56"/>
    <col min="53" max="55" width="6.625" style="82"/>
    <col min="56" max="56" width="6.625" style="35"/>
    <col min="57" max="59" width="6.625" style="36"/>
    <col min="60" max="60" width="1.625" style="34" customWidth="1"/>
    <col min="61" max="73" width="6.625" style="36"/>
    <col min="74" max="78" width="6.625" style="56"/>
    <col min="79" max="81" width="6.625" style="82"/>
    <col min="82" max="91" width="6.625" style="36"/>
    <col min="92" max="96" width="6.625" style="56"/>
    <col min="97" max="99" width="6.625" style="82"/>
    <col min="100" max="109" width="6.625" style="36"/>
    <col min="110" max="114" width="6.625" style="56"/>
    <col min="115" max="117" width="6.625" style="82"/>
    <col min="118" max="127" width="6.625" style="36"/>
    <col min="128" max="132" width="6.625" style="56"/>
    <col min="133" max="135" width="6.625" style="82"/>
    <col min="136" max="145" width="6.625" style="36"/>
    <col min="146" max="150" width="6.625" style="56"/>
    <col min="151" max="153" width="6.625" style="82"/>
    <col min="154" max="156" width="6.625" style="36"/>
    <col min="157" max="16384" width="6.625" style="35"/>
  </cols>
  <sheetData>
    <row r="1" spans="2:156" ht="11.25" customHeight="1" x14ac:dyDescent="0.15">
      <c r="C1" s="35" t="s">
        <v>168</v>
      </c>
      <c r="D1" s="35">
        <v>0.1</v>
      </c>
      <c r="E1" s="35" t="s">
        <v>134</v>
      </c>
      <c r="R1" s="38" t="s">
        <v>167</v>
      </c>
      <c r="AK1" s="32" t="s">
        <v>143</v>
      </c>
      <c r="BI1" s="32" t="s">
        <v>162</v>
      </c>
      <c r="BL1" s="36" t="s">
        <v>161</v>
      </c>
      <c r="BM1" s="36">
        <v>1</v>
      </c>
      <c r="BN1" s="36">
        <v>1</v>
      </c>
      <c r="BO1" s="36">
        <v>1</v>
      </c>
      <c r="BP1" s="36">
        <v>1</v>
      </c>
      <c r="BQ1" s="36">
        <v>1</v>
      </c>
      <c r="BR1" s="36">
        <v>1</v>
      </c>
      <c r="BS1" s="36">
        <v>1</v>
      </c>
      <c r="BT1" s="36">
        <v>1</v>
      </c>
      <c r="BU1" s="56">
        <v>1</v>
      </c>
      <c r="BV1" s="56">
        <v>1</v>
      </c>
      <c r="BW1" s="56">
        <v>1</v>
      </c>
      <c r="BX1" s="56">
        <v>1</v>
      </c>
      <c r="BY1" s="56">
        <v>1</v>
      </c>
      <c r="BZ1" s="56">
        <v>1</v>
      </c>
      <c r="CA1" s="82">
        <v>1</v>
      </c>
      <c r="CB1" s="82">
        <v>1</v>
      </c>
      <c r="CC1" s="82">
        <v>1</v>
      </c>
      <c r="CD1" s="56">
        <v>1</v>
      </c>
      <c r="CE1" s="36">
        <v>2</v>
      </c>
      <c r="CF1" s="36">
        <v>2</v>
      </c>
      <c r="CG1" s="36">
        <v>2</v>
      </c>
      <c r="CH1" s="36">
        <v>2</v>
      </c>
      <c r="CI1" s="36">
        <v>2</v>
      </c>
      <c r="CJ1" s="36">
        <v>2</v>
      </c>
      <c r="CK1" s="36">
        <v>2</v>
      </c>
      <c r="CL1" s="36">
        <v>2</v>
      </c>
      <c r="CM1" s="36">
        <v>2</v>
      </c>
      <c r="CN1" s="56">
        <v>2</v>
      </c>
      <c r="CO1" s="56">
        <v>2</v>
      </c>
      <c r="CP1" s="56">
        <v>2</v>
      </c>
      <c r="CQ1" s="56">
        <v>2</v>
      </c>
      <c r="CR1" s="56">
        <v>2</v>
      </c>
      <c r="CS1" s="82">
        <v>2</v>
      </c>
      <c r="CT1" s="82">
        <v>2</v>
      </c>
      <c r="CU1" s="82">
        <v>2</v>
      </c>
      <c r="CV1" s="56">
        <v>2</v>
      </c>
      <c r="CW1" s="36">
        <v>3</v>
      </c>
      <c r="CX1" s="36">
        <v>3</v>
      </c>
      <c r="CY1" s="36">
        <v>3</v>
      </c>
      <c r="CZ1" s="36">
        <v>3</v>
      </c>
      <c r="DA1" s="36">
        <v>3</v>
      </c>
      <c r="DB1" s="36">
        <v>3</v>
      </c>
      <c r="DC1" s="36">
        <v>3</v>
      </c>
      <c r="DD1" s="36">
        <v>3</v>
      </c>
      <c r="DE1" s="36">
        <v>3</v>
      </c>
      <c r="DF1" s="56">
        <v>3</v>
      </c>
      <c r="DG1" s="56">
        <v>3</v>
      </c>
      <c r="DH1" s="56">
        <v>3</v>
      </c>
      <c r="DI1" s="56">
        <v>3</v>
      </c>
      <c r="DJ1" s="56">
        <v>3</v>
      </c>
      <c r="DK1" s="82">
        <v>3</v>
      </c>
      <c r="DL1" s="82">
        <v>3</v>
      </c>
      <c r="DM1" s="82">
        <v>3</v>
      </c>
      <c r="DN1" s="56">
        <v>3</v>
      </c>
      <c r="DO1" s="36">
        <v>4</v>
      </c>
      <c r="DP1" s="36">
        <v>4</v>
      </c>
      <c r="DQ1" s="36">
        <v>4</v>
      </c>
      <c r="DR1" s="36">
        <v>4</v>
      </c>
      <c r="DS1" s="36">
        <v>4</v>
      </c>
      <c r="DT1" s="36">
        <v>4</v>
      </c>
      <c r="DU1" s="36">
        <v>4</v>
      </c>
      <c r="DV1" s="36">
        <v>4</v>
      </c>
      <c r="DW1" s="36">
        <v>4</v>
      </c>
      <c r="DX1" s="56">
        <v>4</v>
      </c>
      <c r="DY1" s="56">
        <v>4</v>
      </c>
      <c r="DZ1" s="56">
        <v>4</v>
      </c>
      <c r="EA1" s="56">
        <v>4</v>
      </c>
      <c r="EB1" s="56">
        <v>4</v>
      </c>
      <c r="EC1" s="82">
        <v>4</v>
      </c>
      <c r="ED1" s="82">
        <v>4</v>
      </c>
      <c r="EE1" s="82">
        <v>4</v>
      </c>
      <c r="EF1" s="82">
        <v>4</v>
      </c>
      <c r="EG1" s="36">
        <v>5</v>
      </c>
      <c r="EH1" s="36">
        <v>5</v>
      </c>
      <c r="EI1" s="36">
        <v>5</v>
      </c>
      <c r="EJ1" s="36">
        <v>5</v>
      </c>
      <c r="EK1" s="36">
        <v>5</v>
      </c>
      <c r="EL1" s="36">
        <v>5</v>
      </c>
      <c r="EM1" s="36">
        <v>5</v>
      </c>
      <c r="EN1" s="36">
        <v>5</v>
      </c>
      <c r="EO1" s="36">
        <v>5</v>
      </c>
      <c r="EP1" s="56">
        <v>5</v>
      </c>
      <c r="EQ1" s="56">
        <v>5</v>
      </c>
      <c r="ER1" s="56">
        <v>5</v>
      </c>
      <c r="ES1" s="56">
        <v>5</v>
      </c>
      <c r="ET1" s="56">
        <v>5</v>
      </c>
      <c r="EU1" s="82">
        <v>5</v>
      </c>
      <c r="EV1" s="82">
        <v>5</v>
      </c>
      <c r="EW1" s="82">
        <v>5</v>
      </c>
      <c r="EX1" s="82">
        <v>5</v>
      </c>
    </row>
    <row r="2" spans="2:156" ht="11.25" customHeight="1" x14ac:dyDescent="0.15">
      <c r="B2" s="28"/>
      <c r="C2" s="28"/>
      <c r="D2" s="28"/>
      <c r="E2" s="28"/>
      <c r="J2" s="28"/>
      <c r="K2" s="35" t="s">
        <v>140</v>
      </c>
      <c r="T2" s="92" t="s">
        <v>145</v>
      </c>
      <c r="U2" s="92"/>
      <c r="V2" s="92"/>
      <c r="W2" s="92"/>
      <c r="X2" s="92"/>
      <c r="Y2" s="92" t="s">
        <v>151</v>
      </c>
      <c r="Z2" s="92"/>
      <c r="AA2" s="92"/>
      <c r="AB2" s="92"/>
      <c r="AC2" s="92"/>
      <c r="AD2" s="92" t="s">
        <v>146</v>
      </c>
      <c r="AE2" s="92"/>
      <c r="AF2" s="92"/>
      <c r="AG2" s="92"/>
      <c r="AH2" s="92"/>
      <c r="AM2" s="92" t="s">
        <v>160</v>
      </c>
      <c r="AN2" s="92"/>
      <c r="AO2" s="92"/>
      <c r="AP2" s="92"/>
      <c r="AQ2" s="92"/>
      <c r="AR2" s="92"/>
      <c r="AS2" s="92"/>
      <c r="AT2" s="92"/>
      <c r="AU2" s="92"/>
      <c r="AV2" s="92"/>
      <c r="AW2" s="92"/>
      <c r="AX2" s="92"/>
      <c r="AY2" s="92"/>
      <c r="AZ2" s="92"/>
      <c r="BA2" s="92"/>
      <c r="BB2" s="92"/>
      <c r="BC2" s="92"/>
      <c r="BD2" s="92"/>
      <c r="BM2" s="92" t="s">
        <v>152</v>
      </c>
      <c r="BN2" s="92"/>
      <c r="BO2" s="92"/>
      <c r="BP2" s="92"/>
      <c r="BQ2" s="92"/>
      <c r="BR2" s="92"/>
      <c r="BS2" s="92"/>
      <c r="BT2" s="92"/>
      <c r="BU2" s="92"/>
      <c r="BV2" s="92"/>
      <c r="BW2" s="92"/>
      <c r="BX2" s="92"/>
      <c r="BY2" s="92"/>
      <c r="BZ2" s="92"/>
      <c r="CA2" s="92"/>
      <c r="CB2" s="92"/>
      <c r="CC2" s="92"/>
      <c r="CD2" s="92"/>
      <c r="CE2" s="92" t="s">
        <v>156</v>
      </c>
      <c r="CF2" s="92"/>
      <c r="CG2" s="92"/>
      <c r="CH2" s="92"/>
      <c r="CI2" s="92"/>
      <c r="CJ2" s="92"/>
      <c r="CK2" s="92"/>
      <c r="CL2" s="92"/>
      <c r="CM2" s="92"/>
      <c r="CN2" s="92"/>
      <c r="CO2" s="92"/>
      <c r="CP2" s="92"/>
      <c r="CQ2" s="92"/>
      <c r="CR2" s="92"/>
      <c r="CS2" s="92"/>
      <c r="CT2" s="92"/>
      <c r="CU2" s="92"/>
      <c r="CV2" s="92"/>
      <c r="CW2" s="92" t="s">
        <v>157</v>
      </c>
      <c r="CX2" s="92"/>
      <c r="CY2" s="92"/>
      <c r="CZ2" s="92"/>
      <c r="DA2" s="92"/>
      <c r="DB2" s="92"/>
      <c r="DC2" s="92"/>
      <c r="DD2" s="92"/>
      <c r="DE2" s="92"/>
      <c r="DF2" s="92"/>
      <c r="DG2" s="92"/>
      <c r="DH2" s="92"/>
      <c r="DI2" s="92"/>
      <c r="DJ2" s="92"/>
      <c r="DK2" s="92"/>
      <c r="DL2" s="92"/>
      <c r="DM2" s="92"/>
      <c r="DN2" s="92"/>
      <c r="DO2" s="92" t="s">
        <v>158</v>
      </c>
      <c r="DP2" s="92"/>
      <c r="DQ2" s="92"/>
      <c r="DR2" s="92"/>
      <c r="DS2" s="92"/>
      <c r="DT2" s="92"/>
      <c r="DU2" s="92"/>
      <c r="DV2" s="92"/>
      <c r="DW2" s="92"/>
      <c r="DX2" s="92"/>
      <c r="DY2" s="92"/>
      <c r="DZ2" s="92"/>
      <c r="EA2" s="92"/>
      <c r="EB2" s="92"/>
      <c r="EC2" s="92"/>
      <c r="ED2" s="92"/>
      <c r="EE2" s="92"/>
      <c r="EF2" s="92"/>
      <c r="EG2" s="92" t="s">
        <v>159</v>
      </c>
      <c r="EH2" s="92"/>
      <c r="EI2" s="92"/>
      <c r="EJ2" s="92"/>
      <c r="EK2" s="92"/>
      <c r="EL2" s="92"/>
      <c r="EM2" s="92"/>
      <c r="EN2" s="92"/>
      <c r="EO2" s="92"/>
      <c r="EP2" s="92"/>
      <c r="EQ2" s="92"/>
      <c r="ER2" s="92"/>
      <c r="ES2" s="92"/>
      <c r="ET2" s="92"/>
      <c r="EU2" s="92"/>
      <c r="EV2" s="92"/>
      <c r="EW2" s="92"/>
      <c r="EX2" s="92"/>
    </row>
    <row r="3" spans="2:156" ht="11.25" customHeight="1" x14ac:dyDescent="0.15">
      <c r="B3" s="28" t="s">
        <v>130</v>
      </c>
      <c r="C3" s="28" t="s">
        <v>263</v>
      </c>
      <c r="D3" s="28" t="s">
        <v>131</v>
      </c>
      <c r="E3" s="35" t="s">
        <v>132</v>
      </c>
      <c r="I3" s="28" t="s">
        <v>130</v>
      </c>
      <c r="J3" s="28" t="s">
        <v>263</v>
      </c>
      <c r="K3" s="35" t="s">
        <v>142</v>
      </c>
      <c r="L3" s="35" t="s">
        <v>136</v>
      </c>
      <c r="M3" s="35" t="s">
        <v>138</v>
      </c>
      <c r="N3" s="35" t="s">
        <v>137</v>
      </c>
      <c r="O3" s="35" t="s">
        <v>139</v>
      </c>
      <c r="R3" s="28"/>
      <c r="S3" s="36" t="s">
        <v>4</v>
      </c>
      <c r="T3" s="35" t="s">
        <v>142</v>
      </c>
      <c r="U3" s="35" t="s">
        <v>136</v>
      </c>
      <c r="V3" s="35" t="s">
        <v>138</v>
      </c>
      <c r="W3" s="35" t="s">
        <v>137</v>
      </c>
      <c r="X3" s="35" t="s">
        <v>139</v>
      </c>
      <c r="Y3" s="35" t="s">
        <v>142</v>
      </c>
      <c r="Z3" s="35" t="s">
        <v>136</v>
      </c>
      <c r="AA3" s="35" t="s">
        <v>138</v>
      </c>
      <c r="AB3" s="35" t="s">
        <v>137</v>
      </c>
      <c r="AC3" s="35" t="s">
        <v>139</v>
      </c>
      <c r="AD3" s="35" t="s">
        <v>142</v>
      </c>
      <c r="AE3" s="35" t="s">
        <v>136</v>
      </c>
      <c r="AF3" s="35" t="s">
        <v>138</v>
      </c>
      <c r="AG3" s="35" t="s">
        <v>137</v>
      </c>
      <c r="AH3" s="35" t="s">
        <v>139</v>
      </c>
      <c r="AL3" s="35" t="s">
        <v>144</v>
      </c>
      <c r="AM3" s="28">
        <v>1</v>
      </c>
      <c r="AN3" s="28">
        <v>2</v>
      </c>
      <c r="AO3" s="28">
        <v>3</v>
      </c>
      <c r="AP3" s="28">
        <v>4</v>
      </c>
      <c r="AQ3" s="28">
        <v>5</v>
      </c>
      <c r="AR3" s="28">
        <v>6</v>
      </c>
      <c r="AS3" s="28">
        <v>7</v>
      </c>
      <c r="AT3" s="28">
        <v>8</v>
      </c>
      <c r="AU3" s="28">
        <v>9</v>
      </c>
      <c r="AV3" s="28">
        <v>10</v>
      </c>
      <c r="AW3" s="28">
        <v>11</v>
      </c>
      <c r="AX3" s="28">
        <v>12</v>
      </c>
      <c r="AY3" s="28">
        <v>13</v>
      </c>
      <c r="AZ3" s="28">
        <v>14</v>
      </c>
      <c r="BA3" s="28">
        <v>15</v>
      </c>
      <c r="BB3" s="28">
        <v>16</v>
      </c>
      <c r="BC3" s="28">
        <v>17</v>
      </c>
      <c r="BD3" s="28">
        <v>18</v>
      </c>
      <c r="BE3" s="28"/>
      <c r="BF3" s="28" t="s">
        <v>169</v>
      </c>
      <c r="BG3" s="28"/>
      <c r="BI3" s="28"/>
      <c r="BJ3" s="28"/>
      <c r="BK3" s="28"/>
      <c r="BL3" s="36" t="s">
        <v>4</v>
      </c>
      <c r="BM3" s="28">
        <v>1</v>
      </c>
      <c r="BN3" s="28">
        <v>2</v>
      </c>
      <c r="BO3" s="28">
        <v>3</v>
      </c>
      <c r="BP3" s="28">
        <v>4</v>
      </c>
      <c r="BQ3" s="28">
        <v>5</v>
      </c>
      <c r="BR3" s="28">
        <v>6</v>
      </c>
      <c r="BS3" s="28">
        <v>7</v>
      </c>
      <c r="BT3" s="28">
        <v>8</v>
      </c>
      <c r="BU3" s="28">
        <v>9</v>
      </c>
      <c r="BV3" s="28">
        <v>10</v>
      </c>
      <c r="BW3" s="28">
        <v>11</v>
      </c>
      <c r="BX3" s="28">
        <v>12</v>
      </c>
      <c r="BY3" s="28">
        <v>13</v>
      </c>
      <c r="BZ3" s="28">
        <v>14</v>
      </c>
      <c r="CA3" s="28">
        <v>15</v>
      </c>
      <c r="CB3" s="28">
        <v>16</v>
      </c>
      <c r="CC3" s="28">
        <v>17</v>
      </c>
      <c r="CD3" s="28">
        <v>18</v>
      </c>
      <c r="CE3" s="28">
        <v>1</v>
      </c>
      <c r="CF3" s="28">
        <v>2</v>
      </c>
      <c r="CG3" s="28">
        <v>3</v>
      </c>
      <c r="CH3" s="28">
        <v>4</v>
      </c>
      <c r="CI3" s="28">
        <v>5</v>
      </c>
      <c r="CJ3" s="28">
        <v>6</v>
      </c>
      <c r="CK3" s="28">
        <v>7</v>
      </c>
      <c r="CL3" s="28">
        <v>8</v>
      </c>
      <c r="CM3" s="28">
        <v>9</v>
      </c>
      <c r="CN3" s="28">
        <v>10</v>
      </c>
      <c r="CO3" s="28">
        <v>11</v>
      </c>
      <c r="CP3" s="28">
        <v>12</v>
      </c>
      <c r="CQ3" s="28">
        <v>13</v>
      </c>
      <c r="CR3" s="28">
        <v>14</v>
      </c>
      <c r="CS3" s="28">
        <v>15</v>
      </c>
      <c r="CT3" s="28">
        <v>16</v>
      </c>
      <c r="CU3" s="28">
        <v>17</v>
      </c>
      <c r="CV3" s="28">
        <v>18</v>
      </c>
      <c r="CW3" s="28">
        <v>1</v>
      </c>
      <c r="CX3" s="28">
        <v>2</v>
      </c>
      <c r="CY3" s="28">
        <v>3</v>
      </c>
      <c r="CZ3" s="28">
        <v>4</v>
      </c>
      <c r="DA3" s="28">
        <v>5</v>
      </c>
      <c r="DB3" s="28">
        <v>6</v>
      </c>
      <c r="DC3" s="28">
        <v>7</v>
      </c>
      <c r="DD3" s="28">
        <v>8</v>
      </c>
      <c r="DE3" s="28">
        <v>9</v>
      </c>
      <c r="DF3" s="28">
        <v>10</v>
      </c>
      <c r="DG3" s="28">
        <v>11</v>
      </c>
      <c r="DH3" s="28">
        <v>12</v>
      </c>
      <c r="DI3" s="28">
        <v>13</v>
      </c>
      <c r="DJ3" s="28">
        <v>14</v>
      </c>
      <c r="DK3" s="28">
        <v>15</v>
      </c>
      <c r="DL3" s="28">
        <v>16</v>
      </c>
      <c r="DM3" s="28">
        <v>17</v>
      </c>
      <c r="DN3" s="28">
        <v>18</v>
      </c>
      <c r="DO3" s="28">
        <v>1</v>
      </c>
      <c r="DP3" s="28">
        <v>2</v>
      </c>
      <c r="DQ3" s="28">
        <v>3</v>
      </c>
      <c r="DR3" s="28">
        <v>4</v>
      </c>
      <c r="DS3" s="28">
        <v>5</v>
      </c>
      <c r="DT3" s="28">
        <v>6</v>
      </c>
      <c r="DU3" s="28">
        <v>7</v>
      </c>
      <c r="DV3" s="28">
        <v>8</v>
      </c>
      <c r="DW3" s="28">
        <v>9</v>
      </c>
      <c r="DX3" s="28">
        <v>10</v>
      </c>
      <c r="DY3" s="28">
        <v>11</v>
      </c>
      <c r="DZ3" s="28">
        <v>12</v>
      </c>
      <c r="EA3" s="28">
        <v>13</v>
      </c>
      <c r="EB3" s="28">
        <v>14</v>
      </c>
      <c r="EC3" s="28">
        <v>15</v>
      </c>
      <c r="ED3" s="28">
        <v>16</v>
      </c>
      <c r="EE3" s="28">
        <v>17</v>
      </c>
      <c r="EF3" s="28">
        <v>18</v>
      </c>
      <c r="EG3" s="28">
        <v>1</v>
      </c>
      <c r="EH3" s="28">
        <v>2</v>
      </c>
      <c r="EI3" s="28">
        <v>3</v>
      </c>
      <c r="EJ3" s="28">
        <v>4</v>
      </c>
      <c r="EK3" s="28">
        <v>5</v>
      </c>
      <c r="EL3" s="28">
        <v>6</v>
      </c>
      <c r="EM3" s="28">
        <v>7</v>
      </c>
      <c r="EN3" s="28">
        <v>8</v>
      </c>
      <c r="EO3" s="28">
        <v>9</v>
      </c>
      <c r="EP3" s="28">
        <v>10</v>
      </c>
      <c r="EQ3" s="28">
        <v>11</v>
      </c>
      <c r="ER3" s="28">
        <v>12</v>
      </c>
      <c r="ES3" s="28">
        <v>13</v>
      </c>
      <c r="ET3" s="28">
        <v>14</v>
      </c>
      <c r="EU3" s="28">
        <v>15</v>
      </c>
      <c r="EV3" s="28">
        <v>16</v>
      </c>
      <c r="EW3" s="28">
        <v>17</v>
      </c>
      <c r="EX3" s="28">
        <v>18</v>
      </c>
      <c r="EY3" s="28"/>
      <c r="EZ3" s="28"/>
    </row>
    <row r="4" spans="2:156" ht="11.25" customHeight="1" x14ac:dyDescent="0.15">
      <c r="B4" s="28">
        <v>1</v>
      </c>
      <c r="C4" s="35">
        <f>MATCH(B4,[6]大地图节奏!$F$5:$F$104,0)</f>
        <v>3</v>
      </c>
      <c r="D4" s="35">
        <f>1/D1</f>
        <v>10</v>
      </c>
      <c r="E4" s="35">
        <v>0.65</v>
      </c>
      <c r="I4" s="28">
        <v>1</v>
      </c>
      <c r="J4" s="35">
        <f>MATCH(I4,[6]大地图节奏!$F$5:$F$104,0)</f>
        <v>3</v>
      </c>
      <c r="K4" s="35">
        <f>INDEX(节奏总纲!P$4:P$113,$J4,1)</f>
        <v>0.23114441334491631</v>
      </c>
      <c r="L4" s="35">
        <f>INDEX(节奏总纲!Q$4:Q$113,$J4,1)</f>
        <v>0.19582554698581309</v>
      </c>
      <c r="M4" s="35">
        <f>INDEX(节奏总纲!R$4:R$113,$J4,1)</f>
        <v>0.15616116565582547</v>
      </c>
      <c r="N4" s="35">
        <f>INDEX(节奏总纲!S$4:S$113,$J4,1)</f>
        <v>0.11120357726023924</v>
      </c>
      <c r="O4" s="35">
        <f>INDEX(节奏总纲!T$4:T$113,$J4,1)</f>
        <v>5.9380999788309005E-2</v>
      </c>
      <c r="S4" s="36">
        <v>1</v>
      </c>
      <c r="T4" s="40">
        <f>引用信息!W23</f>
        <v>3602.1733333333336</v>
      </c>
      <c r="U4" s="40">
        <f>引用信息!X23</f>
        <v>285.56</v>
      </c>
      <c r="V4" s="40">
        <f>引用信息!Y23</f>
        <v>102.4</v>
      </c>
      <c r="W4" s="40">
        <f>引用信息!Z23</f>
        <v>8.5333333333333332</v>
      </c>
      <c r="X4" s="40">
        <f>引用信息!AA23</f>
        <v>1.3333333333333335</v>
      </c>
      <c r="Y4" s="37">
        <f>IF(INT(求节点($J$4:$J$21,$I$4:$I$21,节奏总纲!AD4))&gt;$I$21,$I$21,INT(求节点($J$4:$J$21,$I$4:$I$21,节奏总纲!AD4)))</f>
        <v>4</v>
      </c>
      <c r="Z4" s="37">
        <f>IF(INT(求节点($J$4:$J$21,$I$4:$I$21,节奏总纲!AE4))&gt;$I$21,$I$21,INT(求节点($J$4:$J$21,$I$4:$I$21,节奏总纲!AE4)))</f>
        <v>4</v>
      </c>
      <c r="AA4" s="37">
        <f>IF(INT(求节点($J$4:$J$21,$I$4:$I$21,节奏总纲!AF4))&gt;$I$21,$I$21,INT(求节点($J$4:$J$21,$I$4:$I$21,节奏总纲!AF4)))</f>
        <v>4</v>
      </c>
      <c r="AB4" s="37">
        <f>IF(INT(求节点($J$4:$J$21,$I$4:$I$21,节奏总纲!AG4))&gt;$I$21,$I$21,INT(求节点($J$4:$J$21,$I$4:$I$21,节奏总纲!AG4)))</f>
        <v>5</v>
      </c>
      <c r="AC4" s="37">
        <f>IF(INT(求节点($J$4:$J$21,$I$4:$I$21,节奏总纲!AH4))&gt;$I$21,$I$21,INT(求节点($J$4:$J$21,$I$4:$I$21,节奏总纲!AH4)))</f>
        <v>7</v>
      </c>
      <c r="AD4" s="36">
        <f>('[2]功能-行军令'!F$7+'[2]功能-行军令'!F$14+24*60/'[2]功能-行军令'!$F$18)*'[2]功能-行军令'!$AJ$7</f>
        <v>27.599999999999998</v>
      </c>
      <c r="AE4" s="55">
        <f>('[2]功能-行军令'!G$7+'[2]功能-行军令'!G$14+24*60/'[2]功能-行军令'!$F$18)*'[2]功能-行军令'!$AJ$7</f>
        <v>40.199999999999996</v>
      </c>
      <c r="AF4" s="55">
        <f>('[2]功能-行军令'!H$7+'[2]功能-行军令'!H$14+24*60/'[2]功能-行军令'!$F$18)*'[2]功能-行军令'!$AJ$7</f>
        <v>54.6</v>
      </c>
      <c r="AG4" s="55">
        <f>('[2]功能-行军令'!I$7+'[2]功能-行军令'!I$14+24*60/'[2]功能-行军令'!$F$18)*'[2]功能-行军令'!$AJ$7</f>
        <v>61.8</v>
      </c>
      <c r="AH4" s="55">
        <f>('[2]功能-行军令'!J$7+'[2]功能-行军令'!J$14+24*60/'[2]功能-行军令'!$F$18)*'[2]功能-行军令'!$AJ$7</f>
        <v>61.8</v>
      </c>
      <c r="AL4" s="35">
        <v>1</v>
      </c>
      <c r="AM4" s="28">
        <f t="shared" ref="AM4:BD4" ca="1" si="0">SUMIF($BM$3:$EX$3,AM$3,$BM4:$EX4)</f>
        <v>1796.4722461538463</v>
      </c>
      <c r="AN4" s="28">
        <f t="shared" ca="1" si="0"/>
        <v>1946.1095999999998</v>
      </c>
      <c r="AO4" s="28">
        <f t="shared" ca="1" si="0"/>
        <v>2458.2003368421056</v>
      </c>
      <c r="AP4" s="28">
        <f t="shared" ca="1" si="0"/>
        <v>3396.7859199999994</v>
      </c>
      <c r="AQ4" s="28">
        <f t="shared" ca="1" si="0"/>
        <v>14.027776000000001</v>
      </c>
      <c r="AR4" s="28">
        <f t="shared" ca="1" si="0"/>
        <v>1.0547200000000003</v>
      </c>
      <c r="AS4" s="28">
        <f t="shared" ca="1" si="0"/>
        <v>2.1094400000000006</v>
      </c>
      <c r="AT4" s="28">
        <f t="shared" ca="1" si="0"/>
        <v>0</v>
      </c>
      <c r="AU4" s="28">
        <f t="shared" ca="1" si="0"/>
        <v>0</v>
      </c>
      <c r="AV4" s="28">
        <f t="shared" ca="1" si="0"/>
        <v>0</v>
      </c>
      <c r="AW4" s="28">
        <f t="shared" ca="1" si="0"/>
        <v>0</v>
      </c>
      <c r="AX4" s="28">
        <f t="shared" ca="1" si="0"/>
        <v>0</v>
      </c>
      <c r="AY4" s="28">
        <f t="shared" ca="1" si="0"/>
        <v>0</v>
      </c>
      <c r="AZ4" s="28">
        <f t="shared" ca="1" si="0"/>
        <v>0</v>
      </c>
      <c r="BA4" s="28">
        <f t="shared" ca="1" si="0"/>
        <v>0</v>
      </c>
      <c r="BB4" s="28">
        <f t="shared" ca="1" si="0"/>
        <v>0</v>
      </c>
      <c r="BC4" s="28">
        <f t="shared" ca="1" si="0"/>
        <v>0</v>
      </c>
      <c r="BD4" s="28">
        <f t="shared" ca="1" si="0"/>
        <v>0</v>
      </c>
      <c r="BE4" s="28"/>
      <c r="BF4" s="28">
        <f ca="1">SUM(AM4:BD4)</f>
        <v>9614.7600389959534</v>
      </c>
      <c r="BG4" s="28"/>
      <c r="BI4" s="28">
        <f ca="1">OFFSET($S$3,$S4,BM$1)</f>
        <v>3602.1733333333336</v>
      </c>
      <c r="BJ4" s="28">
        <f>27.6*0.1</f>
        <v>2.7600000000000002</v>
      </c>
      <c r="BK4" s="28">
        <f ca="1">INDEX($K$49:$K$66,OFFSET($X$3,$S4,BM$1)-BM$3+1)</f>
        <v>0.1</v>
      </c>
      <c r="BL4" s="36">
        <v>1</v>
      </c>
      <c r="BM4" s="36">
        <f t="shared" ref="BM4:BZ13" ca="1" si="1">IF(OFFSET($X$3,$S4,BM$1)&lt;BM$3,0,
OFFSET($S$3,$S4,BM$1)
*IFERROR(INDEX($K$49:$K$66,OFFSET($X$3,$S4,BM$1)-BM$3+1),0)
*OFFSET($AC$3,$S4,BM$1)
/(INDEX($D$4:$D$21,BM$3)
*INDEX($E$4:$E$21,BM$3)))</f>
        <v>1529.5382153846153</v>
      </c>
      <c r="BN4" s="36">
        <f t="shared" ca="1" si="1"/>
        <v>1656.9997333333333</v>
      </c>
      <c r="BO4" s="36">
        <f t="shared" ca="1" si="1"/>
        <v>2093.0522947368422</v>
      </c>
      <c r="BP4" s="36">
        <f t="shared" ca="1" si="1"/>
        <v>2892.2177163636361</v>
      </c>
      <c r="BQ4" s="36">
        <f t="shared" ca="1" si="1"/>
        <v>0</v>
      </c>
      <c r="BR4" s="36">
        <f t="shared" ca="1" si="1"/>
        <v>0</v>
      </c>
      <c r="BS4" s="36">
        <f t="shared" ca="1" si="1"/>
        <v>0</v>
      </c>
      <c r="BT4" s="36">
        <f t="shared" ca="1" si="1"/>
        <v>0</v>
      </c>
      <c r="BU4" s="56">
        <f t="shared" ca="1" si="1"/>
        <v>0</v>
      </c>
      <c r="BV4" s="56">
        <f t="shared" ca="1" si="1"/>
        <v>0</v>
      </c>
      <c r="BW4" s="56">
        <f t="shared" ca="1" si="1"/>
        <v>0</v>
      </c>
      <c r="BX4" s="56">
        <f t="shared" ca="1" si="1"/>
        <v>0</v>
      </c>
      <c r="BY4" s="56">
        <f t="shared" ca="1" si="1"/>
        <v>0</v>
      </c>
      <c r="BZ4" s="56">
        <f t="shared" ca="1" si="1"/>
        <v>0</v>
      </c>
      <c r="CA4" s="82">
        <f t="shared" ref="CA4:CD19" ca="1" si="2">IF(OFFSET($X$3,$S4,CA$1)&lt;CA$3,0,
OFFSET($S$3,$S4,CA$1)
*IFERROR(INDEX($K$49:$K$66,OFFSET($X$3,$S4,CA$1)-CA$3+1),0)
*OFFSET($AC$3,$S4,CA$1)
/(INDEX($D$4:$D$21,CA$3)
*INDEX($E$4:$E$21,CA$3)))</f>
        <v>0</v>
      </c>
      <c r="CB4" s="82">
        <f t="shared" ca="1" si="2"/>
        <v>0</v>
      </c>
      <c r="CC4" s="82">
        <f t="shared" ca="1" si="2"/>
        <v>0</v>
      </c>
      <c r="CD4" s="82">
        <f t="shared" ca="1" si="2"/>
        <v>0</v>
      </c>
      <c r="CE4" s="36">
        <f t="shared" ref="CE4:CR13" ca="1" si="3">IF(OFFSET($X$3,$S4,CE$1)&lt;CE$3,0,
OFFSET($S$3,$S4,CE$1)
*IFERROR(INDEX($K$49:$K$66,OFFSET($X$3,$S4,CE$1)-CE$3+1),0)
*OFFSET($AC$3,$S4,CE$1)
/(INDEX($D$4:$D$21,CE$3)
*INDEX($E$4:$E$21,CE$3)))</f>
        <v>176.60787692307693</v>
      </c>
      <c r="CF4" s="36">
        <f t="shared" ca="1" si="3"/>
        <v>191.3252</v>
      </c>
      <c r="CG4" s="36">
        <f t="shared" ca="1" si="3"/>
        <v>241.67393684210526</v>
      </c>
      <c r="CH4" s="36">
        <f t="shared" ca="1" si="3"/>
        <v>333.94943999999992</v>
      </c>
      <c r="CI4" s="36">
        <f t="shared" ca="1" si="3"/>
        <v>0</v>
      </c>
      <c r="CJ4" s="36">
        <f t="shared" ca="1" si="3"/>
        <v>0</v>
      </c>
      <c r="CK4" s="36">
        <f t="shared" ca="1" si="3"/>
        <v>0</v>
      </c>
      <c r="CL4" s="36">
        <f t="shared" ca="1" si="3"/>
        <v>0</v>
      </c>
      <c r="CM4" s="36">
        <f t="shared" ca="1" si="3"/>
        <v>0</v>
      </c>
      <c r="CN4" s="56">
        <f t="shared" ca="1" si="3"/>
        <v>0</v>
      </c>
      <c r="CO4" s="56">
        <f t="shared" ca="1" si="3"/>
        <v>0</v>
      </c>
      <c r="CP4" s="56">
        <f t="shared" ca="1" si="3"/>
        <v>0</v>
      </c>
      <c r="CQ4" s="56">
        <f t="shared" ca="1" si="3"/>
        <v>0</v>
      </c>
      <c r="CR4" s="56">
        <f t="shared" ca="1" si="3"/>
        <v>0</v>
      </c>
      <c r="CS4" s="82">
        <f t="shared" ref="CS4:CV19" ca="1" si="4">IF(OFFSET($X$3,$S4,CS$1)&lt;CS$3,0,
OFFSET($S$3,$S4,CS$1)
*IFERROR(INDEX($K$49:$K$66,OFFSET($X$3,$S4,CS$1)-CS$3+1),0)
*OFFSET($AC$3,$S4,CS$1)
/(INDEX($D$4:$D$21,CS$3)
*INDEX($E$4:$E$21,CS$3)))</f>
        <v>0</v>
      </c>
      <c r="CT4" s="82">
        <f t="shared" ca="1" si="4"/>
        <v>0</v>
      </c>
      <c r="CU4" s="82">
        <f t="shared" ca="1" si="4"/>
        <v>0</v>
      </c>
      <c r="CV4" s="82">
        <f t="shared" ca="1" si="4"/>
        <v>0</v>
      </c>
      <c r="CW4" s="36">
        <f t="shared" ref="CW4:DJ13" ca="1" si="5">IF(OFFSET($X$3,$S4,CW$1)&lt;CW$3,0,
OFFSET($S$3,$S4,CW$1)
*IFERROR(INDEX($K$49:$K$66,OFFSET($X$3,$S4,CW$1)-CW$3+1),0)
*OFFSET($AC$3,$S4,CW$1)
/(INDEX($D$4:$D$21,CW$3)
*INDEX($E$4:$E$21,CW$3)))</f>
        <v>86.01600000000002</v>
      </c>
      <c r="CX4" s="36">
        <f t="shared" ca="1" si="5"/>
        <v>93.184000000000026</v>
      </c>
      <c r="CY4" s="36">
        <f t="shared" ca="1" si="5"/>
        <v>117.70610526315792</v>
      </c>
      <c r="CZ4" s="36">
        <f t="shared" ca="1" si="5"/>
        <v>162.64843636363639</v>
      </c>
      <c r="DA4" s="36">
        <f t="shared" ca="1" si="5"/>
        <v>0</v>
      </c>
      <c r="DB4" s="36">
        <f t="shared" ca="1" si="5"/>
        <v>0</v>
      </c>
      <c r="DC4" s="36">
        <f t="shared" ca="1" si="5"/>
        <v>0</v>
      </c>
      <c r="DD4" s="36">
        <f t="shared" ca="1" si="5"/>
        <v>0</v>
      </c>
      <c r="DE4" s="36">
        <f t="shared" ca="1" si="5"/>
        <v>0</v>
      </c>
      <c r="DF4" s="56">
        <f t="shared" ca="1" si="5"/>
        <v>0</v>
      </c>
      <c r="DG4" s="56">
        <f t="shared" ca="1" si="5"/>
        <v>0</v>
      </c>
      <c r="DH4" s="56">
        <f t="shared" ca="1" si="5"/>
        <v>0</v>
      </c>
      <c r="DI4" s="56">
        <f t="shared" ca="1" si="5"/>
        <v>0</v>
      </c>
      <c r="DJ4" s="56">
        <f t="shared" ca="1" si="5"/>
        <v>0</v>
      </c>
      <c r="DK4" s="82">
        <f t="shared" ref="DK4:DN19" ca="1" si="6">IF(OFFSET($X$3,$S4,DK$1)&lt;DK$3,0,
OFFSET($S$3,$S4,DK$1)
*IFERROR(INDEX($K$49:$K$66,OFFSET($X$3,$S4,DK$1)-DK$3+1),0)
*OFFSET($AC$3,$S4,DK$1)
/(INDEX($D$4:$D$21,DK$3)
*INDEX($E$4:$E$21,DK$3)))</f>
        <v>0</v>
      </c>
      <c r="DL4" s="82">
        <f t="shared" ca="1" si="6"/>
        <v>0</v>
      </c>
      <c r="DM4" s="82">
        <f t="shared" ca="1" si="6"/>
        <v>0</v>
      </c>
      <c r="DN4" s="82">
        <f t="shared" ca="1" si="6"/>
        <v>0</v>
      </c>
      <c r="DO4" s="36">
        <f t="shared" ref="DO4:EB13" ca="1" si="7">IF(OFFSET($X$3,$S4,DO$1)&lt;DO$3,0,
OFFSET($S$3,$S4,DO$1)
*IFERROR(INDEX($K$49:$K$66,OFFSET($X$3,$S4,DO$1)-DO$3+1),0)
*OFFSET($AC$3,$S4,DO$1)
/(INDEX($D$4:$D$21,DO$3)
*INDEX($E$4:$E$21,DO$3)))</f>
        <v>4.0566153846153847</v>
      </c>
      <c r="DP4" s="36">
        <f t="shared" ca="1" si="7"/>
        <v>4.3946666666666667</v>
      </c>
      <c r="DQ4" s="36">
        <f t="shared" ca="1" si="7"/>
        <v>5.5511578947368427</v>
      </c>
      <c r="DR4" s="36">
        <f t="shared" ca="1" si="7"/>
        <v>7.6706909090909088</v>
      </c>
      <c r="DS4" s="36">
        <f t="shared" ca="1" si="7"/>
        <v>13.500416000000001</v>
      </c>
      <c r="DT4" s="36">
        <f t="shared" ca="1" si="7"/>
        <v>0</v>
      </c>
      <c r="DU4" s="36">
        <f t="shared" ca="1" si="7"/>
        <v>0</v>
      </c>
      <c r="DV4" s="36">
        <f t="shared" ca="1" si="7"/>
        <v>0</v>
      </c>
      <c r="DW4" s="36">
        <f t="shared" ca="1" si="7"/>
        <v>0</v>
      </c>
      <c r="DX4" s="56">
        <f t="shared" ca="1" si="7"/>
        <v>0</v>
      </c>
      <c r="DY4" s="56">
        <f t="shared" ca="1" si="7"/>
        <v>0</v>
      </c>
      <c r="DZ4" s="56">
        <f t="shared" ca="1" si="7"/>
        <v>0</v>
      </c>
      <c r="EA4" s="56">
        <f t="shared" ca="1" si="7"/>
        <v>0</v>
      </c>
      <c r="EB4" s="56">
        <f t="shared" ca="1" si="7"/>
        <v>0</v>
      </c>
      <c r="EC4" s="82">
        <f t="shared" ref="EC4:EF19" ca="1" si="8">IF(OFFSET($X$3,$S4,EC$1)&lt;EC$3,0,
OFFSET($S$3,$S4,EC$1)
*IFERROR(INDEX($K$49:$K$66,OFFSET($X$3,$S4,EC$1)-EC$3+1),0)
*OFFSET($AC$3,$S4,EC$1)
/(INDEX($D$4:$D$21,EC$3)
*INDEX($E$4:$E$21,EC$3)))</f>
        <v>0</v>
      </c>
      <c r="ED4" s="82">
        <f t="shared" ca="1" si="8"/>
        <v>0</v>
      </c>
      <c r="EE4" s="82">
        <f t="shared" ca="1" si="8"/>
        <v>0</v>
      </c>
      <c r="EF4" s="82">
        <f t="shared" ca="1" si="8"/>
        <v>0</v>
      </c>
      <c r="EG4" s="36">
        <f t="shared" ref="EG4:ET13" ca="1" si="9">IF(OFFSET($X$3,$S4,EG$1)&lt;EG$3,0,
OFFSET($S$3,$S4,EG$1)
*IFERROR(INDEX($K$49:$K$66,OFFSET($X$3,$S4,EG$1)-EG$3+1),0)
*OFFSET($AC$3,$S4,EG$1)
/(INDEX($D$4:$D$21,EG$3)
*INDEX($E$4:$E$21,EG$3)))</f>
        <v>0.2535384615384616</v>
      </c>
      <c r="EH4" s="36">
        <f t="shared" ca="1" si="9"/>
        <v>0.20599999999999999</v>
      </c>
      <c r="EI4" s="36">
        <f t="shared" ca="1" si="9"/>
        <v>0.21684210526315795</v>
      </c>
      <c r="EJ4" s="36">
        <f t="shared" ca="1" si="9"/>
        <v>0.29963636363636365</v>
      </c>
      <c r="EK4" s="36">
        <f t="shared" ca="1" si="9"/>
        <v>0.52736000000000016</v>
      </c>
      <c r="EL4" s="36">
        <f t="shared" ca="1" si="9"/>
        <v>1.0547200000000003</v>
      </c>
      <c r="EM4" s="36">
        <f t="shared" ca="1" si="9"/>
        <v>2.1094400000000006</v>
      </c>
      <c r="EN4" s="36">
        <f t="shared" ca="1" si="9"/>
        <v>0</v>
      </c>
      <c r="EO4" s="36">
        <f t="shared" ca="1" si="9"/>
        <v>0</v>
      </c>
      <c r="EP4" s="56">
        <f t="shared" ca="1" si="9"/>
        <v>0</v>
      </c>
      <c r="EQ4" s="56">
        <f t="shared" ca="1" si="9"/>
        <v>0</v>
      </c>
      <c r="ER4" s="56">
        <f t="shared" ca="1" si="9"/>
        <v>0</v>
      </c>
      <c r="ES4" s="56">
        <f t="shared" ca="1" si="9"/>
        <v>0</v>
      </c>
      <c r="ET4" s="56">
        <f t="shared" ca="1" si="9"/>
        <v>0</v>
      </c>
      <c r="EU4" s="82">
        <f t="shared" ref="EU4:EX19" ca="1" si="10">IF(OFFSET($X$3,$S4,EU$1)&lt;EU$3,0,
OFFSET($S$3,$S4,EU$1)
*IFERROR(INDEX($K$49:$K$66,OFFSET($X$3,$S4,EU$1)-EU$3+1),0)
*OFFSET($AC$3,$S4,EU$1)
/(INDEX($D$4:$D$21,EU$3)
*INDEX($E$4:$E$21,EU$3)))</f>
        <v>0</v>
      </c>
      <c r="EV4" s="82">
        <f t="shared" ca="1" si="10"/>
        <v>0</v>
      </c>
      <c r="EW4" s="82">
        <f t="shared" ca="1" si="10"/>
        <v>0</v>
      </c>
      <c r="EX4" s="82">
        <f t="shared" ca="1" si="10"/>
        <v>0</v>
      </c>
    </row>
    <row r="5" spans="2:156" ht="11.25" customHeight="1" x14ac:dyDescent="0.15">
      <c r="B5" s="28">
        <v>2</v>
      </c>
      <c r="C5" s="35">
        <f>MATCH(B5,[6]大地图节奏!$F$5:$F$104,0)</f>
        <v>5</v>
      </c>
      <c r="D5" s="35">
        <f>1.5/D1</f>
        <v>15</v>
      </c>
      <c r="E5" s="35">
        <v>0.8</v>
      </c>
      <c r="I5" s="28">
        <v>2</v>
      </c>
      <c r="J5" s="35">
        <f>MATCH(I5,[6]大地图节奏!$F$5:$F$104,0)</f>
        <v>5</v>
      </c>
      <c r="K5" s="35">
        <f>INDEX(节奏总纲!P$4:P$113,$J5,1)</f>
        <v>0.41421356237309515</v>
      </c>
      <c r="L5" s="35">
        <f>INDEX(节奏总纲!Q$4:Q$113,$J5,1)</f>
        <v>0.35241289886702937</v>
      </c>
      <c r="M5" s="35">
        <f>INDEX(节奏总纲!R$4:R$113,$J5,1)</f>
        <v>0.28315639123824782</v>
      </c>
      <c r="N5" s="35">
        <f>INDEX(节奏总纲!S$4:S$113,$J5,1)</f>
        <v>0.20296464556281663</v>
      </c>
      <c r="O5" s="35">
        <f>INDEX(节奏总纲!T$4:T$113,$J5,1)</f>
        <v>0.10951806589144637</v>
      </c>
      <c r="S5" s="36">
        <v>2</v>
      </c>
      <c r="T5" s="40">
        <f>引用信息!W24</f>
        <v>2883.4773333333333</v>
      </c>
      <c r="U5" s="40">
        <f>引用信息!X24</f>
        <v>224.57599999999996</v>
      </c>
      <c r="V5" s="40">
        <f>引用信息!Y24</f>
        <v>81.92</v>
      </c>
      <c r="W5" s="40">
        <f>引用信息!Z24</f>
        <v>8.533333333333335</v>
      </c>
      <c r="X5" s="40">
        <f>引用信息!AA24</f>
        <v>1.4933333333333334</v>
      </c>
      <c r="Y5" s="37">
        <f>IF(INT(求节点($J$4:$J$21,$I$4:$I$21,节奏总纲!AD5))&gt;$I$21,$I$21,INT(求节点($J$4:$J$21,$I$4:$I$21,节奏总纲!AD5)))</f>
        <v>5</v>
      </c>
      <c r="Z5" s="37">
        <f>IF(INT(求节点($J$4:$J$21,$I$4:$I$21,节奏总纲!AE5))&gt;$I$21,$I$21,INT(求节点($J$4:$J$21,$I$4:$I$21,节奏总纲!AE5)))</f>
        <v>6</v>
      </c>
      <c r="AA5" s="37">
        <f>IF(INT(求节点($J$4:$J$21,$I$4:$I$21,节奏总纲!AF5))&gt;$I$21,$I$21,INT(求节点($J$4:$J$21,$I$4:$I$21,节奏总纲!AF5)))</f>
        <v>6</v>
      </c>
      <c r="AB5" s="37">
        <f>IF(INT(求节点($J$4:$J$21,$I$4:$I$21,节奏总纲!AG5))&gt;$I$21,$I$21,INT(求节点($J$4:$J$21,$I$4:$I$21,节奏总纲!AG5)))</f>
        <v>7</v>
      </c>
      <c r="AC5" s="37">
        <f>IF(INT(求节点($J$4:$J$21,$I$4:$I$21,节奏总纲!AH5))&gt;$I$21,$I$21,INT(求节点($J$4:$J$21,$I$4:$I$21,节奏总纲!AH5)))</f>
        <v>9</v>
      </c>
      <c r="AD5" s="55">
        <f>('[2]功能-行军令'!F$7+'[2]功能-行军令'!F$14+24*60/'[2]功能-行军令'!$F$18)*'[2]功能-行军令'!$AJ$7</f>
        <v>27.599999999999998</v>
      </c>
      <c r="AE5" s="55">
        <f>('[2]功能-行军令'!G$7+'[2]功能-行军令'!G$14+24*60/'[2]功能-行军令'!$F$18)*'[2]功能-行军令'!$AJ$7</f>
        <v>40.199999999999996</v>
      </c>
      <c r="AF5" s="55">
        <f>('[2]功能-行军令'!H$7+'[2]功能-行军令'!H$14+24*60/'[2]功能-行军令'!$F$18)*'[2]功能-行军令'!$AJ$7</f>
        <v>54.6</v>
      </c>
      <c r="AG5" s="55">
        <f>('[2]功能-行军令'!I$7+'[2]功能-行军令'!I$14+24*60/'[2]功能-行军令'!$F$18)*'[2]功能-行军令'!$AJ$7</f>
        <v>61.8</v>
      </c>
      <c r="AH5" s="55">
        <f>('[2]功能-行军令'!J$7+'[2]功能-行军令'!J$14+24*60/'[2]功能-行军令'!$F$18)*'[2]功能-行军令'!$AJ$7</f>
        <v>61.8</v>
      </c>
      <c r="AL5" s="35">
        <v>2</v>
      </c>
      <c r="AM5" s="28">
        <f t="shared" ref="AM5:AT14" ca="1" si="11">SUMIF($BM$3:$EX$3,AM$3,$BM5:$EX5)</f>
        <v>676.26037169230767</v>
      </c>
      <c r="AN5" s="28">
        <f t="shared" ca="1" si="11"/>
        <v>720.84837333333337</v>
      </c>
      <c r="AO5" s="28">
        <f t="shared" ca="1" si="11"/>
        <v>910.26775578947365</v>
      </c>
      <c r="AP5" s="28">
        <f t="shared" ca="1" si="11"/>
        <v>1257.7909759999998</v>
      </c>
      <c r="AQ5" s="28">
        <f t="shared" ca="1" si="11"/>
        <v>2213.6825856</v>
      </c>
      <c r="AR5" s="28">
        <f t="shared" ca="1" si="11"/>
        <v>352.66568192</v>
      </c>
      <c r="AS5" s="28">
        <f t="shared" ca="1" si="11"/>
        <v>14.091059200000004</v>
      </c>
      <c r="AT5" s="28">
        <f t="shared" ca="1" si="11"/>
        <v>1.1812863999999998</v>
      </c>
      <c r="AU5" s="28">
        <f t="shared" ref="AU5:AU36" ca="1" si="12">SUMIF($BM$3:$EX$3,AU$3,$BM5:$EX5)</f>
        <v>2.3625727999999997</v>
      </c>
      <c r="AV5" s="28">
        <f t="shared" ref="AV5:BD19" ca="1" si="13">SUMIF($BM$3:$EX$3,AV$3,$BM5:$EX5)</f>
        <v>0</v>
      </c>
      <c r="AW5" s="28">
        <f t="shared" ca="1" si="13"/>
        <v>0</v>
      </c>
      <c r="AX5" s="28">
        <f t="shared" ca="1" si="13"/>
        <v>0</v>
      </c>
      <c r="AY5" s="28">
        <f t="shared" ca="1" si="13"/>
        <v>0</v>
      </c>
      <c r="AZ5" s="28">
        <f t="shared" ca="1" si="13"/>
        <v>0</v>
      </c>
      <c r="BA5" s="28">
        <f t="shared" ca="1" si="13"/>
        <v>0</v>
      </c>
      <c r="BB5" s="28">
        <f t="shared" ca="1" si="13"/>
        <v>0</v>
      </c>
      <c r="BC5" s="28">
        <f t="shared" ca="1" si="13"/>
        <v>0</v>
      </c>
      <c r="BD5" s="28">
        <f t="shared" ca="1" si="13"/>
        <v>0</v>
      </c>
      <c r="BE5" s="28"/>
      <c r="BF5" s="28">
        <f t="shared" ref="BF5:BF68" ca="1" si="14">SUM(AM5:BD5)</f>
        <v>6149.1506627351146</v>
      </c>
      <c r="BG5" s="28"/>
      <c r="BI5" s="28">
        <f ca="1">IFERROR(INDEX($K$49:$K$66,OFFSET($X$3,$S4,BM$1)-BM$3+1),0)</f>
        <v>0.1</v>
      </c>
      <c r="BJ5" s="28">
        <f>BJ4/3*0.65</f>
        <v>0.59800000000000009</v>
      </c>
      <c r="BK5" s="28"/>
      <c r="BL5" s="36">
        <v>2</v>
      </c>
      <c r="BM5" s="36">
        <f t="shared" ca="1" si="1"/>
        <v>612.18441846153848</v>
      </c>
      <c r="BN5" s="36">
        <f t="shared" ca="1" si="1"/>
        <v>663.19978666666668</v>
      </c>
      <c r="BO5" s="36">
        <f t="shared" ca="1" si="1"/>
        <v>837.7260463157894</v>
      </c>
      <c r="BP5" s="36">
        <f t="shared" ca="1" si="1"/>
        <v>1157.5850821818181</v>
      </c>
      <c r="BQ5" s="36">
        <f t="shared" ca="1" si="1"/>
        <v>2037.3497446399999</v>
      </c>
      <c r="BR5" s="36">
        <f t="shared" ca="1" si="1"/>
        <v>0</v>
      </c>
      <c r="BS5" s="36">
        <f t="shared" ca="1" si="1"/>
        <v>0</v>
      </c>
      <c r="BT5" s="36">
        <f t="shared" ca="1" si="1"/>
        <v>0</v>
      </c>
      <c r="BU5" s="36">
        <f t="shared" ca="1" si="1"/>
        <v>0</v>
      </c>
      <c r="BV5" s="56">
        <f t="shared" ca="1" si="1"/>
        <v>0</v>
      </c>
      <c r="BW5" s="56">
        <f t="shared" ca="1" si="1"/>
        <v>0</v>
      </c>
      <c r="BX5" s="56">
        <f t="shared" ca="1" si="1"/>
        <v>0</v>
      </c>
      <c r="BY5" s="56">
        <f t="shared" ca="1" si="1"/>
        <v>0</v>
      </c>
      <c r="BZ5" s="56">
        <f t="shared" ca="1" si="1"/>
        <v>0</v>
      </c>
      <c r="CA5" s="82">
        <f t="shared" ca="1" si="2"/>
        <v>0</v>
      </c>
      <c r="CB5" s="82">
        <f t="shared" ca="1" si="2"/>
        <v>0</v>
      </c>
      <c r="CC5" s="82">
        <f t="shared" ca="1" si="2"/>
        <v>0</v>
      </c>
      <c r="CD5" s="82">
        <f t="shared" ca="1" si="2"/>
        <v>0</v>
      </c>
      <c r="CE5" s="36">
        <f t="shared" ca="1" si="3"/>
        <v>41.66748553846152</v>
      </c>
      <c r="CF5" s="36">
        <f t="shared" ca="1" si="3"/>
        <v>37.616479999999996</v>
      </c>
      <c r="CG5" s="36">
        <f t="shared" ca="1" si="3"/>
        <v>47.515553684210523</v>
      </c>
      <c r="CH5" s="36">
        <f t="shared" ca="1" si="3"/>
        <v>65.657855999999981</v>
      </c>
      <c r="CI5" s="36">
        <f t="shared" ca="1" si="3"/>
        <v>115.55782655999998</v>
      </c>
      <c r="CJ5" s="36">
        <f t="shared" ca="1" si="3"/>
        <v>231.11565311999996</v>
      </c>
      <c r="CK5" s="36">
        <f t="shared" ca="1" si="3"/>
        <v>0</v>
      </c>
      <c r="CL5" s="36">
        <f t="shared" ca="1" si="3"/>
        <v>0</v>
      </c>
      <c r="CM5" s="36">
        <f t="shared" ca="1" si="3"/>
        <v>0</v>
      </c>
      <c r="CN5" s="56">
        <f t="shared" ca="1" si="3"/>
        <v>0</v>
      </c>
      <c r="CO5" s="56">
        <f t="shared" ca="1" si="3"/>
        <v>0</v>
      </c>
      <c r="CP5" s="56">
        <f t="shared" ca="1" si="3"/>
        <v>0</v>
      </c>
      <c r="CQ5" s="56">
        <f t="shared" ca="1" si="3"/>
        <v>0</v>
      </c>
      <c r="CR5" s="56">
        <f t="shared" ca="1" si="3"/>
        <v>0</v>
      </c>
      <c r="CS5" s="82">
        <f t="shared" ca="1" si="4"/>
        <v>0</v>
      </c>
      <c r="CT5" s="82">
        <f t="shared" ca="1" si="4"/>
        <v>0</v>
      </c>
      <c r="CU5" s="82">
        <f t="shared" ca="1" si="4"/>
        <v>0</v>
      </c>
      <c r="CV5" s="82">
        <f t="shared" ca="1" si="4"/>
        <v>0</v>
      </c>
      <c r="CW5" s="36">
        <f t="shared" ca="1" si="5"/>
        <v>20.643839999999997</v>
      </c>
      <c r="CX5" s="36">
        <f t="shared" ca="1" si="5"/>
        <v>18.636800000000001</v>
      </c>
      <c r="CY5" s="36">
        <f t="shared" ca="1" si="5"/>
        <v>23.541221052631581</v>
      </c>
      <c r="CZ5" s="36">
        <f t="shared" ca="1" si="5"/>
        <v>32.529687272727273</v>
      </c>
      <c r="DA5" s="36">
        <f t="shared" ca="1" si="5"/>
        <v>57.252249600000006</v>
      </c>
      <c r="DB5" s="36">
        <f t="shared" ca="1" si="5"/>
        <v>114.50449920000001</v>
      </c>
      <c r="DC5" s="36">
        <f t="shared" ca="1" si="5"/>
        <v>0</v>
      </c>
      <c r="DD5" s="36">
        <f t="shared" ca="1" si="5"/>
        <v>0</v>
      </c>
      <c r="DE5" s="36">
        <f t="shared" ca="1" si="5"/>
        <v>0</v>
      </c>
      <c r="DF5" s="56">
        <f t="shared" ca="1" si="5"/>
        <v>0</v>
      </c>
      <c r="DG5" s="56">
        <f t="shared" ca="1" si="5"/>
        <v>0</v>
      </c>
      <c r="DH5" s="56">
        <f t="shared" ca="1" si="5"/>
        <v>0</v>
      </c>
      <c r="DI5" s="56">
        <f t="shared" ca="1" si="5"/>
        <v>0</v>
      </c>
      <c r="DJ5" s="56">
        <f t="shared" ca="1" si="5"/>
        <v>0</v>
      </c>
      <c r="DK5" s="82">
        <f t="shared" ca="1" si="6"/>
        <v>0</v>
      </c>
      <c r="DL5" s="82">
        <f t="shared" ca="1" si="6"/>
        <v>0</v>
      </c>
      <c r="DM5" s="82">
        <f t="shared" ca="1" si="6"/>
        <v>0</v>
      </c>
      <c r="DN5" s="82">
        <f t="shared" ca="1" si="6"/>
        <v>0</v>
      </c>
      <c r="DO5" s="36">
        <f t="shared" ca="1" si="7"/>
        <v>1.6226461538461541</v>
      </c>
      <c r="DP5" s="36">
        <f t="shared" ca="1" si="7"/>
        <v>1.3184000000000002</v>
      </c>
      <c r="DQ5" s="36">
        <f t="shared" ca="1" si="7"/>
        <v>1.3877894736842109</v>
      </c>
      <c r="DR5" s="36">
        <f t="shared" ca="1" si="7"/>
        <v>1.9176727272727274</v>
      </c>
      <c r="DS5" s="36">
        <f t="shared" ca="1" si="7"/>
        <v>3.3751040000000008</v>
      </c>
      <c r="DT5" s="36">
        <f t="shared" ca="1" si="7"/>
        <v>6.7502080000000015</v>
      </c>
      <c r="DU5" s="36">
        <f t="shared" ca="1" si="7"/>
        <v>13.500416000000003</v>
      </c>
      <c r="DV5" s="36">
        <f t="shared" ca="1" si="7"/>
        <v>0</v>
      </c>
      <c r="DW5" s="36">
        <f t="shared" ca="1" si="7"/>
        <v>0</v>
      </c>
      <c r="DX5" s="56">
        <f t="shared" ca="1" si="7"/>
        <v>0</v>
      </c>
      <c r="DY5" s="56">
        <f t="shared" ca="1" si="7"/>
        <v>0</v>
      </c>
      <c r="DZ5" s="56">
        <f t="shared" ca="1" si="7"/>
        <v>0</v>
      </c>
      <c r="EA5" s="56">
        <f t="shared" ca="1" si="7"/>
        <v>0</v>
      </c>
      <c r="EB5" s="56">
        <f t="shared" ca="1" si="7"/>
        <v>0</v>
      </c>
      <c r="EC5" s="82">
        <f t="shared" ca="1" si="8"/>
        <v>0</v>
      </c>
      <c r="ED5" s="82">
        <f t="shared" ca="1" si="8"/>
        <v>0</v>
      </c>
      <c r="EE5" s="82">
        <f t="shared" ca="1" si="8"/>
        <v>0</v>
      </c>
      <c r="EF5" s="82">
        <f t="shared" ca="1" si="8"/>
        <v>0</v>
      </c>
      <c r="EG5" s="36">
        <f t="shared" ca="1" si="9"/>
        <v>0.14198153846153846</v>
      </c>
      <c r="EH5" s="36">
        <f t="shared" ca="1" si="9"/>
        <v>7.6906666666666665E-2</v>
      </c>
      <c r="EI5" s="36">
        <f t="shared" ca="1" si="9"/>
        <v>9.7145263157894735E-2</v>
      </c>
      <c r="EJ5" s="36">
        <f t="shared" ca="1" si="9"/>
        <v>0.10067781818181817</v>
      </c>
      <c r="EK5" s="36">
        <f t="shared" ca="1" si="9"/>
        <v>0.14766079999999998</v>
      </c>
      <c r="EL5" s="36">
        <f t="shared" ca="1" si="9"/>
        <v>0.29532159999999996</v>
      </c>
      <c r="EM5" s="36">
        <f t="shared" ca="1" si="9"/>
        <v>0.59064319999999992</v>
      </c>
      <c r="EN5" s="36">
        <f t="shared" ca="1" si="9"/>
        <v>1.1812863999999998</v>
      </c>
      <c r="EO5" s="36">
        <f t="shared" ca="1" si="9"/>
        <v>2.3625727999999997</v>
      </c>
      <c r="EP5" s="56">
        <f t="shared" ca="1" si="9"/>
        <v>0</v>
      </c>
      <c r="EQ5" s="56">
        <f t="shared" ca="1" si="9"/>
        <v>0</v>
      </c>
      <c r="ER5" s="56">
        <f t="shared" ca="1" si="9"/>
        <v>0</v>
      </c>
      <c r="ES5" s="56">
        <f t="shared" ca="1" si="9"/>
        <v>0</v>
      </c>
      <c r="ET5" s="56">
        <f t="shared" ca="1" si="9"/>
        <v>0</v>
      </c>
      <c r="EU5" s="82">
        <f t="shared" ca="1" si="10"/>
        <v>0</v>
      </c>
      <c r="EV5" s="82">
        <f t="shared" ca="1" si="10"/>
        <v>0</v>
      </c>
      <c r="EW5" s="82">
        <f t="shared" ca="1" si="10"/>
        <v>0</v>
      </c>
      <c r="EX5" s="82">
        <f t="shared" ca="1" si="10"/>
        <v>0</v>
      </c>
    </row>
    <row r="6" spans="2:156" ht="11.25" customHeight="1" x14ac:dyDescent="0.15">
      <c r="B6" s="28">
        <v>3</v>
      </c>
      <c r="C6" s="35">
        <f>MATCH(B6,[6]大地图节奏!$F$5:$F$104,0)</f>
        <v>7</v>
      </c>
      <c r="D6" s="35">
        <f>2/D1</f>
        <v>20</v>
      </c>
      <c r="E6" s="35">
        <v>0.95</v>
      </c>
      <c r="I6" s="28">
        <v>3</v>
      </c>
      <c r="J6" s="35">
        <f>MATCH(I6,[6]大地图节奏!$F$5:$F$104,0)</f>
        <v>7</v>
      </c>
      <c r="K6" s="35">
        <f>INDEX(节奏总纲!P$4:P$113,$J6,1)</f>
        <v>0.62450479271247095</v>
      </c>
      <c r="L6" s="35">
        <f>INDEX(节奏总纲!Q$4:Q$113,$J6,1)</f>
        <v>0.53413894920697635</v>
      </c>
      <c r="M6" s="35">
        <f>INDEX(节奏总纲!R$4:R$113,$J6,1)</f>
        <v>0.43072095553379119</v>
      </c>
      <c r="N6" s="35">
        <f>INDEX(节奏总纲!S$4:S$113,$J6,1)</f>
        <v>0.30950457526830061</v>
      </c>
      <c r="O6" s="35">
        <f>INDEX(节奏总纲!T$4:T$113,$J6,1)</f>
        <v>0.16699258157131475</v>
      </c>
      <c r="S6" s="36">
        <v>3</v>
      </c>
      <c r="T6" s="40">
        <f>引用信息!W25</f>
        <v>2163.9119999999998</v>
      </c>
      <c r="U6" s="40">
        <f>引用信息!X25</f>
        <v>165.52800000000002</v>
      </c>
      <c r="V6" s="40">
        <f>引用信息!Y25</f>
        <v>61.440000000000005</v>
      </c>
      <c r="W6" s="40">
        <f>引用信息!Z25</f>
        <v>7.6800000000000015</v>
      </c>
      <c r="X6" s="40">
        <f>引用信息!AA25</f>
        <v>1.4400000000000002</v>
      </c>
      <c r="Y6" s="37">
        <f>IF(INT(求节点($J$4:$J$21,$I$4:$I$21,节奏总纲!AD6))&gt;$I$21,$I$21,INT(求节点($J$4:$J$21,$I$4:$I$21,节奏总纲!AD6)))</f>
        <v>7</v>
      </c>
      <c r="Z6" s="37">
        <f>IF(INT(求节点($J$4:$J$21,$I$4:$I$21,节奏总纲!AE6))&gt;$I$21,$I$21,INT(求节点($J$4:$J$21,$I$4:$I$21,节奏总纲!AE6)))</f>
        <v>7</v>
      </c>
      <c r="AA6" s="37">
        <f>IF(INT(求节点($J$4:$J$21,$I$4:$I$21,节奏总纲!AF6))&gt;$I$21,$I$21,INT(求节点($J$4:$J$21,$I$4:$I$21,节奏总纲!AF6)))</f>
        <v>7</v>
      </c>
      <c r="AB6" s="37">
        <f>IF(INT(求节点($J$4:$J$21,$I$4:$I$21,节奏总纲!AG6))&gt;$I$21,$I$21,INT(求节点($J$4:$J$21,$I$4:$I$21,节奏总纲!AG6)))</f>
        <v>8</v>
      </c>
      <c r="AC6" s="37">
        <f>IF(INT(求节点($J$4:$J$21,$I$4:$I$21,节奏总纲!AH6))&gt;$I$21,$I$21,INT(求节点($J$4:$J$21,$I$4:$I$21,节奏总纲!AH6)))</f>
        <v>10</v>
      </c>
      <c r="AD6" s="55">
        <f>('[2]功能-行军令'!F$7+'[2]功能-行军令'!F$14+24*60/'[2]功能-行军令'!$F$18)*'[2]功能-行军令'!$AJ$7</f>
        <v>27.599999999999998</v>
      </c>
      <c r="AE6" s="55">
        <f>('[2]功能-行军令'!G$7+'[2]功能-行军令'!G$14+24*60/'[2]功能-行军令'!$F$18)*'[2]功能-行军令'!$AJ$7</f>
        <v>40.199999999999996</v>
      </c>
      <c r="AF6" s="55">
        <f>('[2]功能-行军令'!H$7+'[2]功能-行军令'!H$14+24*60/'[2]功能-行军令'!$F$18)*'[2]功能-行军令'!$AJ$7</f>
        <v>54.6</v>
      </c>
      <c r="AG6" s="55">
        <f>('[2]功能-行军令'!I$7+'[2]功能-行军令'!I$14+24*60/'[2]功能-行军令'!$F$18)*'[2]功能-行军令'!$AJ$7</f>
        <v>61.8</v>
      </c>
      <c r="AH6" s="55">
        <f>('[2]功能-行军令'!J$7+'[2]功能-行军令'!J$14+24*60/'[2]功能-行军令'!$F$18)*'[2]功能-行军令'!$AJ$7</f>
        <v>61.8</v>
      </c>
      <c r="AL6" s="35">
        <v>3</v>
      </c>
      <c r="AM6" s="28">
        <f t="shared" ca="1" si="11"/>
        <v>215.42962707692308</v>
      </c>
      <c r="AN6" s="28">
        <f t="shared" ca="1" si="11"/>
        <v>175.19725199999996</v>
      </c>
      <c r="AO6" s="28">
        <f t="shared" ca="1" si="11"/>
        <v>184.30366736842106</v>
      </c>
      <c r="AP6" s="28">
        <f t="shared" ca="1" si="11"/>
        <v>254.50156799999996</v>
      </c>
      <c r="AQ6" s="28">
        <f t="shared" ca="1" si="11"/>
        <v>447.89428223999994</v>
      </c>
      <c r="AR6" s="28">
        <f t="shared" ca="1" si="11"/>
        <v>895.76008703999992</v>
      </c>
      <c r="AS6" s="28">
        <f t="shared" ca="1" si="11"/>
        <v>1791.5201740799998</v>
      </c>
      <c r="AT6" s="28">
        <f t="shared" ca="1" si="11"/>
        <v>12.719923200000002</v>
      </c>
      <c r="AU6" s="28">
        <f t="shared" ca="1" si="12"/>
        <v>1.1390976000000002</v>
      </c>
      <c r="AV6" s="28">
        <f t="shared" ca="1" si="13"/>
        <v>2.2781952000000003</v>
      </c>
      <c r="AW6" s="28">
        <f t="shared" ca="1" si="13"/>
        <v>0</v>
      </c>
      <c r="AX6" s="28">
        <f t="shared" ca="1" si="13"/>
        <v>0</v>
      </c>
      <c r="AY6" s="28">
        <f t="shared" ca="1" si="13"/>
        <v>0</v>
      </c>
      <c r="AZ6" s="28">
        <f t="shared" ca="1" si="13"/>
        <v>0</v>
      </c>
      <c r="BA6" s="28">
        <f t="shared" ca="1" si="13"/>
        <v>0</v>
      </c>
      <c r="BB6" s="28">
        <f t="shared" ca="1" si="13"/>
        <v>0</v>
      </c>
      <c r="BC6" s="28">
        <f t="shared" ca="1" si="13"/>
        <v>0</v>
      </c>
      <c r="BD6" s="28">
        <f t="shared" ca="1" si="13"/>
        <v>0</v>
      </c>
      <c r="BE6" s="28"/>
      <c r="BF6" s="28">
        <f t="shared" ca="1" si="14"/>
        <v>3980.7438738053434</v>
      </c>
      <c r="BG6" s="28"/>
      <c r="BI6" s="28">
        <f ca="1">OFFSET($AC$3,$S4,BM$1)</f>
        <v>27.599999999999998</v>
      </c>
      <c r="BJ6" s="28"/>
      <c r="BK6" s="28"/>
      <c r="BL6" s="36">
        <v>3</v>
      </c>
      <c r="BM6" s="36">
        <f t="shared" ca="1" si="1"/>
        <v>183.76606523076921</v>
      </c>
      <c r="BN6" s="36">
        <f t="shared" ca="1" si="1"/>
        <v>149.30992799999996</v>
      </c>
      <c r="BO6" s="36">
        <f t="shared" ca="1" si="1"/>
        <v>157.16834526315787</v>
      </c>
      <c r="BP6" s="36">
        <f t="shared" ca="1" si="1"/>
        <v>217.17807709090906</v>
      </c>
      <c r="BQ6" s="36">
        <f t="shared" ca="1" si="1"/>
        <v>382.23341567999995</v>
      </c>
      <c r="BR6" s="36">
        <f t="shared" ca="1" si="1"/>
        <v>764.4668313599999</v>
      </c>
      <c r="BS6" s="36">
        <f t="shared" ca="1" si="1"/>
        <v>1528.9336627199998</v>
      </c>
      <c r="BT6" s="36">
        <f t="shared" ca="1" si="1"/>
        <v>0</v>
      </c>
      <c r="BU6" s="36">
        <f t="shared" ca="1" si="1"/>
        <v>0</v>
      </c>
      <c r="BV6" s="56">
        <f t="shared" ca="1" si="1"/>
        <v>0</v>
      </c>
      <c r="BW6" s="56">
        <f t="shared" ca="1" si="1"/>
        <v>0</v>
      </c>
      <c r="BX6" s="56">
        <f t="shared" ca="1" si="1"/>
        <v>0</v>
      </c>
      <c r="BY6" s="56">
        <f t="shared" ca="1" si="1"/>
        <v>0</v>
      </c>
      <c r="BZ6" s="56">
        <f t="shared" ca="1" si="1"/>
        <v>0</v>
      </c>
      <c r="CA6" s="82">
        <f t="shared" ca="1" si="2"/>
        <v>0</v>
      </c>
      <c r="CB6" s="82">
        <f t="shared" ca="1" si="2"/>
        <v>0</v>
      </c>
      <c r="CC6" s="82">
        <f t="shared" ca="1" si="2"/>
        <v>0</v>
      </c>
      <c r="CD6" s="82">
        <f t="shared" ca="1" si="2"/>
        <v>0</v>
      </c>
      <c r="CE6" s="36">
        <f t="shared" ca="1" si="3"/>
        <v>20.474540307692312</v>
      </c>
      <c r="CF6" s="36">
        <f t="shared" ca="1" si="3"/>
        <v>16.635563999999999</v>
      </c>
      <c r="CG6" s="36">
        <f t="shared" ca="1" si="3"/>
        <v>17.511119999999998</v>
      </c>
      <c r="CH6" s="36">
        <f t="shared" ca="1" si="3"/>
        <v>24.197183999999996</v>
      </c>
      <c r="CI6" s="36">
        <f t="shared" ca="1" si="3"/>
        <v>42.58704384</v>
      </c>
      <c r="CJ6" s="36">
        <f t="shared" ca="1" si="3"/>
        <v>85.17408768</v>
      </c>
      <c r="CK6" s="36">
        <f t="shared" ca="1" si="3"/>
        <v>170.34817536</v>
      </c>
      <c r="CL6" s="36">
        <f t="shared" ca="1" si="3"/>
        <v>0</v>
      </c>
      <c r="CM6" s="36">
        <f t="shared" ca="1" si="3"/>
        <v>0</v>
      </c>
      <c r="CN6" s="56">
        <f t="shared" ca="1" si="3"/>
        <v>0</v>
      </c>
      <c r="CO6" s="56">
        <f t="shared" ca="1" si="3"/>
        <v>0</v>
      </c>
      <c r="CP6" s="56">
        <f t="shared" ca="1" si="3"/>
        <v>0</v>
      </c>
      <c r="CQ6" s="56">
        <f t="shared" ca="1" si="3"/>
        <v>0</v>
      </c>
      <c r="CR6" s="56">
        <f t="shared" ca="1" si="3"/>
        <v>0</v>
      </c>
      <c r="CS6" s="82">
        <f t="shared" ca="1" si="4"/>
        <v>0</v>
      </c>
      <c r="CT6" s="82">
        <f t="shared" ca="1" si="4"/>
        <v>0</v>
      </c>
      <c r="CU6" s="82">
        <f t="shared" ca="1" si="4"/>
        <v>0</v>
      </c>
      <c r="CV6" s="82">
        <f t="shared" ca="1" si="4"/>
        <v>0</v>
      </c>
      <c r="CW6" s="36">
        <f t="shared" ca="1" si="5"/>
        <v>10.321920000000002</v>
      </c>
      <c r="CX6" s="36">
        <f t="shared" ca="1" si="5"/>
        <v>8.3865600000000011</v>
      </c>
      <c r="CY6" s="36">
        <f t="shared" ca="1" si="5"/>
        <v>8.8279578947368442</v>
      </c>
      <c r="CZ6" s="36">
        <f t="shared" ca="1" si="5"/>
        <v>12.198632727272727</v>
      </c>
      <c r="DA6" s="36">
        <f t="shared" ca="1" si="5"/>
        <v>21.469593600000003</v>
      </c>
      <c r="DB6" s="36">
        <f t="shared" ca="1" si="5"/>
        <v>42.939187200000006</v>
      </c>
      <c r="DC6" s="36">
        <f t="shared" ca="1" si="5"/>
        <v>85.878374400000013</v>
      </c>
      <c r="DD6" s="36">
        <f t="shared" ca="1" si="5"/>
        <v>0</v>
      </c>
      <c r="DE6" s="36">
        <f t="shared" ca="1" si="5"/>
        <v>0</v>
      </c>
      <c r="DF6" s="56">
        <f t="shared" ca="1" si="5"/>
        <v>0</v>
      </c>
      <c r="DG6" s="56">
        <f t="shared" ca="1" si="5"/>
        <v>0</v>
      </c>
      <c r="DH6" s="56">
        <f t="shared" ca="1" si="5"/>
        <v>0</v>
      </c>
      <c r="DI6" s="56">
        <f t="shared" ca="1" si="5"/>
        <v>0</v>
      </c>
      <c r="DJ6" s="56">
        <f t="shared" ca="1" si="5"/>
        <v>0</v>
      </c>
      <c r="DK6" s="82">
        <f t="shared" ca="1" si="6"/>
        <v>0</v>
      </c>
      <c r="DL6" s="82">
        <f t="shared" ca="1" si="6"/>
        <v>0</v>
      </c>
      <c r="DM6" s="82">
        <f t="shared" ca="1" si="6"/>
        <v>0</v>
      </c>
      <c r="DN6" s="82">
        <f t="shared" ca="1" si="6"/>
        <v>0</v>
      </c>
      <c r="DO6" s="36">
        <f t="shared" ca="1" si="7"/>
        <v>0.73019076923076942</v>
      </c>
      <c r="DP6" s="36">
        <f t="shared" ca="1" si="7"/>
        <v>0.79104000000000019</v>
      </c>
      <c r="DQ6" s="36">
        <f t="shared" ca="1" si="7"/>
        <v>0.74940631578947381</v>
      </c>
      <c r="DR6" s="36">
        <f t="shared" ca="1" si="7"/>
        <v>0.86295272727272732</v>
      </c>
      <c r="DS6" s="36">
        <f t="shared" ca="1" si="7"/>
        <v>1.5187968000000003</v>
      </c>
      <c r="DT6" s="36">
        <f t="shared" ca="1" si="7"/>
        <v>3.0375936000000006</v>
      </c>
      <c r="DU6" s="36">
        <f t="shared" ca="1" si="7"/>
        <v>6.0751872000000011</v>
      </c>
      <c r="DV6" s="36">
        <f t="shared" ca="1" si="7"/>
        <v>12.150374400000002</v>
      </c>
      <c r="DW6" s="36">
        <f t="shared" ca="1" si="7"/>
        <v>0</v>
      </c>
      <c r="DX6" s="56">
        <f t="shared" ca="1" si="7"/>
        <v>0</v>
      </c>
      <c r="DY6" s="56">
        <f t="shared" ca="1" si="7"/>
        <v>0</v>
      </c>
      <c r="DZ6" s="56">
        <f t="shared" ca="1" si="7"/>
        <v>0</v>
      </c>
      <c r="EA6" s="56">
        <f t="shared" ca="1" si="7"/>
        <v>0</v>
      </c>
      <c r="EB6" s="56">
        <f t="shared" ca="1" si="7"/>
        <v>0</v>
      </c>
      <c r="EC6" s="82">
        <f t="shared" ca="1" si="8"/>
        <v>0</v>
      </c>
      <c r="ED6" s="82">
        <f t="shared" ca="1" si="8"/>
        <v>0</v>
      </c>
      <c r="EE6" s="82">
        <f t="shared" ca="1" si="8"/>
        <v>0</v>
      </c>
      <c r="EF6" s="82">
        <f t="shared" ca="1" si="8"/>
        <v>0</v>
      </c>
      <c r="EG6" s="36">
        <f t="shared" ca="1" si="9"/>
        <v>0.13691076923076922</v>
      </c>
      <c r="EH6" s="36">
        <f t="shared" ca="1" si="9"/>
        <v>7.4160000000000004E-2</v>
      </c>
      <c r="EI6" s="36">
        <f t="shared" ca="1" si="9"/>
        <v>4.6837894736842106E-2</v>
      </c>
      <c r="EJ6" s="36">
        <f t="shared" ca="1" si="9"/>
        <v>6.472145454545454E-2</v>
      </c>
      <c r="EK6" s="36">
        <f t="shared" ca="1" si="9"/>
        <v>8.5432320000000006E-2</v>
      </c>
      <c r="EL6" s="36">
        <f t="shared" ca="1" si="9"/>
        <v>0.14238720000000002</v>
      </c>
      <c r="EM6" s="36">
        <f t="shared" ca="1" si="9"/>
        <v>0.28477440000000004</v>
      </c>
      <c r="EN6" s="36">
        <f t="shared" ca="1" si="9"/>
        <v>0.56954880000000008</v>
      </c>
      <c r="EO6" s="36">
        <f t="shared" ca="1" si="9"/>
        <v>1.1390976000000002</v>
      </c>
      <c r="EP6" s="56">
        <f t="shared" ca="1" si="9"/>
        <v>2.2781952000000003</v>
      </c>
      <c r="EQ6" s="56">
        <f t="shared" ca="1" si="9"/>
        <v>0</v>
      </c>
      <c r="ER6" s="56">
        <f t="shared" ca="1" si="9"/>
        <v>0</v>
      </c>
      <c r="ES6" s="56">
        <f t="shared" ca="1" si="9"/>
        <v>0</v>
      </c>
      <c r="ET6" s="56">
        <f t="shared" ca="1" si="9"/>
        <v>0</v>
      </c>
      <c r="EU6" s="82">
        <f t="shared" ca="1" si="10"/>
        <v>0</v>
      </c>
      <c r="EV6" s="82">
        <f t="shared" ca="1" si="10"/>
        <v>0</v>
      </c>
      <c r="EW6" s="82">
        <f t="shared" ca="1" si="10"/>
        <v>0</v>
      </c>
      <c r="EX6" s="82">
        <f t="shared" ca="1" si="10"/>
        <v>0</v>
      </c>
    </row>
    <row r="7" spans="2:156" ht="11.25" customHeight="1" x14ac:dyDescent="0.15">
      <c r="B7" s="28">
        <v>4</v>
      </c>
      <c r="C7" s="56">
        <f>MATCH(B7,[6]大地图节奏!$F$5:$F$104,0)</f>
        <v>10</v>
      </c>
      <c r="D7" s="35">
        <f>2.5/D1</f>
        <v>25</v>
      </c>
      <c r="E7" s="35">
        <v>1.1000000000000001</v>
      </c>
      <c r="I7" s="28">
        <v>4</v>
      </c>
      <c r="J7" s="35">
        <f>MATCH(I7,[6]大地图节奏!$F$5:$F$104,0)</f>
        <v>10</v>
      </c>
      <c r="K7" s="35">
        <f>INDEX(节奏总纲!P$4:P$113,$J7,1)</f>
        <v>1</v>
      </c>
      <c r="L7" s="35">
        <f>INDEX(节奏总纲!Q$4:Q$113,$J7,1)</f>
        <v>0.8548</v>
      </c>
      <c r="M7" s="35">
        <f>INDEX(节奏总纲!R$4:R$113,$J7,1)</f>
        <v>0.6895</v>
      </c>
      <c r="N7" s="35">
        <f>INDEX(节奏总纲!S$4:S$113,$J7,1)</f>
        <v>0.49980000000000002</v>
      </c>
      <c r="O7" s="35">
        <f>INDEX(节奏总纲!T$4:T$113,$J7,1)</f>
        <v>0.2732</v>
      </c>
      <c r="S7" s="36">
        <v>4</v>
      </c>
      <c r="T7" s="40">
        <f>引用信息!W26</f>
        <v>1962.2269999999999</v>
      </c>
      <c r="U7" s="40">
        <f>引用信息!X26</f>
        <v>147.37800000000001</v>
      </c>
      <c r="V7" s="40">
        <f>引用信息!Y26</f>
        <v>55.68</v>
      </c>
      <c r="W7" s="40">
        <f>引用信息!Z26</f>
        <v>8.120000000000001</v>
      </c>
      <c r="X7" s="40">
        <f>引用信息!AA26</f>
        <v>1.595</v>
      </c>
      <c r="Y7" s="37">
        <f>IF(INT(求节点($J$4:$J$21,$I$4:$I$21,节奏总纲!AD7))&gt;$I$21,$I$21,INT(求节点($J$4:$J$21,$I$4:$I$21,节奏总纲!AD7)))</f>
        <v>7</v>
      </c>
      <c r="Z7" s="37">
        <f>IF(INT(求节点($J$4:$J$21,$I$4:$I$21,节奏总纲!AE7))&gt;$I$21,$I$21,INT(求节点($J$4:$J$21,$I$4:$I$21,节奏总纲!AE7)))</f>
        <v>8</v>
      </c>
      <c r="AA7" s="37">
        <f>IF(INT(求节点($J$4:$J$21,$I$4:$I$21,节奏总纲!AF7))&gt;$I$21,$I$21,INT(求节点($J$4:$J$21,$I$4:$I$21,节奏总纲!AF7)))</f>
        <v>8</v>
      </c>
      <c r="AB7" s="37">
        <f>IF(INT(求节点($J$4:$J$21,$I$4:$I$21,节奏总纲!AG7))&gt;$I$21,$I$21,INT(求节点($J$4:$J$21,$I$4:$I$21,节奏总纲!AG7)))</f>
        <v>9</v>
      </c>
      <c r="AC7" s="37">
        <f>IF(INT(求节点($J$4:$J$21,$I$4:$I$21,节奏总纲!AH7))&gt;$I$21,$I$21,INT(求节点($J$4:$J$21,$I$4:$I$21,节奏总纲!AH7)))</f>
        <v>10</v>
      </c>
      <c r="AD7" s="55">
        <f>('[2]功能-行军令'!F$7+'[2]功能-行军令'!F$14+24*60/'[2]功能-行军令'!$F$18)*'[2]功能-行军令'!$AJ$7</f>
        <v>27.599999999999998</v>
      </c>
      <c r="AE7" s="55">
        <f>('[2]功能-行军令'!G$7+'[2]功能-行军令'!G$14+24*60/'[2]功能-行军令'!$F$18)*'[2]功能-行军令'!$AJ$7</f>
        <v>40.199999999999996</v>
      </c>
      <c r="AF7" s="55">
        <f>('[2]功能-行军令'!H$7+'[2]功能-行军令'!H$14+24*60/'[2]功能-行军令'!$F$18)*'[2]功能-行军令'!$AJ$7</f>
        <v>54.6</v>
      </c>
      <c r="AG7" s="55">
        <f>('[2]功能-行军令'!I$7+'[2]功能-行军令'!I$14+24*60/'[2]功能-行军令'!$F$18)*'[2]功能-行军令'!$AJ$7</f>
        <v>61.8</v>
      </c>
      <c r="AH7" s="55">
        <f>('[2]功能-行军令'!J$7+'[2]功能-行军令'!J$14+24*60/'[2]功能-行军令'!$F$18)*'[2]功能-行军令'!$AJ$7</f>
        <v>61.8</v>
      </c>
      <c r="AL7" s="35">
        <v>4</v>
      </c>
      <c r="AM7" s="28">
        <f t="shared" ca="1" si="11"/>
        <v>181.35390923076923</v>
      </c>
      <c r="AN7" s="28">
        <f t="shared" ca="1" si="11"/>
        <v>150.83519149999998</v>
      </c>
      <c r="AO7" s="28">
        <f t="shared" ca="1" si="11"/>
        <v>157.25457884210527</v>
      </c>
      <c r="AP7" s="28">
        <f t="shared" ca="1" si="11"/>
        <v>213.85485818181817</v>
      </c>
      <c r="AQ7" s="28">
        <f t="shared" ca="1" si="11"/>
        <v>376.19242656</v>
      </c>
      <c r="AR7" s="28">
        <f t="shared" ca="1" si="11"/>
        <v>752.35331039999994</v>
      </c>
      <c r="AS7" s="28">
        <f t="shared" ca="1" si="11"/>
        <v>1504.7066207999999</v>
      </c>
      <c r="AT7" s="28">
        <f t="shared" ca="1" si="11"/>
        <v>236.55102335999999</v>
      </c>
      <c r="AU7" s="28">
        <f t="shared" ca="1" si="12"/>
        <v>14.108198400000001</v>
      </c>
      <c r="AV7" s="28">
        <f t="shared" ca="1" si="13"/>
        <v>2.5234175999999997</v>
      </c>
      <c r="AW7" s="28">
        <f t="shared" ca="1" si="13"/>
        <v>0</v>
      </c>
      <c r="AX7" s="28">
        <f t="shared" ca="1" si="13"/>
        <v>0</v>
      </c>
      <c r="AY7" s="28">
        <f t="shared" ca="1" si="13"/>
        <v>0</v>
      </c>
      <c r="AZ7" s="28">
        <f t="shared" ca="1" si="13"/>
        <v>0</v>
      </c>
      <c r="BA7" s="28">
        <f t="shared" ca="1" si="13"/>
        <v>0</v>
      </c>
      <c r="BB7" s="28">
        <f t="shared" ca="1" si="13"/>
        <v>0</v>
      </c>
      <c r="BC7" s="28">
        <f t="shared" ca="1" si="13"/>
        <v>0</v>
      </c>
      <c r="BD7" s="28">
        <f t="shared" ca="1" si="13"/>
        <v>0</v>
      </c>
      <c r="BE7" s="28"/>
      <c r="BF7" s="28">
        <f t="shared" ca="1" si="14"/>
        <v>3589.7335348746924</v>
      </c>
      <c r="BG7" s="28"/>
      <c r="BI7" s="28">
        <f>(INDEX($D$4:$D$21,BM$3))</f>
        <v>10</v>
      </c>
      <c r="BJ7" s="28"/>
      <c r="BK7" s="28"/>
      <c r="BL7" s="36">
        <v>4</v>
      </c>
      <c r="BM7" s="36">
        <f t="shared" ca="1" si="1"/>
        <v>166.63835446153846</v>
      </c>
      <c r="BN7" s="36">
        <f t="shared" ca="1" si="1"/>
        <v>135.39366299999998</v>
      </c>
      <c r="BO7" s="36">
        <f t="shared" ca="1" si="1"/>
        <v>142.51964526315788</v>
      </c>
      <c r="BP7" s="36">
        <f t="shared" ca="1" si="1"/>
        <v>196.93623709090906</v>
      </c>
      <c r="BQ7" s="36">
        <f t="shared" ca="1" si="1"/>
        <v>346.60777727999999</v>
      </c>
      <c r="BR7" s="36">
        <f t="shared" ca="1" si="1"/>
        <v>693.21555455999999</v>
      </c>
      <c r="BS7" s="36">
        <f t="shared" ca="1" si="1"/>
        <v>1386.43110912</v>
      </c>
      <c r="BT7" s="36">
        <f t="shared" ca="1" si="1"/>
        <v>0</v>
      </c>
      <c r="BU7" s="36">
        <f t="shared" ca="1" si="1"/>
        <v>0</v>
      </c>
      <c r="BV7" s="56">
        <f t="shared" ca="1" si="1"/>
        <v>0</v>
      </c>
      <c r="BW7" s="56">
        <f t="shared" ca="1" si="1"/>
        <v>0</v>
      </c>
      <c r="BX7" s="56">
        <f t="shared" ca="1" si="1"/>
        <v>0</v>
      </c>
      <c r="BY7" s="56">
        <f t="shared" ca="1" si="1"/>
        <v>0</v>
      </c>
      <c r="BZ7" s="56">
        <f t="shared" ca="1" si="1"/>
        <v>0</v>
      </c>
      <c r="CA7" s="82">
        <f t="shared" ca="1" si="2"/>
        <v>0</v>
      </c>
      <c r="CB7" s="82">
        <f t="shared" ca="1" si="2"/>
        <v>0</v>
      </c>
      <c r="CC7" s="82">
        <f t="shared" ca="1" si="2"/>
        <v>0</v>
      </c>
      <c r="CD7" s="82">
        <f t="shared" ca="1" si="2"/>
        <v>0</v>
      </c>
      <c r="CE7" s="36">
        <f t="shared" ca="1" si="3"/>
        <v>9.1147624615384615</v>
      </c>
      <c r="CF7" s="36">
        <f t="shared" ca="1" si="3"/>
        <v>9.8743259999999999</v>
      </c>
      <c r="CG7" s="36">
        <f t="shared" ca="1" si="3"/>
        <v>9.354624631578945</v>
      </c>
      <c r="CH7" s="36">
        <f t="shared" ca="1" si="3"/>
        <v>10.771991999999999</v>
      </c>
      <c r="CI7" s="36">
        <f t="shared" ca="1" si="3"/>
        <v>18.95870592</v>
      </c>
      <c r="CJ7" s="36">
        <f t="shared" ca="1" si="3"/>
        <v>37.91741184</v>
      </c>
      <c r="CK7" s="36">
        <f t="shared" ca="1" si="3"/>
        <v>75.83482368</v>
      </c>
      <c r="CL7" s="36">
        <f t="shared" ca="1" si="3"/>
        <v>151.66964736</v>
      </c>
      <c r="CM7" s="36">
        <f t="shared" ca="1" si="3"/>
        <v>0</v>
      </c>
      <c r="CN7" s="56">
        <f t="shared" ca="1" si="3"/>
        <v>0</v>
      </c>
      <c r="CO7" s="56">
        <f t="shared" ca="1" si="3"/>
        <v>0</v>
      </c>
      <c r="CP7" s="56">
        <f t="shared" ca="1" si="3"/>
        <v>0</v>
      </c>
      <c r="CQ7" s="56">
        <f t="shared" ca="1" si="3"/>
        <v>0</v>
      </c>
      <c r="CR7" s="56">
        <f t="shared" ca="1" si="3"/>
        <v>0</v>
      </c>
      <c r="CS7" s="82">
        <f t="shared" ca="1" si="4"/>
        <v>0</v>
      </c>
      <c r="CT7" s="82">
        <f t="shared" ca="1" si="4"/>
        <v>0</v>
      </c>
      <c r="CU7" s="82">
        <f t="shared" ca="1" si="4"/>
        <v>0</v>
      </c>
      <c r="CV7" s="82">
        <f t="shared" ca="1" si="4"/>
        <v>0</v>
      </c>
      <c r="CW7" s="36">
        <f t="shared" ca="1" si="5"/>
        <v>4.6771200000000004</v>
      </c>
      <c r="CX7" s="36">
        <f t="shared" ca="1" si="5"/>
        <v>5.0668800000000003</v>
      </c>
      <c r="CY7" s="36">
        <f t="shared" ca="1" si="5"/>
        <v>4.8002021052631578</v>
      </c>
      <c r="CZ7" s="36">
        <f t="shared" ca="1" si="5"/>
        <v>5.5275054545454543</v>
      </c>
      <c r="DA7" s="36">
        <f t="shared" ca="1" si="5"/>
        <v>9.7284096000000009</v>
      </c>
      <c r="DB7" s="36">
        <f t="shared" ca="1" si="5"/>
        <v>19.456819200000002</v>
      </c>
      <c r="DC7" s="36">
        <f t="shared" ca="1" si="5"/>
        <v>38.913638400000004</v>
      </c>
      <c r="DD7" s="36">
        <f t="shared" ca="1" si="5"/>
        <v>77.827276800000007</v>
      </c>
      <c r="DE7" s="36">
        <f t="shared" ca="1" si="5"/>
        <v>0</v>
      </c>
      <c r="DF7" s="56">
        <f t="shared" ca="1" si="5"/>
        <v>0</v>
      </c>
      <c r="DG7" s="56">
        <f t="shared" ca="1" si="5"/>
        <v>0</v>
      </c>
      <c r="DH7" s="56">
        <f t="shared" ca="1" si="5"/>
        <v>0</v>
      </c>
      <c r="DI7" s="56">
        <f t="shared" ca="1" si="5"/>
        <v>0</v>
      </c>
      <c r="DJ7" s="56">
        <f t="shared" ca="1" si="5"/>
        <v>0</v>
      </c>
      <c r="DK7" s="82">
        <f t="shared" ca="1" si="6"/>
        <v>0</v>
      </c>
      <c r="DL7" s="82">
        <f t="shared" ca="1" si="6"/>
        <v>0</v>
      </c>
      <c r="DM7" s="82">
        <f t="shared" ca="1" si="6"/>
        <v>0</v>
      </c>
      <c r="DN7" s="82">
        <f t="shared" ca="1" si="6"/>
        <v>0</v>
      </c>
      <c r="DO7" s="36">
        <f t="shared" ca="1" si="7"/>
        <v>0.77202461538461542</v>
      </c>
      <c r="DP7" s="36">
        <f t="shared" ca="1" si="7"/>
        <v>0.41818</v>
      </c>
      <c r="DQ7" s="36">
        <f t="shared" ca="1" si="7"/>
        <v>0.52822736842105267</v>
      </c>
      <c r="DR7" s="36">
        <f t="shared" ca="1" si="7"/>
        <v>0.54743563636363624</v>
      </c>
      <c r="DS7" s="36">
        <f t="shared" ca="1" si="7"/>
        <v>0.80290560000000011</v>
      </c>
      <c r="DT7" s="36">
        <f t="shared" ca="1" si="7"/>
        <v>1.6058112000000002</v>
      </c>
      <c r="DU7" s="36">
        <f t="shared" ca="1" si="7"/>
        <v>3.2116224000000004</v>
      </c>
      <c r="DV7" s="36">
        <f t="shared" ca="1" si="7"/>
        <v>6.4232448000000009</v>
      </c>
      <c r="DW7" s="36">
        <f t="shared" ca="1" si="7"/>
        <v>12.846489600000002</v>
      </c>
      <c r="DX7" s="56">
        <f t="shared" ca="1" si="7"/>
        <v>0</v>
      </c>
      <c r="DY7" s="56">
        <f t="shared" ca="1" si="7"/>
        <v>0</v>
      </c>
      <c r="DZ7" s="56">
        <f t="shared" ca="1" si="7"/>
        <v>0</v>
      </c>
      <c r="EA7" s="56">
        <f t="shared" ca="1" si="7"/>
        <v>0</v>
      </c>
      <c r="EB7" s="56">
        <f t="shared" ca="1" si="7"/>
        <v>0</v>
      </c>
      <c r="EC7" s="82">
        <f t="shared" ca="1" si="8"/>
        <v>0</v>
      </c>
      <c r="ED7" s="82">
        <f t="shared" ca="1" si="8"/>
        <v>0</v>
      </c>
      <c r="EE7" s="82">
        <f t="shared" ca="1" si="8"/>
        <v>0</v>
      </c>
      <c r="EF7" s="82">
        <f t="shared" ca="1" si="8"/>
        <v>0</v>
      </c>
      <c r="EG7" s="36">
        <f t="shared" ca="1" si="9"/>
        <v>0.15164769230769229</v>
      </c>
      <c r="EH7" s="36">
        <f t="shared" ca="1" si="9"/>
        <v>8.2142499999999993E-2</v>
      </c>
      <c r="EI7" s="36">
        <f t="shared" ca="1" si="9"/>
        <v>5.1879473684210517E-2</v>
      </c>
      <c r="EJ7" s="36">
        <f t="shared" ca="1" si="9"/>
        <v>7.1687999999999974E-2</v>
      </c>
      <c r="EK7" s="36">
        <f t="shared" ca="1" si="9"/>
        <v>9.4628159999999989E-2</v>
      </c>
      <c r="EL7" s="36">
        <f t="shared" ca="1" si="9"/>
        <v>0.15771359999999998</v>
      </c>
      <c r="EM7" s="36">
        <f t="shared" ca="1" si="9"/>
        <v>0.31542719999999996</v>
      </c>
      <c r="EN7" s="36">
        <f t="shared" ca="1" si="9"/>
        <v>0.63085439999999993</v>
      </c>
      <c r="EO7" s="36">
        <f t="shared" ca="1" si="9"/>
        <v>1.2617087999999999</v>
      </c>
      <c r="EP7" s="56">
        <f t="shared" ca="1" si="9"/>
        <v>2.5234175999999997</v>
      </c>
      <c r="EQ7" s="56">
        <f t="shared" ca="1" si="9"/>
        <v>0</v>
      </c>
      <c r="ER7" s="56">
        <f t="shared" ca="1" si="9"/>
        <v>0</v>
      </c>
      <c r="ES7" s="56">
        <f t="shared" ca="1" si="9"/>
        <v>0</v>
      </c>
      <c r="ET7" s="56">
        <f t="shared" ca="1" si="9"/>
        <v>0</v>
      </c>
      <c r="EU7" s="82">
        <f t="shared" ca="1" si="10"/>
        <v>0</v>
      </c>
      <c r="EV7" s="82">
        <f t="shared" ca="1" si="10"/>
        <v>0</v>
      </c>
      <c r="EW7" s="82">
        <f t="shared" ca="1" si="10"/>
        <v>0</v>
      </c>
      <c r="EX7" s="82">
        <f t="shared" ca="1" si="10"/>
        <v>0</v>
      </c>
    </row>
    <row r="8" spans="2:156" ht="11.25" customHeight="1" x14ac:dyDescent="0.15">
      <c r="B8" s="28">
        <v>5</v>
      </c>
      <c r="C8" s="56">
        <f>MATCH(B8,[6]大地图节奏!$F$5:$F$104,0)</f>
        <v>13</v>
      </c>
      <c r="D8" s="35">
        <f t="shared" ref="D8:D21" si="15">D7</f>
        <v>25</v>
      </c>
      <c r="E8" s="35">
        <v>1.25</v>
      </c>
      <c r="I8" s="28">
        <v>5</v>
      </c>
      <c r="J8" s="35">
        <f>MATCH(I8,[6]大地图节奏!$F$5:$F$104,0)</f>
        <v>13</v>
      </c>
      <c r="K8" s="35">
        <f>INDEX(节奏总纲!P$4:P$113,$J8,1)</f>
        <v>1.4622888266898326</v>
      </c>
      <c r="L8" s="35">
        <f>INDEX(节奏总纲!Q$4:Q$113,$J8,1)</f>
        <v>1.2628326307293396</v>
      </c>
      <c r="M8" s="35">
        <f>INDEX(节奏总纲!R$4:R$113,$J8,1)</f>
        <v>1.0294513339896421</v>
      </c>
      <c r="N8" s="35">
        <f>INDEX(节奏总纲!S$4:S$113,$J8,1)</f>
        <v>0.75556463675063656</v>
      </c>
      <c r="O8" s="35">
        <f>INDEX(节奏总纲!T$4:T$113,$J8,1)</f>
        <v>0.41865329108129906</v>
      </c>
      <c r="S8" s="36">
        <v>5</v>
      </c>
      <c r="T8" s="40">
        <f>引用信息!W27</f>
        <v>1760.2974999999999</v>
      </c>
      <c r="U8" s="40">
        <f>引用信息!X27</f>
        <v>129.77250000000001</v>
      </c>
      <c r="V8" s="40">
        <f>引用信息!Y27</f>
        <v>49.92</v>
      </c>
      <c r="W8" s="40">
        <f>引用信息!Z27</f>
        <v>8.3200000000000021</v>
      </c>
      <c r="X8" s="40">
        <f>引用信息!AA27</f>
        <v>1.6900000000000002</v>
      </c>
      <c r="Y8" s="37">
        <f>IF(INT(求节点($J$4:$J$21,$I$4:$I$21,节奏总纲!AD8))&gt;$I$21,$I$21,INT(求节点($J$4:$J$21,$I$4:$I$21,节奏总纲!AD8)))</f>
        <v>8</v>
      </c>
      <c r="Z8" s="37">
        <f>IF(INT(求节点($J$4:$J$21,$I$4:$I$21,节奏总纲!AE8))&gt;$I$21,$I$21,INT(求节点($J$4:$J$21,$I$4:$I$21,节奏总纲!AE8)))</f>
        <v>8</v>
      </c>
      <c r="AA8" s="37">
        <f>IF(INT(求节点($J$4:$J$21,$I$4:$I$21,节奏总纲!AF8))&gt;$I$21,$I$21,INT(求节点($J$4:$J$21,$I$4:$I$21,节奏总纲!AF8)))</f>
        <v>9</v>
      </c>
      <c r="AB8" s="37">
        <f>IF(INT(求节点($J$4:$J$21,$I$4:$I$21,节奏总纲!AG8))&gt;$I$21,$I$21,INT(求节点($J$4:$J$21,$I$4:$I$21,节奏总纲!AG8)))</f>
        <v>9</v>
      </c>
      <c r="AC8" s="37">
        <f>IF(INT(求节点($J$4:$J$21,$I$4:$I$21,节奏总纲!AH8))&gt;$I$21,$I$21,INT(求节点($J$4:$J$21,$I$4:$I$21,节奏总纲!AH8)))</f>
        <v>11</v>
      </c>
      <c r="AD8" s="55">
        <f>('[2]功能-行军令'!F$7+'[2]功能-行军令'!F$14+24*60/'[2]功能-行军令'!$F$18)*'[2]功能-行军令'!$AJ$7</f>
        <v>27.599999999999998</v>
      </c>
      <c r="AE8" s="55">
        <f>('[2]功能-行军令'!G$7+'[2]功能-行军令'!G$14+24*60/'[2]功能-行军令'!$F$18)*'[2]功能-行军令'!$AJ$7</f>
        <v>40.199999999999996</v>
      </c>
      <c r="AF8" s="55">
        <f>('[2]功能-行军令'!H$7+'[2]功能-行军令'!H$14+24*60/'[2]功能-行军令'!$F$18)*'[2]功能-行军令'!$AJ$7</f>
        <v>54.6</v>
      </c>
      <c r="AG8" s="55">
        <f>('[2]功能-行军令'!I$7+'[2]功能-行军令'!I$14+24*60/'[2]功能-行军令'!$F$18)*'[2]功能-行军令'!$AJ$7</f>
        <v>61.8</v>
      </c>
      <c r="AH8" s="55">
        <f>('[2]功能-行军令'!J$7+'[2]功能-行军令'!J$14+24*60/'[2]功能-行军令'!$F$18)*'[2]功能-行军令'!$AJ$7</f>
        <v>61.8</v>
      </c>
      <c r="AL8" s="35">
        <v>5</v>
      </c>
      <c r="AM8" s="28">
        <f t="shared" ca="1" si="11"/>
        <v>87.915869999999998</v>
      </c>
      <c r="AN8" s="28">
        <f t="shared" ca="1" si="11"/>
        <v>92.455317499999992</v>
      </c>
      <c r="AO8" s="28">
        <f t="shared" ca="1" si="11"/>
        <v>88.414344473684181</v>
      </c>
      <c r="AP8" s="28">
        <f t="shared" ca="1" si="11"/>
        <v>101.39243399999998</v>
      </c>
      <c r="AQ8" s="28">
        <f t="shared" ca="1" si="11"/>
        <v>177.41394527999998</v>
      </c>
      <c r="AR8" s="28">
        <f t="shared" ca="1" si="11"/>
        <v>354.79446911999997</v>
      </c>
      <c r="AS8" s="28">
        <f t="shared" ca="1" si="11"/>
        <v>709.55551679999996</v>
      </c>
      <c r="AT8" s="28">
        <f t="shared" ca="1" si="11"/>
        <v>1419.1110335999999</v>
      </c>
      <c r="AU8" s="28">
        <f t="shared" ca="1" si="12"/>
        <v>83.607513600000019</v>
      </c>
      <c r="AV8" s="28">
        <f t="shared" ca="1" si="13"/>
        <v>1.3368576000000003</v>
      </c>
      <c r="AW8" s="28">
        <f t="shared" ca="1" si="13"/>
        <v>2.6737152000000006</v>
      </c>
      <c r="AX8" s="28">
        <f t="shared" ca="1" si="13"/>
        <v>0</v>
      </c>
      <c r="AY8" s="28">
        <f t="shared" ca="1" si="13"/>
        <v>0</v>
      </c>
      <c r="AZ8" s="28">
        <f t="shared" ca="1" si="13"/>
        <v>0</v>
      </c>
      <c r="BA8" s="28">
        <f t="shared" ca="1" si="13"/>
        <v>0</v>
      </c>
      <c r="BB8" s="28">
        <f t="shared" ca="1" si="13"/>
        <v>0</v>
      </c>
      <c r="BC8" s="28">
        <f t="shared" ca="1" si="13"/>
        <v>0</v>
      </c>
      <c r="BD8" s="28">
        <f t="shared" ca="1" si="13"/>
        <v>0</v>
      </c>
      <c r="BE8" s="28"/>
      <c r="BF8" s="28">
        <f t="shared" ca="1" si="14"/>
        <v>3118.671017173684</v>
      </c>
      <c r="BG8" s="28"/>
      <c r="BI8" s="28">
        <f>INDEX($E$4:$E$21,BM$3)</f>
        <v>0.65</v>
      </c>
      <c r="BJ8" s="28"/>
      <c r="BK8" s="28"/>
      <c r="BL8" s="36">
        <v>5</v>
      </c>
      <c r="BM8" s="36">
        <f t="shared" ca="1" si="1"/>
        <v>74.74494</v>
      </c>
      <c r="BN8" s="36">
        <f t="shared" ca="1" si="1"/>
        <v>80.973685000000003</v>
      </c>
      <c r="BO8" s="36">
        <f t="shared" ca="1" si="1"/>
        <v>76.711912105263139</v>
      </c>
      <c r="BP8" s="36">
        <f t="shared" ca="1" si="1"/>
        <v>88.334929090909071</v>
      </c>
      <c r="BQ8" s="36">
        <f t="shared" ca="1" si="1"/>
        <v>155.46947519999998</v>
      </c>
      <c r="BR8" s="36">
        <f t="shared" ca="1" si="1"/>
        <v>310.93895039999995</v>
      </c>
      <c r="BS8" s="36">
        <f t="shared" ca="1" si="1"/>
        <v>621.87790079999991</v>
      </c>
      <c r="BT8" s="36">
        <f t="shared" ca="1" si="1"/>
        <v>1243.7558015999998</v>
      </c>
      <c r="BU8" s="36">
        <f t="shared" ca="1" si="1"/>
        <v>0</v>
      </c>
      <c r="BV8" s="56">
        <f t="shared" ca="1" si="1"/>
        <v>0</v>
      </c>
      <c r="BW8" s="56">
        <f t="shared" ca="1" si="1"/>
        <v>0</v>
      </c>
      <c r="BX8" s="56">
        <f t="shared" ca="1" si="1"/>
        <v>0</v>
      </c>
      <c r="BY8" s="56">
        <f t="shared" ca="1" si="1"/>
        <v>0</v>
      </c>
      <c r="BZ8" s="56">
        <f t="shared" ca="1" si="1"/>
        <v>0</v>
      </c>
      <c r="CA8" s="82">
        <f t="shared" ca="1" si="2"/>
        <v>0</v>
      </c>
      <c r="CB8" s="82">
        <f t="shared" ca="1" si="2"/>
        <v>0</v>
      </c>
      <c r="CC8" s="82">
        <f t="shared" ca="1" si="2"/>
        <v>0</v>
      </c>
      <c r="CD8" s="82">
        <f t="shared" ca="1" si="2"/>
        <v>0</v>
      </c>
      <c r="CE8" s="36">
        <f t="shared" ca="1" si="3"/>
        <v>8.0259299999999989</v>
      </c>
      <c r="CF8" s="36">
        <f t="shared" ca="1" si="3"/>
        <v>8.6947574999999997</v>
      </c>
      <c r="CG8" s="36">
        <f t="shared" ca="1" si="3"/>
        <v>8.2371386842105263</v>
      </c>
      <c r="CH8" s="36">
        <f t="shared" ca="1" si="3"/>
        <v>9.4851899999999993</v>
      </c>
      <c r="CI8" s="36">
        <f t="shared" ca="1" si="3"/>
        <v>16.693934400000003</v>
      </c>
      <c r="CJ8" s="36">
        <f t="shared" ca="1" si="3"/>
        <v>33.387868800000007</v>
      </c>
      <c r="CK8" s="36">
        <f t="shared" ca="1" si="3"/>
        <v>66.775737600000014</v>
      </c>
      <c r="CL8" s="36">
        <f t="shared" ca="1" si="3"/>
        <v>133.55147520000003</v>
      </c>
      <c r="CM8" s="36">
        <f t="shared" ca="1" si="3"/>
        <v>0</v>
      </c>
      <c r="CN8" s="56">
        <f t="shared" ca="1" si="3"/>
        <v>0</v>
      </c>
      <c r="CO8" s="56">
        <f t="shared" ca="1" si="3"/>
        <v>0</v>
      </c>
      <c r="CP8" s="56">
        <f t="shared" ca="1" si="3"/>
        <v>0</v>
      </c>
      <c r="CQ8" s="56">
        <f t="shared" ca="1" si="3"/>
        <v>0</v>
      </c>
      <c r="CR8" s="56">
        <f t="shared" ca="1" si="3"/>
        <v>0</v>
      </c>
      <c r="CS8" s="82">
        <f t="shared" ca="1" si="4"/>
        <v>0</v>
      </c>
      <c r="CT8" s="82">
        <f t="shared" ca="1" si="4"/>
        <v>0</v>
      </c>
      <c r="CU8" s="82">
        <f t="shared" ca="1" si="4"/>
        <v>0</v>
      </c>
      <c r="CV8" s="82">
        <f t="shared" ca="1" si="4"/>
        <v>0</v>
      </c>
      <c r="CW8" s="36">
        <f t="shared" ca="1" si="5"/>
        <v>4.1932800000000006</v>
      </c>
      <c r="CX8" s="36">
        <f t="shared" ca="1" si="5"/>
        <v>2.27136</v>
      </c>
      <c r="CY8" s="36">
        <f t="shared" ca="1" si="5"/>
        <v>2.8690863157894739</v>
      </c>
      <c r="CZ8" s="36">
        <f t="shared" ca="1" si="5"/>
        <v>2.9734167272727272</v>
      </c>
      <c r="DA8" s="36">
        <f t="shared" ca="1" si="5"/>
        <v>4.361011200000001</v>
      </c>
      <c r="DB8" s="36">
        <f t="shared" ca="1" si="5"/>
        <v>8.722022400000002</v>
      </c>
      <c r="DC8" s="36">
        <f t="shared" ca="1" si="5"/>
        <v>17.444044800000004</v>
      </c>
      <c r="DD8" s="36">
        <f t="shared" ca="1" si="5"/>
        <v>34.888089600000008</v>
      </c>
      <c r="DE8" s="36">
        <f t="shared" ca="1" si="5"/>
        <v>69.776179200000016</v>
      </c>
      <c r="DF8" s="56">
        <f t="shared" ca="1" si="5"/>
        <v>0</v>
      </c>
      <c r="DG8" s="56">
        <f t="shared" ca="1" si="5"/>
        <v>0</v>
      </c>
      <c r="DH8" s="56">
        <f t="shared" ca="1" si="5"/>
        <v>0</v>
      </c>
      <c r="DI8" s="56">
        <f t="shared" ca="1" si="5"/>
        <v>0</v>
      </c>
      <c r="DJ8" s="56">
        <f t="shared" ca="1" si="5"/>
        <v>0</v>
      </c>
      <c r="DK8" s="82">
        <f t="shared" ca="1" si="6"/>
        <v>0</v>
      </c>
      <c r="DL8" s="82">
        <f t="shared" ca="1" si="6"/>
        <v>0</v>
      </c>
      <c r="DM8" s="82">
        <f t="shared" ca="1" si="6"/>
        <v>0</v>
      </c>
      <c r="DN8" s="82">
        <f t="shared" ca="1" si="6"/>
        <v>0</v>
      </c>
      <c r="DO8" s="36">
        <f t="shared" ca="1" si="7"/>
        <v>0.79104000000000019</v>
      </c>
      <c r="DP8" s="36">
        <f t="shared" ca="1" si="7"/>
        <v>0.42848000000000014</v>
      </c>
      <c r="DQ8" s="36">
        <f t="shared" ca="1" si="7"/>
        <v>0.54123789473684225</v>
      </c>
      <c r="DR8" s="36">
        <f t="shared" ca="1" si="7"/>
        <v>0.56091927272727271</v>
      </c>
      <c r="DS8" s="36">
        <f t="shared" ca="1" si="7"/>
        <v>0.82268160000000023</v>
      </c>
      <c r="DT8" s="36">
        <f t="shared" ca="1" si="7"/>
        <v>1.6453632000000005</v>
      </c>
      <c r="DU8" s="36">
        <f t="shared" ca="1" si="7"/>
        <v>3.2907264000000009</v>
      </c>
      <c r="DV8" s="36">
        <f t="shared" ca="1" si="7"/>
        <v>6.5814528000000019</v>
      </c>
      <c r="DW8" s="36">
        <f t="shared" ca="1" si="7"/>
        <v>13.162905600000004</v>
      </c>
      <c r="DX8" s="56">
        <f t="shared" ca="1" si="7"/>
        <v>0</v>
      </c>
      <c r="DY8" s="56">
        <f t="shared" ca="1" si="7"/>
        <v>0</v>
      </c>
      <c r="DZ8" s="56">
        <f t="shared" ca="1" si="7"/>
        <v>0</v>
      </c>
      <c r="EA8" s="56">
        <f t="shared" ca="1" si="7"/>
        <v>0</v>
      </c>
      <c r="EB8" s="56">
        <f t="shared" ca="1" si="7"/>
        <v>0</v>
      </c>
      <c r="EC8" s="82">
        <f t="shared" ca="1" si="8"/>
        <v>0</v>
      </c>
      <c r="ED8" s="82">
        <f t="shared" ca="1" si="8"/>
        <v>0</v>
      </c>
      <c r="EE8" s="82">
        <f t="shared" ca="1" si="8"/>
        <v>0</v>
      </c>
      <c r="EF8" s="82">
        <f t="shared" ca="1" si="8"/>
        <v>0</v>
      </c>
      <c r="EG8" s="36">
        <f t="shared" ca="1" si="9"/>
        <v>0.16068000000000002</v>
      </c>
      <c r="EH8" s="36">
        <f t="shared" ca="1" si="9"/>
        <v>8.7035000000000015E-2</v>
      </c>
      <c r="EI8" s="36">
        <f t="shared" ca="1" si="9"/>
        <v>5.4969473684210533E-2</v>
      </c>
      <c r="EJ8" s="36">
        <f t="shared" ca="1" si="9"/>
        <v>3.7978909090909091E-2</v>
      </c>
      <c r="EK8" s="36">
        <f t="shared" ca="1" si="9"/>
        <v>6.6842880000000007E-2</v>
      </c>
      <c r="EL8" s="36">
        <f t="shared" ca="1" si="9"/>
        <v>0.10026432</v>
      </c>
      <c r="EM8" s="36">
        <f t="shared" ca="1" si="9"/>
        <v>0.16710720000000004</v>
      </c>
      <c r="EN8" s="36">
        <f t="shared" ca="1" si="9"/>
        <v>0.33421440000000008</v>
      </c>
      <c r="EO8" s="36">
        <f t="shared" ca="1" si="9"/>
        <v>0.66842880000000016</v>
      </c>
      <c r="EP8" s="56">
        <f t="shared" ca="1" si="9"/>
        <v>1.3368576000000003</v>
      </c>
      <c r="EQ8" s="56">
        <f t="shared" ca="1" si="9"/>
        <v>2.6737152000000006</v>
      </c>
      <c r="ER8" s="56">
        <f t="shared" ca="1" si="9"/>
        <v>0</v>
      </c>
      <c r="ES8" s="56">
        <f t="shared" ca="1" si="9"/>
        <v>0</v>
      </c>
      <c r="ET8" s="56">
        <f t="shared" ca="1" si="9"/>
        <v>0</v>
      </c>
      <c r="EU8" s="82">
        <f t="shared" ca="1" si="10"/>
        <v>0</v>
      </c>
      <c r="EV8" s="82">
        <f t="shared" ca="1" si="10"/>
        <v>0</v>
      </c>
      <c r="EW8" s="82">
        <f t="shared" ca="1" si="10"/>
        <v>0</v>
      </c>
      <c r="EX8" s="82">
        <f t="shared" ca="1" si="10"/>
        <v>0</v>
      </c>
    </row>
    <row r="9" spans="2:156" ht="11.25" customHeight="1" x14ac:dyDescent="0.15">
      <c r="B9" s="28">
        <v>6</v>
      </c>
      <c r="C9" s="56">
        <f>MATCH(B9,[6]大地图节奏!$F$5:$F$104,0)</f>
        <v>16</v>
      </c>
      <c r="D9" s="35">
        <f t="shared" si="15"/>
        <v>25</v>
      </c>
      <c r="E9" s="45">
        <v>1.25</v>
      </c>
      <c r="I9" s="28">
        <v>6</v>
      </c>
      <c r="J9" s="35">
        <f>MATCH(I9,[6]大地图节奏!$F$5:$F$104,0)</f>
        <v>16</v>
      </c>
      <c r="K9" s="35">
        <f>INDEX(节奏总纲!P$4:P$113,$J9,1)</f>
        <v>2.031433133020796</v>
      </c>
      <c r="L9" s="35">
        <f>INDEX(节奏总纲!Q$4:Q$113,$J9,1)</f>
        <v>1.7586116632561031</v>
      </c>
      <c r="M9" s="35">
        <f>INDEX(节奏总纲!R$4:R$113,$J9,1)</f>
        <v>1.4398798046851402</v>
      </c>
      <c r="N9" s="35">
        <f>INDEX(节奏总纲!S$4:S$113,$J9,1)</f>
        <v>1.0618300986299702</v>
      </c>
      <c r="O9" s="35">
        <f>INDEX(节奏总纲!T$4:T$113,$J9,1)</f>
        <v>0.59460047803518701</v>
      </c>
      <c r="S9" s="36">
        <v>6</v>
      </c>
      <c r="T9" s="40">
        <f>引用信息!W28</f>
        <v>1558.1234999999997</v>
      </c>
      <c r="U9" s="40">
        <f>引用信息!X28</f>
        <v>112.71149999999997</v>
      </c>
      <c r="V9" s="40">
        <f>引用信息!Y28</f>
        <v>44.16</v>
      </c>
      <c r="W9" s="40">
        <f>引用信息!Z28</f>
        <v>8.2799999999999994</v>
      </c>
      <c r="X9" s="40">
        <f>引用信息!AA28</f>
        <v>1.7249999999999999</v>
      </c>
      <c r="Y9" s="37">
        <f>IF(INT(求节点($J$4:$J$21,$I$4:$I$21,节奏总纲!AD9))&gt;$I$21,$I$21,INT(求节点($J$4:$J$21,$I$4:$I$21,节奏总纲!AD9)))</f>
        <v>9</v>
      </c>
      <c r="Z9" s="37">
        <f>IF(INT(求节点($J$4:$J$21,$I$4:$I$21,节奏总纲!AE9))&gt;$I$21,$I$21,INT(求节点($J$4:$J$21,$I$4:$I$21,节奏总纲!AE9)))</f>
        <v>9</v>
      </c>
      <c r="AA9" s="37">
        <f>IF(INT(求节点($J$4:$J$21,$I$4:$I$21,节奏总纲!AF9))&gt;$I$21,$I$21,INT(求节点($J$4:$J$21,$I$4:$I$21,节奏总纲!AF9)))</f>
        <v>9</v>
      </c>
      <c r="AB9" s="37">
        <f>IF(INT(求节点($J$4:$J$21,$I$4:$I$21,节奏总纲!AG9))&gt;$I$21,$I$21,INT(求节点($J$4:$J$21,$I$4:$I$21,节奏总纲!AG9)))</f>
        <v>10</v>
      </c>
      <c r="AC9" s="37">
        <f>IF(INT(求节点($J$4:$J$21,$I$4:$I$21,节奏总纲!AH9))&gt;$I$21,$I$21,INT(求节点($J$4:$J$21,$I$4:$I$21,节奏总纲!AH9)))</f>
        <v>11</v>
      </c>
      <c r="AD9" s="55">
        <f>('[2]功能-行军令'!F$7+'[2]功能-行军令'!F$14+24*60/'[2]功能-行军令'!$F$18)*'[2]功能-行军令'!$AJ$7</f>
        <v>27.599999999999998</v>
      </c>
      <c r="AE9" s="55">
        <f>('[2]功能-行军令'!G$7+'[2]功能-行军令'!G$14+24*60/'[2]功能-行军令'!$F$18)*'[2]功能-行军令'!$AJ$7</f>
        <v>40.199999999999996</v>
      </c>
      <c r="AF9" s="55">
        <f>('[2]功能-行军令'!H$7+'[2]功能-行军令'!H$14+24*60/'[2]功能-行军令'!$F$18)*'[2]功能-行军令'!$AJ$7</f>
        <v>54.6</v>
      </c>
      <c r="AG9" s="55">
        <f>('[2]功能-行军令'!I$7+'[2]功能-行军令'!I$14+24*60/'[2]功能-行军令'!$F$18)*'[2]功能-行军令'!$AJ$7</f>
        <v>61.8</v>
      </c>
      <c r="AH9" s="55">
        <f>('[2]功能-行军令'!J$7+'[2]功能-行军令'!J$14+24*60/'[2]功能-行军令'!$F$18)*'[2]功能-行军令'!$AJ$7</f>
        <v>61.8</v>
      </c>
      <c r="AL9" s="35">
        <v>6</v>
      </c>
      <c r="AM9" s="28">
        <f t="shared" ca="1" si="11"/>
        <v>77.791778307692283</v>
      </c>
      <c r="AN9" s="28">
        <f t="shared" ca="1" si="11"/>
        <v>42.137213249999988</v>
      </c>
      <c r="AO9" s="28">
        <f t="shared" ca="1" si="11"/>
        <v>52.900527789473671</v>
      </c>
      <c r="AP9" s="28">
        <f t="shared" ca="1" si="11"/>
        <v>54.897837709090879</v>
      </c>
      <c r="AQ9" s="28">
        <f t="shared" ca="1" si="11"/>
        <v>80.47361807999998</v>
      </c>
      <c r="AR9" s="28">
        <f t="shared" ca="1" si="11"/>
        <v>160.74937727999998</v>
      </c>
      <c r="AS9" s="28">
        <f t="shared" ca="1" si="11"/>
        <v>321.46464095999994</v>
      </c>
      <c r="AT9" s="28">
        <f t="shared" ca="1" si="11"/>
        <v>642.92928191999988</v>
      </c>
      <c r="AU9" s="28">
        <f t="shared" ca="1" si="12"/>
        <v>1285.8585638399998</v>
      </c>
      <c r="AV9" s="28">
        <f t="shared" ca="1" si="13"/>
        <v>14.464166399999998</v>
      </c>
      <c r="AW9" s="28">
        <f t="shared" ca="1" si="13"/>
        <v>2.729088</v>
      </c>
      <c r="AX9" s="28">
        <f t="shared" ca="1" si="13"/>
        <v>0</v>
      </c>
      <c r="AY9" s="28">
        <f t="shared" ca="1" si="13"/>
        <v>0</v>
      </c>
      <c r="AZ9" s="28">
        <f t="shared" ca="1" si="13"/>
        <v>0</v>
      </c>
      <c r="BA9" s="28">
        <f t="shared" ca="1" si="13"/>
        <v>0</v>
      </c>
      <c r="BB9" s="28">
        <f t="shared" ca="1" si="13"/>
        <v>0</v>
      </c>
      <c r="BC9" s="28">
        <f t="shared" ca="1" si="13"/>
        <v>0</v>
      </c>
      <c r="BD9" s="28">
        <f t="shared" ca="1" si="13"/>
        <v>0</v>
      </c>
      <c r="BE9" s="28"/>
      <c r="BF9" s="28">
        <f t="shared" ca="1" si="14"/>
        <v>2736.3960935362566</v>
      </c>
      <c r="BG9" s="28"/>
      <c r="BI9" s="28"/>
      <c r="BJ9" s="28"/>
      <c r="BK9" s="28"/>
      <c r="BL9" s="36">
        <v>6</v>
      </c>
      <c r="BM9" s="36">
        <f t="shared" ca="1" si="1"/>
        <v>66.16032092307691</v>
      </c>
      <c r="BN9" s="36">
        <f t="shared" ca="1" si="1"/>
        <v>35.836840499999994</v>
      </c>
      <c r="BO9" s="36">
        <f t="shared" ca="1" si="1"/>
        <v>45.267587999999989</v>
      </c>
      <c r="BP9" s="36">
        <f t="shared" ca="1" si="1"/>
        <v>46.913682109090885</v>
      </c>
      <c r="BQ9" s="36">
        <f t="shared" ca="1" si="1"/>
        <v>68.806733759999986</v>
      </c>
      <c r="BR9" s="36">
        <f t="shared" ca="1" si="1"/>
        <v>137.61346751999997</v>
      </c>
      <c r="BS9" s="36">
        <f t="shared" ca="1" si="1"/>
        <v>275.22693503999994</v>
      </c>
      <c r="BT9" s="36">
        <f t="shared" ca="1" si="1"/>
        <v>550.45387007999989</v>
      </c>
      <c r="BU9" s="36">
        <f t="shared" ca="1" si="1"/>
        <v>1100.9077401599998</v>
      </c>
      <c r="BV9" s="56">
        <f t="shared" ca="1" si="1"/>
        <v>0</v>
      </c>
      <c r="BW9" s="56">
        <f t="shared" ca="1" si="1"/>
        <v>0</v>
      </c>
      <c r="BX9" s="56">
        <f t="shared" ca="1" si="1"/>
        <v>0</v>
      </c>
      <c r="BY9" s="56">
        <f t="shared" ca="1" si="1"/>
        <v>0</v>
      </c>
      <c r="BZ9" s="56">
        <f t="shared" ca="1" si="1"/>
        <v>0</v>
      </c>
      <c r="CA9" s="82">
        <f t="shared" ca="1" si="2"/>
        <v>0</v>
      </c>
      <c r="CB9" s="82">
        <f t="shared" ca="1" si="2"/>
        <v>0</v>
      </c>
      <c r="CC9" s="82">
        <f t="shared" ca="1" si="2"/>
        <v>0</v>
      </c>
      <c r="CD9" s="82">
        <f t="shared" ca="1" si="2"/>
        <v>0</v>
      </c>
      <c r="CE9" s="36">
        <f t="shared" ca="1" si="3"/>
        <v>6.9707727692307664</v>
      </c>
      <c r="CF9" s="36">
        <f t="shared" ca="1" si="3"/>
        <v>3.7758352499999983</v>
      </c>
      <c r="CG9" s="36">
        <f t="shared" ca="1" si="3"/>
        <v>4.7694761052631556</v>
      </c>
      <c r="CH9" s="36">
        <f t="shared" ca="1" si="3"/>
        <v>4.9429115999999977</v>
      </c>
      <c r="CI9" s="36">
        <f t="shared" ca="1" si="3"/>
        <v>7.2496036799999981</v>
      </c>
      <c r="CJ9" s="36">
        <f t="shared" ca="1" si="3"/>
        <v>14.499207359999996</v>
      </c>
      <c r="CK9" s="36">
        <f t="shared" ca="1" si="3"/>
        <v>28.998414719999992</v>
      </c>
      <c r="CL9" s="36">
        <f t="shared" ca="1" si="3"/>
        <v>57.996829439999985</v>
      </c>
      <c r="CM9" s="36">
        <f t="shared" ca="1" si="3"/>
        <v>115.99365887999997</v>
      </c>
      <c r="CN9" s="56">
        <f t="shared" ca="1" si="3"/>
        <v>0</v>
      </c>
      <c r="CO9" s="56">
        <f t="shared" ca="1" si="3"/>
        <v>0</v>
      </c>
      <c r="CP9" s="56">
        <f t="shared" ca="1" si="3"/>
        <v>0</v>
      </c>
      <c r="CQ9" s="56">
        <f t="shared" ca="1" si="3"/>
        <v>0</v>
      </c>
      <c r="CR9" s="56">
        <f t="shared" ca="1" si="3"/>
        <v>0</v>
      </c>
      <c r="CS9" s="82">
        <f t="shared" ca="1" si="4"/>
        <v>0</v>
      </c>
      <c r="CT9" s="82">
        <f t="shared" ca="1" si="4"/>
        <v>0</v>
      </c>
      <c r="CU9" s="82">
        <f t="shared" ca="1" si="4"/>
        <v>0</v>
      </c>
      <c r="CV9" s="82">
        <f t="shared" ca="1" si="4"/>
        <v>0</v>
      </c>
      <c r="CW9" s="36">
        <f t="shared" ca="1" si="5"/>
        <v>3.7094400000000003</v>
      </c>
      <c r="CX9" s="36">
        <f t="shared" ca="1" si="5"/>
        <v>2.00928</v>
      </c>
      <c r="CY9" s="36">
        <f t="shared" ca="1" si="5"/>
        <v>2.538037894736842</v>
      </c>
      <c r="CZ9" s="36">
        <f t="shared" ca="1" si="5"/>
        <v>2.6303301818181808</v>
      </c>
      <c r="DA9" s="36">
        <f t="shared" ca="1" si="5"/>
        <v>3.8578175999999997</v>
      </c>
      <c r="DB9" s="36">
        <f t="shared" ca="1" si="5"/>
        <v>7.7156351999999995</v>
      </c>
      <c r="DC9" s="36">
        <f t="shared" ca="1" si="5"/>
        <v>15.431270399999999</v>
      </c>
      <c r="DD9" s="36">
        <f t="shared" ca="1" si="5"/>
        <v>30.862540799999998</v>
      </c>
      <c r="DE9" s="36">
        <f t="shared" ca="1" si="5"/>
        <v>61.725081599999996</v>
      </c>
      <c r="DF9" s="56">
        <f t="shared" ca="1" si="5"/>
        <v>0</v>
      </c>
      <c r="DG9" s="56">
        <f t="shared" ca="1" si="5"/>
        <v>0</v>
      </c>
      <c r="DH9" s="56">
        <f t="shared" ca="1" si="5"/>
        <v>0</v>
      </c>
      <c r="DI9" s="56">
        <f t="shared" ca="1" si="5"/>
        <v>0</v>
      </c>
      <c r="DJ9" s="56">
        <f t="shared" ca="1" si="5"/>
        <v>0</v>
      </c>
      <c r="DK9" s="82">
        <f t="shared" ca="1" si="6"/>
        <v>0</v>
      </c>
      <c r="DL9" s="82">
        <f t="shared" ca="1" si="6"/>
        <v>0</v>
      </c>
      <c r="DM9" s="82">
        <f t="shared" ca="1" si="6"/>
        <v>0</v>
      </c>
      <c r="DN9" s="82">
        <f t="shared" ca="1" si="6"/>
        <v>0</v>
      </c>
      <c r="DO9" s="36">
        <f t="shared" ca="1" si="7"/>
        <v>0.78723692307692295</v>
      </c>
      <c r="DP9" s="36">
        <f t="shared" ca="1" si="7"/>
        <v>0.42641999999999997</v>
      </c>
      <c r="DQ9" s="36">
        <f t="shared" ca="1" si="7"/>
        <v>0.26931789473684209</v>
      </c>
      <c r="DR9" s="36">
        <f t="shared" ca="1" si="7"/>
        <v>0.37214836363636355</v>
      </c>
      <c r="DS9" s="36">
        <f t="shared" ca="1" si="7"/>
        <v>0.49123583999999992</v>
      </c>
      <c r="DT9" s="36">
        <f t="shared" ca="1" si="7"/>
        <v>0.81872639999999985</v>
      </c>
      <c r="DU9" s="36">
        <f t="shared" ca="1" si="7"/>
        <v>1.6374527999999997</v>
      </c>
      <c r="DV9" s="36">
        <f t="shared" ca="1" si="7"/>
        <v>3.2749055999999994</v>
      </c>
      <c r="DW9" s="36">
        <f t="shared" ca="1" si="7"/>
        <v>6.5498111999999988</v>
      </c>
      <c r="DX9" s="56">
        <f t="shared" ca="1" si="7"/>
        <v>13.099622399999998</v>
      </c>
      <c r="DY9" s="56">
        <f t="shared" ca="1" si="7"/>
        <v>0</v>
      </c>
      <c r="DZ9" s="56">
        <f t="shared" ca="1" si="7"/>
        <v>0</v>
      </c>
      <c r="EA9" s="56">
        <f t="shared" ca="1" si="7"/>
        <v>0</v>
      </c>
      <c r="EB9" s="56">
        <f t="shared" ca="1" si="7"/>
        <v>0</v>
      </c>
      <c r="EC9" s="82">
        <f t="shared" ca="1" si="8"/>
        <v>0</v>
      </c>
      <c r="ED9" s="82">
        <f t="shared" ca="1" si="8"/>
        <v>0</v>
      </c>
      <c r="EE9" s="82">
        <f t="shared" ca="1" si="8"/>
        <v>0</v>
      </c>
      <c r="EF9" s="82">
        <f t="shared" ca="1" si="8"/>
        <v>0</v>
      </c>
      <c r="EG9" s="36">
        <f t="shared" ca="1" si="9"/>
        <v>0.16400769230769227</v>
      </c>
      <c r="EH9" s="36">
        <f t="shared" ca="1" si="9"/>
        <v>8.8837499999999972E-2</v>
      </c>
      <c r="EI9" s="36">
        <f t="shared" ca="1" si="9"/>
        <v>5.6107894736842093E-2</v>
      </c>
      <c r="EJ9" s="36">
        <f t="shared" ca="1" si="9"/>
        <v>3.8765454545454534E-2</v>
      </c>
      <c r="EK9" s="36">
        <f t="shared" ca="1" si="9"/>
        <v>6.8227199999999988E-2</v>
      </c>
      <c r="EL9" s="36">
        <f t="shared" ca="1" si="9"/>
        <v>0.10234079999999998</v>
      </c>
      <c r="EM9" s="36">
        <f t="shared" ca="1" si="9"/>
        <v>0.170568</v>
      </c>
      <c r="EN9" s="36">
        <f t="shared" ca="1" si="9"/>
        <v>0.34113599999999999</v>
      </c>
      <c r="EO9" s="36">
        <f t="shared" ca="1" si="9"/>
        <v>0.68227199999999999</v>
      </c>
      <c r="EP9" s="56">
        <f t="shared" ca="1" si="9"/>
        <v>1.364544</v>
      </c>
      <c r="EQ9" s="56">
        <f t="shared" ca="1" si="9"/>
        <v>2.729088</v>
      </c>
      <c r="ER9" s="56">
        <f t="shared" ca="1" si="9"/>
        <v>0</v>
      </c>
      <c r="ES9" s="56">
        <f t="shared" ca="1" si="9"/>
        <v>0</v>
      </c>
      <c r="ET9" s="56">
        <f t="shared" ca="1" si="9"/>
        <v>0</v>
      </c>
      <c r="EU9" s="82">
        <f t="shared" ca="1" si="10"/>
        <v>0</v>
      </c>
      <c r="EV9" s="82">
        <f t="shared" ca="1" si="10"/>
        <v>0</v>
      </c>
      <c r="EW9" s="82">
        <f t="shared" ca="1" si="10"/>
        <v>0</v>
      </c>
      <c r="EX9" s="82">
        <f t="shared" ca="1" si="10"/>
        <v>0</v>
      </c>
    </row>
    <row r="10" spans="2:156" ht="11.25" customHeight="1" x14ac:dyDescent="0.15">
      <c r="B10" s="28">
        <v>7</v>
      </c>
      <c r="C10" s="56">
        <f>MATCH(B10,[6]大地图节奏!$F$5:$F$104,0)</f>
        <v>20</v>
      </c>
      <c r="D10" s="35">
        <f t="shared" si="15"/>
        <v>25</v>
      </c>
      <c r="E10" s="45">
        <v>1.25</v>
      </c>
      <c r="I10" s="28">
        <v>7</v>
      </c>
      <c r="J10" s="35">
        <f>MATCH(I10,[6]大地图节奏!$F$5:$F$104,0)</f>
        <v>20</v>
      </c>
      <c r="K10" s="35">
        <f>INDEX(节奏总纲!P$4:P$113,$J10,1)</f>
        <v>3</v>
      </c>
      <c r="L10" s="35">
        <f>INDEX(节奏总纲!Q$4:Q$113,$J10,1)</f>
        <v>2.6036999999999999</v>
      </c>
      <c r="M10" s="35">
        <f>INDEX(节奏总纲!R$4:R$113,$J10,1)</f>
        <v>2.1372</v>
      </c>
      <c r="N10" s="35">
        <f>INDEX(节奏总纲!S$4:S$113,$J10,1)</f>
        <v>1.5800999999999998</v>
      </c>
      <c r="O10" s="35">
        <f>INDEX(节奏总纲!T$4:T$113,$J10,1)</f>
        <v>0.87990000000000002</v>
      </c>
      <c r="S10" s="36">
        <v>7</v>
      </c>
      <c r="T10" s="40">
        <f>引用信息!W29</f>
        <v>1354.8142928571428</v>
      </c>
      <c r="U10" s="40">
        <f>引用信息!X29</f>
        <v>97.939992857142855</v>
      </c>
      <c r="V10" s="40">
        <f>引用信息!Y29</f>
        <v>38.4</v>
      </c>
      <c r="W10" s="40">
        <f>引用信息!Z29</f>
        <v>7.3028571428571434</v>
      </c>
      <c r="X10" s="40">
        <f>引用信息!AA29</f>
        <v>1.5428571428571429</v>
      </c>
      <c r="Y10" s="37">
        <f>IF(INT(求节点($J$4:$J$21,$I$4:$I$21,节奏总纲!AD10))&gt;$I$21,$I$21,INT(求节点($J$4:$J$21,$I$4:$I$21,节奏总纲!AD10)))</f>
        <v>9</v>
      </c>
      <c r="Z10" s="37">
        <f>IF(INT(求节点($J$4:$J$21,$I$4:$I$21,节奏总纲!AE10))&gt;$I$21,$I$21,INT(求节点($J$4:$J$21,$I$4:$I$21,节奏总纲!AE10)))</f>
        <v>9</v>
      </c>
      <c r="AA10" s="37">
        <f>IF(INT(求节点($J$4:$J$21,$I$4:$I$21,节奏总纲!AF10))&gt;$I$21,$I$21,INT(求节点($J$4:$J$21,$I$4:$I$21,节奏总纲!AF10)))</f>
        <v>10</v>
      </c>
      <c r="AB10" s="37">
        <f>IF(INT(求节点($J$4:$J$21,$I$4:$I$21,节奏总纲!AG10))&gt;$I$21,$I$21,INT(求节点($J$4:$J$21,$I$4:$I$21,节奏总纲!AG10)))</f>
        <v>10</v>
      </c>
      <c r="AC10" s="37">
        <f>IF(INT(求节点($J$4:$J$21,$I$4:$I$21,节奏总纲!AH10))&gt;$I$21,$I$21,INT(求节点($J$4:$J$21,$I$4:$I$21,节奏总纲!AH10)))</f>
        <v>12</v>
      </c>
      <c r="AD10" s="55">
        <f>('[2]功能-行军令'!F$7+'[2]功能-行军令'!F$14+24*60/'[2]功能-行军令'!$F$18)*'[2]功能-行军令'!$AJ$7</f>
        <v>27.599999999999998</v>
      </c>
      <c r="AE10" s="55">
        <f>('[2]功能-行军令'!G$7+'[2]功能-行军令'!G$14+24*60/'[2]功能-行军令'!$F$18)*'[2]功能-行军令'!$AJ$7</f>
        <v>40.199999999999996</v>
      </c>
      <c r="AF10" s="55">
        <f>('[2]功能-行军令'!H$7+'[2]功能-行军令'!H$14+24*60/'[2]功能-行军令'!$F$18)*'[2]功能-行军令'!$AJ$7</f>
        <v>54.6</v>
      </c>
      <c r="AG10" s="55">
        <f>('[2]功能-行军令'!I$7+'[2]功能-行军令'!I$14+24*60/'[2]功能-行军令'!$F$18)*'[2]功能-行军令'!$AJ$7</f>
        <v>61.8</v>
      </c>
      <c r="AH10" s="55">
        <f>('[2]功能-行军令'!J$7+'[2]功能-行军令'!J$14+24*60/'[2]功能-行军令'!$F$18)*'[2]功能-行军令'!$AJ$7</f>
        <v>61.8</v>
      </c>
      <c r="AL10" s="35">
        <v>7</v>
      </c>
      <c r="AM10" s="28">
        <f t="shared" ca="1" si="11"/>
        <v>67.651334367032959</v>
      </c>
      <c r="AN10" s="28">
        <f t="shared" ca="1" si="11"/>
        <v>36.644472782142856</v>
      </c>
      <c r="AO10" s="28">
        <f t="shared" ca="1" si="11"/>
        <v>44.896541860150379</v>
      </c>
      <c r="AP10" s="28">
        <f t="shared" ca="1" si="11"/>
        <v>46.97507210961038</v>
      </c>
      <c r="AQ10" s="28">
        <f t="shared" ca="1" si="11"/>
        <v>68.604649364571429</v>
      </c>
      <c r="AR10" s="28">
        <f t="shared" ca="1" si="11"/>
        <v>136.39395262628571</v>
      </c>
      <c r="AS10" s="28">
        <f t="shared" ca="1" si="11"/>
        <v>272.75739370971428</v>
      </c>
      <c r="AT10" s="28">
        <f t="shared" ca="1" si="11"/>
        <v>545.48427587657147</v>
      </c>
      <c r="AU10" s="28">
        <f t="shared" ca="1" si="12"/>
        <v>1090.9685517531429</v>
      </c>
      <c r="AV10" s="28">
        <f t="shared" ca="1" si="13"/>
        <v>65.837919085714276</v>
      </c>
      <c r="AW10" s="28">
        <f t="shared" ca="1" si="13"/>
        <v>1.2204617142857144</v>
      </c>
      <c r="AX10" s="28">
        <f t="shared" ca="1" si="13"/>
        <v>2.4409234285714287</v>
      </c>
      <c r="AY10" s="28">
        <f t="shared" ca="1" si="13"/>
        <v>0</v>
      </c>
      <c r="AZ10" s="28">
        <f t="shared" ca="1" si="13"/>
        <v>0</v>
      </c>
      <c r="BA10" s="28">
        <f t="shared" ca="1" si="13"/>
        <v>0</v>
      </c>
      <c r="BB10" s="28">
        <f t="shared" ca="1" si="13"/>
        <v>0</v>
      </c>
      <c r="BC10" s="28">
        <f t="shared" ca="1" si="13"/>
        <v>0</v>
      </c>
      <c r="BD10" s="28">
        <f t="shared" ca="1" si="13"/>
        <v>0</v>
      </c>
      <c r="BE10" s="28"/>
      <c r="BF10" s="28">
        <f t="shared" ca="1" si="14"/>
        <v>2379.8755486777936</v>
      </c>
      <c r="BG10" s="28"/>
      <c r="BI10" s="28">
        <f ca="1">BI4*BI5*BI6/BI7/BI8</f>
        <v>1529.5382153846153</v>
      </c>
      <c r="BJ10" s="28"/>
      <c r="BK10" s="28"/>
      <c r="BL10" s="36">
        <v>7</v>
      </c>
      <c r="BM10" s="36">
        <f t="shared" ca="1" si="1"/>
        <v>57.527499204395596</v>
      </c>
      <c r="BN10" s="36">
        <f t="shared" ca="1" si="1"/>
        <v>31.160728735714283</v>
      </c>
      <c r="BO10" s="36">
        <f t="shared" ca="1" si="1"/>
        <v>39.360920508270674</v>
      </c>
      <c r="BP10" s="36">
        <f t="shared" ca="1" si="1"/>
        <v>40.79222670857142</v>
      </c>
      <c r="BQ10" s="36">
        <f t="shared" ca="1" si="1"/>
        <v>59.82859917257143</v>
      </c>
      <c r="BR10" s="36">
        <f t="shared" ca="1" si="1"/>
        <v>119.65719834514286</v>
      </c>
      <c r="BS10" s="36">
        <f t="shared" ca="1" si="1"/>
        <v>239.31439669028572</v>
      </c>
      <c r="BT10" s="36">
        <f t="shared" ca="1" si="1"/>
        <v>478.62879338057144</v>
      </c>
      <c r="BU10" s="36">
        <f t="shared" ca="1" si="1"/>
        <v>957.25758676114287</v>
      </c>
      <c r="BV10" s="56">
        <f t="shared" ca="1" si="1"/>
        <v>0</v>
      </c>
      <c r="BW10" s="56">
        <f t="shared" ca="1" si="1"/>
        <v>0</v>
      </c>
      <c r="BX10" s="56">
        <f t="shared" ca="1" si="1"/>
        <v>0</v>
      </c>
      <c r="BY10" s="56">
        <f t="shared" ca="1" si="1"/>
        <v>0</v>
      </c>
      <c r="BZ10" s="56">
        <f t="shared" ca="1" si="1"/>
        <v>0</v>
      </c>
      <c r="CA10" s="82">
        <f t="shared" ca="1" si="2"/>
        <v>0</v>
      </c>
      <c r="CB10" s="82">
        <f t="shared" ca="1" si="2"/>
        <v>0</v>
      </c>
      <c r="CC10" s="82">
        <f t="shared" ca="1" si="2"/>
        <v>0</v>
      </c>
      <c r="CD10" s="82">
        <f t="shared" ca="1" si="2"/>
        <v>0</v>
      </c>
      <c r="CE10" s="36">
        <f t="shared" ca="1" si="3"/>
        <v>6.0572118659340655</v>
      </c>
      <c r="CF10" s="36">
        <f t="shared" ca="1" si="3"/>
        <v>3.2809897607142857</v>
      </c>
      <c r="CG10" s="36">
        <f t="shared" ca="1" si="3"/>
        <v>4.1444081187969921</v>
      </c>
      <c r="CH10" s="36">
        <f t="shared" ca="1" si="3"/>
        <v>4.295113868571427</v>
      </c>
      <c r="CI10" s="36">
        <f t="shared" ca="1" si="3"/>
        <v>6.299500340571428</v>
      </c>
      <c r="CJ10" s="36">
        <f t="shared" ca="1" si="3"/>
        <v>12.599000681142856</v>
      </c>
      <c r="CK10" s="36">
        <f t="shared" ca="1" si="3"/>
        <v>25.198001362285712</v>
      </c>
      <c r="CL10" s="36">
        <f t="shared" ca="1" si="3"/>
        <v>50.396002724571424</v>
      </c>
      <c r="CM10" s="36">
        <f t="shared" ca="1" si="3"/>
        <v>100.79200544914285</v>
      </c>
      <c r="CN10" s="56">
        <f t="shared" ca="1" si="3"/>
        <v>0</v>
      </c>
      <c r="CO10" s="56">
        <f t="shared" ca="1" si="3"/>
        <v>0</v>
      </c>
      <c r="CP10" s="56">
        <f t="shared" ca="1" si="3"/>
        <v>0</v>
      </c>
      <c r="CQ10" s="56">
        <f t="shared" ca="1" si="3"/>
        <v>0</v>
      </c>
      <c r="CR10" s="56">
        <f t="shared" ca="1" si="3"/>
        <v>0</v>
      </c>
      <c r="CS10" s="82">
        <f t="shared" ca="1" si="4"/>
        <v>0</v>
      </c>
      <c r="CT10" s="82">
        <f t="shared" ca="1" si="4"/>
        <v>0</v>
      </c>
      <c r="CU10" s="82">
        <f t="shared" ca="1" si="4"/>
        <v>0</v>
      </c>
      <c r="CV10" s="82">
        <f t="shared" ca="1" si="4"/>
        <v>0</v>
      </c>
      <c r="CW10" s="36">
        <f t="shared" ca="1" si="5"/>
        <v>3.2256</v>
      </c>
      <c r="CX10" s="36">
        <f t="shared" ca="1" si="5"/>
        <v>1.7472000000000001</v>
      </c>
      <c r="CY10" s="36">
        <f t="shared" ca="1" si="5"/>
        <v>1.1034947368421053</v>
      </c>
      <c r="CZ10" s="36">
        <f t="shared" ca="1" si="5"/>
        <v>1.5248290909090907</v>
      </c>
      <c r="DA10" s="36">
        <f t="shared" ca="1" si="5"/>
        <v>2.0127743999999996</v>
      </c>
      <c r="DB10" s="36">
        <f t="shared" ca="1" si="5"/>
        <v>3.3546239999999998</v>
      </c>
      <c r="DC10" s="36">
        <f t="shared" ca="1" si="5"/>
        <v>6.7092479999999997</v>
      </c>
      <c r="DD10" s="36">
        <f t="shared" ca="1" si="5"/>
        <v>13.418495999999999</v>
      </c>
      <c r="DE10" s="36">
        <f t="shared" ca="1" si="5"/>
        <v>26.836991999999999</v>
      </c>
      <c r="DF10" s="56">
        <f t="shared" ca="1" si="5"/>
        <v>53.673983999999997</v>
      </c>
      <c r="DG10" s="56">
        <f t="shared" ca="1" si="5"/>
        <v>0</v>
      </c>
      <c r="DH10" s="56">
        <f t="shared" ca="1" si="5"/>
        <v>0</v>
      </c>
      <c r="DI10" s="56">
        <f t="shared" ca="1" si="5"/>
        <v>0</v>
      </c>
      <c r="DJ10" s="56">
        <f t="shared" ca="1" si="5"/>
        <v>0</v>
      </c>
      <c r="DK10" s="82">
        <f t="shared" ca="1" si="6"/>
        <v>0</v>
      </c>
      <c r="DL10" s="82">
        <f t="shared" ca="1" si="6"/>
        <v>0</v>
      </c>
      <c r="DM10" s="82">
        <f t="shared" ca="1" si="6"/>
        <v>0</v>
      </c>
      <c r="DN10" s="82">
        <f t="shared" ca="1" si="6"/>
        <v>0</v>
      </c>
      <c r="DO10" s="36">
        <f t="shared" ca="1" si="7"/>
        <v>0.69433318681318679</v>
      </c>
      <c r="DP10" s="36">
        <f t="shared" ca="1" si="7"/>
        <v>0.37609714285714285</v>
      </c>
      <c r="DQ10" s="36">
        <f t="shared" ca="1" si="7"/>
        <v>0.23753503759398495</v>
      </c>
      <c r="DR10" s="36">
        <f t="shared" ca="1" si="7"/>
        <v>0.32823023376623373</v>
      </c>
      <c r="DS10" s="36">
        <f t="shared" ca="1" si="7"/>
        <v>0.4332639085714286</v>
      </c>
      <c r="DT10" s="36">
        <f t="shared" ca="1" si="7"/>
        <v>0.72210651428571437</v>
      </c>
      <c r="DU10" s="36">
        <f t="shared" ca="1" si="7"/>
        <v>1.4442130285714287</v>
      </c>
      <c r="DV10" s="36">
        <f t="shared" ca="1" si="7"/>
        <v>2.8884260571428575</v>
      </c>
      <c r="DW10" s="36">
        <f t="shared" ca="1" si="7"/>
        <v>5.776852114285715</v>
      </c>
      <c r="DX10" s="56">
        <f t="shared" ca="1" si="7"/>
        <v>11.55370422857143</v>
      </c>
      <c r="DY10" s="56">
        <f t="shared" ca="1" si="7"/>
        <v>0</v>
      </c>
      <c r="DZ10" s="56">
        <f t="shared" ca="1" si="7"/>
        <v>0</v>
      </c>
      <c r="EA10" s="56">
        <f t="shared" ca="1" si="7"/>
        <v>0</v>
      </c>
      <c r="EB10" s="56">
        <f t="shared" ca="1" si="7"/>
        <v>0</v>
      </c>
      <c r="EC10" s="82">
        <f t="shared" ca="1" si="8"/>
        <v>0</v>
      </c>
      <c r="ED10" s="82">
        <f t="shared" ca="1" si="8"/>
        <v>0</v>
      </c>
      <c r="EE10" s="82">
        <f t="shared" ca="1" si="8"/>
        <v>0</v>
      </c>
      <c r="EF10" s="82">
        <f t="shared" ca="1" si="8"/>
        <v>0</v>
      </c>
      <c r="EG10" s="36">
        <f t="shared" ca="1" si="9"/>
        <v>0.14669010989010992</v>
      </c>
      <c r="EH10" s="36">
        <f t="shared" ca="1" si="9"/>
        <v>7.9457142857142865E-2</v>
      </c>
      <c r="EI10" s="36">
        <f t="shared" ca="1" si="9"/>
        <v>5.0183458646616545E-2</v>
      </c>
      <c r="EJ10" s="36">
        <f t="shared" ca="1" si="9"/>
        <v>3.4672207792207789E-2</v>
      </c>
      <c r="EK10" s="36">
        <f t="shared" ca="1" si="9"/>
        <v>3.0511542857142859E-2</v>
      </c>
      <c r="EL10" s="36">
        <f t="shared" ca="1" si="9"/>
        <v>6.1023085714285719E-2</v>
      </c>
      <c r="EM10" s="36">
        <f t="shared" ca="1" si="9"/>
        <v>9.1534628571428564E-2</v>
      </c>
      <c r="EN10" s="36">
        <f t="shared" ca="1" si="9"/>
        <v>0.1525577142857143</v>
      </c>
      <c r="EO10" s="36">
        <f t="shared" ca="1" si="9"/>
        <v>0.30511542857142859</v>
      </c>
      <c r="EP10" s="56">
        <f t="shared" ca="1" si="9"/>
        <v>0.61023085714285719</v>
      </c>
      <c r="EQ10" s="56">
        <f t="shared" ca="1" si="9"/>
        <v>1.2204617142857144</v>
      </c>
      <c r="ER10" s="56">
        <f t="shared" ca="1" si="9"/>
        <v>2.4409234285714287</v>
      </c>
      <c r="ES10" s="56">
        <f t="shared" ca="1" si="9"/>
        <v>0</v>
      </c>
      <c r="ET10" s="56">
        <f t="shared" ca="1" si="9"/>
        <v>0</v>
      </c>
      <c r="EU10" s="82">
        <f t="shared" ca="1" si="10"/>
        <v>0</v>
      </c>
      <c r="EV10" s="82">
        <f t="shared" ca="1" si="10"/>
        <v>0</v>
      </c>
      <c r="EW10" s="82">
        <f t="shared" ca="1" si="10"/>
        <v>0</v>
      </c>
      <c r="EX10" s="82">
        <f t="shared" ca="1" si="10"/>
        <v>0</v>
      </c>
    </row>
    <row r="11" spans="2:156" ht="11.25" customHeight="1" x14ac:dyDescent="0.15">
      <c r="B11" s="28">
        <v>8</v>
      </c>
      <c r="C11" s="56">
        <f>MATCH(B11,[6]大地图节奏!$F$5:$F$104,0)</f>
        <v>24</v>
      </c>
      <c r="D11" s="56">
        <f t="shared" si="15"/>
        <v>25</v>
      </c>
      <c r="E11" s="56">
        <v>1.25</v>
      </c>
      <c r="I11" s="28">
        <v>8</v>
      </c>
      <c r="J11" s="35">
        <f>MATCH(I11,[6]大地图节奏!$F$5:$F$104,0)</f>
        <v>24</v>
      </c>
      <c r="K11" s="35">
        <f>INDEX(节奏总纲!P$4:P$113,$J11,1)</f>
        <v>4.2780316430915768</v>
      </c>
      <c r="L11" s="35">
        <f>INDEX(节奏总纲!Q$4:Q$113,$J11,1)</f>
        <v>3.7214597263253628</v>
      </c>
      <c r="M11" s="35">
        <f>INDEX(节奏总纲!R$4:R$113,$J11,1)</f>
        <v>3.0699155070825155</v>
      </c>
      <c r="N11" s="35">
        <f>INDEX(节奏总纲!S$4:S$113,$J11,1)</f>
        <v>2.2742016214674821</v>
      </c>
      <c r="O11" s="35">
        <f>INDEX(节奏总纲!T$4:T$113,$J11,1)</f>
        <v>1.2692919885052709</v>
      </c>
      <c r="S11" s="36">
        <v>8</v>
      </c>
      <c r="T11" s="40">
        <f>引用信息!W30</f>
        <v>1316.0317689795916</v>
      </c>
      <c r="U11" s="40">
        <f>引用信息!X30</f>
        <v>95.073700408163262</v>
      </c>
      <c r="V11" s="40">
        <f>引用信息!Y30</f>
        <v>37.302857142857142</v>
      </c>
      <c r="W11" s="40">
        <f>引用信息!Z30</f>
        <v>7.1941224489795923</v>
      </c>
      <c r="X11" s="40">
        <f>引用信息!AA30</f>
        <v>1.5404081632653062</v>
      </c>
      <c r="Y11" s="37">
        <f>IF(INT(求节点($J$4:$J$21,$I$4:$I$21,节奏总纲!AD11))&gt;$I$21,$I$21,INT(求节点($J$4:$J$21,$I$4:$I$21,节奏总纲!AD11)))</f>
        <v>9</v>
      </c>
      <c r="Z11" s="37">
        <f>IF(INT(求节点($J$4:$J$21,$I$4:$I$21,节奏总纲!AE11))&gt;$I$21,$I$21,INT(求节点($J$4:$J$21,$I$4:$I$21,节奏总纲!AE11)))</f>
        <v>9</v>
      </c>
      <c r="AA11" s="37">
        <f>IF(INT(求节点($J$4:$J$21,$I$4:$I$21,节奏总纲!AF11))&gt;$I$21,$I$21,INT(求节点($J$4:$J$21,$I$4:$I$21,节奏总纲!AF11)))</f>
        <v>10</v>
      </c>
      <c r="AB11" s="37">
        <f>IF(INT(求节点($J$4:$J$21,$I$4:$I$21,节奏总纲!AG11))&gt;$I$21,$I$21,INT(求节点($J$4:$J$21,$I$4:$I$21,节奏总纲!AG11)))</f>
        <v>11</v>
      </c>
      <c r="AC11" s="37">
        <f>IF(INT(求节点($J$4:$J$21,$I$4:$I$21,节奏总纲!AH11))&gt;$I$21,$I$21,INT(求节点($J$4:$J$21,$I$4:$I$21,节奏总纲!AH11)))</f>
        <v>12</v>
      </c>
      <c r="AD11" s="55">
        <f>('[2]功能-行军令'!F$7+'[2]功能-行军令'!F$14+24*60/'[2]功能-行军令'!$F$18)*'[2]功能-行军令'!$AJ$7</f>
        <v>27.599999999999998</v>
      </c>
      <c r="AE11" s="55">
        <f>('[2]功能-行军令'!G$7+'[2]功能-行军令'!G$14+24*60/'[2]功能-行军令'!$F$18)*'[2]功能-行军令'!$AJ$7</f>
        <v>40.199999999999996</v>
      </c>
      <c r="AF11" s="55">
        <f>('[2]功能-行军令'!H$7+'[2]功能-行军令'!H$14+24*60/'[2]功能-行军令'!$F$18)*'[2]功能-行军令'!$AJ$7</f>
        <v>54.6</v>
      </c>
      <c r="AG11" s="55">
        <f>('[2]功能-行军令'!I$7+'[2]功能-行军令'!I$14+24*60/'[2]功能-行军令'!$F$18)*'[2]功能-行军令'!$AJ$7</f>
        <v>61.8</v>
      </c>
      <c r="AH11" s="55">
        <f>('[2]功能-行军令'!J$7+'[2]功能-行军令'!J$14+24*60/'[2]功能-行军令'!$F$18)*'[2]功能-行军令'!$AJ$7</f>
        <v>61.8</v>
      </c>
      <c r="AL11" s="35">
        <v>8</v>
      </c>
      <c r="AM11" s="28">
        <f t="shared" ca="1" si="11"/>
        <v>65.724568572433256</v>
      </c>
      <c r="AN11" s="28">
        <f t="shared" ca="1" si="11"/>
        <v>35.600807976734686</v>
      </c>
      <c r="AO11" s="28">
        <f t="shared" ca="1" si="11"/>
        <v>43.613373238066579</v>
      </c>
      <c r="AP11" s="28">
        <f t="shared" ca="1" si="11"/>
        <v>45.471485357298683</v>
      </c>
      <c r="AQ11" s="28">
        <f t="shared" ca="1" si="11"/>
        <v>66.501374931330602</v>
      </c>
      <c r="AR11" s="28">
        <f t="shared" ca="1" si="11"/>
        <v>132.2087233771102</v>
      </c>
      <c r="AS11" s="28">
        <f t="shared" ca="1" si="11"/>
        <v>264.24471267683259</v>
      </c>
      <c r="AT11" s="28">
        <f t="shared" ca="1" si="11"/>
        <v>528.45896224182843</v>
      </c>
      <c r="AU11" s="28">
        <f t="shared" ca="1" si="12"/>
        <v>1056.9179244836569</v>
      </c>
      <c r="AV11" s="28">
        <f t="shared" ca="1" si="13"/>
        <v>58.440542458775511</v>
      </c>
      <c r="AW11" s="28">
        <f t="shared" ca="1" si="13"/>
        <v>12.600201717551021</v>
      </c>
      <c r="AX11" s="28">
        <f t="shared" ca="1" si="13"/>
        <v>2.4370489469387757</v>
      </c>
      <c r="AY11" s="28">
        <f t="shared" ca="1" si="13"/>
        <v>0</v>
      </c>
      <c r="AZ11" s="28">
        <f t="shared" ca="1" si="13"/>
        <v>0</v>
      </c>
      <c r="BA11" s="28">
        <f t="shared" ca="1" si="13"/>
        <v>0</v>
      </c>
      <c r="BB11" s="28">
        <f t="shared" ca="1" si="13"/>
        <v>0</v>
      </c>
      <c r="BC11" s="28">
        <f t="shared" ca="1" si="13"/>
        <v>0</v>
      </c>
      <c r="BD11" s="28">
        <f t="shared" ca="1" si="13"/>
        <v>0</v>
      </c>
      <c r="BE11" s="28"/>
      <c r="BF11" s="28">
        <f t="shared" ca="1" si="14"/>
        <v>2312.2197259785571</v>
      </c>
      <c r="BG11" s="28"/>
      <c r="BI11" s="28"/>
      <c r="BJ11" s="28"/>
      <c r="BK11" s="28"/>
      <c r="BL11" s="36">
        <v>8</v>
      </c>
      <c r="BM11" s="36">
        <f t="shared" ca="1" si="1"/>
        <v>55.880733575133419</v>
      </c>
      <c r="BN11" s="36">
        <f t="shared" ca="1" si="1"/>
        <v>30.268730686530603</v>
      </c>
      <c r="BO11" s="36">
        <f t="shared" ca="1" si="1"/>
        <v>38.234186130354445</v>
      </c>
      <c r="BP11" s="36">
        <f t="shared" ca="1" si="1"/>
        <v>39.624520171458236</v>
      </c>
      <c r="BQ11" s="36">
        <f t="shared" ca="1" si="1"/>
        <v>58.115962918138763</v>
      </c>
      <c r="BR11" s="36">
        <f t="shared" ca="1" si="1"/>
        <v>116.23192583627753</v>
      </c>
      <c r="BS11" s="36">
        <f t="shared" ca="1" si="1"/>
        <v>232.46385167255505</v>
      </c>
      <c r="BT11" s="36">
        <f t="shared" ca="1" si="1"/>
        <v>464.9277033451101</v>
      </c>
      <c r="BU11" s="36">
        <f t="shared" ca="1" si="1"/>
        <v>929.85540669022021</v>
      </c>
      <c r="BV11" s="56">
        <f t="shared" ca="1" si="1"/>
        <v>0</v>
      </c>
      <c r="BW11" s="56">
        <f t="shared" ca="1" si="1"/>
        <v>0</v>
      </c>
      <c r="BX11" s="56">
        <f t="shared" ca="1" si="1"/>
        <v>0</v>
      </c>
      <c r="BY11" s="56">
        <f t="shared" ca="1" si="1"/>
        <v>0</v>
      </c>
      <c r="BZ11" s="56">
        <f t="shared" ca="1" si="1"/>
        <v>0</v>
      </c>
      <c r="CA11" s="82">
        <f t="shared" ca="1" si="2"/>
        <v>0</v>
      </c>
      <c r="CB11" s="82">
        <f t="shared" ca="1" si="2"/>
        <v>0</v>
      </c>
      <c r="CC11" s="82">
        <f t="shared" ca="1" si="2"/>
        <v>0</v>
      </c>
      <c r="CD11" s="82">
        <f t="shared" ca="1" si="2"/>
        <v>0</v>
      </c>
      <c r="CE11" s="36">
        <f t="shared" ca="1" si="3"/>
        <v>5.8799427021664039</v>
      </c>
      <c r="CF11" s="36">
        <f t="shared" ca="1" si="3"/>
        <v>3.184968963673469</v>
      </c>
      <c r="CG11" s="36">
        <f t="shared" ca="1" si="3"/>
        <v>4.0231186909559611</v>
      </c>
      <c r="CH11" s="36">
        <f t="shared" ca="1" si="3"/>
        <v>4.1694139160816315</v>
      </c>
      <c r="CI11" s="36">
        <f t="shared" ca="1" si="3"/>
        <v>6.1151404102530602</v>
      </c>
      <c r="CJ11" s="36">
        <f t="shared" ca="1" si="3"/>
        <v>12.23028082050612</v>
      </c>
      <c r="CK11" s="36">
        <f t="shared" ca="1" si="3"/>
        <v>24.460561641012241</v>
      </c>
      <c r="CL11" s="36">
        <f t="shared" ca="1" si="3"/>
        <v>48.921123282024482</v>
      </c>
      <c r="CM11" s="36">
        <f t="shared" ca="1" si="3"/>
        <v>97.842246564048963</v>
      </c>
      <c r="CN11" s="56">
        <f t="shared" ca="1" si="3"/>
        <v>0</v>
      </c>
      <c r="CO11" s="56">
        <f t="shared" ca="1" si="3"/>
        <v>0</v>
      </c>
      <c r="CP11" s="56">
        <f t="shared" ca="1" si="3"/>
        <v>0</v>
      </c>
      <c r="CQ11" s="56">
        <f t="shared" ca="1" si="3"/>
        <v>0</v>
      </c>
      <c r="CR11" s="56">
        <f t="shared" ca="1" si="3"/>
        <v>0</v>
      </c>
      <c r="CS11" s="82">
        <f t="shared" ca="1" si="4"/>
        <v>0</v>
      </c>
      <c r="CT11" s="82">
        <f t="shared" ca="1" si="4"/>
        <v>0</v>
      </c>
      <c r="CU11" s="82">
        <f t="shared" ca="1" si="4"/>
        <v>0</v>
      </c>
      <c r="CV11" s="82">
        <f t="shared" ca="1" si="4"/>
        <v>0</v>
      </c>
      <c r="CW11" s="36">
        <f t="shared" ca="1" si="5"/>
        <v>3.1334400000000002</v>
      </c>
      <c r="CX11" s="36">
        <f t="shared" ca="1" si="5"/>
        <v>1.6972800000000001</v>
      </c>
      <c r="CY11" s="36">
        <f t="shared" ca="1" si="5"/>
        <v>1.0719663157894737</v>
      </c>
      <c r="CZ11" s="36">
        <f t="shared" ca="1" si="5"/>
        <v>1.4812625454545454</v>
      </c>
      <c r="DA11" s="36">
        <f t="shared" ca="1" si="5"/>
        <v>1.9552665600000001</v>
      </c>
      <c r="DB11" s="36">
        <f t="shared" ca="1" si="5"/>
        <v>3.2587776000000002</v>
      </c>
      <c r="DC11" s="36">
        <f t="shared" ca="1" si="5"/>
        <v>6.5175552000000003</v>
      </c>
      <c r="DD11" s="36">
        <f t="shared" ca="1" si="5"/>
        <v>13.035110400000001</v>
      </c>
      <c r="DE11" s="36">
        <f t="shared" ca="1" si="5"/>
        <v>26.070220800000001</v>
      </c>
      <c r="DF11" s="56">
        <f t="shared" ca="1" si="5"/>
        <v>52.140441600000003</v>
      </c>
      <c r="DG11" s="56">
        <f t="shared" ca="1" si="5"/>
        <v>0</v>
      </c>
      <c r="DH11" s="56">
        <f t="shared" ca="1" si="5"/>
        <v>0</v>
      </c>
      <c r="DI11" s="56">
        <f t="shared" ca="1" si="5"/>
        <v>0</v>
      </c>
      <c r="DJ11" s="56">
        <f t="shared" ca="1" si="5"/>
        <v>0</v>
      </c>
      <c r="DK11" s="82">
        <f t="shared" ca="1" si="6"/>
        <v>0</v>
      </c>
      <c r="DL11" s="82">
        <f t="shared" ca="1" si="6"/>
        <v>0</v>
      </c>
      <c r="DM11" s="82">
        <f t="shared" ca="1" si="6"/>
        <v>0</v>
      </c>
      <c r="DN11" s="82">
        <f t="shared" ca="1" si="6"/>
        <v>0</v>
      </c>
      <c r="DO11" s="36">
        <f t="shared" ca="1" si="7"/>
        <v>0.68399502668759815</v>
      </c>
      <c r="DP11" s="36">
        <f t="shared" ca="1" si="7"/>
        <v>0.37049730612244902</v>
      </c>
      <c r="DQ11" s="36">
        <f t="shared" ca="1" si="7"/>
        <v>0.23399829860365201</v>
      </c>
      <c r="DR11" s="36">
        <f t="shared" ca="1" si="7"/>
        <v>0.16167155176252318</v>
      </c>
      <c r="DS11" s="36">
        <f t="shared" ca="1" si="7"/>
        <v>0.28454193110204085</v>
      </c>
      <c r="DT11" s="36">
        <f t="shared" ca="1" si="7"/>
        <v>0.42681289665306121</v>
      </c>
      <c r="DU11" s="36">
        <f t="shared" ca="1" si="7"/>
        <v>0.71135482775510206</v>
      </c>
      <c r="DV11" s="36">
        <f t="shared" ca="1" si="7"/>
        <v>1.4227096555102041</v>
      </c>
      <c r="DW11" s="36">
        <f t="shared" ca="1" si="7"/>
        <v>2.8454193110204082</v>
      </c>
      <c r="DX11" s="56">
        <f t="shared" ca="1" si="7"/>
        <v>5.6908386220408165</v>
      </c>
      <c r="DY11" s="56">
        <f t="shared" ca="1" si="7"/>
        <v>11.381677244081633</v>
      </c>
      <c r="DZ11" s="56">
        <f t="shared" ca="1" si="7"/>
        <v>0</v>
      </c>
      <c r="EA11" s="56">
        <f t="shared" ca="1" si="7"/>
        <v>0</v>
      </c>
      <c r="EB11" s="56">
        <f t="shared" ca="1" si="7"/>
        <v>0</v>
      </c>
      <c r="EC11" s="82">
        <f t="shared" ca="1" si="8"/>
        <v>0</v>
      </c>
      <c r="ED11" s="82">
        <f t="shared" ca="1" si="8"/>
        <v>0</v>
      </c>
      <c r="EE11" s="82">
        <f t="shared" ca="1" si="8"/>
        <v>0</v>
      </c>
      <c r="EF11" s="82">
        <f t="shared" ca="1" si="8"/>
        <v>0</v>
      </c>
      <c r="EG11" s="36">
        <f t="shared" ca="1" si="9"/>
        <v>0.14645726844583987</v>
      </c>
      <c r="EH11" s="36">
        <f t="shared" ca="1" si="9"/>
        <v>7.9331020408163269E-2</v>
      </c>
      <c r="EI11" s="36">
        <f t="shared" ca="1" si="9"/>
        <v>5.0103802363050481E-2</v>
      </c>
      <c r="EJ11" s="36">
        <f t="shared" ca="1" si="9"/>
        <v>3.4617172541743964E-2</v>
      </c>
      <c r="EK11" s="36">
        <f t="shared" ca="1" si="9"/>
        <v>3.0463111836734693E-2</v>
      </c>
      <c r="EL11" s="36">
        <f t="shared" ca="1" si="9"/>
        <v>6.0926223673469386E-2</v>
      </c>
      <c r="EM11" s="36">
        <f t="shared" ca="1" si="9"/>
        <v>9.1389335510204076E-2</v>
      </c>
      <c r="EN11" s="36">
        <f t="shared" ca="1" si="9"/>
        <v>0.15231555918367348</v>
      </c>
      <c r="EO11" s="36">
        <f t="shared" ca="1" si="9"/>
        <v>0.30463111836734696</v>
      </c>
      <c r="EP11" s="56">
        <f t="shared" ca="1" si="9"/>
        <v>0.60926223673469393</v>
      </c>
      <c r="EQ11" s="56">
        <f t="shared" ca="1" si="9"/>
        <v>1.2185244734693879</v>
      </c>
      <c r="ER11" s="56">
        <f t="shared" ca="1" si="9"/>
        <v>2.4370489469387757</v>
      </c>
      <c r="ES11" s="56">
        <f t="shared" ca="1" si="9"/>
        <v>0</v>
      </c>
      <c r="ET11" s="56">
        <f t="shared" ca="1" si="9"/>
        <v>0</v>
      </c>
      <c r="EU11" s="82">
        <f t="shared" ca="1" si="10"/>
        <v>0</v>
      </c>
      <c r="EV11" s="82">
        <f t="shared" ca="1" si="10"/>
        <v>0</v>
      </c>
      <c r="EW11" s="82">
        <f t="shared" ca="1" si="10"/>
        <v>0</v>
      </c>
      <c r="EX11" s="82">
        <f t="shared" ca="1" si="10"/>
        <v>0</v>
      </c>
    </row>
    <row r="12" spans="2:156" ht="11.25" customHeight="1" x14ac:dyDescent="0.15">
      <c r="B12" s="28">
        <v>9</v>
      </c>
      <c r="C12" s="56">
        <f>MATCH(B12,[6]大地图节奏!$F$5:$F$104,0)</f>
        <v>28</v>
      </c>
      <c r="D12" s="56">
        <f t="shared" si="15"/>
        <v>25</v>
      </c>
      <c r="E12" s="56">
        <v>1.25</v>
      </c>
      <c r="I12" s="28">
        <v>9</v>
      </c>
      <c r="J12" s="56">
        <f>MATCH(I12,[6]大地图节奏!$F$5:$F$104,0)</f>
        <v>28</v>
      </c>
      <c r="K12" s="35">
        <f>INDEX(节奏总纲!P$4:P$113,$J12,1)</f>
        <v>5.9644045063689921</v>
      </c>
      <c r="L12" s="35">
        <f>INDEX(节奏总纲!Q$4:Q$113,$J12,1)</f>
        <v>5.1914176823435705</v>
      </c>
      <c r="M12" s="35">
        <f>INDEX(节奏总纲!R$4:R$113,$J12,1)</f>
        <v>4.2752851501652938</v>
      </c>
      <c r="N12" s="35">
        <f>INDEX(节奏总纲!S$4:S$113,$J12,1)</f>
        <v>3.1653094715300236</v>
      </c>
      <c r="O12" s="35">
        <f>INDEX(节奏总纲!T$4:T$113,$J12,1)</f>
        <v>1.7738139001941382</v>
      </c>
      <c r="S12" s="36">
        <v>9</v>
      </c>
      <c r="T12" s="40">
        <f>引用信息!W31</f>
        <v>1277.2535712244896</v>
      </c>
      <c r="U12" s="40">
        <f>引用信息!X31</f>
        <v>92.211408367346934</v>
      </c>
      <c r="V12" s="40">
        <f>引用信息!Y31</f>
        <v>36.205714285714286</v>
      </c>
      <c r="W12" s="40">
        <f>引用信息!Z31</f>
        <v>7.0795102040816325</v>
      </c>
      <c r="X12" s="40">
        <f>引用信息!AA31</f>
        <v>1.5355102040816326</v>
      </c>
      <c r="Y12" s="37">
        <f>IF(INT(求节点($J$4:$J$21,$I$4:$I$21,节奏总纲!AD12))&gt;$I$21,$I$21,INT(求节点($J$4:$J$21,$I$4:$I$21,节奏总纲!AD12)))</f>
        <v>9</v>
      </c>
      <c r="Z12" s="37">
        <f>IF(INT(求节点($J$4:$J$21,$I$4:$I$21,节奏总纲!AE12))&gt;$I$21,$I$21,INT(求节点($J$4:$J$21,$I$4:$I$21,节奏总纲!AE12)))</f>
        <v>10</v>
      </c>
      <c r="AA12" s="37">
        <f>IF(INT(求节点($J$4:$J$21,$I$4:$I$21,节奏总纲!AF12))&gt;$I$21,$I$21,INT(求节点($J$4:$J$21,$I$4:$I$21,节奏总纲!AF12)))</f>
        <v>10</v>
      </c>
      <c r="AB12" s="37">
        <f>IF(INT(求节点($J$4:$J$21,$I$4:$I$21,节奏总纲!AG12))&gt;$I$21,$I$21,INT(求节点($J$4:$J$21,$I$4:$I$21,节奏总纲!AG12)))</f>
        <v>11</v>
      </c>
      <c r="AC12" s="37">
        <f>IF(INT(求节点($J$4:$J$21,$I$4:$I$21,节奏总纲!AH12))&gt;$I$21,$I$21,INT(求节点($J$4:$J$21,$I$4:$I$21,节奏总纲!AH12)))</f>
        <v>12</v>
      </c>
      <c r="AD12" s="55">
        <f>('[2]功能-行军令'!F$7+'[2]功能-行军令'!F$14+24*60/'[2]功能-行军令'!$F$18)*'[2]功能-行军令'!$AJ$7</f>
        <v>27.599999999999998</v>
      </c>
      <c r="AE12" s="55">
        <f>('[2]功能-行军令'!G$7+'[2]功能-行军令'!G$14+24*60/'[2]功能-行军令'!$F$18)*'[2]功能-行军令'!$AJ$7</f>
        <v>40.199999999999996</v>
      </c>
      <c r="AF12" s="55">
        <f>('[2]功能-行军令'!H$7+'[2]功能-行军令'!H$14+24*60/'[2]功能-行军令'!$F$18)*'[2]功能-行军令'!$AJ$7</f>
        <v>54.6</v>
      </c>
      <c r="AG12" s="55">
        <f>('[2]功能-行军令'!I$7+'[2]功能-行军令'!I$14+24*60/'[2]功能-行军令'!$F$18)*'[2]功能-行军令'!$AJ$7</f>
        <v>61.8</v>
      </c>
      <c r="AH12" s="55">
        <f>('[2]功能-行军令'!J$7+'[2]功能-行军令'!J$14+24*60/'[2]功能-行军令'!$F$18)*'[2]功能-行军令'!$AJ$7</f>
        <v>61.8</v>
      </c>
      <c r="AL12" s="35">
        <v>9</v>
      </c>
      <c r="AM12" s="28">
        <f t="shared" ca="1" si="11"/>
        <v>63.797442220596537</v>
      </c>
      <c r="AN12" s="28">
        <f t="shared" ca="1" si="11"/>
        <v>34.556947869489797</v>
      </c>
      <c r="AO12" s="28">
        <f t="shared" ca="1" si="11"/>
        <v>40.379229478517715</v>
      </c>
      <c r="AP12" s="28">
        <f t="shared" ca="1" si="11"/>
        <v>42.784169160489789</v>
      </c>
      <c r="AQ12" s="28">
        <f t="shared" ca="1" si="11"/>
        <v>62.170274134373869</v>
      </c>
      <c r="AR12" s="28">
        <f t="shared" ca="1" si="11"/>
        <v>122.38175007771427</v>
      </c>
      <c r="AS12" s="28">
        <f t="shared" ca="1" si="11"/>
        <v>244.59312951183671</v>
      </c>
      <c r="AT12" s="28">
        <f t="shared" ca="1" si="11"/>
        <v>489.1558927738775</v>
      </c>
      <c r="AU12" s="28">
        <f t="shared" ca="1" si="12"/>
        <v>978.31178554775499</v>
      </c>
      <c r="AV12" s="28">
        <f t="shared" ca="1" si="13"/>
        <v>151.71100452675918</v>
      </c>
      <c r="AW12" s="28">
        <f t="shared" ca="1" si="13"/>
        <v>12.415001495510205</v>
      </c>
      <c r="AX12" s="28">
        <f t="shared" ca="1" si="13"/>
        <v>2.4292999836734692</v>
      </c>
      <c r="AY12" s="28">
        <f t="shared" ca="1" si="13"/>
        <v>0</v>
      </c>
      <c r="AZ12" s="28">
        <f t="shared" ca="1" si="13"/>
        <v>0</v>
      </c>
      <c r="BA12" s="28">
        <f t="shared" ca="1" si="13"/>
        <v>0</v>
      </c>
      <c r="BB12" s="28">
        <f t="shared" ca="1" si="13"/>
        <v>0</v>
      </c>
      <c r="BC12" s="28">
        <f t="shared" ca="1" si="13"/>
        <v>0</v>
      </c>
      <c r="BD12" s="28">
        <f t="shared" ca="1" si="13"/>
        <v>0</v>
      </c>
      <c r="BE12" s="28"/>
      <c r="BF12" s="28">
        <f t="shared" ca="1" si="14"/>
        <v>2244.6859267805939</v>
      </c>
      <c r="BG12" s="28"/>
      <c r="BI12" s="28"/>
      <c r="BJ12" s="28"/>
      <c r="BK12" s="28"/>
      <c r="BL12" s="36">
        <v>9</v>
      </c>
      <c r="BM12" s="36">
        <f t="shared" ca="1" si="1"/>
        <v>54.234151639686019</v>
      </c>
      <c r="BN12" s="36">
        <f t="shared" ca="1" si="1"/>
        <v>29.376832138163262</v>
      </c>
      <c r="BO12" s="36">
        <f t="shared" ca="1" si="1"/>
        <v>37.107577437679907</v>
      </c>
      <c r="BP12" s="36">
        <f t="shared" ca="1" si="1"/>
        <v>38.45694388995917</v>
      </c>
      <c r="BQ12" s="36">
        <f t="shared" ca="1" si="1"/>
        <v>56.403517705273458</v>
      </c>
      <c r="BR12" s="36">
        <f t="shared" ca="1" si="1"/>
        <v>112.80703541054692</v>
      </c>
      <c r="BS12" s="36">
        <f t="shared" ca="1" si="1"/>
        <v>225.61407082109383</v>
      </c>
      <c r="BT12" s="36">
        <f t="shared" ca="1" si="1"/>
        <v>451.22814164218767</v>
      </c>
      <c r="BU12" s="36">
        <f t="shared" ca="1" si="1"/>
        <v>902.45628328437533</v>
      </c>
      <c r="BV12" s="56">
        <f t="shared" ca="1" si="1"/>
        <v>0</v>
      </c>
      <c r="BW12" s="56">
        <f t="shared" ca="1" si="1"/>
        <v>0</v>
      </c>
      <c r="BX12" s="56">
        <f t="shared" ca="1" si="1"/>
        <v>0</v>
      </c>
      <c r="BY12" s="56">
        <f t="shared" ca="1" si="1"/>
        <v>0</v>
      </c>
      <c r="BZ12" s="56">
        <f t="shared" ca="1" si="1"/>
        <v>0</v>
      </c>
      <c r="CA12" s="82">
        <f t="shared" ca="1" si="2"/>
        <v>0</v>
      </c>
      <c r="CB12" s="82">
        <f t="shared" ca="1" si="2"/>
        <v>0</v>
      </c>
      <c r="CC12" s="82">
        <f t="shared" ca="1" si="2"/>
        <v>0</v>
      </c>
      <c r="CD12" s="82">
        <f t="shared" ca="1" si="2"/>
        <v>0</v>
      </c>
      <c r="CE12" s="36">
        <f t="shared" ca="1" si="3"/>
        <v>5.7029209482574563</v>
      </c>
      <c r="CF12" s="36">
        <f t="shared" ca="1" si="3"/>
        <v>3.0890821803061219</v>
      </c>
      <c r="CG12" s="36">
        <f t="shared" ca="1" si="3"/>
        <v>1.9509992717722877</v>
      </c>
      <c r="CH12" s="36">
        <f t="shared" ca="1" si="3"/>
        <v>2.6959262664489789</v>
      </c>
      <c r="CI12" s="36">
        <f t="shared" ca="1" si="3"/>
        <v>3.5586226717126523</v>
      </c>
      <c r="CJ12" s="36">
        <f t="shared" ca="1" si="3"/>
        <v>5.9310377861877548</v>
      </c>
      <c r="CK12" s="36">
        <f t="shared" ca="1" si="3"/>
        <v>11.86207557237551</v>
      </c>
      <c r="CL12" s="36">
        <f t="shared" ca="1" si="3"/>
        <v>23.724151144751019</v>
      </c>
      <c r="CM12" s="36">
        <f t="shared" ca="1" si="3"/>
        <v>47.448302289502038</v>
      </c>
      <c r="CN12" s="56">
        <f t="shared" ca="1" si="3"/>
        <v>94.896604579004077</v>
      </c>
      <c r="CO12" s="56">
        <f t="shared" ca="1" si="3"/>
        <v>0</v>
      </c>
      <c r="CP12" s="56">
        <f t="shared" ca="1" si="3"/>
        <v>0</v>
      </c>
      <c r="CQ12" s="56">
        <f t="shared" ca="1" si="3"/>
        <v>0</v>
      </c>
      <c r="CR12" s="56">
        <f t="shared" ca="1" si="3"/>
        <v>0</v>
      </c>
      <c r="CS12" s="82">
        <f t="shared" ca="1" si="4"/>
        <v>0</v>
      </c>
      <c r="CT12" s="82">
        <f t="shared" ca="1" si="4"/>
        <v>0</v>
      </c>
      <c r="CU12" s="82">
        <f t="shared" ca="1" si="4"/>
        <v>0</v>
      </c>
      <c r="CV12" s="82">
        <f t="shared" ca="1" si="4"/>
        <v>0</v>
      </c>
      <c r="CW12" s="36">
        <f t="shared" ca="1" si="5"/>
        <v>3.04128</v>
      </c>
      <c r="CX12" s="36">
        <f t="shared" ca="1" si="5"/>
        <v>1.6473599999999999</v>
      </c>
      <c r="CY12" s="36">
        <f t="shared" ca="1" si="5"/>
        <v>1.040437894736842</v>
      </c>
      <c r="CZ12" s="36">
        <f t="shared" ca="1" si="5"/>
        <v>1.4376959999999999</v>
      </c>
      <c r="DA12" s="36">
        <f t="shared" ca="1" si="5"/>
        <v>1.8977587200000001</v>
      </c>
      <c r="DB12" s="36">
        <f t="shared" ca="1" si="5"/>
        <v>3.1629312000000005</v>
      </c>
      <c r="DC12" s="36">
        <f t="shared" ca="1" si="5"/>
        <v>6.325862400000001</v>
      </c>
      <c r="DD12" s="36">
        <f t="shared" ca="1" si="5"/>
        <v>12.651724800000002</v>
      </c>
      <c r="DE12" s="36">
        <f t="shared" ca="1" si="5"/>
        <v>25.303449600000004</v>
      </c>
      <c r="DF12" s="56">
        <f t="shared" ca="1" si="5"/>
        <v>50.606899200000008</v>
      </c>
      <c r="DG12" s="56">
        <f t="shared" ca="1" si="5"/>
        <v>0</v>
      </c>
      <c r="DH12" s="56">
        <f t="shared" ca="1" si="5"/>
        <v>0</v>
      </c>
      <c r="DI12" s="56">
        <f t="shared" ca="1" si="5"/>
        <v>0</v>
      </c>
      <c r="DJ12" s="56">
        <f t="shared" ca="1" si="5"/>
        <v>0</v>
      </c>
      <c r="DK12" s="82">
        <f t="shared" ca="1" si="6"/>
        <v>0</v>
      </c>
      <c r="DL12" s="82">
        <f t="shared" ca="1" si="6"/>
        <v>0</v>
      </c>
      <c r="DM12" s="82">
        <f t="shared" ca="1" si="6"/>
        <v>0</v>
      </c>
      <c r="DN12" s="82">
        <f t="shared" ca="1" si="6"/>
        <v>0</v>
      </c>
      <c r="DO12" s="36">
        <f t="shared" ca="1" si="7"/>
        <v>0.67309804709576138</v>
      </c>
      <c r="DP12" s="36">
        <f t="shared" ca="1" si="7"/>
        <v>0.36459477551020408</v>
      </c>
      <c r="DQ12" s="36">
        <f t="shared" ca="1" si="7"/>
        <v>0.23027038453276047</v>
      </c>
      <c r="DR12" s="36">
        <f t="shared" ca="1" si="7"/>
        <v>0.15909590204081631</v>
      </c>
      <c r="DS12" s="36">
        <f t="shared" ca="1" si="7"/>
        <v>0.28000878759183673</v>
      </c>
      <c r="DT12" s="36">
        <f t="shared" ca="1" si="7"/>
        <v>0.42001318138775501</v>
      </c>
      <c r="DU12" s="36">
        <f t="shared" ca="1" si="7"/>
        <v>0.7000219689795919</v>
      </c>
      <c r="DV12" s="36">
        <f t="shared" ca="1" si="7"/>
        <v>1.4000439379591838</v>
      </c>
      <c r="DW12" s="36">
        <f t="shared" ca="1" si="7"/>
        <v>2.8000878759183676</v>
      </c>
      <c r="DX12" s="56">
        <f t="shared" ca="1" si="7"/>
        <v>5.6001757518367352</v>
      </c>
      <c r="DY12" s="56">
        <f t="shared" ca="1" si="7"/>
        <v>11.20035150367347</v>
      </c>
      <c r="DZ12" s="56">
        <f t="shared" ca="1" si="7"/>
        <v>0</v>
      </c>
      <c r="EA12" s="56">
        <f t="shared" ca="1" si="7"/>
        <v>0</v>
      </c>
      <c r="EB12" s="56">
        <f t="shared" ca="1" si="7"/>
        <v>0</v>
      </c>
      <c r="EC12" s="82">
        <f t="shared" ca="1" si="8"/>
        <v>0</v>
      </c>
      <c r="ED12" s="82">
        <f t="shared" ca="1" si="8"/>
        <v>0</v>
      </c>
      <c r="EE12" s="82">
        <f t="shared" ca="1" si="8"/>
        <v>0</v>
      </c>
      <c r="EF12" s="82">
        <f t="shared" ca="1" si="8"/>
        <v>0</v>
      </c>
      <c r="EG12" s="36">
        <f t="shared" ca="1" si="9"/>
        <v>0.14599158555729985</v>
      </c>
      <c r="EH12" s="36">
        <f t="shared" ca="1" si="9"/>
        <v>7.9078775510204077E-2</v>
      </c>
      <c r="EI12" s="36">
        <f t="shared" ca="1" si="9"/>
        <v>4.9944489795918368E-2</v>
      </c>
      <c r="EJ12" s="36">
        <f t="shared" ca="1" si="9"/>
        <v>3.450710204081632E-2</v>
      </c>
      <c r="EK12" s="36">
        <f t="shared" ca="1" si="9"/>
        <v>3.0366249795918367E-2</v>
      </c>
      <c r="EL12" s="36">
        <f t="shared" ca="1" si="9"/>
        <v>6.0732499591836735E-2</v>
      </c>
      <c r="EM12" s="36">
        <f t="shared" ca="1" si="9"/>
        <v>9.1098749387755099E-2</v>
      </c>
      <c r="EN12" s="36">
        <f t="shared" ca="1" si="9"/>
        <v>0.15183124897959183</v>
      </c>
      <c r="EO12" s="36">
        <f t="shared" ca="1" si="9"/>
        <v>0.30366249795918365</v>
      </c>
      <c r="EP12" s="56">
        <f t="shared" ca="1" si="9"/>
        <v>0.60732499591836731</v>
      </c>
      <c r="EQ12" s="56">
        <f t="shared" ca="1" si="9"/>
        <v>1.2146499918367346</v>
      </c>
      <c r="ER12" s="56">
        <f t="shared" ca="1" si="9"/>
        <v>2.4292999836734692</v>
      </c>
      <c r="ES12" s="56">
        <f t="shared" ca="1" si="9"/>
        <v>0</v>
      </c>
      <c r="ET12" s="56">
        <f t="shared" ca="1" si="9"/>
        <v>0</v>
      </c>
      <c r="EU12" s="82">
        <f t="shared" ca="1" si="10"/>
        <v>0</v>
      </c>
      <c r="EV12" s="82">
        <f t="shared" ca="1" si="10"/>
        <v>0</v>
      </c>
      <c r="EW12" s="82">
        <f t="shared" ca="1" si="10"/>
        <v>0</v>
      </c>
      <c r="EX12" s="82">
        <f t="shared" ca="1" si="10"/>
        <v>0</v>
      </c>
    </row>
    <row r="13" spans="2:156" ht="11.25" customHeight="1" x14ac:dyDescent="0.15">
      <c r="B13" s="28">
        <v>10</v>
      </c>
      <c r="C13" s="56">
        <f>MATCH(B13,[6]大地图节奏!$F$5:$F$104,0)</f>
        <v>34</v>
      </c>
      <c r="D13" s="56">
        <f t="shared" si="15"/>
        <v>25</v>
      </c>
      <c r="E13" s="56">
        <v>1.25</v>
      </c>
      <c r="F13" s="56"/>
      <c r="H13" s="56"/>
      <c r="I13" s="28">
        <v>10</v>
      </c>
      <c r="J13" s="56">
        <f>MATCH(I13,[6]大地图节奏!$F$5:$F$104,0)</f>
        <v>34</v>
      </c>
      <c r="K13" s="56">
        <f>INDEX(节奏总纲!P$4:P$113,$J13,1)</f>
        <v>9.5560632861831518</v>
      </c>
      <c r="L13" s="56">
        <f>INDEX(节奏总纲!Q$4:Q$113,$J13,1)</f>
        <v>8.3309759728944712</v>
      </c>
      <c r="M13" s="56">
        <f>INDEX(节奏总纲!R$4:R$113,$J13,1)</f>
        <v>6.8918328419952886</v>
      </c>
      <c r="N13" s="56">
        <f>INDEX(节奏总纲!S$4:S$113,$J13,1)</f>
        <v>5.1287391656944967</v>
      </c>
      <c r="O13" s="56">
        <f>INDEX(节奏总纲!T$4:T$113,$J13,1)</f>
        <v>2.8811530807842201</v>
      </c>
      <c r="S13" s="36">
        <v>10</v>
      </c>
      <c r="T13" s="40">
        <f>引用信息!W32</f>
        <v>1238.4796995918366</v>
      </c>
      <c r="U13" s="40">
        <f>引用信息!X32</f>
        <v>89.353116734693856</v>
      </c>
      <c r="V13" s="40">
        <f>引用信息!Y32</f>
        <v>35.10857142857143</v>
      </c>
      <c r="W13" s="40">
        <f>引用信息!Z32</f>
        <v>6.9590204081632665</v>
      </c>
      <c r="X13" s="40">
        <f>引用信息!AA32</f>
        <v>1.5281632653061221</v>
      </c>
      <c r="Y13" s="37">
        <f>IF(INT(求节点($J$4:$J$21,$I$4:$I$21,节奏总纲!AD13))&gt;$I$21,$I$21,INT(求节点($J$4:$J$21,$I$4:$I$21,节奏总纲!AD13)))</f>
        <v>10</v>
      </c>
      <c r="Z13" s="37">
        <f>IF(INT(求节点($J$4:$J$21,$I$4:$I$21,节奏总纲!AE13))&gt;$I$21,$I$21,INT(求节点($J$4:$J$21,$I$4:$I$21,节奏总纲!AE13)))</f>
        <v>10</v>
      </c>
      <c r="AA13" s="37">
        <f>IF(INT(求节点($J$4:$J$21,$I$4:$I$21,节奏总纲!AF13))&gt;$I$21,$I$21,INT(求节点($J$4:$J$21,$I$4:$I$21,节奏总纲!AF13)))</f>
        <v>10</v>
      </c>
      <c r="AB13" s="37">
        <f>IF(INT(求节点($J$4:$J$21,$I$4:$I$21,节奏总纲!AG13))&gt;$I$21,$I$21,INT(求节点($J$4:$J$21,$I$4:$I$21,节奏总纲!AG13)))</f>
        <v>11</v>
      </c>
      <c r="AC13" s="37">
        <f>IF(INT(求节点($J$4:$J$21,$I$4:$I$21,节奏总纲!AH13))&gt;$I$21,$I$21,INT(求节点($J$4:$J$21,$I$4:$I$21,节奏总纲!AH13)))</f>
        <v>12</v>
      </c>
      <c r="AD13" s="55">
        <f>('[2]功能-行军令'!F$7+'[2]功能-行军令'!F$14+24*60/'[2]功能-行军令'!$F$18)*'[2]功能-行军令'!$AJ$7</f>
        <v>27.599999999999998</v>
      </c>
      <c r="AE13" s="55">
        <f>('[2]功能-行军令'!G$7+'[2]功能-行军令'!G$14+24*60/'[2]功能-行军令'!$F$18)*'[2]功能-行军令'!$AJ$7</f>
        <v>40.199999999999996</v>
      </c>
      <c r="AF13" s="55">
        <f>('[2]功能-行军令'!H$7+'[2]功能-行军令'!H$14+24*60/'[2]功能-行军令'!$F$18)*'[2]功能-行军令'!$AJ$7</f>
        <v>54.6</v>
      </c>
      <c r="AG13" s="55">
        <f>('[2]功能-行军令'!I$7+'[2]功能-行军令'!I$14+24*60/'[2]功能-行军令'!$F$18)*'[2]功能-行军令'!$AJ$7</f>
        <v>61.8</v>
      </c>
      <c r="AH13" s="55">
        <f>('[2]功能-行军令'!J$7+'[2]功能-行军令'!J$14+24*60/'[2]功能-行军令'!$F$18)*'[2]功能-行军令'!$AJ$7</f>
        <v>61.8</v>
      </c>
      <c r="AL13" s="35">
        <v>10</v>
      </c>
      <c r="AM13" s="28">
        <f t="shared" ca="1" si="11"/>
        <v>61.869955311522759</v>
      </c>
      <c r="AN13" s="28">
        <f t="shared" ca="1" si="11"/>
        <v>33.512892460408153</v>
      </c>
      <c r="AO13" s="28">
        <f t="shared" ca="1" si="11"/>
        <v>21.166037343415677</v>
      </c>
      <c r="AP13" s="28">
        <f t="shared" ca="1" si="11"/>
        <v>29.056885074166964</v>
      </c>
      <c r="AQ13" s="28">
        <f t="shared" ca="1" si="11"/>
        <v>38.40878861332898</v>
      </c>
      <c r="AR13" s="28">
        <f t="shared" ca="1" si="11"/>
        <v>63.978847478595924</v>
      </c>
      <c r="AS13" s="28">
        <f t="shared" ca="1" si="11"/>
        <v>127.78985241286532</v>
      </c>
      <c r="AT13" s="28">
        <f t="shared" ca="1" si="11"/>
        <v>255.54948386899594</v>
      </c>
      <c r="AU13" s="28">
        <f t="shared" ca="1" si="12"/>
        <v>511.09896773799187</v>
      </c>
      <c r="AV13" s="28">
        <f t="shared" ca="1" si="13"/>
        <v>1022.1979354759837</v>
      </c>
      <c r="AW13" s="28">
        <f t="shared" ca="1" si="13"/>
        <v>12.218565276734696</v>
      </c>
      <c r="AX13" s="28">
        <f t="shared" ca="1" si="13"/>
        <v>2.4176765387755101</v>
      </c>
      <c r="AY13" s="28">
        <f t="shared" ca="1" si="13"/>
        <v>0</v>
      </c>
      <c r="AZ13" s="28">
        <f t="shared" ca="1" si="13"/>
        <v>0</v>
      </c>
      <c r="BA13" s="28">
        <f t="shared" ca="1" si="13"/>
        <v>0</v>
      </c>
      <c r="BB13" s="28">
        <f t="shared" ca="1" si="13"/>
        <v>0</v>
      </c>
      <c r="BC13" s="28">
        <f t="shared" ca="1" si="13"/>
        <v>0</v>
      </c>
      <c r="BD13" s="28">
        <f t="shared" ca="1" si="13"/>
        <v>0</v>
      </c>
      <c r="BE13" s="28"/>
      <c r="BF13" s="28">
        <f t="shared" ca="1" si="14"/>
        <v>2179.2658875927855</v>
      </c>
      <c r="BG13" s="28"/>
      <c r="BI13" s="28"/>
      <c r="BJ13" s="28"/>
      <c r="BK13" s="28"/>
      <c r="BL13" s="36">
        <v>10</v>
      </c>
      <c r="BM13" s="36">
        <f t="shared" ca="1" si="1"/>
        <v>52.587753398053366</v>
      </c>
      <c r="BN13" s="36">
        <f t="shared" ca="1" si="1"/>
        <v>28.485033090612237</v>
      </c>
      <c r="BO13" s="36">
        <f t="shared" ca="1" si="1"/>
        <v>17.99054721512352</v>
      </c>
      <c r="BP13" s="36">
        <f t="shared" ca="1" si="1"/>
        <v>24.859665242716133</v>
      </c>
      <c r="BQ13" s="36">
        <f t="shared" ca="1" si="1"/>
        <v>32.814758120385306</v>
      </c>
      <c r="BR13" s="36">
        <f t="shared" ca="1" si="1"/>
        <v>54.691263533975508</v>
      </c>
      <c r="BS13" s="36">
        <f t="shared" ca="1" si="1"/>
        <v>109.38252706795102</v>
      </c>
      <c r="BT13" s="36">
        <f t="shared" ca="1" si="1"/>
        <v>218.76505413590203</v>
      </c>
      <c r="BU13" s="36">
        <f t="shared" ca="1" si="1"/>
        <v>437.53010827180407</v>
      </c>
      <c r="BV13" s="56">
        <f t="shared" ca="1" si="1"/>
        <v>875.06021654360813</v>
      </c>
      <c r="BW13" s="56">
        <f t="shared" ca="1" si="1"/>
        <v>0</v>
      </c>
      <c r="BX13" s="56">
        <f t="shared" ca="1" si="1"/>
        <v>0</v>
      </c>
      <c r="BY13" s="56">
        <f t="shared" ca="1" si="1"/>
        <v>0</v>
      </c>
      <c r="BZ13" s="56">
        <f t="shared" ca="1" si="1"/>
        <v>0</v>
      </c>
      <c r="CA13" s="82">
        <f t="shared" ca="1" si="2"/>
        <v>0</v>
      </c>
      <c r="CB13" s="82">
        <f t="shared" ca="1" si="2"/>
        <v>0</v>
      </c>
      <c r="CC13" s="82">
        <f t="shared" ca="1" si="2"/>
        <v>0</v>
      </c>
      <c r="CD13" s="82">
        <f t="shared" ca="1" si="2"/>
        <v>0</v>
      </c>
      <c r="CE13" s="36">
        <f t="shared" ca="1" si="3"/>
        <v>5.5261466042072191</v>
      </c>
      <c r="CF13" s="36">
        <f t="shared" ca="1" si="3"/>
        <v>2.9933294106122439</v>
      </c>
      <c r="CG13" s="36">
        <f t="shared" ca="1" si="3"/>
        <v>1.8905238382814171</v>
      </c>
      <c r="CH13" s="36">
        <f t="shared" ca="1" si="3"/>
        <v>2.6123602128979582</v>
      </c>
      <c r="CI13" s="36">
        <f t="shared" ca="1" si="3"/>
        <v>3.4483154810253049</v>
      </c>
      <c r="CJ13" s="36">
        <f t="shared" ca="1" si="3"/>
        <v>5.7471924683755082</v>
      </c>
      <c r="CK13" s="36">
        <f t="shared" ca="1" si="3"/>
        <v>11.494384936751016</v>
      </c>
      <c r="CL13" s="36">
        <f t="shared" ca="1" si="3"/>
        <v>22.988769873502033</v>
      </c>
      <c r="CM13" s="36">
        <f t="shared" ca="1" si="3"/>
        <v>45.977539747004066</v>
      </c>
      <c r="CN13" s="56">
        <f t="shared" ca="1" si="3"/>
        <v>91.955079494008132</v>
      </c>
      <c r="CO13" s="56">
        <f t="shared" ca="1" si="3"/>
        <v>0</v>
      </c>
      <c r="CP13" s="56">
        <f t="shared" ca="1" si="3"/>
        <v>0</v>
      </c>
      <c r="CQ13" s="56">
        <f t="shared" ca="1" si="3"/>
        <v>0</v>
      </c>
      <c r="CR13" s="56">
        <f t="shared" ca="1" si="3"/>
        <v>0</v>
      </c>
      <c r="CS13" s="82">
        <f t="shared" ca="1" si="4"/>
        <v>0</v>
      </c>
      <c r="CT13" s="82">
        <f t="shared" ca="1" si="4"/>
        <v>0</v>
      </c>
      <c r="CU13" s="82">
        <f t="shared" ca="1" si="4"/>
        <v>0</v>
      </c>
      <c r="CV13" s="82">
        <f t="shared" ca="1" si="4"/>
        <v>0</v>
      </c>
      <c r="CW13" s="36">
        <f t="shared" ca="1" si="5"/>
        <v>2.9491200000000006</v>
      </c>
      <c r="CX13" s="36">
        <f t="shared" ca="1" si="5"/>
        <v>1.5974400000000004</v>
      </c>
      <c r="CY13" s="36">
        <f t="shared" ca="1" si="5"/>
        <v>1.0089094736842108</v>
      </c>
      <c r="CZ13" s="36">
        <f t="shared" ca="1" si="5"/>
        <v>1.3941294545454546</v>
      </c>
      <c r="DA13" s="36">
        <f t="shared" ca="1" si="5"/>
        <v>1.8402508800000001</v>
      </c>
      <c r="DB13" s="36">
        <f t="shared" ca="1" si="5"/>
        <v>3.0670847999999999</v>
      </c>
      <c r="DC13" s="36">
        <f t="shared" ca="1" si="5"/>
        <v>6.1341695999999999</v>
      </c>
      <c r="DD13" s="36">
        <f t="shared" ca="1" si="5"/>
        <v>12.2683392</v>
      </c>
      <c r="DE13" s="36">
        <f t="shared" ca="1" si="5"/>
        <v>24.5366784</v>
      </c>
      <c r="DF13" s="56">
        <f t="shared" ca="1" si="5"/>
        <v>49.073356799999999</v>
      </c>
      <c r="DG13" s="56">
        <f t="shared" ca="1" si="5"/>
        <v>0</v>
      </c>
      <c r="DH13" s="56">
        <f t="shared" ca="1" si="5"/>
        <v>0</v>
      </c>
      <c r="DI13" s="56">
        <f t="shared" ca="1" si="5"/>
        <v>0</v>
      </c>
      <c r="DJ13" s="56">
        <f t="shared" ca="1" si="5"/>
        <v>0</v>
      </c>
      <c r="DK13" s="82">
        <f t="shared" ca="1" si="6"/>
        <v>0</v>
      </c>
      <c r="DL13" s="82">
        <f t="shared" ca="1" si="6"/>
        <v>0</v>
      </c>
      <c r="DM13" s="82">
        <f t="shared" ca="1" si="6"/>
        <v>0</v>
      </c>
      <c r="DN13" s="82">
        <f t="shared" ca="1" si="6"/>
        <v>0</v>
      </c>
      <c r="DO13" s="36">
        <f t="shared" ca="1" si="7"/>
        <v>0.66164224803767668</v>
      </c>
      <c r="DP13" s="36">
        <f t="shared" ca="1" si="7"/>
        <v>0.3583895510204082</v>
      </c>
      <c r="DQ13" s="36">
        <f t="shared" ca="1" si="7"/>
        <v>0.22635129538131044</v>
      </c>
      <c r="DR13" s="36">
        <f t="shared" ca="1" si="7"/>
        <v>0.15638816771799627</v>
      </c>
      <c r="DS13" s="36">
        <f t="shared" ca="1" si="7"/>
        <v>0.27524317518367347</v>
      </c>
      <c r="DT13" s="36">
        <f t="shared" ca="1" si="7"/>
        <v>0.41286476277551026</v>
      </c>
      <c r="DU13" s="36">
        <f t="shared" ca="1" si="7"/>
        <v>0.68810793795918379</v>
      </c>
      <c r="DV13" s="36">
        <f t="shared" ca="1" si="7"/>
        <v>1.3762158759183676</v>
      </c>
      <c r="DW13" s="36">
        <f t="shared" ca="1" si="7"/>
        <v>2.7524317518367352</v>
      </c>
      <c r="DX13" s="56">
        <f t="shared" ca="1" si="7"/>
        <v>5.5048635036734703</v>
      </c>
      <c r="DY13" s="56">
        <f t="shared" ca="1" si="7"/>
        <v>11.009727007346941</v>
      </c>
      <c r="DZ13" s="56">
        <f t="shared" ca="1" si="7"/>
        <v>0</v>
      </c>
      <c r="EA13" s="56">
        <f t="shared" ca="1" si="7"/>
        <v>0</v>
      </c>
      <c r="EB13" s="56">
        <f t="shared" ca="1" si="7"/>
        <v>0</v>
      </c>
      <c r="EC13" s="82">
        <f t="shared" ca="1" si="8"/>
        <v>0</v>
      </c>
      <c r="ED13" s="82">
        <f t="shared" ca="1" si="8"/>
        <v>0</v>
      </c>
      <c r="EE13" s="82">
        <f t="shared" ca="1" si="8"/>
        <v>0</v>
      </c>
      <c r="EF13" s="82">
        <f t="shared" ca="1" si="8"/>
        <v>0</v>
      </c>
      <c r="EG13" s="36">
        <f t="shared" ca="1" si="9"/>
        <v>0.14529306122448976</v>
      </c>
      <c r="EH13" s="36">
        <f t="shared" ca="1" si="9"/>
        <v>7.870040816326529E-2</v>
      </c>
      <c r="EI13" s="36">
        <f t="shared" ca="1" si="9"/>
        <v>4.9705520945220183E-2</v>
      </c>
      <c r="EJ13" s="36">
        <f t="shared" ca="1" si="9"/>
        <v>3.4341996289424852E-2</v>
      </c>
      <c r="EK13" s="36">
        <f t="shared" ca="1" si="9"/>
        <v>3.0220956734693872E-2</v>
      </c>
      <c r="EL13" s="36">
        <f t="shared" ca="1" si="9"/>
        <v>6.0441913469387744E-2</v>
      </c>
      <c r="EM13" s="36">
        <f t="shared" ca="1" si="9"/>
        <v>9.0662870204081605E-2</v>
      </c>
      <c r="EN13" s="36">
        <f t="shared" ca="1" si="9"/>
        <v>0.15110478367346938</v>
      </c>
      <c r="EO13" s="36">
        <f t="shared" ca="1" si="9"/>
        <v>0.30220956734693877</v>
      </c>
      <c r="EP13" s="56">
        <f t="shared" ca="1" si="9"/>
        <v>0.60441913469387754</v>
      </c>
      <c r="EQ13" s="56">
        <f t="shared" ca="1" si="9"/>
        <v>1.2088382693877551</v>
      </c>
      <c r="ER13" s="56">
        <f t="shared" ca="1" si="9"/>
        <v>2.4176765387755101</v>
      </c>
      <c r="ES13" s="56">
        <f t="shared" ca="1" si="9"/>
        <v>0</v>
      </c>
      <c r="ET13" s="56">
        <f t="shared" ca="1" si="9"/>
        <v>0</v>
      </c>
      <c r="EU13" s="82">
        <f t="shared" ca="1" si="10"/>
        <v>0</v>
      </c>
      <c r="EV13" s="82">
        <f t="shared" ca="1" si="10"/>
        <v>0</v>
      </c>
      <c r="EW13" s="82">
        <f t="shared" ca="1" si="10"/>
        <v>0</v>
      </c>
      <c r="EX13" s="82">
        <f t="shared" ca="1" si="10"/>
        <v>0</v>
      </c>
    </row>
    <row r="14" spans="2:156" ht="11.25" customHeight="1" x14ac:dyDescent="0.15">
      <c r="B14" s="28">
        <v>11</v>
      </c>
      <c r="C14" s="56">
        <f>MATCH(B14,[6]大地图节奏!$F$5:$F$104,0)</f>
        <v>39</v>
      </c>
      <c r="D14" s="56">
        <f t="shared" si="15"/>
        <v>25</v>
      </c>
      <c r="E14" s="56">
        <v>1.25</v>
      </c>
      <c r="F14" s="56"/>
      <c r="H14" s="56"/>
      <c r="I14" s="28">
        <v>11</v>
      </c>
      <c r="J14" s="56">
        <f>MATCH(I14,[6]大地图节奏!$F$5:$F$104,0)</f>
        <v>39</v>
      </c>
      <c r="K14" s="56">
        <f>INDEX(节奏总纲!P$4:P$113,$J14,1)</f>
        <v>13.928527864588917</v>
      </c>
      <c r="L14" s="56">
        <f>INDEX(节奏总纲!Q$4:Q$113,$J14,1)</f>
        <v>12.147069150707994</v>
      </c>
      <c r="M14" s="56">
        <f>INDEX(节奏总纲!R$4:R$113,$J14,1)</f>
        <v>10.016004387425889</v>
      </c>
      <c r="N14" s="56">
        <f>INDEX(节奏总纲!S$4:S$113,$J14,1)</f>
        <v>7.4197267934665154</v>
      </c>
      <c r="O14" s="56">
        <f>INDEX(节奏总纲!T$4:T$113,$J14,1)</f>
        <v>4.1702012426579218</v>
      </c>
      <c r="S14" s="36">
        <v>11</v>
      </c>
      <c r="T14" s="40">
        <f>引用信息!W33</f>
        <v>1199.7101540816325</v>
      </c>
      <c r="U14" s="40">
        <f>引用信息!X33</f>
        <v>86.498825510204057</v>
      </c>
      <c r="V14" s="40">
        <f>引用信息!Y33</f>
        <v>34.011428571428567</v>
      </c>
      <c r="W14" s="40">
        <f>引用信息!Z33</f>
        <v>6.83265306122449</v>
      </c>
      <c r="X14" s="40">
        <f>引用信息!AA33</f>
        <v>1.5183673469387753</v>
      </c>
      <c r="Y14" s="37">
        <f>IF(INT(求节点($J$4:$J$21,$I$4:$I$21,节奏总纲!AD14))&gt;$I$21,$I$21,INT(求节点($J$4:$J$21,$I$4:$I$21,节奏总纲!AD14)))</f>
        <v>10</v>
      </c>
      <c r="Z14" s="37">
        <f>IF(INT(求节点($J$4:$J$21,$I$4:$I$21,节奏总纲!AE14))&gt;$I$21,$I$21,INT(求节点($J$4:$J$21,$I$4:$I$21,节奏总纲!AE14)))</f>
        <v>10</v>
      </c>
      <c r="AA14" s="37">
        <f>IF(INT(求节点($J$4:$J$21,$I$4:$I$21,节奏总纲!AF14))&gt;$I$21,$I$21,INT(求节点($J$4:$J$21,$I$4:$I$21,节奏总纲!AF14)))</f>
        <v>11</v>
      </c>
      <c r="AB14" s="37">
        <f>IF(INT(求节点($J$4:$J$21,$I$4:$I$21,节奏总纲!AG14))&gt;$I$21,$I$21,INT(求节点($J$4:$J$21,$I$4:$I$21,节奏总纲!AG14)))</f>
        <v>12</v>
      </c>
      <c r="AC14" s="37">
        <f>IF(INT(求节点($J$4:$J$21,$I$4:$I$21,节奏总纲!AH14))&gt;$I$21,$I$21,INT(求节点($J$4:$J$21,$I$4:$I$21,节奏总纲!AH14)))</f>
        <v>12</v>
      </c>
      <c r="AD14" s="55">
        <f>('[2]功能-行军令'!F$7+'[2]功能-行军令'!F$14+24*60/'[2]功能-行军令'!$F$18)*'[2]功能-行军令'!$AJ$7</f>
        <v>27.599999999999998</v>
      </c>
      <c r="AE14" s="55">
        <f>('[2]功能-行军令'!G$7+'[2]功能-行军令'!G$14+24*60/'[2]功能-行军令'!$F$18)*'[2]功能-行军令'!$AJ$7</f>
        <v>40.199999999999996</v>
      </c>
      <c r="AF14" s="55">
        <f>('[2]功能-行军令'!H$7+'[2]功能-行军令'!H$14+24*60/'[2]功能-行军令'!$F$18)*'[2]功能-行军令'!$AJ$7</f>
        <v>54.6</v>
      </c>
      <c r="AG14" s="55">
        <f>('[2]功能-行军令'!I$7+'[2]功能-行军令'!I$14+24*60/'[2]功能-行军令'!$F$18)*'[2]功能-行军令'!$AJ$7</f>
        <v>61.8</v>
      </c>
      <c r="AH14" s="55">
        <f>('[2]功能-行军令'!J$7+'[2]功能-行军令'!J$14+24*60/'[2]功能-行军令'!$F$18)*'[2]功能-行军令'!$AJ$7</f>
        <v>61.8</v>
      </c>
      <c r="AL14" s="35">
        <v>11</v>
      </c>
      <c r="AM14" s="28">
        <f t="shared" ca="1" si="11"/>
        <v>59.942107845211929</v>
      </c>
      <c r="AN14" s="28">
        <f t="shared" ca="1" si="11"/>
        <v>32.468641749489798</v>
      </c>
      <c r="AO14" s="28">
        <f t="shared" ca="1" si="11"/>
        <v>20.506510578625129</v>
      </c>
      <c r="AP14" s="28">
        <f t="shared" ca="1" si="11"/>
        <v>27.473317504564005</v>
      </c>
      <c r="AQ14" s="28">
        <f t="shared" ca="1" si="11"/>
        <v>36.47932805622856</v>
      </c>
      <c r="AR14" s="28">
        <f t="shared" ca="1" si="11"/>
        <v>60.655847460244885</v>
      </c>
      <c r="AS14" s="28">
        <f t="shared" ca="1" si="11"/>
        <v>120.55229746089793</v>
      </c>
      <c r="AT14" s="28">
        <f t="shared" ca="1" si="11"/>
        <v>240.93944514220405</v>
      </c>
      <c r="AU14" s="28">
        <f t="shared" ca="1" si="12"/>
        <v>481.8788902844081</v>
      </c>
      <c r="AV14" s="28">
        <f t="shared" ca="1" si="13"/>
        <v>963.7577805688162</v>
      </c>
      <c r="AW14" s="28">
        <f t="shared" ca="1" si="13"/>
        <v>54.145805583673464</v>
      </c>
      <c r="AX14" s="28">
        <f t="shared" ca="1" si="13"/>
        <v>13.211982367346939</v>
      </c>
      <c r="AY14" s="28">
        <f t="shared" ca="1" si="13"/>
        <v>0</v>
      </c>
      <c r="AZ14" s="28">
        <f t="shared" ca="1" si="13"/>
        <v>0</v>
      </c>
      <c r="BA14" s="28">
        <f t="shared" ca="1" si="13"/>
        <v>0</v>
      </c>
      <c r="BB14" s="28">
        <f t="shared" ca="1" si="13"/>
        <v>0</v>
      </c>
      <c r="BC14" s="28">
        <f t="shared" ca="1" si="13"/>
        <v>0</v>
      </c>
      <c r="BD14" s="28">
        <f t="shared" ca="1" si="13"/>
        <v>0</v>
      </c>
      <c r="BE14" s="28"/>
      <c r="BF14" s="28">
        <f t="shared" ca="1" si="14"/>
        <v>2112.0119546017108</v>
      </c>
      <c r="BG14" s="28"/>
      <c r="BI14" s="28"/>
      <c r="BJ14" s="28"/>
      <c r="BK14" s="28"/>
      <c r="BL14" s="36">
        <v>11</v>
      </c>
      <c r="BM14" s="36">
        <f t="shared" ref="BM14:BZ23" ca="1" si="16">IF(OFFSET($X$3,$S14,BM$1)&lt;BM$3,0,
OFFSET($S$3,$S14,BM$1)
*IFERROR(INDEX($K$49:$K$66,OFFSET($X$3,$S14,BM$1)-BM$3+1),0)
*OFFSET($AC$3,$S14,BM$1)
/(INDEX($D$4:$D$21,BM$3)
*INDEX($E$4:$E$21,BM$3)))</f>
        <v>50.941538850235474</v>
      </c>
      <c r="BN14" s="36">
        <f t="shared" ca="1" si="16"/>
        <v>27.593333543877549</v>
      </c>
      <c r="BO14" s="36">
        <f t="shared" ca="1" si="16"/>
        <v>17.427368554027925</v>
      </c>
      <c r="BP14" s="36">
        <f t="shared" ca="1" si="16"/>
        <v>24.081454729202221</v>
      </c>
      <c r="BQ14" s="36">
        <f t="shared" ca="1" si="16"/>
        <v>31.787520242546929</v>
      </c>
      <c r="BR14" s="36">
        <f t="shared" ca="1" si="16"/>
        <v>52.979200404244892</v>
      </c>
      <c r="BS14" s="36">
        <f t="shared" ca="1" si="16"/>
        <v>105.95840080848978</v>
      </c>
      <c r="BT14" s="36">
        <f t="shared" ca="1" si="16"/>
        <v>211.91680161697957</v>
      </c>
      <c r="BU14" s="36">
        <f t="shared" ca="1" si="16"/>
        <v>423.83360323395914</v>
      </c>
      <c r="BV14" s="56">
        <f t="shared" ca="1" si="16"/>
        <v>847.66720646791828</v>
      </c>
      <c r="BW14" s="56">
        <f t="shared" ca="1" si="16"/>
        <v>0</v>
      </c>
      <c r="BX14" s="56">
        <f t="shared" ca="1" si="16"/>
        <v>0</v>
      </c>
      <c r="BY14" s="56">
        <f t="shared" ca="1" si="16"/>
        <v>0</v>
      </c>
      <c r="BZ14" s="56">
        <f t="shared" ca="1" si="16"/>
        <v>0</v>
      </c>
      <c r="CA14" s="82">
        <f t="shared" ca="1" si="2"/>
        <v>0</v>
      </c>
      <c r="CB14" s="82">
        <f t="shared" ca="1" si="2"/>
        <v>0</v>
      </c>
      <c r="CC14" s="82">
        <f t="shared" ca="1" si="2"/>
        <v>0</v>
      </c>
      <c r="CD14" s="82">
        <f t="shared" ca="1" si="2"/>
        <v>0</v>
      </c>
      <c r="CE14" s="36">
        <f t="shared" ref="CE14:CR23" ca="1" si="17">IF(OFFSET($X$3,$S14,CE$1)&lt;CE$3,0,
OFFSET($S$3,$S14,CE$1)
*IFERROR(INDEX($K$49:$K$66,OFFSET($X$3,$S14,CE$1)-CE$3+1),0)
*OFFSET($AC$3,$S14,CE$1)
/(INDEX($D$4:$D$21,CE$3)
*INDEX($E$4:$E$21,CE$3)))</f>
        <v>5.3496196700156968</v>
      </c>
      <c r="CF14" s="36">
        <f t="shared" ca="1" si="17"/>
        <v>2.8977106545918354</v>
      </c>
      <c r="CG14" s="36">
        <f t="shared" ca="1" si="17"/>
        <v>1.8301330450053699</v>
      </c>
      <c r="CH14" s="36">
        <f t="shared" ca="1" si="17"/>
        <v>2.5289111167346925</v>
      </c>
      <c r="CI14" s="36">
        <f t="shared" ca="1" si="17"/>
        <v>3.3381626740897947</v>
      </c>
      <c r="CJ14" s="36">
        <f t="shared" ca="1" si="17"/>
        <v>5.5636044568163241</v>
      </c>
      <c r="CK14" s="36">
        <f t="shared" ca="1" si="17"/>
        <v>11.127208913632648</v>
      </c>
      <c r="CL14" s="36">
        <f t="shared" ca="1" si="17"/>
        <v>22.254417827265296</v>
      </c>
      <c r="CM14" s="36">
        <f t="shared" ca="1" si="17"/>
        <v>44.508835654530593</v>
      </c>
      <c r="CN14" s="56">
        <f t="shared" ca="1" si="17"/>
        <v>89.017671309061186</v>
      </c>
      <c r="CO14" s="56">
        <f t="shared" ca="1" si="17"/>
        <v>0</v>
      </c>
      <c r="CP14" s="56">
        <f t="shared" ca="1" si="17"/>
        <v>0</v>
      </c>
      <c r="CQ14" s="56">
        <f t="shared" ca="1" si="17"/>
        <v>0</v>
      </c>
      <c r="CR14" s="56">
        <f t="shared" ca="1" si="17"/>
        <v>0</v>
      </c>
      <c r="CS14" s="82">
        <f t="shared" ca="1" si="4"/>
        <v>0</v>
      </c>
      <c r="CT14" s="82">
        <f t="shared" ca="1" si="4"/>
        <v>0</v>
      </c>
      <c r="CU14" s="82">
        <f t="shared" ca="1" si="4"/>
        <v>0</v>
      </c>
      <c r="CV14" s="82">
        <f t="shared" ca="1" si="4"/>
        <v>0</v>
      </c>
      <c r="CW14" s="36">
        <f t="shared" ref="CW14:DJ23" ca="1" si="18">IF(OFFSET($X$3,$S14,CW$1)&lt;CW$3,0,
OFFSET($S$3,$S14,CW$1)
*IFERROR(INDEX($K$49:$K$66,OFFSET($X$3,$S14,CW$1)-CW$3+1),0)
*OFFSET($AC$3,$S14,CW$1)
/(INDEX($D$4:$D$21,CW$3)
*INDEX($E$4:$E$21,CW$3)))</f>
        <v>2.8569599999999999</v>
      </c>
      <c r="CX14" s="36">
        <f t="shared" ca="1" si="18"/>
        <v>1.5475199999999998</v>
      </c>
      <c r="CY14" s="36">
        <f t="shared" ca="1" si="18"/>
        <v>0.97738105263157882</v>
      </c>
      <c r="CZ14" s="36">
        <f t="shared" ca="1" si="18"/>
        <v>0.67528145454545441</v>
      </c>
      <c r="DA14" s="36">
        <f t="shared" ca="1" si="18"/>
        <v>1.1884953599999999</v>
      </c>
      <c r="DB14" s="36">
        <f t="shared" ca="1" si="18"/>
        <v>1.7827430399999999</v>
      </c>
      <c r="DC14" s="36">
        <f t="shared" ca="1" si="18"/>
        <v>2.9712383999999998</v>
      </c>
      <c r="DD14" s="36">
        <f t="shared" ca="1" si="18"/>
        <v>5.9424767999999997</v>
      </c>
      <c r="DE14" s="36">
        <f t="shared" ca="1" si="18"/>
        <v>11.884953599999999</v>
      </c>
      <c r="DF14" s="56">
        <f t="shared" ca="1" si="18"/>
        <v>23.769907199999999</v>
      </c>
      <c r="DG14" s="56">
        <f t="shared" ca="1" si="18"/>
        <v>47.539814399999997</v>
      </c>
      <c r="DH14" s="56">
        <f t="shared" ca="1" si="18"/>
        <v>0</v>
      </c>
      <c r="DI14" s="56">
        <f t="shared" ca="1" si="18"/>
        <v>0</v>
      </c>
      <c r="DJ14" s="56">
        <f t="shared" ca="1" si="18"/>
        <v>0</v>
      </c>
      <c r="DK14" s="82">
        <f t="shared" ca="1" si="6"/>
        <v>0</v>
      </c>
      <c r="DL14" s="82">
        <f t="shared" ca="1" si="6"/>
        <v>0</v>
      </c>
      <c r="DM14" s="82">
        <f t="shared" ca="1" si="6"/>
        <v>0</v>
      </c>
      <c r="DN14" s="82">
        <f t="shared" ca="1" si="6"/>
        <v>0</v>
      </c>
      <c r="DO14" s="36">
        <f t="shared" ref="DO14:EB23" ca="1" si="19">IF(OFFSET($X$3,$S14,DO$1)&lt;DO$3,0,
OFFSET($S$3,$S14,DO$1)
*IFERROR(INDEX($K$49:$K$66,OFFSET($X$3,$S14,DO$1)-DO$3+1),0)
*OFFSET($AC$3,$S14,DO$1)
/(INDEX($D$4:$D$21,DO$3)
*INDEX($E$4:$E$21,DO$3)))</f>
        <v>0.64962762951334385</v>
      </c>
      <c r="DP14" s="36">
        <f t="shared" ca="1" si="19"/>
        <v>0.35188163265306122</v>
      </c>
      <c r="DQ14" s="36">
        <f t="shared" ca="1" si="19"/>
        <v>0.22224103114930183</v>
      </c>
      <c r="DR14" s="36">
        <f t="shared" ca="1" si="19"/>
        <v>0.15354834879406307</v>
      </c>
      <c r="DS14" s="36">
        <f t="shared" ca="1" si="19"/>
        <v>0.13512254693877551</v>
      </c>
      <c r="DT14" s="36">
        <f t="shared" ca="1" si="19"/>
        <v>0.27024509387755102</v>
      </c>
      <c r="DU14" s="36">
        <f t="shared" ca="1" si="19"/>
        <v>0.40536764081632654</v>
      </c>
      <c r="DV14" s="36">
        <f t="shared" ca="1" si="19"/>
        <v>0.67561273469387761</v>
      </c>
      <c r="DW14" s="36">
        <f t="shared" ca="1" si="19"/>
        <v>1.3512254693877552</v>
      </c>
      <c r="DX14" s="56">
        <f t="shared" ca="1" si="19"/>
        <v>2.7024509387755105</v>
      </c>
      <c r="DY14" s="56">
        <f t="shared" ca="1" si="19"/>
        <v>5.4049018775510209</v>
      </c>
      <c r="DZ14" s="56">
        <f t="shared" ca="1" si="19"/>
        <v>10.809803755102042</v>
      </c>
      <c r="EA14" s="56">
        <f t="shared" ca="1" si="19"/>
        <v>0</v>
      </c>
      <c r="EB14" s="56">
        <f t="shared" ca="1" si="19"/>
        <v>0</v>
      </c>
      <c r="EC14" s="82">
        <f t="shared" ca="1" si="8"/>
        <v>0</v>
      </c>
      <c r="ED14" s="82">
        <f t="shared" ca="1" si="8"/>
        <v>0</v>
      </c>
      <c r="EE14" s="82">
        <f t="shared" ca="1" si="8"/>
        <v>0</v>
      </c>
      <c r="EF14" s="82">
        <f t="shared" ca="1" si="8"/>
        <v>0</v>
      </c>
      <c r="EG14" s="36">
        <f t="shared" ref="EG14:ET23" ca="1" si="20">IF(OFFSET($X$3,$S14,EG$1)&lt;EG$3,0,
OFFSET($S$3,$S14,EG$1)
*IFERROR(INDEX($K$49:$K$66,OFFSET($X$3,$S14,EG$1)-EG$3+1),0)
*OFFSET($AC$3,$S14,EG$1)
/(INDEX($D$4:$D$21,EG$3)
*INDEX($E$4:$E$21,EG$3)))</f>
        <v>0.1443616954474097</v>
      </c>
      <c r="EH14" s="36">
        <f t="shared" ca="1" si="20"/>
        <v>7.819591836734692E-2</v>
      </c>
      <c r="EI14" s="36">
        <f t="shared" ca="1" si="20"/>
        <v>4.9386895810955955E-2</v>
      </c>
      <c r="EJ14" s="36">
        <f t="shared" ca="1" si="20"/>
        <v>3.4121855287569565E-2</v>
      </c>
      <c r="EK14" s="36">
        <f t="shared" ca="1" si="20"/>
        <v>3.0027232653061221E-2</v>
      </c>
      <c r="EL14" s="36">
        <f t="shared" ca="1" si="20"/>
        <v>6.0054465306122441E-2</v>
      </c>
      <c r="EM14" s="36">
        <f t="shared" ca="1" si="20"/>
        <v>9.0081697959183651E-2</v>
      </c>
      <c r="EN14" s="36">
        <f t="shared" ca="1" si="20"/>
        <v>0.1501361632653061</v>
      </c>
      <c r="EO14" s="36">
        <f t="shared" ca="1" si="20"/>
        <v>0.3002723265306122</v>
      </c>
      <c r="EP14" s="56">
        <f t="shared" ca="1" si="20"/>
        <v>0.6005446530612244</v>
      </c>
      <c r="EQ14" s="56">
        <f t="shared" ca="1" si="20"/>
        <v>1.2010893061224488</v>
      </c>
      <c r="ER14" s="56">
        <f t="shared" ca="1" si="20"/>
        <v>2.4021786122448976</v>
      </c>
      <c r="ES14" s="56">
        <f t="shared" ca="1" si="20"/>
        <v>0</v>
      </c>
      <c r="ET14" s="56">
        <f t="shared" ca="1" si="20"/>
        <v>0</v>
      </c>
      <c r="EU14" s="82">
        <f t="shared" ca="1" si="10"/>
        <v>0</v>
      </c>
      <c r="EV14" s="82">
        <f t="shared" ca="1" si="10"/>
        <v>0</v>
      </c>
      <c r="EW14" s="82">
        <f t="shared" ca="1" si="10"/>
        <v>0</v>
      </c>
      <c r="EX14" s="82">
        <f t="shared" ca="1" si="10"/>
        <v>0</v>
      </c>
    </row>
    <row r="15" spans="2:156" ht="11.25" customHeight="1" x14ac:dyDescent="0.15">
      <c r="B15" s="28">
        <v>12</v>
      </c>
      <c r="C15" s="56">
        <f>MATCH(B15,[6]大地图节奏!$F$5:$F$104,0)</f>
        <v>44</v>
      </c>
      <c r="D15" s="56">
        <f t="shared" si="15"/>
        <v>25</v>
      </c>
      <c r="E15" s="56">
        <v>1.25</v>
      </c>
      <c r="F15" s="56"/>
      <c r="H15" s="56"/>
      <c r="I15" s="28">
        <v>12</v>
      </c>
      <c r="J15" s="56">
        <f>MATCH(I15,[6]大地图节奏!$F$5:$F$104,0)</f>
        <v>44</v>
      </c>
      <c r="K15" s="56">
        <f>INDEX(节奏总纲!P$4:P$113,$J15,1)</f>
        <v>20.112126572366307</v>
      </c>
      <c r="L15" s="56">
        <f>INDEX(节奏总纲!Q$4:Q$113,$J15,1)</f>
        <v>17.573976198933678</v>
      </c>
      <c r="M15" s="56">
        <f>INDEX(节奏总纲!R$4:R$113,$J15,1)</f>
        <v>14.520955385248474</v>
      </c>
      <c r="N15" s="56">
        <f>INDEX(节奏总纲!S$4:S$113,$J15,1)</f>
        <v>10.768032566844921</v>
      </c>
      <c r="O15" s="56">
        <f>INDEX(节奏总纲!T$4:T$113,$J15,1)</f>
        <v>6.0537500982822579</v>
      </c>
      <c r="S15" s="36">
        <v>12</v>
      </c>
      <c r="T15" s="40">
        <f>引用信息!W34</f>
        <v>1160.9449346938773</v>
      </c>
      <c r="U15" s="40">
        <f>引用信息!X34</f>
        <v>83.648534693877536</v>
      </c>
      <c r="V15" s="40">
        <f>引用信息!Y34</f>
        <v>32.914285714285711</v>
      </c>
      <c r="W15" s="40">
        <f>引用信息!Z34</f>
        <v>6.7004081632653056</v>
      </c>
      <c r="X15" s="40">
        <f>引用信息!AA34</f>
        <v>1.5061224489795915</v>
      </c>
      <c r="Y15" s="37">
        <f>IF(INT(求节点($J$4:$J$21,$I$4:$I$21,节奏总纲!AD15))&gt;$I$21,$I$21,INT(求节点($J$4:$J$21,$I$4:$I$21,节奏总纲!AD15)))</f>
        <v>10</v>
      </c>
      <c r="Z15" s="37">
        <f>IF(INT(求节点($J$4:$J$21,$I$4:$I$21,节奏总纲!AE15))&gt;$I$21,$I$21,INT(求节点($J$4:$J$21,$I$4:$I$21,节奏总纲!AE15)))</f>
        <v>10</v>
      </c>
      <c r="AA15" s="37">
        <f>IF(INT(求节点($J$4:$J$21,$I$4:$I$21,节奏总纲!AF15))&gt;$I$21,$I$21,INT(求节点($J$4:$J$21,$I$4:$I$21,节奏总纲!AF15)))</f>
        <v>11</v>
      </c>
      <c r="AB15" s="37">
        <f>IF(INT(求节点($J$4:$J$21,$I$4:$I$21,节奏总纲!AG15))&gt;$I$21,$I$21,INT(求节点($J$4:$J$21,$I$4:$I$21,节奏总纲!AG15)))</f>
        <v>12</v>
      </c>
      <c r="AC15" s="37">
        <f>IF(INT(求节点($J$4:$J$21,$I$4:$I$21,节奏总纲!AH15))&gt;$I$21,$I$21,INT(求节点($J$4:$J$21,$I$4:$I$21,节奏总纲!AH15)))</f>
        <v>13</v>
      </c>
      <c r="AD15" s="55">
        <f>('[2]功能-行军令'!F$7+'[2]功能-行军令'!F$14+24*60/'[2]功能-行军令'!$F$18)*'[2]功能-行军令'!$AJ$7</f>
        <v>27.599999999999998</v>
      </c>
      <c r="AE15" s="55">
        <f>('[2]功能-行军令'!G$7+'[2]功能-行军令'!G$14+24*60/'[2]功能-行军令'!$F$18)*'[2]功能-行军令'!$AJ$7</f>
        <v>40.199999999999996</v>
      </c>
      <c r="AF15" s="55">
        <f>('[2]功能-行军令'!H$7+'[2]功能-行军令'!H$14+24*60/'[2]功能-行军令'!$F$18)*'[2]功能-行军令'!$AJ$7</f>
        <v>54.6</v>
      </c>
      <c r="AG15" s="55">
        <f>('[2]功能-行军令'!I$7+'[2]功能-行军令'!I$14+24*60/'[2]功能-行军令'!$F$18)*'[2]功能-行军令'!$AJ$7</f>
        <v>61.8</v>
      </c>
      <c r="AH15" s="55">
        <f>('[2]功能-行军令'!J$7+'[2]功能-行军令'!J$14+24*60/'[2]功能-行军令'!$F$18)*'[2]功能-行军令'!$AJ$7</f>
        <v>61.8</v>
      </c>
      <c r="AL15" s="35">
        <v>12</v>
      </c>
      <c r="AM15" s="28">
        <f t="shared" ref="AM15:AT24" ca="1" si="21">SUMIF($BM$3:$EX$3,AM$3,$BM15:$EX15)</f>
        <v>58.013899821664026</v>
      </c>
      <c r="AN15" s="28">
        <f t="shared" ca="1" si="21"/>
        <v>31.424195736734678</v>
      </c>
      <c r="AO15" s="28">
        <f t="shared" ca="1" si="21"/>
        <v>19.846860465306115</v>
      </c>
      <c r="AP15" s="28">
        <f t="shared" ca="1" si="21"/>
        <v>26.586831336846</v>
      </c>
      <c r="AQ15" s="28">
        <f t="shared" ca="1" si="21"/>
        <v>35.301010389942839</v>
      </c>
      <c r="AR15" s="28">
        <f t="shared" ca="1" si="21"/>
        <v>58.667636888816304</v>
      </c>
      <c r="AS15" s="28">
        <f t="shared" ca="1" si="21"/>
        <v>116.62768810579588</v>
      </c>
      <c r="AT15" s="28">
        <f t="shared" ca="1" si="21"/>
        <v>233.093083862204</v>
      </c>
      <c r="AU15" s="28">
        <f t="shared" ca="1" si="12"/>
        <v>466.15638264685703</v>
      </c>
      <c r="AV15" s="28">
        <f t="shared" ca="1" si="13"/>
        <v>932.31276529371405</v>
      </c>
      <c r="AW15" s="28">
        <f t="shared" ca="1" si="13"/>
        <v>51.902264424489786</v>
      </c>
      <c r="AX15" s="28">
        <f t="shared" ca="1" si="13"/>
        <v>11.79198484897959</v>
      </c>
      <c r="AY15" s="28">
        <f t="shared" ca="1" si="13"/>
        <v>2.382806204081632</v>
      </c>
      <c r="AZ15" s="28">
        <f t="shared" ca="1" si="13"/>
        <v>0</v>
      </c>
      <c r="BA15" s="28">
        <f t="shared" ca="1" si="13"/>
        <v>0</v>
      </c>
      <c r="BB15" s="28">
        <f t="shared" ca="1" si="13"/>
        <v>0</v>
      </c>
      <c r="BC15" s="28">
        <f t="shared" ca="1" si="13"/>
        <v>0</v>
      </c>
      <c r="BD15" s="28">
        <f t="shared" ca="1" si="13"/>
        <v>0</v>
      </c>
      <c r="BE15" s="28"/>
      <c r="BF15" s="28">
        <f t="shared" ca="1" si="14"/>
        <v>2044.107410025432</v>
      </c>
      <c r="BG15" s="28"/>
      <c r="BI15" s="28"/>
      <c r="BJ15" s="28"/>
      <c r="BK15" s="28"/>
      <c r="BL15" s="36">
        <v>12</v>
      </c>
      <c r="BM15" s="36">
        <f t="shared" ca="1" si="16"/>
        <v>49.295507996232317</v>
      </c>
      <c r="BN15" s="36">
        <f t="shared" ca="1" si="16"/>
        <v>26.701733497959172</v>
      </c>
      <c r="BO15" s="36">
        <f t="shared" ca="1" si="16"/>
        <v>16.864252735553162</v>
      </c>
      <c r="BP15" s="36">
        <f t="shared" ca="1" si="16"/>
        <v>23.303331052764367</v>
      </c>
      <c r="BQ15" s="36">
        <f t="shared" ca="1" si="16"/>
        <v>30.760396989648967</v>
      </c>
      <c r="BR15" s="36">
        <f t="shared" ca="1" si="16"/>
        <v>51.267328316081617</v>
      </c>
      <c r="BS15" s="36">
        <f t="shared" ca="1" si="16"/>
        <v>102.53465663216323</v>
      </c>
      <c r="BT15" s="36">
        <f t="shared" ca="1" si="16"/>
        <v>205.06931326432647</v>
      </c>
      <c r="BU15" s="36">
        <f t="shared" ca="1" si="16"/>
        <v>410.13862652865294</v>
      </c>
      <c r="BV15" s="56">
        <f t="shared" ca="1" si="16"/>
        <v>820.27725305730587</v>
      </c>
      <c r="BW15" s="56">
        <f t="shared" ca="1" si="16"/>
        <v>0</v>
      </c>
      <c r="BX15" s="56">
        <f t="shared" ca="1" si="16"/>
        <v>0</v>
      </c>
      <c r="BY15" s="56">
        <f t="shared" ca="1" si="16"/>
        <v>0</v>
      </c>
      <c r="BZ15" s="56">
        <f t="shared" ca="1" si="16"/>
        <v>0</v>
      </c>
      <c r="CA15" s="82">
        <f t="shared" ca="1" si="2"/>
        <v>0</v>
      </c>
      <c r="CB15" s="82">
        <f t="shared" ca="1" si="2"/>
        <v>0</v>
      </c>
      <c r="CC15" s="82">
        <f t="shared" ca="1" si="2"/>
        <v>0</v>
      </c>
      <c r="CD15" s="82">
        <f t="shared" ca="1" si="2"/>
        <v>0</v>
      </c>
      <c r="CE15" s="36">
        <f t="shared" ca="1" si="17"/>
        <v>5.1733401456828867</v>
      </c>
      <c r="CF15" s="36">
        <f t="shared" ca="1" si="17"/>
        <v>2.8022259122448969</v>
      </c>
      <c r="CG15" s="36">
        <f t="shared" ca="1" si="17"/>
        <v>1.7698268919441456</v>
      </c>
      <c r="CH15" s="36">
        <f t="shared" ca="1" si="17"/>
        <v>2.4455789779591828</v>
      </c>
      <c r="CI15" s="36">
        <f t="shared" ca="1" si="17"/>
        <v>3.2281642509061217</v>
      </c>
      <c r="CJ15" s="36">
        <f t="shared" ca="1" si="17"/>
        <v>5.3802737515102024</v>
      </c>
      <c r="CK15" s="36">
        <f t="shared" ca="1" si="17"/>
        <v>10.760547503020405</v>
      </c>
      <c r="CL15" s="36">
        <f t="shared" ca="1" si="17"/>
        <v>21.521095006040809</v>
      </c>
      <c r="CM15" s="36">
        <f t="shared" ca="1" si="17"/>
        <v>43.042190012081619</v>
      </c>
      <c r="CN15" s="56">
        <f t="shared" ca="1" si="17"/>
        <v>86.084380024163238</v>
      </c>
      <c r="CO15" s="56">
        <f t="shared" ca="1" si="17"/>
        <v>0</v>
      </c>
      <c r="CP15" s="56">
        <f t="shared" ca="1" si="17"/>
        <v>0</v>
      </c>
      <c r="CQ15" s="56">
        <f t="shared" ca="1" si="17"/>
        <v>0</v>
      </c>
      <c r="CR15" s="56">
        <f t="shared" ca="1" si="17"/>
        <v>0</v>
      </c>
      <c r="CS15" s="82">
        <f t="shared" ca="1" si="4"/>
        <v>0</v>
      </c>
      <c r="CT15" s="82">
        <f t="shared" ca="1" si="4"/>
        <v>0</v>
      </c>
      <c r="CU15" s="82">
        <f t="shared" ca="1" si="4"/>
        <v>0</v>
      </c>
      <c r="CV15" s="82">
        <f t="shared" ca="1" si="4"/>
        <v>0</v>
      </c>
      <c r="CW15" s="36">
        <f t="shared" ca="1" si="18"/>
        <v>2.7648000000000001</v>
      </c>
      <c r="CX15" s="36">
        <f t="shared" ca="1" si="18"/>
        <v>1.4976</v>
      </c>
      <c r="CY15" s="36">
        <f t="shared" ca="1" si="18"/>
        <v>0.94585263157894739</v>
      </c>
      <c r="CZ15" s="36">
        <f t="shared" ca="1" si="18"/>
        <v>0.65349818181818176</v>
      </c>
      <c r="DA15" s="36">
        <f t="shared" ca="1" si="18"/>
        <v>1.1501568</v>
      </c>
      <c r="DB15" s="36">
        <f t="shared" ca="1" si="18"/>
        <v>1.7252351999999997</v>
      </c>
      <c r="DC15" s="36">
        <f t="shared" ca="1" si="18"/>
        <v>2.8753919999999997</v>
      </c>
      <c r="DD15" s="36">
        <f t="shared" ca="1" si="18"/>
        <v>5.7507839999999995</v>
      </c>
      <c r="DE15" s="36">
        <f t="shared" ca="1" si="18"/>
        <v>11.501567999999999</v>
      </c>
      <c r="DF15" s="56">
        <f t="shared" ca="1" si="18"/>
        <v>23.003135999999998</v>
      </c>
      <c r="DG15" s="56">
        <f t="shared" ca="1" si="18"/>
        <v>46.006271999999996</v>
      </c>
      <c r="DH15" s="56">
        <f t="shared" ca="1" si="18"/>
        <v>0</v>
      </c>
      <c r="DI15" s="56">
        <f t="shared" ca="1" si="18"/>
        <v>0</v>
      </c>
      <c r="DJ15" s="56">
        <f t="shared" ca="1" si="18"/>
        <v>0</v>
      </c>
      <c r="DK15" s="82">
        <f t="shared" ca="1" si="6"/>
        <v>0</v>
      </c>
      <c r="DL15" s="82">
        <f t="shared" ca="1" si="6"/>
        <v>0</v>
      </c>
      <c r="DM15" s="82">
        <f t="shared" ca="1" si="6"/>
        <v>0</v>
      </c>
      <c r="DN15" s="82">
        <f t="shared" ca="1" si="6"/>
        <v>0</v>
      </c>
      <c r="DO15" s="36">
        <f t="shared" ca="1" si="19"/>
        <v>0.63705419152276299</v>
      </c>
      <c r="DP15" s="36">
        <f t="shared" ca="1" si="19"/>
        <v>0.34507102040816329</v>
      </c>
      <c r="DQ15" s="36">
        <f t="shared" ca="1" si="19"/>
        <v>0.2179395918367347</v>
      </c>
      <c r="DR15" s="36">
        <f t="shared" ca="1" si="19"/>
        <v>0.1505764452690167</v>
      </c>
      <c r="DS15" s="36">
        <f t="shared" ca="1" si="19"/>
        <v>0.13250727183673469</v>
      </c>
      <c r="DT15" s="36">
        <f t="shared" ca="1" si="19"/>
        <v>0.26501454367346938</v>
      </c>
      <c r="DU15" s="36">
        <f t="shared" ca="1" si="19"/>
        <v>0.39752181551020405</v>
      </c>
      <c r="DV15" s="36">
        <f t="shared" ca="1" si="19"/>
        <v>0.66253635918367337</v>
      </c>
      <c r="DW15" s="36">
        <f t="shared" ca="1" si="19"/>
        <v>1.3250727183673467</v>
      </c>
      <c r="DX15" s="56">
        <f t="shared" ca="1" si="19"/>
        <v>2.6501454367346935</v>
      </c>
      <c r="DY15" s="56">
        <f t="shared" ca="1" si="19"/>
        <v>5.300290873469387</v>
      </c>
      <c r="DZ15" s="56">
        <f t="shared" ca="1" si="19"/>
        <v>10.600581746938774</v>
      </c>
      <c r="EA15" s="56">
        <f t="shared" ca="1" si="19"/>
        <v>0</v>
      </c>
      <c r="EB15" s="56">
        <f t="shared" ca="1" si="19"/>
        <v>0</v>
      </c>
      <c r="EC15" s="82">
        <f t="shared" ca="1" si="8"/>
        <v>0</v>
      </c>
      <c r="ED15" s="82">
        <f t="shared" ca="1" si="8"/>
        <v>0</v>
      </c>
      <c r="EE15" s="82">
        <f t="shared" ca="1" si="8"/>
        <v>0</v>
      </c>
      <c r="EF15" s="82">
        <f t="shared" ca="1" si="8"/>
        <v>0</v>
      </c>
      <c r="EG15" s="36">
        <f t="shared" ca="1" si="20"/>
        <v>0.14319748822605963</v>
      </c>
      <c r="EH15" s="36">
        <f t="shared" ca="1" si="20"/>
        <v>7.7565306122448954E-2</v>
      </c>
      <c r="EI15" s="36">
        <f t="shared" ca="1" si="20"/>
        <v>4.8988614393125657E-2</v>
      </c>
      <c r="EJ15" s="36">
        <f t="shared" ca="1" si="20"/>
        <v>3.3846679035250453E-2</v>
      </c>
      <c r="EK15" s="36">
        <f t="shared" ca="1" si="20"/>
        <v>2.97850775510204E-2</v>
      </c>
      <c r="EL15" s="36">
        <f t="shared" ca="1" si="20"/>
        <v>2.97850775510204E-2</v>
      </c>
      <c r="EM15" s="36">
        <f t="shared" ca="1" si="20"/>
        <v>5.9570155102040799E-2</v>
      </c>
      <c r="EN15" s="36">
        <f t="shared" ca="1" si="20"/>
        <v>8.9355232653061195E-2</v>
      </c>
      <c r="EO15" s="36">
        <f t="shared" ca="1" si="20"/>
        <v>0.148925387755102</v>
      </c>
      <c r="EP15" s="56">
        <f t="shared" ca="1" si="20"/>
        <v>0.297850775510204</v>
      </c>
      <c r="EQ15" s="56">
        <f t="shared" ca="1" si="20"/>
        <v>0.595701551020408</v>
      </c>
      <c r="ER15" s="56">
        <f t="shared" ca="1" si="20"/>
        <v>1.191403102040816</v>
      </c>
      <c r="ES15" s="56">
        <f t="shared" ca="1" si="20"/>
        <v>2.382806204081632</v>
      </c>
      <c r="ET15" s="56">
        <f t="shared" ca="1" si="20"/>
        <v>0</v>
      </c>
      <c r="EU15" s="82">
        <f t="shared" ca="1" si="10"/>
        <v>0</v>
      </c>
      <c r="EV15" s="82">
        <f t="shared" ca="1" si="10"/>
        <v>0</v>
      </c>
      <c r="EW15" s="82">
        <f t="shared" ca="1" si="10"/>
        <v>0</v>
      </c>
      <c r="EX15" s="82">
        <f t="shared" ca="1" si="10"/>
        <v>0</v>
      </c>
    </row>
    <row r="16" spans="2:156" x14ac:dyDescent="0.15">
      <c r="B16" s="28">
        <v>13</v>
      </c>
      <c r="C16" s="56">
        <f>MATCH(B16,[6]大地图节奏!$F$5:$F$104,0)</f>
        <v>53</v>
      </c>
      <c r="D16" s="56">
        <f t="shared" si="15"/>
        <v>25</v>
      </c>
      <c r="E16" s="56">
        <v>1.25</v>
      </c>
      <c r="F16" s="56"/>
      <c r="H16" s="56"/>
      <c r="I16" s="28">
        <v>13</v>
      </c>
      <c r="J16" s="56">
        <f>MATCH(I16,[6]大地图节奏!$F$5:$F$104,0)</f>
        <v>53</v>
      </c>
      <c r="K16" s="56">
        <f>INDEX(节奏总纲!P$4:P$113,$J16,1)</f>
        <v>38.396621227037308</v>
      </c>
      <c r="L16" s="56">
        <f>INDEX(节奏总纲!Q$4:Q$113,$J16,1)</f>
        <v>33.42809844025868</v>
      </c>
      <c r="M16" s="56">
        <f>INDEX(节奏总纲!R$4:R$113,$J16,1)</f>
        <v>27.5802930273809</v>
      </c>
      <c r="N16" s="56">
        <f>INDEX(节奏总纲!S$4:S$113,$J16,1)</f>
        <v>20.319491953348145</v>
      </c>
      <c r="O16" s="56">
        <f>INDEX(节奏总纲!T$4:T$113,$J16,1)</f>
        <v>11.338522248344118</v>
      </c>
      <c r="S16" s="36">
        <v>13</v>
      </c>
      <c r="T16" s="40">
        <f>引用信息!W35</f>
        <v>1122.1840414285712</v>
      </c>
      <c r="U16" s="40">
        <f>引用信息!X35</f>
        <v>80.802244285714266</v>
      </c>
      <c r="V16" s="40">
        <f>引用信息!Y35</f>
        <v>31.817142857142855</v>
      </c>
      <c r="W16" s="40">
        <f>引用信息!Z35</f>
        <v>6.5622857142857143</v>
      </c>
      <c r="X16" s="40">
        <f>引用信息!AA35</f>
        <v>1.4914285714285711</v>
      </c>
      <c r="Y16" s="37">
        <f>IF(INT(求节点($J$4:$J$21,$I$4:$I$21,节奏总纲!AD16))&gt;$I$21,$I$21,INT(求节点($J$4:$J$21,$I$4:$I$21,节奏总纲!AD16)))</f>
        <v>10</v>
      </c>
      <c r="Z16" s="37">
        <f>IF(INT(求节点($J$4:$J$21,$I$4:$I$21,节奏总纲!AE16))&gt;$I$21,$I$21,INT(求节点($J$4:$J$21,$I$4:$I$21,节奏总纲!AE16)))</f>
        <v>11</v>
      </c>
      <c r="AA16" s="37">
        <f>IF(INT(求节点($J$4:$J$21,$I$4:$I$21,节奏总纲!AF16))&gt;$I$21,$I$21,INT(求节点($J$4:$J$21,$I$4:$I$21,节奏总纲!AF16)))</f>
        <v>11</v>
      </c>
      <c r="AB16" s="37">
        <f>IF(INT(求节点($J$4:$J$21,$I$4:$I$21,节奏总纲!AG16))&gt;$I$21,$I$21,INT(求节点($J$4:$J$21,$I$4:$I$21,节奏总纲!AG16)))</f>
        <v>12</v>
      </c>
      <c r="AC16" s="37">
        <f>IF(INT(求节点($J$4:$J$21,$I$4:$I$21,节奏总纲!AH16))&gt;$I$21,$I$21,INT(求节点($J$4:$J$21,$I$4:$I$21,节奏总纲!AH16)))</f>
        <v>13</v>
      </c>
      <c r="AD16" s="55">
        <f>('[2]功能-行军令'!F$7+'[2]功能-行军令'!F$14+24*60/'[2]功能-行军令'!$F$18)*'[2]功能-行军令'!$AJ$7</f>
        <v>27.599999999999998</v>
      </c>
      <c r="AE16" s="55">
        <f>('[2]功能-行军令'!G$7+'[2]功能-行军令'!G$14+24*60/'[2]功能-行军令'!$F$18)*'[2]功能-行军令'!$AJ$7</f>
        <v>40.199999999999996</v>
      </c>
      <c r="AF16" s="55">
        <f>('[2]功能-行军令'!H$7+'[2]功能-行军令'!H$14+24*60/'[2]功能-行军令'!$F$18)*'[2]功能-行军令'!$AJ$7</f>
        <v>54.6</v>
      </c>
      <c r="AG16" s="55">
        <f>('[2]功能-行军令'!I$7+'[2]功能-行军令'!I$14+24*60/'[2]功能-行军令'!$F$18)*'[2]功能-行军令'!$AJ$7</f>
        <v>61.8</v>
      </c>
      <c r="AH16" s="55">
        <f>('[2]功能-行军令'!J$7+'[2]功能-行军令'!J$14+24*60/'[2]功能-行军令'!$F$18)*'[2]功能-行军令'!$AJ$7</f>
        <v>61.8</v>
      </c>
      <c r="AL16" s="35">
        <v>13</v>
      </c>
      <c r="AM16" s="28">
        <f t="shared" ca="1" si="21"/>
        <v>56.085331240879107</v>
      </c>
      <c r="AN16" s="28">
        <f t="shared" ca="1" si="21"/>
        <v>30.379554422142846</v>
      </c>
      <c r="AO16" s="28">
        <f t="shared" ca="1" si="21"/>
        <v>19.187087003458647</v>
      </c>
      <c r="AP16" s="28">
        <f t="shared" ca="1" si="21"/>
        <v>24.519179945454539</v>
      </c>
      <c r="AQ16" s="28">
        <f t="shared" ca="1" si="21"/>
        <v>33.083356996388567</v>
      </c>
      <c r="AR16" s="28">
        <f t="shared" ca="1" si="21"/>
        <v>54.630740856959989</v>
      </c>
      <c r="AS16" s="28">
        <f t="shared" ca="1" si="21"/>
        <v>107.53635676114284</v>
      </c>
      <c r="AT16" s="28">
        <f t="shared" ca="1" si="21"/>
        <v>214.9134432685714</v>
      </c>
      <c r="AU16" s="28">
        <f t="shared" ca="1" si="12"/>
        <v>429.79739204571422</v>
      </c>
      <c r="AV16" s="28">
        <f t="shared" ca="1" si="13"/>
        <v>859.59478409142844</v>
      </c>
      <c r="AW16" s="28">
        <f t="shared" ca="1" si="13"/>
        <v>133.40885555931425</v>
      </c>
      <c r="AX16" s="28">
        <f t="shared" ca="1" si="13"/>
        <v>11.56184064</v>
      </c>
      <c r="AY16" s="28">
        <f t="shared" ca="1" si="13"/>
        <v>2.3595593142857139</v>
      </c>
      <c r="AZ16" s="28">
        <f t="shared" ca="1" si="13"/>
        <v>0</v>
      </c>
      <c r="BA16" s="28">
        <f t="shared" ca="1" si="13"/>
        <v>0</v>
      </c>
      <c r="BB16" s="28">
        <f t="shared" ca="1" si="13"/>
        <v>0</v>
      </c>
      <c r="BC16" s="28">
        <f t="shared" ca="1" si="13"/>
        <v>0</v>
      </c>
      <c r="BD16" s="28">
        <f t="shared" ca="1" si="13"/>
        <v>0</v>
      </c>
      <c r="BE16" s="28"/>
      <c r="BF16" s="28">
        <f t="shared" ca="1" si="14"/>
        <v>1977.0574821457406</v>
      </c>
      <c r="BG16" s="28"/>
      <c r="BI16" s="28"/>
      <c r="BJ16" s="28"/>
      <c r="BK16" s="28"/>
      <c r="BL16" s="36">
        <v>13</v>
      </c>
      <c r="BM16" s="36">
        <f t="shared" ca="1" si="16"/>
        <v>47.649660836043942</v>
      </c>
      <c r="BN16" s="36">
        <f t="shared" ca="1" si="16"/>
        <v>25.810232952857135</v>
      </c>
      <c r="BO16" s="36">
        <f t="shared" ca="1" si="16"/>
        <v>16.301199759699244</v>
      </c>
      <c r="BP16" s="36">
        <f t="shared" ca="1" si="16"/>
        <v>22.525294213402589</v>
      </c>
      <c r="BQ16" s="36">
        <f t="shared" ca="1" si="16"/>
        <v>29.733388361691418</v>
      </c>
      <c r="BR16" s="36">
        <f t="shared" ca="1" si="16"/>
        <v>49.555647269485704</v>
      </c>
      <c r="BS16" s="36">
        <f t="shared" ca="1" si="16"/>
        <v>99.111294538971407</v>
      </c>
      <c r="BT16" s="36">
        <f t="shared" ca="1" si="16"/>
        <v>198.22258907794281</v>
      </c>
      <c r="BU16" s="36">
        <f t="shared" ca="1" si="16"/>
        <v>396.44517815588563</v>
      </c>
      <c r="BV16" s="56">
        <f t="shared" ca="1" si="16"/>
        <v>792.89035631177126</v>
      </c>
      <c r="BW16" s="56">
        <f t="shared" ca="1" si="16"/>
        <v>0</v>
      </c>
      <c r="BX16" s="56">
        <f t="shared" ca="1" si="16"/>
        <v>0</v>
      </c>
      <c r="BY16" s="56">
        <f t="shared" ca="1" si="16"/>
        <v>0</v>
      </c>
      <c r="BZ16" s="56">
        <f t="shared" ca="1" si="16"/>
        <v>0</v>
      </c>
      <c r="CA16" s="82">
        <f t="shared" ca="1" si="2"/>
        <v>0</v>
      </c>
      <c r="CB16" s="82">
        <f t="shared" ca="1" si="2"/>
        <v>0</v>
      </c>
      <c r="CC16" s="82">
        <f t="shared" ca="1" si="2"/>
        <v>0</v>
      </c>
      <c r="CD16" s="82">
        <f t="shared" ca="1" si="2"/>
        <v>0</v>
      </c>
      <c r="CE16" s="36">
        <f t="shared" ca="1" si="17"/>
        <v>4.9973080312087896</v>
      </c>
      <c r="CF16" s="36">
        <f t="shared" ca="1" si="17"/>
        <v>2.706875183571428</v>
      </c>
      <c r="CG16" s="36">
        <f t="shared" ca="1" si="17"/>
        <v>1.7096053790977439</v>
      </c>
      <c r="CH16" s="36">
        <f t="shared" ca="1" si="17"/>
        <v>1.1811818982857138</v>
      </c>
      <c r="CI16" s="36">
        <f t="shared" ca="1" si="17"/>
        <v>2.0788801409828568</v>
      </c>
      <c r="CJ16" s="36">
        <f t="shared" ca="1" si="17"/>
        <v>3.1183202114742845</v>
      </c>
      <c r="CK16" s="36">
        <f t="shared" ca="1" si="17"/>
        <v>5.1972003524571413</v>
      </c>
      <c r="CL16" s="36">
        <f t="shared" ca="1" si="17"/>
        <v>10.394400704914283</v>
      </c>
      <c r="CM16" s="36">
        <f t="shared" ca="1" si="17"/>
        <v>20.788801409828565</v>
      </c>
      <c r="CN16" s="56">
        <f t="shared" ca="1" si="17"/>
        <v>41.57760281965713</v>
      </c>
      <c r="CO16" s="56">
        <f t="shared" ca="1" si="17"/>
        <v>83.155205639314261</v>
      </c>
      <c r="CP16" s="56">
        <f t="shared" ca="1" si="17"/>
        <v>0</v>
      </c>
      <c r="CQ16" s="56">
        <f t="shared" ca="1" si="17"/>
        <v>0</v>
      </c>
      <c r="CR16" s="56">
        <f t="shared" ca="1" si="17"/>
        <v>0</v>
      </c>
      <c r="CS16" s="82">
        <f t="shared" ca="1" si="4"/>
        <v>0</v>
      </c>
      <c r="CT16" s="82">
        <f t="shared" ca="1" si="4"/>
        <v>0</v>
      </c>
      <c r="CU16" s="82">
        <f t="shared" ca="1" si="4"/>
        <v>0</v>
      </c>
      <c r="CV16" s="82">
        <f t="shared" ca="1" si="4"/>
        <v>0</v>
      </c>
      <c r="CW16" s="36">
        <f t="shared" ca="1" si="18"/>
        <v>2.6726400000000003</v>
      </c>
      <c r="CX16" s="36">
        <f t="shared" ca="1" si="18"/>
        <v>1.4476800000000001</v>
      </c>
      <c r="CY16" s="36">
        <f t="shared" ca="1" si="18"/>
        <v>0.91432421052631585</v>
      </c>
      <c r="CZ16" s="36">
        <f t="shared" ca="1" si="18"/>
        <v>0.63171490909090899</v>
      </c>
      <c r="DA16" s="36">
        <f t="shared" ca="1" si="18"/>
        <v>1.1118182400000001</v>
      </c>
      <c r="DB16" s="36">
        <f t="shared" ca="1" si="18"/>
        <v>1.6677273599999998</v>
      </c>
      <c r="DC16" s="36">
        <f t="shared" ca="1" si="18"/>
        <v>2.7795456000000001</v>
      </c>
      <c r="DD16" s="36">
        <f t="shared" ca="1" si="18"/>
        <v>5.5590912000000001</v>
      </c>
      <c r="DE16" s="36">
        <f t="shared" ca="1" si="18"/>
        <v>11.1181824</v>
      </c>
      <c r="DF16" s="56">
        <f t="shared" ca="1" si="18"/>
        <v>22.2363648</v>
      </c>
      <c r="DG16" s="56">
        <f t="shared" ca="1" si="18"/>
        <v>44.472729600000001</v>
      </c>
      <c r="DH16" s="56">
        <f t="shared" ca="1" si="18"/>
        <v>0</v>
      </c>
      <c r="DI16" s="56">
        <f t="shared" ca="1" si="18"/>
        <v>0</v>
      </c>
      <c r="DJ16" s="56">
        <f t="shared" ca="1" si="18"/>
        <v>0</v>
      </c>
      <c r="DK16" s="82">
        <f t="shared" ca="1" si="6"/>
        <v>0</v>
      </c>
      <c r="DL16" s="82">
        <f t="shared" ca="1" si="6"/>
        <v>0</v>
      </c>
      <c r="DM16" s="82">
        <f t="shared" ca="1" si="6"/>
        <v>0</v>
      </c>
      <c r="DN16" s="82">
        <f t="shared" ca="1" si="6"/>
        <v>0</v>
      </c>
      <c r="DO16" s="36">
        <f t="shared" ca="1" si="19"/>
        <v>0.62392193406593399</v>
      </c>
      <c r="DP16" s="36">
        <f t="shared" ca="1" si="19"/>
        <v>0.33795771428571425</v>
      </c>
      <c r="DQ16" s="36">
        <f t="shared" ca="1" si="19"/>
        <v>0.21344697744360902</v>
      </c>
      <c r="DR16" s="36">
        <f t="shared" ca="1" si="19"/>
        <v>0.14747245714285712</v>
      </c>
      <c r="DS16" s="36">
        <f t="shared" ca="1" si="19"/>
        <v>0.12977576228571427</v>
      </c>
      <c r="DT16" s="36">
        <f t="shared" ca="1" si="19"/>
        <v>0.25955152457142855</v>
      </c>
      <c r="DU16" s="36">
        <f t="shared" ca="1" si="19"/>
        <v>0.38932728685714285</v>
      </c>
      <c r="DV16" s="36">
        <f t="shared" ca="1" si="19"/>
        <v>0.6488788114285714</v>
      </c>
      <c r="DW16" s="36">
        <f t="shared" ca="1" si="19"/>
        <v>1.2977576228571428</v>
      </c>
      <c r="DX16" s="56">
        <f t="shared" ca="1" si="19"/>
        <v>2.5955152457142856</v>
      </c>
      <c r="DY16" s="56">
        <f t="shared" ca="1" si="19"/>
        <v>5.1910304914285712</v>
      </c>
      <c r="DZ16" s="56">
        <f t="shared" ca="1" si="19"/>
        <v>10.382060982857142</v>
      </c>
      <c r="EA16" s="56">
        <f t="shared" ca="1" si="19"/>
        <v>0</v>
      </c>
      <c r="EB16" s="56">
        <f t="shared" ca="1" si="19"/>
        <v>0</v>
      </c>
      <c r="EC16" s="82">
        <f t="shared" ca="1" si="8"/>
        <v>0</v>
      </c>
      <c r="ED16" s="82">
        <f t="shared" ca="1" si="8"/>
        <v>0</v>
      </c>
      <c r="EE16" s="82">
        <f t="shared" ca="1" si="8"/>
        <v>0</v>
      </c>
      <c r="EF16" s="82">
        <f t="shared" ca="1" si="8"/>
        <v>0</v>
      </c>
      <c r="EG16" s="36">
        <f t="shared" ca="1" si="20"/>
        <v>0.14180043956043953</v>
      </c>
      <c r="EH16" s="36">
        <f t="shared" ca="1" si="20"/>
        <v>7.6808571428571407E-2</v>
      </c>
      <c r="EI16" s="36">
        <f t="shared" ca="1" si="20"/>
        <v>4.8510676691729315E-2</v>
      </c>
      <c r="EJ16" s="36">
        <f t="shared" ca="1" si="20"/>
        <v>3.3516467532467523E-2</v>
      </c>
      <c r="EK16" s="36">
        <f t="shared" ca="1" si="20"/>
        <v>2.9494491428571423E-2</v>
      </c>
      <c r="EL16" s="36">
        <f t="shared" ca="1" si="20"/>
        <v>2.9494491428571423E-2</v>
      </c>
      <c r="EM16" s="36">
        <f t="shared" ca="1" si="20"/>
        <v>5.8988982857142845E-2</v>
      </c>
      <c r="EN16" s="36">
        <f t="shared" ca="1" si="20"/>
        <v>8.8483474285714264E-2</v>
      </c>
      <c r="EO16" s="36">
        <f t="shared" ca="1" si="20"/>
        <v>0.14747245714285712</v>
      </c>
      <c r="EP16" s="56">
        <f t="shared" ca="1" si="20"/>
        <v>0.29494491428571423</v>
      </c>
      <c r="EQ16" s="56">
        <f t="shared" ca="1" si="20"/>
        <v>0.58988982857142847</v>
      </c>
      <c r="ER16" s="56">
        <f t="shared" ca="1" si="20"/>
        <v>1.1797796571428569</v>
      </c>
      <c r="ES16" s="56">
        <f t="shared" ca="1" si="20"/>
        <v>2.3595593142857139</v>
      </c>
      <c r="ET16" s="56">
        <f t="shared" ca="1" si="20"/>
        <v>0</v>
      </c>
      <c r="EU16" s="82">
        <f t="shared" ca="1" si="10"/>
        <v>0</v>
      </c>
      <c r="EV16" s="82">
        <f t="shared" ca="1" si="10"/>
        <v>0</v>
      </c>
      <c r="EW16" s="82">
        <f t="shared" ca="1" si="10"/>
        <v>0</v>
      </c>
      <c r="EX16" s="82">
        <f t="shared" ca="1" si="10"/>
        <v>0</v>
      </c>
    </row>
    <row r="17" spans="2:154" x14ac:dyDescent="0.15">
      <c r="B17" s="28">
        <v>14</v>
      </c>
      <c r="C17" s="56">
        <f>MATCH(B17,[6]大地图节奏!$F$5:$F$104,0)</f>
        <v>59</v>
      </c>
      <c r="D17" s="56">
        <f t="shared" si="15"/>
        <v>25</v>
      </c>
      <c r="E17" s="56">
        <v>1.25</v>
      </c>
      <c r="F17" s="56"/>
      <c r="H17" s="56"/>
      <c r="I17" s="28">
        <v>14</v>
      </c>
      <c r="J17" s="56">
        <f>MATCH(I17,[6]大地图节奏!$F$5:$F$104,0)</f>
        <v>59</v>
      </c>
      <c r="K17" s="56">
        <f>INDEX(节奏总纲!P$4:P$113,$J17,1)</f>
        <v>58.714111458355703</v>
      </c>
      <c r="L17" s="56">
        <f>INDEX(节奏总纲!Q$4:Q$113,$J17,1)</f>
        <v>50.940363101269412</v>
      </c>
      <c r="M17" s="56">
        <f>INDEX(节奏总纲!R$4:R$113,$J17,1)</f>
        <v>41.728119013453394</v>
      </c>
      <c r="N17" s="56">
        <f>INDEX(节奏总纲!S$4:S$113,$J17,1)</f>
        <v>30.607666303240826</v>
      </c>
      <c r="O17" s="56">
        <f>INDEX(节奏总纲!T$4:T$113,$J17,1)</f>
        <v>17.003606678339814</v>
      </c>
      <c r="S17" s="36">
        <v>14</v>
      </c>
      <c r="T17" s="40">
        <f>引用信息!W36</f>
        <v>1083.4548199874998</v>
      </c>
      <c r="U17" s="40">
        <f>引用信息!X36</f>
        <v>77.991580012499995</v>
      </c>
      <c r="V17" s="40">
        <f>引用信息!Y36</f>
        <v>30.720000000000002</v>
      </c>
      <c r="W17" s="40">
        <f>引用信息!Z36</f>
        <v>6.3756000000000013</v>
      </c>
      <c r="X17" s="40">
        <f>引用信息!AA36</f>
        <v>1.458</v>
      </c>
      <c r="Y17" s="37">
        <f>IF(INT(求节点($J$4:$J$21,$I$4:$I$21,节奏总纲!AD17))&gt;$I$21,$I$21,INT(求节点($J$4:$J$21,$I$4:$I$21,节奏总纲!AD17)))</f>
        <v>11</v>
      </c>
      <c r="Z17" s="37">
        <f>IF(INT(求节点($J$4:$J$21,$I$4:$I$21,节奏总纲!AE17))&gt;$I$21,$I$21,INT(求节点($J$4:$J$21,$I$4:$I$21,节奏总纲!AE17)))</f>
        <v>11</v>
      </c>
      <c r="AA17" s="37">
        <f>IF(INT(求节点($J$4:$J$21,$I$4:$I$21,节奏总纲!AF17))&gt;$I$21,$I$21,INT(求节点($J$4:$J$21,$I$4:$I$21,节奏总纲!AF17)))</f>
        <v>11</v>
      </c>
      <c r="AB17" s="37">
        <f>IF(INT(求节点($J$4:$J$21,$I$4:$I$21,节奏总纲!AG17))&gt;$I$21,$I$21,INT(求节点($J$4:$J$21,$I$4:$I$21,节奏总纲!AG17)))</f>
        <v>12</v>
      </c>
      <c r="AC17" s="37">
        <f>IF(INT(求节点($J$4:$J$21,$I$4:$I$21,节奏总纲!AH17))&gt;$I$21,$I$21,INT(求节点($J$4:$J$21,$I$4:$I$21,节奏总纲!AH17)))</f>
        <v>13</v>
      </c>
      <c r="AD17" s="55">
        <f>('[2]功能-行军令'!F$7+'[2]功能-行军令'!F$14+24*60/'[2]功能-行军令'!$F$18)*'[2]功能-行军令'!$AJ$7</f>
        <v>27.599999999999998</v>
      </c>
      <c r="AE17" s="55">
        <f>('[2]功能-行军令'!G$7+'[2]功能-行军令'!G$14+24*60/'[2]功能-行军令'!$F$18)*'[2]功能-行军令'!$AJ$7</f>
        <v>40.199999999999996</v>
      </c>
      <c r="AF17" s="55">
        <f>('[2]功能-行军令'!H$7+'[2]功能-行军令'!H$14+24*60/'[2]功能-行军令'!$F$18)*'[2]功能-行军令'!$AJ$7</f>
        <v>54.6</v>
      </c>
      <c r="AG17" s="55">
        <f>('[2]功能-行军令'!I$7+'[2]功能-行军令'!I$14+24*60/'[2]功能-行军令'!$F$18)*'[2]功能-行军令'!$AJ$7</f>
        <v>61.8</v>
      </c>
      <c r="AH17" s="55">
        <f>('[2]功能-行军令'!J$7+'[2]功能-行军令'!J$14+24*60/'[2]功能-行军令'!$F$18)*'[2]功能-行军令'!$AJ$7</f>
        <v>61.8</v>
      </c>
      <c r="AL17" s="35">
        <v>14</v>
      </c>
      <c r="AM17" s="28">
        <f t="shared" ca="1" si="21"/>
        <v>54.15391235101152</v>
      </c>
      <c r="AN17" s="28">
        <f t="shared" ca="1" si="21"/>
        <v>29.333369190131243</v>
      </c>
      <c r="AO17" s="28">
        <f t="shared" ca="1" si="21"/>
        <v>18.526338435872365</v>
      </c>
      <c r="AP17" s="28">
        <f t="shared" ca="1" si="21"/>
        <v>12.800015646602722</v>
      </c>
      <c r="AQ17" s="28">
        <f t="shared" ca="1" si="21"/>
        <v>22.373110264420788</v>
      </c>
      <c r="AR17" s="28">
        <f t="shared" ca="1" si="21"/>
        <v>33.608290625431181</v>
      </c>
      <c r="AS17" s="28">
        <f t="shared" ca="1" si="21"/>
        <v>55.981400889851997</v>
      </c>
      <c r="AT17" s="28">
        <f t="shared" ca="1" si="21"/>
        <v>111.807884506104</v>
      </c>
      <c r="AU17" s="28">
        <f t="shared" ca="1" si="12"/>
        <v>223.58693560420801</v>
      </c>
      <c r="AV17" s="28">
        <f t="shared" ca="1" si="13"/>
        <v>447.17387120841602</v>
      </c>
      <c r="AW17" s="28">
        <f t="shared" ca="1" si="13"/>
        <v>894.34774241683203</v>
      </c>
      <c r="AX17" s="28">
        <f t="shared" ca="1" si="13"/>
        <v>11.240045568000003</v>
      </c>
      <c r="AY17" s="28">
        <f t="shared" ca="1" si="13"/>
        <v>2.3066726400000004</v>
      </c>
      <c r="AZ17" s="28">
        <f t="shared" ca="1" si="13"/>
        <v>0</v>
      </c>
      <c r="BA17" s="28">
        <f t="shared" ca="1" si="13"/>
        <v>0</v>
      </c>
      <c r="BB17" s="28">
        <f t="shared" ca="1" si="13"/>
        <v>0</v>
      </c>
      <c r="BC17" s="28">
        <f t="shared" ca="1" si="13"/>
        <v>0</v>
      </c>
      <c r="BD17" s="28">
        <f t="shared" ca="1" si="13"/>
        <v>0</v>
      </c>
      <c r="BE17" s="28"/>
      <c r="BF17" s="28">
        <f t="shared" ca="1" si="14"/>
        <v>1917.2395893468818</v>
      </c>
      <c r="BG17" s="28"/>
      <c r="BI17" s="28"/>
      <c r="BJ17" s="28"/>
      <c r="BK17" s="28"/>
      <c r="BL17" s="36">
        <v>14</v>
      </c>
      <c r="BM17" s="36">
        <f t="shared" ca="1" si="16"/>
        <v>46.005158510238445</v>
      </c>
      <c r="BN17" s="36">
        <f t="shared" ca="1" si="16"/>
        <v>24.91946085971249</v>
      </c>
      <c r="BO17" s="36">
        <f t="shared" ca="1" si="16"/>
        <v>15.738606858765785</v>
      </c>
      <c r="BP17" s="36">
        <f t="shared" ca="1" si="16"/>
        <v>10.87394655696545</v>
      </c>
      <c r="BQ17" s="36">
        <f t="shared" ca="1" si="16"/>
        <v>19.138145940259193</v>
      </c>
      <c r="BR17" s="36">
        <f t="shared" ca="1" si="16"/>
        <v>28.707218910388789</v>
      </c>
      <c r="BS17" s="36">
        <f t="shared" ca="1" si="16"/>
        <v>47.845364850647996</v>
      </c>
      <c r="BT17" s="36">
        <f t="shared" ca="1" si="16"/>
        <v>95.690729701295993</v>
      </c>
      <c r="BU17" s="36">
        <f t="shared" ca="1" si="16"/>
        <v>191.38145940259199</v>
      </c>
      <c r="BV17" s="56">
        <f t="shared" ca="1" si="16"/>
        <v>382.76291880518397</v>
      </c>
      <c r="BW17" s="56">
        <f t="shared" ca="1" si="16"/>
        <v>765.52583761036794</v>
      </c>
      <c r="BX17" s="56">
        <f t="shared" ca="1" si="16"/>
        <v>0</v>
      </c>
      <c r="BY17" s="56">
        <f t="shared" ca="1" si="16"/>
        <v>0</v>
      </c>
      <c r="BZ17" s="56">
        <f t="shared" ca="1" si="16"/>
        <v>0</v>
      </c>
      <c r="CA17" s="82">
        <f t="shared" ca="1" si="2"/>
        <v>0</v>
      </c>
      <c r="CB17" s="82">
        <f t="shared" ca="1" si="2"/>
        <v>0</v>
      </c>
      <c r="CC17" s="82">
        <f t="shared" ca="1" si="2"/>
        <v>0</v>
      </c>
      <c r="CD17" s="82">
        <f t="shared" ca="1" si="2"/>
        <v>0</v>
      </c>
      <c r="CE17" s="36">
        <f t="shared" ca="1" si="17"/>
        <v>4.8234792561576914</v>
      </c>
      <c r="CF17" s="36">
        <f t="shared" ca="1" si="17"/>
        <v>2.6127179304187496</v>
      </c>
      <c r="CG17" s="36">
        <f t="shared" ca="1" si="17"/>
        <v>1.6501376402644734</v>
      </c>
      <c r="CH17" s="36">
        <f t="shared" ca="1" si="17"/>
        <v>1.1400950969099997</v>
      </c>
      <c r="CI17" s="36">
        <f t="shared" ca="1" si="17"/>
        <v>2.0065673705615996</v>
      </c>
      <c r="CJ17" s="36">
        <f t="shared" ca="1" si="17"/>
        <v>3.0098510558423994</v>
      </c>
      <c r="CK17" s="36">
        <f t="shared" ca="1" si="17"/>
        <v>5.0164184264039999</v>
      </c>
      <c r="CL17" s="36">
        <f t="shared" ca="1" si="17"/>
        <v>10.032836852808</v>
      </c>
      <c r="CM17" s="36">
        <f t="shared" ca="1" si="17"/>
        <v>20.065673705616</v>
      </c>
      <c r="CN17" s="56">
        <f t="shared" ca="1" si="17"/>
        <v>40.131347411231999</v>
      </c>
      <c r="CO17" s="56">
        <f t="shared" ca="1" si="17"/>
        <v>80.262694822463999</v>
      </c>
      <c r="CP17" s="56">
        <f t="shared" ca="1" si="17"/>
        <v>0</v>
      </c>
      <c r="CQ17" s="56">
        <f t="shared" ca="1" si="17"/>
        <v>0</v>
      </c>
      <c r="CR17" s="56">
        <f t="shared" ca="1" si="17"/>
        <v>0</v>
      </c>
      <c r="CS17" s="82">
        <f t="shared" ca="1" si="4"/>
        <v>0</v>
      </c>
      <c r="CT17" s="82">
        <f t="shared" ca="1" si="4"/>
        <v>0</v>
      </c>
      <c r="CU17" s="82">
        <f t="shared" ca="1" si="4"/>
        <v>0</v>
      </c>
      <c r="CV17" s="82">
        <f t="shared" ca="1" si="4"/>
        <v>0</v>
      </c>
      <c r="CW17" s="36">
        <f t="shared" ca="1" si="18"/>
        <v>2.5804800000000006</v>
      </c>
      <c r="CX17" s="36">
        <f t="shared" ca="1" si="18"/>
        <v>1.3977600000000001</v>
      </c>
      <c r="CY17" s="36">
        <f t="shared" ca="1" si="18"/>
        <v>0.88279578947368431</v>
      </c>
      <c r="CZ17" s="36">
        <f t="shared" ca="1" si="18"/>
        <v>0.60993163636363634</v>
      </c>
      <c r="DA17" s="36">
        <f t="shared" ca="1" si="18"/>
        <v>1.0734796800000002</v>
      </c>
      <c r="DB17" s="36">
        <f t="shared" ca="1" si="18"/>
        <v>1.61021952</v>
      </c>
      <c r="DC17" s="36">
        <f t="shared" ca="1" si="18"/>
        <v>2.6836992000000004</v>
      </c>
      <c r="DD17" s="36">
        <f t="shared" ca="1" si="18"/>
        <v>5.3673984000000008</v>
      </c>
      <c r="DE17" s="36">
        <f t="shared" ca="1" si="18"/>
        <v>10.734796800000002</v>
      </c>
      <c r="DF17" s="56">
        <f t="shared" ca="1" si="18"/>
        <v>21.469593600000003</v>
      </c>
      <c r="DG17" s="56">
        <f t="shared" ca="1" si="18"/>
        <v>42.939187200000006</v>
      </c>
      <c r="DH17" s="56">
        <f t="shared" ca="1" si="18"/>
        <v>0</v>
      </c>
      <c r="DI17" s="56">
        <f t="shared" ca="1" si="18"/>
        <v>0</v>
      </c>
      <c r="DJ17" s="56">
        <f t="shared" ca="1" si="18"/>
        <v>0</v>
      </c>
      <c r="DK17" s="82">
        <f t="shared" ca="1" si="6"/>
        <v>0</v>
      </c>
      <c r="DL17" s="82">
        <f t="shared" ca="1" si="6"/>
        <v>0</v>
      </c>
      <c r="DM17" s="82">
        <f t="shared" ca="1" si="6"/>
        <v>0</v>
      </c>
      <c r="DN17" s="82">
        <f t="shared" ca="1" si="6"/>
        <v>0</v>
      </c>
      <c r="DO17" s="36">
        <f t="shared" ca="1" si="19"/>
        <v>0.60617243076923077</v>
      </c>
      <c r="DP17" s="36">
        <f t="shared" ca="1" si="19"/>
        <v>0.32834340000000001</v>
      </c>
      <c r="DQ17" s="36">
        <f t="shared" ca="1" si="19"/>
        <v>0.20737477894736844</v>
      </c>
      <c r="DR17" s="36">
        <f t="shared" ca="1" si="19"/>
        <v>0.14327711999999998</v>
      </c>
      <c r="DS17" s="36">
        <f t="shared" ca="1" si="19"/>
        <v>0.12608386560000001</v>
      </c>
      <c r="DT17" s="36">
        <f t="shared" ca="1" si="19"/>
        <v>0.25216773120000002</v>
      </c>
      <c r="DU17" s="36">
        <f t="shared" ca="1" si="19"/>
        <v>0.37825159680000003</v>
      </c>
      <c r="DV17" s="36">
        <f t="shared" ca="1" si="19"/>
        <v>0.63041932800000011</v>
      </c>
      <c r="DW17" s="36">
        <f t="shared" ca="1" si="19"/>
        <v>1.2608386560000002</v>
      </c>
      <c r="DX17" s="56">
        <f t="shared" ca="1" si="19"/>
        <v>2.5216773120000004</v>
      </c>
      <c r="DY17" s="56">
        <f t="shared" ca="1" si="19"/>
        <v>5.0433546240000009</v>
      </c>
      <c r="DZ17" s="56">
        <f t="shared" ca="1" si="19"/>
        <v>10.086709248000002</v>
      </c>
      <c r="EA17" s="56">
        <f t="shared" ca="1" si="19"/>
        <v>0</v>
      </c>
      <c r="EB17" s="56">
        <f t="shared" ca="1" si="19"/>
        <v>0</v>
      </c>
      <c r="EC17" s="82">
        <f t="shared" ca="1" si="8"/>
        <v>0</v>
      </c>
      <c r="ED17" s="82">
        <f t="shared" ca="1" si="8"/>
        <v>0</v>
      </c>
      <c r="EE17" s="82">
        <f t="shared" ca="1" si="8"/>
        <v>0</v>
      </c>
      <c r="EF17" s="82">
        <f t="shared" ca="1" si="8"/>
        <v>0</v>
      </c>
      <c r="EG17" s="36">
        <f t="shared" ca="1" si="20"/>
        <v>0.13862215384615384</v>
      </c>
      <c r="EH17" s="36">
        <f t="shared" ca="1" si="20"/>
        <v>7.5087000000000001E-2</v>
      </c>
      <c r="EI17" s="36">
        <f t="shared" ca="1" si="20"/>
        <v>4.7423368421052631E-2</v>
      </c>
      <c r="EJ17" s="36">
        <f t="shared" ca="1" si="20"/>
        <v>3.276523636363636E-2</v>
      </c>
      <c r="EK17" s="36">
        <f t="shared" ca="1" si="20"/>
        <v>2.8833407999999998E-2</v>
      </c>
      <c r="EL17" s="36">
        <f t="shared" ca="1" si="20"/>
        <v>2.8833407999999998E-2</v>
      </c>
      <c r="EM17" s="36">
        <f t="shared" ca="1" si="20"/>
        <v>5.7666815999999996E-2</v>
      </c>
      <c r="EN17" s="36">
        <f t="shared" ca="1" si="20"/>
        <v>8.6500223999999987E-2</v>
      </c>
      <c r="EO17" s="36">
        <f t="shared" ca="1" si="20"/>
        <v>0.14416704000000002</v>
      </c>
      <c r="EP17" s="56">
        <f t="shared" ca="1" si="20"/>
        <v>0.28833408000000005</v>
      </c>
      <c r="EQ17" s="56">
        <f t="shared" ca="1" si="20"/>
        <v>0.5766681600000001</v>
      </c>
      <c r="ER17" s="56">
        <f t="shared" ca="1" si="20"/>
        <v>1.1533363200000002</v>
      </c>
      <c r="ES17" s="56">
        <f t="shared" ca="1" si="20"/>
        <v>2.3066726400000004</v>
      </c>
      <c r="ET17" s="56">
        <f t="shared" ca="1" si="20"/>
        <v>0</v>
      </c>
      <c r="EU17" s="82">
        <f t="shared" ca="1" si="10"/>
        <v>0</v>
      </c>
      <c r="EV17" s="82">
        <f t="shared" ca="1" si="10"/>
        <v>0</v>
      </c>
      <c r="EW17" s="82">
        <f t="shared" ca="1" si="10"/>
        <v>0</v>
      </c>
      <c r="EX17" s="82">
        <f t="shared" ca="1" si="10"/>
        <v>0</v>
      </c>
    </row>
    <row r="18" spans="2:154" x14ac:dyDescent="0.15">
      <c r="B18" s="28">
        <v>15</v>
      </c>
      <c r="C18" s="82">
        <f>MATCH(B18,[6]大地图节奏!$F$5:$F$104,0)</f>
        <v>65</v>
      </c>
      <c r="D18" s="82">
        <f t="shared" si="15"/>
        <v>25</v>
      </c>
      <c r="E18" s="82">
        <v>1.25</v>
      </c>
      <c r="F18" s="82"/>
      <c r="H18" s="82"/>
      <c r="I18" s="28">
        <v>15</v>
      </c>
      <c r="J18" s="82">
        <f>MATCH(I18,[6]大地图节奏!$F$5:$F$104,0)</f>
        <v>65</v>
      </c>
      <c r="K18" s="82">
        <f>INDEX(节奏总纲!P$4:P$113,$J18,1)</f>
        <v>89.509667991878061</v>
      </c>
      <c r="L18" s="82">
        <f>INDEX(节奏总纲!Q$4:Q$113,$J18,1)</f>
        <v>77.64963698295422</v>
      </c>
      <c r="M18" s="82">
        <f>INDEX(节奏总纲!R$4:R$113,$J18,1)</f>
        <v>63.802491344610679</v>
      </c>
      <c r="N18" s="82">
        <f>INDEX(节奏总纲!S$4:S$113,$J18,1)</f>
        <v>46.929918928141667</v>
      </c>
      <c r="O18" s="82">
        <f>INDEX(节奏总纲!T$4:T$113,$J18,1)</f>
        <v>25.993607584841389</v>
      </c>
      <c r="S18" s="36">
        <v>15</v>
      </c>
      <c r="T18" s="40">
        <f>引用信息!W37</f>
        <v>1060.8503166421874</v>
      </c>
      <c r="U18" s="40">
        <f>引用信息!X37</f>
        <v>76.342883357812497</v>
      </c>
      <c r="V18" s="40">
        <f>引用信息!Y37</f>
        <v>30.080000000000002</v>
      </c>
      <c r="W18" s="40">
        <f>引用信息!Z37</f>
        <v>6.2815500000000011</v>
      </c>
      <c r="X18" s="40">
        <f>引用信息!AA37</f>
        <v>1.4452499999999999</v>
      </c>
      <c r="Y18" s="37">
        <f>IF(INT(求节点($J$4:$J$21,$I$4:$I$21,节奏总纲!AD18))&gt;$I$21,$I$21,INT(求节点($J$4:$J$21,$I$4:$I$21,节奏总纲!AD18)))</f>
        <v>11</v>
      </c>
      <c r="Z18" s="37">
        <f>IF(INT(求节点($J$4:$J$21,$I$4:$I$21,节奏总纲!AE18))&gt;$I$21,$I$21,INT(求节点($J$4:$J$21,$I$4:$I$21,节奏总纲!AE18)))</f>
        <v>11</v>
      </c>
      <c r="AA18" s="37">
        <f>IF(INT(求节点($J$4:$J$21,$I$4:$I$21,节奏总纲!AF18))&gt;$I$21,$I$21,INT(求节点($J$4:$J$21,$I$4:$I$21,节奏总纲!AF18)))</f>
        <v>12</v>
      </c>
      <c r="AB18" s="37">
        <f>IF(INT(求节点($J$4:$J$21,$I$4:$I$21,节奏总纲!AG18))&gt;$I$21,$I$21,INT(求节点($J$4:$J$21,$I$4:$I$21,节奏总纲!AG18)))</f>
        <v>12</v>
      </c>
      <c r="AC18" s="37">
        <f>IF(INT(求节点($J$4:$J$21,$I$4:$I$21,节奏总纲!AH18))&gt;$I$21,$I$21,INT(求节点($J$4:$J$21,$I$4:$I$21,节奏总纲!AH18)))</f>
        <v>13</v>
      </c>
      <c r="AD18" s="55">
        <f>('[2]功能-行军令'!F$7+'[2]功能-行军令'!F$14+24*60/'[2]功能-行军令'!$F$18)*'[2]功能-行军令'!$AJ$7</f>
        <v>27.599999999999998</v>
      </c>
      <c r="AE18" s="55">
        <f>('[2]功能-行军令'!G$7+'[2]功能-行军令'!G$14+24*60/'[2]功能-行军令'!$F$18)*'[2]功能-行军令'!$AJ$7</f>
        <v>40.199999999999996</v>
      </c>
      <c r="AF18" s="55">
        <f>('[2]功能-行军令'!H$7+'[2]功能-行军令'!H$14+24*60/'[2]功能-行军令'!$F$18)*'[2]功能-行军令'!$AJ$7</f>
        <v>54.6</v>
      </c>
      <c r="AG18" s="55">
        <f>('[2]功能-行军令'!I$7+'[2]功能-行军令'!I$14+24*60/'[2]功能-行军令'!$F$18)*'[2]功能-行军令'!$AJ$7</f>
        <v>61.8</v>
      </c>
      <c r="AH18" s="55">
        <f>('[2]功能-行军令'!J$7+'[2]功能-行军令'!J$14+24*60/'[2]功能-行军令'!$F$18)*'[2]功能-行军令'!$AJ$7</f>
        <v>61.8</v>
      </c>
      <c r="AL18" s="35">
        <v>15</v>
      </c>
      <c r="AM18" s="28">
        <f t="shared" ca="1" si="21"/>
        <v>53.028210600474502</v>
      </c>
      <c r="AN18" s="28">
        <f t="shared" ca="1" si="21"/>
        <v>28.723614075257021</v>
      </c>
      <c r="AO18" s="28">
        <f t="shared" ca="1" si="21"/>
        <v>18.141229942267593</v>
      </c>
      <c r="AP18" s="28">
        <f t="shared" ca="1" si="21"/>
        <v>12.533940687384884</v>
      </c>
      <c r="AQ18" s="28">
        <f t="shared" ca="1" si="21"/>
        <v>21.381372652997399</v>
      </c>
      <c r="AR18" s="28">
        <f t="shared" ca="1" si="21"/>
        <v>32.382659193896096</v>
      </c>
      <c r="AS18" s="28">
        <f t="shared" ca="1" si="21"/>
        <v>53.764031846893495</v>
      </c>
      <c r="AT18" s="28">
        <f t="shared" ca="1" si="21"/>
        <v>106.849700736987</v>
      </c>
      <c r="AU18" s="28">
        <f t="shared" ca="1" si="12"/>
        <v>213.67082020997401</v>
      </c>
      <c r="AV18" s="28">
        <f t="shared" ca="1" si="13"/>
        <v>427.34164041994802</v>
      </c>
      <c r="AW18" s="28">
        <f t="shared" ca="1" si="13"/>
        <v>854.68328083989604</v>
      </c>
      <c r="AX18" s="28">
        <f t="shared" ca="1" si="13"/>
        <v>53.125785984000004</v>
      </c>
      <c r="AY18" s="28">
        <f t="shared" ca="1" si="13"/>
        <v>2.2865011200000001</v>
      </c>
      <c r="AZ18" s="28">
        <f t="shared" ca="1" si="13"/>
        <v>0</v>
      </c>
      <c r="BA18" s="28">
        <f t="shared" ca="1" si="13"/>
        <v>0</v>
      </c>
      <c r="BB18" s="28">
        <f t="shared" ca="1" si="13"/>
        <v>0</v>
      </c>
      <c r="BC18" s="28">
        <f t="shared" ca="1" si="13"/>
        <v>0</v>
      </c>
      <c r="BD18" s="28">
        <f t="shared" ca="1" si="13"/>
        <v>0</v>
      </c>
      <c r="BE18" s="28"/>
      <c r="BF18" s="28">
        <f t="shared" ca="1" si="14"/>
        <v>1877.9127883099759</v>
      </c>
      <c r="BG18" s="28"/>
      <c r="BI18" s="28"/>
      <c r="BJ18" s="28"/>
      <c r="BK18" s="28"/>
      <c r="BL18" s="36">
        <v>15</v>
      </c>
      <c r="BM18" s="36">
        <f t="shared" ca="1" si="16"/>
        <v>45.045336522037488</v>
      </c>
      <c r="BN18" s="36">
        <f t="shared" ca="1" si="16"/>
        <v>24.399557282770306</v>
      </c>
      <c r="BO18" s="36">
        <f t="shared" ca="1" si="16"/>
        <v>15.410246704907562</v>
      </c>
      <c r="BP18" s="36">
        <f t="shared" ca="1" si="16"/>
        <v>10.647079541572497</v>
      </c>
      <c r="BQ18" s="36">
        <f t="shared" ca="1" si="16"/>
        <v>18.738859993167598</v>
      </c>
      <c r="BR18" s="36">
        <f t="shared" ca="1" si="16"/>
        <v>28.108289989751395</v>
      </c>
      <c r="BS18" s="36">
        <f t="shared" ca="1" si="16"/>
        <v>46.847149982918992</v>
      </c>
      <c r="BT18" s="36">
        <f t="shared" ca="1" si="16"/>
        <v>93.694299965837985</v>
      </c>
      <c r="BU18" s="36">
        <f t="shared" ca="1" si="16"/>
        <v>187.38859993167597</v>
      </c>
      <c r="BV18" s="56">
        <f t="shared" ca="1" si="16"/>
        <v>374.77719986335194</v>
      </c>
      <c r="BW18" s="56">
        <f t="shared" ca="1" si="16"/>
        <v>749.55439972670388</v>
      </c>
      <c r="BX18" s="56">
        <f t="shared" ca="1" si="16"/>
        <v>0</v>
      </c>
      <c r="BY18" s="56">
        <f t="shared" ca="1" si="16"/>
        <v>0</v>
      </c>
      <c r="BZ18" s="56">
        <f t="shared" ca="1" si="16"/>
        <v>0</v>
      </c>
      <c r="CA18" s="82">
        <f t="shared" ca="1" si="2"/>
        <v>0</v>
      </c>
      <c r="CB18" s="82">
        <f t="shared" ca="1" si="2"/>
        <v>0</v>
      </c>
      <c r="CC18" s="82">
        <f t="shared" ca="1" si="2"/>
        <v>0</v>
      </c>
      <c r="CD18" s="82">
        <f t="shared" ca="1" si="2"/>
        <v>0</v>
      </c>
      <c r="CE18" s="36">
        <f t="shared" ca="1" si="17"/>
        <v>4.7215137092062491</v>
      </c>
      <c r="CF18" s="36">
        <f t="shared" ca="1" si="17"/>
        <v>2.5574865924867183</v>
      </c>
      <c r="CG18" s="36">
        <f t="shared" ca="1" si="17"/>
        <v>1.6152546899916116</v>
      </c>
      <c r="CH18" s="36">
        <f t="shared" ca="1" si="17"/>
        <v>1.1159941494487498</v>
      </c>
      <c r="CI18" s="36">
        <f t="shared" ca="1" si="17"/>
        <v>1.9641497030297996</v>
      </c>
      <c r="CJ18" s="36">
        <f t="shared" ca="1" si="17"/>
        <v>2.9462245545446994</v>
      </c>
      <c r="CK18" s="36">
        <f t="shared" ca="1" si="17"/>
        <v>4.9103742575744995</v>
      </c>
      <c r="CL18" s="36">
        <f t="shared" ca="1" si="17"/>
        <v>9.820748515148999</v>
      </c>
      <c r="CM18" s="36">
        <f t="shared" ca="1" si="17"/>
        <v>19.641497030297998</v>
      </c>
      <c r="CN18" s="56">
        <f t="shared" ca="1" si="17"/>
        <v>39.282994060595996</v>
      </c>
      <c r="CO18" s="56">
        <f t="shared" ca="1" si="17"/>
        <v>78.565988121191992</v>
      </c>
      <c r="CP18" s="56">
        <f t="shared" ca="1" si="17"/>
        <v>0</v>
      </c>
      <c r="CQ18" s="56">
        <f t="shared" ca="1" si="17"/>
        <v>0</v>
      </c>
      <c r="CR18" s="56">
        <f t="shared" ca="1" si="17"/>
        <v>0</v>
      </c>
      <c r="CS18" s="82">
        <f t="shared" ca="1" si="4"/>
        <v>0</v>
      </c>
      <c r="CT18" s="82">
        <f t="shared" ca="1" si="4"/>
        <v>0</v>
      </c>
      <c r="CU18" s="82">
        <f t="shared" ca="1" si="4"/>
        <v>0</v>
      </c>
      <c r="CV18" s="82">
        <f t="shared" ca="1" si="4"/>
        <v>0</v>
      </c>
      <c r="CW18" s="36">
        <f t="shared" ca="1" si="18"/>
        <v>2.5267200000000001</v>
      </c>
      <c r="CX18" s="36">
        <f t="shared" ca="1" si="18"/>
        <v>1.3686400000000001</v>
      </c>
      <c r="CY18" s="36">
        <f t="shared" ca="1" si="18"/>
        <v>0.86440421052631589</v>
      </c>
      <c r="CZ18" s="36">
        <f t="shared" ca="1" si="18"/>
        <v>0.59722472727272724</v>
      </c>
      <c r="DA18" s="36">
        <f t="shared" ca="1" si="18"/>
        <v>0.52555775999999998</v>
      </c>
      <c r="DB18" s="36">
        <f t="shared" ca="1" si="18"/>
        <v>1.05111552</v>
      </c>
      <c r="DC18" s="36">
        <f t="shared" ca="1" si="18"/>
        <v>1.5766732800000001</v>
      </c>
      <c r="DD18" s="36">
        <f t="shared" ca="1" si="18"/>
        <v>2.6277888000000003</v>
      </c>
      <c r="DE18" s="36">
        <f t="shared" ca="1" si="18"/>
        <v>5.2555776000000005</v>
      </c>
      <c r="DF18" s="56">
        <f t="shared" ca="1" si="18"/>
        <v>10.511155200000001</v>
      </c>
      <c r="DG18" s="56">
        <f t="shared" ca="1" si="18"/>
        <v>21.022310400000002</v>
      </c>
      <c r="DH18" s="56">
        <f t="shared" ca="1" si="18"/>
        <v>42.044620800000004</v>
      </c>
      <c r="DI18" s="56">
        <f t="shared" ca="1" si="18"/>
        <v>0</v>
      </c>
      <c r="DJ18" s="56">
        <f t="shared" ca="1" si="18"/>
        <v>0</v>
      </c>
      <c r="DK18" s="82">
        <f t="shared" ca="1" si="6"/>
        <v>0</v>
      </c>
      <c r="DL18" s="82">
        <f t="shared" ca="1" si="6"/>
        <v>0</v>
      </c>
      <c r="DM18" s="82">
        <f t="shared" ca="1" si="6"/>
        <v>0</v>
      </c>
      <c r="DN18" s="82">
        <f t="shared" ca="1" si="6"/>
        <v>0</v>
      </c>
      <c r="DO18" s="36">
        <f t="shared" ca="1" si="19"/>
        <v>0.59723044615384624</v>
      </c>
      <c r="DP18" s="36">
        <f t="shared" ca="1" si="19"/>
        <v>0.32349982500000002</v>
      </c>
      <c r="DQ18" s="36">
        <f t="shared" ca="1" si="19"/>
        <v>0.20431567894736843</v>
      </c>
      <c r="DR18" s="36">
        <f t="shared" ca="1" si="19"/>
        <v>0.14116355999999999</v>
      </c>
      <c r="DS18" s="36">
        <f t="shared" ca="1" si="19"/>
        <v>0.12422393280000002</v>
      </c>
      <c r="DT18" s="36">
        <f t="shared" ca="1" si="19"/>
        <v>0.24844786560000004</v>
      </c>
      <c r="DU18" s="36">
        <f t="shared" ca="1" si="19"/>
        <v>0.37267179839999998</v>
      </c>
      <c r="DV18" s="36">
        <f t="shared" ca="1" si="19"/>
        <v>0.62111966400000007</v>
      </c>
      <c r="DW18" s="36">
        <f t="shared" ca="1" si="19"/>
        <v>1.2422393280000001</v>
      </c>
      <c r="DX18" s="56">
        <f t="shared" ca="1" si="19"/>
        <v>2.4844786560000003</v>
      </c>
      <c r="DY18" s="56">
        <f t="shared" ca="1" si="19"/>
        <v>4.9689573120000006</v>
      </c>
      <c r="DZ18" s="56">
        <f t="shared" ca="1" si="19"/>
        <v>9.9379146240000011</v>
      </c>
      <c r="EA18" s="56">
        <f t="shared" ca="1" si="19"/>
        <v>0</v>
      </c>
      <c r="EB18" s="56">
        <f t="shared" ca="1" si="19"/>
        <v>0</v>
      </c>
      <c r="EC18" s="82">
        <f t="shared" ca="1" si="8"/>
        <v>0</v>
      </c>
      <c r="ED18" s="82">
        <f t="shared" ca="1" si="8"/>
        <v>0</v>
      </c>
      <c r="EE18" s="82">
        <f t="shared" ca="1" si="8"/>
        <v>0</v>
      </c>
      <c r="EF18" s="82">
        <f t="shared" ca="1" si="8"/>
        <v>0</v>
      </c>
      <c r="EG18" s="36">
        <f t="shared" ca="1" si="20"/>
        <v>0.13740992307692307</v>
      </c>
      <c r="EH18" s="36">
        <f t="shared" ca="1" si="20"/>
        <v>7.4430374999999993E-2</v>
      </c>
      <c r="EI18" s="36">
        <f t="shared" ca="1" si="20"/>
        <v>4.7008657894736836E-2</v>
      </c>
      <c r="EJ18" s="36">
        <f t="shared" ca="1" si="20"/>
        <v>3.247870909090908E-2</v>
      </c>
      <c r="EK18" s="36">
        <f t="shared" ca="1" si="20"/>
        <v>2.8581263999999999E-2</v>
      </c>
      <c r="EL18" s="36">
        <f t="shared" ca="1" si="20"/>
        <v>2.8581263999999999E-2</v>
      </c>
      <c r="EM18" s="36">
        <f t="shared" ca="1" si="20"/>
        <v>5.7162527999999997E-2</v>
      </c>
      <c r="EN18" s="36">
        <f t="shared" ca="1" si="20"/>
        <v>8.5743791999999985E-2</v>
      </c>
      <c r="EO18" s="36">
        <f t="shared" ca="1" si="20"/>
        <v>0.14290632</v>
      </c>
      <c r="EP18" s="56">
        <f t="shared" ca="1" si="20"/>
        <v>0.28581264000000001</v>
      </c>
      <c r="EQ18" s="56">
        <f t="shared" ca="1" si="20"/>
        <v>0.57162528000000001</v>
      </c>
      <c r="ER18" s="56">
        <f t="shared" ca="1" si="20"/>
        <v>1.14325056</v>
      </c>
      <c r="ES18" s="56">
        <f t="shared" ca="1" si="20"/>
        <v>2.2865011200000001</v>
      </c>
      <c r="ET18" s="56">
        <f t="shared" ca="1" si="20"/>
        <v>0</v>
      </c>
      <c r="EU18" s="82">
        <f t="shared" ca="1" si="10"/>
        <v>0</v>
      </c>
      <c r="EV18" s="82">
        <f t="shared" ca="1" si="10"/>
        <v>0</v>
      </c>
      <c r="EW18" s="82">
        <f t="shared" ca="1" si="10"/>
        <v>0</v>
      </c>
      <c r="EX18" s="82">
        <f t="shared" ca="1" si="10"/>
        <v>0</v>
      </c>
    </row>
    <row r="19" spans="2:154" x14ac:dyDescent="0.15">
      <c r="B19" s="28">
        <v>16</v>
      </c>
      <c r="C19" s="83">
        <f>C18</f>
        <v>65</v>
      </c>
      <c r="D19" s="82">
        <f t="shared" si="15"/>
        <v>25</v>
      </c>
      <c r="E19" s="82">
        <v>1.25</v>
      </c>
      <c r="F19" s="82"/>
      <c r="H19" s="82"/>
      <c r="I19" s="28">
        <v>16</v>
      </c>
      <c r="J19" s="83">
        <f>J18</f>
        <v>65</v>
      </c>
      <c r="K19" s="82">
        <f>INDEX(节奏总纲!P$4:P$113,$J19,1)</f>
        <v>89.509667991878061</v>
      </c>
      <c r="L19" s="82">
        <f>INDEX(节奏总纲!Q$4:Q$113,$J19,1)</f>
        <v>77.64963698295422</v>
      </c>
      <c r="M19" s="82">
        <f>INDEX(节奏总纲!R$4:R$113,$J19,1)</f>
        <v>63.802491344610679</v>
      </c>
      <c r="N19" s="82">
        <f>INDEX(节奏总纲!S$4:S$113,$J19,1)</f>
        <v>46.929918928141667</v>
      </c>
      <c r="O19" s="82">
        <f>INDEX(节奏总纲!T$4:T$113,$J19,1)</f>
        <v>25.993607584841389</v>
      </c>
      <c r="S19" s="36">
        <v>16</v>
      </c>
      <c r="T19" s="40">
        <f>引用信息!W38</f>
        <v>1038.2471974640625</v>
      </c>
      <c r="U19" s="40">
        <f>引用信息!X38</f>
        <v>74.695202535937497</v>
      </c>
      <c r="V19" s="40">
        <f>引用信息!Y38</f>
        <v>29.44</v>
      </c>
      <c r="W19" s="40">
        <f>引用信息!Z38</f>
        <v>6.1858500000000012</v>
      </c>
      <c r="X19" s="40">
        <f>引用信息!AA38</f>
        <v>1.4317499999999999</v>
      </c>
      <c r="Y19" s="37">
        <f>IF(INT(求节点($J$4:$J$21,$I$4:$I$21,节奏总纲!AD19))&gt;$I$21,$I$21,INT(求节点($J$4:$J$21,$I$4:$I$21,节奏总纲!AD19)))</f>
        <v>11</v>
      </c>
      <c r="Z19" s="37">
        <f>IF(INT(求节点($J$4:$J$21,$I$4:$I$21,节奏总纲!AE19))&gt;$I$21,$I$21,INT(求节点($J$4:$J$21,$I$4:$I$21,节奏总纲!AE19)))</f>
        <v>11</v>
      </c>
      <c r="AA19" s="37">
        <f>IF(INT(求节点($J$4:$J$21,$I$4:$I$21,节奏总纲!AF19))&gt;$I$21,$I$21,INT(求节点($J$4:$J$21,$I$4:$I$21,节奏总纲!AF19)))</f>
        <v>12</v>
      </c>
      <c r="AB19" s="37">
        <f>IF(INT(求节点($J$4:$J$21,$I$4:$I$21,节奏总纲!AG19))&gt;$I$21,$I$21,INT(求节点($J$4:$J$21,$I$4:$I$21,节奏总纲!AG19)))</f>
        <v>12</v>
      </c>
      <c r="AC19" s="37">
        <f>IF(INT(求节点($J$4:$J$21,$I$4:$I$21,节奏总纲!AH19))&gt;$I$21,$I$21,INT(求节点($J$4:$J$21,$I$4:$I$21,节奏总纲!AH19)))</f>
        <v>13</v>
      </c>
      <c r="AD19" s="55">
        <f>('[2]功能-行军令'!F$7+'[2]功能-行军令'!F$14+24*60/'[2]功能-行军令'!$F$18)*'[2]功能-行军令'!$AJ$7</f>
        <v>27.599999999999998</v>
      </c>
      <c r="AE19" s="55">
        <f>('[2]功能-行军令'!G$7+'[2]功能-行军令'!G$14+24*60/'[2]功能-行军令'!$F$18)*'[2]功能-行军令'!$AJ$7</f>
        <v>40.199999999999996</v>
      </c>
      <c r="AF19" s="55">
        <f>('[2]功能-行军令'!H$7+'[2]功能-行军令'!H$14+24*60/'[2]功能-行军令'!$F$18)*'[2]功能-行军令'!$AJ$7</f>
        <v>54.6</v>
      </c>
      <c r="AG19" s="55">
        <f>('[2]功能-行军令'!I$7+'[2]功能-行军令'!I$14+24*60/'[2]功能-行军令'!$F$18)*'[2]功能-行军令'!$AJ$7</f>
        <v>61.8</v>
      </c>
      <c r="AH19" s="55">
        <f>('[2]功能-行军令'!J$7+'[2]功能-行军令'!J$14+24*60/'[2]功能-行军令'!$F$18)*'[2]功能-行军令'!$AJ$7</f>
        <v>61.8</v>
      </c>
      <c r="AL19" s="35">
        <v>16</v>
      </c>
      <c r="AM19" s="28">
        <f t="shared" ca="1" si="21"/>
        <v>51.902402264542779</v>
      </c>
      <c r="AN19" s="28">
        <f t="shared" ca="1" si="21"/>
        <v>28.113801226627341</v>
      </c>
      <c r="AO19" s="28">
        <f t="shared" ca="1" si="21"/>
        <v>17.756084985238321</v>
      </c>
      <c r="AP19" s="28">
        <f t="shared" ca="1" si="21"/>
        <v>12.267840535255564</v>
      </c>
      <c r="AQ19" s="28">
        <f t="shared" ca="1" si="21"/>
        <v>20.926378004449802</v>
      </c>
      <c r="AR19" s="28">
        <f t="shared" ca="1" si="21"/>
        <v>31.6937633874747</v>
      </c>
      <c r="AS19" s="28">
        <f t="shared" ca="1" si="21"/>
        <v>52.620141391924506</v>
      </c>
      <c r="AT19" s="28">
        <f t="shared" ca="1" si="21"/>
        <v>104.575261446249</v>
      </c>
      <c r="AU19" s="28">
        <f t="shared" ca="1" si="12"/>
        <v>209.12220860449801</v>
      </c>
      <c r="AV19" s="28">
        <f t="shared" ca="1" si="13"/>
        <v>418.24441720899603</v>
      </c>
      <c r="AW19" s="28">
        <f t="shared" ca="1" si="13"/>
        <v>836.48883441799205</v>
      </c>
      <c r="AX19" s="28">
        <f t="shared" ca="1" si="13"/>
        <v>52.069135488000008</v>
      </c>
      <c r="AY19" s="28">
        <f t="shared" ca="1" si="13"/>
        <v>2.2651430399999999</v>
      </c>
      <c r="AZ19" s="28">
        <f t="shared" ca="1" si="13"/>
        <v>0</v>
      </c>
      <c r="BA19" s="28">
        <f t="shared" ca="1" si="13"/>
        <v>0</v>
      </c>
      <c r="BB19" s="28">
        <f t="shared" ca="1" si="13"/>
        <v>0</v>
      </c>
      <c r="BC19" s="28">
        <f t="shared" ca="1" si="13"/>
        <v>0</v>
      </c>
      <c r="BD19" s="28">
        <f t="shared" ca="1" si="13"/>
        <v>0</v>
      </c>
      <c r="BE19" s="28"/>
      <c r="BF19" s="28">
        <f t="shared" ca="1" si="14"/>
        <v>1838.0454120012482</v>
      </c>
      <c r="BG19" s="28"/>
      <c r="BI19" s="28"/>
      <c r="BJ19" s="28"/>
      <c r="BK19" s="28"/>
      <c r="BL19" s="36">
        <v>16</v>
      </c>
      <c r="BM19" s="36">
        <f t="shared" ca="1" si="16"/>
        <v>44.085573307704799</v>
      </c>
      <c r="BN19" s="36">
        <f t="shared" ca="1" si="16"/>
        <v>23.879685541673435</v>
      </c>
      <c r="BO19" s="36">
        <f t="shared" ca="1" si="16"/>
        <v>15.081906657899012</v>
      </c>
      <c r="BP19" s="36">
        <f t="shared" ca="1" si="16"/>
        <v>10.42022641818477</v>
      </c>
      <c r="BQ19" s="36">
        <f t="shared" ca="1" si="16"/>
        <v>18.339598496005198</v>
      </c>
      <c r="BR19" s="36">
        <f t="shared" ca="1" si="16"/>
        <v>27.509397744007799</v>
      </c>
      <c r="BS19" s="36">
        <f t="shared" ca="1" si="16"/>
        <v>45.848996240013001</v>
      </c>
      <c r="BT19" s="36">
        <f t="shared" ca="1" si="16"/>
        <v>91.697992480026002</v>
      </c>
      <c r="BU19" s="36">
        <f t="shared" ca="1" si="16"/>
        <v>183.395984960052</v>
      </c>
      <c r="BV19" s="56">
        <f t="shared" ca="1" si="16"/>
        <v>366.79196992010401</v>
      </c>
      <c r="BW19" s="56">
        <f t="shared" ca="1" si="16"/>
        <v>733.58393984020802</v>
      </c>
      <c r="BX19" s="56">
        <f t="shared" ca="1" si="16"/>
        <v>0</v>
      </c>
      <c r="BY19" s="56">
        <f t="shared" ca="1" si="16"/>
        <v>0</v>
      </c>
      <c r="BZ19" s="56">
        <f t="shared" ca="1" si="16"/>
        <v>0</v>
      </c>
      <c r="CA19" s="82">
        <f t="shared" ca="1" si="2"/>
        <v>0</v>
      </c>
      <c r="CB19" s="82">
        <f t="shared" ca="1" si="2"/>
        <v>0</v>
      </c>
      <c r="CC19" s="82">
        <f t="shared" ca="1" si="2"/>
        <v>0</v>
      </c>
      <c r="CD19" s="82">
        <f t="shared" ca="1" si="2"/>
        <v>0</v>
      </c>
      <c r="CE19" s="36">
        <f t="shared" ca="1" si="17"/>
        <v>4.6196109876072109</v>
      </c>
      <c r="CF19" s="36">
        <f t="shared" ca="1" si="17"/>
        <v>2.502289284953906</v>
      </c>
      <c r="CG19" s="36">
        <f t="shared" ca="1" si="17"/>
        <v>1.580393232602467</v>
      </c>
      <c r="CH19" s="36">
        <f t="shared" ca="1" si="17"/>
        <v>1.0919080516162498</v>
      </c>
      <c r="CI19" s="36">
        <f t="shared" ca="1" si="17"/>
        <v>1.9217581708445999</v>
      </c>
      <c r="CJ19" s="36">
        <f t="shared" ca="1" si="17"/>
        <v>2.8826372562668996</v>
      </c>
      <c r="CK19" s="36">
        <f t="shared" ca="1" si="17"/>
        <v>4.8043954271114986</v>
      </c>
      <c r="CL19" s="36">
        <f t="shared" ca="1" si="17"/>
        <v>9.6087908542229972</v>
      </c>
      <c r="CM19" s="36">
        <f t="shared" ca="1" si="17"/>
        <v>19.217581708445994</v>
      </c>
      <c r="CN19" s="56">
        <f t="shared" ca="1" si="17"/>
        <v>38.435163416891989</v>
      </c>
      <c r="CO19" s="56">
        <f t="shared" ca="1" si="17"/>
        <v>76.870326833783977</v>
      </c>
      <c r="CP19" s="56">
        <f t="shared" ca="1" si="17"/>
        <v>0</v>
      </c>
      <c r="CQ19" s="56">
        <f t="shared" ca="1" si="17"/>
        <v>0</v>
      </c>
      <c r="CR19" s="56">
        <f t="shared" ca="1" si="17"/>
        <v>0</v>
      </c>
      <c r="CS19" s="82">
        <f t="shared" ca="1" si="4"/>
        <v>0</v>
      </c>
      <c r="CT19" s="82">
        <f t="shared" ca="1" si="4"/>
        <v>0</v>
      </c>
      <c r="CU19" s="82">
        <f t="shared" ca="1" si="4"/>
        <v>0</v>
      </c>
      <c r="CV19" s="82">
        <f t="shared" ca="1" si="4"/>
        <v>0</v>
      </c>
      <c r="CW19" s="36">
        <f t="shared" ca="1" si="18"/>
        <v>2.47296</v>
      </c>
      <c r="CX19" s="36">
        <f t="shared" ca="1" si="18"/>
        <v>1.33952</v>
      </c>
      <c r="CY19" s="36">
        <f t="shared" ca="1" si="18"/>
        <v>0.84601263157894735</v>
      </c>
      <c r="CZ19" s="36">
        <f t="shared" ca="1" si="18"/>
        <v>0.58451781818181814</v>
      </c>
      <c r="DA19" s="36">
        <f t="shared" ca="1" si="18"/>
        <v>0.51437568</v>
      </c>
      <c r="DB19" s="36">
        <f t="shared" ca="1" si="18"/>
        <v>1.02875136</v>
      </c>
      <c r="DC19" s="36">
        <f t="shared" ca="1" si="18"/>
        <v>1.5431270400000001</v>
      </c>
      <c r="DD19" s="36">
        <f t="shared" ca="1" si="18"/>
        <v>2.5718784000000006</v>
      </c>
      <c r="DE19" s="36">
        <f t="shared" ca="1" si="18"/>
        <v>5.1437568000000011</v>
      </c>
      <c r="DF19" s="56">
        <f t="shared" ca="1" si="18"/>
        <v>10.287513600000002</v>
      </c>
      <c r="DG19" s="56">
        <f t="shared" ca="1" si="18"/>
        <v>20.575027200000005</v>
      </c>
      <c r="DH19" s="56">
        <f t="shared" ca="1" si="18"/>
        <v>41.150054400000009</v>
      </c>
      <c r="DI19" s="56">
        <f t="shared" ca="1" si="18"/>
        <v>0</v>
      </c>
      <c r="DJ19" s="56">
        <f t="shared" ca="1" si="18"/>
        <v>0</v>
      </c>
      <c r="DK19" s="82">
        <f t="shared" ca="1" si="6"/>
        <v>0</v>
      </c>
      <c r="DL19" s="82">
        <f t="shared" ca="1" si="6"/>
        <v>0</v>
      </c>
      <c r="DM19" s="82">
        <f t="shared" ca="1" si="6"/>
        <v>0</v>
      </c>
      <c r="DN19" s="82">
        <f t="shared" ca="1" si="6"/>
        <v>0</v>
      </c>
      <c r="DO19" s="36">
        <f t="shared" ca="1" si="19"/>
        <v>0.58813158461538473</v>
      </c>
      <c r="DP19" s="36">
        <f t="shared" ca="1" si="19"/>
        <v>0.31857127500000004</v>
      </c>
      <c r="DQ19" s="36">
        <f t="shared" ca="1" si="19"/>
        <v>0.20120291052631581</v>
      </c>
      <c r="DR19" s="36">
        <f t="shared" ca="1" si="19"/>
        <v>0.13901292000000001</v>
      </c>
      <c r="DS19" s="36">
        <f t="shared" ca="1" si="19"/>
        <v>0.12233136960000002</v>
      </c>
      <c r="DT19" s="36">
        <f t="shared" ca="1" si="19"/>
        <v>0.24466273920000003</v>
      </c>
      <c r="DU19" s="36">
        <f t="shared" ca="1" si="19"/>
        <v>0.36699410880000005</v>
      </c>
      <c r="DV19" s="36">
        <f t="shared" ca="1" si="19"/>
        <v>0.61165684800000009</v>
      </c>
      <c r="DW19" s="36">
        <f t="shared" ca="1" si="19"/>
        <v>1.2233136960000002</v>
      </c>
      <c r="DX19" s="56">
        <f t="shared" ca="1" si="19"/>
        <v>2.4466273920000003</v>
      </c>
      <c r="DY19" s="56">
        <f t="shared" ca="1" si="19"/>
        <v>4.8932547840000007</v>
      </c>
      <c r="DZ19" s="56">
        <f t="shared" ca="1" si="19"/>
        <v>9.7865095680000014</v>
      </c>
      <c r="EA19" s="56">
        <f t="shared" ca="1" si="19"/>
        <v>0</v>
      </c>
      <c r="EB19" s="56">
        <f t="shared" ca="1" si="19"/>
        <v>0</v>
      </c>
      <c r="EC19" s="82">
        <f t="shared" ca="1" si="8"/>
        <v>0</v>
      </c>
      <c r="ED19" s="82">
        <f t="shared" ca="1" si="8"/>
        <v>0</v>
      </c>
      <c r="EE19" s="82">
        <f t="shared" ca="1" si="8"/>
        <v>0</v>
      </c>
      <c r="EF19" s="82">
        <f t="shared" ca="1" si="8"/>
        <v>0</v>
      </c>
      <c r="EG19" s="36">
        <f t="shared" ca="1" si="20"/>
        <v>0.13612638461538459</v>
      </c>
      <c r="EH19" s="36">
        <f t="shared" ca="1" si="20"/>
        <v>7.3735124999999999E-2</v>
      </c>
      <c r="EI19" s="36">
        <f t="shared" ca="1" si="20"/>
        <v>4.6569552631578942E-2</v>
      </c>
      <c r="EJ19" s="36">
        <f t="shared" ca="1" si="20"/>
        <v>3.2175327272727268E-2</v>
      </c>
      <c r="EK19" s="36">
        <f t="shared" ca="1" si="20"/>
        <v>2.8314287999999996E-2</v>
      </c>
      <c r="EL19" s="36">
        <f t="shared" ca="1" si="20"/>
        <v>2.8314287999999996E-2</v>
      </c>
      <c r="EM19" s="36">
        <f t="shared" ca="1" si="20"/>
        <v>5.6628575999999993E-2</v>
      </c>
      <c r="EN19" s="36">
        <f t="shared" ca="1" si="20"/>
        <v>8.4942863999999965E-2</v>
      </c>
      <c r="EO19" s="36">
        <f t="shared" ca="1" si="20"/>
        <v>0.14157143999999999</v>
      </c>
      <c r="EP19" s="56">
        <f t="shared" ca="1" si="20"/>
        <v>0.28314287999999999</v>
      </c>
      <c r="EQ19" s="56">
        <f t="shared" ca="1" si="20"/>
        <v>0.56628575999999997</v>
      </c>
      <c r="ER19" s="56">
        <f t="shared" ca="1" si="20"/>
        <v>1.1325715199999999</v>
      </c>
      <c r="ES19" s="56">
        <f t="shared" ca="1" si="20"/>
        <v>2.2651430399999999</v>
      </c>
      <c r="ET19" s="56">
        <f t="shared" ca="1" si="20"/>
        <v>0</v>
      </c>
      <c r="EU19" s="82">
        <f t="shared" ca="1" si="10"/>
        <v>0</v>
      </c>
      <c r="EV19" s="82">
        <f t="shared" ca="1" si="10"/>
        <v>0</v>
      </c>
      <c r="EW19" s="82">
        <f t="shared" ca="1" si="10"/>
        <v>0</v>
      </c>
      <c r="EX19" s="82">
        <f t="shared" ca="1" si="10"/>
        <v>0</v>
      </c>
    </row>
    <row r="20" spans="2:154" x14ac:dyDescent="0.15">
      <c r="B20" s="28">
        <v>17</v>
      </c>
      <c r="C20" s="83">
        <f t="shared" ref="C20:C21" si="22">C19</f>
        <v>65</v>
      </c>
      <c r="D20" s="82">
        <f t="shared" si="15"/>
        <v>25</v>
      </c>
      <c r="E20" s="82">
        <v>1.25</v>
      </c>
      <c r="F20" s="82"/>
      <c r="H20" s="82"/>
      <c r="I20" s="28">
        <v>17</v>
      </c>
      <c r="J20" s="83">
        <f t="shared" ref="J20:J21" si="23">J19</f>
        <v>65</v>
      </c>
      <c r="K20" s="82">
        <f>INDEX(节奏总纲!P$4:P$113,$J20,1)</f>
        <v>89.509667991878061</v>
      </c>
      <c r="L20" s="82">
        <f>INDEX(节奏总纲!Q$4:Q$113,$J20,1)</f>
        <v>77.64963698295422</v>
      </c>
      <c r="M20" s="82">
        <f>INDEX(节奏总纲!R$4:R$113,$J20,1)</f>
        <v>63.802491344610679</v>
      </c>
      <c r="N20" s="82">
        <f>INDEX(节奏总纲!S$4:S$113,$J20,1)</f>
        <v>46.929918928141667</v>
      </c>
      <c r="O20" s="82">
        <f>INDEX(节奏总纲!T$4:T$113,$J20,1)</f>
        <v>25.993607584841389</v>
      </c>
      <c r="S20" s="36">
        <v>17</v>
      </c>
      <c r="T20" s="40">
        <f>引用信息!W39</f>
        <v>1015.645462453125</v>
      </c>
      <c r="U20" s="40">
        <f>引用信息!X39</f>
        <v>73.048537546875011</v>
      </c>
      <c r="V20" s="40">
        <f>引用信息!Y39</f>
        <v>28.8</v>
      </c>
      <c r="W20" s="40">
        <f>引用信息!Z39</f>
        <v>6.0885000000000016</v>
      </c>
      <c r="X20" s="40">
        <f>引用信息!AA39</f>
        <v>1.4174999999999998</v>
      </c>
      <c r="Y20" s="37">
        <f>IF(INT(求节点($J$4:$J$21,$I$4:$I$21,节奏总纲!AD20))&gt;$I$21,$I$21,INT(求节点($J$4:$J$21,$I$4:$I$21,节奏总纲!AD20)))</f>
        <v>11</v>
      </c>
      <c r="Z20" s="37">
        <f>IF(INT(求节点($J$4:$J$21,$I$4:$I$21,节奏总纲!AE20))&gt;$I$21,$I$21,INT(求节点($J$4:$J$21,$I$4:$I$21,节奏总纲!AE20)))</f>
        <v>11</v>
      </c>
      <c r="AA20" s="37">
        <f>IF(INT(求节点($J$4:$J$21,$I$4:$I$21,节奏总纲!AF20))&gt;$I$21,$I$21,INT(求节点($J$4:$J$21,$I$4:$I$21,节奏总纲!AF20)))</f>
        <v>12</v>
      </c>
      <c r="AB20" s="37">
        <f>IF(INT(求节点($J$4:$J$21,$I$4:$I$21,节奏总纲!AG20))&gt;$I$21,$I$21,INT(求节点($J$4:$J$21,$I$4:$I$21,节奏总纲!AG20)))</f>
        <v>12</v>
      </c>
      <c r="AC20" s="37">
        <f>IF(INT(求节点($J$4:$J$21,$I$4:$I$21,节奏总纲!AH20))&gt;$I$21,$I$21,INT(求节点($J$4:$J$21,$I$4:$I$21,节奏总纲!AH20)))</f>
        <v>13</v>
      </c>
      <c r="AD20" s="55">
        <f>('[2]功能-行军令'!F$7+'[2]功能-行军令'!F$14+24*60/'[2]功能-行军令'!$F$18)*'[2]功能-行军令'!$AJ$7</f>
        <v>27.599999999999998</v>
      </c>
      <c r="AE20" s="55">
        <f>('[2]功能-行军令'!G$7+'[2]功能-行军令'!G$14+24*60/'[2]功能-行军令'!$F$18)*'[2]功能-行军令'!$AJ$7</f>
        <v>40.199999999999996</v>
      </c>
      <c r="AF20" s="55">
        <f>('[2]功能-行军令'!H$7+'[2]功能-行军令'!H$14+24*60/'[2]功能-行军令'!$F$18)*'[2]功能-行军令'!$AJ$7</f>
        <v>54.6</v>
      </c>
      <c r="AG20" s="55">
        <f>('[2]功能-行军令'!I$7+'[2]功能-行军令'!I$14+24*60/'[2]功能-行军令'!$F$18)*'[2]功能-行军令'!$AJ$7</f>
        <v>61.8</v>
      </c>
      <c r="AH20" s="55">
        <f>('[2]功能-行军令'!J$7+'[2]功能-行军令'!J$14+24*60/'[2]功能-行军令'!$F$18)*'[2]功能-行军令'!$AJ$7</f>
        <v>61.8</v>
      </c>
      <c r="AL20" s="35">
        <v>17</v>
      </c>
      <c r="AM20" s="28">
        <f t="shared" ca="1" si="21"/>
        <v>50.776487343216345</v>
      </c>
      <c r="AN20" s="28">
        <f t="shared" ca="1" si="21"/>
        <v>27.503930644242185</v>
      </c>
      <c r="AO20" s="28">
        <f t="shared" ca="1" si="21"/>
        <v>17.370903564784538</v>
      </c>
      <c r="AP20" s="28">
        <f t="shared" ca="1" si="21"/>
        <v>12.001715190214769</v>
      </c>
      <c r="AQ20" s="28">
        <f t="shared" ca="1" si="21"/>
        <v>20.471386478777998</v>
      </c>
      <c r="AR20" s="28">
        <f t="shared" ca="1" si="21"/>
        <v>31.004863366166997</v>
      </c>
      <c r="AS20" s="28">
        <f t="shared" ca="1" si="21"/>
        <v>51.476249844945002</v>
      </c>
      <c r="AT20" s="28">
        <f t="shared" ca="1" si="21"/>
        <v>102.30086743388999</v>
      </c>
      <c r="AU20" s="28">
        <f t="shared" ca="1" si="12"/>
        <v>204.57370238778</v>
      </c>
      <c r="AV20" s="28">
        <f t="shared" ref="AV20:AZ29" ca="1" si="24">SUMIF($BM$3:$EX$3,AV$3,$BM20:$EX20)</f>
        <v>409.14740477556001</v>
      </c>
      <c r="AW20" s="28">
        <f t="shared" ca="1" si="24"/>
        <v>818.29480955112001</v>
      </c>
      <c r="AX20" s="28">
        <f t="shared" ca="1" si="24"/>
        <v>51.00928128000001</v>
      </c>
      <c r="AY20" s="28">
        <f t="shared" ca="1" si="24"/>
        <v>2.2425983999999999</v>
      </c>
      <c r="AZ20" s="28">
        <f t="shared" ca="1" si="24"/>
        <v>0</v>
      </c>
      <c r="BA20" s="28">
        <f t="shared" ref="BA20:BD83" ca="1" si="25">SUMIF($BM$3:$EX$3,BA$3,$BM20:$EX20)</f>
        <v>0</v>
      </c>
      <c r="BB20" s="28">
        <f t="shared" ca="1" si="25"/>
        <v>0</v>
      </c>
      <c r="BC20" s="28">
        <f t="shared" ca="1" si="25"/>
        <v>0</v>
      </c>
      <c r="BD20" s="28">
        <f t="shared" ca="1" si="25"/>
        <v>0</v>
      </c>
      <c r="BE20" s="28"/>
      <c r="BF20" s="28">
        <f t="shared" ca="1" si="14"/>
        <v>1798.1742002606979</v>
      </c>
      <c r="BG20" s="28"/>
      <c r="BI20" s="28"/>
      <c r="BJ20" s="28"/>
      <c r="BK20" s="28"/>
      <c r="BL20" s="36">
        <v>17</v>
      </c>
      <c r="BM20" s="36">
        <f t="shared" ca="1" si="16"/>
        <v>43.125868867240378</v>
      </c>
      <c r="BN20" s="36">
        <f t="shared" ca="1" si="16"/>
        <v>23.35984563642187</v>
      </c>
      <c r="BO20" s="36">
        <f t="shared" ca="1" si="16"/>
        <v>14.753586717740129</v>
      </c>
      <c r="BP20" s="36">
        <f t="shared" ca="1" si="16"/>
        <v>10.193387186802269</v>
      </c>
      <c r="BQ20" s="36">
        <f t="shared" ca="1" si="16"/>
        <v>17.940361448771998</v>
      </c>
      <c r="BR20" s="36">
        <f t="shared" ca="1" si="16"/>
        <v>26.910542173157999</v>
      </c>
      <c r="BS20" s="36">
        <f t="shared" ca="1" si="16"/>
        <v>44.850903621929994</v>
      </c>
      <c r="BT20" s="36">
        <f t="shared" ca="1" si="16"/>
        <v>89.701807243859989</v>
      </c>
      <c r="BU20" s="36">
        <f t="shared" ca="1" si="16"/>
        <v>179.40361448771998</v>
      </c>
      <c r="BV20" s="56">
        <f t="shared" ca="1" si="16"/>
        <v>358.80722897543995</v>
      </c>
      <c r="BW20" s="56">
        <f t="shared" ca="1" si="16"/>
        <v>717.61445795087991</v>
      </c>
      <c r="BX20" s="56">
        <f t="shared" ca="1" si="16"/>
        <v>0</v>
      </c>
      <c r="BY20" s="56">
        <f t="shared" ca="1" si="16"/>
        <v>0</v>
      </c>
      <c r="BZ20" s="56">
        <f t="shared" ca="1" si="16"/>
        <v>0</v>
      </c>
      <c r="CA20" s="82">
        <f t="shared" ref="CA20:CD83" ca="1" si="26">IF(OFFSET($X$3,$S20,CA$1)&lt;CA$3,0,
OFFSET($S$3,$S20,CA$1)
*IFERROR(INDEX($K$49:$K$66,OFFSET($X$3,$S20,CA$1)-CA$3+1),0)
*OFFSET($AC$3,$S20,CA$1)
/(INDEX($D$4:$D$21,CA$3)
*INDEX($E$4:$E$21,CA$3)))</f>
        <v>0</v>
      </c>
      <c r="CB20" s="82">
        <f t="shared" ca="1" si="26"/>
        <v>0</v>
      </c>
      <c r="CC20" s="82">
        <f t="shared" ca="1" si="26"/>
        <v>0</v>
      </c>
      <c r="CD20" s="82">
        <f t="shared" ca="1" si="26"/>
        <v>0</v>
      </c>
      <c r="CE20" s="36">
        <f t="shared" ca="1" si="17"/>
        <v>4.5177710913605775</v>
      </c>
      <c r="CF20" s="36">
        <f t="shared" ca="1" si="17"/>
        <v>2.4471260078203128</v>
      </c>
      <c r="CG20" s="36">
        <f t="shared" ca="1" si="17"/>
        <v>1.5455532680970396</v>
      </c>
      <c r="CH20" s="36">
        <f t="shared" ca="1" si="17"/>
        <v>1.0678368034124999</v>
      </c>
      <c r="CI20" s="36">
        <f t="shared" ca="1" si="17"/>
        <v>1.8793927740060001</v>
      </c>
      <c r="CJ20" s="36">
        <f t="shared" ca="1" si="17"/>
        <v>2.8190891610090003</v>
      </c>
      <c r="CK20" s="36">
        <f t="shared" ca="1" si="17"/>
        <v>4.6984819350149998</v>
      </c>
      <c r="CL20" s="36">
        <f t="shared" ca="1" si="17"/>
        <v>9.3969638700299996</v>
      </c>
      <c r="CM20" s="36">
        <f t="shared" ca="1" si="17"/>
        <v>18.793927740059999</v>
      </c>
      <c r="CN20" s="56">
        <f t="shared" ca="1" si="17"/>
        <v>37.587855480119998</v>
      </c>
      <c r="CO20" s="56">
        <f t="shared" ca="1" si="17"/>
        <v>75.175710960239996</v>
      </c>
      <c r="CP20" s="56">
        <f t="shared" ca="1" si="17"/>
        <v>0</v>
      </c>
      <c r="CQ20" s="56">
        <f t="shared" ca="1" si="17"/>
        <v>0</v>
      </c>
      <c r="CR20" s="56">
        <f t="shared" ca="1" si="17"/>
        <v>0</v>
      </c>
      <c r="CS20" s="82">
        <f t="shared" ref="CS20:CV83" ca="1" si="27">IF(OFFSET($X$3,$S20,CS$1)&lt;CS$3,0,
OFFSET($S$3,$S20,CS$1)
*IFERROR(INDEX($K$49:$K$66,OFFSET($X$3,$S20,CS$1)-CS$3+1),0)
*OFFSET($AC$3,$S20,CS$1)
/(INDEX($D$4:$D$21,CS$3)
*INDEX($E$4:$E$21,CS$3)))</f>
        <v>0</v>
      </c>
      <c r="CT20" s="82">
        <f t="shared" ca="1" si="27"/>
        <v>0</v>
      </c>
      <c r="CU20" s="82">
        <f t="shared" ca="1" si="27"/>
        <v>0</v>
      </c>
      <c r="CV20" s="82">
        <f t="shared" ca="1" si="27"/>
        <v>0</v>
      </c>
      <c r="CW20" s="36">
        <f t="shared" ca="1" si="18"/>
        <v>2.4192000000000005</v>
      </c>
      <c r="CX20" s="36">
        <f t="shared" ca="1" si="18"/>
        <v>1.3104000000000002</v>
      </c>
      <c r="CY20" s="36">
        <f t="shared" ca="1" si="18"/>
        <v>0.82762105263157904</v>
      </c>
      <c r="CZ20" s="36">
        <f t="shared" ca="1" si="18"/>
        <v>0.57181090909090904</v>
      </c>
      <c r="DA20" s="36">
        <f t="shared" ca="1" si="18"/>
        <v>0.50319360000000002</v>
      </c>
      <c r="DB20" s="36">
        <f t="shared" ca="1" si="18"/>
        <v>1.0063872</v>
      </c>
      <c r="DC20" s="36">
        <f t="shared" ca="1" si="18"/>
        <v>1.5095807999999999</v>
      </c>
      <c r="DD20" s="36">
        <f t="shared" ca="1" si="18"/>
        <v>2.5159680000000004</v>
      </c>
      <c r="DE20" s="36">
        <f t="shared" ca="1" si="18"/>
        <v>5.0319360000000009</v>
      </c>
      <c r="DF20" s="56">
        <f t="shared" ca="1" si="18"/>
        <v>10.063872000000002</v>
      </c>
      <c r="DG20" s="56">
        <f t="shared" ca="1" si="18"/>
        <v>20.127744000000003</v>
      </c>
      <c r="DH20" s="56">
        <f t="shared" ca="1" si="18"/>
        <v>40.255488000000007</v>
      </c>
      <c r="DI20" s="56">
        <f t="shared" ca="1" si="18"/>
        <v>0</v>
      </c>
      <c r="DJ20" s="56">
        <f t="shared" ca="1" si="18"/>
        <v>0</v>
      </c>
      <c r="DK20" s="82">
        <f t="shared" ref="DK20:DN83" ca="1" si="28">IF(OFFSET($X$3,$S20,DK$1)&lt;DK$3,0,
OFFSET($S$3,$S20,DK$1)
*IFERROR(INDEX($K$49:$K$66,OFFSET($X$3,$S20,DK$1)-DK$3+1),0)
*OFFSET($AC$3,$S20,DK$1)
/(INDEX($D$4:$D$21,DK$3)
*INDEX($E$4:$E$21,DK$3)))</f>
        <v>0</v>
      </c>
      <c r="DL20" s="82">
        <f t="shared" ca="1" si="28"/>
        <v>0</v>
      </c>
      <c r="DM20" s="82">
        <f t="shared" ca="1" si="28"/>
        <v>0</v>
      </c>
      <c r="DN20" s="82">
        <f t="shared" ca="1" si="28"/>
        <v>0</v>
      </c>
      <c r="DO20" s="36">
        <f t="shared" ca="1" si="19"/>
        <v>0.57887584615384635</v>
      </c>
      <c r="DP20" s="36">
        <f t="shared" ca="1" si="19"/>
        <v>0.31355775000000008</v>
      </c>
      <c r="DQ20" s="36">
        <f t="shared" ca="1" si="19"/>
        <v>0.19803647368421057</v>
      </c>
      <c r="DR20" s="36">
        <f t="shared" ca="1" si="19"/>
        <v>0.13682520000000001</v>
      </c>
      <c r="DS20" s="36">
        <f t="shared" ca="1" si="19"/>
        <v>0.12040617600000003</v>
      </c>
      <c r="DT20" s="36">
        <f t="shared" ca="1" si="19"/>
        <v>0.24081235200000006</v>
      </c>
      <c r="DU20" s="36">
        <f t="shared" ca="1" si="19"/>
        <v>0.36121852800000004</v>
      </c>
      <c r="DV20" s="36">
        <f t="shared" ca="1" si="19"/>
        <v>0.60203088000000016</v>
      </c>
      <c r="DW20" s="36">
        <f t="shared" ca="1" si="19"/>
        <v>1.2040617600000003</v>
      </c>
      <c r="DX20" s="56">
        <f t="shared" ca="1" si="19"/>
        <v>2.4081235200000006</v>
      </c>
      <c r="DY20" s="56">
        <f t="shared" ca="1" si="19"/>
        <v>4.8162470400000013</v>
      </c>
      <c r="DZ20" s="56">
        <f t="shared" ca="1" si="19"/>
        <v>9.6324940800000025</v>
      </c>
      <c r="EA20" s="56">
        <f t="shared" ca="1" si="19"/>
        <v>0</v>
      </c>
      <c r="EB20" s="56">
        <f t="shared" ca="1" si="19"/>
        <v>0</v>
      </c>
      <c r="EC20" s="82">
        <f t="shared" ref="EC20:EF83" ca="1" si="29">IF(OFFSET($X$3,$S20,EC$1)&lt;EC$3,0,
OFFSET($S$3,$S20,EC$1)
*IFERROR(INDEX($K$49:$K$66,OFFSET($X$3,$S20,EC$1)-EC$3+1),0)
*OFFSET($AC$3,$S20,EC$1)
/(INDEX($D$4:$D$21,EC$3)
*INDEX($E$4:$E$21,EC$3)))</f>
        <v>0</v>
      </c>
      <c r="ED20" s="82">
        <f t="shared" ca="1" si="29"/>
        <v>0</v>
      </c>
      <c r="EE20" s="82">
        <f t="shared" ca="1" si="29"/>
        <v>0</v>
      </c>
      <c r="EF20" s="82">
        <f t="shared" ca="1" si="29"/>
        <v>0</v>
      </c>
      <c r="EG20" s="36">
        <f t="shared" ca="1" si="20"/>
        <v>0.13477153846153844</v>
      </c>
      <c r="EH20" s="36">
        <f t="shared" ca="1" si="20"/>
        <v>7.300124999999999E-2</v>
      </c>
      <c r="EI20" s="36">
        <f t="shared" ca="1" si="20"/>
        <v>4.6106052631578943E-2</v>
      </c>
      <c r="EJ20" s="36">
        <f t="shared" ca="1" si="20"/>
        <v>3.1855090909090902E-2</v>
      </c>
      <c r="EK20" s="36">
        <f t="shared" ca="1" si="20"/>
        <v>2.8032479999999995E-2</v>
      </c>
      <c r="EL20" s="36">
        <f t="shared" ca="1" si="20"/>
        <v>2.8032479999999995E-2</v>
      </c>
      <c r="EM20" s="36">
        <f t="shared" ca="1" si="20"/>
        <v>5.606495999999999E-2</v>
      </c>
      <c r="EN20" s="36">
        <f t="shared" ca="1" si="20"/>
        <v>8.4097439999999982E-2</v>
      </c>
      <c r="EO20" s="36">
        <f t="shared" ca="1" si="20"/>
        <v>0.14016239999999999</v>
      </c>
      <c r="EP20" s="56">
        <f t="shared" ca="1" si="20"/>
        <v>0.28032479999999999</v>
      </c>
      <c r="EQ20" s="56">
        <f t="shared" ca="1" si="20"/>
        <v>0.56064959999999997</v>
      </c>
      <c r="ER20" s="56">
        <f t="shared" ca="1" si="20"/>
        <v>1.1212991999999999</v>
      </c>
      <c r="ES20" s="56">
        <f t="shared" ca="1" si="20"/>
        <v>2.2425983999999999</v>
      </c>
      <c r="ET20" s="56">
        <f t="shared" ca="1" si="20"/>
        <v>0</v>
      </c>
      <c r="EU20" s="82">
        <f t="shared" ref="EU20:EX83" ca="1" si="30">IF(OFFSET($X$3,$S20,EU$1)&lt;EU$3,0,
OFFSET($S$3,$S20,EU$1)
*IFERROR(INDEX($K$49:$K$66,OFFSET($X$3,$S20,EU$1)-EU$3+1),0)
*OFFSET($AC$3,$S20,EU$1)
/(INDEX($D$4:$D$21,EU$3)
*INDEX($E$4:$E$21,EU$3)))</f>
        <v>0</v>
      </c>
      <c r="EV20" s="82">
        <f t="shared" ca="1" si="30"/>
        <v>0</v>
      </c>
      <c r="EW20" s="82">
        <f t="shared" ca="1" si="30"/>
        <v>0</v>
      </c>
      <c r="EX20" s="82">
        <f t="shared" ca="1" si="30"/>
        <v>0</v>
      </c>
    </row>
    <row r="21" spans="2:154" x14ac:dyDescent="0.15">
      <c r="B21" s="28">
        <v>18</v>
      </c>
      <c r="C21" s="83">
        <f t="shared" si="22"/>
        <v>65</v>
      </c>
      <c r="D21" s="82">
        <f t="shared" si="15"/>
        <v>25</v>
      </c>
      <c r="E21" s="56">
        <v>1.25</v>
      </c>
      <c r="I21" s="28">
        <v>18</v>
      </c>
      <c r="J21" s="83">
        <f t="shared" si="23"/>
        <v>65</v>
      </c>
      <c r="K21" s="82">
        <f>INDEX(节奏总纲!P$4:P$113,$J21,1)</f>
        <v>89.509667991878061</v>
      </c>
      <c r="L21" s="82">
        <f>INDEX(节奏总纲!Q$4:Q$113,$J21,1)</f>
        <v>77.64963698295422</v>
      </c>
      <c r="M21" s="82">
        <f>INDEX(节奏总纲!R$4:R$113,$J21,1)</f>
        <v>63.802491344610679</v>
      </c>
      <c r="N21" s="82">
        <f>INDEX(节奏总纲!S$4:S$113,$J21,1)</f>
        <v>46.929918928141667</v>
      </c>
      <c r="O21" s="82">
        <f>INDEX(节奏总纲!T$4:T$113,$J21,1)</f>
        <v>25.993607584841389</v>
      </c>
      <c r="S21" s="36">
        <v>18</v>
      </c>
      <c r="T21" s="40">
        <f>引用信息!W40</f>
        <v>993.045111609375</v>
      </c>
      <c r="U21" s="40">
        <f>引用信息!X40</f>
        <v>71.402888390624994</v>
      </c>
      <c r="V21" s="40">
        <f>引用信息!Y40</f>
        <v>28.16</v>
      </c>
      <c r="W21" s="40">
        <f>引用信息!Z40</f>
        <v>5.9895000000000014</v>
      </c>
      <c r="X21" s="40">
        <f>引用信息!AA40</f>
        <v>1.4024999999999999</v>
      </c>
      <c r="Y21" s="37">
        <f>IF(INT(求节点($J$4:$J$21,$I$4:$I$21,节奏总纲!AD21))&gt;$I$21,$I$21,INT(求节点($J$4:$J$21,$I$4:$I$21,节奏总纲!AD21)))</f>
        <v>11</v>
      </c>
      <c r="Z21" s="37">
        <f>IF(INT(求节点($J$4:$J$21,$I$4:$I$21,节奏总纲!AE21))&gt;$I$21,$I$21,INT(求节点($J$4:$J$21,$I$4:$I$21,节奏总纲!AE21)))</f>
        <v>12</v>
      </c>
      <c r="AA21" s="37">
        <f>IF(INT(求节点($J$4:$J$21,$I$4:$I$21,节奏总纲!AF21))&gt;$I$21,$I$21,INT(求节点($J$4:$J$21,$I$4:$I$21,节奏总纲!AF21)))</f>
        <v>12</v>
      </c>
      <c r="AB21" s="37">
        <f>IF(INT(求节点($J$4:$J$21,$I$4:$I$21,节奏总纲!AG21))&gt;$I$21,$I$21,INT(求节点($J$4:$J$21,$I$4:$I$21,节奏总纲!AG21)))</f>
        <v>12</v>
      </c>
      <c r="AC21" s="37">
        <f>IF(INT(求节点($J$4:$J$21,$I$4:$I$21,节奏总纲!AH21))&gt;$I$21,$I$21,INT(求节点($J$4:$J$21,$I$4:$I$21,节奏总纲!AH21)))</f>
        <v>14</v>
      </c>
      <c r="AD21" s="55">
        <f>('[2]功能-行军令'!F$7+'[2]功能-行军令'!F$14+24*60/'[2]功能-行军令'!$F$18)*'[2]功能-行军令'!$AJ$7</f>
        <v>27.599999999999998</v>
      </c>
      <c r="AE21" s="55">
        <f>('[2]功能-行军令'!G$7+'[2]功能-行军令'!G$14+24*60/'[2]功能-行军令'!$F$18)*'[2]功能-行军令'!$AJ$7</f>
        <v>40.199999999999996</v>
      </c>
      <c r="AF21" s="55">
        <f>('[2]功能-行军令'!H$7+'[2]功能-行军令'!H$14+24*60/'[2]功能-行军令'!$F$18)*'[2]功能-行军令'!$AJ$7</f>
        <v>54.6</v>
      </c>
      <c r="AG21" s="55">
        <f>('[2]功能-行军令'!I$7+'[2]功能-行军令'!I$14+24*60/'[2]功能-行军令'!$F$18)*'[2]功能-行军令'!$AJ$7</f>
        <v>61.8</v>
      </c>
      <c r="AH21" s="55">
        <f>('[2]功能-行军令'!J$7+'[2]功能-行军令'!J$14+24*60/'[2]功能-行军令'!$F$18)*'[2]功能-行军令'!$AJ$7</f>
        <v>61.8</v>
      </c>
      <c r="AL21" s="35">
        <v>18</v>
      </c>
      <c r="AM21" s="28">
        <f t="shared" ca="1" si="21"/>
        <v>49.650465836495179</v>
      </c>
      <c r="AN21" s="28">
        <f t="shared" ca="1" si="21"/>
        <v>26.894002328101561</v>
      </c>
      <c r="AO21" s="28">
        <f t="shared" ca="1" si="21"/>
        <v>16.985685680906247</v>
      </c>
      <c r="AP21" s="28">
        <f t="shared" ca="1" si="21"/>
        <v>11.735564652262498</v>
      </c>
      <c r="AQ21" s="28">
        <f t="shared" ca="1" si="21"/>
        <v>19.097871319724995</v>
      </c>
      <c r="AR21" s="28">
        <f t="shared" ca="1" si="21"/>
        <v>29.397432373715993</v>
      </c>
      <c r="AS21" s="28">
        <f t="shared" ca="1" si="21"/>
        <v>48.467567853440997</v>
      </c>
      <c r="AT21" s="28">
        <f t="shared" ca="1" si="21"/>
        <v>95.406149078624992</v>
      </c>
      <c r="AU21" s="28">
        <f t="shared" ca="1" si="12"/>
        <v>190.78456231724999</v>
      </c>
      <c r="AV21" s="28">
        <f t="shared" ca="1" si="24"/>
        <v>381.54138879449999</v>
      </c>
      <c r="AW21" s="28">
        <f t="shared" ca="1" si="24"/>
        <v>763.08277758899999</v>
      </c>
      <c r="AX21" s="28">
        <f t="shared" ca="1" si="24"/>
        <v>122.87364706055999</v>
      </c>
      <c r="AY21" s="28">
        <f t="shared" ca="1" si="24"/>
        <v>1.1094335999999998</v>
      </c>
      <c r="AZ21" s="28">
        <f t="shared" ca="1" si="24"/>
        <v>2.2188671999999996</v>
      </c>
      <c r="BA21" s="28">
        <f t="shared" ca="1" si="25"/>
        <v>0</v>
      </c>
      <c r="BB21" s="28">
        <f t="shared" ca="1" si="25"/>
        <v>0</v>
      </c>
      <c r="BC21" s="28">
        <f t="shared" ca="1" si="25"/>
        <v>0</v>
      </c>
      <c r="BD21" s="28">
        <f t="shared" ca="1" si="25"/>
        <v>0</v>
      </c>
      <c r="BE21" s="28"/>
      <c r="BF21" s="28">
        <f t="shared" ca="1" si="14"/>
        <v>1759.2454156845824</v>
      </c>
      <c r="BG21" s="28"/>
      <c r="BI21" s="28"/>
      <c r="BJ21" s="28"/>
      <c r="BK21" s="28"/>
      <c r="BL21" s="36">
        <v>18</v>
      </c>
      <c r="BM21" s="36">
        <f t="shared" ca="1" si="16"/>
        <v>42.166223200644225</v>
      </c>
      <c r="BN21" s="36">
        <f t="shared" ca="1" si="16"/>
        <v>22.840037567015624</v>
      </c>
      <c r="BO21" s="36">
        <f t="shared" ca="1" si="16"/>
        <v>14.425286884430919</v>
      </c>
      <c r="BP21" s="36">
        <f t="shared" ca="1" si="16"/>
        <v>9.9665618474249982</v>
      </c>
      <c r="BQ21" s="36">
        <f t="shared" ca="1" si="16"/>
        <v>17.541148851467998</v>
      </c>
      <c r="BR21" s="36">
        <f t="shared" ca="1" si="16"/>
        <v>26.311723277201995</v>
      </c>
      <c r="BS21" s="36">
        <f t="shared" ca="1" si="16"/>
        <v>43.852872128670001</v>
      </c>
      <c r="BT21" s="36">
        <f t="shared" ca="1" si="16"/>
        <v>87.705744257340001</v>
      </c>
      <c r="BU21" s="36">
        <f t="shared" ca="1" si="16"/>
        <v>175.41148851468</v>
      </c>
      <c r="BV21" s="56">
        <f t="shared" ca="1" si="16"/>
        <v>350.82297702936</v>
      </c>
      <c r="BW21" s="56">
        <f t="shared" ca="1" si="16"/>
        <v>701.64595405872001</v>
      </c>
      <c r="BX21" s="56">
        <f t="shared" ca="1" si="16"/>
        <v>0</v>
      </c>
      <c r="BY21" s="56">
        <f t="shared" ca="1" si="16"/>
        <v>0</v>
      </c>
      <c r="BZ21" s="56">
        <f t="shared" ca="1" si="16"/>
        <v>0</v>
      </c>
      <c r="CA21" s="82">
        <f t="shared" ca="1" si="26"/>
        <v>0</v>
      </c>
      <c r="CB21" s="82">
        <f t="shared" ca="1" si="26"/>
        <v>0</v>
      </c>
      <c r="CC21" s="82">
        <f t="shared" ca="1" si="26"/>
        <v>0</v>
      </c>
      <c r="CD21" s="82">
        <f t="shared" ca="1" si="26"/>
        <v>0</v>
      </c>
      <c r="CE21" s="36">
        <f t="shared" ca="1" si="17"/>
        <v>4.4159940204663455</v>
      </c>
      <c r="CF21" s="36">
        <f t="shared" ca="1" si="17"/>
        <v>2.3919967610859372</v>
      </c>
      <c r="CG21" s="36">
        <f t="shared" ca="1" si="17"/>
        <v>1.5107347964753288</v>
      </c>
      <c r="CH21" s="36">
        <f t="shared" ca="1" si="17"/>
        <v>1.0437804048374997</v>
      </c>
      <c r="CI21" s="36">
        <f t="shared" ca="1" si="17"/>
        <v>0.91852675625699987</v>
      </c>
      <c r="CJ21" s="36">
        <f t="shared" ca="1" si="17"/>
        <v>1.8370535125139997</v>
      </c>
      <c r="CK21" s="36">
        <f t="shared" ca="1" si="17"/>
        <v>2.7555802687709994</v>
      </c>
      <c r="CL21" s="36">
        <f t="shared" ca="1" si="17"/>
        <v>4.5926337812849987</v>
      </c>
      <c r="CM21" s="36">
        <f t="shared" ca="1" si="17"/>
        <v>9.1852675625699973</v>
      </c>
      <c r="CN21" s="56">
        <f t="shared" ca="1" si="17"/>
        <v>18.370535125139995</v>
      </c>
      <c r="CO21" s="56">
        <f t="shared" ca="1" si="17"/>
        <v>36.741070250279989</v>
      </c>
      <c r="CP21" s="56">
        <f t="shared" ca="1" si="17"/>
        <v>73.482140500559979</v>
      </c>
      <c r="CQ21" s="56">
        <f t="shared" ca="1" si="17"/>
        <v>0</v>
      </c>
      <c r="CR21" s="56">
        <f t="shared" ca="1" si="17"/>
        <v>0</v>
      </c>
      <c r="CS21" s="82">
        <f t="shared" ca="1" si="27"/>
        <v>0</v>
      </c>
      <c r="CT21" s="82">
        <f t="shared" ca="1" si="27"/>
        <v>0</v>
      </c>
      <c r="CU21" s="82">
        <f t="shared" ca="1" si="27"/>
        <v>0</v>
      </c>
      <c r="CV21" s="82">
        <f t="shared" ca="1" si="27"/>
        <v>0</v>
      </c>
      <c r="CW21" s="36">
        <f t="shared" ca="1" si="18"/>
        <v>2.36544</v>
      </c>
      <c r="CX21" s="36">
        <f t="shared" ca="1" si="18"/>
        <v>1.28128</v>
      </c>
      <c r="CY21" s="36">
        <f t="shared" ca="1" si="18"/>
        <v>0.80922947368421061</v>
      </c>
      <c r="CZ21" s="36">
        <f t="shared" ca="1" si="18"/>
        <v>0.55910399999999993</v>
      </c>
      <c r="DA21" s="36">
        <f t="shared" ca="1" si="18"/>
        <v>0.49201152000000004</v>
      </c>
      <c r="DB21" s="36">
        <f t="shared" ca="1" si="18"/>
        <v>0.98402304000000007</v>
      </c>
      <c r="DC21" s="36">
        <f t="shared" ca="1" si="18"/>
        <v>1.47603456</v>
      </c>
      <c r="DD21" s="36">
        <f t="shared" ca="1" si="18"/>
        <v>2.4600576000000003</v>
      </c>
      <c r="DE21" s="36">
        <f t="shared" ca="1" si="18"/>
        <v>4.9201152000000006</v>
      </c>
      <c r="DF21" s="56">
        <f t="shared" ca="1" si="18"/>
        <v>9.8402304000000012</v>
      </c>
      <c r="DG21" s="56">
        <f t="shared" ca="1" si="18"/>
        <v>19.680460800000002</v>
      </c>
      <c r="DH21" s="56">
        <f t="shared" ca="1" si="18"/>
        <v>39.360921600000005</v>
      </c>
      <c r="DI21" s="56">
        <f t="shared" ca="1" si="18"/>
        <v>0</v>
      </c>
      <c r="DJ21" s="56">
        <f t="shared" ca="1" si="18"/>
        <v>0</v>
      </c>
      <c r="DK21" s="82">
        <f t="shared" ca="1" si="28"/>
        <v>0</v>
      </c>
      <c r="DL21" s="82">
        <f t="shared" ca="1" si="28"/>
        <v>0</v>
      </c>
      <c r="DM21" s="82">
        <f t="shared" ca="1" si="28"/>
        <v>0</v>
      </c>
      <c r="DN21" s="82">
        <f t="shared" ca="1" si="28"/>
        <v>0</v>
      </c>
      <c r="DO21" s="36">
        <f t="shared" ca="1" si="19"/>
        <v>0.56946323076923089</v>
      </c>
      <c r="DP21" s="36">
        <f t="shared" ca="1" si="19"/>
        <v>0.30845925000000007</v>
      </c>
      <c r="DQ21" s="36">
        <f t="shared" ca="1" si="19"/>
        <v>0.19481636842105268</v>
      </c>
      <c r="DR21" s="36">
        <f t="shared" ca="1" si="19"/>
        <v>0.13460040000000001</v>
      </c>
      <c r="DS21" s="36">
        <f t="shared" ca="1" si="19"/>
        <v>0.11844835200000003</v>
      </c>
      <c r="DT21" s="36">
        <f t="shared" ca="1" si="19"/>
        <v>0.23689670400000007</v>
      </c>
      <c r="DU21" s="36">
        <f t="shared" ca="1" si="19"/>
        <v>0.35534505600000005</v>
      </c>
      <c r="DV21" s="36">
        <f t="shared" ca="1" si="19"/>
        <v>0.59224176000000017</v>
      </c>
      <c r="DW21" s="36">
        <f t="shared" ca="1" si="19"/>
        <v>1.1844835200000003</v>
      </c>
      <c r="DX21" s="56">
        <f t="shared" ca="1" si="19"/>
        <v>2.3689670400000007</v>
      </c>
      <c r="DY21" s="56">
        <f t="shared" ca="1" si="19"/>
        <v>4.7379340800000014</v>
      </c>
      <c r="DZ21" s="56">
        <f t="shared" ca="1" si="19"/>
        <v>9.4758681600000028</v>
      </c>
      <c r="EA21" s="56">
        <f t="shared" ca="1" si="19"/>
        <v>0</v>
      </c>
      <c r="EB21" s="56">
        <f t="shared" ca="1" si="19"/>
        <v>0</v>
      </c>
      <c r="EC21" s="82">
        <f t="shared" ca="1" si="29"/>
        <v>0</v>
      </c>
      <c r="ED21" s="82">
        <f t="shared" ca="1" si="29"/>
        <v>0</v>
      </c>
      <c r="EE21" s="82">
        <f t="shared" ca="1" si="29"/>
        <v>0</v>
      </c>
      <c r="EF21" s="82">
        <f t="shared" ca="1" si="29"/>
        <v>0</v>
      </c>
      <c r="EG21" s="36">
        <f t="shared" ca="1" si="20"/>
        <v>0.13334538461538459</v>
      </c>
      <c r="EH21" s="36">
        <f t="shared" ca="1" si="20"/>
        <v>7.2228749999999994E-2</v>
      </c>
      <c r="EI21" s="36">
        <f t="shared" ca="1" si="20"/>
        <v>4.5618157894736833E-2</v>
      </c>
      <c r="EJ21" s="36">
        <f t="shared" ca="1" si="20"/>
        <v>3.151799999999999E-2</v>
      </c>
      <c r="EK21" s="36">
        <f t="shared" ca="1" si="20"/>
        <v>2.7735839999999998E-2</v>
      </c>
      <c r="EL21" s="36">
        <f t="shared" ca="1" si="20"/>
        <v>2.7735839999999998E-2</v>
      </c>
      <c r="EM21" s="36">
        <f t="shared" ca="1" si="20"/>
        <v>2.7735839999999998E-2</v>
      </c>
      <c r="EN21" s="36">
        <f t="shared" ca="1" si="20"/>
        <v>5.5471679999999995E-2</v>
      </c>
      <c r="EO21" s="36">
        <f t="shared" ca="1" si="20"/>
        <v>8.3207519999999993E-2</v>
      </c>
      <c r="EP21" s="56">
        <f t="shared" ca="1" si="20"/>
        <v>0.13867919999999997</v>
      </c>
      <c r="EQ21" s="56">
        <f t="shared" ca="1" si="20"/>
        <v>0.27735839999999995</v>
      </c>
      <c r="ER21" s="56">
        <f t="shared" ca="1" si="20"/>
        <v>0.5547167999999999</v>
      </c>
      <c r="ES21" s="56">
        <f t="shared" ca="1" si="20"/>
        <v>1.1094335999999998</v>
      </c>
      <c r="ET21" s="56">
        <f t="shared" ca="1" si="20"/>
        <v>2.2188671999999996</v>
      </c>
      <c r="EU21" s="82">
        <f t="shared" ca="1" si="30"/>
        <v>0</v>
      </c>
      <c r="EV21" s="82">
        <f t="shared" ca="1" si="30"/>
        <v>0</v>
      </c>
      <c r="EW21" s="82">
        <f t="shared" ca="1" si="30"/>
        <v>0</v>
      </c>
      <c r="EX21" s="82">
        <f t="shared" ca="1" si="30"/>
        <v>0</v>
      </c>
    </row>
    <row r="22" spans="2:154" x14ac:dyDescent="0.15">
      <c r="S22" s="36">
        <v>19</v>
      </c>
      <c r="T22" s="40">
        <f>引用信息!W41</f>
        <v>970.44614493281244</v>
      </c>
      <c r="U22" s="40">
        <f>引用信息!X41</f>
        <v>69.758255067187491</v>
      </c>
      <c r="V22" s="40">
        <f>引用信息!Y41</f>
        <v>27.52</v>
      </c>
      <c r="W22" s="40">
        <f>引用信息!Z41</f>
        <v>5.8888500000000015</v>
      </c>
      <c r="X22" s="40">
        <f>引用信息!AA41</f>
        <v>1.3867499999999999</v>
      </c>
      <c r="Y22" s="37">
        <f>IF(INT(求节点($J$4:$J$21,$I$4:$I$21,节奏总纲!AD22))&gt;$I$21,$I$21,INT(求节点($J$4:$J$21,$I$4:$I$21,节奏总纲!AD22)))</f>
        <v>11</v>
      </c>
      <c r="Z22" s="37">
        <f>IF(INT(求节点($J$4:$J$21,$I$4:$I$21,节奏总纲!AE22))&gt;$I$21,$I$21,INT(求节点($J$4:$J$21,$I$4:$I$21,节奏总纲!AE22)))</f>
        <v>12</v>
      </c>
      <c r="AA22" s="37">
        <f>IF(INT(求节点($J$4:$J$21,$I$4:$I$21,节奏总纲!AF22))&gt;$I$21,$I$21,INT(求节点($J$4:$J$21,$I$4:$I$21,节奏总纲!AF22)))</f>
        <v>12</v>
      </c>
      <c r="AB22" s="37">
        <f>IF(INT(求节点($J$4:$J$21,$I$4:$I$21,节奏总纲!AG22))&gt;$I$21,$I$21,INT(求节点($J$4:$J$21,$I$4:$I$21,节奏总纲!AG22)))</f>
        <v>12</v>
      </c>
      <c r="AC22" s="37">
        <f>IF(INT(求节点($J$4:$J$21,$I$4:$I$21,节奏总纲!AH22))&gt;$I$21,$I$21,INT(求节点($J$4:$J$21,$I$4:$I$21,节奏总纲!AH22)))</f>
        <v>14</v>
      </c>
      <c r="AD22" s="55">
        <f>('[2]功能-行军令'!F$7+'[2]功能-行军令'!F$14+24*60/'[2]功能-行军令'!$F$18)*'[2]功能-行军令'!$AJ$7</f>
        <v>27.599999999999998</v>
      </c>
      <c r="AE22" s="55">
        <f>('[2]功能-行军令'!G$7+'[2]功能-行军令'!G$14+24*60/'[2]功能-行军令'!$F$18)*'[2]功能-行军令'!$AJ$7</f>
        <v>40.199999999999996</v>
      </c>
      <c r="AF22" s="55">
        <f>('[2]功能-行军令'!H$7+'[2]功能-行军令'!H$14+24*60/'[2]功能-行军令'!$F$18)*'[2]功能-行军令'!$AJ$7</f>
        <v>54.6</v>
      </c>
      <c r="AG22" s="55">
        <f>('[2]功能-行军令'!I$7+'[2]功能-行军令'!I$14+24*60/'[2]功能-行军令'!$F$18)*'[2]功能-行军令'!$AJ$7</f>
        <v>61.8</v>
      </c>
      <c r="AH22" s="55">
        <f>('[2]功能-行军令'!J$7+'[2]功能-行军令'!J$14+24*60/'[2]功能-行军令'!$F$18)*'[2]功能-行军令'!$AJ$7</f>
        <v>61.8</v>
      </c>
      <c r="AL22" s="35">
        <v>19</v>
      </c>
      <c r="AM22" s="28">
        <f t="shared" ca="1" si="21"/>
        <v>48.524337744379324</v>
      </c>
      <c r="AN22" s="28">
        <f t="shared" ca="1" si="21"/>
        <v>26.284016278205463</v>
      </c>
      <c r="AO22" s="28">
        <f t="shared" ca="1" si="21"/>
        <v>16.600431333603453</v>
      </c>
      <c r="AP22" s="28">
        <f t="shared" ca="1" si="21"/>
        <v>11.469388921398748</v>
      </c>
      <c r="AQ22" s="28">
        <f t="shared" ca="1" si="21"/>
        <v>18.664042602877498</v>
      </c>
      <c r="AR22" s="28">
        <f t="shared" ca="1" si="21"/>
        <v>28.729680485708396</v>
      </c>
      <c r="AS22" s="28">
        <f t="shared" ca="1" si="21"/>
        <v>47.366298720585895</v>
      </c>
      <c r="AT22" s="28">
        <f t="shared" ca="1" si="21"/>
        <v>93.237939910387482</v>
      </c>
      <c r="AU22" s="28">
        <f t="shared" ca="1" si="12"/>
        <v>186.44845545277497</v>
      </c>
      <c r="AV22" s="28">
        <f t="shared" ca="1" si="24"/>
        <v>372.86948653754996</v>
      </c>
      <c r="AW22" s="28">
        <f t="shared" ca="1" si="24"/>
        <v>745.73897307509992</v>
      </c>
      <c r="AX22" s="28">
        <f t="shared" ca="1" si="24"/>
        <v>120.12108982274398</v>
      </c>
      <c r="AY22" s="28">
        <f t="shared" ca="1" si="24"/>
        <v>1.09697472</v>
      </c>
      <c r="AZ22" s="28">
        <f t="shared" ca="1" si="24"/>
        <v>2.1939494399999999</v>
      </c>
      <c r="BA22" s="28">
        <f t="shared" ca="1" si="25"/>
        <v>0</v>
      </c>
      <c r="BB22" s="28">
        <f t="shared" ca="1" si="25"/>
        <v>0</v>
      </c>
      <c r="BC22" s="28">
        <f t="shared" ca="1" si="25"/>
        <v>0</v>
      </c>
      <c r="BD22" s="28">
        <f t="shared" ca="1" si="25"/>
        <v>0</v>
      </c>
      <c r="BE22" s="28"/>
      <c r="BF22" s="28">
        <f t="shared" ca="1" si="14"/>
        <v>1719.3450650453151</v>
      </c>
      <c r="BG22" s="28"/>
      <c r="BI22" s="28"/>
      <c r="BJ22" s="28"/>
      <c r="BK22" s="28"/>
      <c r="BL22" s="36">
        <v>19</v>
      </c>
      <c r="BM22" s="36">
        <f t="shared" ca="1" si="16"/>
        <v>41.206636307916341</v>
      </c>
      <c r="BN22" s="36">
        <f t="shared" ca="1" si="16"/>
        <v>22.320261333454685</v>
      </c>
      <c r="BO22" s="36">
        <f t="shared" ca="1" si="16"/>
        <v>14.097007157971381</v>
      </c>
      <c r="BP22" s="36">
        <f t="shared" ca="1" si="16"/>
        <v>9.7397504000529533</v>
      </c>
      <c r="BQ22" s="36">
        <f t="shared" ca="1" si="16"/>
        <v>17.141960704093197</v>
      </c>
      <c r="BR22" s="36">
        <f t="shared" ca="1" si="16"/>
        <v>25.712941056139798</v>
      </c>
      <c r="BS22" s="36">
        <f t="shared" ca="1" si="16"/>
        <v>42.854901760232991</v>
      </c>
      <c r="BT22" s="36">
        <f t="shared" ca="1" si="16"/>
        <v>85.709803520465982</v>
      </c>
      <c r="BU22" s="36">
        <f t="shared" ca="1" si="16"/>
        <v>171.41960704093196</v>
      </c>
      <c r="BV22" s="56">
        <f t="shared" ca="1" si="16"/>
        <v>342.83921408186393</v>
      </c>
      <c r="BW22" s="56">
        <f t="shared" ca="1" si="16"/>
        <v>685.67842816372786</v>
      </c>
      <c r="BX22" s="56">
        <f t="shared" ca="1" si="16"/>
        <v>0</v>
      </c>
      <c r="BY22" s="56">
        <f t="shared" ca="1" si="16"/>
        <v>0</v>
      </c>
      <c r="BZ22" s="56">
        <f t="shared" ca="1" si="16"/>
        <v>0</v>
      </c>
      <c r="CA22" s="82">
        <f t="shared" ca="1" si="26"/>
        <v>0</v>
      </c>
      <c r="CB22" s="82">
        <f t="shared" ca="1" si="26"/>
        <v>0</v>
      </c>
      <c r="CC22" s="82">
        <f t="shared" ca="1" si="26"/>
        <v>0</v>
      </c>
      <c r="CD22" s="82">
        <f t="shared" ca="1" si="26"/>
        <v>0</v>
      </c>
      <c r="CE22" s="36">
        <f t="shared" ca="1" si="17"/>
        <v>4.3142797749245183</v>
      </c>
      <c r="CF22" s="36">
        <f t="shared" ca="1" si="17"/>
        <v>2.3369015447507806</v>
      </c>
      <c r="CG22" s="36">
        <f t="shared" ca="1" si="17"/>
        <v>1.475937817737335</v>
      </c>
      <c r="CH22" s="36">
        <f t="shared" ca="1" si="17"/>
        <v>1.0197388558912497</v>
      </c>
      <c r="CI22" s="36">
        <f t="shared" ca="1" si="17"/>
        <v>0.89737019318429978</v>
      </c>
      <c r="CJ22" s="36">
        <f t="shared" ca="1" si="17"/>
        <v>1.7947403863685996</v>
      </c>
      <c r="CK22" s="36">
        <f t="shared" ca="1" si="17"/>
        <v>2.6921105795528995</v>
      </c>
      <c r="CL22" s="36">
        <f t="shared" ca="1" si="17"/>
        <v>4.4868509659214988</v>
      </c>
      <c r="CM22" s="36">
        <f t="shared" ca="1" si="17"/>
        <v>8.9737019318429976</v>
      </c>
      <c r="CN22" s="56">
        <f t="shared" ca="1" si="17"/>
        <v>17.947403863685995</v>
      </c>
      <c r="CO22" s="56">
        <f t="shared" ca="1" si="17"/>
        <v>35.89480772737199</v>
      </c>
      <c r="CP22" s="56">
        <f t="shared" ca="1" si="17"/>
        <v>71.789615454743981</v>
      </c>
      <c r="CQ22" s="56">
        <f t="shared" ca="1" si="17"/>
        <v>0</v>
      </c>
      <c r="CR22" s="56">
        <f t="shared" ca="1" si="17"/>
        <v>0</v>
      </c>
      <c r="CS22" s="82">
        <f t="shared" ca="1" si="27"/>
        <v>0</v>
      </c>
      <c r="CT22" s="82">
        <f t="shared" ca="1" si="27"/>
        <v>0</v>
      </c>
      <c r="CU22" s="82">
        <f t="shared" ca="1" si="27"/>
        <v>0</v>
      </c>
      <c r="CV22" s="82">
        <f t="shared" ca="1" si="27"/>
        <v>0</v>
      </c>
      <c r="CW22" s="36">
        <f t="shared" ca="1" si="18"/>
        <v>2.31168</v>
      </c>
      <c r="CX22" s="36">
        <f t="shared" ca="1" si="18"/>
        <v>1.2521600000000002</v>
      </c>
      <c r="CY22" s="36">
        <f t="shared" ca="1" si="18"/>
        <v>0.79083789473684218</v>
      </c>
      <c r="CZ22" s="36">
        <f t="shared" ca="1" si="18"/>
        <v>0.54639709090909083</v>
      </c>
      <c r="DA22" s="36">
        <f t="shared" ca="1" si="18"/>
        <v>0.48082944000000005</v>
      </c>
      <c r="DB22" s="36">
        <f t="shared" ca="1" si="18"/>
        <v>0.9616588800000001</v>
      </c>
      <c r="DC22" s="36">
        <f t="shared" ca="1" si="18"/>
        <v>1.4424883199999998</v>
      </c>
      <c r="DD22" s="36">
        <f t="shared" ca="1" si="18"/>
        <v>2.4041472000000002</v>
      </c>
      <c r="DE22" s="36">
        <f t="shared" ca="1" si="18"/>
        <v>4.8082944000000003</v>
      </c>
      <c r="DF22" s="56">
        <f t="shared" ca="1" si="18"/>
        <v>9.6165888000000006</v>
      </c>
      <c r="DG22" s="56">
        <f t="shared" ca="1" si="18"/>
        <v>19.233177600000001</v>
      </c>
      <c r="DH22" s="56">
        <f t="shared" ca="1" si="18"/>
        <v>38.466355200000002</v>
      </c>
      <c r="DI22" s="56">
        <f t="shared" ca="1" si="18"/>
        <v>0</v>
      </c>
      <c r="DJ22" s="56">
        <f t="shared" ca="1" si="18"/>
        <v>0</v>
      </c>
      <c r="DK22" s="82">
        <f t="shared" ca="1" si="28"/>
        <v>0</v>
      </c>
      <c r="DL22" s="82">
        <f t="shared" ca="1" si="28"/>
        <v>0</v>
      </c>
      <c r="DM22" s="82">
        <f t="shared" ca="1" si="28"/>
        <v>0</v>
      </c>
      <c r="DN22" s="82">
        <f t="shared" ca="1" si="28"/>
        <v>0</v>
      </c>
      <c r="DO22" s="36">
        <f t="shared" ca="1" si="19"/>
        <v>0.55989373846153856</v>
      </c>
      <c r="DP22" s="36">
        <f t="shared" ca="1" si="19"/>
        <v>0.30327577500000008</v>
      </c>
      <c r="DQ22" s="36">
        <f t="shared" ca="1" si="19"/>
        <v>0.19154259473684215</v>
      </c>
      <c r="DR22" s="36">
        <f t="shared" ca="1" si="19"/>
        <v>0.13233852000000002</v>
      </c>
      <c r="DS22" s="36">
        <f t="shared" ca="1" si="19"/>
        <v>0.11645789760000003</v>
      </c>
      <c r="DT22" s="36">
        <f t="shared" ca="1" si="19"/>
        <v>0.23291579520000005</v>
      </c>
      <c r="DU22" s="36">
        <f t="shared" ca="1" si="19"/>
        <v>0.34937369280000008</v>
      </c>
      <c r="DV22" s="36">
        <f t="shared" ca="1" si="19"/>
        <v>0.58228948800000024</v>
      </c>
      <c r="DW22" s="36">
        <f t="shared" ca="1" si="19"/>
        <v>1.1645789760000005</v>
      </c>
      <c r="DX22" s="56">
        <f t="shared" ca="1" si="19"/>
        <v>2.329157952000001</v>
      </c>
      <c r="DY22" s="56">
        <f t="shared" ca="1" si="19"/>
        <v>4.658315904000002</v>
      </c>
      <c r="DZ22" s="56">
        <f t="shared" ca="1" si="19"/>
        <v>9.3166318080000039</v>
      </c>
      <c r="EA22" s="56">
        <f t="shared" ca="1" si="19"/>
        <v>0</v>
      </c>
      <c r="EB22" s="56">
        <f t="shared" ca="1" si="19"/>
        <v>0</v>
      </c>
      <c r="EC22" s="82">
        <f t="shared" ca="1" si="29"/>
        <v>0</v>
      </c>
      <c r="ED22" s="82">
        <f t="shared" ca="1" si="29"/>
        <v>0</v>
      </c>
      <c r="EE22" s="82">
        <f t="shared" ca="1" si="29"/>
        <v>0</v>
      </c>
      <c r="EF22" s="82">
        <f t="shared" ca="1" si="29"/>
        <v>0</v>
      </c>
      <c r="EG22" s="36">
        <f t="shared" ca="1" si="20"/>
        <v>0.13184792307692306</v>
      </c>
      <c r="EH22" s="36">
        <f t="shared" ca="1" si="20"/>
        <v>7.1417624999999998E-2</v>
      </c>
      <c r="EI22" s="36">
        <f t="shared" ca="1" si="20"/>
        <v>4.5105868421052631E-2</v>
      </c>
      <c r="EJ22" s="36">
        <f t="shared" ca="1" si="20"/>
        <v>3.1164054545454539E-2</v>
      </c>
      <c r="EK22" s="36">
        <f t="shared" ca="1" si="20"/>
        <v>2.7424367999999998E-2</v>
      </c>
      <c r="EL22" s="36">
        <f t="shared" ca="1" si="20"/>
        <v>2.7424367999999998E-2</v>
      </c>
      <c r="EM22" s="36">
        <f t="shared" ca="1" si="20"/>
        <v>2.7424367999999998E-2</v>
      </c>
      <c r="EN22" s="36">
        <f t="shared" ca="1" si="20"/>
        <v>5.4848735999999995E-2</v>
      </c>
      <c r="EO22" s="36">
        <f t="shared" ca="1" si="20"/>
        <v>8.2273103999999986E-2</v>
      </c>
      <c r="EP22" s="56">
        <f t="shared" ca="1" si="20"/>
        <v>0.13712183999999999</v>
      </c>
      <c r="EQ22" s="56">
        <f t="shared" ca="1" si="20"/>
        <v>0.27424367999999999</v>
      </c>
      <c r="ER22" s="56">
        <f t="shared" ca="1" si="20"/>
        <v>0.54848735999999998</v>
      </c>
      <c r="ES22" s="56">
        <f t="shared" ca="1" si="20"/>
        <v>1.09697472</v>
      </c>
      <c r="ET22" s="56">
        <f t="shared" ca="1" si="20"/>
        <v>2.1939494399999999</v>
      </c>
      <c r="EU22" s="82">
        <f t="shared" ca="1" si="30"/>
        <v>0</v>
      </c>
      <c r="EV22" s="82">
        <f t="shared" ca="1" si="30"/>
        <v>0</v>
      </c>
      <c r="EW22" s="82">
        <f t="shared" ca="1" si="30"/>
        <v>0</v>
      </c>
      <c r="EX22" s="82">
        <f t="shared" ca="1" si="30"/>
        <v>0</v>
      </c>
    </row>
    <row r="23" spans="2:154" x14ac:dyDescent="0.15">
      <c r="S23" s="36">
        <v>20</v>
      </c>
      <c r="T23" s="40">
        <f>引用信息!W42</f>
        <v>947.84856242343744</v>
      </c>
      <c r="U23" s="40">
        <f>引用信息!X42</f>
        <v>68.114637576562501</v>
      </c>
      <c r="V23" s="40">
        <f>引用信息!Y42</f>
        <v>26.880000000000003</v>
      </c>
      <c r="W23" s="40">
        <f>引用信息!Z42</f>
        <v>5.786550000000001</v>
      </c>
      <c r="X23" s="40">
        <f>引用信息!AA42</f>
        <v>1.37025</v>
      </c>
      <c r="Y23" s="37">
        <f>IF(INT(求节点($J$4:$J$21,$I$4:$I$21,节奏总纲!AD23))&gt;$I$21,$I$21,INT(求节点($J$4:$J$21,$I$4:$I$21,节奏总纲!AD23)))</f>
        <v>11</v>
      </c>
      <c r="Z23" s="37">
        <f>IF(INT(求节点($J$4:$J$21,$I$4:$I$21,节奏总纲!AE23))&gt;$I$21,$I$21,INT(求节点($J$4:$J$21,$I$4:$I$21,节奏总纲!AE23)))</f>
        <v>12</v>
      </c>
      <c r="AA23" s="37">
        <f>IF(INT(求节点($J$4:$J$21,$I$4:$I$21,节奏总纲!AF23))&gt;$I$21,$I$21,INT(求节点($J$4:$J$21,$I$4:$I$21,节奏总纲!AF23)))</f>
        <v>12</v>
      </c>
      <c r="AB23" s="37">
        <f>IF(INT(求节点($J$4:$J$21,$I$4:$I$21,节奏总纲!AG23))&gt;$I$21,$I$21,INT(求节点($J$4:$J$21,$I$4:$I$21,节奏总纲!AG23)))</f>
        <v>12</v>
      </c>
      <c r="AC23" s="37">
        <f>IF(INT(求节点($J$4:$J$21,$I$4:$I$21,节奏总纲!AH23))&gt;$I$21,$I$21,INT(求节点($J$4:$J$21,$I$4:$I$21,节奏总纲!AH23)))</f>
        <v>14</v>
      </c>
      <c r="AD23" s="55">
        <f>('[2]功能-行军令'!F$7+'[2]功能-行军令'!F$14+24*60/'[2]功能-行军令'!$F$18)*'[2]功能-行军令'!$AJ$7</f>
        <v>27.599999999999998</v>
      </c>
      <c r="AE23" s="55">
        <f>('[2]功能-行军令'!G$7+'[2]功能-行军令'!G$14+24*60/'[2]功能-行军令'!$F$18)*'[2]功能-行军令'!$AJ$7</f>
        <v>40.199999999999996</v>
      </c>
      <c r="AF23" s="55">
        <f>('[2]功能-行军令'!H$7+'[2]功能-行军令'!H$14+24*60/'[2]功能-行军令'!$F$18)*'[2]功能-行军令'!$AJ$7</f>
        <v>54.6</v>
      </c>
      <c r="AG23" s="55">
        <f>('[2]功能-行军令'!I$7+'[2]功能-行军令'!I$14+24*60/'[2]功能-行军令'!$F$18)*'[2]功能-行军令'!$AJ$7</f>
        <v>61.8</v>
      </c>
      <c r="AH23" s="55">
        <f>('[2]功能-行军令'!J$7+'[2]功能-行军令'!J$14+24*60/'[2]功能-行军令'!$F$18)*'[2]功能-行军令'!$AJ$7</f>
        <v>61.8</v>
      </c>
      <c r="AL23" s="35">
        <v>20</v>
      </c>
      <c r="AM23" s="28">
        <f t="shared" ca="1" si="21"/>
        <v>47.39810306686875</v>
      </c>
      <c r="AN23" s="28">
        <f t="shared" ca="1" si="21"/>
        <v>25.673972494553908</v>
      </c>
      <c r="AO23" s="28">
        <f t="shared" ca="1" si="21"/>
        <v>16.215140522876151</v>
      </c>
      <c r="AP23" s="28">
        <f t="shared" ca="1" si="21"/>
        <v>11.203187997623523</v>
      </c>
      <c r="AQ23" s="28">
        <f t="shared" ca="1" si="21"/>
        <v>18.230203941232499</v>
      </c>
      <c r="AR23" s="28">
        <f t="shared" ca="1" si="21"/>
        <v>28.061911315141195</v>
      </c>
      <c r="AS23" s="28">
        <f t="shared" ca="1" si="21"/>
        <v>46.265017192373698</v>
      </c>
      <c r="AT23" s="28">
        <f t="shared" ca="1" si="21"/>
        <v>91.069725514162485</v>
      </c>
      <c r="AU23" s="28">
        <f t="shared" ca="1" si="12"/>
        <v>182.11235296432497</v>
      </c>
      <c r="AV23" s="28">
        <f t="shared" ca="1" si="24"/>
        <v>364.19760786464991</v>
      </c>
      <c r="AW23" s="28">
        <f t="shared" ca="1" si="24"/>
        <v>728.39521572929982</v>
      </c>
      <c r="AX23" s="28">
        <f t="shared" ca="1" si="24"/>
        <v>117.36667092679201</v>
      </c>
      <c r="AY23" s="28">
        <f t="shared" ca="1" si="24"/>
        <v>1.08392256</v>
      </c>
      <c r="AZ23" s="28">
        <f t="shared" ca="1" si="24"/>
        <v>2.16784512</v>
      </c>
      <c r="BA23" s="28">
        <f t="shared" ca="1" si="25"/>
        <v>0</v>
      </c>
      <c r="BB23" s="28">
        <f t="shared" ca="1" si="25"/>
        <v>0</v>
      </c>
      <c r="BC23" s="28">
        <f t="shared" ca="1" si="25"/>
        <v>0</v>
      </c>
      <c r="BD23" s="28">
        <f t="shared" ca="1" si="25"/>
        <v>0</v>
      </c>
      <c r="BE23" s="28"/>
      <c r="BF23" s="28">
        <f t="shared" ca="1" si="14"/>
        <v>1679.4408772098991</v>
      </c>
      <c r="BG23" s="28"/>
      <c r="BI23" s="28"/>
      <c r="BJ23" s="28"/>
      <c r="BK23" s="28"/>
      <c r="BL23" s="36">
        <v>20</v>
      </c>
      <c r="BM23" s="36">
        <f t="shared" ca="1" si="16"/>
        <v>40.247108189056732</v>
      </c>
      <c r="BN23" s="36">
        <f t="shared" ca="1" si="16"/>
        <v>21.800516935739065</v>
      </c>
      <c r="BO23" s="36">
        <f t="shared" ca="1" si="16"/>
        <v>13.768747538361515</v>
      </c>
      <c r="BP23" s="36">
        <f t="shared" ca="1" si="16"/>
        <v>9.5129528446861364</v>
      </c>
      <c r="BQ23" s="36">
        <f t="shared" ca="1" si="16"/>
        <v>16.742797006647599</v>
      </c>
      <c r="BR23" s="36">
        <f t="shared" ca="1" si="16"/>
        <v>25.114195509971395</v>
      </c>
      <c r="BS23" s="36">
        <f t="shared" ca="1" si="16"/>
        <v>41.856992516618995</v>
      </c>
      <c r="BT23" s="36">
        <f t="shared" ca="1" si="16"/>
        <v>83.713985033237989</v>
      </c>
      <c r="BU23" s="36">
        <f t="shared" ca="1" si="16"/>
        <v>167.42797006647598</v>
      </c>
      <c r="BV23" s="56">
        <f t="shared" ca="1" si="16"/>
        <v>334.85594013295196</v>
      </c>
      <c r="BW23" s="56">
        <f t="shared" ca="1" si="16"/>
        <v>669.71188026590391</v>
      </c>
      <c r="BX23" s="56">
        <f t="shared" ca="1" si="16"/>
        <v>0</v>
      </c>
      <c r="BY23" s="56">
        <f t="shared" ca="1" si="16"/>
        <v>0</v>
      </c>
      <c r="BZ23" s="56">
        <f t="shared" ca="1" si="16"/>
        <v>0</v>
      </c>
      <c r="CA23" s="82">
        <f t="shared" ca="1" si="26"/>
        <v>0</v>
      </c>
      <c r="CB23" s="82">
        <f t="shared" ca="1" si="26"/>
        <v>0</v>
      </c>
      <c r="CC23" s="82">
        <f t="shared" ca="1" si="26"/>
        <v>0</v>
      </c>
      <c r="CD23" s="82">
        <f t="shared" ca="1" si="26"/>
        <v>0</v>
      </c>
      <c r="CE23" s="36">
        <f t="shared" ca="1" si="17"/>
        <v>4.212628354735096</v>
      </c>
      <c r="CF23" s="36">
        <f t="shared" ca="1" si="17"/>
        <v>2.2818403588148435</v>
      </c>
      <c r="CG23" s="36">
        <f t="shared" ca="1" si="17"/>
        <v>1.4411623318830591</v>
      </c>
      <c r="CH23" s="36">
        <f t="shared" ca="1" si="17"/>
        <v>0.99571215657374978</v>
      </c>
      <c r="CI23" s="36">
        <f t="shared" ca="1" si="17"/>
        <v>0.87622669778489992</v>
      </c>
      <c r="CJ23" s="36">
        <f t="shared" ca="1" si="17"/>
        <v>1.7524533955697998</v>
      </c>
      <c r="CK23" s="36">
        <f t="shared" ca="1" si="17"/>
        <v>2.6286800933546997</v>
      </c>
      <c r="CL23" s="36">
        <f t="shared" ca="1" si="17"/>
        <v>4.3811334889245002</v>
      </c>
      <c r="CM23" s="36">
        <f t="shared" ca="1" si="17"/>
        <v>8.7622669778490003</v>
      </c>
      <c r="CN23" s="56">
        <f t="shared" ca="1" si="17"/>
        <v>17.524533955698001</v>
      </c>
      <c r="CO23" s="56">
        <f t="shared" ca="1" si="17"/>
        <v>35.049067911396001</v>
      </c>
      <c r="CP23" s="56">
        <f t="shared" ca="1" si="17"/>
        <v>70.098135822792003</v>
      </c>
      <c r="CQ23" s="56">
        <f t="shared" ca="1" si="17"/>
        <v>0</v>
      </c>
      <c r="CR23" s="56">
        <f t="shared" ca="1" si="17"/>
        <v>0</v>
      </c>
      <c r="CS23" s="82">
        <f t="shared" ca="1" si="27"/>
        <v>0</v>
      </c>
      <c r="CT23" s="82">
        <f t="shared" ca="1" si="27"/>
        <v>0</v>
      </c>
      <c r="CU23" s="82">
        <f t="shared" ca="1" si="27"/>
        <v>0</v>
      </c>
      <c r="CV23" s="82">
        <f t="shared" ca="1" si="27"/>
        <v>0</v>
      </c>
      <c r="CW23" s="36">
        <f t="shared" ca="1" si="18"/>
        <v>2.2579200000000004</v>
      </c>
      <c r="CX23" s="36">
        <f t="shared" ca="1" si="18"/>
        <v>1.2230400000000003</v>
      </c>
      <c r="CY23" s="36">
        <f t="shared" ca="1" si="18"/>
        <v>0.77244631578947387</v>
      </c>
      <c r="CZ23" s="36">
        <f t="shared" ca="1" si="18"/>
        <v>0.53369018181818184</v>
      </c>
      <c r="DA23" s="36">
        <f t="shared" ca="1" si="18"/>
        <v>0.46964736000000012</v>
      </c>
      <c r="DB23" s="36">
        <f t="shared" ca="1" si="18"/>
        <v>0.93929472000000025</v>
      </c>
      <c r="DC23" s="36">
        <f t="shared" ca="1" si="18"/>
        <v>1.4089420800000001</v>
      </c>
      <c r="DD23" s="36">
        <f t="shared" ca="1" si="18"/>
        <v>2.3482368000000005</v>
      </c>
      <c r="DE23" s="36">
        <f t="shared" ca="1" si="18"/>
        <v>4.6964736000000009</v>
      </c>
      <c r="DF23" s="56">
        <f t="shared" ca="1" si="18"/>
        <v>9.3929472000000018</v>
      </c>
      <c r="DG23" s="56">
        <f t="shared" ca="1" si="18"/>
        <v>18.785894400000004</v>
      </c>
      <c r="DH23" s="56">
        <f t="shared" ca="1" si="18"/>
        <v>37.571788800000007</v>
      </c>
      <c r="DI23" s="56">
        <f t="shared" ca="1" si="18"/>
        <v>0</v>
      </c>
      <c r="DJ23" s="56">
        <f t="shared" ca="1" si="18"/>
        <v>0</v>
      </c>
      <c r="DK23" s="82">
        <f t="shared" ca="1" si="28"/>
        <v>0</v>
      </c>
      <c r="DL23" s="82">
        <f t="shared" ca="1" si="28"/>
        <v>0</v>
      </c>
      <c r="DM23" s="82">
        <f t="shared" ca="1" si="28"/>
        <v>0</v>
      </c>
      <c r="DN23" s="82">
        <f t="shared" ca="1" si="28"/>
        <v>0</v>
      </c>
      <c r="DO23" s="36">
        <f t="shared" ca="1" si="19"/>
        <v>0.55016736923076937</v>
      </c>
      <c r="DP23" s="36">
        <f t="shared" ca="1" si="19"/>
        <v>0.29800732500000005</v>
      </c>
      <c r="DQ23" s="36">
        <f t="shared" ca="1" si="19"/>
        <v>0.18821515263157898</v>
      </c>
      <c r="DR23" s="36">
        <f t="shared" ca="1" si="19"/>
        <v>0.13003956</v>
      </c>
      <c r="DS23" s="36">
        <f t="shared" ca="1" si="19"/>
        <v>0.11443481280000002</v>
      </c>
      <c r="DT23" s="36">
        <f t="shared" ca="1" si="19"/>
        <v>0.22886962560000004</v>
      </c>
      <c r="DU23" s="36">
        <f t="shared" ca="1" si="19"/>
        <v>0.34330443840000002</v>
      </c>
      <c r="DV23" s="36">
        <f t="shared" ca="1" si="19"/>
        <v>0.57217406400000015</v>
      </c>
      <c r="DW23" s="36">
        <f t="shared" ca="1" si="19"/>
        <v>1.1443481280000003</v>
      </c>
      <c r="DX23" s="56">
        <f t="shared" ca="1" si="19"/>
        <v>2.2886962560000006</v>
      </c>
      <c r="DY23" s="56">
        <f t="shared" ca="1" si="19"/>
        <v>4.5773925120000012</v>
      </c>
      <c r="DZ23" s="56">
        <f t="shared" ca="1" si="19"/>
        <v>9.1547850240000024</v>
      </c>
      <c r="EA23" s="56">
        <f t="shared" ca="1" si="19"/>
        <v>0</v>
      </c>
      <c r="EB23" s="56">
        <f t="shared" ca="1" si="19"/>
        <v>0</v>
      </c>
      <c r="EC23" s="82">
        <f t="shared" ca="1" si="29"/>
        <v>0</v>
      </c>
      <c r="ED23" s="82">
        <f t="shared" ca="1" si="29"/>
        <v>0</v>
      </c>
      <c r="EE23" s="82">
        <f t="shared" ca="1" si="29"/>
        <v>0</v>
      </c>
      <c r="EF23" s="82">
        <f t="shared" ca="1" si="29"/>
        <v>0</v>
      </c>
      <c r="EG23" s="36">
        <f t="shared" ca="1" si="20"/>
        <v>0.13027915384615382</v>
      </c>
      <c r="EH23" s="36">
        <f t="shared" ca="1" si="20"/>
        <v>7.0567874999999988E-2</v>
      </c>
      <c r="EI23" s="36">
        <f t="shared" ca="1" si="20"/>
        <v>4.4569184210526309E-2</v>
      </c>
      <c r="EJ23" s="36">
        <f t="shared" ca="1" si="20"/>
        <v>3.0793254545454538E-2</v>
      </c>
      <c r="EK23" s="36">
        <f t="shared" ca="1" si="20"/>
        <v>2.7098063999999998E-2</v>
      </c>
      <c r="EL23" s="36">
        <f t="shared" ca="1" si="20"/>
        <v>2.7098063999999998E-2</v>
      </c>
      <c r="EM23" s="36">
        <f t="shared" ca="1" si="20"/>
        <v>2.7098063999999998E-2</v>
      </c>
      <c r="EN23" s="36">
        <f t="shared" ca="1" si="20"/>
        <v>5.4196127999999996E-2</v>
      </c>
      <c r="EO23" s="36">
        <f t="shared" ca="1" si="20"/>
        <v>8.1294192000000001E-2</v>
      </c>
      <c r="EP23" s="56">
        <f t="shared" ca="1" si="20"/>
        <v>0.13549032</v>
      </c>
      <c r="EQ23" s="56">
        <f t="shared" ca="1" si="20"/>
        <v>0.27098063999999999</v>
      </c>
      <c r="ER23" s="56">
        <f t="shared" ca="1" si="20"/>
        <v>0.54196127999999999</v>
      </c>
      <c r="ES23" s="56">
        <f t="shared" ca="1" si="20"/>
        <v>1.08392256</v>
      </c>
      <c r="ET23" s="56">
        <f t="shared" ca="1" si="20"/>
        <v>2.16784512</v>
      </c>
      <c r="EU23" s="82">
        <f t="shared" ca="1" si="30"/>
        <v>0</v>
      </c>
      <c r="EV23" s="82">
        <f t="shared" ca="1" si="30"/>
        <v>0</v>
      </c>
      <c r="EW23" s="82">
        <f t="shared" ca="1" si="30"/>
        <v>0</v>
      </c>
      <c r="EX23" s="82">
        <f t="shared" ca="1" si="30"/>
        <v>0</v>
      </c>
    </row>
    <row r="24" spans="2:154" x14ac:dyDescent="0.15">
      <c r="K24" s="35" t="s">
        <v>141</v>
      </c>
      <c r="S24" s="36">
        <v>21</v>
      </c>
      <c r="T24" s="40">
        <f>引用信息!W43</f>
        <v>925.25236408124999</v>
      </c>
      <c r="U24" s="40">
        <f>引用信息!X43</f>
        <v>66.472035918749995</v>
      </c>
      <c r="V24" s="40">
        <f>引用信息!Y43</f>
        <v>26.240000000000002</v>
      </c>
      <c r="W24" s="40">
        <f>引用信息!Z43</f>
        <v>5.6826000000000016</v>
      </c>
      <c r="X24" s="40">
        <f>引用信息!AA43</f>
        <v>1.353</v>
      </c>
      <c r="Y24" s="37">
        <f>IF(INT(求节点($J$4:$J$21,$I$4:$I$21,节奏总纲!AD24))&gt;$I$21,$I$21,INT(求节点($J$4:$J$21,$I$4:$I$21,节奏总纲!AD24)))</f>
        <v>12</v>
      </c>
      <c r="Z24" s="37">
        <f>IF(INT(求节点($J$4:$J$21,$I$4:$I$21,节奏总纲!AE24))&gt;$I$21,$I$21,INT(求节点($J$4:$J$21,$I$4:$I$21,节奏总纲!AE24)))</f>
        <v>12</v>
      </c>
      <c r="AA24" s="37">
        <f>IF(INT(求节点($J$4:$J$21,$I$4:$I$21,节奏总纲!AF24))&gt;$I$21,$I$21,INT(求节点($J$4:$J$21,$I$4:$I$21,节奏总纲!AF24)))</f>
        <v>12</v>
      </c>
      <c r="AB24" s="37">
        <f>IF(INT(求节点($J$4:$J$21,$I$4:$I$21,节奏总纲!AG24))&gt;$I$21,$I$21,INT(求节点($J$4:$J$21,$I$4:$I$21,节奏总纲!AG24)))</f>
        <v>13</v>
      </c>
      <c r="AC24" s="37">
        <f>IF(INT(求节点($J$4:$J$21,$I$4:$I$21,节奏总纲!AH24))&gt;$I$21,$I$21,INT(求节点($J$4:$J$21,$I$4:$I$21,节奏总纲!AH24)))</f>
        <v>14</v>
      </c>
      <c r="AD24" s="55">
        <f>('[2]功能-行军令'!F$7+'[2]功能-行军令'!F$14+24*60/'[2]功能-行军令'!$F$18)*'[2]功能-行军令'!$AJ$7</f>
        <v>27.599999999999998</v>
      </c>
      <c r="AE24" s="55">
        <f>('[2]功能-行军令'!G$7+'[2]功能-行军令'!G$14+24*60/'[2]功能-行军令'!$F$18)*'[2]功能-行军令'!$AJ$7</f>
        <v>40.199999999999996</v>
      </c>
      <c r="AF24" s="55">
        <f>('[2]功能-行军令'!H$7+'[2]功能-行军令'!H$14+24*60/'[2]功能-行军令'!$F$18)*'[2]功能-行军令'!$AJ$7</f>
        <v>54.6</v>
      </c>
      <c r="AG24" s="55">
        <f>('[2]功能-行军令'!I$7+'[2]功能-行军令'!I$14+24*60/'[2]功能-行军令'!$F$18)*'[2]功能-行军令'!$AJ$7</f>
        <v>61.8</v>
      </c>
      <c r="AH24" s="55">
        <f>('[2]功能-行军令'!J$7+'[2]功能-行军令'!J$14+24*60/'[2]功能-行军令'!$F$18)*'[2]功能-行军令'!$AJ$7</f>
        <v>61.8</v>
      </c>
      <c r="AL24" s="35">
        <v>21</v>
      </c>
      <c r="AM24" s="28">
        <f t="shared" ca="1" si="21"/>
        <v>46.271761803963457</v>
      </c>
      <c r="AN24" s="28">
        <f t="shared" ca="1" si="21"/>
        <v>25.06387097714687</v>
      </c>
      <c r="AO24" s="28">
        <f t="shared" ca="1" si="21"/>
        <v>15.82981324872434</v>
      </c>
      <c r="AP24" s="28">
        <f t="shared" ca="1" si="21"/>
        <v>10.936961880936817</v>
      </c>
      <c r="AQ24" s="28">
        <f t="shared" ca="1" si="21"/>
        <v>9.6245264552243981</v>
      </c>
      <c r="AR24" s="28">
        <f t="shared" ca="1" si="21"/>
        <v>19.109916884848801</v>
      </c>
      <c r="AS24" s="28">
        <f t="shared" ca="1" si="21"/>
        <v>28.707686412073198</v>
      </c>
      <c r="AT24" s="28">
        <f t="shared" ca="1" si="21"/>
        <v>47.817603296922002</v>
      </c>
      <c r="AU24" s="28">
        <f t="shared" ca="1" si="12"/>
        <v>95.496070568244008</v>
      </c>
      <c r="AV24" s="28">
        <f t="shared" ca="1" si="24"/>
        <v>190.96538420848799</v>
      </c>
      <c r="AW24" s="28">
        <f t="shared" ca="1" si="24"/>
        <v>381.93076841697598</v>
      </c>
      <c r="AX24" s="28">
        <f t="shared" ca="1" si="24"/>
        <v>763.86153683395196</v>
      </c>
      <c r="AY24" s="28">
        <f t="shared" ca="1" si="24"/>
        <v>10.060604928000004</v>
      </c>
      <c r="AZ24" s="28">
        <f t="shared" ca="1" si="24"/>
        <v>2.1405542399999997</v>
      </c>
      <c r="BA24" s="28">
        <f t="shared" ca="1" si="25"/>
        <v>0</v>
      </c>
      <c r="BB24" s="28">
        <f t="shared" ca="1" si="25"/>
        <v>0</v>
      </c>
      <c r="BC24" s="28">
        <f t="shared" ca="1" si="25"/>
        <v>0</v>
      </c>
      <c r="BD24" s="28">
        <f t="shared" ca="1" si="25"/>
        <v>0</v>
      </c>
      <c r="BE24" s="28"/>
      <c r="BF24" s="28">
        <f t="shared" ca="1" si="14"/>
        <v>1647.8170601554998</v>
      </c>
      <c r="BG24" s="28"/>
      <c r="BI24" s="28"/>
      <c r="BJ24" s="28"/>
      <c r="BK24" s="28"/>
      <c r="BL24" s="36">
        <v>21</v>
      </c>
      <c r="BM24" s="36">
        <f t="shared" ref="BM24:BZ33" ca="1" si="31">IF(OFFSET($X$3,$S24,BM$1)&lt;BM$3,0,
OFFSET($S$3,$S24,BM$1)
*IFERROR(INDEX($K$49:$K$66,OFFSET($X$3,$S24,BM$1)-BM$3+1),0)
*OFFSET($AC$3,$S24,BM$1)
/(INDEX($D$4:$D$21,BM$3)
*INDEX($E$4:$E$21,BM$3)))</f>
        <v>39.287638844065377</v>
      </c>
      <c r="BN24" s="36">
        <f t="shared" ca="1" si="31"/>
        <v>21.280804373868747</v>
      </c>
      <c r="BO24" s="36">
        <f t="shared" ca="1" si="31"/>
        <v>13.440508025601314</v>
      </c>
      <c r="BP24" s="36">
        <f t="shared" ca="1" si="31"/>
        <v>9.2861691813245439</v>
      </c>
      <c r="BQ24" s="36">
        <f t="shared" ca="1" si="31"/>
        <v>8.1718288795655987</v>
      </c>
      <c r="BR24" s="36">
        <f t="shared" ca="1" si="31"/>
        <v>16.343657759131197</v>
      </c>
      <c r="BS24" s="36">
        <f t="shared" ca="1" si="31"/>
        <v>24.515486638696796</v>
      </c>
      <c r="BT24" s="36">
        <f t="shared" ca="1" si="31"/>
        <v>40.859144397827997</v>
      </c>
      <c r="BU24" s="36">
        <f t="shared" ca="1" si="31"/>
        <v>81.718288795655994</v>
      </c>
      <c r="BV24" s="56">
        <f t="shared" ca="1" si="31"/>
        <v>163.43657759131199</v>
      </c>
      <c r="BW24" s="56">
        <f t="shared" ca="1" si="31"/>
        <v>326.87315518262398</v>
      </c>
      <c r="BX24" s="56">
        <f t="shared" ca="1" si="31"/>
        <v>653.74631036524795</v>
      </c>
      <c r="BY24" s="56">
        <f t="shared" ca="1" si="31"/>
        <v>0</v>
      </c>
      <c r="BZ24" s="56">
        <f t="shared" ca="1" si="31"/>
        <v>0</v>
      </c>
      <c r="CA24" s="82">
        <f t="shared" ca="1" si="26"/>
        <v>0</v>
      </c>
      <c r="CB24" s="82">
        <f t="shared" ca="1" si="26"/>
        <v>0</v>
      </c>
      <c r="CC24" s="82">
        <f t="shared" ca="1" si="26"/>
        <v>0</v>
      </c>
      <c r="CD24" s="82">
        <f t="shared" ca="1" si="26"/>
        <v>0</v>
      </c>
      <c r="CE24" s="36">
        <f t="shared" ref="CE24:CR33" ca="1" si="32">IF(OFFSET($X$3,$S24,CE$1)&lt;CE$3,0,
OFFSET($S$3,$S24,CE$1)
*IFERROR(INDEX($K$49:$K$66,OFFSET($X$3,$S24,CE$1)-CE$3+1),0)
*OFFSET($AC$3,$S24,CE$1)
/(INDEX($D$4:$D$21,CE$3)
*INDEX($E$4:$E$21,CE$3)))</f>
        <v>4.1110397598980759</v>
      </c>
      <c r="CF24" s="36">
        <f t="shared" ca="1" si="32"/>
        <v>2.2268132032781245</v>
      </c>
      <c r="CG24" s="36">
        <f t="shared" ca="1" si="32"/>
        <v>1.4064083389124997</v>
      </c>
      <c r="CH24" s="36">
        <f t="shared" ca="1" si="32"/>
        <v>0.97170030688499975</v>
      </c>
      <c r="CI24" s="36">
        <f t="shared" ca="1" si="32"/>
        <v>0.85509627005879985</v>
      </c>
      <c r="CJ24" s="36">
        <f t="shared" ca="1" si="32"/>
        <v>1.7101925401175997</v>
      </c>
      <c r="CK24" s="36">
        <f t="shared" ca="1" si="32"/>
        <v>2.5652888101763995</v>
      </c>
      <c r="CL24" s="36">
        <f t="shared" ca="1" si="32"/>
        <v>4.2754813502939992</v>
      </c>
      <c r="CM24" s="36">
        <f t="shared" ca="1" si="32"/>
        <v>8.5509627005879985</v>
      </c>
      <c r="CN24" s="56">
        <f t="shared" ca="1" si="32"/>
        <v>17.101925401175997</v>
      </c>
      <c r="CO24" s="56">
        <f t="shared" ca="1" si="32"/>
        <v>34.203850802351994</v>
      </c>
      <c r="CP24" s="56">
        <f t="shared" ca="1" si="32"/>
        <v>68.407701604703988</v>
      </c>
      <c r="CQ24" s="56">
        <f t="shared" ca="1" si="32"/>
        <v>0</v>
      </c>
      <c r="CR24" s="56">
        <f t="shared" ca="1" si="32"/>
        <v>0</v>
      </c>
      <c r="CS24" s="82">
        <f t="shared" ca="1" si="27"/>
        <v>0</v>
      </c>
      <c r="CT24" s="82">
        <f t="shared" ca="1" si="27"/>
        <v>0</v>
      </c>
      <c r="CU24" s="82">
        <f t="shared" ca="1" si="27"/>
        <v>0</v>
      </c>
      <c r="CV24" s="82">
        <f t="shared" ca="1" si="27"/>
        <v>0</v>
      </c>
      <c r="CW24" s="36">
        <f t="shared" ref="CW24:DJ33" ca="1" si="33">IF(OFFSET($X$3,$S24,CW$1)&lt;CW$3,0,
OFFSET($S$3,$S24,CW$1)
*IFERROR(INDEX($K$49:$K$66,OFFSET($X$3,$S24,CW$1)-CW$3+1),0)
*OFFSET($AC$3,$S24,CW$1)
/(INDEX($D$4:$D$21,CW$3)
*INDEX($E$4:$E$21,CW$3)))</f>
        <v>2.2041600000000003</v>
      </c>
      <c r="CX24" s="36">
        <f t="shared" ca="1" si="33"/>
        <v>1.1939200000000001</v>
      </c>
      <c r="CY24" s="36">
        <f t="shared" ca="1" si="33"/>
        <v>0.75405473684210533</v>
      </c>
      <c r="CZ24" s="36">
        <f t="shared" ca="1" si="33"/>
        <v>0.52098327272727274</v>
      </c>
      <c r="DA24" s="36">
        <f t="shared" ca="1" si="33"/>
        <v>0.45846528000000009</v>
      </c>
      <c r="DB24" s="36">
        <f t="shared" ca="1" si="33"/>
        <v>0.91693056000000017</v>
      </c>
      <c r="DC24" s="36">
        <f t="shared" ca="1" si="33"/>
        <v>1.3753958400000001</v>
      </c>
      <c r="DD24" s="36">
        <f t="shared" ca="1" si="33"/>
        <v>2.2923264000000003</v>
      </c>
      <c r="DE24" s="36">
        <f t="shared" ca="1" si="33"/>
        <v>4.5846528000000006</v>
      </c>
      <c r="DF24" s="56">
        <f t="shared" ca="1" si="33"/>
        <v>9.1693056000000013</v>
      </c>
      <c r="DG24" s="56">
        <f t="shared" ca="1" si="33"/>
        <v>18.338611200000003</v>
      </c>
      <c r="DH24" s="56">
        <f t="shared" ca="1" si="33"/>
        <v>36.677222400000005</v>
      </c>
      <c r="DI24" s="56">
        <f t="shared" ca="1" si="33"/>
        <v>0</v>
      </c>
      <c r="DJ24" s="56">
        <f t="shared" ca="1" si="33"/>
        <v>0</v>
      </c>
      <c r="DK24" s="82">
        <f t="shared" ca="1" si="28"/>
        <v>0</v>
      </c>
      <c r="DL24" s="82">
        <f t="shared" ca="1" si="28"/>
        <v>0</v>
      </c>
      <c r="DM24" s="82">
        <f t="shared" ca="1" si="28"/>
        <v>0</v>
      </c>
      <c r="DN24" s="82">
        <f t="shared" ca="1" si="28"/>
        <v>0</v>
      </c>
      <c r="DO24" s="36">
        <f t="shared" ref="DO24:EB33" ca="1" si="34">IF(OFFSET($X$3,$S24,DO$1)&lt;DO$3,0,
OFFSET($S$3,$S24,DO$1)
*IFERROR(INDEX($K$49:$K$66,OFFSET($X$3,$S24,DO$1)-DO$3+1),0)
*OFFSET($AC$3,$S24,DO$1)
/(INDEX($D$4:$D$21,DO$3)
*INDEX($E$4:$E$21,DO$3)))</f>
        <v>0.5402841230769232</v>
      </c>
      <c r="DP24" s="36">
        <f t="shared" ca="1" si="34"/>
        <v>0.29265390000000008</v>
      </c>
      <c r="DQ24" s="36">
        <f t="shared" ca="1" si="34"/>
        <v>0.18483404210526319</v>
      </c>
      <c r="DR24" s="36">
        <f t="shared" ca="1" si="34"/>
        <v>0.12770352000000001</v>
      </c>
      <c r="DS24" s="36">
        <f t="shared" ca="1" si="34"/>
        <v>0.11237909760000002</v>
      </c>
      <c r="DT24" s="36">
        <f t="shared" ca="1" si="34"/>
        <v>0.11237909760000002</v>
      </c>
      <c r="DU24" s="36">
        <f t="shared" ca="1" si="34"/>
        <v>0.22475819520000004</v>
      </c>
      <c r="DV24" s="36">
        <f t="shared" ca="1" si="34"/>
        <v>0.33713729280000004</v>
      </c>
      <c r="DW24" s="36">
        <f t="shared" ca="1" si="34"/>
        <v>0.56189548800000022</v>
      </c>
      <c r="DX24" s="56">
        <f t="shared" ca="1" si="34"/>
        <v>1.1237909760000004</v>
      </c>
      <c r="DY24" s="56">
        <f t="shared" ca="1" si="34"/>
        <v>2.2475819520000009</v>
      </c>
      <c r="DZ24" s="56">
        <f t="shared" ca="1" si="34"/>
        <v>4.4951639040000018</v>
      </c>
      <c r="EA24" s="56">
        <f t="shared" ca="1" si="34"/>
        <v>8.9903278080000035</v>
      </c>
      <c r="EB24" s="56">
        <f t="shared" ca="1" si="34"/>
        <v>0</v>
      </c>
      <c r="EC24" s="82">
        <f t="shared" ca="1" si="29"/>
        <v>0</v>
      </c>
      <c r="ED24" s="82">
        <f t="shared" ca="1" si="29"/>
        <v>0</v>
      </c>
      <c r="EE24" s="82">
        <f t="shared" ca="1" si="29"/>
        <v>0</v>
      </c>
      <c r="EF24" s="82">
        <f t="shared" ca="1" si="29"/>
        <v>0</v>
      </c>
      <c r="EG24" s="36">
        <f t="shared" ref="EG24:ET33" ca="1" si="35">IF(OFFSET($X$3,$S24,EG$1)&lt;EG$3,0,
OFFSET($S$3,$S24,EG$1)
*IFERROR(INDEX($K$49:$K$66,OFFSET($X$3,$S24,EG$1)-EG$3+1),0)
*OFFSET($AC$3,$S24,EG$1)
/(INDEX($D$4:$D$21,EG$3)
*INDEX($E$4:$E$21,EG$3)))</f>
        <v>0.12863907692307691</v>
      </c>
      <c r="EH24" s="36">
        <f t="shared" ca="1" si="35"/>
        <v>6.9679499999999991E-2</v>
      </c>
      <c r="EI24" s="36">
        <f t="shared" ca="1" si="35"/>
        <v>4.400810526315789E-2</v>
      </c>
      <c r="EJ24" s="36">
        <f t="shared" ca="1" si="35"/>
        <v>3.0405599999999994E-2</v>
      </c>
      <c r="EK24" s="36">
        <f t="shared" ca="1" si="35"/>
        <v>2.6756927999999999E-2</v>
      </c>
      <c r="EL24" s="36">
        <f t="shared" ca="1" si="35"/>
        <v>2.6756927999999999E-2</v>
      </c>
      <c r="EM24" s="36">
        <f t="shared" ca="1" si="35"/>
        <v>2.6756927999999999E-2</v>
      </c>
      <c r="EN24" s="36">
        <f t="shared" ca="1" si="35"/>
        <v>5.3513855999999999E-2</v>
      </c>
      <c r="EO24" s="36">
        <f t="shared" ca="1" si="35"/>
        <v>8.0270783999999998E-2</v>
      </c>
      <c r="EP24" s="56">
        <f t="shared" ca="1" si="35"/>
        <v>0.13378463999999998</v>
      </c>
      <c r="EQ24" s="56">
        <f t="shared" ca="1" si="35"/>
        <v>0.26756927999999996</v>
      </c>
      <c r="ER24" s="56">
        <f t="shared" ca="1" si="35"/>
        <v>0.53513855999999993</v>
      </c>
      <c r="ES24" s="56">
        <f t="shared" ca="1" si="35"/>
        <v>1.0702771199999999</v>
      </c>
      <c r="ET24" s="56">
        <f t="shared" ca="1" si="35"/>
        <v>2.1405542399999997</v>
      </c>
      <c r="EU24" s="82">
        <f t="shared" ca="1" si="30"/>
        <v>0</v>
      </c>
      <c r="EV24" s="82">
        <f t="shared" ca="1" si="30"/>
        <v>0</v>
      </c>
      <c r="EW24" s="82">
        <f t="shared" ca="1" si="30"/>
        <v>0</v>
      </c>
      <c r="EX24" s="82">
        <f t="shared" ca="1" si="30"/>
        <v>0</v>
      </c>
    </row>
    <row r="25" spans="2:154" x14ac:dyDescent="0.15">
      <c r="K25" s="35" t="s">
        <v>135</v>
      </c>
      <c r="L25" s="35" t="s">
        <v>136</v>
      </c>
      <c r="M25" s="35" t="s">
        <v>138</v>
      </c>
      <c r="N25" s="35" t="s">
        <v>137</v>
      </c>
      <c r="O25" s="35" t="s">
        <v>139</v>
      </c>
      <c r="S25" s="36">
        <v>22</v>
      </c>
      <c r="T25" s="40">
        <f>引用信息!W44</f>
        <v>902.65754990624998</v>
      </c>
      <c r="U25" s="40">
        <f>引用信息!X44</f>
        <v>64.830450093749988</v>
      </c>
      <c r="V25" s="40">
        <f>引用信息!Y44</f>
        <v>25.6</v>
      </c>
      <c r="W25" s="40">
        <f>引用信息!Z44</f>
        <v>5.5770000000000008</v>
      </c>
      <c r="X25" s="40">
        <f>引用信息!AA44</f>
        <v>1.3349999999999997</v>
      </c>
      <c r="Y25" s="37">
        <f>IF(INT(求节点($J$4:$J$21,$I$4:$I$21,节奏总纲!AD25))&gt;$I$21,$I$21,INT(求节点($J$4:$J$21,$I$4:$I$21,节奏总纲!AD25)))</f>
        <v>12</v>
      </c>
      <c r="Z25" s="37">
        <f>IF(INT(求节点($J$4:$J$21,$I$4:$I$21,节奏总纲!AE25))&gt;$I$21,$I$21,INT(求节点($J$4:$J$21,$I$4:$I$21,节奏总纲!AE25)))</f>
        <v>12</v>
      </c>
      <c r="AA25" s="37">
        <f>IF(INT(求节点($J$4:$J$21,$I$4:$I$21,节奏总纲!AF25))&gt;$I$21,$I$21,INT(求节点($J$4:$J$21,$I$4:$I$21,节奏总纲!AF25)))</f>
        <v>12</v>
      </c>
      <c r="AB25" s="37">
        <f>IF(INT(求节点($J$4:$J$21,$I$4:$I$21,节奏总纲!AG25))&gt;$I$21,$I$21,INT(求节点($J$4:$J$21,$I$4:$I$21,节奏总纲!AG25)))</f>
        <v>13</v>
      </c>
      <c r="AC25" s="37">
        <f>IF(INT(求节点($J$4:$J$21,$I$4:$I$21,节奏总纲!AH25))&gt;$I$21,$I$21,INT(求节点($J$4:$J$21,$I$4:$I$21,节奏总纲!AH25)))</f>
        <v>14</v>
      </c>
      <c r="AD25" s="55">
        <f>('[2]功能-行军令'!F$7+'[2]功能-行军令'!F$14+24*60/'[2]功能-行军令'!$F$18)*'[2]功能-行军令'!$AJ$7</f>
        <v>27.599999999999998</v>
      </c>
      <c r="AE25" s="55">
        <f>('[2]功能-行军令'!G$7+'[2]功能-行军令'!G$14+24*60/'[2]功能-行军令'!$F$18)*'[2]功能-行军令'!$AJ$7</f>
        <v>40.199999999999996</v>
      </c>
      <c r="AF25" s="55">
        <f>('[2]功能-行军令'!H$7+'[2]功能-行军令'!H$14+24*60/'[2]功能-行军令'!$F$18)*'[2]功能-行军令'!$AJ$7</f>
        <v>54.6</v>
      </c>
      <c r="AG25" s="55">
        <f>('[2]功能-行军令'!I$7+'[2]功能-行军令'!I$14+24*60/'[2]功能-行军令'!$F$18)*'[2]功能-行军令'!$AJ$7</f>
        <v>61.8</v>
      </c>
      <c r="AH25" s="55">
        <f>('[2]功能-行军令'!J$7+'[2]功能-行军令'!J$14+24*60/'[2]功能-行军令'!$F$18)*'[2]功能-行军令'!$AJ$7</f>
        <v>61.8</v>
      </c>
      <c r="AL25" s="35">
        <v>22</v>
      </c>
      <c r="AM25" s="28">
        <f t="shared" ref="AM25:AT34" ca="1" si="36">SUMIF($BM$3:$EX$3,AM$3,$BM25:$EX25)</f>
        <v>45.145313955663461</v>
      </c>
      <c r="AN25" s="28">
        <f t="shared" ca="1" si="36"/>
        <v>24.45371172598437</v>
      </c>
      <c r="AO25" s="28">
        <f t="shared" ca="1" si="36"/>
        <v>15.444449511148026</v>
      </c>
      <c r="AP25" s="28">
        <f t="shared" ca="1" si="36"/>
        <v>10.670710571338635</v>
      </c>
      <c r="AQ25" s="28">
        <f t="shared" ca="1" si="36"/>
        <v>9.3902253027779992</v>
      </c>
      <c r="AR25" s="28">
        <f t="shared" ca="1" si="36"/>
        <v>18.643758893556001</v>
      </c>
      <c r="AS25" s="28">
        <f t="shared" ca="1" si="36"/>
        <v>28.007583236333993</v>
      </c>
      <c r="AT25" s="28">
        <f t="shared" ca="1" si="36"/>
        <v>46.651342129889997</v>
      </c>
      <c r="AU25" s="28">
        <f t="shared" ca="1" si="12"/>
        <v>93.165992547779993</v>
      </c>
      <c r="AV25" s="28">
        <f t="shared" ca="1" si="24"/>
        <v>186.30558413556</v>
      </c>
      <c r="AW25" s="28">
        <f t="shared" ca="1" si="24"/>
        <v>372.61116827111999</v>
      </c>
      <c r="AX25" s="28">
        <f t="shared" ca="1" si="24"/>
        <v>745.22233654223999</v>
      </c>
      <c r="AY25" s="28">
        <f t="shared" ca="1" si="24"/>
        <v>9.8792985600000023</v>
      </c>
      <c r="AZ25" s="28">
        <f t="shared" ca="1" si="24"/>
        <v>2.1120767999999992</v>
      </c>
      <c r="BA25" s="28">
        <f t="shared" ca="1" si="25"/>
        <v>0</v>
      </c>
      <c r="BB25" s="28">
        <f t="shared" ca="1" si="25"/>
        <v>0</v>
      </c>
      <c r="BC25" s="28">
        <f t="shared" ca="1" si="25"/>
        <v>0</v>
      </c>
      <c r="BD25" s="28">
        <f t="shared" ca="1" si="25"/>
        <v>0</v>
      </c>
      <c r="BE25" s="28"/>
      <c r="BF25" s="28">
        <f t="shared" ca="1" si="14"/>
        <v>1607.7035521833925</v>
      </c>
      <c r="BG25" s="28"/>
      <c r="BI25" s="28"/>
      <c r="BJ25" s="28"/>
      <c r="BK25" s="28"/>
      <c r="BL25" s="36">
        <v>22</v>
      </c>
      <c r="BM25" s="36">
        <f t="shared" ca="1" si="31"/>
        <v>38.328228272942312</v>
      </c>
      <c r="BN25" s="36">
        <f t="shared" ca="1" si="31"/>
        <v>20.76112364784375</v>
      </c>
      <c r="BO25" s="36">
        <f t="shared" ca="1" si="31"/>
        <v>13.112288619690791</v>
      </c>
      <c r="BP25" s="36">
        <f t="shared" ca="1" si="31"/>
        <v>9.0593994099681812</v>
      </c>
      <c r="BQ25" s="36">
        <f t="shared" ca="1" si="31"/>
        <v>7.9722714807720001</v>
      </c>
      <c r="BR25" s="36">
        <f t="shared" ca="1" si="31"/>
        <v>15.944542961544</v>
      </c>
      <c r="BS25" s="36">
        <f t="shared" ca="1" si="31"/>
        <v>23.916814442315996</v>
      </c>
      <c r="BT25" s="36">
        <f t="shared" ca="1" si="31"/>
        <v>39.861357403859998</v>
      </c>
      <c r="BU25" s="36">
        <f t="shared" ca="1" si="31"/>
        <v>79.722714807719996</v>
      </c>
      <c r="BV25" s="56">
        <f t="shared" ca="1" si="31"/>
        <v>159.44542961543999</v>
      </c>
      <c r="BW25" s="56">
        <f t="shared" ca="1" si="31"/>
        <v>318.89085923087998</v>
      </c>
      <c r="BX25" s="56">
        <f t="shared" ca="1" si="31"/>
        <v>637.78171846175997</v>
      </c>
      <c r="BY25" s="56">
        <f t="shared" ca="1" si="31"/>
        <v>0</v>
      </c>
      <c r="BZ25" s="56">
        <f t="shared" ca="1" si="31"/>
        <v>0</v>
      </c>
      <c r="CA25" s="82">
        <f t="shared" ca="1" si="26"/>
        <v>0</v>
      </c>
      <c r="CB25" s="82">
        <f t="shared" ca="1" si="26"/>
        <v>0</v>
      </c>
      <c r="CC25" s="82">
        <f t="shared" ca="1" si="26"/>
        <v>0</v>
      </c>
      <c r="CD25" s="82">
        <f t="shared" ca="1" si="26"/>
        <v>0</v>
      </c>
      <c r="CE25" s="36">
        <f t="shared" ca="1" si="32"/>
        <v>4.0095139904134607</v>
      </c>
      <c r="CF25" s="36">
        <f t="shared" ca="1" si="32"/>
        <v>2.1718200781406245</v>
      </c>
      <c r="CG25" s="36">
        <f t="shared" ca="1" si="32"/>
        <v>1.3716758388256576</v>
      </c>
      <c r="CH25" s="36">
        <f t="shared" ca="1" si="32"/>
        <v>0.94770330682499959</v>
      </c>
      <c r="CI25" s="36">
        <f t="shared" ca="1" si="32"/>
        <v>0.83397891000599977</v>
      </c>
      <c r="CJ25" s="36">
        <f t="shared" ca="1" si="32"/>
        <v>1.6679578200119995</v>
      </c>
      <c r="CK25" s="36">
        <f t="shared" ca="1" si="32"/>
        <v>2.5019367300179991</v>
      </c>
      <c r="CL25" s="36">
        <f t="shared" ca="1" si="32"/>
        <v>4.1698945500299986</v>
      </c>
      <c r="CM25" s="36">
        <f t="shared" ca="1" si="32"/>
        <v>8.3397891000599973</v>
      </c>
      <c r="CN25" s="56">
        <f t="shared" ca="1" si="32"/>
        <v>16.679578200119995</v>
      </c>
      <c r="CO25" s="56">
        <f t="shared" ca="1" si="32"/>
        <v>33.359156400239989</v>
      </c>
      <c r="CP25" s="56">
        <f t="shared" ca="1" si="32"/>
        <v>66.718312800479978</v>
      </c>
      <c r="CQ25" s="56">
        <f t="shared" ca="1" si="32"/>
        <v>0</v>
      </c>
      <c r="CR25" s="56">
        <f t="shared" ca="1" si="32"/>
        <v>0</v>
      </c>
      <c r="CS25" s="82">
        <f t="shared" ca="1" si="27"/>
        <v>0</v>
      </c>
      <c r="CT25" s="82">
        <f t="shared" ca="1" si="27"/>
        <v>0</v>
      </c>
      <c r="CU25" s="82">
        <f t="shared" ca="1" si="27"/>
        <v>0</v>
      </c>
      <c r="CV25" s="82">
        <f t="shared" ca="1" si="27"/>
        <v>0</v>
      </c>
      <c r="CW25" s="36">
        <f t="shared" ca="1" si="33"/>
        <v>2.1504000000000003</v>
      </c>
      <c r="CX25" s="36">
        <f t="shared" ca="1" si="33"/>
        <v>1.1648000000000001</v>
      </c>
      <c r="CY25" s="36">
        <f t="shared" ca="1" si="33"/>
        <v>0.73566315789473691</v>
      </c>
      <c r="CZ25" s="36">
        <f t="shared" ca="1" si="33"/>
        <v>0.50827636363636364</v>
      </c>
      <c r="DA25" s="36">
        <f t="shared" ca="1" si="33"/>
        <v>0.44728320000000005</v>
      </c>
      <c r="DB25" s="36">
        <f t="shared" ca="1" si="33"/>
        <v>0.89456640000000009</v>
      </c>
      <c r="DC25" s="36">
        <f t="shared" ca="1" si="33"/>
        <v>1.3418496</v>
      </c>
      <c r="DD25" s="36">
        <f t="shared" ca="1" si="33"/>
        <v>2.2364160000000006</v>
      </c>
      <c r="DE25" s="36">
        <f t="shared" ca="1" si="33"/>
        <v>4.4728320000000013</v>
      </c>
      <c r="DF25" s="56">
        <f t="shared" ca="1" si="33"/>
        <v>8.9456640000000025</v>
      </c>
      <c r="DG25" s="56">
        <f t="shared" ca="1" si="33"/>
        <v>17.891328000000005</v>
      </c>
      <c r="DH25" s="56">
        <f t="shared" ca="1" si="33"/>
        <v>35.78265600000001</v>
      </c>
      <c r="DI25" s="56">
        <f t="shared" ca="1" si="33"/>
        <v>0</v>
      </c>
      <c r="DJ25" s="56">
        <f t="shared" ca="1" si="33"/>
        <v>0</v>
      </c>
      <c r="DK25" s="82">
        <f t="shared" ca="1" si="28"/>
        <v>0</v>
      </c>
      <c r="DL25" s="82">
        <f t="shared" ca="1" si="28"/>
        <v>0</v>
      </c>
      <c r="DM25" s="82">
        <f t="shared" ca="1" si="28"/>
        <v>0</v>
      </c>
      <c r="DN25" s="82">
        <f t="shared" ca="1" si="28"/>
        <v>0</v>
      </c>
      <c r="DO25" s="36">
        <f t="shared" ca="1" si="34"/>
        <v>0.53024400000000005</v>
      </c>
      <c r="DP25" s="36">
        <f t="shared" ca="1" si="34"/>
        <v>0.28721550000000001</v>
      </c>
      <c r="DQ25" s="36">
        <f t="shared" ca="1" si="34"/>
        <v>0.18139926315789476</v>
      </c>
      <c r="DR25" s="36">
        <f t="shared" ca="1" si="34"/>
        <v>0.12533040000000001</v>
      </c>
      <c r="DS25" s="36">
        <f t="shared" ca="1" si="34"/>
        <v>0.11029075200000001</v>
      </c>
      <c r="DT25" s="36">
        <f t="shared" ca="1" si="34"/>
        <v>0.11029075200000001</v>
      </c>
      <c r="DU25" s="36">
        <f t="shared" ca="1" si="34"/>
        <v>0.22058150400000001</v>
      </c>
      <c r="DV25" s="36">
        <f t="shared" ca="1" si="34"/>
        <v>0.33087225599999998</v>
      </c>
      <c r="DW25" s="36">
        <f t="shared" ca="1" si="34"/>
        <v>0.55145376000000013</v>
      </c>
      <c r="DX25" s="56">
        <f t="shared" ca="1" si="34"/>
        <v>1.1029075200000003</v>
      </c>
      <c r="DY25" s="56">
        <f t="shared" ca="1" si="34"/>
        <v>2.2058150400000005</v>
      </c>
      <c r="DZ25" s="56">
        <f t="shared" ca="1" si="34"/>
        <v>4.411630080000001</v>
      </c>
      <c r="EA25" s="56">
        <f t="shared" ca="1" si="34"/>
        <v>8.823260160000002</v>
      </c>
      <c r="EB25" s="56">
        <f t="shared" ca="1" si="34"/>
        <v>0</v>
      </c>
      <c r="EC25" s="82">
        <f t="shared" ca="1" si="29"/>
        <v>0</v>
      </c>
      <c r="ED25" s="82">
        <f t="shared" ca="1" si="29"/>
        <v>0</v>
      </c>
      <c r="EE25" s="82">
        <f t="shared" ca="1" si="29"/>
        <v>0</v>
      </c>
      <c r="EF25" s="82">
        <f t="shared" ca="1" si="29"/>
        <v>0</v>
      </c>
      <c r="EG25" s="36">
        <f t="shared" ca="1" si="35"/>
        <v>0.12692769230769227</v>
      </c>
      <c r="EH25" s="36">
        <f t="shared" ca="1" si="35"/>
        <v>6.875249999999998E-2</v>
      </c>
      <c r="EI25" s="36">
        <f t="shared" ca="1" si="35"/>
        <v>4.3422631578947359E-2</v>
      </c>
      <c r="EJ25" s="36">
        <f t="shared" ca="1" si="35"/>
        <v>3.0001090909090897E-2</v>
      </c>
      <c r="EK25" s="36">
        <f t="shared" ca="1" si="35"/>
        <v>2.6400959999999994E-2</v>
      </c>
      <c r="EL25" s="36">
        <f t="shared" ca="1" si="35"/>
        <v>2.6400959999999994E-2</v>
      </c>
      <c r="EM25" s="36">
        <f t="shared" ca="1" si="35"/>
        <v>2.6400959999999994E-2</v>
      </c>
      <c r="EN25" s="36">
        <f t="shared" ca="1" si="35"/>
        <v>5.2801919999999988E-2</v>
      </c>
      <c r="EO25" s="36">
        <f t="shared" ca="1" si="35"/>
        <v>7.9202879999999976E-2</v>
      </c>
      <c r="EP25" s="56">
        <f t="shared" ca="1" si="35"/>
        <v>0.13200479999999995</v>
      </c>
      <c r="EQ25" s="56">
        <f t="shared" ca="1" si="35"/>
        <v>0.2640095999999999</v>
      </c>
      <c r="ER25" s="56">
        <f t="shared" ca="1" si="35"/>
        <v>0.5280191999999998</v>
      </c>
      <c r="ES25" s="56">
        <f t="shared" ca="1" si="35"/>
        <v>1.0560383999999996</v>
      </c>
      <c r="ET25" s="56">
        <f t="shared" ca="1" si="35"/>
        <v>2.1120767999999992</v>
      </c>
      <c r="EU25" s="82">
        <f t="shared" ca="1" si="30"/>
        <v>0</v>
      </c>
      <c r="EV25" s="82">
        <f t="shared" ca="1" si="30"/>
        <v>0</v>
      </c>
      <c r="EW25" s="82">
        <f t="shared" ca="1" si="30"/>
        <v>0</v>
      </c>
      <c r="EX25" s="82">
        <f t="shared" ca="1" si="30"/>
        <v>0</v>
      </c>
    </row>
    <row r="26" spans="2:154" x14ac:dyDescent="0.15">
      <c r="K26" s="35">
        <f>K4</f>
        <v>0.23114441334491631</v>
      </c>
      <c r="L26" s="35">
        <f>L4</f>
        <v>0.19582554698581309</v>
      </c>
      <c r="M26" s="35">
        <f>M4</f>
        <v>0.15616116565582547</v>
      </c>
      <c r="N26" s="35">
        <f>N4</f>
        <v>0.11120357726023924</v>
      </c>
      <c r="O26" s="35">
        <f>O4</f>
        <v>5.9380999788309005E-2</v>
      </c>
      <c r="S26" s="36">
        <v>23</v>
      </c>
      <c r="T26" s="40">
        <f>引用信息!W45</f>
        <v>880.06411989843753</v>
      </c>
      <c r="U26" s="40">
        <f>引用信息!X45</f>
        <v>63.189880101562501</v>
      </c>
      <c r="V26" s="40">
        <f>引用信息!Y45</f>
        <v>24.96</v>
      </c>
      <c r="W26" s="40">
        <f>引用信息!Z45</f>
        <v>5.4697500000000012</v>
      </c>
      <c r="X26" s="40">
        <f>引用信息!AA45</f>
        <v>1.3162499999999999</v>
      </c>
      <c r="Y26" s="37">
        <f>IF(INT(求节点($J$4:$J$21,$I$4:$I$21,节奏总纲!AD26))&gt;$I$21,$I$21,INT(求节点($J$4:$J$21,$I$4:$I$21,节奏总纲!AD26)))</f>
        <v>12</v>
      </c>
      <c r="Z26" s="37">
        <f>IF(INT(求节点($J$4:$J$21,$I$4:$I$21,节奏总纲!AE26))&gt;$I$21,$I$21,INT(求节点($J$4:$J$21,$I$4:$I$21,节奏总纲!AE26)))</f>
        <v>12</v>
      </c>
      <c r="AA26" s="37">
        <f>IF(INT(求节点($J$4:$J$21,$I$4:$I$21,节奏总纲!AF26))&gt;$I$21,$I$21,INT(求节点($J$4:$J$21,$I$4:$I$21,节奏总纲!AF26)))</f>
        <v>12</v>
      </c>
      <c r="AB26" s="37">
        <f>IF(INT(求节点($J$4:$J$21,$I$4:$I$21,节奏总纲!AG26))&gt;$I$21,$I$21,INT(求节点($J$4:$J$21,$I$4:$I$21,节奏总纲!AG26)))</f>
        <v>13</v>
      </c>
      <c r="AC26" s="37">
        <f>IF(INT(求节点($J$4:$J$21,$I$4:$I$21,节奏总纲!AH26))&gt;$I$21,$I$21,INT(求节点($J$4:$J$21,$I$4:$I$21,节奏总纲!AH26)))</f>
        <v>14</v>
      </c>
      <c r="AD26" s="55">
        <f>('[2]功能-行军令'!F$7+'[2]功能-行军令'!F$14+24*60/'[2]功能-行军令'!$F$18)*'[2]功能-行军令'!$AJ$7</f>
        <v>27.599999999999998</v>
      </c>
      <c r="AE26" s="55">
        <f>('[2]功能-行军令'!G$7+'[2]功能-行军令'!G$14+24*60/'[2]功能-行军令'!$F$18)*'[2]功能-行军令'!$AJ$7</f>
        <v>40.199999999999996</v>
      </c>
      <c r="AF26" s="55">
        <f>('[2]功能-行军令'!H$7+'[2]功能-行军令'!H$14+24*60/'[2]功能-行军令'!$F$18)*'[2]功能-行军令'!$AJ$7</f>
        <v>54.6</v>
      </c>
      <c r="AG26" s="55">
        <f>('[2]功能-行军令'!I$7+'[2]功能-行军令'!I$14+24*60/'[2]功能-行军令'!$F$18)*'[2]功能-行军令'!$AJ$7</f>
        <v>61.8</v>
      </c>
      <c r="AH26" s="55">
        <f>('[2]功能-行军令'!J$7+'[2]功能-行军令'!J$14+24*60/'[2]功能-行军令'!$F$18)*'[2]功能-行军令'!$AJ$7</f>
        <v>61.8</v>
      </c>
      <c r="AL26" s="35">
        <v>23</v>
      </c>
      <c r="AM26" s="28">
        <f t="shared" ca="1" si="36"/>
        <v>44.018759521968754</v>
      </c>
      <c r="AN26" s="28">
        <f t="shared" ca="1" si="36"/>
        <v>23.843494741066404</v>
      </c>
      <c r="AO26" s="28">
        <f t="shared" ca="1" si="36"/>
        <v>15.059049310147206</v>
      </c>
      <c r="AP26" s="28">
        <f t="shared" ca="1" si="36"/>
        <v>10.404434068828976</v>
      </c>
      <c r="AQ26" s="28">
        <f t="shared" ca="1" si="36"/>
        <v>9.1559019805694994</v>
      </c>
      <c r="AR26" s="28">
        <f t="shared" ca="1" si="36"/>
        <v>18.177604025139001</v>
      </c>
      <c r="AS26" s="28">
        <f t="shared" ca="1" si="36"/>
        <v>27.307475845708499</v>
      </c>
      <c r="AT26" s="28">
        <f t="shared" ca="1" si="36"/>
        <v>45.485079870847507</v>
      </c>
      <c r="AU26" s="28">
        <f t="shared" ca="1" si="12"/>
        <v>90.835959805695012</v>
      </c>
      <c r="AV26" s="28">
        <f t="shared" ca="1" si="24"/>
        <v>181.64588945139002</v>
      </c>
      <c r="AW26" s="28">
        <f t="shared" ca="1" si="24"/>
        <v>363.29177890278004</v>
      </c>
      <c r="AX26" s="28">
        <f t="shared" ca="1" si="24"/>
        <v>726.58355780556008</v>
      </c>
      <c r="AY26" s="28">
        <f t="shared" ca="1" si="24"/>
        <v>9.6947884800000015</v>
      </c>
      <c r="AZ26" s="28">
        <f t="shared" ca="1" si="24"/>
        <v>2.0824127999999997</v>
      </c>
      <c r="BA26" s="28">
        <f t="shared" ca="1" si="25"/>
        <v>0</v>
      </c>
      <c r="BB26" s="28">
        <f t="shared" ca="1" si="25"/>
        <v>0</v>
      </c>
      <c r="BC26" s="28">
        <f t="shared" ca="1" si="25"/>
        <v>0</v>
      </c>
      <c r="BD26" s="28">
        <f t="shared" ca="1" si="25"/>
        <v>0</v>
      </c>
      <c r="BE26" s="28"/>
      <c r="BF26" s="28">
        <f t="shared" ca="1" si="14"/>
        <v>1567.5861866097009</v>
      </c>
      <c r="BG26" s="28"/>
      <c r="BI26" s="28"/>
      <c r="BJ26" s="28"/>
      <c r="BK26" s="28"/>
      <c r="BL26" s="36">
        <v>23</v>
      </c>
      <c r="BM26" s="36">
        <f t="shared" ca="1" si="31"/>
        <v>37.3688764756875</v>
      </c>
      <c r="BN26" s="36">
        <f t="shared" ca="1" si="31"/>
        <v>20.241474757664061</v>
      </c>
      <c r="BO26" s="36">
        <f t="shared" ca="1" si="31"/>
        <v>12.784089320629935</v>
      </c>
      <c r="BP26" s="36">
        <f t="shared" ca="1" si="31"/>
        <v>8.8326435306170445</v>
      </c>
      <c r="BQ26" s="36">
        <f t="shared" ca="1" si="31"/>
        <v>7.7727263069430004</v>
      </c>
      <c r="BR26" s="36">
        <f t="shared" ca="1" si="31"/>
        <v>15.545452613886001</v>
      </c>
      <c r="BS26" s="36">
        <f t="shared" ca="1" si="31"/>
        <v>23.318178920828998</v>
      </c>
      <c r="BT26" s="36">
        <f t="shared" ca="1" si="31"/>
        <v>38.863631534715005</v>
      </c>
      <c r="BU26" s="36">
        <f t="shared" ca="1" si="31"/>
        <v>77.727263069430009</v>
      </c>
      <c r="BV26" s="56">
        <f t="shared" ca="1" si="31"/>
        <v>155.45452613886002</v>
      </c>
      <c r="BW26" s="56">
        <f t="shared" ca="1" si="31"/>
        <v>310.90905227772004</v>
      </c>
      <c r="BX26" s="56">
        <f t="shared" ca="1" si="31"/>
        <v>621.81810455544007</v>
      </c>
      <c r="BY26" s="56">
        <f t="shared" ca="1" si="31"/>
        <v>0</v>
      </c>
      <c r="BZ26" s="56">
        <f t="shared" ca="1" si="31"/>
        <v>0</v>
      </c>
      <c r="CA26" s="82">
        <f t="shared" ca="1" si="26"/>
        <v>0</v>
      </c>
      <c r="CB26" s="82">
        <f t="shared" ca="1" si="26"/>
        <v>0</v>
      </c>
      <c r="CC26" s="82">
        <f t="shared" ca="1" si="26"/>
        <v>0</v>
      </c>
      <c r="CD26" s="82">
        <f t="shared" ca="1" si="26"/>
        <v>0</v>
      </c>
      <c r="CE26" s="36">
        <f t="shared" ca="1" si="32"/>
        <v>3.9080510462812494</v>
      </c>
      <c r="CF26" s="36">
        <f t="shared" ca="1" si="32"/>
        <v>2.1168609834023435</v>
      </c>
      <c r="CG26" s="36">
        <f t="shared" ca="1" si="32"/>
        <v>1.3369648316225327</v>
      </c>
      <c r="CH26" s="36">
        <f t="shared" ca="1" si="32"/>
        <v>0.92372115639374974</v>
      </c>
      <c r="CI26" s="36">
        <f t="shared" ca="1" si="32"/>
        <v>0.81287461762649993</v>
      </c>
      <c r="CJ26" s="36">
        <f t="shared" ca="1" si="32"/>
        <v>1.6257492352529999</v>
      </c>
      <c r="CK26" s="36">
        <f t="shared" ca="1" si="32"/>
        <v>2.4386238528794997</v>
      </c>
      <c r="CL26" s="36">
        <f t="shared" ca="1" si="32"/>
        <v>4.0643730881324993</v>
      </c>
      <c r="CM26" s="36">
        <f t="shared" ca="1" si="32"/>
        <v>8.1287461762649986</v>
      </c>
      <c r="CN26" s="56">
        <f t="shared" ca="1" si="32"/>
        <v>16.257492352529997</v>
      </c>
      <c r="CO26" s="56">
        <f t="shared" ca="1" si="32"/>
        <v>32.514984705059994</v>
      </c>
      <c r="CP26" s="56">
        <f t="shared" ca="1" si="32"/>
        <v>65.029969410119989</v>
      </c>
      <c r="CQ26" s="56">
        <f t="shared" ca="1" si="32"/>
        <v>0</v>
      </c>
      <c r="CR26" s="56">
        <f t="shared" ca="1" si="32"/>
        <v>0</v>
      </c>
      <c r="CS26" s="82">
        <f t="shared" ca="1" si="27"/>
        <v>0</v>
      </c>
      <c r="CT26" s="82">
        <f t="shared" ca="1" si="27"/>
        <v>0</v>
      </c>
      <c r="CU26" s="82">
        <f t="shared" ca="1" si="27"/>
        <v>0</v>
      </c>
      <c r="CV26" s="82">
        <f t="shared" ca="1" si="27"/>
        <v>0</v>
      </c>
      <c r="CW26" s="36">
        <f t="shared" ca="1" si="33"/>
        <v>2.0966400000000003</v>
      </c>
      <c r="CX26" s="36">
        <f t="shared" ca="1" si="33"/>
        <v>1.13568</v>
      </c>
      <c r="CY26" s="36">
        <f t="shared" ca="1" si="33"/>
        <v>0.71727157894736848</v>
      </c>
      <c r="CZ26" s="36">
        <f t="shared" ca="1" si="33"/>
        <v>0.49556945454545454</v>
      </c>
      <c r="DA26" s="36">
        <f t="shared" ca="1" si="33"/>
        <v>0.43610112000000006</v>
      </c>
      <c r="DB26" s="36">
        <f t="shared" ca="1" si="33"/>
        <v>0.87220224000000013</v>
      </c>
      <c r="DC26" s="36">
        <f t="shared" ca="1" si="33"/>
        <v>1.30830336</v>
      </c>
      <c r="DD26" s="36">
        <f t="shared" ca="1" si="33"/>
        <v>2.1805056000000005</v>
      </c>
      <c r="DE26" s="36">
        <f t="shared" ca="1" si="33"/>
        <v>4.361011200000001</v>
      </c>
      <c r="DF26" s="56">
        <f t="shared" ca="1" si="33"/>
        <v>8.722022400000002</v>
      </c>
      <c r="DG26" s="56">
        <f t="shared" ca="1" si="33"/>
        <v>17.444044800000004</v>
      </c>
      <c r="DH26" s="56">
        <f t="shared" ca="1" si="33"/>
        <v>34.888089600000008</v>
      </c>
      <c r="DI26" s="56">
        <f t="shared" ca="1" si="33"/>
        <v>0</v>
      </c>
      <c r="DJ26" s="56">
        <f t="shared" ca="1" si="33"/>
        <v>0</v>
      </c>
      <c r="DK26" s="82">
        <f t="shared" ca="1" si="28"/>
        <v>0</v>
      </c>
      <c r="DL26" s="82">
        <f t="shared" ca="1" si="28"/>
        <v>0</v>
      </c>
      <c r="DM26" s="82">
        <f t="shared" ca="1" si="28"/>
        <v>0</v>
      </c>
      <c r="DN26" s="82">
        <f t="shared" ca="1" si="28"/>
        <v>0</v>
      </c>
      <c r="DO26" s="36">
        <f t="shared" ca="1" si="34"/>
        <v>0.52004700000000004</v>
      </c>
      <c r="DP26" s="36">
        <f t="shared" ca="1" si="34"/>
        <v>0.28169212500000002</v>
      </c>
      <c r="DQ26" s="36">
        <f t="shared" ca="1" si="34"/>
        <v>0.17791081578947371</v>
      </c>
      <c r="DR26" s="36">
        <f t="shared" ca="1" si="34"/>
        <v>0.12292019999999999</v>
      </c>
      <c r="DS26" s="36">
        <f t="shared" ca="1" si="34"/>
        <v>0.10816977600000001</v>
      </c>
      <c r="DT26" s="36">
        <f t="shared" ca="1" si="34"/>
        <v>0.10816977600000001</v>
      </c>
      <c r="DU26" s="36">
        <f t="shared" ca="1" si="34"/>
        <v>0.21633955200000002</v>
      </c>
      <c r="DV26" s="36">
        <f t="shared" ca="1" si="34"/>
        <v>0.32450932800000004</v>
      </c>
      <c r="DW26" s="36">
        <f t="shared" ca="1" si="34"/>
        <v>0.54084888000000009</v>
      </c>
      <c r="DX26" s="56">
        <f t="shared" ca="1" si="34"/>
        <v>1.0816977600000002</v>
      </c>
      <c r="DY26" s="56">
        <f t="shared" ca="1" si="34"/>
        <v>2.1633955200000003</v>
      </c>
      <c r="DZ26" s="56">
        <f t="shared" ca="1" si="34"/>
        <v>4.3267910400000007</v>
      </c>
      <c r="EA26" s="56">
        <f t="shared" ca="1" si="34"/>
        <v>8.6535820800000014</v>
      </c>
      <c r="EB26" s="56">
        <f t="shared" ca="1" si="34"/>
        <v>0</v>
      </c>
      <c r="EC26" s="82">
        <f t="shared" ca="1" si="29"/>
        <v>0</v>
      </c>
      <c r="ED26" s="82">
        <f t="shared" ca="1" si="29"/>
        <v>0</v>
      </c>
      <c r="EE26" s="82">
        <f t="shared" ca="1" si="29"/>
        <v>0</v>
      </c>
      <c r="EF26" s="82">
        <f t="shared" ca="1" si="29"/>
        <v>0</v>
      </c>
      <c r="EG26" s="36">
        <f t="shared" ca="1" si="35"/>
        <v>0.12514499999999998</v>
      </c>
      <c r="EH26" s="36">
        <f t="shared" ca="1" si="35"/>
        <v>6.7786874999999983E-2</v>
      </c>
      <c r="EI26" s="36">
        <f t="shared" ca="1" si="35"/>
        <v>4.2812763157894729E-2</v>
      </c>
      <c r="EJ26" s="36">
        <f t="shared" ca="1" si="35"/>
        <v>2.9579727272727264E-2</v>
      </c>
      <c r="EK26" s="36">
        <f t="shared" ca="1" si="35"/>
        <v>2.6030159999999997E-2</v>
      </c>
      <c r="EL26" s="36">
        <f t="shared" ca="1" si="35"/>
        <v>2.6030159999999997E-2</v>
      </c>
      <c r="EM26" s="36">
        <f t="shared" ca="1" si="35"/>
        <v>2.6030159999999997E-2</v>
      </c>
      <c r="EN26" s="36">
        <f t="shared" ca="1" si="35"/>
        <v>5.2060319999999993E-2</v>
      </c>
      <c r="EO26" s="36">
        <f t="shared" ca="1" si="35"/>
        <v>7.809047999999999E-2</v>
      </c>
      <c r="EP26" s="56">
        <f t="shared" ca="1" si="35"/>
        <v>0.13015079999999998</v>
      </c>
      <c r="EQ26" s="56">
        <f t="shared" ca="1" si="35"/>
        <v>0.26030159999999997</v>
      </c>
      <c r="ER26" s="56">
        <f t="shared" ca="1" si="35"/>
        <v>0.52060319999999993</v>
      </c>
      <c r="ES26" s="56">
        <f t="shared" ca="1" si="35"/>
        <v>1.0412063999999999</v>
      </c>
      <c r="ET26" s="56">
        <f t="shared" ca="1" si="35"/>
        <v>2.0824127999999997</v>
      </c>
      <c r="EU26" s="82">
        <f t="shared" ca="1" si="30"/>
        <v>0</v>
      </c>
      <c r="EV26" s="82">
        <f t="shared" ca="1" si="30"/>
        <v>0</v>
      </c>
      <c r="EW26" s="82">
        <f t="shared" ca="1" si="30"/>
        <v>0</v>
      </c>
      <c r="EX26" s="82">
        <f t="shared" ca="1" si="30"/>
        <v>0</v>
      </c>
    </row>
    <row r="27" spans="2:154" x14ac:dyDescent="0.15">
      <c r="K27" s="35">
        <f t="shared" ref="K27:O39" si="37">K5-K4</f>
        <v>0.18306914902817883</v>
      </c>
      <c r="L27" s="35">
        <f t="shared" si="37"/>
        <v>0.15658735188121628</v>
      </c>
      <c r="M27" s="35">
        <f t="shared" si="37"/>
        <v>0.12699522558242235</v>
      </c>
      <c r="N27" s="35">
        <f t="shared" si="37"/>
        <v>9.1761068302577381E-2</v>
      </c>
      <c r="O27" s="35">
        <f t="shared" si="37"/>
        <v>5.0137066103137368E-2</v>
      </c>
      <c r="S27" s="36">
        <v>24</v>
      </c>
      <c r="T27" s="40">
        <f>引用信息!W46</f>
        <v>857.47207405781251</v>
      </c>
      <c r="U27" s="40">
        <f>引用信息!X46</f>
        <v>61.550325942187499</v>
      </c>
      <c r="V27" s="40">
        <f>引用信息!Y46</f>
        <v>24.32</v>
      </c>
      <c r="W27" s="40">
        <f>引用信息!Z46</f>
        <v>5.360850000000001</v>
      </c>
      <c r="X27" s="40">
        <f>引用信息!AA46</f>
        <v>1.2967499999999998</v>
      </c>
      <c r="Y27" s="37">
        <f>IF(INT(求节点($J$4:$J$21,$I$4:$I$21,节奏总纲!AD27))&gt;$I$21,$I$21,INT(求节点($J$4:$J$21,$I$4:$I$21,节奏总纲!AD27)))</f>
        <v>12</v>
      </c>
      <c r="Z27" s="37">
        <f>IF(INT(求节点($J$4:$J$21,$I$4:$I$21,节奏总纲!AE27))&gt;$I$21,$I$21,INT(求节点($J$4:$J$21,$I$4:$I$21,节奏总纲!AE27)))</f>
        <v>12</v>
      </c>
      <c r="AA27" s="37">
        <f>IF(INT(求节点($J$4:$J$21,$I$4:$I$21,节奏总纲!AF27))&gt;$I$21,$I$21,INT(求节点($J$4:$J$21,$I$4:$I$21,节奏总纲!AF27)))</f>
        <v>12</v>
      </c>
      <c r="AB27" s="37">
        <f>IF(INT(求节点($J$4:$J$21,$I$4:$I$21,节奏总纲!AG27))&gt;$I$21,$I$21,INT(求节点($J$4:$J$21,$I$4:$I$21,节奏总纲!AG27)))</f>
        <v>13</v>
      </c>
      <c r="AC27" s="37">
        <f>IF(INT(求节点($J$4:$J$21,$I$4:$I$21,节奏总纲!AH27))&gt;$I$21,$I$21,INT(求节点($J$4:$J$21,$I$4:$I$21,节奏总纲!AH27)))</f>
        <v>14</v>
      </c>
      <c r="AD27" s="55">
        <f>('[2]功能-行军令'!F$7+'[2]功能-行军令'!F$14+24*60/'[2]功能-行军令'!$F$18)*'[2]功能-行军令'!$AJ$7</f>
        <v>27.599999999999998</v>
      </c>
      <c r="AE27" s="55">
        <f>('[2]功能-行军令'!G$7+'[2]功能-行军令'!G$14+24*60/'[2]功能-行军令'!$F$18)*'[2]功能-行军令'!$AJ$7</f>
        <v>40.199999999999996</v>
      </c>
      <c r="AF27" s="55">
        <f>('[2]功能-行军令'!H$7+'[2]功能-行军令'!H$14+24*60/'[2]功能-行军令'!$F$18)*'[2]功能-行军令'!$AJ$7</f>
        <v>54.6</v>
      </c>
      <c r="AG27" s="55">
        <f>('[2]功能-行军令'!I$7+'[2]功能-行军令'!I$14+24*60/'[2]功能-行军令'!$F$18)*'[2]功能-行军令'!$AJ$7</f>
        <v>61.8</v>
      </c>
      <c r="AH27" s="55">
        <f>('[2]功能-行军令'!J$7+'[2]功能-行军令'!J$14+24*60/'[2]功能-行军令'!$F$18)*'[2]功能-行军令'!$AJ$7</f>
        <v>61.8</v>
      </c>
      <c r="AL27" s="35">
        <v>24</v>
      </c>
      <c r="AM27" s="28">
        <f t="shared" ca="1" si="36"/>
        <v>42.892098502879328</v>
      </c>
      <c r="AN27" s="28">
        <f t="shared" ca="1" si="36"/>
        <v>23.23322002239297</v>
      </c>
      <c r="AO27" s="28">
        <f t="shared" ca="1" si="36"/>
        <v>14.673612645721875</v>
      </c>
      <c r="AP27" s="28">
        <f t="shared" ca="1" si="36"/>
        <v>10.138132373407839</v>
      </c>
      <c r="AQ27" s="28">
        <f t="shared" ca="1" si="36"/>
        <v>8.9215564885989025</v>
      </c>
      <c r="AR27" s="28">
        <f t="shared" ca="1" si="36"/>
        <v>17.711452279597804</v>
      </c>
      <c r="AS27" s="28">
        <f t="shared" ca="1" si="36"/>
        <v>26.607364240196699</v>
      </c>
      <c r="AT27" s="28">
        <f t="shared" ca="1" si="36"/>
        <v>44.318816519794503</v>
      </c>
      <c r="AU27" s="28">
        <f t="shared" ca="1" si="12"/>
        <v>88.505972341989008</v>
      </c>
      <c r="AV27" s="28">
        <f t="shared" ca="1" si="24"/>
        <v>176.986300155978</v>
      </c>
      <c r="AW27" s="28">
        <f t="shared" ca="1" si="24"/>
        <v>353.972600311956</v>
      </c>
      <c r="AX27" s="28">
        <f t="shared" ca="1" si="24"/>
        <v>707.945200623912</v>
      </c>
      <c r="AY27" s="28">
        <f t="shared" ca="1" si="24"/>
        <v>9.507074688000003</v>
      </c>
      <c r="AZ27" s="28">
        <f t="shared" ca="1" si="24"/>
        <v>2.0515622399999995</v>
      </c>
      <c r="BA27" s="28">
        <f t="shared" ca="1" si="25"/>
        <v>0</v>
      </c>
      <c r="BB27" s="28">
        <f t="shared" ca="1" si="25"/>
        <v>0</v>
      </c>
      <c r="BC27" s="28">
        <f t="shared" ca="1" si="25"/>
        <v>0</v>
      </c>
      <c r="BD27" s="28">
        <f t="shared" ca="1" si="25"/>
        <v>0</v>
      </c>
      <c r="BE27" s="28"/>
      <c r="BF27" s="28">
        <f t="shared" ca="1" si="14"/>
        <v>1527.4649634344253</v>
      </c>
      <c r="BG27" s="28"/>
      <c r="BI27" s="28"/>
      <c r="BJ27" s="28"/>
      <c r="BK27" s="28"/>
      <c r="BL27" s="36">
        <v>24</v>
      </c>
      <c r="BM27" s="36">
        <f t="shared" ca="1" si="31"/>
        <v>36.409583452300964</v>
      </c>
      <c r="BN27" s="36">
        <f t="shared" ca="1" si="31"/>
        <v>19.72185770332969</v>
      </c>
      <c r="BO27" s="36">
        <f t="shared" ca="1" si="31"/>
        <v>12.455910128418751</v>
      </c>
      <c r="BP27" s="36">
        <f t="shared" ca="1" si="31"/>
        <v>8.6059015432711359</v>
      </c>
      <c r="BQ27" s="36">
        <f t="shared" ca="1" si="31"/>
        <v>7.5731933580786004</v>
      </c>
      <c r="BR27" s="36">
        <f t="shared" ca="1" si="31"/>
        <v>15.146386716157201</v>
      </c>
      <c r="BS27" s="36">
        <f t="shared" ca="1" si="31"/>
        <v>22.719580074235797</v>
      </c>
      <c r="BT27" s="36">
        <f t="shared" ca="1" si="31"/>
        <v>37.865966790393003</v>
      </c>
      <c r="BU27" s="36">
        <f t="shared" ca="1" si="31"/>
        <v>75.731933580786006</v>
      </c>
      <c r="BV27" s="56">
        <f t="shared" ca="1" si="31"/>
        <v>151.46386716157201</v>
      </c>
      <c r="BW27" s="56">
        <f t="shared" ca="1" si="31"/>
        <v>302.92773432314402</v>
      </c>
      <c r="BX27" s="56">
        <f t="shared" ca="1" si="31"/>
        <v>605.85546864628805</v>
      </c>
      <c r="BY27" s="56">
        <f t="shared" ca="1" si="31"/>
        <v>0</v>
      </c>
      <c r="BZ27" s="56">
        <f t="shared" ca="1" si="31"/>
        <v>0</v>
      </c>
      <c r="CA27" s="82">
        <f t="shared" ca="1" si="26"/>
        <v>0</v>
      </c>
      <c r="CB27" s="82">
        <f t="shared" ca="1" si="26"/>
        <v>0</v>
      </c>
      <c r="CC27" s="82">
        <f t="shared" ca="1" si="26"/>
        <v>0</v>
      </c>
      <c r="CD27" s="82">
        <f t="shared" ca="1" si="26"/>
        <v>0</v>
      </c>
      <c r="CE27" s="36">
        <f t="shared" ca="1" si="32"/>
        <v>3.8066509275014417</v>
      </c>
      <c r="CF27" s="36">
        <f t="shared" ca="1" si="32"/>
        <v>2.0619359190632811</v>
      </c>
      <c r="CG27" s="36">
        <f t="shared" ca="1" si="32"/>
        <v>1.3022753173031247</v>
      </c>
      <c r="CH27" s="36">
        <f t="shared" ca="1" si="32"/>
        <v>0.89975385559124976</v>
      </c>
      <c r="CI27" s="36">
        <f t="shared" ca="1" si="32"/>
        <v>0.79178339292029987</v>
      </c>
      <c r="CJ27" s="36">
        <f t="shared" ca="1" si="32"/>
        <v>1.5835667858405997</v>
      </c>
      <c r="CK27" s="36">
        <f t="shared" ca="1" si="32"/>
        <v>2.3753501787608995</v>
      </c>
      <c r="CL27" s="36">
        <f t="shared" ca="1" si="32"/>
        <v>3.9589169646014999</v>
      </c>
      <c r="CM27" s="36">
        <f t="shared" ca="1" si="32"/>
        <v>7.9178339292029998</v>
      </c>
      <c r="CN27" s="56">
        <f t="shared" ca="1" si="32"/>
        <v>15.835667858406</v>
      </c>
      <c r="CO27" s="56">
        <f t="shared" ca="1" si="32"/>
        <v>31.671335716811999</v>
      </c>
      <c r="CP27" s="56">
        <f t="shared" ca="1" si="32"/>
        <v>63.342671433623998</v>
      </c>
      <c r="CQ27" s="56">
        <f t="shared" ca="1" si="32"/>
        <v>0</v>
      </c>
      <c r="CR27" s="56">
        <f t="shared" ca="1" si="32"/>
        <v>0</v>
      </c>
      <c r="CS27" s="82">
        <f t="shared" ca="1" si="27"/>
        <v>0</v>
      </c>
      <c r="CT27" s="82">
        <f t="shared" ca="1" si="27"/>
        <v>0</v>
      </c>
      <c r="CU27" s="82">
        <f t="shared" ca="1" si="27"/>
        <v>0</v>
      </c>
      <c r="CV27" s="82">
        <f t="shared" ca="1" si="27"/>
        <v>0</v>
      </c>
      <c r="CW27" s="36">
        <f t="shared" ca="1" si="33"/>
        <v>2.0428799999999998</v>
      </c>
      <c r="CX27" s="36">
        <f t="shared" ca="1" si="33"/>
        <v>1.10656</v>
      </c>
      <c r="CY27" s="36">
        <f t="shared" ca="1" si="33"/>
        <v>0.69887999999999995</v>
      </c>
      <c r="CZ27" s="36">
        <f t="shared" ca="1" si="33"/>
        <v>0.48286254545454538</v>
      </c>
      <c r="DA27" s="36">
        <f t="shared" ca="1" si="33"/>
        <v>0.42491903999999997</v>
      </c>
      <c r="DB27" s="36">
        <f t="shared" ca="1" si="33"/>
        <v>0.84983807999999994</v>
      </c>
      <c r="DC27" s="36">
        <f t="shared" ca="1" si="33"/>
        <v>1.2747571200000001</v>
      </c>
      <c r="DD27" s="36">
        <f t="shared" ca="1" si="33"/>
        <v>2.1245952000000004</v>
      </c>
      <c r="DE27" s="36">
        <f t="shared" ca="1" si="33"/>
        <v>4.2491904000000007</v>
      </c>
      <c r="DF27" s="56">
        <f t="shared" ca="1" si="33"/>
        <v>8.4983808000000014</v>
      </c>
      <c r="DG27" s="56">
        <f t="shared" ca="1" si="33"/>
        <v>16.996761600000003</v>
      </c>
      <c r="DH27" s="56">
        <f t="shared" ca="1" si="33"/>
        <v>33.993523200000006</v>
      </c>
      <c r="DI27" s="56">
        <f t="shared" ca="1" si="33"/>
        <v>0</v>
      </c>
      <c r="DJ27" s="56">
        <f t="shared" ca="1" si="33"/>
        <v>0</v>
      </c>
      <c r="DK27" s="82">
        <f t="shared" ca="1" si="28"/>
        <v>0</v>
      </c>
      <c r="DL27" s="82">
        <f t="shared" ca="1" si="28"/>
        <v>0</v>
      </c>
      <c r="DM27" s="82">
        <f t="shared" ca="1" si="28"/>
        <v>0</v>
      </c>
      <c r="DN27" s="82">
        <f t="shared" ca="1" si="28"/>
        <v>0</v>
      </c>
      <c r="DO27" s="36">
        <f t="shared" ca="1" si="34"/>
        <v>0.50969312307692316</v>
      </c>
      <c r="DP27" s="36">
        <f t="shared" ca="1" si="34"/>
        <v>0.27608377500000003</v>
      </c>
      <c r="DQ27" s="36">
        <f t="shared" ca="1" si="34"/>
        <v>0.17436870000000002</v>
      </c>
      <c r="DR27" s="36">
        <f t="shared" ca="1" si="34"/>
        <v>0.12047292</v>
      </c>
      <c r="DS27" s="36">
        <f t="shared" ca="1" si="34"/>
        <v>0.10601616960000002</v>
      </c>
      <c r="DT27" s="36">
        <f t="shared" ca="1" si="34"/>
        <v>0.10601616960000002</v>
      </c>
      <c r="DU27" s="36">
        <f t="shared" ca="1" si="34"/>
        <v>0.21203233920000003</v>
      </c>
      <c r="DV27" s="36">
        <f t="shared" ca="1" si="34"/>
        <v>0.31804850880000002</v>
      </c>
      <c r="DW27" s="36">
        <f t="shared" ca="1" si="34"/>
        <v>0.53008084800000022</v>
      </c>
      <c r="DX27" s="56">
        <f t="shared" ca="1" si="34"/>
        <v>1.0601616960000004</v>
      </c>
      <c r="DY27" s="56">
        <f t="shared" ca="1" si="34"/>
        <v>2.1203233920000009</v>
      </c>
      <c r="DZ27" s="56">
        <f t="shared" ca="1" si="34"/>
        <v>4.2406467840000017</v>
      </c>
      <c r="EA27" s="56">
        <f t="shared" ca="1" si="34"/>
        <v>8.4812935680000034</v>
      </c>
      <c r="EB27" s="56">
        <f t="shared" ca="1" si="34"/>
        <v>0</v>
      </c>
      <c r="EC27" s="82">
        <f t="shared" ca="1" si="29"/>
        <v>0</v>
      </c>
      <c r="ED27" s="82">
        <f t="shared" ca="1" si="29"/>
        <v>0</v>
      </c>
      <c r="EE27" s="82">
        <f t="shared" ca="1" si="29"/>
        <v>0</v>
      </c>
      <c r="EF27" s="82">
        <f t="shared" ca="1" si="29"/>
        <v>0</v>
      </c>
      <c r="EG27" s="36">
        <f t="shared" ca="1" si="35"/>
        <v>0.12329099999999997</v>
      </c>
      <c r="EH27" s="36">
        <f t="shared" ca="1" si="35"/>
        <v>6.6782624999999984E-2</v>
      </c>
      <c r="EI27" s="36">
        <f t="shared" ca="1" si="35"/>
        <v>4.2178499999999987E-2</v>
      </c>
      <c r="EJ27" s="36">
        <f t="shared" ca="1" si="35"/>
        <v>2.9141509090909082E-2</v>
      </c>
      <c r="EK27" s="36">
        <f t="shared" ca="1" si="35"/>
        <v>2.5644527999999993E-2</v>
      </c>
      <c r="EL27" s="36">
        <f t="shared" ca="1" si="35"/>
        <v>2.5644527999999993E-2</v>
      </c>
      <c r="EM27" s="36">
        <f t="shared" ca="1" si="35"/>
        <v>2.5644527999999993E-2</v>
      </c>
      <c r="EN27" s="36">
        <f t="shared" ca="1" si="35"/>
        <v>5.1289055999999986E-2</v>
      </c>
      <c r="EO27" s="36">
        <f t="shared" ca="1" si="35"/>
        <v>7.6933583999999985E-2</v>
      </c>
      <c r="EP27" s="56">
        <f t="shared" ca="1" si="35"/>
        <v>0.12822263999999997</v>
      </c>
      <c r="EQ27" s="56">
        <f t="shared" ca="1" si="35"/>
        <v>0.25644527999999994</v>
      </c>
      <c r="ER27" s="56">
        <f t="shared" ca="1" si="35"/>
        <v>0.51289055999999988</v>
      </c>
      <c r="ES27" s="56">
        <f t="shared" ca="1" si="35"/>
        <v>1.0257811199999998</v>
      </c>
      <c r="ET27" s="56">
        <f t="shared" ca="1" si="35"/>
        <v>2.0515622399999995</v>
      </c>
      <c r="EU27" s="82">
        <f t="shared" ca="1" si="30"/>
        <v>0</v>
      </c>
      <c r="EV27" s="82">
        <f t="shared" ca="1" si="30"/>
        <v>0</v>
      </c>
      <c r="EW27" s="82">
        <f t="shared" ca="1" si="30"/>
        <v>0</v>
      </c>
      <c r="EX27" s="82">
        <f t="shared" ca="1" si="30"/>
        <v>0</v>
      </c>
    </row>
    <row r="28" spans="2:154" x14ac:dyDescent="0.15">
      <c r="K28" s="56">
        <f t="shared" si="37"/>
        <v>0.2102912303393758</v>
      </c>
      <c r="L28" s="56">
        <f t="shared" si="37"/>
        <v>0.18172605033994699</v>
      </c>
      <c r="M28" s="56">
        <f t="shared" si="37"/>
        <v>0.14756456429554338</v>
      </c>
      <c r="N28" s="56">
        <f t="shared" si="37"/>
        <v>0.10653992970548398</v>
      </c>
      <c r="O28" s="56">
        <f t="shared" si="37"/>
        <v>5.7474515679868374E-2</v>
      </c>
      <c r="S28" s="36">
        <v>25</v>
      </c>
      <c r="T28" s="40">
        <f>引用信息!W47</f>
        <v>834.88141238437504</v>
      </c>
      <c r="U28" s="40">
        <f>引用信息!X47</f>
        <v>59.911787615624988</v>
      </c>
      <c r="V28" s="40">
        <f>引用信息!Y47</f>
        <v>23.68</v>
      </c>
      <c r="W28" s="40">
        <f>引用信息!Z47</f>
        <v>5.2503000000000011</v>
      </c>
      <c r="X28" s="40">
        <f>引用信息!AA47</f>
        <v>1.2765</v>
      </c>
      <c r="Y28" s="37">
        <f>IF(INT(求节点($J$4:$J$21,$I$4:$I$21,节奏总纲!AD28))&gt;$I$21,$I$21,INT(求节点($J$4:$J$21,$I$4:$I$21,节奏总纲!AD28)))</f>
        <v>12</v>
      </c>
      <c r="Z28" s="37">
        <f>IF(INT(求节点($J$4:$J$21,$I$4:$I$21,节奏总纲!AE28))&gt;$I$21,$I$21,INT(求节点($J$4:$J$21,$I$4:$I$21,节奏总纲!AE28)))</f>
        <v>12</v>
      </c>
      <c r="AA28" s="37">
        <f>IF(INT(求节点($J$4:$J$21,$I$4:$I$21,节奏总纲!AF28))&gt;$I$21,$I$21,INT(求节点($J$4:$J$21,$I$4:$I$21,节奏总纲!AF28)))</f>
        <v>12</v>
      </c>
      <c r="AB28" s="37">
        <f>IF(INT(求节点($J$4:$J$21,$I$4:$I$21,节奏总纲!AG28))&gt;$I$21,$I$21,INT(求节点($J$4:$J$21,$I$4:$I$21,节奏总纲!AG28)))</f>
        <v>13</v>
      </c>
      <c r="AC28" s="37">
        <f>IF(INT(求节点($J$4:$J$21,$I$4:$I$21,节奏总纲!AH28))&gt;$I$21,$I$21,INT(求节点($J$4:$J$21,$I$4:$I$21,节奏总纲!AH28)))</f>
        <v>14</v>
      </c>
      <c r="AD28" s="55">
        <f>('[2]功能-行军令'!F$7+'[2]功能-行军令'!F$14+24*60/'[2]功能-行军令'!$F$18)*'[2]功能-行军令'!$AJ$7</f>
        <v>27.599999999999998</v>
      </c>
      <c r="AE28" s="55">
        <f>('[2]功能-行军令'!G$7+'[2]功能-行军令'!G$14+24*60/'[2]功能-行军令'!$F$18)*'[2]功能-行军令'!$AJ$7</f>
        <v>40.199999999999996</v>
      </c>
      <c r="AF28" s="55">
        <f>('[2]功能-行军令'!H$7+'[2]功能-行军令'!H$14+24*60/'[2]功能-行军令'!$F$18)*'[2]功能-行军令'!$AJ$7</f>
        <v>54.6</v>
      </c>
      <c r="AG28" s="55">
        <f>('[2]功能-行军令'!I$7+'[2]功能-行军令'!I$14+24*60/'[2]功能-行军令'!$F$18)*'[2]功能-行军令'!$AJ$7</f>
        <v>61.8</v>
      </c>
      <c r="AH28" s="55">
        <f>('[2]功能-行军令'!J$7+'[2]功能-行军令'!J$14+24*60/'[2]功能-行军令'!$F$18)*'[2]功能-行军令'!$AJ$7</f>
        <v>61.8</v>
      </c>
      <c r="AL28" s="35">
        <v>25</v>
      </c>
      <c r="AM28" s="28">
        <f t="shared" ca="1" si="36"/>
        <v>41.765330898395185</v>
      </c>
      <c r="AN28" s="28">
        <f t="shared" ca="1" si="36"/>
        <v>22.62288756996406</v>
      </c>
      <c r="AO28" s="28">
        <f t="shared" ca="1" si="36"/>
        <v>14.288139517872038</v>
      </c>
      <c r="AP28" s="28">
        <f t="shared" ca="1" si="36"/>
        <v>9.8718054850752264</v>
      </c>
      <c r="AQ28" s="28">
        <f t="shared" ca="1" si="36"/>
        <v>8.6871888268662012</v>
      </c>
      <c r="AR28" s="28">
        <f t="shared" ca="1" si="36"/>
        <v>17.2453036569324</v>
      </c>
      <c r="AS28" s="28">
        <f t="shared" ca="1" si="36"/>
        <v>25.907248419798595</v>
      </c>
      <c r="AT28" s="28">
        <f t="shared" ca="1" si="36"/>
        <v>43.152552076730991</v>
      </c>
      <c r="AU28" s="28">
        <f t="shared" ca="1" si="12"/>
        <v>86.176030156661994</v>
      </c>
      <c r="AV28" s="28">
        <f t="shared" ca="1" si="24"/>
        <v>172.32681624932397</v>
      </c>
      <c r="AW28" s="28">
        <f t="shared" ca="1" si="24"/>
        <v>344.65363249864794</v>
      </c>
      <c r="AX28" s="28">
        <f t="shared" ca="1" si="24"/>
        <v>689.30726499729587</v>
      </c>
      <c r="AY28" s="28">
        <f t="shared" ca="1" si="24"/>
        <v>9.3161571840000015</v>
      </c>
      <c r="AZ28" s="28">
        <f t="shared" ca="1" si="24"/>
        <v>2.01952512</v>
      </c>
      <c r="BA28" s="28">
        <f t="shared" ca="1" si="25"/>
        <v>0</v>
      </c>
      <c r="BB28" s="28">
        <f t="shared" ca="1" si="25"/>
        <v>0</v>
      </c>
      <c r="BC28" s="28">
        <f t="shared" ca="1" si="25"/>
        <v>0</v>
      </c>
      <c r="BD28" s="28">
        <f t="shared" ca="1" si="25"/>
        <v>0</v>
      </c>
      <c r="BE28" s="28"/>
      <c r="BF28" s="28">
        <f t="shared" ca="1" si="14"/>
        <v>1487.3398826575647</v>
      </c>
      <c r="BG28" s="28"/>
      <c r="BI28" s="28"/>
      <c r="BJ28" s="28"/>
      <c r="BK28" s="28"/>
      <c r="BL28" s="36">
        <v>25</v>
      </c>
      <c r="BM28" s="36">
        <f t="shared" ca="1" si="31"/>
        <v>35.450349202782689</v>
      </c>
      <c r="BN28" s="36">
        <f t="shared" ca="1" si="31"/>
        <v>19.202272484840623</v>
      </c>
      <c r="BO28" s="36">
        <f t="shared" ca="1" si="31"/>
        <v>12.127751043057236</v>
      </c>
      <c r="BP28" s="36">
        <f t="shared" ca="1" si="31"/>
        <v>8.3791734479304534</v>
      </c>
      <c r="BQ28" s="36">
        <f t="shared" ca="1" si="31"/>
        <v>7.3736726341788001</v>
      </c>
      <c r="BR28" s="36">
        <f t="shared" ca="1" si="31"/>
        <v>14.7473452683576</v>
      </c>
      <c r="BS28" s="36">
        <f t="shared" ca="1" si="31"/>
        <v>22.121017902536398</v>
      </c>
      <c r="BT28" s="36">
        <f t="shared" ca="1" si="31"/>
        <v>36.868363170894</v>
      </c>
      <c r="BU28" s="36">
        <f t="shared" ca="1" si="31"/>
        <v>73.736726341788</v>
      </c>
      <c r="BV28" s="56">
        <f t="shared" ca="1" si="31"/>
        <v>147.473452683576</v>
      </c>
      <c r="BW28" s="56">
        <f t="shared" ca="1" si="31"/>
        <v>294.946905367152</v>
      </c>
      <c r="BX28" s="56">
        <f t="shared" ca="1" si="31"/>
        <v>589.893810734304</v>
      </c>
      <c r="BY28" s="56">
        <f t="shared" ca="1" si="31"/>
        <v>0</v>
      </c>
      <c r="BZ28" s="56">
        <f t="shared" ca="1" si="31"/>
        <v>0</v>
      </c>
      <c r="CA28" s="82">
        <f t="shared" ca="1" si="26"/>
        <v>0</v>
      </c>
      <c r="CB28" s="82">
        <f t="shared" ca="1" si="26"/>
        <v>0</v>
      </c>
      <c r="CC28" s="82">
        <f t="shared" ca="1" si="26"/>
        <v>0</v>
      </c>
      <c r="CD28" s="82">
        <f t="shared" ca="1" si="26"/>
        <v>0</v>
      </c>
      <c r="CE28" s="36">
        <f t="shared" ca="1" si="32"/>
        <v>3.7053136340740376</v>
      </c>
      <c r="CF28" s="36">
        <f t="shared" ca="1" si="32"/>
        <v>2.0070448851234368</v>
      </c>
      <c r="CG28" s="36">
        <f t="shared" ca="1" si="32"/>
        <v>1.2676072958674338</v>
      </c>
      <c r="CH28" s="36">
        <f t="shared" ca="1" si="32"/>
        <v>0.87580140441749965</v>
      </c>
      <c r="CI28" s="36">
        <f t="shared" ca="1" si="32"/>
        <v>0.77070523588739981</v>
      </c>
      <c r="CJ28" s="36">
        <f t="shared" ca="1" si="32"/>
        <v>1.5414104717747996</v>
      </c>
      <c r="CK28" s="36">
        <f t="shared" ca="1" si="32"/>
        <v>2.312115707662199</v>
      </c>
      <c r="CL28" s="36">
        <f t="shared" ca="1" si="32"/>
        <v>3.853526179436999</v>
      </c>
      <c r="CM28" s="36">
        <f t="shared" ca="1" si="32"/>
        <v>7.7070523588739981</v>
      </c>
      <c r="CN28" s="56">
        <f t="shared" ca="1" si="32"/>
        <v>15.414104717747996</v>
      </c>
      <c r="CO28" s="56">
        <f t="shared" ca="1" si="32"/>
        <v>30.828209435495992</v>
      </c>
      <c r="CP28" s="56">
        <f t="shared" ca="1" si="32"/>
        <v>61.656418870991985</v>
      </c>
      <c r="CQ28" s="56">
        <f t="shared" ca="1" si="32"/>
        <v>0</v>
      </c>
      <c r="CR28" s="56">
        <f t="shared" ca="1" si="32"/>
        <v>0</v>
      </c>
      <c r="CS28" s="82">
        <f t="shared" ca="1" si="27"/>
        <v>0</v>
      </c>
      <c r="CT28" s="82">
        <f t="shared" ca="1" si="27"/>
        <v>0</v>
      </c>
      <c r="CU28" s="82">
        <f t="shared" ca="1" si="27"/>
        <v>0</v>
      </c>
      <c r="CV28" s="82">
        <f t="shared" ca="1" si="27"/>
        <v>0</v>
      </c>
      <c r="CW28" s="36">
        <f t="shared" ca="1" si="33"/>
        <v>1.98912</v>
      </c>
      <c r="CX28" s="36">
        <f t="shared" ca="1" si="33"/>
        <v>1.07744</v>
      </c>
      <c r="CY28" s="36">
        <f t="shared" ca="1" si="33"/>
        <v>0.68048842105263163</v>
      </c>
      <c r="CZ28" s="36">
        <f t="shared" ca="1" si="33"/>
        <v>0.47015563636363633</v>
      </c>
      <c r="DA28" s="36">
        <f t="shared" ca="1" si="33"/>
        <v>0.41373695999999999</v>
      </c>
      <c r="DB28" s="36">
        <f t="shared" ca="1" si="33"/>
        <v>0.82747391999999997</v>
      </c>
      <c r="DC28" s="36">
        <f t="shared" ca="1" si="33"/>
        <v>1.2412108799999999</v>
      </c>
      <c r="DD28" s="36">
        <f t="shared" ca="1" si="33"/>
        <v>2.0686848000000002</v>
      </c>
      <c r="DE28" s="36">
        <f t="shared" ca="1" si="33"/>
        <v>4.1373696000000004</v>
      </c>
      <c r="DF28" s="56">
        <f t="shared" ca="1" si="33"/>
        <v>8.2747392000000008</v>
      </c>
      <c r="DG28" s="56">
        <f t="shared" ca="1" si="33"/>
        <v>16.549478400000002</v>
      </c>
      <c r="DH28" s="56">
        <f t="shared" ca="1" si="33"/>
        <v>33.098956800000003</v>
      </c>
      <c r="DI28" s="56">
        <f t="shared" ca="1" si="33"/>
        <v>0</v>
      </c>
      <c r="DJ28" s="56">
        <f t="shared" ca="1" si="33"/>
        <v>0</v>
      </c>
      <c r="DK28" s="82">
        <f t="shared" ca="1" si="28"/>
        <v>0</v>
      </c>
      <c r="DL28" s="82">
        <f t="shared" ca="1" si="28"/>
        <v>0</v>
      </c>
      <c r="DM28" s="82">
        <f t="shared" ca="1" si="28"/>
        <v>0</v>
      </c>
      <c r="DN28" s="82">
        <f t="shared" ca="1" si="28"/>
        <v>0</v>
      </c>
      <c r="DO28" s="36">
        <f t="shared" ca="1" si="34"/>
        <v>0.49918236923076936</v>
      </c>
      <c r="DP28" s="36">
        <f t="shared" ca="1" si="34"/>
        <v>0.27039045000000006</v>
      </c>
      <c r="DQ28" s="36">
        <f t="shared" ca="1" si="34"/>
        <v>0.17077291578947373</v>
      </c>
      <c r="DR28" s="36">
        <f t="shared" ca="1" si="34"/>
        <v>0.11798856000000001</v>
      </c>
      <c r="DS28" s="36">
        <f t="shared" ca="1" si="34"/>
        <v>0.10382993280000002</v>
      </c>
      <c r="DT28" s="36">
        <f t="shared" ca="1" si="34"/>
        <v>0.10382993280000002</v>
      </c>
      <c r="DU28" s="36">
        <f t="shared" ca="1" si="34"/>
        <v>0.20765986560000005</v>
      </c>
      <c r="DV28" s="36">
        <f t="shared" ca="1" si="34"/>
        <v>0.31148979840000002</v>
      </c>
      <c r="DW28" s="36">
        <f t="shared" ca="1" si="34"/>
        <v>0.51914966400000007</v>
      </c>
      <c r="DX28" s="56">
        <f t="shared" ca="1" si="34"/>
        <v>1.0382993280000001</v>
      </c>
      <c r="DY28" s="56">
        <f t="shared" ca="1" si="34"/>
        <v>2.0765986560000003</v>
      </c>
      <c r="DZ28" s="56">
        <f t="shared" ca="1" si="34"/>
        <v>4.1531973120000005</v>
      </c>
      <c r="EA28" s="56">
        <f t="shared" ca="1" si="34"/>
        <v>8.3063946240000011</v>
      </c>
      <c r="EB28" s="56">
        <f t="shared" ca="1" si="34"/>
        <v>0</v>
      </c>
      <c r="EC28" s="82">
        <f t="shared" ca="1" si="29"/>
        <v>0</v>
      </c>
      <c r="ED28" s="82">
        <f t="shared" ca="1" si="29"/>
        <v>0</v>
      </c>
      <c r="EE28" s="82">
        <f t="shared" ca="1" si="29"/>
        <v>0</v>
      </c>
      <c r="EF28" s="82">
        <f t="shared" ca="1" si="29"/>
        <v>0</v>
      </c>
      <c r="EG28" s="36">
        <f t="shared" ca="1" si="35"/>
        <v>0.1213656923076923</v>
      </c>
      <c r="EH28" s="36">
        <f t="shared" ca="1" si="35"/>
        <v>6.573975E-2</v>
      </c>
      <c r="EI28" s="36">
        <f t="shared" ca="1" si="35"/>
        <v>4.1519842105263154E-2</v>
      </c>
      <c r="EJ28" s="36">
        <f t="shared" ca="1" si="35"/>
        <v>2.8686436363636356E-2</v>
      </c>
      <c r="EK28" s="36">
        <f t="shared" ca="1" si="35"/>
        <v>2.5244063999999997E-2</v>
      </c>
      <c r="EL28" s="36">
        <f t="shared" ca="1" si="35"/>
        <v>2.5244063999999997E-2</v>
      </c>
      <c r="EM28" s="36">
        <f t="shared" ca="1" si="35"/>
        <v>2.5244063999999997E-2</v>
      </c>
      <c r="EN28" s="36">
        <f t="shared" ca="1" si="35"/>
        <v>5.0488127999999993E-2</v>
      </c>
      <c r="EO28" s="36">
        <f t="shared" ca="1" si="35"/>
        <v>7.573219199999999E-2</v>
      </c>
      <c r="EP28" s="56">
        <f t="shared" ca="1" si="35"/>
        <v>0.12622032</v>
      </c>
      <c r="EQ28" s="56">
        <f t="shared" ca="1" si="35"/>
        <v>0.25244063999999999</v>
      </c>
      <c r="ER28" s="56">
        <f t="shared" ca="1" si="35"/>
        <v>0.50488127999999999</v>
      </c>
      <c r="ES28" s="56">
        <f t="shared" ca="1" si="35"/>
        <v>1.00976256</v>
      </c>
      <c r="ET28" s="56">
        <f t="shared" ca="1" si="35"/>
        <v>2.01952512</v>
      </c>
      <c r="EU28" s="82">
        <f t="shared" ca="1" si="30"/>
        <v>0</v>
      </c>
      <c r="EV28" s="82">
        <f t="shared" ca="1" si="30"/>
        <v>0</v>
      </c>
      <c r="EW28" s="82">
        <f t="shared" ca="1" si="30"/>
        <v>0</v>
      </c>
      <c r="EX28" s="82">
        <f t="shared" ca="1" si="30"/>
        <v>0</v>
      </c>
    </row>
    <row r="29" spans="2:154" x14ac:dyDescent="0.15">
      <c r="K29" s="56">
        <f t="shared" si="37"/>
        <v>0.37549520728752905</v>
      </c>
      <c r="L29" s="56">
        <f t="shared" si="37"/>
        <v>0.32066105079302365</v>
      </c>
      <c r="M29" s="56">
        <f t="shared" si="37"/>
        <v>0.25877904446620881</v>
      </c>
      <c r="N29" s="56">
        <f t="shared" si="37"/>
        <v>0.19029542473169941</v>
      </c>
      <c r="O29" s="56">
        <f t="shared" si="37"/>
        <v>0.10620741842868525</v>
      </c>
      <c r="S29" s="36">
        <v>26</v>
      </c>
      <c r="T29" s="40">
        <f>引用信息!W48</f>
        <v>812.29213487812501</v>
      </c>
      <c r="U29" s="40">
        <f>引用信息!X48</f>
        <v>58.274265121874997</v>
      </c>
      <c r="V29" s="40">
        <f>引用信息!Y48</f>
        <v>23.040000000000003</v>
      </c>
      <c r="W29" s="40">
        <f>引用信息!Z48</f>
        <v>5.1381000000000014</v>
      </c>
      <c r="X29" s="40">
        <f>引用信息!AA48</f>
        <v>1.2555000000000001</v>
      </c>
      <c r="Y29" s="37">
        <f>IF(INT(求节点($J$4:$J$21,$I$4:$I$21,节奏总纲!AD29))&gt;$I$21,$I$21,INT(求节点($J$4:$J$21,$I$4:$I$21,节奏总纲!AD29)))</f>
        <v>12</v>
      </c>
      <c r="Z29" s="37">
        <f>IF(INT(求节点($J$4:$J$21,$I$4:$I$21,节奏总纲!AE29))&gt;$I$21,$I$21,INT(求节点($J$4:$J$21,$I$4:$I$21,节奏总纲!AE29)))</f>
        <v>12</v>
      </c>
      <c r="AA29" s="37">
        <f>IF(INT(求节点($J$4:$J$21,$I$4:$I$21,节奏总纲!AF29))&gt;$I$21,$I$21,INT(求节点($J$4:$J$21,$I$4:$I$21,节奏总纲!AF29)))</f>
        <v>12</v>
      </c>
      <c r="AB29" s="37">
        <f>IF(INT(求节点($J$4:$J$21,$I$4:$I$21,节奏总纲!AG29))&gt;$I$21,$I$21,INT(求节点($J$4:$J$21,$I$4:$I$21,节奏总纲!AG29)))</f>
        <v>13</v>
      </c>
      <c r="AC29" s="37">
        <f>IF(INT(求节点($J$4:$J$21,$I$4:$I$21,节奏总纲!AH29))&gt;$I$21,$I$21,INT(求节点($J$4:$J$21,$I$4:$I$21,节奏总纲!AH29)))</f>
        <v>18</v>
      </c>
      <c r="AD29" s="55">
        <f>('[2]功能-行军令'!F$7+'[2]功能-行军令'!F$14+24*60/'[2]功能-行军令'!$F$18)*'[2]功能-行军令'!$AJ$7</f>
        <v>27.599999999999998</v>
      </c>
      <c r="AE29" s="55">
        <f>('[2]功能-行军令'!G$7+'[2]功能-行军令'!G$14+24*60/'[2]功能-行军令'!$F$18)*'[2]功能-行军令'!$AJ$7</f>
        <v>40.199999999999996</v>
      </c>
      <c r="AF29" s="55">
        <f>('[2]功能-行军令'!H$7+'[2]功能-行军令'!H$14+24*60/'[2]功能-行军令'!$F$18)*'[2]功能-行军令'!$AJ$7</f>
        <v>54.6</v>
      </c>
      <c r="AG29" s="55">
        <f>('[2]功能-行军令'!I$7+'[2]功能-行军令'!I$14+24*60/'[2]功能-行军令'!$F$18)*'[2]功能-行军令'!$AJ$7</f>
        <v>61.8</v>
      </c>
      <c r="AH29" s="55">
        <f>('[2]功能-行军令'!J$7+'[2]功能-行军令'!J$14+24*60/'[2]功能-行军令'!$F$18)*'[2]功能-行军令'!$AJ$7</f>
        <v>61.8</v>
      </c>
      <c r="AL29" s="35">
        <v>26</v>
      </c>
      <c r="AM29" s="28">
        <f t="shared" ca="1" si="36"/>
        <v>40.638456708516351</v>
      </c>
      <c r="AN29" s="28">
        <f t="shared" ca="1" si="36"/>
        <v>22.012497383779689</v>
      </c>
      <c r="AO29" s="28">
        <f t="shared" ca="1" si="36"/>
        <v>13.902629926597697</v>
      </c>
      <c r="AP29" s="28">
        <f t="shared" ca="1" si="36"/>
        <v>9.6054534038311328</v>
      </c>
      <c r="AQ29" s="28">
        <f t="shared" ca="1" si="36"/>
        <v>8.4527989953714009</v>
      </c>
      <c r="AR29" s="28">
        <f t="shared" ca="1" si="36"/>
        <v>16.779158157142799</v>
      </c>
      <c r="AS29" s="28">
        <f t="shared" ca="1" si="36"/>
        <v>25.207128384514199</v>
      </c>
      <c r="AT29" s="28">
        <f t="shared" ca="1" si="36"/>
        <v>41.961457773656988</v>
      </c>
      <c r="AU29" s="28">
        <f t="shared" ca="1" si="12"/>
        <v>83.796475713713988</v>
      </c>
      <c r="AV29" s="28">
        <f t="shared" ca="1" si="24"/>
        <v>167.56812265942796</v>
      </c>
      <c r="AW29" s="28">
        <f t="shared" ca="1" si="24"/>
        <v>335.11141655085595</v>
      </c>
      <c r="AX29" s="28">
        <f t="shared" ca="1" si="24"/>
        <v>670.2228331017119</v>
      </c>
      <c r="AY29" s="28">
        <f t="shared" ca="1" si="24"/>
        <v>8.2033715520000037</v>
      </c>
      <c r="AZ29" s="28">
        <f t="shared" ca="1" si="24"/>
        <v>0.12414384000000001</v>
      </c>
      <c r="BA29" s="28">
        <f t="shared" ca="1" si="25"/>
        <v>0.24828768000000001</v>
      </c>
      <c r="BB29" s="28">
        <f t="shared" ca="1" si="25"/>
        <v>0.49657536000000002</v>
      </c>
      <c r="BC29" s="28">
        <f t="shared" ca="1" si="25"/>
        <v>0.99315072000000004</v>
      </c>
      <c r="BD29" s="28">
        <f t="shared" ca="1" si="25"/>
        <v>1.9863014400000001</v>
      </c>
      <c r="BE29" s="28"/>
      <c r="BF29" s="28">
        <f t="shared" ca="1" si="14"/>
        <v>1447.3102593511198</v>
      </c>
      <c r="BG29" s="28"/>
      <c r="BI29" s="28"/>
      <c r="BJ29" s="28"/>
      <c r="BK29" s="28"/>
      <c r="BL29" s="36">
        <v>26</v>
      </c>
      <c r="BM29" s="36">
        <f t="shared" ca="1" si="31"/>
        <v>34.49117372713269</v>
      </c>
      <c r="BN29" s="36">
        <f t="shared" ca="1" si="31"/>
        <v>18.682719102196874</v>
      </c>
      <c r="BO29" s="36">
        <f t="shared" ca="1" si="31"/>
        <v>11.799612064545395</v>
      </c>
      <c r="BP29" s="36">
        <f t="shared" ca="1" si="31"/>
        <v>8.1524592445949988</v>
      </c>
      <c r="BQ29" s="36">
        <f t="shared" ca="1" si="31"/>
        <v>7.1741641352435996</v>
      </c>
      <c r="BR29" s="36">
        <f t="shared" ca="1" si="31"/>
        <v>14.348328270487199</v>
      </c>
      <c r="BS29" s="36">
        <f t="shared" ca="1" si="31"/>
        <v>21.522492405730798</v>
      </c>
      <c r="BT29" s="36">
        <f t="shared" ca="1" si="31"/>
        <v>35.870820676217996</v>
      </c>
      <c r="BU29" s="36">
        <f t="shared" ca="1" si="31"/>
        <v>71.741641352435991</v>
      </c>
      <c r="BV29" s="56">
        <f t="shared" ca="1" si="31"/>
        <v>143.48328270487198</v>
      </c>
      <c r="BW29" s="56">
        <f t="shared" ca="1" si="31"/>
        <v>286.96656540974396</v>
      </c>
      <c r="BX29" s="56">
        <f t="shared" ca="1" si="31"/>
        <v>573.93313081948793</v>
      </c>
      <c r="BY29" s="56">
        <f t="shared" ca="1" si="31"/>
        <v>0</v>
      </c>
      <c r="BZ29" s="56">
        <f t="shared" ca="1" si="31"/>
        <v>0</v>
      </c>
      <c r="CA29" s="82">
        <f t="shared" ca="1" si="26"/>
        <v>0</v>
      </c>
      <c r="CB29" s="82">
        <f t="shared" ca="1" si="26"/>
        <v>0</v>
      </c>
      <c r="CC29" s="82">
        <f t="shared" ca="1" si="26"/>
        <v>0</v>
      </c>
      <c r="CD29" s="82">
        <f t="shared" ca="1" si="26"/>
        <v>0</v>
      </c>
      <c r="CE29" s="36">
        <f t="shared" ca="1" si="32"/>
        <v>3.6040391659990383</v>
      </c>
      <c r="CF29" s="36">
        <f t="shared" ca="1" si="32"/>
        <v>1.9521878815828124</v>
      </c>
      <c r="CG29" s="36">
        <f t="shared" ca="1" si="32"/>
        <v>1.2329607673154606</v>
      </c>
      <c r="CH29" s="36">
        <f t="shared" ca="1" si="32"/>
        <v>0.85186380287249985</v>
      </c>
      <c r="CI29" s="36">
        <f t="shared" ca="1" si="32"/>
        <v>0.74964014652779998</v>
      </c>
      <c r="CJ29" s="36">
        <f t="shared" ca="1" si="32"/>
        <v>1.4992802930556</v>
      </c>
      <c r="CK29" s="36">
        <f t="shared" ca="1" si="32"/>
        <v>2.2489204395833999</v>
      </c>
      <c r="CL29" s="36">
        <f t="shared" ca="1" si="32"/>
        <v>3.7482007326389999</v>
      </c>
      <c r="CM29" s="36">
        <f t="shared" ca="1" si="32"/>
        <v>7.4964014652779998</v>
      </c>
      <c r="CN29" s="56">
        <f t="shared" ca="1" si="32"/>
        <v>14.992802930556</v>
      </c>
      <c r="CO29" s="56">
        <f t="shared" ca="1" si="32"/>
        <v>29.985605861111999</v>
      </c>
      <c r="CP29" s="56">
        <f t="shared" ca="1" si="32"/>
        <v>59.971211722223998</v>
      </c>
      <c r="CQ29" s="56">
        <f t="shared" ca="1" si="32"/>
        <v>0</v>
      </c>
      <c r="CR29" s="56">
        <f t="shared" ca="1" si="32"/>
        <v>0</v>
      </c>
      <c r="CS29" s="82">
        <f t="shared" ca="1" si="27"/>
        <v>0</v>
      </c>
      <c r="CT29" s="82">
        <f t="shared" ca="1" si="27"/>
        <v>0</v>
      </c>
      <c r="CU29" s="82">
        <f t="shared" ca="1" si="27"/>
        <v>0</v>
      </c>
      <c r="CV29" s="82">
        <f t="shared" ca="1" si="27"/>
        <v>0</v>
      </c>
      <c r="CW29" s="36">
        <f t="shared" ca="1" si="33"/>
        <v>1.9353600000000002</v>
      </c>
      <c r="CX29" s="36">
        <f t="shared" ca="1" si="33"/>
        <v>1.0483200000000001</v>
      </c>
      <c r="CY29" s="36">
        <f t="shared" ca="1" si="33"/>
        <v>0.66209684210526321</v>
      </c>
      <c r="CZ29" s="36">
        <f t="shared" ca="1" si="33"/>
        <v>0.45744872727272723</v>
      </c>
      <c r="DA29" s="36">
        <f t="shared" ca="1" si="33"/>
        <v>0.40255488</v>
      </c>
      <c r="DB29" s="36">
        <f t="shared" ca="1" si="33"/>
        <v>0.80510976000000001</v>
      </c>
      <c r="DC29" s="36">
        <f t="shared" ca="1" si="33"/>
        <v>1.2076646400000002</v>
      </c>
      <c r="DD29" s="36">
        <f t="shared" ca="1" si="33"/>
        <v>2.0127744000000001</v>
      </c>
      <c r="DE29" s="36">
        <f t="shared" ca="1" si="33"/>
        <v>4.0255488000000001</v>
      </c>
      <c r="DF29" s="56">
        <f t="shared" ca="1" si="33"/>
        <v>8.0510976000000003</v>
      </c>
      <c r="DG29" s="56">
        <f t="shared" ca="1" si="33"/>
        <v>16.102195200000001</v>
      </c>
      <c r="DH29" s="56">
        <f t="shared" ca="1" si="33"/>
        <v>32.204390400000001</v>
      </c>
      <c r="DI29" s="56">
        <f t="shared" ca="1" si="33"/>
        <v>0</v>
      </c>
      <c r="DJ29" s="56">
        <f t="shared" ca="1" si="33"/>
        <v>0</v>
      </c>
      <c r="DK29" s="82">
        <f t="shared" ca="1" si="28"/>
        <v>0</v>
      </c>
      <c r="DL29" s="82">
        <f t="shared" ca="1" si="28"/>
        <v>0</v>
      </c>
      <c r="DM29" s="82">
        <f t="shared" ca="1" si="28"/>
        <v>0</v>
      </c>
      <c r="DN29" s="82">
        <f t="shared" ca="1" si="28"/>
        <v>0</v>
      </c>
      <c r="DO29" s="36">
        <f t="shared" ca="1" si="34"/>
        <v>0.48851473846153859</v>
      </c>
      <c r="DP29" s="36">
        <f t="shared" ca="1" si="34"/>
        <v>0.2646121500000001</v>
      </c>
      <c r="DQ29" s="36">
        <f t="shared" ca="1" si="34"/>
        <v>0.16712346315789478</v>
      </c>
      <c r="DR29" s="36">
        <f t="shared" ca="1" si="34"/>
        <v>0.11546712000000002</v>
      </c>
      <c r="DS29" s="36">
        <f t="shared" ca="1" si="34"/>
        <v>0.10161106560000004</v>
      </c>
      <c r="DT29" s="36">
        <f t="shared" ca="1" si="34"/>
        <v>0.10161106560000004</v>
      </c>
      <c r="DU29" s="36">
        <f t="shared" ca="1" si="34"/>
        <v>0.20322213120000007</v>
      </c>
      <c r="DV29" s="36">
        <f t="shared" ca="1" si="34"/>
        <v>0.30483319680000004</v>
      </c>
      <c r="DW29" s="36">
        <f t="shared" ca="1" si="34"/>
        <v>0.50805532800000019</v>
      </c>
      <c r="DX29" s="56">
        <f t="shared" ca="1" si="34"/>
        <v>1.0161106560000004</v>
      </c>
      <c r="DY29" s="56">
        <f t="shared" ca="1" si="34"/>
        <v>2.0322213120000008</v>
      </c>
      <c r="DZ29" s="56">
        <f t="shared" ca="1" si="34"/>
        <v>4.0644426240000016</v>
      </c>
      <c r="EA29" s="56">
        <f t="shared" ca="1" si="34"/>
        <v>8.1288852480000031</v>
      </c>
      <c r="EB29" s="56">
        <f t="shared" ca="1" si="34"/>
        <v>0</v>
      </c>
      <c r="EC29" s="82">
        <f t="shared" ca="1" si="29"/>
        <v>0</v>
      </c>
      <c r="ED29" s="82">
        <f t="shared" ca="1" si="29"/>
        <v>0</v>
      </c>
      <c r="EE29" s="82">
        <f t="shared" ca="1" si="29"/>
        <v>0</v>
      </c>
      <c r="EF29" s="82">
        <f t="shared" ca="1" si="29"/>
        <v>0</v>
      </c>
      <c r="EG29" s="36">
        <f t="shared" ca="1" si="35"/>
        <v>0.11936907692307692</v>
      </c>
      <c r="EH29" s="36">
        <f t="shared" ca="1" si="35"/>
        <v>6.465825E-2</v>
      </c>
      <c r="EI29" s="36">
        <f t="shared" ca="1" si="35"/>
        <v>4.0836789473684208E-2</v>
      </c>
      <c r="EJ29" s="36">
        <f t="shared" ca="1" si="35"/>
        <v>2.8214509090909088E-2</v>
      </c>
      <c r="EK29" s="36">
        <f t="shared" ca="1" si="35"/>
        <v>2.4828768000000001E-2</v>
      </c>
      <c r="EL29" s="36">
        <f t="shared" ca="1" si="35"/>
        <v>2.4828768000000001E-2</v>
      </c>
      <c r="EM29" s="36">
        <f t="shared" ca="1" si="35"/>
        <v>2.4828768000000001E-2</v>
      </c>
      <c r="EN29" s="36">
        <f t="shared" ca="1" si="35"/>
        <v>2.4828768000000001E-2</v>
      </c>
      <c r="EO29" s="36">
        <f t="shared" ca="1" si="35"/>
        <v>2.4828768000000001E-2</v>
      </c>
      <c r="EP29" s="56">
        <f t="shared" ca="1" si="35"/>
        <v>2.4828768000000001E-2</v>
      </c>
      <c r="EQ29" s="56">
        <f t="shared" ca="1" si="35"/>
        <v>2.4828768000000001E-2</v>
      </c>
      <c r="ER29" s="56">
        <f t="shared" ca="1" si="35"/>
        <v>4.9657536000000002E-2</v>
      </c>
      <c r="ES29" s="56">
        <f t="shared" ca="1" si="35"/>
        <v>7.4486303999999989E-2</v>
      </c>
      <c r="ET29" s="56">
        <f t="shared" ca="1" si="35"/>
        <v>0.12414384000000001</v>
      </c>
      <c r="EU29" s="82">
        <f t="shared" ca="1" si="30"/>
        <v>0.24828768000000001</v>
      </c>
      <c r="EV29" s="82">
        <f t="shared" ca="1" si="30"/>
        <v>0.49657536000000002</v>
      </c>
      <c r="EW29" s="82">
        <f t="shared" ca="1" si="30"/>
        <v>0.99315072000000004</v>
      </c>
      <c r="EX29" s="82">
        <f t="shared" ca="1" si="30"/>
        <v>1.9863014400000001</v>
      </c>
    </row>
    <row r="30" spans="2:154" x14ac:dyDescent="0.15">
      <c r="K30" s="56">
        <f t="shared" si="37"/>
        <v>0.46228882668983262</v>
      </c>
      <c r="L30" s="56">
        <f t="shared" si="37"/>
        <v>0.4080326307293396</v>
      </c>
      <c r="M30" s="56">
        <f t="shared" si="37"/>
        <v>0.33995133398964206</v>
      </c>
      <c r="N30" s="56">
        <f t="shared" si="37"/>
        <v>0.25576463675063654</v>
      </c>
      <c r="O30" s="56">
        <f t="shared" si="37"/>
        <v>0.14545329108129906</v>
      </c>
      <c r="S30" s="36">
        <v>27</v>
      </c>
      <c r="T30" s="40">
        <f>引用信息!W49</f>
        <v>789.70424153906254</v>
      </c>
      <c r="U30" s="40">
        <f>引用信息!X49</f>
        <v>56.637758460937498</v>
      </c>
      <c r="V30" s="40">
        <f>引用信息!Y49</f>
        <v>22.400000000000002</v>
      </c>
      <c r="W30" s="40">
        <f>引用信息!Z49</f>
        <v>5.0242500000000012</v>
      </c>
      <c r="X30" s="40">
        <f>引用信息!AA49</f>
        <v>1.2337499999999999</v>
      </c>
      <c r="Y30" s="37">
        <f>IF(INT(求节点($J$4:$J$21,$I$4:$I$21,节奏总纲!AD30))&gt;$I$21,$I$21,INT(求节点($J$4:$J$21,$I$4:$I$21,节奏总纲!AD30)))</f>
        <v>12</v>
      </c>
      <c r="Z30" s="37">
        <f>IF(INT(求节点($J$4:$J$21,$I$4:$I$21,节奏总纲!AE30))&gt;$I$21,$I$21,INT(求节点($J$4:$J$21,$I$4:$I$21,节奏总纲!AE30)))</f>
        <v>12</v>
      </c>
      <c r="AA30" s="37">
        <f>IF(INT(求节点($J$4:$J$21,$I$4:$I$21,节奏总纲!AF30))&gt;$I$21,$I$21,INT(求节点($J$4:$J$21,$I$4:$I$21,节奏总纲!AF30)))</f>
        <v>12</v>
      </c>
      <c r="AB30" s="37">
        <f>IF(INT(求节点($J$4:$J$21,$I$4:$I$21,节奏总纲!AG30))&gt;$I$21,$I$21,INT(求节点($J$4:$J$21,$I$4:$I$21,节奏总纲!AG30)))</f>
        <v>13</v>
      </c>
      <c r="AC30" s="37">
        <f>IF(INT(求节点($J$4:$J$21,$I$4:$I$21,节奏总纲!AH30))&gt;$I$21,$I$21,INT(求节点($J$4:$J$21,$I$4:$I$21,节奏总纲!AH30)))</f>
        <v>18</v>
      </c>
      <c r="AD30" s="55">
        <f>('[2]功能-行军令'!F$7+'[2]功能-行军令'!F$14+24*60/'[2]功能-行军令'!$F$18)*'[2]功能-行军令'!$AJ$7</f>
        <v>27.599999999999998</v>
      </c>
      <c r="AE30" s="55">
        <f>('[2]功能-行军令'!G$7+'[2]功能-行军令'!G$14+24*60/'[2]功能-行军令'!$F$18)*'[2]功能-行军令'!$AJ$7</f>
        <v>40.199999999999996</v>
      </c>
      <c r="AF30" s="55">
        <f>('[2]功能-行军令'!H$7+'[2]功能-行军令'!H$14+24*60/'[2]功能-行军令'!$F$18)*'[2]功能-行军令'!$AJ$7</f>
        <v>54.6</v>
      </c>
      <c r="AG30" s="55">
        <f>('[2]功能-行军令'!I$7+'[2]功能-行军令'!I$14+24*60/'[2]功能-行军令'!$F$18)*'[2]功能-行军令'!$AJ$7</f>
        <v>61.8</v>
      </c>
      <c r="AH30" s="55">
        <f>('[2]功能-行军令'!J$7+'[2]功能-行军令'!J$14+24*60/'[2]功能-行军令'!$F$18)*'[2]功能-行军令'!$AJ$7</f>
        <v>61.8</v>
      </c>
      <c r="AL30" s="35">
        <v>27</v>
      </c>
      <c r="AM30" s="28">
        <f t="shared" ca="1" si="36"/>
        <v>39.511475933242799</v>
      </c>
      <c r="AN30" s="28">
        <f t="shared" ca="1" si="36"/>
        <v>21.402049463839845</v>
      </c>
      <c r="AO30" s="28">
        <f t="shared" ca="1" si="36"/>
        <v>13.51708387189885</v>
      </c>
      <c r="AP30" s="28">
        <f t="shared" ca="1" si="36"/>
        <v>9.3390761296755684</v>
      </c>
      <c r="AQ30" s="28">
        <f t="shared" ca="1" si="36"/>
        <v>8.2183869941144998</v>
      </c>
      <c r="AR30" s="28">
        <f t="shared" ca="1" si="36"/>
        <v>16.313015780229001</v>
      </c>
      <c r="AS30" s="28">
        <f t="shared" ca="1" si="36"/>
        <v>24.5070041343435</v>
      </c>
      <c r="AT30" s="28">
        <f t="shared" ca="1" si="36"/>
        <v>40.795621274572504</v>
      </c>
      <c r="AU30" s="28">
        <f t="shared" ca="1" si="12"/>
        <v>81.46748434114501</v>
      </c>
      <c r="AV30" s="28">
        <f t="shared" ref="AV30:AZ39" ca="1" si="38">SUMIF($BM$3:$EX$3,AV$3,$BM30:$EX30)</f>
        <v>162.91057004229</v>
      </c>
      <c r="AW30" s="28">
        <f t="shared" ca="1" si="38"/>
        <v>325.79674144458005</v>
      </c>
      <c r="AX30" s="28">
        <f t="shared" ca="1" si="38"/>
        <v>651.5934828891601</v>
      </c>
      <c r="AY30" s="28">
        <f t="shared" ca="1" si="38"/>
        <v>8.0219613600000024</v>
      </c>
      <c r="AZ30" s="28">
        <f t="shared" ca="1" si="38"/>
        <v>0.12199319999999998</v>
      </c>
      <c r="BA30" s="28">
        <f t="shared" ca="1" si="25"/>
        <v>0.24398639999999996</v>
      </c>
      <c r="BB30" s="28">
        <f t="shared" ca="1" si="25"/>
        <v>0.48797279999999993</v>
      </c>
      <c r="BC30" s="28">
        <f t="shared" ca="1" si="25"/>
        <v>0.97594559999999986</v>
      </c>
      <c r="BD30" s="28">
        <f t="shared" ca="1" si="25"/>
        <v>1.9518911999999997</v>
      </c>
      <c r="BE30" s="28"/>
      <c r="BF30" s="28">
        <f t="shared" ca="1" si="14"/>
        <v>1407.1757428590918</v>
      </c>
      <c r="BG30" s="28"/>
      <c r="BI30" s="28"/>
      <c r="BJ30" s="28"/>
      <c r="BK30" s="28"/>
      <c r="BL30" s="36">
        <v>27</v>
      </c>
      <c r="BM30" s="36">
        <f t="shared" ca="1" si="31"/>
        <v>33.532057025350966</v>
      </c>
      <c r="BN30" s="36">
        <f t="shared" ca="1" si="31"/>
        <v>18.163197555398437</v>
      </c>
      <c r="BO30" s="36">
        <f t="shared" ca="1" si="31"/>
        <v>11.471493192883225</v>
      </c>
      <c r="BP30" s="36">
        <f t="shared" ca="1" si="31"/>
        <v>7.9257589332647722</v>
      </c>
      <c r="BQ30" s="36">
        <f t="shared" ca="1" si="31"/>
        <v>6.9746678612729998</v>
      </c>
      <c r="BR30" s="36">
        <f t="shared" ca="1" si="31"/>
        <v>13.949335722546</v>
      </c>
      <c r="BS30" s="36">
        <f t="shared" ca="1" si="31"/>
        <v>20.924003583818997</v>
      </c>
      <c r="BT30" s="36">
        <f t="shared" ca="1" si="31"/>
        <v>34.873339306365004</v>
      </c>
      <c r="BU30" s="36">
        <f t="shared" ca="1" si="31"/>
        <v>69.746678612730008</v>
      </c>
      <c r="BV30" s="56">
        <f t="shared" ca="1" si="31"/>
        <v>139.49335722546002</v>
      </c>
      <c r="BW30" s="56">
        <f t="shared" ca="1" si="31"/>
        <v>278.98671445092003</v>
      </c>
      <c r="BX30" s="56">
        <f t="shared" ca="1" si="31"/>
        <v>557.97342890184007</v>
      </c>
      <c r="BY30" s="56">
        <f t="shared" ca="1" si="31"/>
        <v>0</v>
      </c>
      <c r="BZ30" s="56">
        <f t="shared" ca="1" si="31"/>
        <v>0</v>
      </c>
      <c r="CA30" s="82">
        <f t="shared" ca="1" si="26"/>
        <v>0</v>
      </c>
      <c r="CB30" s="82">
        <f t="shared" ca="1" si="26"/>
        <v>0</v>
      </c>
      <c r="CC30" s="82">
        <f t="shared" ca="1" si="26"/>
        <v>0</v>
      </c>
      <c r="CD30" s="82">
        <f t="shared" ca="1" si="26"/>
        <v>0</v>
      </c>
      <c r="CE30" s="36">
        <f t="shared" ca="1" si="32"/>
        <v>3.5028275232764421</v>
      </c>
      <c r="CF30" s="36">
        <f t="shared" ca="1" si="32"/>
        <v>1.8973649084414062</v>
      </c>
      <c r="CG30" s="36">
        <f t="shared" ca="1" si="32"/>
        <v>1.1983357316472039</v>
      </c>
      <c r="CH30" s="36">
        <f t="shared" ca="1" si="32"/>
        <v>0.82794105095624981</v>
      </c>
      <c r="CI30" s="36">
        <f t="shared" ca="1" si="32"/>
        <v>0.72858812484149993</v>
      </c>
      <c r="CJ30" s="36">
        <f t="shared" ca="1" si="32"/>
        <v>1.4571762496829999</v>
      </c>
      <c r="CK30" s="36">
        <f t="shared" ca="1" si="32"/>
        <v>2.1857643745244997</v>
      </c>
      <c r="CL30" s="36">
        <f t="shared" ca="1" si="32"/>
        <v>3.6429406242074998</v>
      </c>
      <c r="CM30" s="36">
        <f t="shared" ca="1" si="32"/>
        <v>7.2858812484149995</v>
      </c>
      <c r="CN30" s="56">
        <f t="shared" ca="1" si="32"/>
        <v>14.571762496829999</v>
      </c>
      <c r="CO30" s="56">
        <f t="shared" ca="1" si="32"/>
        <v>29.143524993659998</v>
      </c>
      <c r="CP30" s="56">
        <f t="shared" ca="1" si="32"/>
        <v>58.287049987319996</v>
      </c>
      <c r="CQ30" s="56">
        <f t="shared" ca="1" si="32"/>
        <v>0</v>
      </c>
      <c r="CR30" s="56">
        <f t="shared" ca="1" si="32"/>
        <v>0</v>
      </c>
      <c r="CS30" s="82">
        <f t="shared" ca="1" si="27"/>
        <v>0</v>
      </c>
      <c r="CT30" s="82">
        <f t="shared" ca="1" si="27"/>
        <v>0</v>
      </c>
      <c r="CU30" s="82">
        <f t="shared" ca="1" si="27"/>
        <v>0</v>
      </c>
      <c r="CV30" s="82">
        <f t="shared" ca="1" si="27"/>
        <v>0</v>
      </c>
      <c r="CW30" s="36">
        <f t="shared" ca="1" si="33"/>
        <v>1.8816000000000002</v>
      </c>
      <c r="CX30" s="36">
        <f t="shared" ca="1" si="33"/>
        <v>1.0192000000000001</v>
      </c>
      <c r="CY30" s="36">
        <f t="shared" ca="1" si="33"/>
        <v>0.64370526315789478</v>
      </c>
      <c r="CZ30" s="36">
        <f t="shared" ca="1" si="33"/>
        <v>0.44474181818181818</v>
      </c>
      <c r="DA30" s="36">
        <f t="shared" ca="1" si="33"/>
        <v>0.39137280000000002</v>
      </c>
      <c r="DB30" s="36">
        <f t="shared" ca="1" si="33"/>
        <v>0.78274560000000004</v>
      </c>
      <c r="DC30" s="36">
        <f t="shared" ca="1" si="33"/>
        <v>1.1741184</v>
      </c>
      <c r="DD30" s="36">
        <f t="shared" ca="1" si="33"/>
        <v>1.9568640000000002</v>
      </c>
      <c r="DE30" s="36">
        <f t="shared" ca="1" si="33"/>
        <v>3.9137280000000003</v>
      </c>
      <c r="DF30" s="56">
        <f t="shared" ca="1" si="33"/>
        <v>7.8274560000000006</v>
      </c>
      <c r="DG30" s="56">
        <f t="shared" ca="1" si="33"/>
        <v>15.654912000000001</v>
      </c>
      <c r="DH30" s="56">
        <f t="shared" ca="1" si="33"/>
        <v>31.309824000000003</v>
      </c>
      <c r="DI30" s="56">
        <f t="shared" ca="1" si="33"/>
        <v>0</v>
      </c>
      <c r="DJ30" s="56">
        <f t="shared" ca="1" si="33"/>
        <v>0</v>
      </c>
      <c r="DK30" s="82">
        <f t="shared" ca="1" si="28"/>
        <v>0</v>
      </c>
      <c r="DL30" s="82">
        <f t="shared" ca="1" si="28"/>
        <v>0</v>
      </c>
      <c r="DM30" s="82">
        <f t="shared" ca="1" si="28"/>
        <v>0</v>
      </c>
      <c r="DN30" s="82">
        <f t="shared" ca="1" si="28"/>
        <v>0</v>
      </c>
      <c r="DO30" s="36">
        <f t="shared" ca="1" si="34"/>
        <v>0.47769023076923089</v>
      </c>
      <c r="DP30" s="36">
        <f t="shared" ca="1" si="34"/>
        <v>0.25874887500000004</v>
      </c>
      <c r="DQ30" s="36">
        <f t="shared" ca="1" si="34"/>
        <v>0.16342034210526321</v>
      </c>
      <c r="DR30" s="36">
        <f t="shared" ca="1" si="34"/>
        <v>0.11290860000000001</v>
      </c>
      <c r="DS30" s="36">
        <f t="shared" ca="1" si="34"/>
        <v>9.9359568000000023E-2</v>
      </c>
      <c r="DT30" s="36">
        <f t="shared" ca="1" si="34"/>
        <v>9.9359568000000023E-2</v>
      </c>
      <c r="DU30" s="36">
        <f t="shared" ca="1" si="34"/>
        <v>0.19871913600000005</v>
      </c>
      <c r="DV30" s="36">
        <f t="shared" ca="1" si="34"/>
        <v>0.29807870400000008</v>
      </c>
      <c r="DW30" s="36">
        <f t="shared" ca="1" si="34"/>
        <v>0.4967978400000001</v>
      </c>
      <c r="DX30" s="56">
        <f t="shared" ca="1" si="34"/>
        <v>0.9935956800000002</v>
      </c>
      <c r="DY30" s="56">
        <f t="shared" ca="1" si="34"/>
        <v>1.9871913600000004</v>
      </c>
      <c r="DZ30" s="56">
        <f t="shared" ca="1" si="34"/>
        <v>3.9743827200000008</v>
      </c>
      <c r="EA30" s="56">
        <f t="shared" ca="1" si="34"/>
        <v>7.9487654400000016</v>
      </c>
      <c r="EB30" s="56">
        <f t="shared" ca="1" si="34"/>
        <v>0</v>
      </c>
      <c r="EC30" s="82">
        <f t="shared" ca="1" si="29"/>
        <v>0</v>
      </c>
      <c r="ED30" s="82">
        <f t="shared" ca="1" si="29"/>
        <v>0</v>
      </c>
      <c r="EE30" s="82">
        <f t="shared" ca="1" si="29"/>
        <v>0</v>
      </c>
      <c r="EF30" s="82">
        <f t="shared" ca="1" si="29"/>
        <v>0</v>
      </c>
      <c r="EG30" s="36">
        <f t="shared" ca="1" si="35"/>
        <v>0.11730115384615383</v>
      </c>
      <c r="EH30" s="36">
        <f t="shared" ca="1" si="35"/>
        <v>6.3538124999999987E-2</v>
      </c>
      <c r="EI30" s="36">
        <f t="shared" ca="1" si="35"/>
        <v>4.0129342105263151E-2</v>
      </c>
      <c r="EJ30" s="36">
        <f t="shared" ca="1" si="35"/>
        <v>2.7725727272727266E-2</v>
      </c>
      <c r="EK30" s="36">
        <f t="shared" ca="1" si="35"/>
        <v>2.4398639999999996E-2</v>
      </c>
      <c r="EL30" s="36">
        <f t="shared" ca="1" si="35"/>
        <v>2.4398639999999996E-2</v>
      </c>
      <c r="EM30" s="36">
        <f t="shared" ca="1" si="35"/>
        <v>2.4398639999999996E-2</v>
      </c>
      <c r="EN30" s="36">
        <f t="shared" ca="1" si="35"/>
        <v>2.4398639999999996E-2</v>
      </c>
      <c r="EO30" s="36">
        <f t="shared" ca="1" si="35"/>
        <v>2.4398639999999996E-2</v>
      </c>
      <c r="EP30" s="56">
        <f t="shared" ca="1" si="35"/>
        <v>2.4398639999999996E-2</v>
      </c>
      <c r="EQ30" s="56">
        <f t="shared" ca="1" si="35"/>
        <v>2.4398639999999996E-2</v>
      </c>
      <c r="ER30" s="56">
        <f t="shared" ca="1" si="35"/>
        <v>4.8797279999999991E-2</v>
      </c>
      <c r="ES30" s="56">
        <f t="shared" ca="1" si="35"/>
        <v>7.3195919999999984E-2</v>
      </c>
      <c r="ET30" s="56">
        <f t="shared" ca="1" si="35"/>
        <v>0.12199319999999998</v>
      </c>
      <c r="EU30" s="82">
        <f t="shared" ca="1" si="30"/>
        <v>0.24398639999999996</v>
      </c>
      <c r="EV30" s="82">
        <f t="shared" ca="1" si="30"/>
        <v>0.48797279999999993</v>
      </c>
      <c r="EW30" s="82">
        <f t="shared" ca="1" si="30"/>
        <v>0.97594559999999986</v>
      </c>
      <c r="EX30" s="82">
        <f t="shared" ca="1" si="30"/>
        <v>1.9518911999999997</v>
      </c>
    </row>
    <row r="31" spans="2:154" x14ac:dyDescent="0.15">
      <c r="K31" s="56">
        <f t="shared" si="37"/>
        <v>0.56914430633096336</v>
      </c>
      <c r="L31" s="56">
        <f t="shared" si="37"/>
        <v>0.49577903252676347</v>
      </c>
      <c r="M31" s="56">
        <f t="shared" si="37"/>
        <v>0.41042847069549815</v>
      </c>
      <c r="N31" s="56">
        <f t="shared" si="37"/>
        <v>0.30626546187933368</v>
      </c>
      <c r="O31" s="56">
        <f t="shared" si="37"/>
        <v>0.17594718695388795</v>
      </c>
      <c r="S31" s="36">
        <v>28</v>
      </c>
      <c r="T31" s="40">
        <f>引用信息!W50</f>
        <v>767.1177323671875</v>
      </c>
      <c r="U31" s="40">
        <f>引用信息!X50</f>
        <v>55.002267632812497</v>
      </c>
      <c r="V31" s="40">
        <f>引用信息!Y50</f>
        <v>21.759999999999998</v>
      </c>
      <c r="W31" s="40">
        <f>引用信息!Z50</f>
        <v>4.9087500000000004</v>
      </c>
      <c r="X31" s="40">
        <f>引用信息!AA50</f>
        <v>1.2112499999999997</v>
      </c>
      <c r="Y31" s="37">
        <f>IF(INT(求节点($J$4:$J$21,$I$4:$I$21,节奏总纲!AD31))&gt;$I$21,$I$21,INT(求节点($J$4:$J$21,$I$4:$I$21,节奏总纲!AD31)))</f>
        <v>12</v>
      </c>
      <c r="Z31" s="37">
        <f>IF(INT(求节点($J$4:$J$21,$I$4:$I$21,节奏总纲!AE31))&gt;$I$21,$I$21,INT(求节点($J$4:$J$21,$I$4:$I$21,节奏总纲!AE31)))</f>
        <v>12</v>
      </c>
      <c r="AA31" s="37">
        <f>IF(INT(求节点($J$4:$J$21,$I$4:$I$21,节奏总纲!AF31))&gt;$I$21,$I$21,INT(求节点($J$4:$J$21,$I$4:$I$21,节奏总纲!AF31)))</f>
        <v>13</v>
      </c>
      <c r="AB31" s="37">
        <f>IF(INT(求节点($J$4:$J$21,$I$4:$I$21,节奏总纲!AG31))&gt;$I$21,$I$21,INT(求节点($J$4:$J$21,$I$4:$I$21,节奏总纲!AG31)))</f>
        <v>13</v>
      </c>
      <c r="AC31" s="37">
        <f>IF(INT(求节点($J$4:$J$21,$I$4:$I$21,节奏总纲!AH31))&gt;$I$21,$I$21,INT(求节点($J$4:$J$21,$I$4:$I$21,节奏总纲!AH31)))</f>
        <v>18</v>
      </c>
      <c r="AD31" s="55">
        <f>('[2]功能-行军令'!F$7+'[2]功能-行军令'!F$14+24*60/'[2]功能-行军令'!$F$18)*'[2]功能-行军令'!$AJ$7</f>
        <v>27.599999999999998</v>
      </c>
      <c r="AE31" s="55">
        <f>('[2]功能-行军令'!G$7+'[2]功能-行军令'!G$14+24*60/'[2]功能-行军令'!$F$18)*'[2]功能-行军令'!$AJ$7</f>
        <v>40.199999999999996</v>
      </c>
      <c r="AF31" s="55">
        <f>('[2]功能-行军令'!H$7+'[2]功能-行军令'!H$14+24*60/'[2]功能-行军令'!$F$18)*'[2]功能-行军令'!$AJ$7</f>
        <v>54.6</v>
      </c>
      <c r="AG31" s="55">
        <f>('[2]功能-行军令'!I$7+'[2]功能-行军令'!I$14+24*60/'[2]功能-行军令'!$F$18)*'[2]功能-行军令'!$AJ$7</f>
        <v>61.8</v>
      </c>
      <c r="AH31" s="55">
        <f>('[2]功能-行军令'!J$7+'[2]功能-行军令'!J$14+24*60/'[2]功能-行军令'!$F$18)*'[2]功能-行军令'!$AJ$7</f>
        <v>61.8</v>
      </c>
      <c r="AL31" s="35">
        <v>28</v>
      </c>
      <c r="AM31" s="28">
        <f t="shared" ca="1" si="36"/>
        <v>38.384388572574522</v>
      </c>
      <c r="AN31" s="28">
        <f t="shared" ca="1" si="36"/>
        <v>20.791543810144528</v>
      </c>
      <c r="AO31" s="28">
        <f t="shared" ca="1" si="36"/>
        <v>13.131501353775493</v>
      </c>
      <c r="AP31" s="28">
        <f t="shared" ca="1" si="36"/>
        <v>9.0726736626085227</v>
      </c>
      <c r="AQ31" s="28">
        <f t="shared" ca="1" si="36"/>
        <v>7.9839528230954997</v>
      </c>
      <c r="AR31" s="28">
        <f t="shared" ca="1" si="36"/>
        <v>15.466685806190998</v>
      </c>
      <c r="AS31" s="28">
        <f t="shared" ca="1" si="36"/>
        <v>23.426684949286496</v>
      </c>
      <c r="AT31" s="28">
        <f t="shared" ca="1" si="36"/>
        <v>38.869417075477493</v>
      </c>
      <c r="AU31" s="28">
        <f t="shared" ca="1" si="12"/>
        <v>77.237614310954996</v>
      </c>
      <c r="AV31" s="28">
        <f t="shared" ca="1" si="38"/>
        <v>154.45127494190999</v>
      </c>
      <c r="AW31" s="28">
        <f t="shared" ca="1" si="38"/>
        <v>308.87859620381994</v>
      </c>
      <c r="AX31" s="28">
        <f t="shared" ca="1" si="38"/>
        <v>617.75719240763988</v>
      </c>
      <c r="AY31" s="28">
        <f t="shared" ca="1" si="38"/>
        <v>38.253153839999996</v>
      </c>
      <c r="AZ31" s="28">
        <f t="shared" ca="1" si="38"/>
        <v>0.11976839999999997</v>
      </c>
      <c r="BA31" s="28">
        <f t="shared" ca="1" si="25"/>
        <v>0.23953679999999994</v>
      </c>
      <c r="BB31" s="28">
        <f t="shared" ca="1" si="25"/>
        <v>0.47907359999999988</v>
      </c>
      <c r="BC31" s="28">
        <f t="shared" ca="1" si="25"/>
        <v>0.95814719999999975</v>
      </c>
      <c r="BD31" s="28">
        <f t="shared" ca="1" si="25"/>
        <v>1.9162943999999995</v>
      </c>
      <c r="BE31" s="28"/>
      <c r="BF31" s="28">
        <f t="shared" ca="1" si="14"/>
        <v>1367.4175001574783</v>
      </c>
      <c r="BG31" s="28"/>
      <c r="BI31" s="28"/>
      <c r="BJ31" s="28"/>
      <c r="BK31" s="28"/>
      <c r="BL31" s="36">
        <v>28</v>
      </c>
      <c r="BM31" s="36">
        <f t="shared" ca="1" si="31"/>
        <v>32.572999097437496</v>
      </c>
      <c r="BN31" s="36">
        <f t="shared" ca="1" si="31"/>
        <v>17.643707844445313</v>
      </c>
      <c r="BO31" s="36">
        <f t="shared" ca="1" si="31"/>
        <v>11.143394428070723</v>
      </c>
      <c r="BP31" s="36">
        <f t="shared" ca="1" si="31"/>
        <v>7.6990725139397718</v>
      </c>
      <c r="BQ31" s="36">
        <f t="shared" ca="1" si="31"/>
        <v>6.7751838122669996</v>
      </c>
      <c r="BR31" s="36">
        <f t="shared" ca="1" si="31"/>
        <v>13.550367624533999</v>
      </c>
      <c r="BS31" s="36">
        <f t="shared" ca="1" si="31"/>
        <v>20.325551436800996</v>
      </c>
      <c r="BT31" s="36">
        <f t="shared" ca="1" si="31"/>
        <v>33.875919061334997</v>
      </c>
      <c r="BU31" s="36">
        <f t="shared" ca="1" si="31"/>
        <v>67.751838122669994</v>
      </c>
      <c r="BV31" s="56">
        <f t="shared" ca="1" si="31"/>
        <v>135.50367624533999</v>
      </c>
      <c r="BW31" s="56">
        <f t="shared" ca="1" si="31"/>
        <v>271.00735249067998</v>
      </c>
      <c r="BX31" s="56">
        <f t="shared" ca="1" si="31"/>
        <v>542.01470498135996</v>
      </c>
      <c r="BY31" s="56">
        <f t="shared" ca="1" si="31"/>
        <v>0</v>
      </c>
      <c r="BZ31" s="56">
        <f t="shared" ca="1" si="31"/>
        <v>0</v>
      </c>
      <c r="CA31" s="82">
        <f t="shared" ca="1" si="26"/>
        <v>0</v>
      </c>
      <c r="CB31" s="82">
        <f t="shared" ca="1" si="26"/>
        <v>0</v>
      </c>
      <c r="CC31" s="82">
        <f t="shared" ca="1" si="26"/>
        <v>0</v>
      </c>
      <c r="CD31" s="82">
        <f t="shared" ca="1" si="26"/>
        <v>0</v>
      </c>
      <c r="CE31" s="36">
        <f t="shared" ca="1" si="32"/>
        <v>3.4016787059062494</v>
      </c>
      <c r="CF31" s="36">
        <f t="shared" ca="1" si="32"/>
        <v>1.8425759656992184</v>
      </c>
      <c r="CG31" s="36">
        <f t="shared" ca="1" si="32"/>
        <v>1.1637321888626644</v>
      </c>
      <c r="CH31" s="36">
        <f t="shared" ca="1" si="32"/>
        <v>0.80403314866874975</v>
      </c>
      <c r="CI31" s="36">
        <f t="shared" ca="1" si="32"/>
        <v>0.70754917082849988</v>
      </c>
      <c r="CJ31" s="36">
        <f t="shared" ca="1" si="32"/>
        <v>1.4150983416569998</v>
      </c>
      <c r="CK31" s="36">
        <f t="shared" ca="1" si="32"/>
        <v>2.1226475124854995</v>
      </c>
      <c r="CL31" s="36">
        <f t="shared" ca="1" si="32"/>
        <v>3.5377458541425</v>
      </c>
      <c r="CM31" s="36">
        <f t="shared" ca="1" si="32"/>
        <v>7.075491708285</v>
      </c>
      <c r="CN31" s="56">
        <f t="shared" ca="1" si="32"/>
        <v>14.15098341657</v>
      </c>
      <c r="CO31" s="56">
        <f t="shared" ca="1" si="32"/>
        <v>28.30196683314</v>
      </c>
      <c r="CP31" s="56">
        <f t="shared" ca="1" si="32"/>
        <v>56.60393366628</v>
      </c>
      <c r="CQ31" s="56">
        <f t="shared" ca="1" si="32"/>
        <v>0</v>
      </c>
      <c r="CR31" s="56">
        <f t="shared" ca="1" si="32"/>
        <v>0</v>
      </c>
      <c r="CS31" s="82">
        <f t="shared" ca="1" si="27"/>
        <v>0</v>
      </c>
      <c r="CT31" s="82">
        <f t="shared" ca="1" si="27"/>
        <v>0</v>
      </c>
      <c r="CU31" s="82">
        <f t="shared" ca="1" si="27"/>
        <v>0</v>
      </c>
      <c r="CV31" s="82">
        <f t="shared" ca="1" si="27"/>
        <v>0</v>
      </c>
      <c r="CW31" s="36">
        <f t="shared" ca="1" si="33"/>
        <v>1.8278399999999999</v>
      </c>
      <c r="CX31" s="36">
        <f t="shared" ca="1" si="33"/>
        <v>0.99007999999999996</v>
      </c>
      <c r="CY31" s="36">
        <f t="shared" ca="1" si="33"/>
        <v>0.62531368421052635</v>
      </c>
      <c r="CZ31" s="36">
        <f t="shared" ca="1" si="33"/>
        <v>0.43203490909090903</v>
      </c>
      <c r="DA31" s="36">
        <f t="shared" ca="1" si="33"/>
        <v>0.38019071999999998</v>
      </c>
      <c r="DB31" s="36">
        <f t="shared" ca="1" si="33"/>
        <v>0.38019071999999998</v>
      </c>
      <c r="DC31" s="36">
        <f t="shared" ca="1" si="33"/>
        <v>0.76038143999999996</v>
      </c>
      <c r="DD31" s="36">
        <f t="shared" ca="1" si="33"/>
        <v>1.1405721599999998</v>
      </c>
      <c r="DE31" s="36">
        <f t="shared" ca="1" si="33"/>
        <v>1.9009535999999998</v>
      </c>
      <c r="DF31" s="56">
        <f t="shared" ca="1" si="33"/>
        <v>3.8019071999999996</v>
      </c>
      <c r="DG31" s="56">
        <f t="shared" ca="1" si="33"/>
        <v>7.6038143999999992</v>
      </c>
      <c r="DH31" s="56">
        <f t="shared" ca="1" si="33"/>
        <v>15.207628799999998</v>
      </c>
      <c r="DI31" s="56">
        <f t="shared" ca="1" si="33"/>
        <v>30.415257599999997</v>
      </c>
      <c r="DJ31" s="56">
        <f t="shared" ca="1" si="33"/>
        <v>0</v>
      </c>
      <c r="DK31" s="82">
        <f t="shared" ca="1" si="28"/>
        <v>0</v>
      </c>
      <c r="DL31" s="82">
        <f t="shared" ca="1" si="28"/>
        <v>0</v>
      </c>
      <c r="DM31" s="82">
        <f t="shared" ca="1" si="28"/>
        <v>0</v>
      </c>
      <c r="DN31" s="82">
        <f t="shared" ca="1" si="28"/>
        <v>0</v>
      </c>
      <c r="DO31" s="36">
        <f t="shared" ca="1" si="34"/>
        <v>0.46670884615384622</v>
      </c>
      <c r="DP31" s="36">
        <f t="shared" ca="1" si="34"/>
        <v>0.25280062500000006</v>
      </c>
      <c r="DQ31" s="36">
        <f t="shared" ca="1" si="34"/>
        <v>0.15966355263157897</v>
      </c>
      <c r="DR31" s="36">
        <f t="shared" ca="1" si="34"/>
        <v>0.11031300000000001</v>
      </c>
      <c r="DS31" s="36">
        <f t="shared" ca="1" si="34"/>
        <v>9.7075440000000013E-2</v>
      </c>
      <c r="DT31" s="36">
        <f t="shared" ca="1" si="34"/>
        <v>9.7075440000000013E-2</v>
      </c>
      <c r="DU31" s="36">
        <f t="shared" ca="1" si="34"/>
        <v>0.19415088000000003</v>
      </c>
      <c r="DV31" s="36">
        <f t="shared" ca="1" si="34"/>
        <v>0.29122632000000004</v>
      </c>
      <c r="DW31" s="36">
        <f t="shared" ca="1" si="34"/>
        <v>0.48537720000000001</v>
      </c>
      <c r="DX31" s="56">
        <f t="shared" ca="1" si="34"/>
        <v>0.97075440000000002</v>
      </c>
      <c r="DY31" s="56">
        <f t="shared" ca="1" si="34"/>
        <v>1.9415088</v>
      </c>
      <c r="DZ31" s="56">
        <f t="shared" ca="1" si="34"/>
        <v>3.8830176000000001</v>
      </c>
      <c r="EA31" s="56">
        <f t="shared" ca="1" si="34"/>
        <v>7.7660352000000001</v>
      </c>
      <c r="EB31" s="56">
        <f t="shared" ca="1" si="34"/>
        <v>0</v>
      </c>
      <c r="EC31" s="82">
        <f t="shared" ca="1" si="29"/>
        <v>0</v>
      </c>
      <c r="ED31" s="82">
        <f t="shared" ca="1" si="29"/>
        <v>0</v>
      </c>
      <c r="EE31" s="82">
        <f t="shared" ca="1" si="29"/>
        <v>0</v>
      </c>
      <c r="EF31" s="82">
        <f t="shared" ca="1" si="29"/>
        <v>0</v>
      </c>
      <c r="EG31" s="36">
        <f t="shared" ca="1" si="35"/>
        <v>0.11516192307692305</v>
      </c>
      <c r="EH31" s="36">
        <f t="shared" ca="1" si="35"/>
        <v>6.2379374999999987E-2</v>
      </c>
      <c r="EI31" s="36">
        <f t="shared" ca="1" si="35"/>
        <v>3.9397499999999995E-2</v>
      </c>
      <c r="EJ31" s="36">
        <f t="shared" ca="1" si="35"/>
        <v>2.7220090909090899E-2</v>
      </c>
      <c r="EK31" s="36">
        <f t="shared" ca="1" si="35"/>
        <v>2.3953679999999995E-2</v>
      </c>
      <c r="EL31" s="36">
        <f t="shared" ca="1" si="35"/>
        <v>2.3953679999999995E-2</v>
      </c>
      <c r="EM31" s="36">
        <f t="shared" ca="1" si="35"/>
        <v>2.3953679999999995E-2</v>
      </c>
      <c r="EN31" s="36">
        <f t="shared" ca="1" si="35"/>
        <v>2.3953679999999995E-2</v>
      </c>
      <c r="EO31" s="36">
        <f t="shared" ca="1" si="35"/>
        <v>2.3953679999999995E-2</v>
      </c>
      <c r="EP31" s="56">
        <f t="shared" ca="1" si="35"/>
        <v>2.3953679999999995E-2</v>
      </c>
      <c r="EQ31" s="56">
        <f t="shared" ca="1" si="35"/>
        <v>2.3953679999999995E-2</v>
      </c>
      <c r="ER31" s="56">
        <f t="shared" ca="1" si="35"/>
        <v>4.7907359999999989E-2</v>
      </c>
      <c r="ES31" s="56">
        <f t="shared" ca="1" si="35"/>
        <v>7.1861039999999973E-2</v>
      </c>
      <c r="ET31" s="56">
        <f t="shared" ca="1" si="35"/>
        <v>0.11976839999999997</v>
      </c>
      <c r="EU31" s="82">
        <f t="shared" ca="1" si="30"/>
        <v>0.23953679999999994</v>
      </c>
      <c r="EV31" s="82">
        <f t="shared" ca="1" si="30"/>
        <v>0.47907359999999988</v>
      </c>
      <c r="EW31" s="82">
        <f t="shared" ca="1" si="30"/>
        <v>0.95814719999999975</v>
      </c>
      <c r="EX31" s="82">
        <f t="shared" ca="1" si="30"/>
        <v>1.9162943999999995</v>
      </c>
    </row>
    <row r="32" spans="2:154" x14ac:dyDescent="0.15">
      <c r="K32" s="56">
        <f t="shared" si="37"/>
        <v>0.96856686697920402</v>
      </c>
      <c r="L32" s="56">
        <f t="shared" si="37"/>
        <v>0.84508833674389683</v>
      </c>
      <c r="M32" s="56">
        <f t="shared" si="37"/>
        <v>0.69732019531485978</v>
      </c>
      <c r="N32" s="56">
        <f t="shared" si="37"/>
        <v>0.5182699013700296</v>
      </c>
      <c r="O32" s="56">
        <f t="shared" si="37"/>
        <v>0.28529952196481301</v>
      </c>
      <c r="P32" s="56"/>
      <c r="S32" s="36">
        <v>29</v>
      </c>
      <c r="T32" s="40">
        <f>引用信息!W51</f>
        <v>744.53260736250002</v>
      </c>
      <c r="U32" s="40">
        <f>引用信息!X51</f>
        <v>53.367792637499996</v>
      </c>
      <c r="V32" s="40">
        <f>引用信息!Y51</f>
        <v>21.12</v>
      </c>
      <c r="W32" s="40">
        <f>引用信息!Z51</f>
        <v>4.7916000000000016</v>
      </c>
      <c r="X32" s="40">
        <f>引用信息!AA51</f>
        <v>1.1879999999999999</v>
      </c>
      <c r="Y32" s="37">
        <f>IF(INT(求节点($J$4:$J$21,$I$4:$I$21,节奏总纲!AD32))&gt;$I$21,$I$21,INT(求节点($J$4:$J$21,$I$4:$I$21,节奏总纲!AD32)))</f>
        <v>12</v>
      </c>
      <c r="Z32" s="37">
        <f>IF(INT(求节点($J$4:$J$21,$I$4:$I$21,节奏总纲!AE32))&gt;$I$21,$I$21,INT(求节点($J$4:$J$21,$I$4:$I$21,节奏总纲!AE32)))</f>
        <v>12</v>
      </c>
      <c r="AA32" s="37">
        <f>IF(INT(求节点($J$4:$J$21,$I$4:$I$21,节奏总纲!AF32))&gt;$I$21,$I$21,INT(求节点($J$4:$J$21,$I$4:$I$21,节奏总纲!AF32)))</f>
        <v>13</v>
      </c>
      <c r="AB32" s="37">
        <f>IF(INT(求节点($J$4:$J$21,$I$4:$I$21,节奏总纲!AG32))&gt;$I$21,$I$21,INT(求节点($J$4:$J$21,$I$4:$I$21,节奏总纲!AG32)))</f>
        <v>13</v>
      </c>
      <c r="AC32" s="37">
        <f>IF(INT(求节点($J$4:$J$21,$I$4:$I$21,节奏总纲!AH32))&gt;$I$21,$I$21,INT(求节点($J$4:$J$21,$I$4:$I$21,节奏总纲!AH32)))</f>
        <v>18</v>
      </c>
      <c r="AD32" s="55">
        <f>('[2]功能-行军令'!F$7+'[2]功能-行军令'!F$14+24*60/'[2]功能-行军令'!$F$18)*'[2]功能-行军令'!$AJ$7</f>
        <v>27.599999999999998</v>
      </c>
      <c r="AE32" s="55">
        <f>('[2]功能-行军令'!G$7+'[2]功能-行军令'!G$14+24*60/'[2]功能-行军令'!$F$18)*'[2]功能-行军令'!$AJ$7</f>
        <v>40.199999999999996</v>
      </c>
      <c r="AF32" s="55">
        <f>('[2]功能-行军令'!H$7+'[2]功能-行军令'!H$14+24*60/'[2]功能-行军令'!$F$18)*'[2]功能-行军令'!$AJ$7</f>
        <v>54.6</v>
      </c>
      <c r="AG32" s="55">
        <f>('[2]功能-行军令'!I$7+'[2]功能-行军令'!I$14+24*60/'[2]功能-行军令'!$F$18)*'[2]功能-行军令'!$AJ$7</f>
        <v>61.8</v>
      </c>
      <c r="AH32" s="55">
        <f>('[2]功能-行军令'!J$7+'[2]功能-行军令'!J$14+24*60/'[2]功能-行军令'!$F$18)*'[2]功能-行军令'!$AJ$7</f>
        <v>61.8</v>
      </c>
      <c r="AL32" s="35">
        <v>29</v>
      </c>
      <c r="AM32" s="28">
        <f t="shared" ca="1" si="36"/>
        <v>37.257194626511534</v>
      </c>
      <c r="AN32" s="28">
        <f t="shared" ca="1" si="36"/>
        <v>20.180980422693747</v>
      </c>
      <c r="AO32" s="28">
        <f t="shared" ca="1" si="36"/>
        <v>12.74588237222763</v>
      </c>
      <c r="AP32" s="28">
        <f t="shared" ca="1" si="36"/>
        <v>8.8062460026299991</v>
      </c>
      <c r="AQ32" s="28">
        <f t="shared" ca="1" si="36"/>
        <v>7.7494964823143988</v>
      </c>
      <c r="AR32" s="28">
        <f t="shared" ca="1" si="36"/>
        <v>15.0117317550288</v>
      </c>
      <c r="AS32" s="28">
        <f t="shared" ca="1" si="36"/>
        <v>22.737734349343199</v>
      </c>
      <c r="AT32" s="28">
        <f t="shared" ca="1" si="36"/>
        <v>37.725972216371993</v>
      </c>
      <c r="AU32" s="28">
        <f t="shared" ca="1" si="12"/>
        <v>74.964683223144007</v>
      </c>
      <c r="AV32" s="28">
        <f t="shared" ca="1" si="38"/>
        <v>149.905872558288</v>
      </c>
      <c r="AW32" s="28">
        <f t="shared" ca="1" si="38"/>
        <v>299.78825122857603</v>
      </c>
      <c r="AX32" s="28">
        <f t="shared" ca="1" si="38"/>
        <v>599.57650245715206</v>
      </c>
      <c r="AY32" s="28">
        <f t="shared" ca="1" si="38"/>
        <v>37.171867392000003</v>
      </c>
      <c r="AZ32" s="28">
        <f t="shared" ca="1" si="38"/>
        <v>0.11746943999999999</v>
      </c>
      <c r="BA32" s="28">
        <f t="shared" ca="1" si="25"/>
        <v>0.23493887999999999</v>
      </c>
      <c r="BB32" s="28">
        <f t="shared" ca="1" si="25"/>
        <v>0.46987775999999998</v>
      </c>
      <c r="BC32" s="28">
        <f t="shared" ca="1" si="25"/>
        <v>0.93975551999999996</v>
      </c>
      <c r="BD32" s="28">
        <f t="shared" ca="1" si="25"/>
        <v>1.8795110399999999</v>
      </c>
      <c r="BE32" s="28"/>
      <c r="BF32" s="28">
        <f t="shared" ca="1" si="14"/>
        <v>1327.2639677262812</v>
      </c>
      <c r="BG32" s="28"/>
      <c r="BI32" s="28"/>
      <c r="BJ32" s="28"/>
      <c r="BK32" s="28"/>
      <c r="BL32" s="36">
        <v>29</v>
      </c>
      <c r="BM32" s="36">
        <f t="shared" ca="1" si="31"/>
        <v>31.613999943392304</v>
      </c>
      <c r="BN32" s="36">
        <f t="shared" ca="1" si="31"/>
        <v>17.124249969337498</v>
      </c>
      <c r="BO32" s="36">
        <f t="shared" ca="1" si="31"/>
        <v>10.815315770107894</v>
      </c>
      <c r="BP32" s="36">
        <f t="shared" ca="1" si="31"/>
        <v>7.4723999866199984</v>
      </c>
      <c r="BQ32" s="36">
        <f t="shared" ca="1" si="31"/>
        <v>6.5757119882255992</v>
      </c>
      <c r="BR32" s="36">
        <f t="shared" ca="1" si="31"/>
        <v>13.151423976451198</v>
      </c>
      <c r="BS32" s="36">
        <f t="shared" ca="1" si="31"/>
        <v>19.727135964676798</v>
      </c>
      <c r="BT32" s="36">
        <f t="shared" ca="1" si="31"/>
        <v>32.878559941127996</v>
      </c>
      <c r="BU32" s="36">
        <f t="shared" ca="1" si="31"/>
        <v>65.757119882255992</v>
      </c>
      <c r="BV32" s="56">
        <f t="shared" ca="1" si="31"/>
        <v>131.51423976451198</v>
      </c>
      <c r="BW32" s="56">
        <f t="shared" ca="1" si="31"/>
        <v>263.02847952902397</v>
      </c>
      <c r="BX32" s="56">
        <f t="shared" ca="1" si="31"/>
        <v>526.05695905804794</v>
      </c>
      <c r="BY32" s="56">
        <f t="shared" ca="1" si="31"/>
        <v>0</v>
      </c>
      <c r="BZ32" s="56">
        <f t="shared" ca="1" si="31"/>
        <v>0</v>
      </c>
      <c r="CA32" s="82">
        <f t="shared" ca="1" si="26"/>
        <v>0</v>
      </c>
      <c r="CB32" s="82">
        <f t="shared" ca="1" si="26"/>
        <v>0</v>
      </c>
      <c r="CC32" s="82">
        <f t="shared" ca="1" si="26"/>
        <v>0</v>
      </c>
      <c r="CD32" s="82">
        <f t="shared" ca="1" si="26"/>
        <v>0</v>
      </c>
      <c r="CE32" s="36">
        <f t="shared" ca="1" si="32"/>
        <v>3.3005927138884612</v>
      </c>
      <c r="CF32" s="36">
        <f t="shared" ca="1" si="32"/>
        <v>1.78782105335625</v>
      </c>
      <c r="CG32" s="36">
        <f t="shared" ca="1" si="32"/>
        <v>1.1291501389618421</v>
      </c>
      <c r="CH32" s="36">
        <f t="shared" ca="1" si="32"/>
        <v>0.78014009600999989</v>
      </c>
      <c r="CI32" s="36">
        <f t="shared" ca="1" si="32"/>
        <v>0.68652328448879996</v>
      </c>
      <c r="CJ32" s="36">
        <f t="shared" ca="1" si="32"/>
        <v>1.3730465689775999</v>
      </c>
      <c r="CK32" s="36">
        <f t="shared" ca="1" si="32"/>
        <v>2.0595698534663991</v>
      </c>
      <c r="CL32" s="36">
        <f t="shared" ca="1" si="32"/>
        <v>3.4326164224439997</v>
      </c>
      <c r="CM32" s="36">
        <f t="shared" ca="1" si="32"/>
        <v>6.8652328448879993</v>
      </c>
      <c r="CN32" s="56">
        <f t="shared" ca="1" si="32"/>
        <v>13.730465689775999</v>
      </c>
      <c r="CO32" s="56">
        <f t="shared" ca="1" si="32"/>
        <v>27.460931379551997</v>
      </c>
      <c r="CP32" s="56">
        <f t="shared" ca="1" si="32"/>
        <v>54.921862759103995</v>
      </c>
      <c r="CQ32" s="56">
        <f t="shared" ca="1" si="32"/>
        <v>0</v>
      </c>
      <c r="CR32" s="56">
        <f t="shared" ca="1" si="32"/>
        <v>0</v>
      </c>
      <c r="CS32" s="82">
        <f t="shared" ca="1" si="27"/>
        <v>0</v>
      </c>
      <c r="CT32" s="82">
        <f t="shared" ca="1" si="27"/>
        <v>0</v>
      </c>
      <c r="CU32" s="82">
        <f t="shared" ca="1" si="27"/>
        <v>0</v>
      </c>
      <c r="CV32" s="82">
        <f t="shared" ca="1" si="27"/>
        <v>0</v>
      </c>
      <c r="CW32" s="36">
        <f t="shared" ca="1" si="33"/>
        <v>1.7740800000000003</v>
      </c>
      <c r="CX32" s="36">
        <f t="shared" ca="1" si="33"/>
        <v>0.96096000000000015</v>
      </c>
      <c r="CY32" s="36">
        <f t="shared" ca="1" si="33"/>
        <v>0.60692210526315804</v>
      </c>
      <c r="CZ32" s="36">
        <f t="shared" ca="1" si="33"/>
        <v>0.41932800000000003</v>
      </c>
      <c r="DA32" s="36">
        <f t="shared" ca="1" si="33"/>
        <v>0.36900864000000005</v>
      </c>
      <c r="DB32" s="36">
        <f t="shared" ca="1" si="33"/>
        <v>0.36900864000000005</v>
      </c>
      <c r="DC32" s="36">
        <f t="shared" ca="1" si="33"/>
        <v>0.73801728000000011</v>
      </c>
      <c r="DD32" s="36">
        <f t="shared" ca="1" si="33"/>
        <v>1.1070259200000001</v>
      </c>
      <c r="DE32" s="36">
        <f t="shared" ca="1" si="33"/>
        <v>1.8450432000000001</v>
      </c>
      <c r="DF32" s="56">
        <f t="shared" ca="1" si="33"/>
        <v>3.6900864000000002</v>
      </c>
      <c r="DG32" s="56">
        <f t="shared" ca="1" si="33"/>
        <v>7.3801728000000004</v>
      </c>
      <c r="DH32" s="56">
        <f t="shared" ca="1" si="33"/>
        <v>14.760345600000001</v>
      </c>
      <c r="DI32" s="56">
        <f t="shared" ca="1" si="33"/>
        <v>29.520691200000002</v>
      </c>
      <c r="DJ32" s="56">
        <f t="shared" ca="1" si="33"/>
        <v>0</v>
      </c>
      <c r="DK32" s="82">
        <f t="shared" ca="1" si="28"/>
        <v>0</v>
      </c>
      <c r="DL32" s="82">
        <f t="shared" ca="1" si="28"/>
        <v>0</v>
      </c>
      <c r="DM32" s="82">
        <f t="shared" ca="1" si="28"/>
        <v>0</v>
      </c>
      <c r="DN32" s="82">
        <f t="shared" ca="1" si="28"/>
        <v>0</v>
      </c>
      <c r="DO32" s="36">
        <f t="shared" ca="1" si="34"/>
        <v>0.45557058461538469</v>
      </c>
      <c r="DP32" s="36">
        <f t="shared" ca="1" si="34"/>
        <v>0.24676740000000005</v>
      </c>
      <c r="DQ32" s="36">
        <f t="shared" ca="1" si="34"/>
        <v>0.15585309473684214</v>
      </c>
      <c r="DR32" s="36">
        <f t="shared" ca="1" si="34"/>
        <v>0.10768032000000001</v>
      </c>
      <c r="DS32" s="36">
        <f t="shared" ca="1" si="34"/>
        <v>9.4758681600000019E-2</v>
      </c>
      <c r="DT32" s="36">
        <f t="shared" ca="1" si="34"/>
        <v>9.4758681600000019E-2</v>
      </c>
      <c r="DU32" s="36">
        <f t="shared" ca="1" si="34"/>
        <v>0.18951736320000004</v>
      </c>
      <c r="DV32" s="36">
        <f t="shared" ca="1" si="34"/>
        <v>0.28427604480000007</v>
      </c>
      <c r="DW32" s="36">
        <f t="shared" ca="1" si="34"/>
        <v>0.47379340800000019</v>
      </c>
      <c r="DX32" s="56">
        <f t="shared" ca="1" si="34"/>
        <v>0.94758681600000039</v>
      </c>
      <c r="DY32" s="56">
        <f t="shared" ca="1" si="34"/>
        <v>1.8951736320000008</v>
      </c>
      <c r="DZ32" s="56">
        <f t="shared" ca="1" si="34"/>
        <v>3.7903472640000015</v>
      </c>
      <c r="EA32" s="56">
        <f t="shared" ca="1" si="34"/>
        <v>7.5806945280000031</v>
      </c>
      <c r="EB32" s="56">
        <f t="shared" ca="1" si="34"/>
        <v>0</v>
      </c>
      <c r="EC32" s="82">
        <f t="shared" ca="1" si="29"/>
        <v>0</v>
      </c>
      <c r="ED32" s="82">
        <f t="shared" ca="1" si="29"/>
        <v>0</v>
      </c>
      <c r="EE32" s="82">
        <f t="shared" ca="1" si="29"/>
        <v>0</v>
      </c>
      <c r="EF32" s="82">
        <f t="shared" ca="1" si="29"/>
        <v>0</v>
      </c>
      <c r="EG32" s="36">
        <f t="shared" ca="1" si="35"/>
        <v>0.11295138461538461</v>
      </c>
      <c r="EH32" s="36">
        <f t="shared" ca="1" si="35"/>
        <v>6.1181999999999993E-2</v>
      </c>
      <c r="EI32" s="36">
        <f t="shared" ca="1" si="35"/>
        <v>3.8641263157894734E-2</v>
      </c>
      <c r="EJ32" s="36">
        <f t="shared" ca="1" si="35"/>
        <v>2.6697599999999995E-2</v>
      </c>
      <c r="EK32" s="36">
        <f t="shared" ca="1" si="35"/>
        <v>2.3493887999999997E-2</v>
      </c>
      <c r="EL32" s="36">
        <f t="shared" ca="1" si="35"/>
        <v>2.3493887999999997E-2</v>
      </c>
      <c r="EM32" s="36">
        <f t="shared" ca="1" si="35"/>
        <v>2.3493887999999997E-2</v>
      </c>
      <c r="EN32" s="36">
        <f t="shared" ca="1" si="35"/>
        <v>2.3493887999999997E-2</v>
      </c>
      <c r="EO32" s="36">
        <f t="shared" ca="1" si="35"/>
        <v>2.3493887999999997E-2</v>
      </c>
      <c r="EP32" s="56">
        <f t="shared" ca="1" si="35"/>
        <v>2.3493887999999997E-2</v>
      </c>
      <c r="EQ32" s="56">
        <f t="shared" ca="1" si="35"/>
        <v>2.3493887999999997E-2</v>
      </c>
      <c r="ER32" s="56">
        <f t="shared" ca="1" si="35"/>
        <v>4.6987775999999995E-2</v>
      </c>
      <c r="ES32" s="56">
        <f t="shared" ca="1" si="35"/>
        <v>7.0481663999999999E-2</v>
      </c>
      <c r="ET32" s="56">
        <f t="shared" ca="1" si="35"/>
        <v>0.11746943999999999</v>
      </c>
      <c r="EU32" s="82">
        <f t="shared" ca="1" si="30"/>
        <v>0.23493887999999999</v>
      </c>
      <c r="EV32" s="82">
        <f t="shared" ca="1" si="30"/>
        <v>0.46987775999999998</v>
      </c>
      <c r="EW32" s="82">
        <f t="shared" ca="1" si="30"/>
        <v>0.93975551999999996</v>
      </c>
      <c r="EX32" s="82">
        <f t="shared" ca="1" si="30"/>
        <v>1.8795110399999999</v>
      </c>
    </row>
    <row r="33" spans="8:154" x14ac:dyDescent="0.15">
      <c r="K33" s="56">
        <f t="shared" si="37"/>
        <v>1.2780316430915768</v>
      </c>
      <c r="L33" s="56">
        <f t="shared" si="37"/>
        <v>1.1177597263253629</v>
      </c>
      <c r="M33" s="56">
        <f t="shared" si="37"/>
        <v>0.93271550708251549</v>
      </c>
      <c r="N33" s="56">
        <f t="shared" si="37"/>
        <v>0.69410162146748222</v>
      </c>
      <c r="O33" s="56">
        <f t="shared" si="37"/>
        <v>0.3893919885052709</v>
      </c>
      <c r="P33" s="56"/>
      <c r="S33" s="36">
        <v>30</v>
      </c>
      <c r="T33" s="40">
        <f>引用信息!W52</f>
        <v>721.95647029780002</v>
      </c>
      <c r="U33" s="40">
        <f>引用信息!X52</f>
        <v>51.741961702200001</v>
      </c>
      <c r="V33" s="40">
        <f>引用信息!Y52</f>
        <v>20.48</v>
      </c>
      <c r="W33" s="40">
        <f>引用信息!Z52</f>
        <v>4.6618880000000011</v>
      </c>
      <c r="X33" s="40">
        <f>引用信息!AA52</f>
        <v>1.1596799999999998</v>
      </c>
      <c r="Y33" s="37">
        <f>IF(INT(求节点($J$4:$J$21,$I$4:$I$21,节奏总纲!AD33))&gt;$I$21,$I$21,INT(求节点($J$4:$J$21,$I$4:$I$21,节奏总纲!AD33)))</f>
        <v>12</v>
      </c>
      <c r="Z33" s="37">
        <f>IF(INT(求节点($J$4:$J$21,$I$4:$I$21,节奏总纲!AE33))&gt;$I$21,$I$21,INT(求节点($J$4:$J$21,$I$4:$I$21,节奏总纲!AE33)))</f>
        <v>12</v>
      </c>
      <c r="AA33" s="37">
        <f>IF(INT(求节点($J$4:$J$21,$I$4:$I$21,节奏总纲!AF33))&gt;$I$21,$I$21,INT(求节点($J$4:$J$21,$I$4:$I$21,节奏总纲!AF33)))</f>
        <v>13</v>
      </c>
      <c r="AB33" s="37">
        <f>IF(INT(求节点($J$4:$J$21,$I$4:$I$21,节奏总纲!AG33))&gt;$I$21,$I$21,INT(求节点($J$4:$J$21,$I$4:$I$21,节奏总纲!AG33)))</f>
        <v>13</v>
      </c>
      <c r="AC33" s="37">
        <f>IF(INT(求节点($J$4:$J$21,$I$4:$I$21,节奏总纲!AH33))&gt;$I$21,$I$21,INT(求节点($J$4:$J$21,$I$4:$I$21,节奏总纲!AH33)))</f>
        <v>18</v>
      </c>
      <c r="AD33" s="55">
        <f>('[2]功能-行军令'!F$7+'[2]功能-行军令'!F$14+24*60/'[2]功能-行军令'!$F$18)*'[2]功能-行军令'!$AJ$7</f>
        <v>27.599999999999998</v>
      </c>
      <c r="AE33" s="55">
        <f>('[2]功能-行军令'!G$7+'[2]功能-行军令'!G$14+24*60/'[2]功能-行军令'!$F$18)*'[2]功能-行军令'!$AJ$7</f>
        <v>40.199999999999996</v>
      </c>
      <c r="AF33" s="55">
        <f>('[2]功能-行军令'!H$7+'[2]功能-行军令'!H$14+24*60/'[2]功能-行军令'!$F$18)*'[2]功能-行军令'!$AJ$7</f>
        <v>54.6</v>
      </c>
      <c r="AG33" s="55">
        <f>('[2]功能-行军令'!I$7+'[2]功能-行军令'!I$14+24*60/'[2]功能-行军令'!$F$18)*'[2]功能-行军令'!$AJ$7</f>
        <v>61.8</v>
      </c>
      <c r="AH33" s="55">
        <f>('[2]功能-行军令'!J$7+'[2]功能-行军令'!J$14+24*60/'[2]功能-行军令'!$F$18)*'[2]功能-行军令'!$AJ$7</f>
        <v>61.8</v>
      </c>
      <c r="AL33" s="35">
        <v>30</v>
      </c>
      <c r="AM33" s="28">
        <f t="shared" ca="1" si="36"/>
        <v>36.129240527765724</v>
      </c>
      <c r="AN33" s="28">
        <f t="shared" ca="1" si="36"/>
        <v>19.570005285873098</v>
      </c>
      <c r="AO33" s="28">
        <f t="shared" ca="1" si="36"/>
        <v>12.36000333844617</v>
      </c>
      <c r="AP33" s="28">
        <f t="shared" ca="1" si="36"/>
        <v>8.5396386701991709</v>
      </c>
      <c r="AQ33" s="28">
        <f t="shared" ca="1" si="36"/>
        <v>7.5148820297752703</v>
      </c>
      <c r="AR33" s="28">
        <f t="shared" ca="1" si="36"/>
        <v>14.556810170782539</v>
      </c>
      <c r="AS33" s="28">
        <f t="shared" ca="1" si="36"/>
        <v>22.048758368877806</v>
      </c>
      <c r="AT33" s="28">
        <f t="shared" ca="1" si="36"/>
        <v>36.582634707980347</v>
      </c>
      <c r="AU33" s="28">
        <f t="shared" ca="1" si="12"/>
        <v>72.692315527192704</v>
      </c>
      <c r="AV33" s="28">
        <f t="shared" ca="1" si="38"/>
        <v>145.3616972227054</v>
      </c>
      <c r="AW33" s="28">
        <f t="shared" ca="1" si="38"/>
        <v>290.7004606137308</v>
      </c>
      <c r="AX33" s="28">
        <f t="shared" ca="1" si="38"/>
        <v>581.40092122746159</v>
      </c>
      <c r="AY33" s="28">
        <f t="shared" ca="1" si="38"/>
        <v>36.070406062080004</v>
      </c>
      <c r="AZ33" s="28">
        <f t="shared" ca="1" si="38"/>
        <v>0.11466915839999998</v>
      </c>
      <c r="BA33" s="28">
        <f t="shared" ca="1" si="25"/>
        <v>0.22933831679999997</v>
      </c>
      <c r="BB33" s="28">
        <f t="shared" ca="1" si="25"/>
        <v>0.45867663359999994</v>
      </c>
      <c r="BC33" s="28">
        <f t="shared" ca="1" si="25"/>
        <v>0.91735326719999988</v>
      </c>
      <c r="BD33" s="28">
        <f t="shared" ca="1" si="25"/>
        <v>1.8347065343999998</v>
      </c>
      <c r="BE33" s="28"/>
      <c r="BF33" s="28">
        <f t="shared" ca="1" si="14"/>
        <v>1287.0825176632707</v>
      </c>
      <c r="BG33" s="28"/>
      <c r="BI33" s="28"/>
      <c r="BJ33" s="28"/>
      <c r="BK33" s="28"/>
      <c r="BL33" s="36">
        <v>30</v>
      </c>
      <c r="BM33" s="36">
        <f t="shared" ca="1" si="31"/>
        <v>30.655382431106585</v>
      </c>
      <c r="BN33" s="36">
        <f t="shared" ca="1" si="31"/>
        <v>16.604998816849399</v>
      </c>
      <c r="BO33" s="36">
        <f t="shared" ca="1" si="31"/>
        <v>10.487367673799621</v>
      </c>
      <c r="BP33" s="36">
        <f t="shared" ca="1" si="31"/>
        <v>7.2458176655342825</v>
      </c>
      <c r="BQ33" s="36">
        <f t="shared" ca="1" si="31"/>
        <v>6.37631954567017</v>
      </c>
      <c r="BR33" s="36">
        <f t="shared" ca="1" si="31"/>
        <v>12.75263909134034</v>
      </c>
      <c r="BS33" s="36">
        <f t="shared" ca="1" si="31"/>
        <v>19.128958637010506</v>
      </c>
      <c r="BT33" s="36">
        <f t="shared" ca="1" si="31"/>
        <v>31.881597728350847</v>
      </c>
      <c r="BU33" s="36">
        <f t="shared" ca="1" si="31"/>
        <v>63.763195456701695</v>
      </c>
      <c r="BV33" s="56">
        <f t="shared" ca="1" si="31"/>
        <v>127.52639091340339</v>
      </c>
      <c r="BW33" s="56">
        <f t="shared" ca="1" si="31"/>
        <v>255.05278182680678</v>
      </c>
      <c r="BX33" s="56">
        <f t="shared" ca="1" si="31"/>
        <v>510.10556365361356</v>
      </c>
      <c r="BY33" s="56">
        <f t="shared" ca="1" si="31"/>
        <v>0</v>
      </c>
      <c r="BZ33" s="56">
        <f t="shared" ca="1" si="31"/>
        <v>0</v>
      </c>
      <c r="CA33" s="82">
        <f t="shared" ca="1" si="26"/>
        <v>0</v>
      </c>
      <c r="CB33" s="82">
        <f t="shared" ca="1" si="26"/>
        <v>0</v>
      </c>
      <c r="CC33" s="82">
        <f t="shared" ca="1" si="26"/>
        <v>0</v>
      </c>
      <c r="CD33" s="82">
        <f t="shared" ca="1" si="26"/>
        <v>0</v>
      </c>
      <c r="CE33" s="36">
        <f t="shared" ca="1" si="32"/>
        <v>3.2000413237360612</v>
      </c>
      <c r="CF33" s="36">
        <f t="shared" ca="1" si="32"/>
        <v>1.7333557170236997</v>
      </c>
      <c r="CG33" s="36">
        <f t="shared" ca="1" si="32"/>
        <v>1.0947509791728631</v>
      </c>
      <c r="CH33" s="36">
        <f t="shared" ca="1" si="32"/>
        <v>0.75637340379215978</v>
      </c>
      <c r="CI33" s="36">
        <f t="shared" ca="1" si="32"/>
        <v>0.66560859533710071</v>
      </c>
      <c r="CJ33" s="36">
        <f t="shared" ca="1" si="32"/>
        <v>1.3312171906742014</v>
      </c>
      <c r="CK33" s="36">
        <f t="shared" ca="1" si="32"/>
        <v>1.9968257860113021</v>
      </c>
      <c r="CL33" s="36">
        <f t="shared" ca="1" si="32"/>
        <v>3.3280429766855035</v>
      </c>
      <c r="CM33" s="36">
        <f t="shared" ca="1" si="32"/>
        <v>6.6560859533710071</v>
      </c>
      <c r="CN33" s="56">
        <f t="shared" ca="1" si="32"/>
        <v>13.312171906742014</v>
      </c>
      <c r="CO33" s="56">
        <f t="shared" ca="1" si="32"/>
        <v>26.624343813484028</v>
      </c>
      <c r="CP33" s="56">
        <f t="shared" ca="1" si="32"/>
        <v>53.248687626968056</v>
      </c>
      <c r="CQ33" s="56">
        <f t="shared" ca="1" si="32"/>
        <v>0</v>
      </c>
      <c r="CR33" s="56">
        <f t="shared" ca="1" si="32"/>
        <v>0</v>
      </c>
      <c r="CS33" s="82">
        <f t="shared" ca="1" si="27"/>
        <v>0</v>
      </c>
      <c r="CT33" s="82">
        <f t="shared" ca="1" si="27"/>
        <v>0</v>
      </c>
      <c r="CU33" s="82">
        <f t="shared" ca="1" si="27"/>
        <v>0</v>
      </c>
      <c r="CV33" s="82">
        <f t="shared" ca="1" si="27"/>
        <v>0</v>
      </c>
      <c r="CW33" s="36">
        <f t="shared" ca="1" si="33"/>
        <v>1.7203200000000001</v>
      </c>
      <c r="CX33" s="36">
        <f t="shared" ca="1" si="33"/>
        <v>0.93184000000000011</v>
      </c>
      <c r="CY33" s="36">
        <f t="shared" ca="1" si="33"/>
        <v>0.5885305263157895</v>
      </c>
      <c r="CZ33" s="36">
        <f t="shared" ca="1" si="33"/>
        <v>0.40662109090909088</v>
      </c>
      <c r="DA33" s="36">
        <f t="shared" ca="1" si="33"/>
        <v>0.35782656000000002</v>
      </c>
      <c r="DB33" s="36">
        <f t="shared" ca="1" si="33"/>
        <v>0.35782656000000002</v>
      </c>
      <c r="DC33" s="36">
        <f t="shared" ca="1" si="33"/>
        <v>0.71565312000000003</v>
      </c>
      <c r="DD33" s="36">
        <f t="shared" ca="1" si="33"/>
        <v>1.0734796799999999</v>
      </c>
      <c r="DE33" s="36">
        <f t="shared" ca="1" si="33"/>
        <v>1.7891328000000002</v>
      </c>
      <c r="DF33" s="56">
        <f t="shared" ca="1" si="33"/>
        <v>3.5782656000000004</v>
      </c>
      <c r="DG33" s="56">
        <f t="shared" ca="1" si="33"/>
        <v>7.1565312000000008</v>
      </c>
      <c r="DH33" s="56">
        <f t="shared" ca="1" si="33"/>
        <v>14.313062400000002</v>
      </c>
      <c r="DI33" s="56">
        <f t="shared" ca="1" si="33"/>
        <v>28.626124800000003</v>
      </c>
      <c r="DJ33" s="56">
        <f t="shared" ca="1" si="33"/>
        <v>0</v>
      </c>
      <c r="DK33" s="82">
        <f t="shared" ca="1" si="28"/>
        <v>0</v>
      </c>
      <c r="DL33" s="82">
        <f t="shared" ca="1" si="28"/>
        <v>0</v>
      </c>
      <c r="DM33" s="82">
        <f t="shared" ca="1" si="28"/>
        <v>0</v>
      </c>
      <c r="DN33" s="82">
        <f t="shared" ca="1" si="28"/>
        <v>0</v>
      </c>
      <c r="DO33" s="36">
        <f t="shared" ca="1" si="34"/>
        <v>0.44323796676923088</v>
      </c>
      <c r="DP33" s="36">
        <f t="shared" ca="1" si="34"/>
        <v>0.24008723200000007</v>
      </c>
      <c r="DQ33" s="36">
        <f t="shared" ca="1" si="34"/>
        <v>0.15163404126315794</v>
      </c>
      <c r="DR33" s="36">
        <f t="shared" ca="1" si="34"/>
        <v>0.10476533760000002</v>
      </c>
      <c r="DS33" s="36">
        <f t="shared" ca="1" si="34"/>
        <v>9.2193497088000023E-2</v>
      </c>
      <c r="DT33" s="36">
        <f t="shared" ca="1" si="34"/>
        <v>9.2193497088000023E-2</v>
      </c>
      <c r="DU33" s="36">
        <f t="shared" ca="1" si="34"/>
        <v>0.18438699417600005</v>
      </c>
      <c r="DV33" s="36">
        <f t="shared" ca="1" si="34"/>
        <v>0.27658049126400003</v>
      </c>
      <c r="DW33" s="36">
        <f t="shared" ca="1" si="34"/>
        <v>0.4609674854400001</v>
      </c>
      <c r="DX33" s="56">
        <f t="shared" ca="1" si="34"/>
        <v>0.9219349708800002</v>
      </c>
      <c r="DY33" s="56">
        <f t="shared" ca="1" si="34"/>
        <v>1.8438699417600004</v>
      </c>
      <c r="DZ33" s="56">
        <f t="shared" ca="1" si="34"/>
        <v>3.6877398835200008</v>
      </c>
      <c r="EA33" s="56">
        <f t="shared" ca="1" si="34"/>
        <v>7.3754797670400016</v>
      </c>
      <c r="EB33" s="56">
        <f t="shared" ca="1" si="34"/>
        <v>0</v>
      </c>
      <c r="EC33" s="82">
        <f t="shared" ca="1" si="29"/>
        <v>0</v>
      </c>
      <c r="ED33" s="82">
        <f t="shared" ca="1" si="29"/>
        <v>0</v>
      </c>
      <c r="EE33" s="82">
        <f t="shared" ca="1" si="29"/>
        <v>0</v>
      </c>
      <c r="EF33" s="82">
        <f t="shared" ca="1" si="29"/>
        <v>0</v>
      </c>
      <c r="EG33" s="36">
        <f t="shared" ca="1" si="35"/>
        <v>0.11025880615384615</v>
      </c>
      <c r="EH33" s="36">
        <f t="shared" ca="1" si="35"/>
        <v>5.9723519999999995E-2</v>
      </c>
      <c r="EI33" s="36">
        <f t="shared" ca="1" si="35"/>
        <v>3.7720117894736838E-2</v>
      </c>
      <c r="EJ33" s="36">
        <f t="shared" ca="1" si="35"/>
        <v>2.6061172363636358E-2</v>
      </c>
      <c r="EK33" s="36">
        <f t="shared" ca="1" si="35"/>
        <v>2.2933831679999996E-2</v>
      </c>
      <c r="EL33" s="36">
        <f t="shared" ca="1" si="35"/>
        <v>2.2933831679999996E-2</v>
      </c>
      <c r="EM33" s="36">
        <f t="shared" ca="1" si="35"/>
        <v>2.2933831679999996E-2</v>
      </c>
      <c r="EN33" s="36">
        <f t="shared" ca="1" si="35"/>
        <v>2.2933831679999996E-2</v>
      </c>
      <c r="EO33" s="36">
        <f t="shared" ca="1" si="35"/>
        <v>2.2933831679999996E-2</v>
      </c>
      <c r="EP33" s="56">
        <f t="shared" ca="1" si="35"/>
        <v>2.2933831679999996E-2</v>
      </c>
      <c r="EQ33" s="56">
        <f t="shared" ca="1" si="35"/>
        <v>2.2933831679999996E-2</v>
      </c>
      <c r="ER33" s="56">
        <f t="shared" ca="1" si="35"/>
        <v>4.5867663359999991E-2</v>
      </c>
      <c r="ES33" s="56">
        <f t="shared" ca="1" si="35"/>
        <v>6.880149503999998E-2</v>
      </c>
      <c r="ET33" s="56">
        <f t="shared" ca="1" si="35"/>
        <v>0.11466915839999998</v>
      </c>
      <c r="EU33" s="82">
        <f t="shared" ca="1" si="30"/>
        <v>0.22933831679999997</v>
      </c>
      <c r="EV33" s="82">
        <f t="shared" ca="1" si="30"/>
        <v>0.45867663359999994</v>
      </c>
      <c r="EW33" s="82">
        <f t="shared" ca="1" si="30"/>
        <v>0.91735326719999988</v>
      </c>
      <c r="EX33" s="82">
        <f t="shared" ca="1" si="30"/>
        <v>1.8347065343999998</v>
      </c>
    </row>
    <row r="34" spans="8:154" x14ac:dyDescent="0.15">
      <c r="K34" s="56">
        <f t="shared" si="37"/>
        <v>1.6863728632774153</v>
      </c>
      <c r="L34" s="56">
        <f t="shared" si="37"/>
        <v>1.4699579560182077</v>
      </c>
      <c r="M34" s="56">
        <f t="shared" si="37"/>
        <v>1.2053696430827783</v>
      </c>
      <c r="N34" s="56">
        <f t="shared" si="37"/>
        <v>0.89110785006254156</v>
      </c>
      <c r="O34" s="56">
        <f t="shared" si="37"/>
        <v>0.50452191168886729</v>
      </c>
      <c r="P34" s="56"/>
      <c r="S34" s="36">
        <v>31</v>
      </c>
      <c r="T34" s="40">
        <f>引用信息!W53</f>
        <v>712.60647143789834</v>
      </c>
      <c r="U34" s="40">
        <f>引用信息!X53</f>
        <v>51.064371044860337</v>
      </c>
      <c r="V34" s="40">
        <f>引用信息!Y53</f>
        <v>20.215172413793105</v>
      </c>
      <c r="W34" s="40">
        <f>引用信息!Z53</f>
        <v>4.6168926896551739</v>
      </c>
      <c r="X34" s="40">
        <f>引用信息!AA53</f>
        <v>1.1522648275862069</v>
      </c>
      <c r="Y34" s="37">
        <f>IF(INT(求节点($J$4:$J$21,$I$4:$I$21,节奏总纲!AD34))&gt;$I$21,$I$21,INT(求节点($J$4:$J$21,$I$4:$I$21,节奏总纲!AD34)))</f>
        <v>12</v>
      </c>
      <c r="Z34" s="37">
        <f>IF(INT(求节点($J$4:$J$21,$I$4:$I$21,节奏总纲!AE34))&gt;$I$21,$I$21,INT(求节点($J$4:$J$21,$I$4:$I$21,节奏总纲!AE34)))</f>
        <v>12</v>
      </c>
      <c r="AA34" s="37">
        <f>IF(INT(求节点($J$4:$J$21,$I$4:$I$21,节奏总纲!AF34))&gt;$I$21,$I$21,INT(求节点($J$4:$J$21,$I$4:$I$21,节奏总纲!AF34)))</f>
        <v>13</v>
      </c>
      <c r="AB34" s="37">
        <f>IF(INT(求节点($J$4:$J$21,$I$4:$I$21,节奏总纲!AG34))&gt;$I$21,$I$21,INT(求节点($J$4:$J$21,$I$4:$I$21,节奏总纲!AG34)))</f>
        <v>14</v>
      </c>
      <c r="AC34" s="37">
        <f>IF(INT(求节点($J$4:$J$21,$I$4:$I$21,节奏总纲!AH34))&gt;$I$21,$I$21,INT(求节点($J$4:$J$21,$I$4:$I$21,节奏总纲!AH34)))</f>
        <v>18</v>
      </c>
      <c r="AD34" s="55">
        <f>('[2]功能-行军令'!F$7+'[2]功能-行军令'!F$14+24*60/'[2]功能-行军令'!$F$18)*'[2]功能-行军令'!$AJ$7</f>
        <v>27.599999999999998</v>
      </c>
      <c r="AE34" s="55">
        <f>('[2]功能-行军令'!G$7+'[2]功能-行军令'!G$14+24*60/'[2]功能-行军令'!$F$18)*'[2]功能-行军令'!$AJ$7</f>
        <v>40.199999999999996</v>
      </c>
      <c r="AF34" s="55">
        <f>('[2]功能-行军令'!H$7+'[2]功能-行军令'!H$14+24*60/'[2]功能-行军令'!$F$18)*'[2]功能-行军令'!$AJ$7</f>
        <v>54.6</v>
      </c>
      <c r="AG34" s="55">
        <f>('[2]功能-行军令'!I$7+'[2]功能-行军令'!I$14+24*60/'[2]功能-行军令'!$F$18)*'[2]功能-行军令'!$AJ$7</f>
        <v>61.8</v>
      </c>
      <c r="AH34" s="55">
        <f>('[2]功能-行军令'!J$7+'[2]功能-行军令'!J$14+24*60/'[2]功能-行军令'!$F$18)*'[2]功能-行军令'!$AJ$7</f>
        <v>61.8</v>
      </c>
      <c r="AL34" s="35">
        <v>31</v>
      </c>
      <c r="AM34" s="28">
        <f t="shared" ca="1" si="36"/>
        <v>35.663090270843085</v>
      </c>
      <c r="AN34" s="28">
        <f t="shared" ca="1" si="36"/>
        <v>19.31750723004</v>
      </c>
      <c r="AO34" s="28">
        <f t="shared" ca="1" si="36"/>
        <v>12.200530882130526</v>
      </c>
      <c r="AP34" s="28">
        <f t="shared" ca="1" si="36"/>
        <v>8.4294577003810911</v>
      </c>
      <c r="AQ34" s="28">
        <f t="shared" ca="1" si="36"/>
        <v>7.4179227763353603</v>
      </c>
      <c r="AR34" s="28">
        <f t="shared" ca="1" si="36"/>
        <v>14.368555201195962</v>
      </c>
      <c r="AS34" s="28">
        <f t="shared" ca="1" si="36"/>
        <v>21.672387118470354</v>
      </c>
      <c r="AT34" s="28">
        <f t="shared" ca="1" si="36"/>
        <v>36.018155130435972</v>
      </c>
      <c r="AU34" s="28">
        <f t="shared" ca="1" si="12"/>
        <v>71.569019909397198</v>
      </c>
      <c r="AV34" s="28">
        <f t="shared" ca="1" si="38"/>
        <v>143.02394895973342</v>
      </c>
      <c r="AW34" s="28">
        <f t="shared" ca="1" si="38"/>
        <v>286.02511073023652</v>
      </c>
      <c r="AX34" s="28">
        <f t="shared" ca="1" si="38"/>
        <v>572.05022146047304</v>
      </c>
      <c r="AY34" s="28">
        <f t="shared" ca="1" si="38"/>
        <v>31.976467754019314</v>
      </c>
      <c r="AZ34" s="28">
        <f t="shared" ca="1" si="38"/>
        <v>7.418229532601381</v>
      </c>
      <c r="BA34" s="28">
        <f t="shared" ca="1" si="25"/>
        <v>0.22787189230344826</v>
      </c>
      <c r="BB34" s="28">
        <f t="shared" ca="1" si="25"/>
        <v>0.45574378460689652</v>
      </c>
      <c r="BC34" s="28">
        <f t="shared" ca="1" si="25"/>
        <v>0.91148756921379304</v>
      </c>
      <c r="BD34" s="28">
        <f t="shared" ca="1" si="25"/>
        <v>1.8229751384275861</v>
      </c>
      <c r="BE34" s="28"/>
      <c r="BF34" s="28">
        <f t="shared" ca="1" si="14"/>
        <v>1270.5686830408449</v>
      </c>
      <c r="BG34" s="28"/>
      <c r="BI34" s="28"/>
      <c r="BJ34" s="28"/>
      <c r="BK34" s="28"/>
      <c r="BL34" s="36">
        <v>31</v>
      </c>
      <c r="BM34" s="36">
        <f t="shared" ref="BM34:BZ43" ca="1" si="39">IF(OFFSET($X$3,$S34,BM$1)&lt;BM$3,0,
OFFSET($S$3,$S34,BM$1)
*IFERROR(INDEX($K$49:$K$66,OFFSET($X$3,$S34,BM$1)-BM$3+1),0)
*OFFSET($AC$3,$S34,BM$1)
/(INDEX($D$4:$D$21,BM$3)
*INDEX($E$4:$E$21,BM$3)))</f>
        <v>30.25836709490153</v>
      </c>
      <c r="BN34" s="36">
        <f t="shared" ca="1" si="39"/>
        <v>16.389948843071661</v>
      </c>
      <c r="BO34" s="36">
        <f t="shared" ca="1" si="39"/>
        <v>10.35154663772947</v>
      </c>
      <c r="BP34" s="36">
        <f t="shared" ca="1" si="39"/>
        <v>7.151977676976724</v>
      </c>
      <c r="BQ34" s="36">
        <f t="shared" ca="1" si="39"/>
        <v>6.2937403557395184</v>
      </c>
      <c r="BR34" s="36">
        <f t="shared" ca="1" si="39"/>
        <v>12.587480711479037</v>
      </c>
      <c r="BS34" s="36">
        <f t="shared" ca="1" si="39"/>
        <v>18.881221067218551</v>
      </c>
      <c r="BT34" s="36">
        <f t="shared" ca="1" si="39"/>
        <v>31.468701778697593</v>
      </c>
      <c r="BU34" s="36">
        <f t="shared" ca="1" si="39"/>
        <v>62.937403557395186</v>
      </c>
      <c r="BV34" s="56">
        <f t="shared" ca="1" si="39"/>
        <v>125.87480711479037</v>
      </c>
      <c r="BW34" s="56">
        <f t="shared" ca="1" si="39"/>
        <v>251.74961422958074</v>
      </c>
      <c r="BX34" s="56">
        <f t="shared" ca="1" si="39"/>
        <v>503.49922845916149</v>
      </c>
      <c r="BY34" s="56">
        <f t="shared" ca="1" si="39"/>
        <v>0</v>
      </c>
      <c r="BZ34" s="56">
        <f t="shared" ca="1" si="39"/>
        <v>0</v>
      </c>
      <c r="CA34" s="82">
        <f t="shared" ca="1" si="26"/>
        <v>0</v>
      </c>
      <c r="CB34" s="82">
        <f t="shared" ca="1" si="26"/>
        <v>0</v>
      </c>
      <c r="CC34" s="82">
        <f t="shared" ca="1" si="26"/>
        <v>0</v>
      </c>
      <c r="CD34" s="82">
        <f t="shared" ca="1" si="26"/>
        <v>0</v>
      </c>
      <c r="CE34" s="36">
        <f t="shared" ref="CE34:CR43" ca="1" si="40">IF(OFFSET($X$3,$S34,CE$1)&lt;CE$3,0,
OFFSET($S$3,$S34,CE$1)
*IFERROR(INDEX($K$49:$K$66,OFFSET($X$3,$S34,CE$1)-CE$3+1),0)
*OFFSET($AC$3,$S34,CE$1)
/(INDEX($D$4:$D$21,CE$3)
*INDEX($E$4:$E$21,CE$3)))</f>
        <v>3.158134947697516</v>
      </c>
      <c r="CF34" s="36">
        <f t="shared" ca="1" si="40"/>
        <v>1.7106564300028211</v>
      </c>
      <c r="CG34" s="36">
        <f t="shared" ca="1" si="40"/>
        <v>1.0804145873702027</v>
      </c>
      <c r="CH34" s="36">
        <f t="shared" ca="1" si="40"/>
        <v>0.74646826036486724</v>
      </c>
      <c r="CI34" s="36">
        <f t="shared" ca="1" si="40"/>
        <v>0.65689206912108333</v>
      </c>
      <c r="CJ34" s="36">
        <f t="shared" ca="1" si="40"/>
        <v>1.3137841382421667</v>
      </c>
      <c r="CK34" s="36">
        <f t="shared" ca="1" si="40"/>
        <v>1.9706762073632498</v>
      </c>
      <c r="CL34" s="36">
        <f t="shared" ca="1" si="40"/>
        <v>3.2844603456054164</v>
      </c>
      <c r="CM34" s="36">
        <f t="shared" ca="1" si="40"/>
        <v>6.5689206912108329</v>
      </c>
      <c r="CN34" s="56">
        <f t="shared" ca="1" si="40"/>
        <v>13.137841382421666</v>
      </c>
      <c r="CO34" s="56">
        <f t="shared" ca="1" si="40"/>
        <v>26.275682764843332</v>
      </c>
      <c r="CP34" s="56">
        <f t="shared" ca="1" si="40"/>
        <v>52.551365529686663</v>
      </c>
      <c r="CQ34" s="56">
        <f t="shared" ca="1" si="40"/>
        <v>0</v>
      </c>
      <c r="CR34" s="56">
        <f t="shared" ca="1" si="40"/>
        <v>0</v>
      </c>
      <c r="CS34" s="82">
        <f t="shared" ca="1" si="27"/>
        <v>0</v>
      </c>
      <c r="CT34" s="82">
        <f t="shared" ca="1" si="27"/>
        <v>0</v>
      </c>
      <c r="CU34" s="82">
        <f t="shared" ca="1" si="27"/>
        <v>0</v>
      </c>
      <c r="CV34" s="82">
        <f t="shared" ca="1" si="27"/>
        <v>0</v>
      </c>
      <c r="CW34" s="36">
        <f t="shared" ref="CW34:DJ43" ca="1" si="41">IF(OFFSET($X$3,$S34,CW$1)&lt;CW$3,0,
OFFSET($S$3,$S34,CW$1)
*IFERROR(INDEX($K$49:$K$66,OFFSET($X$3,$S34,CW$1)-CW$3+1),0)
*OFFSET($AC$3,$S34,CW$1)
/(INDEX($D$4:$D$21,CW$3)
*INDEX($E$4:$E$21,CW$3)))</f>
        <v>1.6980744827586209</v>
      </c>
      <c r="CX34" s="36">
        <f t="shared" ca="1" si="41"/>
        <v>0.91979034482758637</v>
      </c>
      <c r="CY34" s="36">
        <f t="shared" ca="1" si="41"/>
        <v>0.58092021778584402</v>
      </c>
      <c r="CZ34" s="36">
        <f t="shared" ca="1" si="41"/>
        <v>0.40136305956112855</v>
      </c>
      <c r="DA34" s="36">
        <f t="shared" ca="1" si="41"/>
        <v>0.35319949241379317</v>
      </c>
      <c r="DB34" s="36">
        <f t="shared" ca="1" si="41"/>
        <v>0.35319949241379317</v>
      </c>
      <c r="DC34" s="36">
        <f t="shared" ca="1" si="41"/>
        <v>0.70639898482758634</v>
      </c>
      <c r="DD34" s="36">
        <f t="shared" ca="1" si="41"/>
        <v>1.0595984772413791</v>
      </c>
      <c r="DE34" s="36">
        <f t="shared" ca="1" si="41"/>
        <v>1.7659974620689656</v>
      </c>
      <c r="DF34" s="56">
        <f t="shared" ca="1" si="41"/>
        <v>3.5319949241379311</v>
      </c>
      <c r="DG34" s="56">
        <f t="shared" ca="1" si="41"/>
        <v>7.0639898482758623</v>
      </c>
      <c r="DH34" s="56">
        <f t="shared" ca="1" si="41"/>
        <v>14.127979696551725</v>
      </c>
      <c r="DI34" s="56">
        <f t="shared" ca="1" si="41"/>
        <v>28.255959393103449</v>
      </c>
      <c r="DJ34" s="56">
        <f t="shared" ca="1" si="41"/>
        <v>0</v>
      </c>
      <c r="DK34" s="82">
        <f t="shared" ca="1" si="28"/>
        <v>0</v>
      </c>
      <c r="DL34" s="82">
        <f t="shared" ca="1" si="28"/>
        <v>0</v>
      </c>
      <c r="DM34" s="82">
        <f t="shared" ca="1" si="28"/>
        <v>0</v>
      </c>
      <c r="DN34" s="82">
        <f t="shared" ca="1" si="28"/>
        <v>0</v>
      </c>
      <c r="DO34" s="36">
        <f t="shared" ref="DO34:EB43" ca="1" si="42">IF(OFFSET($X$3,$S34,DO$1)&lt;DO$3,0,
OFFSET($S$3,$S34,DO$1)
*IFERROR(INDEX($K$49:$K$66,OFFSET($X$3,$S34,DO$1)-DO$3+1),0)
*OFFSET($AC$3,$S34,DO$1)
/(INDEX($D$4:$D$21,DO$3)
*INDEX($E$4:$E$21,DO$3)))</f>
        <v>0.43895995110875347</v>
      </c>
      <c r="DP34" s="36">
        <f t="shared" ca="1" si="42"/>
        <v>0.23776997351724147</v>
      </c>
      <c r="DQ34" s="36">
        <f t="shared" ca="1" si="42"/>
        <v>0.15017050958983671</v>
      </c>
      <c r="DR34" s="36">
        <f t="shared" ca="1" si="42"/>
        <v>0.10375417026206898</v>
      </c>
      <c r="DS34" s="36">
        <f t="shared" ca="1" si="42"/>
        <v>9.1303669830620715E-2</v>
      </c>
      <c r="DT34" s="36">
        <f t="shared" ca="1" si="42"/>
        <v>9.1303669830620715E-2</v>
      </c>
      <c r="DU34" s="36">
        <f t="shared" ca="1" si="42"/>
        <v>9.1303669830620715E-2</v>
      </c>
      <c r="DV34" s="36">
        <f t="shared" ca="1" si="42"/>
        <v>0.18260733966124143</v>
      </c>
      <c r="DW34" s="36">
        <f t="shared" ca="1" si="42"/>
        <v>0.27391100949186215</v>
      </c>
      <c r="DX34" s="56">
        <f t="shared" ca="1" si="42"/>
        <v>0.45651834915310358</v>
      </c>
      <c r="DY34" s="56">
        <f t="shared" ca="1" si="42"/>
        <v>0.91303669830620715</v>
      </c>
      <c r="DZ34" s="56">
        <f t="shared" ca="1" si="42"/>
        <v>1.8260733966124143</v>
      </c>
      <c r="EA34" s="56">
        <f t="shared" ca="1" si="42"/>
        <v>3.6521467932248286</v>
      </c>
      <c r="EB34" s="56">
        <f t="shared" ca="1" si="42"/>
        <v>7.3042935864496572</v>
      </c>
      <c r="EC34" s="82">
        <f t="shared" ca="1" si="29"/>
        <v>0</v>
      </c>
      <c r="ED34" s="82">
        <f t="shared" ca="1" si="29"/>
        <v>0</v>
      </c>
      <c r="EE34" s="82">
        <f t="shared" ca="1" si="29"/>
        <v>0</v>
      </c>
      <c r="EF34" s="82">
        <f t="shared" ca="1" si="29"/>
        <v>0</v>
      </c>
      <c r="EG34" s="36">
        <f t="shared" ref="EG34:ET43" ca="1" si="43">IF(OFFSET($X$3,$S34,EG$1)&lt;EG$3,0,
OFFSET($S$3,$S34,EG$1)
*IFERROR(INDEX($K$49:$K$66,OFFSET($X$3,$S34,EG$1)-EG$3+1),0)
*OFFSET($AC$3,$S34,EG$1)
/(INDEX($D$4:$D$21,EG$3)
*INDEX($E$4:$E$21,EG$3)))</f>
        <v>0.10955379437665781</v>
      </c>
      <c r="EH34" s="36">
        <f t="shared" ca="1" si="43"/>
        <v>5.9341638620689648E-2</v>
      </c>
      <c r="EI34" s="36">
        <f t="shared" ca="1" si="43"/>
        <v>3.747892965517241E-2</v>
      </c>
      <c r="EJ34" s="36">
        <f t="shared" ca="1" si="43"/>
        <v>2.5894533216300936E-2</v>
      </c>
      <c r="EK34" s="36">
        <f t="shared" ca="1" si="43"/>
        <v>2.2787189230344826E-2</v>
      </c>
      <c r="EL34" s="36">
        <f t="shared" ca="1" si="43"/>
        <v>2.2787189230344826E-2</v>
      </c>
      <c r="EM34" s="36">
        <f t="shared" ca="1" si="43"/>
        <v>2.2787189230344826E-2</v>
      </c>
      <c r="EN34" s="36">
        <f t="shared" ca="1" si="43"/>
        <v>2.2787189230344826E-2</v>
      </c>
      <c r="EO34" s="36">
        <f t="shared" ca="1" si="43"/>
        <v>2.2787189230344826E-2</v>
      </c>
      <c r="EP34" s="56">
        <f t="shared" ca="1" si="43"/>
        <v>2.2787189230344826E-2</v>
      </c>
      <c r="EQ34" s="56">
        <f t="shared" ca="1" si="43"/>
        <v>2.2787189230344826E-2</v>
      </c>
      <c r="ER34" s="56">
        <f t="shared" ca="1" si="43"/>
        <v>4.5574378460689652E-2</v>
      </c>
      <c r="ES34" s="56">
        <f t="shared" ca="1" si="43"/>
        <v>6.8361567691034478E-2</v>
      </c>
      <c r="ET34" s="56">
        <f t="shared" ca="1" si="43"/>
        <v>0.11393594615172413</v>
      </c>
      <c r="EU34" s="82">
        <f t="shared" ca="1" si="30"/>
        <v>0.22787189230344826</v>
      </c>
      <c r="EV34" s="82">
        <f t="shared" ca="1" si="30"/>
        <v>0.45574378460689652</v>
      </c>
      <c r="EW34" s="82">
        <f t="shared" ca="1" si="30"/>
        <v>0.91148756921379304</v>
      </c>
      <c r="EX34" s="82">
        <f t="shared" ca="1" si="30"/>
        <v>1.8229751384275861</v>
      </c>
    </row>
    <row r="35" spans="8:154" x14ac:dyDescent="0.15">
      <c r="H35" s="56"/>
      <c r="I35" s="56"/>
      <c r="J35" s="56"/>
      <c r="K35" s="56">
        <f t="shared" si="37"/>
        <v>3.5916587798141597</v>
      </c>
      <c r="L35" s="56">
        <f t="shared" si="37"/>
        <v>3.1395582905509007</v>
      </c>
      <c r="M35" s="56">
        <f t="shared" si="37"/>
        <v>2.6165476918299948</v>
      </c>
      <c r="N35" s="56">
        <f t="shared" si="37"/>
        <v>1.9634296941644731</v>
      </c>
      <c r="O35" s="56">
        <f t="shared" si="37"/>
        <v>1.1073391805900819</v>
      </c>
      <c r="P35" s="56"/>
      <c r="S35" s="36">
        <v>32</v>
      </c>
      <c r="T35" s="40">
        <f>引用信息!W54</f>
        <v>703.25684868753615</v>
      </c>
      <c r="U35" s="40">
        <f>引用信息!X54</f>
        <v>50.387003450394822</v>
      </c>
      <c r="V35" s="40">
        <f>引用信息!Y54</f>
        <v>19.950344827586207</v>
      </c>
      <c r="W35" s="40">
        <f>引用信息!Z54</f>
        <v>4.5714968275862082</v>
      </c>
      <c r="X35" s="40">
        <f>引用信息!AA54</f>
        <v>1.1446510344827585</v>
      </c>
      <c r="Y35" s="37">
        <f>IF(INT(求节点($J$4:$J$21,$I$4:$I$21,节奏总纲!AD35))&gt;$I$21,$I$21,INT(求节点($J$4:$J$21,$I$4:$I$21,节奏总纲!AD35)))</f>
        <v>12</v>
      </c>
      <c r="Z35" s="37">
        <f>IF(INT(求节点($J$4:$J$21,$I$4:$I$21,节奏总纲!AE35))&gt;$I$21,$I$21,INT(求节点($J$4:$J$21,$I$4:$I$21,节奏总纲!AE35)))</f>
        <v>12</v>
      </c>
      <c r="AA35" s="37">
        <f>IF(INT(求节点($J$4:$J$21,$I$4:$I$21,节奏总纲!AF35))&gt;$I$21,$I$21,INT(求节点($J$4:$J$21,$I$4:$I$21,节奏总纲!AF35)))</f>
        <v>13</v>
      </c>
      <c r="AB35" s="37">
        <f>IF(INT(求节点($J$4:$J$21,$I$4:$I$21,节奏总纲!AG35))&gt;$I$21,$I$21,INT(求节点($J$4:$J$21,$I$4:$I$21,节奏总纲!AG35)))</f>
        <v>14</v>
      </c>
      <c r="AC35" s="37">
        <f>IF(INT(求节点($J$4:$J$21,$I$4:$I$21,节奏总纲!AH35))&gt;$I$21,$I$21,INT(求节点($J$4:$J$21,$I$4:$I$21,节奏总纲!AH35)))</f>
        <v>18</v>
      </c>
      <c r="AD35" s="55">
        <f>('[2]功能-行军令'!F$7+'[2]功能-行军令'!F$14+24*60/'[2]功能-行军令'!$F$18)*'[2]功能-行军令'!$AJ$7</f>
        <v>27.599999999999998</v>
      </c>
      <c r="AE35" s="55">
        <f>('[2]功能-行军令'!G$7+'[2]功能-行军令'!G$14+24*60/'[2]功能-行军令'!$F$18)*'[2]功能-行军令'!$AJ$7</f>
        <v>40.199999999999996</v>
      </c>
      <c r="AF35" s="55">
        <f>('[2]功能-行军令'!H$7+'[2]功能-行军令'!H$14+24*60/'[2]功能-行军令'!$F$18)*'[2]功能-行军令'!$AJ$7</f>
        <v>54.6</v>
      </c>
      <c r="AG35" s="55">
        <f>('[2]功能-行军令'!I$7+'[2]功能-行军令'!I$14+24*60/'[2]功能-行军令'!$F$18)*'[2]功能-行军令'!$AJ$7</f>
        <v>61.8</v>
      </c>
      <c r="AH35" s="55">
        <f>('[2]功能-行军令'!J$7+'[2]功能-行军令'!J$14+24*60/'[2]功能-行军令'!$F$18)*'[2]功能-行军令'!$AJ$7</f>
        <v>61.8</v>
      </c>
      <c r="AL35" s="35">
        <v>32</v>
      </c>
      <c r="AM35" s="28">
        <f t="shared" ref="AM35:AT44" ca="1" si="44">SUMIF($BM$3:$EX$3,AM$3,$BM35:$EX35)</f>
        <v>35.196912812221441</v>
      </c>
      <c r="AN35" s="28">
        <f t="shared" ca="1" si="44"/>
        <v>19.064994439953281</v>
      </c>
      <c r="AO35" s="28">
        <f t="shared" ca="1" si="44"/>
        <v>12.041049119970493</v>
      </c>
      <c r="AP35" s="28">
        <f t="shared" ca="1" si="44"/>
        <v>8.3192703010705209</v>
      </c>
      <c r="AQ35" s="28">
        <f t="shared" ca="1" si="44"/>
        <v>7.320957864942061</v>
      </c>
      <c r="AR35" s="28">
        <f t="shared" ca="1" si="44"/>
        <v>14.180300764936257</v>
      </c>
      <c r="AS35" s="28">
        <f t="shared" ca="1" si="44"/>
        <v>21.388216089758043</v>
      </c>
      <c r="AT35" s="28">
        <f t="shared" ca="1" si="44"/>
        <v>35.545880235836371</v>
      </c>
      <c r="AU35" s="28">
        <f t="shared" ca="1" si="12"/>
        <v>70.630145506724872</v>
      </c>
      <c r="AV35" s="28">
        <f t="shared" ca="1" si="38"/>
        <v>141.14724847332948</v>
      </c>
      <c r="AW35" s="28">
        <f t="shared" ca="1" si="38"/>
        <v>282.27186032780099</v>
      </c>
      <c r="AX35" s="28">
        <f t="shared" ca="1" si="38"/>
        <v>564.54372065560199</v>
      </c>
      <c r="AY35" s="28">
        <f t="shared" ca="1" si="38"/>
        <v>31.569940693274486</v>
      </c>
      <c r="AZ35" s="28">
        <f t="shared" ca="1" si="38"/>
        <v>7.3456567952772431</v>
      </c>
      <c r="BA35" s="28">
        <f t="shared" ca="1" si="25"/>
        <v>0.22636618857931032</v>
      </c>
      <c r="BB35" s="28">
        <f t="shared" ca="1" si="25"/>
        <v>0.45273237715862064</v>
      </c>
      <c r="BC35" s="28">
        <f t="shared" ca="1" si="25"/>
        <v>0.90546475431724127</v>
      </c>
      <c r="BD35" s="28">
        <f t="shared" ca="1" si="25"/>
        <v>1.8109295086344825</v>
      </c>
      <c r="BE35" s="28"/>
      <c r="BF35" s="28">
        <f t="shared" ca="1" si="14"/>
        <v>1253.9616469093869</v>
      </c>
      <c r="BG35" s="28"/>
      <c r="BI35" s="28"/>
      <c r="BJ35" s="28"/>
      <c r="BK35" s="28"/>
      <c r="BL35" s="36">
        <v>32</v>
      </c>
      <c r="BM35" s="36">
        <f t="shared" ca="1" si="39"/>
        <v>29.861367728886151</v>
      </c>
      <c r="BN35" s="36">
        <f t="shared" ca="1" si="39"/>
        <v>16.174907519813331</v>
      </c>
      <c r="BO35" s="36">
        <f t="shared" ca="1" si="39"/>
        <v>10.215731065145262</v>
      </c>
      <c r="BP35" s="36">
        <f t="shared" ca="1" si="39"/>
        <v>7.0581414631912711</v>
      </c>
      <c r="BQ35" s="36">
        <f t="shared" ca="1" si="39"/>
        <v>6.2111644876083192</v>
      </c>
      <c r="BR35" s="36">
        <f t="shared" ca="1" si="39"/>
        <v>12.422328975216638</v>
      </c>
      <c r="BS35" s="36">
        <f t="shared" ca="1" si="39"/>
        <v>18.633493462824958</v>
      </c>
      <c r="BT35" s="36">
        <f t="shared" ca="1" si="39"/>
        <v>31.055822438041591</v>
      </c>
      <c r="BU35" s="36">
        <f t="shared" ca="1" si="39"/>
        <v>62.111644876083183</v>
      </c>
      <c r="BV35" s="56">
        <f t="shared" ca="1" si="39"/>
        <v>124.22328975216637</v>
      </c>
      <c r="BW35" s="56">
        <f t="shared" ca="1" si="39"/>
        <v>248.44657950433273</v>
      </c>
      <c r="BX35" s="56">
        <f t="shared" ca="1" si="39"/>
        <v>496.89315900866546</v>
      </c>
      <c r="BY35" s="56">
        <f t="shared" ca="1" si="39"/>
        <v>0</v>
      </c>
      <c r="BZ35" s="56">
        <f t="shared" ca="1" si="39"/>
        <v>0</v>
      </c>
      <c r="CA35" s="82">
        <f t="shared" ca="1" si="26"/>
        <v>0</v>
      </c>
      <c r="CB35" s="82">
        <f t="shared" ca="1" si="26"/>
        <v>0</v>
      </c>
      <c r="CC35" s="82">
        <f t="shared" ca="1" si="26"/>
        <v>0</v>
      </c>
      <c r="CD35" s="82">
        <f t="shared" ca="1" si="26"/>
        <v>0</v>
      </c>
      <c r="CE35" s="36">
        <f t="shared" ca="1" si="40"/>
        <v>3.1162423672398023</v>
      </c>
      <c r="CF35" s="36">
        <f t="shared" ca="1" si="40"/>
        <v>1.6879646155882264</v>
      </c>
      <c r="CG35" s="36">
        <f t="shared" ca="1" si="40"/>
        <v>1.0660829151083535</v>
      </c>
      <c r="CH35" s="36">
        <f t="shared" ca="1" si="40"/>
        <v>0.73656637771122591</v>
      </c>
      <c r="CI35" s="36">
        <f t="shared" ca="1" si="40"/>
        <v>0.64817841238587892</v>
      </c>
      <c r="CJ35" s="36">
        <f t="shared" ca="1" si="40"/>
        <v>1.2963568247717578</v>
      </c>
      <c r="CK35" s="36">
        <f t="shared" ca="1" si="40"/>
        <v>1.9445352371576365</v>
      </c>
      <c r="CL35" s="36">
        <f t="shared" ca="1" si="40"/>
        <v>3.2408920619293951</v>
      </c>
      <c r="CM35" s="36">
        <f t="shared" ca="1" si="40"/>
        <v>6.4817841238587901</v>
      </c>
      <c r="CN35" s="56">
        <f t="shared" ca="1" si="40"/>
        <v>12.96356824771758</v>
      </c>
      <c r="CO35" s="56">
        <f t="shared" ca="1" si="40"/>
        <v>25.92713649543516</v>
      </c>
      <c r="CP35" s="56">
        <f t="shared" ca="1" si="40"/>
        <v>51.854272990870321</v>
      </c>
      <c r="CQ35" s="56">
        <f t="shared" ca="1" si="40"/>
        <v>0</v>
      </c>
      <c r="CR35" s="56">
        <f t="shared" ca="1" si="40"/>
        <v>0</v>
      </c>
      <c r="CS35" s="82">
        <f t="shared" ca="1" si="27"/>
        <v>0</v>
      </c>
      <c r="CT35" s="82">
        <f t="shared" ca="1" si="27"/>
        <v>0</v>
      </c>
      <c r="CU35" s="82">
        <f t="shared" ca="1" si="27"/>
        <v>0</v>
      </c>
      <c r="CV35" s="82">
        <f t="shared" ca="1" si="27"/>
        <v>0</v>
      </c>
      <c r="CW35" s="36">
        <f t="shared" ca="1" si="41"/>
        <v>1.6758289655172416</v>
      </c>
      <c r="CX35" s="36">
        <f t="shared" ca="1" si="41"/>
        <v>0.90774068965517252</v>
      </c>
      <c r="CY35" s="36">
        <f t="shared" ca="1" si="41"/>
        <v>0.57330990925589842</v>
      </c>
      <c r="CZ35" s="36">
        <f t="shared" ca="1" si="41"/>
        <v>0.39610502821316612</v>
      </c>
      <c r="DA35" s="36">
        <f t="shared" ca="1" si="41"/>
        <v>0.34857242482758627</v>
      </c>
      <c r="DB35" s="36">
        <f t="shared" ca="1" si="41"/>
        <v>0.34857242482758627</v>
      </c>
      <c r="DC35" s="36">
        <f t="shared" ca="1" si="41"/>
        <v>0.69714484965517254</v>
      </c>
      <c r="DD35" s="36">
        <f t="shared" ca="1" si="41"/>
        <v>1.0457172744827585</v>
      </c>
      <c r="DE35" s="36">
        <f t="shared" ca="1" si="41"/>
        <v>1.7428621241379312</v>
      </c>
      <c r="DF35" s="56">
        <f t="shared" ca="1" si="41"/>
        <v>3.4857242482758624</v>
      </c>
      <c r="DG35" s="56">
        <f t="shared" ca="1" si="41"/>
        <v>6.9714484965517247</v>
      </c>
      <c r="DH35" s="56">
        <f t="shared" ca="1" si="41"/>
        <v>13.942896993103449</v>
      </c>
      <c r="DI35" s="56">
        <f t="shared" ca="1" si="41"/>
        <v>27.885793986206899</v>
      </c>
      <c r="DJ35" s="56">
        <f t="shared" ca="1" si="41"/>
        <v>0</v>
      </c>
      <c r="DK35" s="82">
        <f t="shared" ca="1" si="28"/>
        <v>0</v>
      </c>
      <c r="DL35" s="82">
        <f t="shared" ca="1" si="28"/>
        <v>0</v>
      </c>
      <c r="DM35" s="82">
        <f t="shared" ca="1" si="28"/>
        <v>0</v>
      </c>
      <c r="DN35" s="82">
        <f t="shared" ca="1" si="28"/>
        <v>0</v>
      </c>
      <c r="DO35" s="36">
        <f t="shared" ca="1" si="42"/>
        <v>0.43464385222281182</v>
      </c>
      <c r="DP35" s="36">
        <f t="shared" ca="1" si="42"/>
        <v>0.23543208662068973</v>
      </c>
      <c r="DQ35" s="36">
        <f t="shared" ca="1" si="42"/>
        <v>0.14869394944464615</v>
      </c>
      <c r="DR35" s="36">
        <f t="shared" ca="1" si="42"/>
        <v>0.10273400143448279</v>
      </c>
      <c r="DS35" s="36">
        <f t="shared" ca="1" si="42"/>
        <v>9.0405921262344868E-2</v>
      </c>
      <c r="DT35" s="36">
        <f t="shared" ca="1" si="42"/>
        <v>9.0405921262344868E-2</v>
      </c>
      <c r="DU35" s="36">
        <f t="shared" ca="1" si="42"/>
        <v>9.0405921262344868E-2</v>
      </c>
      <c r="DV35" s="36">
        <f t="shared" ca="1" si="42"/>
        <v>0.18081184252468974</v>
      </c>
      <c r="DW35" s="36">
        <f t="shared" ca="1" si="42"/>
        <v>0.27121776378703455</v>
      </c>
      <c r="DX35" s="56">
        <f t="shared" ca="1" si="42"/>
        <v>0.45202960631172423</v>
      </c>
      <c r="DY35" s="56">
        <f t="shared" ca="1" si="42"/>
        <v>0.90405921262344846</v>
      </c>
      <c r="DZ35" s="56">
        <f t="shared" ca="1" si="42"/>
        <v>1.8081184252468969</v>
      </c>
      <c r="EA35" s="56">
        <f t="shared" ca="1" si="42"/>
        <v>3.6162368504937938</v>
      </c>
      <c r="EB35" s="56">
        <f t="shared" ca="1" si="42"/>
        <v>7.2324737009875877</v>
      </c>
      <c r="EC35" s="82">
        <f t="shared" ca="1" si="29"/>
        <v>0</v>
      </c>
      <c r="ED35" s="82">
        <f t="shared" ca="1" si="29"/>
        <v>0</v>
      </c>
      <c r="EE35" s="82">
        <f t="shared" ca="1" si="29"/>
        <v>0</v>
      </c>
      <c r="EF35" s="82">
        <f t="shared" ca="1" si="29"/>
        <v>0</v>
      </c>
      <c r="EG35" s="36">
        <f t="shared" ca="1" si="43"/>
        <v>0.10882989835543765</v>
      </c>
      <c r="EH35" s="36">
        <f t="shared" ca="1" si="43"/>
        <v>5.8949528275862056E-2</v>
      </c>
      <c r="EI35" s="36">
        <f t="shared" ca="1" si="43"/>
        <v>3.7231281016333932E-2</v>
      </c>
      <c r="EJ35" s="36">
        <f t="shared" ca="1" si="43"/>
        <v>2.5723430520376168E-2</v>
      </c>
      <c r="EK35" s="36">
        <f t="shared" ca="1" si="43"/>
        <v>2.2636618857931029E-2</v>
      </c>
      <c r="EL35" s="36">
        <f t="shared" ca="1" si="43"/>
        <v>2.2636618857931029E-2</v>
      </c>
      <c r="EM35" s="36">
        <f t="shared" ca="1" si="43"/>
        <v>2.2636618857931029E-2</v>
      </c>
      <c r="EN35" s="36">
        <f t="shared" ca="1" si="43"/>
        <v>2.2636618857931029E-2</v>
      </c>
      <c r="EO35" s="36">
        <f t="shared" ca="1" si="43"/>
        <v>2.2636618857931029E-2</v>
      </c>
      <c r="EP35" s="56">
        <f t="shared" ca="1" si="43"/>
        <v>2.2636618857931029E-2</v>
      </c>
      <c r="EQ35" s="56">
        <f t="shared" ca="1" si="43"/>
        <v>2.2636618857931029E-2</v>
      </c>
      <c r="ER35" s="56">
        <f t="shared" ca="1" si="43"/>
        <v>4.5273237715862058E-2</v>
      </c>
      <c r="ES35" s="56">
        <f t="shared" ca="1" si="43"/>
        <v>6.7909856573793087E-2</v>
      </c>
      <c r="ET35" s="56">
        <f t="shared" ca="1" si="43"/>
        <v>0.11318309428965516</v>
      </c>
      <c r="EU35" s="82">
        <f t="shared" ca="1" si="30"/>
        <v>0.22636618857931032</v>
      </c>
      <c r="EV35" s="82">
        <f t="shared" ca="1" si="30"/>
        <v>0.45273237715862064</v>
      </c>
      <c r="EW35" s="82">
        <f t="shared" ca="1" si="30"/>
        <v>0.90546475431724127</v>
      </c>
      <c r="EX35" s="82">
        <f t="shared" ca="1" si="30"/>
        <v>1.8109295086344825</v>
      </c>
    </row>
    <row r="36" spans="8:154" x14ac:dyDescent="0.15">
      <c r="H36" s="56"/>
      <c r="I36" s="56"/>
      <c r="J36" s="56"/>
      <c r="K36" s="56">
        <f t="shared" si="37"/>
        <v>4.372464578405765</v>
      </c>
      <c r="L36" s="56">
        <f t="shared" si="37"/>
        <v>3.8160931778135225</v>
      </c>
      <c r="M36" s="56">
        <f t="shared" si="37"/>
        <v>3.1241715454306007</v>
      </c>
      <c r="N36" s="56">
        <f t="shared" si="37"/>
        <v>2.2909876277720187</v>
      </c>
      <c r="O36" s="56">
        <f t="shared" si="37"/>
        <v>1.2890481618737017</v>
      </c>
      <c r="P36" s="56"/>
      <c r="S36" s="36">
        <v>33</v>
      </c>
      <c r="T36" s="40">
        <f>引用信息!W55</f>
        <v>693.90760204671392</v>
      </c>
      <c r="U36" s="40">
        <f>引用信息!X55</f>
        <v>49.709858918803455</v>
      </c>
      <c r="V36" s="40">
        <f>引用信息!Y55</f>
        <v>19.685517241379316</v>
      </c>
      <c r="W36" s="40">
        <f>引用信息!Z55</f>
        <v>4.5257004137931052</v>
      </c>
      <c r="X36" s="40">
        <f>引用信息!AA55</f>
        <v>1.1368386206896552</v>
      </c>
      <c r="Y36" s="37">
        <f>IF(INT(求节点($J$4:$J$21,$I$4:$I$21,节奏总纲!AD36))&gt;$I$21,$I$21,INT(求节点($J$4:$J$21,$I$4:$I$21,节奏总纲!AD36)))</f>
        <v>12</v>
      </c>
      <c r="Z36" s="37">
        <f>IF(INT(求节点($J$4:$J$21,$I$4:$I$21,节奏总纲!AE36))&gt;$I$21,$I$21,INT(求节点($J$4:$J$21,$I$4:$I$21,节奏总纲!AE36)))</f>
        <v>12</v>
      </c>
      <c r="AA36" s="37">
        <f>IF(INT(求节点($J$4:$J$21,$I$4:$I$21,节奏总纲!AF36))&gt;$I$21,$I$21,INT(求节点($J$4:$J$21,$I$4:$I$21,节奏总纲!AF36)))</f>
        <v>13</v>
      </c>
      <c r="AB36" s="37">
        <f>IF(INT(求节点($J$4:$J$21,$I$4:$I$21,节奏总纲!AG36))&gt;$I$21,$I$21,INT(求节点($J$4:$J$21,$I$4:$I$21,节奏总纲!AG36)))</f>
        <v>14</v>
      </c>
      <c r="AC36" s="37">
        <f>IF(INT(求节点($J$4:$J$21,$I$4:$I$21,节奏总纲!AH36))&gt;$I$21,$I$21,INT(求节点($J$4:$J$21,$I$4:$I$21,节奏总纲!AH36)))</f>
        <v>18</v>
      </c>
      <c r="AD36" s="55">
        <f>('[2]功能-行军令'!F$7+'[2]功能-行军令'!F$14+24*60/'[2]功能-行军令'!$F$18)*'[2]功能-行军令'!$AJ$7</f>
        <v>27.599999999999998</v>
      </c>
      <c r="AE36" s="55">
        <f>('[2]功能-行军令'!G$7+'[2]功能-行军令'!G$14+24*60/'[2]功能-行军令'!$F$18)*'[2]功能-行军令'!$AJ$7</f>
        <v>40.199999999999996</v>
      </c>
      <c r="AF36" s="55">
        <f>('[2]功能-行军令'!H$7+'[2]功能-行军令'!H$14+24*60/'[2]功能-行军令'!$F$18)*'[2]功能-行军令'!$AJ$7</f>
        <v>54.6</v>
      </c>
      <c r="AG36" s="55">
        <f>('[2]功能-行军令'!I$7+'[2]功能-行军令'!I$14+24*60/'[2]功能-行军令'!$F$18)*'[2]功能-行军令'!$AJ$7</f>
        <v>61.8</v>
      </c>
      <c r="AH36" s="55">
        <f>('[2]功能-行军令'!J$7+'[2]功能-行军令'!J$14+24*60/'[2]功能-行军令'!$F$18)*'[2]功能-行军令'!$AJ$7</f>
        <v>61.8</v>
      </c>
      <c r="AL36" s="35">
        <v>33</v>
      </c>
      <c r="AM36" s="28">
        <f t="shared" ca="1" si="44"/>
        <v>34.730708151900835</v>
      </c>
      <c r="AN36" s="28">
        <f t="shared" ca="1" si="44"/>
        <v>18.812466915612955</v>
      </c>
      <c r="AO36" s="28">
        <f t="shared" ca="1" si="44"/>
        <v>11.881558051966078</v>
      </c>
      <c r="AP36" s="28">
        <f t="shared" ca="1" si="44"/>
        <v>8.2090764722674709</v>
      </c>
      <c r="AQ36" s="28">
        <f t="shared" ca="1" si="44"/>
        <v>7.223987295595375</v>
      </c>
      <c r="AR36" s="28">
        <f t="shared" ca="1" si="44"/>
        <v>13.99204686200344</v>
      </c>
      <c r="AS36" s="28">
        <f t="shared" ca="1" si="44"/>
        <v>21.104051785652882</v>
      </c>
      <c r="AT36" s="28">
        <f t="shared" ca="1" si="44"/>
        <v>35.073616527093556</v>
      </c>
      <c r="AU36" s="28">
        <f t="shared" ca="1" si="12"/>
        <v>69.691305324999803</v>
      </c>
      <c r="AV36" s="28">
        <f t="shared" ca="1" si="38"/>
        <v>139.27062827805369</v>
      </c>
      <c r="AW36" s="28">
        <f t="shared" ca="1" si="38"/>
        <v>278.51877443554463</v>
      </c>
      <c r="AX36" s="28">
        <f t="shared" ca="1" si="38"/>
        <v>557.03754887108926</v>
      </c>
      <c r="AY36" s="28">
        <f t="shared" ca="1" si="38"/>
        <v>31.163084996325527</v>
      </c>
      <c r="AZ36" s="28">
        <f t="shared" ca="1" si="38"/>
        <v>7.272430713467589</v>
      </c>
      <c r="BA36" s="28">
        <f t="shared" ca="1" si="25"/>
        <v>0.2248212056275862</v>
      </c>
      <c r="BB36" s="28">
        <f t="shared" ca="1" si="25"/>
        <v>0.4496424112551724</v>
      </c>
      <c r="BC36" s="28">
        <f t="shared" ca="1" si="25"/>
        <v>0.89928482251034481</v>
      </c>
      <c r="BD36" s="28">
        <f t="shared" ca="1" si="25"/>
        <v>1.7985696450206896</v>
      </c>
      <c r="BE36" s="28"/>
      <c r="BF36" s="28">
        <f t="shared" ca="1" si="14"/>
        <v>1237.353602765987</v>
      </c>
      <c r="BG36" s="28"/>
      <c r="BI36" s="28"/>
      <c r="BJ36" s="28"/>
      <c r="BK36" s="28"/>
      <c r="BL36" s="36">
        <v>33</v>
      </c>
      <c r="BM36" s="36">
        <f t="shared" ca="1" si="39"/>
        <v>29.464384333060465</v>
      </c>
      <c r="BN36" s="36">
        <f t="shared" ca="1" si="39"/>
        <v>15.959874847074419</v>
      </c>
      <c r="BO36" s="36">
        <f t="shared" ca="1" si="39"/>
        <v>10.079920956047001</v>
      </c>
      <c r="BP36" s="36">
        <f t="shared" ca="1" si="39"/>
        <v>6.9643090241779273</v>
      </c>
      <c r="BQ36" s="36">
        <f t="shared" ca="1" si="39"/>
        <v>6.1285919412765768</v>
      </c>
      <c r="BR36" s="36">
        <f t="shared" ca="1" si="39"/>
        <v>12.257183882553154</v>
      </c>
      <c r="BS36" s="36">
        <f t="shared" ca="1" si="39"/>
        <v>18.385775823829729</v>
      </c>
      <c r="BT36" s="36">
        <f t="shared" ca="1" si="39"/>
        <v>30.642959706382886</v>
      </c>
      <c r="BU36" s="36">
        <f t="shared" ca="1" si="39"/>
        <v>61.285919412765772</v>
      </c>
      <c r="BV36" s="56">
        <f t="shared" ca="1" si="39"/>
        <v>122.57183882553154</v>
      </c>
      <c r="BW36" s="56">
        <f t="shared" ca="1" si="39"/>
        <v>245.14367765106309</v>
      </c>
      <c r="BX36" s="56">
        <f t="shared" ca="1" si="39"/>
        <v>490.28735530212617</v>
      </c>
      <c r="BY36" s="56">
        <f t="shared" ca="1" si="39"/>
        <v>0</v>
      </c>
      <c r="BZ36" s="56">
        <f t="shared" ca="1" si="39"/>
        <v>0</v>
      </c>
      <c r="CA36" s="82">
        <f t="shared" ca="1" si="26"/>
        <v>0</v>
      </c>
      <c r="CB36" s="82">
        <f t="shared" ca="1" si="26"/>
        <v>0</v>
      </c>
      <c r="CC36" s="82">
        <f t="shared" ca="1" si="26"/>
        <v>0</v>
      </c>
      <c r="CD36" s="82">
        <f t="shared" ca="1" si="26"/>
        <v>0</v>
      </c>
      <c r="CE36" s="36">
        <f t="shared" ca="1" si="40"/>
        <v>3.074363582362921</v>
      </c>
      <c r="CF36" s="36">
        <f t="shared" ca="1" si="40"/>
        <v>1.6652802737799155</v>
      </c>
      <c r="CG36" s="36">
        <f t="shared" ca="1" si="40"/>
        <v>1.0517559623873152</v>
      </c>
      <c r="CH36" s="36">
        <f t="shared" ca="1" si="40"/>
        <v>0.72666775583123577</v>
      </c>
      <c r="CI36" s="36">
        <f t="shared" ca="1" si="40"/>
        <v>0.63946762513148758</v>
      </c>
      <c r="CJ36" s="36">
        <f t="shared" ca="1" si="40"/>
        <v>1.2789352502629752</v>
      </c>
      <c r="CK36" s="36">
        <f t="shared" ca="1" si="40"/>
        <v>1.9184028753944626</v>
      </c>
      <c r="CL36" s="36">
        <f t="shared" ca="1" si="40"/>
        <v>3.1973381256574385</v>
      </c>
      <c r="CM36" s="36">
        <f t="shared" ca="1" si="40"/>
        <v>6.3946762513148769</v>
      </c>
      <c r="CN36" s="56">
        <f t="shared" ca="1" si="40"/>
        <v>12.789352502629754</v>
      </c>
      <c r="CO36" s="56">
        <f t="shared" ca="1" si="40"/>
        <v>25.578705005259508</v>
      </c>
      <c r="CP36" s="56">
        <f t="shared" ca="1" si="40"/>
        <v>51.157410010519015</v>
      </c>
      <c r="CQ36" s="56">
        <f t="shared" ca="1" si="40"/>
        <v>0</v>
      </c>
      <c r="CR36" s="56">
        <f t="shared" ca="1" si="40"/>
        <v>0</v>
      </c>
      <c r="CS36" s="82">
        <f t="shared" ca="1" si="27"/>
        <v>0</v>
      </c>
      <c r="CT36" s="82">
        <f t="shared" ca="1" si="27"/>
        <v>0</v>
      </c>
      <c r="CU36" s="82">
        <f t="shared" ca="1" si="27"/>
        <v>0</v>
      </c>
      <c r="CV36" s="82">
        <f t="shared" ca="1" si="27"/>
        <v>0</v>
      </c>
      <c r="CW36" s="36">
        <f t="shared" ca="1" si="41"/>
        <v>1.6535834482758627</v>
      </c>
      <c r="CX36" s="36">
        <f t="shared" ca="1" si="41"/>
        <v>0.895691034482759</v>
      </c>
      <c r="CY36" s="36">
        <f t="shared" ca="1" si="41"/>
        <v>0.56569960072595304</v>
      </c>
      <c r="CZ36" s="36">
        <f t="shared" ca="1" si="41"/>
        <v>0.39084699686520386</v>
      </c>
      <c r="DA36" s="36">
        <f t="shared" ca="1" si="41"/>
        <v>0.34394535724137942</v>
      </c>
      <c r="DB36" s="36">
        <f t="shared" ca="1" si="41"/>
        <v>0.34394535724137942</v>
      </c>
      <c r="DC36" s="36">
        <f t="shared" ca="1" si="41"/>
        <v>0.68789071448275885</v>
      </c>
      <c r="DD36" s="36">
        <f t="shared" ca="1" si="41"/>
        <v>1.0318360717241379</v>
      </c>
      <c r="DE36" s="36">
        <f t="shared" ca="1" si="41"/>
        <v>1.719726786206897</v>
      </c>
      <c r="DF36" s="56">
        <f t="shared" ca="1" si="41"/>
        <v>3.439453572413794</v>
      </c>
      <c r="DG36" s="56">
        <f t="shared" ca="1" si="41"/>
        <v>6.878907144827588</v>
      </c>
      <c r="DH36" s="56">
        <f t="shared" ca="1" si="41"/>
        <v>13.757814289655176</v>
      </c>
      <c r="DI36" s="56">
        <f t="shared" ca="1" si="41"/>
        <v>27.515628579310352</v>
      </c>
      <c r="DJ36" s="56">
        <f t="shared" ca="1" si="41"/>
        <v>0</v>
      </c>
      <c r="DK36" s="82">
        <f t="shared" ca="1" si="28"/>
        <v>0</v>
      </c>
      <c r="DL36" s="82">
        <f t="shared" ca="1" si="28"/>
        <v>0</v>
      </c>
      <c r="DM36" s="82">
        <f t="shared" ca="1" si="28"/>
        <v>0</v>
      </c>
      <c r="DN36" s="82">
        <f t="shared" ca="1" si="28"/>
        <v>0</v>
      </c>
      <c r="DO36" s="36">
        <f t="shared" ca="1" si="42"/>
        <v>0.43028967011140595</v>
      </c>
      <c r="DP36" s="36">
        <f t="shared" ca="1" si="42"/>
        <v>0.2330735713103449</v>
      </c>
      <c r="DQ36" s="36">
        <f t="shared" ca="1" si="42"/>
        <v>0.14720436082758626</v>
      </c>
      <c r="DR36" s="36">
        <f t="shared" ca="1" si="42"/>
        <v>0.10170483111724139</v>
      </c>
      <c r="DS36" s="36">
        <f t="shared" ca="1" si="42"/>
        <v>8.9500251383172441E-2</v>
      </c>
      <c r="DT36" s="36">
        <f t="shared" ca="1" si="42"/>
        <v>8.9500251383172441E-2</v>
      </c>
      <c r="DU36" s="36">
        <f t="shared" ca="1" si="42"/>
        <v>8.9500251383172441E-2</v>
      </c>
      <c r="DV36" s="36">
        <f t="shared" ca="1" si="42"/>
        <v>0.17900050276634488</v>
      </c>
      <c r="DW36" s="36">
        <f t="shared" ca="1" si="42"/>
        <v>0.2685007541495173</v>
      </c>
      <c r="DX36" s="56">
        <f t="shared" ca="1" si="42"/>
        <v>0.44750125691586223</v>
      </c>
      <c r="DY36" s="56">
        <f t="shared" ca="1" si="42"/>
        <v>0.89500251383172447</v>
      </c>
      <c r="DZ36" s="56">
        <f t="shared" ca="1" si="42"/>
        <v>1.7900050276634489</v>
      </c>
      <c r="EA36" s="56">
        <f t="shared" ca="1" si="42"/>
        <v>3.5800100553268979</v>
      </c>
      <c r="EB36" s="56">
        <f t="shared" ca="1" si="42"/>
        <v>7.1600201106537957</v>
      </c>
      <c r="EC36" s="82">
        <f t="shared" ca="1" si="29"/>
        <v>0</v>
      </c>
      <c r="ED36" s="82">
        <f t="shared" ca="1" si="29"/>
        <v>0</v>
      </c>
      <c r="EE36" s="82">
        <f t="shared" ca="1" si="29"/>
        <v>0</v>
      </c>
      <c r="EF36" s="82">
        <f t="shared" ca="1" si="29"/>
        <v>0</v>
      </c>
      <c r="EG36" s="36">
        <f t="shared" ca="1" si="43"/>
        <v>0.10808711809018569</v>
      </c>
      <c r="EH36" s="36">
        <f t="shared" ca="1" si="43"/>
        <v>5.8547188965517249E-2</v>
      </c>
      <c r="EI36" s="36">
        <f t="shared" ca="1" si="43"/>
        <v>3.6977171978221424E-2</v>
      </c>
      <c r="EJ36" s="36">
        <f t="shared" ca="1" si="43"/>
        <v>2.5547864275862069E-2</v>
      </c>
      <c r="EK36" s="36">
        <f t="shared" ca="1" si="43"/>
        <v>2.2482120562758622E-2</v>
      </c>
      <c r="EL36" s="36">
        <f t="shared" ca="1" si="43"/>
        <v>2.2482120562758622E-2</v>
      </c>
      <c r="EM36" s="36">
        <f t="shared" ca="1" si="43"/>
        <v>2.2482120562758622E-2</v>
      </c>
      <c r="EN36" s="36">
        <f t="shared" ca="1" si="43"/>
        <v>2.2482120562758622E-2</v>
      </c>
      <c r="EO36" s="36">
        <f t="shared" ca="1" si="43"/>
        <v>2.2482120562758622E-2</v>
      </c>
      <c r="EP36" s="56">
        <f t="shared" ca="1" si="43"/>
        <v>2.2482120562758622E-2</v>
      </c>
      <c r="EQ36" s="56">
        <f t="shared" ca="1" si="43"/>
        <v>2.2482120562758622E-2</v>
      </c>
      <c r="ER36" s="56">
        <f t="shared" ca="1" si="43"/>
        <v>4.4964241125517244E-2</v>
      </c>
      <c r="ES36" s="56">
        <f t="shared" ca="1" si="43"/>
        <v>6.7446361688275863E-2</v>
      </c>
      <c r="ET36" s="56">
        <f t="shared" ca="1" si="43"/>
        <v>0.1124106028137931</v>
      </c>
      <c r="EU36" s="82">
        <f t="shared" ca="1" si="30"/>
        <v>0.2248212056275862</v>
      </c>
      <c r="EV36" s="82">
        <f t="shared" ca="1" si="30"/>
        <v>0.4496424112551724</v>
      </c>
      <c r="EW36" s="82">
        <f t="shared" ca="1" si="30"/>
        <v>0.89928482251034481</v>
      </c>
      <c r="EX36" s="82">
        <f t="shared" ca="1" si="30"/>
        <v>1.7985696450206896</v>
      </c>
    </row>
    <row r="37" spans="8:154" x14ac:dyDescent="0.15">
      <c r="H37" s="56"/>
      <c r="I37" s="56"/>
      <c r="J37" s="56"/>
      <c r="K37" s="56">
        <f t="shared" si="37"/>
        <v>6.1835987077773904</v>
      </c>
      <c r="L37" s="56">
        <f t="shared" si="37"/>
        <v>5.4269070482256847</v>
      </c>
      <c r="M37" s="56">
        <f t="shared" si="37"/>
        <v>4.5049509978225846</v>
      </c>
      <c r="N37" s="56">
        <f t="shared" si="37"/>
        <v>3.3483057733784056</v>
      </c>
      <c r="O37" s="56">
        <f t="shared" si="37"/>
        <v>1.883548855624336</v>
      </c>
      <c r="S37" s="36">
        <v>34</v>
      </c>
      <c r="T37" s="40">
        <f>引用信息!W56</f>
        <v>684.55873151543108</v>
      </c>
      <c r="U37" s="40">
        <f>引用信息!X56</f>
        <v>49.032937450086209</v>
      </c>
      <c r="V37" s="40">
        <f>引用信息!Y56</f>
        <v>19.420689655172417</v>
      </c>
      <c r="W37" s="40">
        <f>引用信息!Z56</f>
        <v>4.4795034482758638</v>
      </c>
      <c r="X37" s="40">
        <f>引用信息!AA56</f>
        <v>1.1288275862068964</v>
      </c>
      <c r="Y37" s="37">
        <f>IF(INT(求节点($J$4:$J$21,$I$4:$I$21,节奏总纲!AD37))&gt;$I$21,$I$21,INT(求节点($J$4:$J$21,$I$4:$I$21,节奏总纲!AD37)))</f>
        <v>12</v>
      </c>
      <c r="Z37" s="37">
        <f>IF(INT(求节点($J$4:$J$21,$I$4:$I$21,节奏总纲!AE37))&gt;$I$21,$I$21,INT(求节点($J$4:$J$21,$I$4:$I$21,节奏总纲!AE37)))</f>
        <v>13</v>
      </c>
      <c r="AA37" s="37">
        <f>IF(INT(求节点($J$4:$J$21,$I$4:$I$21,节奏总纲!AF37))&gt;$I$21,$I$21,INT(求节点($J$4:$J$21,$I$4:$I$21,节奏总纲!AF37)))</f>
        <v>13</v>
      </c>
      <c r="AB37" s="37">
        <f>IF(INT(求节点($J$4:$J$21,$I$4:$I$21,节奏总纲!AG37))&gt;$I$21,$I$21,INT(求节点($J$4:$J$21,$I$4:$I$21,节奏总纲!AG37)))</f>
        <v>14</v>
      </c>
      <c r="AC37" s="37">
        <f>IF(INT(求节点($J$4:$J$21,$I$4:$I$21,节奏总纲!AH37))&gt;$I$21,$I$21,INT(求节点($J$4:$J$21,$I$4:$I$21,节奏总纲!AH37)))</f>
        <v>18</v>
      </c>
      <c r="AD37" s="55">
        <f>('[2]功能-行军令'!F$7+'[2]功能-行军令'!F$14+24*60/'[2]功能-行军令'!$F$18)*'[2]功能-行军令'!$AJ$7</f>
        <v>27.599999999999998</v>
      </c>
      <c r="AE37" s="55">
        <f>('[2]功能-行军令'!G$7+'[2]功能-行军令'!G$14+24*60/'[2]功能-行军令'!$F$18)*'[2]功能-行军令'!$AJ$7</f>
        <v>40.199999999999996</v>
      </c>
      <c r="AF37" s="55">
        <f>('[2]功能-行军令'!H$7+'[2]功能-行军令'!H$14+24*60/'[2]功能-行军令'!$F$18)*'[2]功能-行军令'!$AJ$7</f>
        <v>54.6</v>
      </c>
      <c r="AG37" s="55">
        <f>('[2]功能-行军令'!I$7+'[2]功能-行军令'!I$14+24*60/'[2]功能-行军令'!$F$18)*'[2]功能-行军令'!$AJ$7</f>
        <v>61.8</v>
      </c>
      <c r="AH37" s="55">
        <f>('[2]功能-行军令'!J$7+'[2]功能-行军令'!J$14+24*60/'[2]功能-行军令'!$F$18)*'[2]功能-行军令'!$AJ$7</f>
        <v>61.8</v>
      </c>
      <c r="AL37" s="35">
        <v>34</v>
      </c>
      <c r="AM37" s="28">
        <f t="shared" ca="1" si="44"/>
        <v>34.264476289881244</v>
      </c>
      <c r="AN37" s="28">
        <f t="shared" ca="1" si="44"/>
        <v>18.55992465701901</v>
      </c>
      <c r="AO37" s="28">
        <f t="shared" ca="1" si="44"/>
        <v>11.72205767811727</v>
      </c>
      <c r="AP37" s="28">
        <f t="shared" ca="1" si="44"/>
        <v>8.0988762139719306</v>
      </c>
      <c r="AQ37" s="28">
        <f t="shared" ca="1" si="44"/>
        <v>7.1270110682952996</v>
      </c>
      <c r="AR37" s="28">
        <f t="shared" ca="1" si="44"/>
        <v>13.173033785039586</v>
      </c>
      <c r="AS37" s="28">
        <f t="shared" ca="1" si="44"/>
        <v>20.189134498796953</v>
      </c>
      <c r="AT37" s="28">
        <f t="shared" ca="1" si="44"/>
        <v>33.339844589491719</v>
      </c>
      <c r="AU37" s="28">
        <f t="shared" ref="AU37:AU68" ca="1" si="45">SUMIF($BM$3:$EX$3,AU$3,$BM37:$EX37)</f>
        <v>65.598700827432424</v>
      </c>
      <c r="AV37" s="28">
        <f t="shared" ca="1" si="38"/>
        <v>131.08649130032691</v>
      </c>
      <c r="AW37" s="28">
        <f t="shared" ca="1" si="38"/>
        <v>262.15065890630899</v>
      </c>
      <c r="AX37" s="28">
        <f t="shared" ca="1" si="38"/>
        <v>524.30131781261798</v>
      </c>
      <c r="AY37" s="28">
        <f t="shared" ca="1" si="38"/>
        <v>81.216677251805152</v>
      </c>
      <c r="AZ37" s="28">
        <f t="shared" ca="1" si="38"/>
        <v>7.1985512871724158</v>
      </c>
      <c r="BA37" s="28">
        <f t="shared" ca="1" si="25"/>
        <v>0.2232369434482758</v>
      </c>
      <c r="BB37" s="28">
        <f t="shared" ca="1" si="25"/>
        <v>0.4464738868965516</v>
      </c>
      <c r="BC37" s="28">
        <f t="shared" ca="1" si="25"/>
        <v>0.89294777379310319</v>
      </c>
      <c r="BD37" s="28">
        <f t="shared" ca="1" si="25"/>
        <v>1.7858955475862064</v>
      </c>
      <c r="BE37" s="28"/>
      <c r="BF37" s="28">
        <f t="shared" ca="1" si="14"/>
        <v>1221.3753103180011</v>
      </c>
      <c r="BG37" s="28"/>
      <c r="BI37" s="28"/>
      <c r="BJ37" s="28"/>
      <c r="BK37" s="28"/>
      <c r="BL37" s="36">
        <v>34</v>
      </c>
      <c r="BM37" s="36">
        <f t="shared" ca="1" si="39"/>
        <v>29.067416907424459</v>
      </c>
      <c r="BN37" s="36">
        <f t="shared" ca="1" si="39"/>
        <v>15.744850824854915</v>
      </c>
      <c r="BO37" s="36">
        <f t="shared" ca="1" si="39"/>
        <v>9.9441163104346835</v>
      </c>
      <c r="BP37" s="36">
        <f t="shared" ca="1" si="39"/>
        <v>6.870480359936689</v>
      </c>
      <c r="BQ37" s="36">
        <f t="shared" ca="1" si="39"/>
        <v>6.0460227167442868</v>
      </c>
      <c r="BR37" s="36">
        <f t="shared" ca="1" si="39"/>
        <v>12.092045433488574</v>
      </c>
      <c r="BS37" s="36">
        <f t="shared" ca="1" si="39"/>
        <v>18.138068150232858</v>
      </c>
      <c r="BT37" s="36">
        <f t="shared" ca="1" si="39"/>
        <v>30.23011358372144</v>
      </c>
      <c r="BU37" s="36">
        <f t="shared" ca="1" si="39"/>
        <v>60.460227167442881</v>
      </c>
      <c r="BV37" s="56">
        <f t="shared" ca="1" si="39"/>
        <v>120.92045433488576</v>
      </c>
      <c r="BW37" s="56">
        <f t="shared" ca="1" si="39"/>
        <v>241.84090866977152</v>
      </c>
      <c r="BX37" s="56">
        <f t="shared" ca="1" si="39"/>
        <v>483.68181733954304</v>
      </c>
      <c r="BY37" s="56">
        <f t="shared" ca="1" si="39"/>
        <v>0</v>
      </c>
      <c r="BZ37" s="56">
        <f t="shared" ca="1" si="39"/>
        <v>0</v>
      </c>
      <c r="CA37" s="82">
        <f t="shared" ca="1" si="26"/>
        <v>0</v>
      </c>
      <c r="CB37" s="82">
        <f t="shared" ca="1" si="26"/>
        <v>0</v>
      </c>
      <c r="CC37" s="82">
        <f t="shared" ca="1" si="26"/>
        <v>0</v>
      </c>
      <c r="CD37" s="82">
        <f t="shared" ca="1" si="26"/>
        <v>0</v>
      </c>
      <c r="CE37" s="36">
        <f t="shared" ca="1" si="40"/>
        <v>3.0324985930668698</v>
      </c>
      <c r="CF37" s="36">
        <f t="shared" ca="1" si="40"/>
        <v>1.6426034045778879</v>
      </c>
      <c r="CG37" s="36">
        <f t="shared" ca="1" si="40"/>
        <v>1.037433729207087</v>
      </c>
      <c r="CH37" s="36">
        <f t="shared" ca="1" si="40"/>
        <v>0.7167723947248964</v>
      </c>
      <c r="CI37" s="36">
        <f t="shared" ca="1" si="40"/>
        <v>0.63075970735790898</v>
      </c>
      <c r="CJ37" s="36">
        <f t="shared" ca="1" si="40"/>
        <v>0.63075970735790898</v>
      </c>
      <c r="CK37" s="36">
        <f t="shared" ca="1" si="40"/>
        <v>1.261519414715818</v>
      </c>
      <c r="CL37" s="36">
        <f t="shared" ca="1" si="40"/>
        <v>1.8922791220737265</v>
      </c>
      <c r="CM37" s="36">
        <f t="shared" ca="1" si="40"/>
        <v>3.1537985367895449</v>
      </c>
      <c r="CN37" s="56">
        <f t="shared" ca="1" si="40"/>
        <v>6.3075970735790898</v>
      </c>
      <c r="CO37" s="56">
        <f t="shared" ca="1" si="40"/>
        <v>12.61519414715818</v>
      </c>
      <c r="CP37" s="56">
        <f t="shared" ca="1" si="40"/>
        <v>25.230388294316359</v>
      </c>
      <c r="CQ37" s="56">
        <f t="shared" ca="1" si="40"/>
        <v>50.460776588632719</v>
      </c>
      <c r="CR37" s="56">
        <f t="shared" ca="1" si="40"/>
        <v>0</v>
      </c>
      <c r="CS37" s="82">
        <f t="shared" ca="1" si="27"/>
        <v>0</v>
      </c>
      <c r="CT37" s="82">
        <f t="shared" ca="1" si="27"/>
        <v>0</v>
      </c>
      <c r="CU37" s="82">
        <f t="shared" ca="1" si="27"/>
        <v>0</v>
      </c>
      <c r="CV37" s="82">
        <f t="shared" ca="1" si="27"/>
        <v>0</v>
      </c>
      <c r="CW37" s="36">
        <f t="shared" ca="1" si="41"/>
        <v>1.6313379310344833</v>
      </c>
      <c r="CX37" s="36">
        <f t="shared" ca="1" si="41"/>
        <v>0.88364137931034514</v>
      </c>
      <c r="CY37" s="36">
        <f t="shared" ca="1" si="41"/>
        <v>0.55808929219600745</v>
      </c>
      <c r="CZ37" s="36">
        <f t="shared" ca="1" si="41"/>
        <v>0.38558896551724148</v>
      </c>
      <c r="DA37" s="36">
        <f t="shared" ca="1" si="41"/>
        <v>0.33931828965517252</v>
      </c>
      <c r="DB37" s="36">
        <f t="shared" ca="1" si="41"/>
        <v>0.33931828965517252</v>
      </c>
      <c r="DC37" s="36">
        <f t="shared" ca="1" si="41"/>
        <v>0.67863657931034505</v>
      </c>
      <c r="DD37" s="36">
        <f t="shared" ca="1" si="41"/>
        <v>1.0179548689655173</v>
      </c>
      <c r="DE37" s="36">
        <f t="shared" ca="1" si="41"/>
        <v>1.6965914482758626</v>
      </c>
      <c r="DF37" s="56">
        <f t="shared" ca="1" si="41"/>
        <v>3.3931828965517252</v>
      </c>
      <c r="DG37" s="56">
        <f t="shared" ca="1" si="41"/>
        <v>6.7863657931034505</v>
      </c>
      <c r="DH37" s="56">
        <f t="shared" ca="1" si="41"/>
        <v>13.572731586206901</v>
      </c>
      <c r="DI37" s="56">
        <f t="shared" ca="1" si="41"/>
        <v>27.145463172413802</v>
      </c>
      <c r="DJ37" s="56">
        <f t="shared" ca="1" si="41"/>
        <v>0</v>
      </c>
      <c r="DK37" s="82">
        <f t="shared" ca="1" si="28"/>
        <v>0</v>
      </c>
      <c r="DL37" s="82">
        <f t="shared" ca="1" si="28"/>
        <v>0</v>
      </c>
      <c r="DM37" s="82">
        <f t="shared" ca="1" si="28"/>
        <v>0</v>
      </c>
      <c r="DN37" s="82">
        <f t="shared" ca="1" si="28"/>
        <v>0</v>
      </c>
      <c r="DO37" s="36">
        <f t="shared" ca="1" si="42"/>
        <v>0.42589740477453591</v>
      </c>
      <c r="DP37" s="36">
        <f t="shared" ca="1" si="42"/>
        <v>0.23069442758620695</v>
      </c>
      <c r="DQ37" s="36">
        <f t="shared" ca="1" si="42"/>
        <v>0.14570174373865702</v>
      </c>
      <c r="DR37" s="36">
        <f t="shared" ca="1" si="42"/>
        <v>0.10066665931034484</v>
      </c>
      <c r="DS37" s="36">
        <f t="shared" ca="1" si="42"/>
        <v>8.8586660193103475E-2</v>
      </c>
      <c r="DT37" s="36">
        <f t="shared" ca="1" si="42"/>
        <v>8.8586660193103475E-2</v>
      </c>
      <c r="DU37" s="36">
        <f t="shared" ca="1" si="42"/>
        <v>8.8586660193103475E-2</v>
      </c>
      <c r="DV37" s="36">
        <f t="shared" ca="1" si="42"/>
        <v>0.17717332038620695</v>
      </c>
      <c r="DW37" s="36">
        <f t="shared" ca="1" si="42"/>
        <v>0.2657599805793105</v>
      </c>
      <c r="DX37" s="56">
        <f t="shared" ca="1" si="42"/>
        <v>0.44293330096551736</v>
      </c>
      <c r="DY37" s="56">
        <f t="shared" ca="1" si="42"/>
        <v>0.88586660193103473</v>
      </c>
      <c r="DZ37" s="56">
        <f t="shared" ca="1" si="42"/>
        <v>1.7717332038620695</v>
      </c>
      <c r="EA37" s="56">
        <f t="shared" ca="1" si="42"/>
        <v>3.5434664077241389</v>
      </c>
      <c r="EB37" s="56">
        <f t="shared" ca="1" si="42"/>
        <v>7.0869328154482778</v>
      </c>
      <c r="EC37" s="82">
        <f t="shared" ca="1" si="29"/>
        <v>0</v>
      </c>
      <c r="ED37" s="82">
        <f t="shared" ca="1" si="29"/>
        <v>0</v>
      </c>
      <c r="EE37" s="82">
        <f t="shared" ca="1" si="29"/>
        <v>0</v>
      </c>
      <c r="EF37" s="82">
        <f t="shared" ca="1" si="29"/>
        <v>0</v>
      </c>
      <c r="EG37" s="36">
        <f t="shared" ca="1" si="43"/>
        <v>0.10732545358090183</v>
      </c>
      <c r="EH37" s="36">
        <f t="shared" ca="1" si="43"/>
        <v>5.8134620689655157E-2</v>
      </c>
      <c r="EI37" s="36">
        <f t="shared" ca="1" si="43"/>
        <v>3.6716602540834836E-2</v>
      </c>
      <c r="EJ37" s="36">
        <f t="shared" ca="1" si="43"/>
        <v>2.536783448275861E-2</v>
      </c>
      <c r="EK37" s="36">
        <f t="shared" ca="1" si="43"/>
        <v>2.2323694344827581E-2</v>
      </c>
      <c r="EL37" s="36">
        <f t="shared" ca="1" si="43"/>
        <v>2.2323694344827581E-2</v>
      </c>
      <c r="EM37" s="36">
        <f t="shared" ca="1" si="43"/>
        <v>2.2323694344827581E-2</v>
      </c>
      <c r="EN37" s="36">
        <f t="shared" ca="1" si="43"/>
        <v>2.2323694344827581E-2</v>
      </c>
      <c r="EO37" s="36">
        <f t="shared" ca="1" si="43"/>
        <v>2.2323694344827581E-2</v>
      </c>
      <c r="EP37" s="56">
        <f t="shared" ca="1" si="43"/>
        <v>2.2323694344827581E-2</v>
      </c>
      <c r="EQ37" s="56">
        <f t="shared" ca="1" si="43"/>
        <v>2.2323694344827581E-2</v>
      </c>
      <c r="ER37" s="56">
        <f t="shared" ca="1" si="43"/>
        <v>4.4647388689655162E-2</v>
      </c>
      <c r="ES37" s="56">
        <f t="shared" ca="1" si="43"/>
        <v>6.6971083034482751E-2</v>
      </c>
      <c r="ET37" s="56">
        <f t="shared" ca="1" si="43"/>
        <v>0.1116184717241379</v>
      </c>
      <c r="EU37" s="82">
        <f t="shared" ca="1" si="30"/>
        <v>0.2232369434482758</v>
      </c>
      <c r="EV37" s="82">
        <f t="shared" ca="1" si="30"/>
        <v>0.4464738868965516</v>
      </c>
      <c r="EW37" s="82">
        <f t="shared" ca="1" si="30"/>
        <v>0.89294777379310319</v>
      </c>
      <c r="EX37" s="82">
        <f t="shared" ca="1" si="30"/>
        <v>1.7858955475862064</v>
      </c>
    </row>
    <row r="38" spans="8:154" x14ac:dyDescent="0.15">
      <c r="H38" s="56"/>
      <c r="I38" s="56"/>
      <c r="J38" s="56"/>
      <c r="K38" s="56">
        <f t="shared" si="37"/>
        <v>18.284494654671001</v>
      </c>
      <c r="L38" s="56">
        <f t="shared" si="37"/>
        <v>15.854122241325001</v>
      </c>
      <c r="M38" s="56">
        <f t="shared" si="37"/>
        <v>13.059337642132427</v>
      </c>
      <c r="N38" s="56">
        <f t="shared" si="37"/>
        <v>9.5514593865032236</v>
      </c>
      <c r="O38" s="56">
        <f t="shared" si="37"/>
        <v>5.2847721500618601</v>
      </c>
      <c r="S38" s="36">
        <v>35</v>
      </c>
      <c r="T38" s="40">
        <f>引用信息!W57</f>
        <v>675.21023709368808</v>
      </c>
      <c r="U38" s="40">
        <f>引用信息!X57</f>
        <v>48.356239044243104</v>
      </c>
      <c r="V38" s="40">
        <f>引用信息!Y57</f>
        <v>19.155862068965519</v>
      </c>
      <c r="W38" s="40">
        <f>引用信息!Z57</f>
        <v>4.432905931034484</v>
      </c>
      <c r="X38" s="40">
        <f>引用信息!AA57</f>
        <v>1.1206179310344826</v>
      </c>
      <c r="Y38" s="37">
        <f>IF(INT(求节点($J$4:$J$21,$I$4:$I$21,节奏总纲!AD38))&gt;$I$21,$I$21,INT(求节点($J$4:$J$21,$I$4:$I$21,节奏总纲!AD38)))</f>
        <v>12</v>
      </c>
      <c r="Z38" s="37">
        <f>IF(INT(求节点($J$4:$J$21,$I$4:$I$21,节奏总纲!AE38))&gt;$I$21,$I$21,INT(求节点($J$4:$J$21,$I$4:$I$21,节奏总纲!AE38)))</f>
        <v>13</v>
      </c>
      <c r="AA38" s="37">
        <f>IF(INT(求节点($J$4:$J$21,$I$4:$I$21,节奏总纲!AF38))&gt;$I$21,$I$21,INT(求节点($J$4:$J$21,$I$4:$I$21,节奏总纲!AF38)))</f>
        <v>13</v>
      </c>
      <c r="AB38" s="37">
        <f>IF(INT(求节点($J$4:$J$21,$I$4:$I$21,节奏总纲!AG38))&gt;$I$21,$I$21,INT(求节点($J$4:$J$21,$I$4:$I$21,节奏总纲!AG38)))</f>
        <v>14</v>
      </c>
      <c r="AC38" s="37">
        <f>IF(INT(求节点($J$4:$J$21,$I$4:$I$21,节奏总纲!AH38))&gt;$I$21,$I$21,INT(求节点($J$4:$J$21,$I$4:$I$21,节奏总纲!AH38)))</f>
        <v>18</v>
      </c>
      <c r="AD38" s="55">
        <f>('[2]功能-行军令'!F$7+'[2]功能-行军令'!F$14+24*60/'[2]功能-行军令'!$F$18)*'[2]功能-行军令'!$AJ$7</f>
        <v>27.599999999999998</v>
      </c>
      <c r="AE38" s="55">
        <f>('[2]功能-行军令'!G$7+'[2]功能-行军令'!G$14+24*60/'[2]功能-行军令'!$F$18)*'[2]功能-行军令'!$AJ$7</f>
        <v>40.199999999999996</v>
      </c>
      <c r="AF38" s="55">
        <f>('[2]功能-行军令'!H$7+'[2]功能-行军令'!H$14+24*60/'[2]功能-行军令'!$F$18)*'[2]功能-行军令'!$AJ$7</f>
        <v>54.6</v>
      </c>
      <c r="AG38" s="55">
        <f>('[2]功能-行军令'!I$7+'[2]功能-行军令'!I$14+24*60/'[2]功能-行军令'!$F$18)*'[2]功能-行军令'!$AJ$7</f>
        <v>61.8</v>
      </c>
      <c r="AH38" s="55">
        <f>('[2]功能-行军令'!J$7+'[2]功能-行军令'!J$14+24*60/'[2]功能-行军令'!$F$18)*'[2]功能-行军令'!$AJ$7</f>
        <v>61.8</v>
      </c>
      <c r="AL38" s="35">
        <v>35</v>
      </c>
      <c r="AM38" s="28">
        <f t="shared" ca="1" si="44"/>
        <v>33.798217226162684</v>
      </c>
      <c r="AN38" s="28">
        <f t="shared" ca="1" si="44"/>
        <v>18.307367664171455</v>
      </c>
      <c r="AO38" s="28">
        <f t="shared" ca="1" si="44"/>
        <v>11.562547998424076</v>
      </c>
      <c r="AP38" s="28">
        <f t="shared" ca="1" si="44"/>
        <v>7.9886695261839051</v>
      </c>
      <c r="AQ38" s="28">
        <f t="shared" ca="1" si="44"/>
        <v>7.0300291830418375</v>
      </c>
      <c r="AR38" s="28">
        <f t="shared" ca="1" si="44"/>
        <v>12.993485997053289</v>
      </c>
      <c r="AS38" s="28">
        <f t="shared" ca="1" si="44"/>
        <v>19.913688692198853</v>
      </c>
      <c r="AT38" s="28">
        <f t="shared" ca="1" si="44"/>
        <v>32.885013349048002</v>
      </c>
      <c r="AU38" s="28">
        <f t="shared" ca="1" si="45"/>
        <v>64.703454329065622</v>
      </c>
      <c r="AV38" s="28">
        <f t="shared" ca="1" si="38"/>
        <v>129.29708217023497</v>
      </c>
      <c r="AW38" s="28">
        <f t="shared" ca="1" si="38"/>
        <v>258.57200300026579</v>
      </c>
      <c r="AX38" s="28">
        <f t="shared" ca="1" si="38"/>
        <v>517.14400600053159</v>
      </c>
      <c r="AY38" s="28">
        <f t="shared" ca="1" si="38"/>
        <v>80.112760419026628</v>
      </c>
      <c r="AZ38" s="28">
        <f t="shared" ca="1" si="38"/>
        <v>7.1240185163917262</v>
      </c>
      <c r="BA38" s="28">
        <f t="shared" ca="1" si="25"/>
        <v>0.22161340204137928</v>
      </c>
      <c r="BB38" s="28">
        <f t="shared" ca="1" si="25"/>
        <v>0.44322680408275855</v>
      </c>
      <c r="BC38" s="28">
        <f t="shared" ca="1" si="25"/>
        <v>0.8864536081655171</v>
      </c>
      <c r="BD38" s="28">
        <f t="shared" ca="1" si="25"/>
        <v>1.7729072163310342</v>
      </c>
      <c r="BE38" s="28"/>
      <c r="BF38" s="28">
        <f t="shared" ca="1" si="14"/>
        <v>1204.7565451024211</v>
      </c>
      <c r="BG38" s="28"/>
      <c r="BI38" s="28"/>
      <c r="BJ38" s="28"/>
      <c r="BK38" s="28"/>
      <c r="BL38" s="36">
        <v>35</v>
      </c>
      <c r="BM38" s="36">
        <f t="shared" ca="1" si="39"/>
        <v>28.670465451978139</v>
      </c>
      <c r="BN38" s="36">
        <f t="shared" ca="1" si="39"/>
        <v>15.529835453154824</v>
      </c>
      <c r="BO38" s="36">
        <f t="shared" ca="1" si="39"/>
        <v>9.8083171283083104</v>
      </c>
      <c r="BP38" s="36">
        <f t="shared" ca="1" si="39"/>
        <v>6.776655470467559</v>
      </c>
      <c r="BQ38" s="36">
        <f t="shared" ca="1" si="39"/>
        <v>5.9634568140114528</v>
      </c>
      <c r="BR38" s="36">
        <f t="shared" ca="1" si="39"/>
        <v>11.926913628022906</v>
      </c>
      <c r="BS38" s="36">
        <f t="shared" ca="1" si="39"/>
        <v>17.890370442034357</v>
      </c>
      <c r="BT38" s="36">
        <f t="shared" ca="1" si="39"/>
        <v>29.817284070057262</v>
      </c>
      <c r="BU38" s="36">
        <f t="shared" ca="1" si="39"/>
        <v>59.634568140114524</v>
      </c>
      <c r="BV38" s="56">
        <f t="shared" ca="1" si="39"/>
        <v>119.26913628022905</v>
      </c>
      <c r="BW38" s="56">
        <f t="shared" ca="1" si="39"/>
        <v>238.5382725604581</v>
      </c>
      <c r="BX38" s="56">
        <f t="shared" ca="1" si="39"/>
        <v>477.07654512091619</v>
      </c>
      <c r="BY38" s="56">
        <f t="shared" ca="1" si="39"/>
        <v>0</v>
      </c>
      <c r="BZ38" s="56">
        <f t="shared" ca="1" si="39"/>
        <v>0</v>
      </c>
      <c r="CA38" s="82">
        <f t="shared" ca="1" si="26"/>
        <v>0</v>
      </c>
      <c r="CB38" s="82">
        <f t="shared" ca="1" si="26"/>
        <v>0</v>
      </c>
      <c r="CC38" s="82">
        <f t="shared" ca="1" si="26"/>
        <v>0</v>
      </c>
      <c r="CD38" s="82">
        <f t="shared" ca="1" si="26"/>
        <v>0</v>
      </c>
      <c r="CE38" s="36">
        <f t="shared" ca="1" si="40"/>
        <v>2.9906473993516505</v>
      </c>
      <c r="CF38" s="36">
        <f t="shared" ca="1" si="40"/>
        <v>1.6199340079821438</v>
      </c>
      <c r="CG38" s="36">
        <f t="shared" ca="1" si="40"/>
        <v>1.0231162155676699</v>
      </c>
      <c r="CH38" s="36">
        <f t="shared" ca="1" si="40"/>
        <v>0.70688029439220812</v>
      </c>
      <c r="CI38" s="36">
        <f t="shared" ca="1" si="40"/>
        <v>0.62205465906514323</v>
      </c>
      <c r="CJ38" s="36">
        <f t="shared" ca="1" si="40"/>
        <v>0.62205465906514323</v>
      </c>
      <c r="CK38" s="36">
        <f t="shared" ca="1" si="40"/>
        <v>1.2441093181302865</v>
      </c>
      <c r="CL38" s="36">
        <f t="shared" ca="1" si="40"/>
        <v>1.8661639771954297</v>
      </c>
      <c r="CM38" s="36">
        <f t="shared" ca="1" si="40"/>
        <v>3.1102732953257162</v>
      </c>
      <c r="CN38" s="56">
        <f t="shared" ca="1" si="40"/>
        <v>6.2205465906514323</v>
      </c>
      <c r="CO38" s="56">
        <f t="shared" ca="1" si="40"/>
        <v>12.441093181302865</v>
      </c>
      <c r="CP38" s="56">
        <f t="shared" ca="1" si="40"/>
        <v>24.882186362605729</v>
      </c>
      <c r="CQ38" s="56">
        <f t="shared" ca="1" si="40"/>
        <v>49.764372725211459</v>
      </c>
      <c r="CR38" s="56">
        <f t="shared" ca="1" si="40"/>
        <v>0</v>
      </c>
      <c r="CS38" s="82">
        <f t="shared" ca="1" si="27"/>
        <v>0</v>
      </c>
      <c r="CT38" s="82">
        <f t="shared" ca="1" si="27"/>
        <v>0</v>
      </c>
      <c r="CU38" s="82">
        <f t="shared" ca="1" si="27"/>
        <v>0</v>
      </c>
      <c r="CV38" s="82">
        <f t="shared" ca="1" si="27"/>
        <v>0</v>
      </c>
      <c r="CW38" s="36">
        <f t="shared" ca="1" si="41"/>
        <v>1.6090924137931035</v>
      </c>
      <c r="CX38" s="36">
        <f t="shared" ca="1" si="41"/>
        <v>0.87159172413793107</v>
      </c>
      <c r="CY38" s="36">
        <f t="shared" ca="1" si="41"/>
        <v>0.55047898366606174</v>
      </c>
      <c r="CZ38" s="36">
        <f t="shared" ca="1" si="41"/>
        <v>0.38033093416927899</v>
      </c>
      <c r="DA38" s="36">
        <f t="shared" ca="1" si="41"/>
        <v>0.33469122206896557</v>
      </c>
      <c r="DB38" s="36">
        <f t="shared" ca="1" si="41"/>
        <v>0.33469122206896557</v>
      </c>
      <c r="DC38" s="36">
        <f t="shared" ca="1" si="41"/>
        <v>0.66938244413793113</v>
      </c>
      <c r="DD38" s="36">
        <f t="shared" ca="1" si="41"/>
        <v>1.0040736662068965</v>
      </c>
      <c r="DE38" s="36">
        <f t="shared" ca="1" si="41"/>
        <v>1.6734561103448278</v>
      </c>
      <c r="DF38" s="56">
        <f t="shared" ca="1" si="41"/>
        <v>3.3469122206896555</v>
      </c>
      <c r="DG38" s="56">
        <f t="shared" ca="1" si="41"/>
        <v>6.6938244413793111</v>
      </c>
      <c r="DH38" s="56">
        <f t="shared" ca="1" si="41"/>
        <v>13.387648882758622</v>
      </c>
      <c r="DI38" s="56">
        <f t="shared" ca="1" si="41"/>
        <v>26.775297765517244</v>
      </c>
      <c r="DJ38" s="56">
        <f t="shared" ca="1" si="41"/>
        <v>0</v>
      </c>
      <c r="DK38" s="82">
        <f t="shared" ca="1" si="28"/>
        <v>0</v>
      </c>
      <c r="DL38" s="82">
        <f t="shared" ca="1" si="28"/>
        <v>0</v>
      </c>
      <c r="DM38" s="82">
        <f t="shared" ca="1" si="28"/>
        <v>0</v>
      </c>
      <c r="DN38" s="82">
        <f t="shared" ca="1" si="28"/>
        <v>0</v>
      </c>
      <c r="DO38" s="36">
        <f t="shared" ca="1" si="42"/>
        <v>0.42146705621220176</v>
      </c>
      <c r="DP38" s="36">
        <f t="shared" ca="1" si="42"/>
        <v>0.22829465544827596</v>
      </c>
      <c r="DQ38" s="36">
        <f t="shared" ca="1" si="42"/>
        <v>0.14418609817785849</v>
      </c>
      <c r="DR38" s="36">
        <f t="shared" ca="1" si="42"/>
        <v>9.9619486013793127E-2</v>
      </c>
      <c r="DS38" s="36">
        <f t="shared" ca="1" si="42"/>
        <v>8.7665147692137971E-2</v>
      </c>
      <c r="DT38" s="36">
        <f t="shared" ca="1" si="42"/>
        <v>8.7665147692137971E-2</v>
      </c>
      <c r="DU38" s="36">
        <f t="shared" ca="1" si="42"/>
        <v>8.7665147692137971E-2</v>
      </c>
      <c r="DV38" s="36">
        <f t="shared" ca="1" si="42"/>
        <v>0.17533029538427594</v>
      </c>
      <c r="DW38" s="36">
        <f t="shared" ca="1" si="42"/>
        <v>0.26299544307641382</v>
      </c>
      <c r="DX38" s="56">
        <f t="shared" ca="1" si="42"/>
        <v>0.43832573846068978</v>
      </c>
      <c r="DY38" s="56">
        <f t="shared" ca="1" si="42"/>
        <v>0.87665147692137957</v>
      </c>
      <c r="DZ38" s="56">
        <f t="shared" ca="1" si="42"/>
        <v>1.7533029538427591</v>
      </c>
      <c r="EA38" s="56">
        <f t="shared" ca="1" si="42"/>
        <v>3.5066059076855183</v>
      </c>
      <c r="EB38" s="56">
        <f t="shared" ca="1" si="42"/>
        <v>7.0132118153710366</v>
      </c>
      <c r="EC38" s="82">
        <f t="shared" ca="1" si="29"/>
        <v>0</v>
      </c>
      <c r="ED38" s="82">
        <f t="shared" ca="1" si="29"/>
        <v>0</v>
      </c>
      <c r="EE38" s="82">
        <f t="shared" ca="1" si="29"/>
        <v>0</v>
      </c>
      <c r="EF38" s="82">
        <f t="shared" ca="1" si="29"/>
        <v>0</v>
      </c>
      <c r="EG38" s="36">
        <f t="shared" ca="1" si="43"/>
        <v>0.10654490482758619</v>
      </c>
      <c r="EH38" s="36">
        <f t="shared" ca="1" si="43"/>
        <v>5.7711823448275856E-2</v>
      </c>
      <c r="EI38" s="36">
        <f t="shared" ca="1" si="43"/>
        <v>3.6449572704174225E-2</v>
      </c>
      <c r="EJ38" s="36">
        <f t="shared" ca="1" si="43"/>
        <v>2.5183341141065824E-2</v>
      </c>
      <c r="EK38" s="36">
        <f t="shared" ca="1" si="43"/>
        <v>2.216134020413793E-2</v>
      </c>
      <c r="EL38" s="36">
        <f t="shared" ca="1" si="43"/>
        <v>2.216134020413793E-2</v>
      </c>
      <c r="EM38" s="36">
        <f t="shared" ca="1" si="43"/>
        <v>2.216134020413793E-2</v>
      </c>
      <c r="EN38" s="36">
        <f t="shared" ca="1" si="43"/>
        <v>2.216134020413793E-2</v>
      </c>
      <c r="EO38" s="36">
        <f t="shared" ca="1" si="43"/>
        <v>2.216134020413793E-2</v>
      </c>
      <c r="EP38" s="56">
        <f t="shared" ca="1" si="43"/>
        <v>2.216134020413793E-2</v>
      </c>
      <c r="EQ38" s="56">
        <f t="shared" ca="1" si="43"/>
        <v>2.216134020413793E-2</v>
      </c>
      <c r="ER38" s="56">
        <f t="shared" ca="1" si="43"/>
        <v>4.4322680408275861E-2</v>
      </c>
      <c r="ES38" s="56">
        <f t="shared" ca="1" si="43"/>
        <v>6.6484020612413777E-2</v>
      </c>
      <c r="ET38" s="56">
        <f t="shared" ca="1" si="43"/>
        <v>0.11080670102068964</v>
      </c>
      <c r="EU38" s="82">
        <f t="shared" ca="1" si="30"/>
        <v>0.22161340204137928</v>
      </c>
      <c r="EV38" s="82">
        <f t="shared" ca="1" si="30"/>
        <v>0.44322680408275855</v>
      </c>
      <c r="EW38" s="82">
        <f t="shared" ca="1" si="30"/>
        <v>0.8864536081655171</v>
      </c>
      <c r="EX38" s="82">
        <f t="shared" ca="1" si="30"/>
        <v>1.7729072163310342</v>
      </c>
    </row>
    <row r="39" spans="8:154" x14ac:dyDescent="0.15">
      <c r="H39" s="56"/>
      <c r="I39" s="56"/>
      <c r="J39" s="56"/>
      <c r="K39" s="56">
        <f t="shared" si="37"/>
        <v>20.317490231318395</v>
      </c>
      <c r="L39" s="56">
        <f t="shared" si="37"/>
        <v>17.512264661010732</v>
      </c>
      <c r="M39" s="56">
        <f t="shared" si="37"/>
        <v>14.147825986072494</v>
      </c>
      <c r="N39" s="56">
        <f t="shared" si="37"/>
        <v>10.288174349892682</v>
      </c>
      <c r="O39" s="56">
        <f t="shared" si="37"/>
        <v>5.6650844299956962</v>
      </c>
      <c r="S39" s="36">
        <v>36</v>
      </c>
      <c r="T39" s="40">
        <f>引用信息!W58</f>
        <v>665.86211878148447</v>
      </c>
      <c r="U39" s="40">
        <f>引用信息!X58</f>
        <v>47.679763701274133</v>
      </c>
      <c r="V39" s="40">
        <f>引用信息!Y58</f>
        <v>18.89103448275862</v>
      </c>
      <c r="W39" s="40">
        <f>引用信息!Z58</f>
        <v>4.3859078620689669</v>
      </c>
      <c r="X39" s="40">
        <f>引用信息!AA58</f>
        <v>1.1122096551724137</v>
      </c>
      <c r="Y39" s="37">
        <f>IF(INT(求节点($J$4:$J$21,$I$4:$I$21,节奏总纲!AD39))&gt;$I$21,$I$21,INT(求节点($J$4:$J$21,$I$4:$I$21,节奏总纲!AD39)))</f>
        <v>12</v>
      </c>
      <c r="Z39" s="37">
        <f>IF(INT(求节点($J$4:$J$21,$I$4:$I$21,节奏总纲!AE39))&gt;$I$21,$I$21,INT(求节点($J$4:$J$21,$I$4:$I$21,节奏总纲!AE39)))</f>
        <v>13</v>
      </c>
      <c r="AA39" s="37">
        <f>IF(INT(求节点($J$4:$J$21,$I$4:$I$21,节奏总纲!AF39))&gt;$I$21,$I$21,INT(求节点($J$4:$J$21,$I$4:$I$21,节奏总纲!AF39)))</f>
        <v>13</v>
      </c>
      <c r="AB39" s="37">
        <f>IF(INT(求节点($J$4:$J$21,$I$4:$I$21,节奏总纲!AG39))&gt;$I$21,$I$21,INT(求节点($J$4:$J$21,$I$4:$I$21,节奏总纲!AG39)))</f>
        <v>14</v>
      </c>
      <c r="AC39" s="37">
        <f>IF(INT(求节点($J$4:$J$21,$I$4:$I$21,节奏总纲!AH39))&gt;$I$21,$I$21,INT(求节点($J$4:$J$21,$I$4:$I$21,节奏总纲!AH39)))</f>
        <v>18</v>
      </c>
      <c r="AD39" s="55">
        <f>('[2]功能-行军令'!F$7+'[2]功能-行军令'!F$14+24*60/'[2]功能-行军令'!$F$18)*'[2]功能-行军令'!$AJ$7</f>
        <v>27.599999999999998</v>
      </c>
      <c r="AE39" s="55">
        <f>('[2]功能-行军令'!G$7+'[2]功能-行军令'!G$14+24*60/'[2]功能-行军令'!$F$18)*'[2]功能-行军令'!$AJ$7</f>
        <v>40.199999999999996</v>
      </c>
      <c r="AF39" s="55">
        <f>('[2]功能-行军令'!H$7+'[2]功能-行军令'!H$14+24*60/'[2]功能-行军令'!$F$18)*'[2]功能-行军令'!$AJ$7</f>
        <v>54.6</v>
      </c>
      <c r="AG39" s="55">
        <f>('[2]功能-行军令'!I$7+'[2]功能-行军令'!I$14+24*60/'[2]功能-行军令'!$F$18)*'[2]功能-行军令'!$AJ$7</f>
        <v>61.8</v>
      </c>
      <c r="AH39" s="55">
        <f>('[2]功能-行军令'!J$7+'[2]功能-行军令'!J$14+24*60/'[2]功能-行军令'!$F$18)*'[2]功能-行军令'!$AJ$7</f>
        <v>61.8</v>
      </c>
      <c r="AL39" s="35">
        <v>36</v>
      </c>
      <c r="AM39" s="28">
        <f t="shared" ca="1" si="44"/>
        <v>33.331930960745119</v>
      </c>
      <c r="AN39" s="28">
        <f t="shared" ca="1" si="44"/>
        <v>18.054795937070274</v>
      </c>
      <c r="AO39" s="28">
        <f t="shared" ca="1" si="44"/>
        <v>11.403029012886487</v>
      </c>
      <c r="AP39" s="28">
        <f t="shared" ca="1" si="44"/>
        <v>7.8784564089033911</v>
      </c>
      <c r="AQ39" s="28">
        <f t="shared" ca="1" si="44"/>
        <v>6.9330416398349843</v>
      </c>
      <c r="AR39" s="28">
        <f t="shared" ca="1" si="44"/>
        <v>12.813935872913056</v>
      </c>
      <c r="AS39" s="28">
        <f t="shared" ca="1" si="44"/>
        <v>19.638246740727077</v>
      </c>
      <c r="AT39" s="28">
        <f t="shared" ca="1" si="44"/>
        <v>32.430187555499437</v>
      </c>
      <c r="AU39" s="28">
        <f t="shared" ca="1" si="45"/>
        <v>63.808227704241965</v>
      </c>
      <c r="AV39" s="28">
        <f t="shared" ca="1" si="38"/>
        <v>127.50772463646297</v>
      </c>
      <c r="AW39" s="28">
        <f t="shared" ca="1" si="38"/>
        <v>254.99345421478526</v>
      </c>
      <c r="AX39" s="28">
        <f t="shared" ca="1" si="38"/>
        <v>509.98690842957052</v>
      </c>
      <c r="AY39" s="28">
        <f t="shared" ca="1" si="38"/>
        <v>79.008744508509025</v>
      </c>
      <c r="AZ39" s="28">
        <f t="shared" ca="1" si="38"/>
        <v>7.0488324011255203</v>
      </c>
      <c r="BA39" s="28">
        <f t="shared" ca="1" si="25"/>
        <v>0.21995058140689649</v>
      </c>
      <c r="BB39" s="28">
        <f t="shared" ca="1" si="25"/>
        <v>0.43990116281379299</v>
      </c>
      <c r="BC39" s="28">
        <f t="shared" ca="1" si="25"/>
        <v>0.87980232562758598</v>
      </c>
      <c r="BD39" s="28">
        <f t="shared" ca="1" si="25"/>
        <v>1.759604651255172</v>
      </c>
      <c r="BE39" s="28"/>
      <c r="BF39" s="28">
        <f t="shared" ca="1" si="14"/>
        <v>1188.1367747443785</v>
      </c>
      <c r="BG39" s="28"/>
      <c r="BI39" s="28"/>
      <c r="BJ39" s="28"/>
      <c r="BK39" s="28"/>
      <c r="BL39" s="36">
        <v>36</v>
      </c>
      <c r="BM39" s="36">
        <f t="shared" ca="1" si="39"/>
        <v>28.27352996672149</v>
      </c>
      <c r="BN39" s="36">
        <f t="shared" ca="1" si="39"/>
        <v>15.31482873197414</v>
      </c>
      <c r="BO39" s="36">
        <f t="shared" ca="1" si="39"/>
        <v>9.6725234096678783</v>
      </c>
      <c r="BP39" s="36">
        <f t="shared" ca="1" si="39"/>
        <v>6.6828343557705336</v>
      </c>
      <c r="BQ39" s="36">
        <f t="shared" ca="1" si="39"/>
        <v>5.8808942330780702</v>
      </c>
      <c r="BR39" s="36">
        <f t="shared" ca="1" si="39"/>
        <v>11.76178846615614</v>
      </c>
      <c r="BS39" s="36">
        <f t="shared" ca="1" si="39"/>
        <v>17.642682699234211</v>
      </c>
      <c r="BT39" s="36">
        <f t="shared" ca="1" si="39"/>
        <v>29.404471165390351</v>
      </c>
      <c r="BU39" s="36">
        <f t="shared" ca="1" si="39"/>
        <v>58.808942330780702</v>
      </c>
      <c r="BV39" s="56">
        <f t="shared" ca="1" si="39"/>
        <v>117.6178846615614</v>
      </c>
      <c r="BW39" s="56">
        <f t="shared" ca="1" si="39"/>
        <v>235.23576932312281</v>
      </c>
      <c r="BX39" s="56">
        <f t="shared" ca="1" si="39"/>
        <v>470.47153864624562</v>
      </c>
      <c r="BY39" s="56">
        <f t="shared" ca="1" si="39"/>
        <v>0</v>
      </c>
      <c r="BZ39" s="56">
        <f t="shared" ca="1" si="39"/>
        <v>0</v>
      </c>
      <c r="CA39" s="82">
        <f t="shared" ca="1" si="26"/>
        <v>0</v>
      </c>
      <c r="CB39" s="82">
        <f t="shared" ca="1" si="26"/>
        <v>0</v>
      </c>
      <c r="CC39" s="82">
        <f t="shared" ca="1" si="26"/>
        <v>0</v>
      </c>
      <c r="CD39" s="82">
        <f t="shared" ca="1" si="26"/>
        <v>0</v>
      </c>
      <c r="CE39" s="36">
        <f t="shared" ca="1" si="40"/>
        <v>2.9488100012172613</v>
      </c>
      <c r="CF39" s="36">
        <f t="shared" ca="1" si="40"/>
        <v>1.5972720839926833</v>
      </c>
      <c r="CG39" s="36">
        <f t="shared" ca="1" si="40"/>
        <v>1.0088034214690631</v>
      </c>
      <c r="CH39" s="36">
        <f t="shared" ca="1" si="40"/>
        <v>0.69699145483317082</v>
      </c>
      <c r="CI39" s="36">
        <f t="shared" ca="1" si="40"/>
        <v>0.61335248025319034</v>
      </c>
      <c r="CJ39" s="36">
        <f t="shared" ca="1" si="40"/>
        <v>0.61335248025319034</v>
      </c>
      <c r="CK39" s="36">
        <f t="shared" ca="1" si="40"/>
        <v>1.2267049605063807</v>
      </c>
      <c r="CL39" s="36">
        <f t="shared" ca="1" si="40"/>
        <v>1.8400574407595709</v>
      </c>
      <c r="CM39" s="36">
        <f t="shared" ca="1" si="40"/>
        <v>3.0667624012659518</v>
      </c>
      <c r="CN39" s="56">
        <f t="shared" ca="1" si="40"/>
        <v>6.1335248025319036</v>
      </c>
      <c r="CO39" s="56">
        <f t="shared" ca="1" si="40"/>
        <v>12.267049605063807</v>
      </c>
      <c r="CP39" s="56">
        <f t="shared" ca="1" si="40"/>
        <v>24.534099210127614</v>
      </c>
      <c r="CQ39" s="56">
        <f t="shared" ca="1" si="40"/>
        <v>49.068198420255229</v>
      </c>
      <c r="CR39" s="56">
        <f t="shared" ca="1" si="40"/>
        <v>0</v>
      </c>
      <c r="CS39" s="82">
        <f t="shared" ca="1" si="27"/>
        <v>0</v>
      </c>
      <c r="CT39" s="82">
        <f t="shared" ca="1" si="27"/>
        <v>0</v>
      </c>
      <c r="CU39" s="82">
        <f t="shared" ca="1" si="27"/>
        <v>0</v>
      </c>
      <c r="CV39" s="82">
        <f t="shared" ca="1" si="27"/>
        <v>0</v>
      </c>
      <c r="CW39" s="36">
        <f t="shared" ca="1" si="41"/>
        <v>1.5868468965517242</v>
      </c>
      <c r="CX39" s="36">
        <f t="shared" ca="1" si="41"/>
        <v>0.85954206896551721</v>
      </c>
      <c r="CY39" s="36">
        <f t="shared" ca="1" si="41"/>
        <v>0.54286867513611614</v>
      </c>
      <c r="CZ39" s="36">
        <f t="shared" ca="1" si="41"/>
        <v>0.37507290282131656</v>
      </c>
      <c r="DA39" s="36">
        <f t="shared" ca="1" si="41"/>
        <v>0.33006415448275861</v>
      </c>
      <c r="DB39" s="36">
        <f t="shared" ca="1" si="41"/>
        <v>0.33006415448275861</v>
      </c>
      <c r="DC39" s="36">
        <f t="shared" ca="1" si="41"/>
        <v>0.66012830896551722</v>
      </c>
      <c r="DD39" s="36">
        <f t="shared" ca="1" si="41"/>
        <v>0.99019246344827594</v>
      </c>
      <c r="DE39" s="36">
        <f t="shared" ca="1" si="41"/>
        <v>1.6503207724137934</v>
      </c>
      <c r="DF39" s="56">
        <f t="shared" ca="1" si="41"/>
        <v>3.3006415448275868</v>
      </c>
      <c r="DG39" s="56">
        <f t="shared" ca="1" si="41"/>
        <v>6.6012830896551735</v>
      </c>
      <c r="DH39" s="56">
        <f t="shared" ca="1" si="41"/>
        <v>13.202566179310347</v>
      </c>
      <c r="DI39" s="56">
        <f t="shared" ca="1" si="41"/>
        <v>26.405132358620694</v>
      </c>
      <c r="DJ39" s="56">
        <f t="shared" ca="1" si="41"/>
        <v>0</v>
      </c>
      <c r="DK39" s="82">
        <f t="shared" ca="1" si="28"/>
        <v>0</v>
      </c>
      <c r="DL39" s="82">
        <f t="shared" ca="1" si="28"/>
        <v>0</v>
      </c>
      <c r="DM39" s="82">
        <f t="shared" ca="1" si="28"/>
        <v>0</v>
      </c>
      <c r="DN39" s="82">
        <f t="shared" ca="1" si="28"/>
        <v>0</v>
      </c>
      <c r="DO39" s="36">
        <f t="shared" ca="1" si="42"/>
        <v>0.41699862442440327</v>
      </c>
      <c r="DP39" s="36">
        <f t="shared" ca="1" si="42"/>
        <v>0.22587425489655177</v>
      </c>
      <c r="DQ39" s="36">
        <f t="shared" ca="1" si="42"/>
        <v>0.14265742414519059</v>
      </c>
      <c r="DR39" s="36">
        <f t="shared" ca="1" si="42"/>
        <v>9.8563311227586214E-2</v>
      </c>
      <c r="DS39" s="36">
        <f t="shared" ca="1" si="42"/>
        <v>8.6735713880275886E-2</v>
      </c>
      <c r="DT39" s="36">
        <f t="shared" ca="1" si="42"/>
        <v>8.6735713880275886E-2</v>
      </c>
      <c r="DU39" s="36">
        <f t="shared" ca="1" si="42"/>
        <v>8.6735713880275886E-2</v>
      </c>
      <c r="DV39" s="36">
        <f t="shared" ca="1" si="42"/>
        <v>0.17347142776055177</v>
      </c>
      <c r="DW39" s="36">
        <f t="shared" ca="1" si="42"/>
        <v>0.2602071416408277</v>
      </c>
      <c r="DX39" s="56">
        <f t="shared" ca="1" si="42"/>
        <v>0.4336785694013795</v>
      </c>
      <c r="DY39" s="56">
        <f t="shared" ca="1" si="42"/>
        <v>0.867357138802759</v>
      </c>
      <c r="DZ39" s="56">
        <f t="shared" ca="1" si="42"/>
        <v>1.734714277605518</v>
      </c>
      <c r="EA39" s="56">
        <f t="shared" ca="1" si="42"/>
        <v>3.469428555211036</v>
      </c>
      <c r="EB39" s="56">
        <f t="shared" ca="1" si="42"/>
        <v>6.938857110422072</v>
      </c>
      <c r="EC39" s="82">
        <f t="shared" ca="1" si="29"/>
        <v>0</v>
      </c>
      <c r="ED39" s="82">
        <f t="shared" ca="1" si="29"/>
        <v>0</v>
      </c>
      <c r="EE39" s="82">
        <f t="shared" ca="1" si="29"/>
        <v>0</v>
      </c>
      <c r="EF39" s="82">
        <f t="shared" ca="1" si="29"/>
        <v>0</v>
      </c>
      <c r="EG39" s="36">
        <f t="shared" ca="1" si="43"/>
        <v>0.1057454718302387</v>
      </c>
      <c r="EH39" s="36">
        <f t="shared" ca="1" si="43"/>
        <v>5.7278797241379298E-2</v>
      </c>
      <c r="EI39" s="36">
        <f t="shared" ca="1" si="43"/>
        <v>3.6176082468239557E-2</v>
      </c>
      <c r="EJ39" s="36">
        <f t="shared" ca="1" si="43"/>
        <v>2.499438425078369E-2</v>
      </c>
      <c r="EK39" s="36">
        <f t="shared" ca="1" si="43"/>
        <v>2.1995058140689649E-2</v>
      </c>
      <c r="EL39" s="36">
        <f t="shared" ca="1" si="43"/>
        <v>2.1995058140689649E-2</v>
      </c>
      <c r="EM39" s="36">
        <f t="shared" ca="1" si="43"/>
        <v>2.1995058140689649E-2</v>
      </c>
      <c r="EN39" s="36">
        <f t="shared" ca="1" si="43"/>
        <v>2.1995058140689649E-2</v>
      </c>
      <c r="EO39" s="36">
        <f t="shared" ca="1" si="43"/>
        <v>2.1995058140689649E-2</v>
      </c>
      <c r="EP39" s="56">
        <f t="shared" ca="1" si="43"/>
        <v>2.1995058140689649E-2</v>
      </c>
      <c r="EQ39" s="56">
        <f t="shared" ca="1" si="43"/>
        <v>2.1995058140689649E-2</v>
      </c>
      <c r="ER39" s="56">
        <f t="shared" ca="1" si="43"/>
        <v>4.3990116281379298E-2</v>
      </c>
      <c r="ES39" s="56">
        <f t="shared" ca="1" si="43"/>
        <v>6.5985174422068957E-2</v>
      </c>
      <c r="ET39" s="56">
        <f t="shared" ca="1" si="43"/>
        <v>0.10997529070344825</v>
      </c>
      <c r="EU39" s="82">
        <f t="shared" ca="1" si="30"/>
        <v>0.21995058140689649</v>
      </c>
      <c r="EV39" s="82">
        <f t="shared" ca="1" si="30"/>
        <v>0.43990116281379299</v>
      </c>
      <c r="EW39" s="82">
        <f t="shared" ca="1" si="30"/>
        <v>0.87980232562758598</v>
      </c>
      <c r="EX39" s="82">
        <f t="shared" ca="1" si="30"/>
        <v>1.759604651255172</v>
      </c>
    </row>
    <row r="40" spans="8:154" x14ac:dyDescent="0.15">
      <c r="I40" s="82"/>
      <c r="J40" s="82"/>
      <c r="K40" s="82">
        <f t="shared" ref="K40:O40" si="46">K18-K17</f>
        <v>30.795556533522358</v>
      </c>
      <c r="L40" s="82">
        <f t="shared" si="46"/>
        <v>26.709273881684808</v>
      </c>
      <c r="M40" s="82">
        <f t="shared" si="46"/>
        <v>22.074372331157285</v>
      </c>
      <c r="N40" s="82">
        <f t="shared" si="46"/>
        <v>16.322252624900841</v>
      </c>
      <c r="O40" s="82">
        <f t="shared" si="46"/>
        <v>8.9900009065015745</v>
      </c>
      <c r="S40" s="36">
        <v>37</v>
      </c>
      <c r="T40" s="40">
        <f>引用信息!W59</f>
        <v>656.5143765788207</v>
      </c>
      <c r="U40" s="40">
        <f>引用信息!X59</f>
        <v>47.003511421179311</v>
      </c>
      <c r="V40" s="40">
        <f>引用信息!Y59</f>
        <v>18.626206896551725</v>
      </c>
      <c r="W40" s="40">
        <f>引用信息!Z59</f>
        <v>4.3385092413793123</v>
      </c>
      <c r="X40" s="40">
        <f>引用信息!AA59</f>
        <v>1.1036027586206896</v>
      </c>
      <c r="Y40" s="37">
        <f>IF(INT(求节点($J$4:$J$21,$I$4:$I$21,节奏总纲!AD40))&gt;$I$21,$I$21,INT(求节点($J$4:$J$21,$I$4:$I$21,节奏总纲!AD40)))</f>
        <v>12</v>
      </c>
      <c r="Z40" s="37">
        <f>IF(INT(求节点($J$4:$J$21,$I$4:$I$21,节奏总纲!AE40))&gt;$I$21,$I$21,INT(求节点($J$4:$J$21,$I$4:$I$21,节奏总纲!AE40)))</f>
        <v>13</v>
      </c>
      <c r="AA40" s="37">
        <f>IF(INT(求节点($J$4:$J$21,$I$4:$I$21,节奏总纲!AF40))&gt;$I$21,$I$21,INT(求节点($J$4:$J$21,$I$4:$I$21,节奏总纲!AF40)))</f>
        <v>13</v>
      </c>
      <c r="AB40" s="37">
        <f>IF(INT(求节点($J$4:$J$21,$I$4:$I$21,节奏总纲!AG40))&gt;$I$21,$I$21,INT(求节点($J$4:$J$21,$I$4:$I$21,节奏总纲!AG40)))</f>
        <v>14</v>
      </c>
      <c r="AC40" s="37">
        <f>IF(INT(求节点($J$4:$J$21,$I$4:$I$21,节奏总纲!AH40))&gt;$I$21,$I$21,INT(求节点($J$4:$J$21,$I$4:$I$21,节奏总纲!AH40)))</f>
        <v>18</v>
      </c>
      <c r="AD40" s="55">
        <f>('[2]功能-行军令'!F$7+'[2]功能-行军令'!F$14+24*60/'[2]功能-行军令'!$F$18)*'[2]功能-行军令'!$AJ$7</f>
        <v>27.599999999999998</v>
      </c>
      <c r="AE40" s="55">
        <f>('[2]功能-行军令'!G$7+'[2]功能-行军令'!G$14+24*60/'[2]功能-行军令'!$F$18)*'[2]功能-行军令'!$AJ$7</f>
        <v>40.199999999999996</v>
      </c>
      <c r="AF40" s="55">
        <f>('[2]功能-行军令'!H$7+'[2]功能-行军令'!H$14+24*60/'[2]功能-行军令'!$F$18)*'[2]功能-行军令'!$AJ$7</f>
        <v>54.6</v>
      </c>
      <c r="AG40" s="55">
        <f>('[2]功能-行军令'!I$7+'[2]功能-行军令'!I$14+24*60/'[2]功能-行军令'!$F$18)*'[2]功能-行军令'!$AJ$7</f>
        <v>61.8</v>
      </c>
      <c r="AH40" s="55">
        <f>('[2]功能-行军令'!J$7+'[2]功能-行军令'!J$14+24*60/'[2]功能-行军令'!$F$18)*'[2]功能-行军令'!$AJ$7</f>
        <v>61.8</v>
      </c>
      <c r="AL40" s="35">
        <v>37</v>
      </c>
      <c r="AM40" s="28">
        <f t="shared" ca="1" si="44"/>
        <v>32.865617493628584</v>
      </c>
      <c r="AN40" s="28">
        <f t="shared" ca="1" si="44"/>
        <v>17.802209475715486</v>
      </c>
      <c r="AO40" s="28">
        <f t="shared" ca="1" si="44"/>
        <v>11.243500721504518</v>
      </c>
      <c r="AP40" s="28">
        <f t="shared" ca="1" si="44"/>
        <v>7.7682368621303928</v>
      </c>
      <c r="AQ40" s="28">
        <f t="shared" ca="1" si="44"/>
        <v>6.8360484386747471</v>
      </c>
      <c r="AR40" s="28">
        <f t="shared" ca="1" si="44"/>
        <v>12.634383412618888</v>
      </c>
      <c r="AS40" s="28">
        <f t="shared" ca="1" si="44"/>
        <v>19.362808644381637</v>
      </c>
      <c r="AT40" s="28">
        <f t="shared" ca="1" si="44"/>
        <v>31.975367208846045</v>
      </c>
      <c r="AU40" s="28">
        <f t="shared" ca="1" si="45"/>
        <v>62.913020952961482</v>
      </c>
      <c r="AV40" s="28">
        <f t="shared" ref="AV40:AZ49" ca="1" si="47">SUMIF($BM$3:$EX$3,AV$3,$BM40:$EX40)</f>
        <v>125.71841869901097</v>
      </c>
      <c r="AW40" s="28">
        <f t="shared" ca="1" si="47"/>
        <v>251.41501254986747</v>
      </c>
      <c r="AX40" s="28">
        <f t="shared" ca="1" si="47"/>
        <v>502.83002509973494</v>
      </c>
      <c r="AY40" s="28">
        <f t="shared" ca="1" si="47"/>
        <v>77.904629520252328</v>
      </c>
      <c r="AZ40" s="28">
        <f t="shared" ca="1" si="47"/>
        <v>6.9729929413737963</v>
      </c>
      <c r="BA40" s="28">
        <f t="shared" ca="1" si="25"/>
        <v>0.21824848154482757</v>
      </c>
      <c r="BB40" s="28">
        <f t="shared" ca="1" si="25"/>
        <v>0.43649696308965513</v>
      </c>
      <c r="BC40" s="28">
        <f t="shared" ca="1" si="25"/>
        <v>0.87299392617931026</v>
      </c>
      <c r="BD40" s="28">
        <f t="shared" ca="1" si="25"/>
        <v>1.7459878523586205</v>
      </c>
      <c r="BE40" s="28"/>
      <c r="BF40" s="28">
        <f t="shared" ca="1" si="14"/>
        <v>1171.5159992438737</v>
      </c>
      <c r="BG40" s="28"/>
      <c r="BI40" s="28"/>
      <c r="BJ40" s="28"/>
      <c r="BK40" s="28"/>
      <c r="BL40" s="36">
        <v>37</v>
      </c>
      <c r="BM40" s="36">
        <f t="shared" ca="1" si="39"/>
        <v>27.876610451654535</v>
      </c>
      <c r="BN40" s="36">
        <f t="shared" ca="1" si="39"/>
        <v>15.099830661312874</v>
      </c>
      <c r="BO40" s="36">
        <f t="shared" ca="1" si="39"/>
        <v>9.5367351545133943</v>
      </c>
      <c r="BP40" s="36">
        <f t="shared" ca="1" si="39"/>
        <v>6.5890170158456174</v>
      </c>
      <c r="BQ40" s="36">
        <f t="shared" ca="1" si="39"/>
        <v>5.7983349739441437</v>
      </c>
      <c r="BR40" s="36">
        <f t="shared" ca="1" si="39"/>
        <v>11.596669947888287</v>
      </c>
      <c r="BS40" s="36">
        <f t="shared" ca="1" si="39"/>
        <v>17.395004921832431</v>
      </c>
      <c r="BT40" s="36">
        <f t="shared" ca="1" si="39"/>
        <v>28.991674869720718</v>
      </c>
      <c r="BU40" s="36">
        <f t="shared" ca="1" si="39"/>
        <v>57.983349739441437</v>
      </c>
      <c r="BV40" s="56">
        <f t="shared" ca="1" si="39"/>
        <v>115.96669947888287</v>
      </c>
      <c r="BW40" s="56">
        <f t="shared" ca="1" si="39"/>
        <v>231.93339895776575</v>
      </c>
      <c r="BX40" s="56">
        <f t="shared" ca="1" si="39"/>
        <v>463.86679791553149</v>
      </c>
      <c r="BY40" s="56">
        <f t="shared" ca="1" si="39"/>
        <v>0</v>
      </c>
      <c r="BZ40" s="56">
        <f t="shared" ca="1" si="39"/>
        <v>0</v>
      </c>
      <c r="CA40" s="82">
        <f t="shared" ca="1" si="26"/>
        <v>0</v>
      </c>
      <c r="CB40" s="82">
        <f t="shared" ca="1" si="26"/>
        <v>0</v>
      </c>
      <c r="CC40" s="82">
        <f t="shared" ca="1" si="26"/>
        <v>0</v>
      </c>
      <c r="CD40" s="82">
        <f t="shared" ca="1" si="26"/>
        <v>0</v>
      </c>
      <c r="CE40" s="36">
        <f t="shared" ca="1" si="40"/>
        <v>2.9069863986637046</v>
      </c>
      <c r="CF40" s="36">
        <f t="shared" ca="1" si="40"/>
        <v>1.5746176326095067</v>
      </c>
      <c r="CG40" s="36">
        <f t="shared" ca="1" si="40"/>
        <v>0.9944953469112674</v>
      </c>
      <c r="CH40" s="36">
        <f t="shared" ca="1" si="40"/>
        <v>0.68710587604778461</v>
      </c>
      <c r="CI40" s="36">
        <f t="shared" ca="1" si="40"/>
        <v>0.60465317092205051</v>
      </c>
      <c r="CJ40" s="36">
        <f t="shared" ca="1" si="40"/>
        <v>0.60465317092205051</v>
      </c>
      <c r="CK40" s="36">
        <f t="shared" ca="1" si="40"/>
        <v>1.209306341844101</v>
      </c>
      <c r="CL40" s="36">
        <f t="shared" ca="1" si="40"/>
        <v>1.8139595127661519</v>
      </c>
      <c r="CM40" s="36">
        <f t="shared" ca="1" si="40"/>
        <v>3.0232658546102531</v>
      </c>
      <c r="CN40" s="56">
        <f t="shared" ca="1" si="40"/>
        <v>6.0465317092205062</v>
      </c>
      <c r="CO40" s="56">
        <f t="shared" ca="1" si="40"/>
        <v>12.093063418441012</v>
      </c>
      <c r="CP40" s="56">
        <f t="shared" ca="1" si="40"/>
        <v>24.186126836882025</v>
      </c>
      <c r="CQ40" s="56">
        <f t="shared" ca="1" si="40"/>
        <v>48.37225367376405</v>
      </c>
      <c r="CR40" s="56">
        <f t="shared" ca="1" si="40"/>
        <v>0</v>
      </c>
      <c r="CS40" s="82">
        <f t="shared" ca="1" si="27"/>
        <v>0</v>
      </c>
      <c r="CT40" s="82">
        <f t="shared" ca="1" si="27"/>
        <v>0</v>
      </c>
      <c r="CU40" s="82">
        <f t="shared" ca="1" si="27"/>
        <v>0</v>
      </c>
      <c r="CV40" s="82">
        <f t="shared" ca="1" si="27"/>
        <v>0</v>
      </c>
      <c r="CW40" s="36">
        <f t="shared" ca="1" si="41"/>
        <v>1.564601379310345</v>
      </c>
      <c r="CX40" s="36">
        <f t="shared" ca="1" si="41"/>
        <v>0.84749241379310358</v>
      </c>
      <c r="CY40" s="36">
        <f t="shared" ca="1" si="41"/>
        <v>0.53525836660617065</v>
      </c>
      <c r="CZ40" s="36">
        <f t="shared" ca="1" si="41"/>
        <v>0.36981487147335423</v>
      </c>
      <c r="DA40" s="36">
        <f t="shared" ca="1" si="41"/>
        <v>0.32543708689655176</v>
      </c>
      <c r="DB40" s="36">
        <f t="shared" ca="1" si="41"/>
        <v>0.32543708689655176</v>
      </c>
      <c r="DC40" s="36">
        <f t="shared" ca="1" si="41"/>
        <v>0.65087417379310353</v>
      </c>
      <c r="DD40" s="36">
        <f t="shared" ca="1" si="41"/>
        <v>0.97631126068965535</v>
      </c>
      <c r="DE40" s="36">
        <f t="shared" ca="1" si="41"/>
        <v>1.6271854344827588</v>
      </c>
      <c r="DF40" s="56">
        <f t="shared" ca="1" si="41"/>
        <v>3.2543708689655175</v>
      </c>
      <c r="DG40" s="56">
        <f t="shared" ca="1" si="41"/>
        <v>6.5087417379310351</v>
      </c>
      <c r="DH40" s="56">
        <f t="shared" ca="1" si="41"/>
        <v>13.01748347586207</v>
      </c>
      <c r="DI40" s="56">
        <f t="shared" ca="1" si="41"/>
        <v>26.03496695172414</v>
      </c>
      <c r="DJ40" s="56">
        <f t="shared" ca="1" si="41"/>
        <v>0</v>
      </c>
      <c r="DK40" s="82">
        <f t="shared" ca="1" si="28"/>
        <v>0</v>
      </c>
      <c r="DL40" s="82">
        <f t="shared" ca="1" si="28"/>
        <v>0</v>
      </c>
      <c r="DM40" s="82">
        <f t="shared" ca="1" si="28"/>
        <v>0</v>
      </c>
      <c r="DN40" s="82">
        <f t="shared" ca="1" si="28"/>
        <v>0</v>
      </c>
      <c r="DO40" s="36">
        <f t="shared" ca="1" si="42"/>
        <v>0.41249210941114078</v>
      </c>
      <c r="DP40" s="36">
        <f t="shared" ca="1" si="42"/>
        <v>0.22343322593103457</v>
      </c>
      <c r="DQ40" s="36">
        <f t="shared" ca="1" si="42"/>
        <v>0.14111572164065342</v>
      </c>
      <c r="DR40" s="36">
        <f t="shared" ca="1" si="42"/>
        <v>9.7498134951724172E-2</v>
      </c>
      <c r="DS40" s="36">
        <f t="shared" ca="1" si="42"/>
        <v>8.5798358757517276E-2</v>
      </c>
      <c r="DT40" s="36">
        <f t="shared" ca="1" si="42"/>
        <v>8.5798358757517276E-2</v>
      </c>
      <c r="DU40" s="36">
        <f t="shared" ca="1" si="42"/>
        <v>8.5798358757517276E-2</v>
      </c>
      <c r="DV40" s="36">
        <f t="shared" ca="1" si="42"/>
        <v>0.17159671751503455</v>
      </c>
      <c r="DW40" s="36">
        <f t="shared" ca="1" si="42"/>
        <v>0.25739507627255181</v>
      </c>
      <c r="DX40" s="56">
        <f t="shared" ca="1" si="42"/>
        <v>0.4289917937875864</v>
      </c>
      <c r="DY40" s="56">
        <f t="shared" ca="1" si="42"/>
        <v>0.85798358757517279</v>
      </c>
      <c r="DZ40" s="56">
        <f t="shared" ca="1" si="42"/>
        <v>1.7159671751503456</v>
      </c>
      <c r="EA40" s="56">
        <f t="shared" ca="1" si="42"/>
        <v>3.4319343503006912</v>
      </c>
      <c r="EB40" s="56">
        <f t="shared" ca="1" si="42"/>
        <v>6.8638687006013823</v>
      </c>
      <c r="EC40" s="82">
        <f t="shared" ca="1" si="29"/>
        <v>0</v>
      </c>
      <c r="ED40" s="82">
        <f t="shared" ca="1" si="29"/>
        <v>0</v>
      </c>
      <c r="EE40" s="82">
        <f t="shared" ca="1" si="29"/>
        <v>0</v>
      </c>
      <c r="EF40" s="82">
        <f t="shared" ca="1" si="29"/>
        <v>0</v>
      </c>
      <c r="EG40" s="36">
        <f t="shared" ca="1" si="43"/>
        <v>0.1049271545888594</v>
      </c>
      <c r="EH40" s="36">
        <f t="shared" ca="1" si="43"/>
        <v>5.683554206896551E-2</v>
      </c>
      <c r="EI40" s="36">
        <f t="shared" ca="1" si="43"/>
        <v>3.5896131833030843E-2</v>
      </c>
      <c r="EJ40" s="36">
        <f t="shared" ca="1" si="43"/>
        <v>2.4800963811912217E-2</v>
      </c>
      <c r="EK40" s="36">
        <f t="shared" ca="1" si="43"/>
        <v>2.1824848154482754E-2</v>
      </c>
      <c r="EL40" s="36">
        <f t="shared" ca="1" si="43"/>
        <v>2.1824848154482754E-2</v>
      </c>
      <c r="EM40" s="36">
        <f t="shared" ca="1" si="43"/>
        <v>2.1824848154482754E-2</v>
      </c>
      <c r="EN40" s="36">
        <f t="shared" ca="1" si="43"/>
        <v>2.1824848154482754E-2</v>
      </c>
      <c r="EO40" s="36">
        <f t="shared" ca="1" si="43"/>
        <v>2.1824848154482754E-2</v>
      </c>
      <c r="EP40" s="56">
        <f t="shared" ca="1" si="43"/>
        <v>2.1824848154482754E-2</v>
      </c>
      <c r="EQ40" s="56">
        <f t="shared" ca="1" si="43"/>
        <v>2.1824848154482754E-2</v>
      </c>
      <c r="ER40" s="56">
        <f t="shared" ca="1" si="43"/>
        <v>4.3649696308965508E-2</v>
      </c>
      <c r="ES40" s="56">
        <f t="shared" ca="1" si="43"/>
        <v>6.5474544463448262E-2</v>
      </c>
      <c r="ET40" s="56">
        <f t="shared" ca="1" si="43"/>
        <v>0.10912424077241378</v>
      </c>
      <c r="EU40" s="82">
        <f t="shared" ca="1" si="30"/>
        <v>0.21824848154482757</v>
      </c>
      <c r="EV40" s="82">
        <f t="shared" ca="1" si="30"/>
        <v>0.43649696308965513</v>
      </c>
      <c r="EW40" s="82">
        <f t="shared" ca="1" si="30"/>
        <v>0.87299392617931026</v>
      </c>
      <c r="EX40" s="82">
        <f t="shared" ca="1" si="30"/>
        <v>1.7459878523586205</v>
      </c>
    </row>
    <row r="41" spans="8:154" x14ac:dyDescent="0.15">
      <c r="I41" s="82"/>
      <c r="J41" s="82"/>
      <c r="K41" s="83">
        <f>K40</f>
        <v>30.795556533522358</v>
      </c>
      <c r="L41" s="83">
        <f t="shared" ref="L41:O43" si="48">L40</f>
        <v>26.709273881684808</v>
      </c>
      <c r="M41" s="83">
        <f t="shared" si="48"/>
        <v>22.074372331157285</v>
      </c>
      <c r="N41" s="83">
        <f t="shared" si="48"/>
        <v>16.322252624900841</v>
      </c>
      <c r="O41" s="83">
        <f t="shared" si="48"/>
        <v>8.9900009065015745</v>
      </c>
      <c r="S41" s="36">
        <v>38</v>
      </c>
      <c r="T41" s="40">
        <f>引用信息!W60</f>
        <v>647.16701048569655</v>
      </c>
      <c r="U41" s="40">
        <f>引用信息!X60</f>
        <v>46.327482203958617</v>
      </c>
      <c r="V41" s="40">
        <f>引用信息!Y60</f>
        <v>18.361379310344827</v>
      </c>
      <c r="W41" s="40">
        <f>引用信息!Z60</f>
        <v>4.2907100689655175</v>
      </c>
      <c r="X41" s="40">
        <f>引用信息!AA60</f>
        <v>1.0947972413793101</v>
      </c>
      <c r="Y41" s="37">
        <f>IF(INT(求节点($J$4:$J$21,$I$4:$I$21,节奏总纲!AD41))&gt;$I$21,$I$21,INT(求节点($J$4:$J$21,$I$4:$I$21,节奏总纲!AD41)))</f>
        <v>12</v>
      </c>
      <c r="Z41" s="37">
        <f>IF(INT(求节点($J$4:$J$21,$I$4:$I$21,节奏总纲!AE41))&gt;$I$21,$I$21,INT(求节点($J$4:$J$21,$I$4:$I$21,节奏总纲!AE41)))</f>
        <v>13</v>
      </c>
      <c r="AA41" s="37">
        <f>IF(INT(求节点($J$4:$J$21,$I$4:$I$21,节奏总纲!AF41))&gt;$I$21,$I$21,INT(求节点($J$4:$J$21,$I$4:$I$21,节奏总纲!AF41)))</f>
        <v>13</v>
      </c>
      <c r="AB41" s="37">
        <f>IF(INT(求节点($J$4:$J$21,$I$4:$I$21,节奏总纲!AG41))&gt;$I$21,$I$21,INT(求节点($J$4:$J$21,$I$4:$I$21,节奏总纲!AG41)))</f>
        <v>14</v>
      </c>
      <c r="AC41" s="37">
        <f>IF(INT(求节点($J$4:$J$21,$I$4:$I$21,节奏总纲!AH41))&gt;$I$21,$I$21,INT(求节点($J$4:$J$21,$I$4:$I$21,节奏总纲!AH41)))</f>
        <v>18</v>
      </c>
      <c r="AD41" s="55">
        <f>('[2]功能-行军令'!F$7+'[2]功能-行军令'!F$14+24*60/'[2]功能-行军令'!$F$18)*'[2]功能-行军令'!$AJ$7</f>
        <v>27.599999999999998</v>
      </c>
      <c r="AE41" s="55">
        <f>('[2]功能-行军令'!G$7+'[2]功能-行军令'!G$14+24*60/'[2]功能-行军令'!$F$18)*'[2]功能-行军令'!$AJ$7</f>
        <v>40.199999999999996</v>
      </c>
      <c r="AF41" s="55">
        <f>('[2]功能-行军令'!H$7+'[2]功能-行军令'!H$14+24*60/'[2]功能-行军令'!$F$18)*'[2]功能-行军令'!$AJ$7</f>
        <v>54.6</v>
      </c>
      <c r="AG41" s="55">
        <f>('[2]功能-行军令'!I$7+'[2]功能-行军令'!I$14+24*60/'[2]功能-行军令'!$F$18)*'[2]功能-行军令'!$AJ$7</f>
        <v>61.8</v>
      </c>
      <c r="AH41" s="55">
        <f>('[2]功能-行军令'!J$7+'[2]功能-行军令'!J$14+24*60/'[2]功能-行军令'!$F$18)*'[2]功能-行军令'!$AJ$7</f>
        <v>61.8</v>
      </c>
      <c r="AL41" s="35">
        <v>38</v>
      </c>
      <c r="AM41" s="28">
        <f t="shared" ca="1" si="44"/>
        <v>32.399276824813072</v>
      </c>
      <c r="AN41" s="28">
        <f t="shared" ca="1" si="44"/>
        <v>17.549608280107083</v>
      </c>
      <c r="AO41" s="28">
        <f t="shared" ca="1" si="44"/>
        <v>11.083963124278158</v>
      </c>
      <c r="AP41" s="28">
        <f t="shared" ca="1" si="44"/>
        <v>7.6580108858649067</v>
      </c>
      <c r="AQ41" s="28">
        <f t="shared" ca="1" si="44"/>
        <v>6.7390495795611187</v>
      </c>
      <c r="AR41" s="28">
        <f t="shared" ca="1" si="44"/>
        <v>12.45482861617079</v>
      </c>
      <c r="AS41" s="28">
        <f t="shared" ca="1" si="44"/>
        <v>19.087374403162528</v>
      </c>
      <c r="AT41" s="28">
        <f t="shared" ca="1" si="44"/>
        <v>31.520552309087805</v>
      </c>
      <c r="AU41" s="28">
        <f t="shared" ca="1" si="45"/>
        <v>62.017834075224165</v>
      </c>
      <c r="AV41" s="28">
        <f t="shared" ca="1" si="47"/>
        <v>123.92916435787896</v>
      </c>
      <c r="AW41" s="28">
        <f t="shared" ca="1" si="47"/>
        <v>247.8366780055124</v>
      </c>
      <c r="AX41" s="28">
        <f t="shared" ca="1" si="47"/>
        <v>495.67335601102479</v>
      </c>
      <c r="AY41" s="28">
        <f t="shared" ca="1" si="47"/>
        <v>76.800415454256509</v>
      </c>
      <c r="AZ41" s="28">
        <f t="shared" ca="1" si="47"/>
        <v>6.8965001371365515</v>
      </c>
      <c r="BA41" s="28">
        <f t="shared" ca="1" si="25"/>
        <v>0.21650710245517238</v>
      </c>
      <c r="BB41" s="28">
        <f t="shared" ca="1" si="25"/>
        <v>0.43301420491034476</v>
      </c>
      <c r="BC41" s="28">
        <f t="shared" ca="1" si="25"/>
        <v>0.86602840982068952</v>
      </c>
      <c r="BD41" s="28">
        <f t="shared" ca="1" si="25"/>
        <v>1.732056819641379</v>
      </c>
      <c r="BE41" s="28"/>
      <c r="BF41" s="28">
        <f t="shared" ca="1" si="14"/>
        <v>1154.8942186009067</v>
      </c>
      <c r="BG41" s="28"/>
      <c r="BI41" s="28"/>
      <c r="BJ41" s="28"/>
      <c r="BK41" s="28"/>
      <c r="BL41" s="36">
        <v>38</v>
      </c>
      <c r="BM41" s="36">
        <f t="shared" ca="1" si="39"/>
        <v>27.479706906777267</v>
      </c>
      <c r="BN41" s="36">
        <f t="shared" ca="1" si="39"/>
        <v>14.884841241171019</v>
      </c>
      <c r="BO41" s="36">
        <f t="shared" ca="1" si="39"/>
        <v>9.4009523628448548</v>
      </c>
      <c r="BP41" s="36">
        <f t="shared" ca="1" si="39"/>
        <v>6.4952034506928076</v>
      </c>
      <c r="BQ41" s="36">
        <f t="shared" ca="1" si="39"/>
        <v>5.7157790366096712</v>
      </c>
      <c r="BR41" s="36">
        <f t="shared" ca="1" si="39"/>
        <v>11.431558073219342</v>
      </c>
      <c r="BS41" s="36">
        <f t="shared" ca="1" si="39"/>
        <v>17.147337109829014</v>
      </c>
      <c r="BT41" s="36">
        <f t="shared" ca="1" si="39"/>
        <v>28.57889518304836</v>
      </c>
      <c r="BU41" s="36">
        <f t="shared" ca="1" si="39"/>
        <v>57.157790366096719</v>
      </c>
      <c r="BV41" s="56">
        <f t="shared" ca="1" si="39"/>
        <v>114.31558073219344</v>
      </c>
      <c r="BW41" s="56">
        <f t="shared" ca="1" si="39"/>
        <v>228.63116146438688</v>
      </c>
      <c r="BX41" s="56">
        <f t="shared" ca="1" si="39"/>
        <v>457.26232292877376</v>
      </c>
      <c r="BY41" s="56">
        <f t="shared" ca="1" si="39"/>
        <v>0</v>
      </c>
      <c r="BZ41" s="56">
        <f t="shared" ca="1" si="39"/>
        <v>0</v>
      </c>
      <c r="CA41" s="82">
        <f t="shared" ca="1" si="26"/>
        <v>0</v>
      </c>
      <c r="CB41" s="82">
        <f t="shared" ca="1" si="26"/>
        <v>0</v>
      </c>
      <c r="CC41" s="82">
        <f t="shared" ca="1" si="26"/>
        <v>0</v>
      </c>
      <c r="CD41" s="82">
        <f t="shared" ca="1" si="26"/>
        <v>0</v>
      </c>
      <c r="CE41" s="36">
        <f t="shared" ca="1" si="40"/>
        <v>2.8651765916909793</v>
      </c>
      <c r="CF41" s="36">
        <f t="shared" ca="1" si="40"/>
        <v>1.5519706538326137</v>
      </c>
      <c r="CG41" s="36">
        <f t="shared" ca="1" si="40"/>
        <v>0.9801919918942823</v>
      </c>
      <c r="CH41" s="36">
        <f t="shared" ca="1" si="40"/>
        <v>0.6772235580360495</v>
      </c>
      <c r="CI41" s="36">
        <f t="shared" ca="1" si="40"/>
        <v>0.59595673107172364</v>
      </c>
      <c r="CJ41" s="36">
        <f t="shared" ca="1" si="40"/>
        <v>0.59595673107172364</v>
      </c>
      <c r="CK41" s="36">
        <f t="shared" ca="1" si="40"/>
        <v>1.1919134621434473</v>
      </c>
      <c r="CL41" s="36">
        <f t="shared" ca="1" si="40"/>
        <v>1.7878701932151708</v>
      </c>
      <c r="CM41" s="36">
        <f t="shared" ca="1" si="40"/>
        <v>2.9797836553586179</v>
      </c>
      <c r="CN41" s="56">
        <f t="shared" ca="1" si="40"/>
        <v>5.9595673107172358</v>
      </c>
      <c r="CO41" s="56">
        <f t="shared" ca="1" si="40"/>
        <v>11.919134621434472</v>
      </c>
      <c r="CP41" s="56">
        <f t="shared" ca="1" si="40"/>
        <v>23.838269242868943</v>
      </c>
      <c r="CQ41" s="56">
        <f t="shared" ca="1" si="40"/>
        <v>47.676538485737886</v>
      </c>
      <c r="CR41" s="56">
        <f t="shared" ca="1" si="40"/>
        <v>0</v>
      </c>
      <c r="CS41" s="82">
        <f t="shared" ca="1" si="27"/>
        <v>0</v>
      </c>
      <c r="CT41" s="82">
        <f t="shared" ca="1" si="27"/>
        <v>0</v>
      </c>
      <c r="CU41" s="82">
        <f t="shared" ca="1" si="27"/>
        <v>0</v>
      </c>
      <c r="CV41" s="82">
        <f t="shared" ca="1" si="27"/>
        <v>0</v>
      </c>
      <c r="CW41" s="36">
        <f t="shared" ca="1" si="41"/>
        <v>1.5423558620689657</v>
      </c>
      <c r="CX41" s="36">
        <f t="shared" ca="1" si="41"/>
        <v>0.83544275862068973</v>
      </c>
      <c r="CY41" s="36">
        <f t="shared" ca="1" si="41"/>
        <v>0.52764805807622506</v>
      </c>
      <c r="CZ41" s="36">
        <f t="shared" ca="1" si="41"/>
        <v>0.3645568401253918</v>
      </c>
      <c r="DA41" s="36">
        <f t="shared" ca="1" si="41"/>
        <v>0.32081001931034486</v>
      </c>
      <c r="DB41" s="36">
        <f t="shared" ca="1" si="41"/>
        <v>0.32081001931034486</v>
      </c>
      <c r="DC41" s="36">
        <f t="shared" ca="1" si="41"/>
        <v>0.64162003862068973</v>
      </c>
      <c r="DD41" s="36">
        <f t="shared" ca="1" si="41"/>
        <v>0.96243005793103453</v>
      </c>
      <c r="DE41" s="36">
        <f t="shared" ca="1" si="41"/>
        <v>1.6040500965517241</v>
      </c>
      <c r="DF41" s="56">
        <f t="shared" ca="1" si="41"/>
        <v>3.2081001931034483</v>
      </c>
      <c r="DG41" s="56">
        <f t="shared" ca="1" si="41"/>
        <v>6.4162003862068966</v>
      </c>
      <c r="DH41" s="56">
        <f t="shared" ca="1" si="41"/>
        <v>12.832400772413793</v>
      </c>
      <c r="DI41" s="56">
        <f t="shared" ca="1" si="41"/>
        <v>25.664801544827586</v>
      </c>
      <c r="DJ41" s="56">
        <f t="shared" ca="1" si="41"/>
        <v>0</v>
      </c>
      <c r="DK41" s="82">
        <f t="shared" ca="1" si="28"/>
        <v>0</v>
      </c>
      <c r="DL41" s="82">
        <f t="shared" ca="1" si="28"/>
        <v>0</v>
      </c>
      <c r="DM41" s="82">
        <f t="shared" ca="1" si="28"/>
        <v>0</v>
      </c>
      <c r="DN41" s="82">
        <f t="shared" ca="1" si="28"/>
        <v>0</v>
      </c>
      <c r="DO41" s="36">
        <f t="shared" ca="1" si="42"/>
        <v>0.40794751117241379</v>
      </c>
      <c r="DP41" s="36">
        <f t="shared" ca="1" si="42"/>
        <v>0.22097156855172415</v>
      </c>
      <c r="DQ41" s="36">
        <f t="shared" ca="1" si="42"/>
        <v>0.13956099066424682</v>
      </c>
      <c r="DR41" s="36">
        <f t="shared" ca="1" si="42"/>
        <v>9.6423957186206888E-2</v>
      </c>
      <c r="DS41" s="36">
        <f t="shared" ca="1" si="42"/>
        <v>8.4853082323862072E-2</v>
      </c>
      <c r="DT41" s="36">
        <f t="shared" ca="1" si="42"/>
        <v>8.4853082323862072E-2</v>
      </c>
      <c r="DU41" s="36">
        <f t="shared" ca="1" si="42"/>
        <v>8.4853082323862072E-2</v>
      </c>
      <c r="DV41" s="36">
        <f t="shared" ca="1" si="42"/>
        <v>0.16970616464772414</v>
      </c>
      <c r="DW41" s="36">
        <f t="shared" ca="1" si="42"/>
        <v>0.25455924697158622</v>
      </c>
      <c r="DX41" s="56">
        <f t="shared" ca="1" si="42"/>
        <v>0.42426541161931031</v>
      </c>
      <c r="DY41" s="56">
        <f t="shared" ca="1" si="42"/>
        <v>0.84853082323862061</v>
      </c>
      <c r="DZ41" s="56">
        <f t="shared" ca="1" si="42"/>
        <v>1.6970616464772412</v>
      </c>
      <c r="EA41" s="56">
        <f t="shared" ca="1" si="42"/>
        <v>3.3941232929544825</v>
      </c>
      <c r="EB41" s="56">
        <f t="shared" ca="1" si="42"/>
        <v>6.7882465859089649</v>
      </c>
      <c r="EC41" s="82">
        <f t="shared" ca="1" si="29"/>
        <v>0</v>
      </c>
      <c r="ED41" s="82">
        <f t="shared" ca="1" si="29"/>
        <v>0</v>
      </c>
      <c r="EE41" s="82">
        <f t="shared" ca="1" si="29"/>
        <v>0</v>
      </c>
      <c r="EF41" s="82">
        <f t="shared" ca="1" si="29"/>
        <v>0</v>
      </c>
      <c r="EG41" s="36">
        <f t="shared" ca="1" si="43"/>
        <v>0.10408995310344825</v>
      </c>
      <c r="EH41" s="36">
        <f t="shared" ca="1" si="43"/>
        <v>5.6382057931034464E-2</v>
      </c>
      <c r="EI41" s="36">
        <f t="shared" ca="1" si="43"/>
        <v>3.5609720798548086E-2</v>
      </c>
      <c r="EJ41" s="36">
        <f t="shared" ca="1" si="43"/>
        <v>2.4603079824451399E-2</v>
      </c>
      <c r="EK41" s="36">
        <f t="shared" ca="1" si="43"/>
        <v>2.1650710245517235E-2</v>
      </c>
      <c r="EL41" s="36">
        <f t="shared" ca="1" si="43"/>
        <v>2.1650710245517235E-2</v>
      </c>
      <c r="EM41" s="36">
        <f t="shared" ca="1" si="43"/>
        <v>2.1650710245517235E-2</v>
      </c>
      <c r="EN41" s="36">
        <f t="shared" ca="1" si="43"/>
        <v>2.1650710245517235E-2</v>
      </c>
      <c r="EO41" s="36">
        <f t="shared" ca="1" si="43"/>
        <v>2.1650710245517235E-2</v>
      </c>
      <c r="EP41" s="56">
        <f t="shared" ca="1" si="43"/>
        <v>2.1650710245517235E-2</v>
      </c>
      <c r="EQ41" s="56">
        <f t="shared" ca="1" si="43"/>
        <v>2.1650710245517235E-2</v>
      </c>
      <c r="ER41" s="56">
        <f t="shared" ca="1" si="43"/>
        <v>4.330142049103447E-2</v>
      </c>
      <c r="ES41" s="56">
        <f t="shared" ca="1" si="43"/>
        <v>6.4952130736551705E-2</v>
      </c>
      <c r="ET41" s="56">
        <f t="shared" ca="1" si="43"/>
        <v>0.10825355122758619</v>
      </c>
      <c r="EU41" s="82">
        <f t="shared" ca="1" si="30"/>
        <v>0.21650710245517238</v>
      </c>
      <c r="EV41" s="82">
        <f t="shared" ca="1" si="30"/>
        <v>0.43301420491034476</v>
      </c>
      <c r="EW41" s="82">
        <f t="shared" ca="1" si="30"/>
        <v>0.86602840982068952</v>
      </c>
      <c r="EX41" s="82">
        <f t="shared" ca="1" si="30"/>
        <v>1.732056819641379</v>
      </c>
    </row>
    <row r="42" spans="8:154" x14ac:dyDescent="0.15">
      <c r="I42" s="82"/>
      <c r="J42" s="82"/>
      <c r="K42" s="83">
        <f t="shared" ref="K42:K43" si="49">K41</f>
        <v>30.795556533522358</v>
      </c>
      <c r="L42" s="83">
        <f t="shared" si="48"/>
        <v>26.709273881684808</v>
      </c>
      <c r="M42" s="83">
        <f t="shared" si="48"/>
        <v>22.074372331157285</v>
      </c>
      <c r="N42" s="83">
        <f t="shared" si="48"/>
        <v>16.322252624900841</v>
      </c>
      <c r="O42" s="83">
        <f t="shared" si="48"/>
        <v>8.9900009065015745</v>
      </c>
      <c r="S42" s="36">
        <v>39</v>
      </c>
      <c r="T42" s="40">
        <f>引用信息!W61</f>
        <v>637.82002050211213</v>
      </c>
      <c r="U42" s="40">
        <f>引用信息!X61</f>
        <v>45.651676049612064</v>
      </c>
      <c r="V42" s="40">
        <f>引用信息!Y61</f>
        <v>18.096551724137932</v>
      </c>
      <c r="W42" s="40">
        <f>引用信息!Z61</f>
        <v>4.2425103448275872</v>
      </c>
      <c r="X42" s="40">
        <f>引用信息!AA61</f>
        <v>1.0857931034482757</v>
      </c>
      <c r="Y42" s="37">
        <f>IF(INT(求节点($J$4:$J$21,$I$4:$I$21,节奏总纲!AD42))&gt;$I$21,$I$21,INT(求节点($J$4:$J$21,$I$4:$I$21,节奏总纲!AD42)))</f>
        <v>13</v>
      </c>
      <c r="Z42" s="37">
        <f>IF(INT(求节点($J$4:$J$21,$I$4:$I$21,节奏总纲!AE42))&gt;$I$21,$I$21,INT(求节点($J$4:$J$21,$I$4:$I$21,节奏总纲!AE42)))</f>
        <v>13</v>
      </c>
      <c r="AA42" s="37">
        <f>IF(INT(求节点($J$4:$J$21,$I$4:$I$21,节奏总纲!AF42))&gt;$I$21,$I$21,INT(求节点($J$4:$J$21,$I$4:$I$21,节奏总纲!AF42)))</f>
        <v>13</v>
      </c>
      <c r="AB42" s="37">
        <f>IF(INT(求节点($J$4:$J$21,$I$4:$I$21,节奏总纲!AG42))&gt;$I$21,$I$21,INT(求节点($J$4:$J$21,$I$4:$I$21,节奏总纲!AG42)))</f>
        <v>14</v>
      </c>
      <c r="AC42" s="37">
        <f>IF(INT(求节点($J$4:$J$21,$I$4:$I$21,节奏总纲!AH42))&gt;$I$21,$I$21,INT(求节点($J$4:$J$21,$I$4:$I$21,节奏总纲!AH42)))</f>
        <v>18</v>
      </c>
      <c r="AD42" s="55">
        <f>('[2]功能-行军令'!F$7+'[2]功能-行军令'!F$14+24*60/'[2]功能-行军令'!$F$18)*'[2]功能-行军令'!$AJ$7</f>
        <v>27.599999999999998</v>
      </c>
      <c r="AE42" s="55">
        <f>('[2]功能-行军令'!G$7+'[2]功能-行军令'!G$14+24*60/'[2]功能-行军令'!$F$18)*'[2]功能-行军令'!$AJ$7</f>
        <v>40.199999999999996</v>
      </c>
      <c r="AF42" s="55">
        <f>('[2]功能-行军令'!H$7+'[2]功能-行军令'!H$14+24*60/'[2]功能-行军令'!$F$18)*'[2]功能-行军令'!$AJ$7</f>
        <v>54.6</v>
      </c>
      <c r="AG42" s="55">
        <f>('[2]功能-行军令'!I$7+'[2]功能-行军令'!I$14+24*60/'[2]功能-行军令'!$F$18)*'[2]功能-行军令'!$AJ$7</f>
        <v>61.8</v>
      </c>
      <c r="AH42" s="55">
        <f>('[2]功能-行军令'!J$7+'[2]功能-行军令'!J$14+24*60/'[2]功能-行军令'!$F$18)*'[2]功能-行军令'!$AJ$7</f>
        <v>61.8</v>
      </c>
      <c r="AL42" s="35">
        <v>39</v>
      </c>
      <c r="AM42" s="28">
        <f t="shared" ca="1" si="44"/>
        <v>31.932908954298583</v>
      </c>
      <c r="AN42" s="28">
        <f t="shared" ca="1" si="44"/>
        <v>17.296992350245066</v>
      </c>
      <c r="AO42" s="28">
        <f t="shared" ca="1" si="44"/>
        <v>10.924416221207409</v>
      </c>
      <c r="AP42" s="28">
        <f t="shared" ca="1" si="44"/>
        <v>7.5477784801069374</v>
      </c>
      <c r="AQ42" s="28">
        <f t="shared" ca="1" si="44"/>
        <v>6.6420450624941054</v>
      </c>
      <c r="AR42" s="28">
        <f t="shared" ca="1" si="44"/>
        <v>6.6420450624941054</v>
      </c>
      <c r="AS42" s="28">
        <f t="shared" ca="1" si="44"/>
        <v>13.178717595995108</v>
      </c>
      <c r="AT42" s="28">
        <f t="shared" ca="1" si="44"/>
        <v>19.799290014075417</v>
      </c>
      <c r="AU42" s="28">
        <f t="shared" ca="1" si="45"/>
        <v>32.956534965656729</v>
      </c>
      <c r="AV42" s="28">
        <f t="shared" ca="1" si="47"/>
        <v>65.807697402320358</v>
      </c>
      <c r="AW42" s="28">
        <f t="shared" ca="1" si="47"/>
        <v>131.59392216022692</v>
      </c>
      <c r="AX42" s="28">
        <f t="shared" ca="1" si="47"/>
        <v>263.18784432045385</v>
      </c>
      <c r="AY42" s="28">
        <f t="shared" ca="1" si="47"/>
        <v>526.35421599649396</v>
      </c>
      <c r="AZ42" s="28">
        <f t="shared" ca="1" si="47"/>
        <v>6.8193539884137948</v>
      </c>
      <c r="BA42" s="28">
        <f t="shared" ca="1" si="25"/>
        <v>0.21472644413793102</v>
      </c>
      <c r="BB42" s="28">
        <f t="shared" ca="1" si="25"/>
        <v>0.42945288827586203</v>
      </c>
      <c r="BC42" s="28">
        <f t="shared" ca="1" si="25"/>
        <v>0.85890577655172407</v>
      </c>
      <c r="BD42" s="28">
        <f t="shared" ca="1" si="25"/>
        <v>1.7178115531034481</v>
      </c>
      <c r="BE42" s="28"/>
      <c r="BF42" s="28">
        <f t="shared" ca="1" si="14"/>
        <v>1143.9046592365514</v>
      </c>
      <c r="BG42" s="28"/>
      <c r="BI42" s="28"/>
      <c r="BJ42" s="28"/>
      <c r="BK42" s="28"/>
      <c r="BL42" s="36">
        <v>39</v>
      </c>
      <c r="BM42" s="36">
        <f t="shared" ca="1" si="39"/>
        <v>27.082819332089684</v>
      </c>
      <c r="BN42" s="36">
        <f t="shared" ca="1" si="39"/>
        <v>14.66986047154858</v>
      </c>
      <c r="BO42" s="36">
        <f t="shared" ca="1" si="39"/>
        <v>9.2651750346622599</v>
      </c>
      <c r="BP42" s="36">
        <f t="shared" ca="1" si="39"/>
        <v>6.401393660312106</v>
      </c>
      <c r="BQ42" s="36">
        <f t="shared" ca="1" si="39"/>
        <v>5.6332264210746548</v>
      </c>
      <c r="BR42" s="36">
        <f t="shared" ca="1" si="39"/>
        <v>5.6332264210746548</v>
      </c>
      <c r="BS42" s="36">
        <f t="shared" ca="1" si="39"/>
        <v>11.26645284214931</v>
      </c>
      <c r="BT42" s="36">
        <f t="shared" ca="1" si="39"/>
        <v>16.899679263223959</v>
      </c>
      <c r="BU42" s="36">
        <f t="shared" ca="1" si="39"/>
        <v>28.166132105373272</v>
      </c>
      <c r="BV42" s="56">
        <f t="shared" ca="1" si="39"/>
        <v>56.332264210746544</v>
      </c>
      <c r="BW42" s="56">
        <f t="shared" ca="1" si="39"/>
        <v>112.66452842149309</v>
      </c>
      <c r="BX42" s="56">
        <f t="shared" ca="1" si="39"/>
        <v>225.32905684298618</v>
      </c>
      <c r="BY42" s="56">
        <f t="shared" ca="1" si="39"/>
        <v>450.65811368597235</v>
      </c>
      <c r="BZ42" s="56">
        <f t="shared" ca="1" si="39"/>
        <v>0</v>
      </c>
      <c r="CA42" s="82">
        <f t="shared" ca="1" si="26"/>
        <v>0</v>
      </c>
      <c r="CB42" s="82">
        <f t="shared" ca="1" si="26"/>
        <v>0</v>
      </c>
      <c r="CC42" s="82">
        <f t="shared" ca="1" si="26"/>
        <v>0</v>
      </c>
      <c r="CD42" s="82">
        <f t="shared" ca="1" si="26"/>
        <v>0</v>
      </c>
      <c r="CE42" s="36">
        <f t="shared" ca="1" si="40"/>
        <v>2.8233805802990846</v>
      </c>
      <c r="CF42" s="36">
        <f t="shared" ca="1" si="40"/>
        <v>1.5293311476620042</v>
      </c>
      <c r="CG42" s="36">
        <f t="shared" ca="1" si="40"/>
        <v>0.96589335641810781</v>
      </c>
      <c r="CH42" s="36">
        <f t="shared" ca="1" si="40"/>
        <v>0.66734450079796537</v>
      </c>
      <c r="CI42" s="36">
        <f t="shared" ca="1" si="40"/>
        <v>0.58726316070220963</v>
      </c>
      <c r="CJ42" s="36">
        <f t="shared" ca="1" si="40"/>
        <v>0.58726316070220963</v>
      </c>
      <c r="CK42" s="36">
        <f t="shared" ca="1" si="40"/>
        <v>1.1745263214044193</v>
      </c>
      <c r="CL42" s="36">
        <f t="shared" ca="1" si="40"/>
        <v>1.7617894821066284</v>
      </c>
      <c r="CM42" s="36">
        <f t="shared" ca="1" si="40"/>
        <v>2.9363158035110475</v>
      </c>
      <c r="CN42" s="56">
        <f t="shared" ca="1" si="40"/>
        <v>5.872631607022095</v>
      </c>
      <c r="CO42" s="56">
        <f t="shared" ca="1" si="40"/>
        <v>11.74526321404419</v>
      </c>
      <c r="CP42" s="56">
        <f t="shared" ca="1" si="40"/>
        <v>23.49052642808838</v>
      </c>
      <c r="CQ42" s="56">
        <f t="shared" ca="1" si="40"/>
        <v>46.98105285617676</v>
      </c>
      <c r="CR42" s="56">
        <f t="shared" ca="1" si="40"/>
        <v>0</v>
      </c>
      <c r="CS42" s="82">
        <f t="shared" ca="1" si="27"/>
        <v>0</v>
      </c>
      <c r="CT42" s="82">
        <f t="shared" ca="1" si="27"/>
        <v>0</v>
      </c>
      <c r="CU42" s="82">
        <f t="shared" ca="1" si="27"/>
        <v>0</v>
      </c>
      <c r="CV42" s="82">
        <f t="shared" ca="1" si="27"/>
        <v>0</v>
      </c>
      <c r="CW42" s="36">
        <f t="shared" ca="1" si="41"/>
        <v>1.5201103448275863</v>
      </c>
      <c r="CX42" s="36">
        <f t="shared" ca="1" si="41"/>
        <v>0.82339310344827599</v>
      </c>
      <c r="CY42" s="36">
        <f t="shared" ca="1" si="41"/>
        <v>0.52003774954627957</v>
      </c>
      <c r="CZ42" s="36">
        <f t="shared" ca="1" si="41"/>
        <v>0.35929880877742948</v>
      </c>
      <c r="DA42" s="36">
        <f t="shared" ca="1" si="41"/>
        <v>0.31618295172413796</v>
      </c>
      <c r="DB42" s="36">
        <f t="shared" ca="1" si="41"/>
        <v>0.31618295172413796</v>
      </c>
      <c r="DC42" s="36">
        <f t="shared" ca="1" si="41"/>
        <v>0.63236590344827592</v>
      </c>
      <c r="DD42" s="36">
        <f t="shared" ca="1" si="41"/>
        <v>0.94854885517241394</v>
      </c>
      <c r="DE42" s="36">
        <f t="shared" ca="1" si="41"/>
        <v>1.5809147586206898</v>
      </c>
      <c r="DF42" s="56">
        <f t="shared" ca="1" si="41"/>
        <v>3.1618295172413795</v>
      </c>
      <c r="DG42" s="56">
        <f t="shared" ca="1" si="41"/>
        <v>6.323659034482759</v>
      </c>
      <c r="DH42" s="56">
        <f t="shared" ca="1" si="41"/>
        <v>12.647318068965518</v>
      </c>
      <c r="DI42" s="56">
        <f t="shared" ca="1" si="41"/>
        <v>25.294636137931036</v>
      </c>
      <c r="DJ42" s="56">
        <f t="shared" ca="1" si="41"/>
        <v>0</v>
      </c>
      <c r="DK42" s="82">
        <f t="shared" ca="1" si="28"/>
        <v>0</v>
      </c>
      <c r="DL42" s="82">
        <f t="shared" ca="1" si="28"/>
        <v>0</v>
      </c>
      <c r="DM42" s="82">
        <f t="shared" ca="1" si="28"/>
        <v>0</v>
      </c>
      <c r="DN42" s="82">
        <f t="shared" ca="1" si="28"/>
        <v>0</v>
      </c>
      <c r="DO42" s="36">
        <f t="shared" ca="1" si="42"/>
        <v>0.40336482970822291</v>
      </c>
      <c r="DP42" s="36">
        <f t="shared" ca="1" si="42"/>
        <v>0.21848928275862076</v>
      </c>
      <c r="DQ42" s="36">
        <f t="shared" ca="1" si="42"/>
        <v>0.13799323121597099</v>
      </c>
      <c r="DR42" s="36">
        <f t="shared" ca="1" si="42"/>
        <v>9.5340777931034501E-2</v>
      </c>
      <c r="DS42" s="36">
        <f t="shared" ca="1" si="42"/>
        <v>8.3899884579310371E-2</v>
      </c>
      <c r="DT42" s="36">
        <f t="shared" ca="1" si="42"/>
        <v>8.3899884579310371E-2</v>
      </c>
      <c r="DU42" s="36">
        <f t="shared" ca="1" si="42"/>
        <v>8.3899884579310371E-2</v>
      </c>
      <c r="DV42" s="36">
        <f t="shared" ca="1" si="42"/>
        <v>0.16779976915862074</v>
      </c>
      <c r="DW42" s="36">
        <f t="shared" ca="1" si="42"/>
        <v>0.25169965373793107</v>
      </c>
      <c r="DX42" s="56">
        <f t="shared" ca="1" si="42"/>
        <v>0.41949942289655184</v>
      </c>
      <c r="DY42" s="56">
        <f t="shared" ca="1" si="42"/>
        <v>0.83899884579310369</v>
      </c>
      <c r="DZ42" s="56">
        <f t="shared" ca="1" si="42"/>
        <v>1.6779976915862074</v>
      </c>
      <c r="EA42" s="56">
        <f t="shared" ca="1" si="42"/>
        <v>3.3559953831724147</v>
      </c>
      <c r="EB42" s="56">
        <f t="shared" ca="1" si="42"/>
        <v>6.7119907663448295</v>
      </c>
      <c r="EC42" s="82">
        <f t="shared" ca="1" si="29"/>
        <v>0</v>
      </c>
      <c r="ED42" s="82">
        <f t="shared" ca="1" si="29"/>
        <v>0</v>
      </c>
      <c r="EE42" s="82">
        <f t="shared" ca="1" si="29"/>
        <v>0</v>
      </c>
      <c r="EF42" s="82">
        <f t="shared" ca="1" si="29"/>
        <v>0</v>
      </c>
      <c r="EG42" s="36">
        <f t="shared" ca="1" si="43"/>
        <v>0.10323386737400529</v>
      </c>
      <c r="EH42" s="36">
        <f t="shared" ca="1" si="43"/>
        <v>5.5918344827586203E-2</v>
      </c>
      <c r="EI42" s="36">
        <f t="shared" ca="1" si="43"/>
        <v>3.5316849364791285E-2</v>
      </c>
      <c r="EJ42" s="36">
        <f t="shared" ca="1" si="43"/>
        <v>2.4400732288401249E-2</v>
      </c>
      <c r="EK42" s="36">
        <f t="shared" ca="1" si="43"/>
        <v>2.1472644413793103E-2</v>
      </c>
      <c r="EL42" s="36">
        <f t="shared" ca="1" si="43"/>
        <v>2.1472644413793103E-2</v>
      </c>
      <c r="EM42" s="36">
        <f t="shared" ca="1" si="43"/>
        <v>2.1472644413793103E-2</v>
      </c>
      <c r="EN42" s="36">
        <f t="shared" ca="1" si="43"/>
        <v>2.1472644413793103E-2</v>
      </c>
      <c r="EO42" s="36">
        <f t="shared" ca="1" si="43"/>
        <v>2.1472644413793103E-2</v>
      </c>
      <c r="EP42" s="56">
        <f t="shared" ca="1" si="43"/>
        <v>2.1472644413793103E-2</v>
      </c>
      <c r="EQ42" s="56">
        <f t="shared" ca="1" si="43"/>
        <v>2.1472644413793103E-2</v>
      </c>
      <c r="ER42" s="56">
        <f t="shared" ca="1" si="43"/>
        <v>4.2945288827586206E-2</v>
      </c>
      <c r="ES42" s="56">
        <f t="shared" ca="1" si="43"/>
        <v>6.4417933241379288E-2</v>
      </c>
      <c r="ET42" s="56">
        <f t="shared" ca="1" si="43"/>
        <v>0.10736322206896551</v>
      </c>
      <c r="EU42" s="82">
        <f t="shared" ca="1" si="30"/>
        <v>0.21472644413793102</v>
      </c>
      <c r="EV42" s="82">
        <f t="shared" ca="1" si="30"/>
        <v>0.42945288827586203</v>
      </c>
      <c r="EW42" s="82">
        <f t="shared" ca="1" si="30"/>
        <v>0.85890577655172407</v>
      </c>
      <c r="EX42" s="82">
        <f t="shared" ca="1" si="30"/>
        <v>1.7178115531034481</v>
      </c>
    </row>
    <row r="43" spans="8:154" x14ac:dyDescent="0.15">
      <c r="K43" s="83">
        <f t="shared" si="49"/>
        <v>30.795556533522358</v>
      </c>
      <c r="L43" s="83">
        <f t="shared" si="48"/>
        <v>26.709273881684808</v>
      </c>
      <c r="M43" s="83">
        <f t="shared" si="48"/>
        <v>22.074372331157285</v>
      </c>
      <c r="N43" s="83">
        <f t="shared" si="48"/>
        <v>16.322252624900841</v>
      </c>
      <c r="O43" s="83">
        <f t="shared" si="48"/>
        <v>8.9900009065015745</v>
      </c>
      <c r="S43" s="36">
        <v>40</v>
      </c>
      <c r="T43" s="40">
        <f>引用信息!W62</f>
        <v>628.47340662806721</v>
      </c>
      <c r="U43" s="40">
        <f>引用信息!X62</f>
        <v>44.976092958139645</v>
      </c>
      <c r="V43" s="40">
        <f>引用信息!Y62</f>
        <v>17.831724137931033</v>
      </c>
      <c r="W43" s="40">
        <f>引用信息!Z62</f>
        <v>4.1939100689655175</v>
      </c>
      <c r="X43" s="40">
        <f>引用信息!AA62</f>
        <v>1.076590344827586</v>
      </c>
      <c r="Y43" s="37">
        <f>IF(INT(求节点($J$4:$J$21,$I$4:$I$21,节奏总纲!AD43))&gt;$I$21,$I$21,INT(求节点($J$4:$J$21,$I$4:$I$21,节奏总纲!AD43)))</f>
        <v>13</v>
      </c>
      <c r="Z43" s="37">
        <f>IF(INT(求节点($J$4:$J$21,$I$4:$I$21,节奏总纲!AE43))&gt;$I$21,$I$21,INT(求节点($J$4:$J$21,$I$4:$I$21,节奏总纲!AE43)))</f>
        <v>13</v>
      </c>
      <c r="AA43" s="37">
        <f>IF(INT(求节点($J$4:$J$21,$I$4:$I$21,节奏总纲!AF43))&gt;$I$21,$I$21,INT(求节点($J$4:$J$21,$I$4:$I$21,节奏总纲!AF43)))</f>
        <v>13</v>
      </c>
      <c r="AB43" s="37">
        <f>IF(INT(求节点($J$4:$J$21,$I$4:$I$21,节奏总纲!AG43))&gt;$I$21,$I$21,INT(求节点($J$4:$J$21,$I$4:$I$21,节奏总纲!AG43)))</f>
        <v>14</v>
      </c>
      <c r="AC43" s="37">
        <f>IF(INT(求节点($J$4:$J$21,$I$4:$I$21,节奏总纲!AH43))&gt;$I$21,$I$21,INT(求节点($J$4:$J$21,$I$4:$I$21,节奏总纲!AH43)))</f>
        <v>18</v>
      </c>
      <c r="AD43" s="55">
        <f>('[2]功能-行军令'!F$7+'[2]功能-行军令'!F$14+24*60/'[2]功能-行军令'!$F$18)*'[2]功能-行军令'!$AJ$7</f>
        <v>27.599999999999998</v>
      </c>
      <c r="AE43" s="55">
        <f>('[2]功能-行军令'!G$7+'[2]功能-行军令'!G$14+24*60/'[2]功能-行军令'!$F$18)*'[2]功能-行军令'!$AJ$7</f>
        <v>40.199999999999996</v>
      </c>
      <c r="AF43" s="55">
        <f>('[2]功能-行军令'!H$7+'[2]功能-行军令'!H$14+24*60/'[2]功能-行军令'!$F$18)*'[2]功能-行军令'!$AJ$7</f>
        <v>54.6</v>
      </c>
      <c r="AG43" s="55">
        <f>('[2]功能-行军令'!I$7+'[2]功能-行军令'!I$14+24*60/'[2]功能-行军令'!$F$18)*'[2]功能-行军令'!$AJ$7</f>
        <v>61.8</v>
      </c>
      <c r="AH43" s="55">
        <f>('[2]功能-行军令'!J$7+'[2]功能-行军令'!J$14+24*60/'[2]功能-行军令'!$F$18)*'[2]功能-行军令'!$AJ$7</f>
        <v>61.8</v>
      </c>
      <c r="AL43" s="35">
        <v>40</v>
      </c>
      <c r="AM43" s="28">
        <f t="shared" ca="1" si="44"/>
        <v>31.466513882085099</v>
      </c>
      <c r="AN43" s="28">
        <f t="shared" ca="1" si="44"/>
        <v>17.044361686129431</v>
      </c>
      <c r="AO43" s="28">
        <f t="shared" ca="1" si="44"/>
        <v>10.764860012292269</v>
      </c>
      <c r="AP43" s="28">
        <f t="shared" ca="1" si="44"/>
        <v>7.4375396448564768</v>
      </c>
      <c r="AQ43" s="28">
        <f t="shared" ca="1" si="44"/>
        <v>6.545034887473701</v>
      </c>
      <c r="AR43" s="28">
        <f t="shared" ca="1" si="44"/>
        <v>6.545034887473701</v>
      </c>
      <c r="AS43" s="28">
        <f t="shared" ca="1" si="44"/>
        <v>12.985840358764229</v>
      </c>
      <c r="AT43" s="28">
        <f t="shared" ca="1" si="44"/>
        <v>19.50958459557862</v>
      </c>
      <c r="AU43" s="28">
        <f t="shared" ca="1" si="45"/>
        <v>32.474134303683535</v>
      </c>
      <c r="AV43" s="28">
        <f t="shared" ca="1" si="47"/>
        <v>64.84403919118391</v>
      </c>
      <c r="AW43" s="28">
        <f t="shared" ca="1" si="47"/>
        <v>129.66678773170852</v>
      </c>
      <c r="AX43" s="28">
        <f t="shared" ca="1" si="47"/>
        <v>259.33357546341705</v>
      </c>
      <c r="AY43" s="28">
        <f t="shared" ca="1" si="47"/>
        <v>518.64586027617474</v>
      </c>
      <c r="AZ43" s="28">
        <f t="shared" ca="1" si="47"/>
        <v>6.7415544952055182</v>
      </c>
      <c r="BA43" s="28">
        <f t="shared" ca="1" si="25"/>
        <v>0.2129065065931034</v>
      </c>
      <c r="BB43" s="28">
        <f t="shared" ca="1" si="25"/>
        <v>0.42581301318620679</v>
      </c>
      <c r="BC43" s="28">
        <f t="shared" ca="1" si="25"/>
        <v>0.85162602637241358</v>
      </c>
      <c r="BD43" s="28">
        <f t="shared" ca="1" si="25"/>
        <v>1.7032520527448272</v>
      </c>
      <c r="BE43" s="28"/>
      <c r="BF43" s="28">
        <f t="shared" ca="1" si="14"/>
        <v>1127.1983190149233</v>
      </c>
      <c r="BG43" s="28"/>
      <c r="BI43" s="28"/>
      <c r="BJ43" s="28"/>
      <c r="BK43" s="28"/>
      <c r="BL43" s="36">
        <v>40</v>
      </c>
      <c r="BM43" s="36">
        <f t="shared" ca="1" si="39"/>
        <v>26.685947727591774</v>
      </c>
      <c r="BN43" s="36">
        <f t="shared" ca="1" si="39"/>
        <v>14.454888352445543</v>
      </c>
      <c r="BO43" s="36">
        <f t="shared" ca="1" si="39"/>
        <v>9.129403169965606</v>
      </c>
      <c r="BP43" s="36">
        <f t="shared" ca="1" si="39"/>
        <v>6.3075876447035091</v>
      </c>
      <c r="BQ43" s="36">
        <f t="shared" ca="1" si="39"/>
        <v>5.5506771273390889</v>
      </c>
      <c r="BR43" s="36">
        <f t="shared" ca="1" si="39"/>
        <v>5.5506771273390889</v>
      </c>
      <c r="BS43" s="36">
        <f t="shared" ca="1" si="39"/>
        <v>11.101354254678178</v>
      </c>
      <c r="BT43" s="36">
        <f t="shared" ca="1" si="39"/>
        <v>16.652031382017267</v>
      </c>
      <c r="BU43" s="36">
        <f t="shared" ca="1" si="39"/>
        <v>27.753385636695445</v>
      </c>
      <c r="BV43" s="56">
        <f t="shared" ca="1" si="39"/>
        <v>55.506771273390889</v>
      </c>
      <c r="BW43" s="56">
        <f t="shared" ca="1" si="39"/>
        <v>111.01354254678178</v>
      </c>
      <c r="BX43" s="56">
        <f t="shared" ca="1" si="39"/>
        <v>222.02708509356356</v>
      </c>
      <c r="BY43" s="56">
        <f t="shared" ca="1" si="39"/>
        <v>444.05417018712711</v>
      </c>
      <c r="BZ43" s="56">
        <f t="shared" ca="1" si="39"/>
        <v>0</v>
      </c>
      <c r="CA43" s="82">
        <f t="shared" ca="1" si="26"/>
        <v>0</v>
      </c>
      <c r="CB43" s="82">
        <f t="shared" ca="1" si="26"/>
        <v>0</v>
      </c>
      <c r="CC43" s="82">
        <f t="shared" ca="1" si="26"/>
        <v>0</v>
      </c>
      <c r="CD43" s="82">
        <f t="shared" ca="1" si="26"/>
        <v>0</v>
      </c>
      <c r="CE43" s="36">
        <f t="shared" ca="1" si="40"/>
        <v>2.7815983644880209</v>
      </c>
      <c r="CF43" s="36">
        <f t="shared" ca="1" si="40"/>
        <v>1.506699114097678</v>
      </c>
      <c r="CG43" s="36">
        <f t="shared" ca="1" si="40"/>
        <v>0.95159944048274392</v>
      </c>
      <c r="CH43" s="36">
        <f t="shared" ca="1" si="40"/>
        <v>0.65746870433353211</v>
      </c>
      <c r="CI43" s="36">
        <f t="shared" ca="1" si="40"/>
        <v>0.57857245981350836</v>
      </c>
      <c r="CJ43" s="36">
        <f t="shared" ca="1" si="40"/>
        <v>0.57857245981350836</v>
      </c>
      <c r="CK43" s="36">
        <f t="shared" ca="1" si="40"/>
        <v>1.1571449196270167</v>
      </c>
      <c r="CL43" s="36">
        <f t="shared" ca="1" si="40"/>
        <v>1.735717379440525</v>
      </c>
      <c r="CM43" s="36">
        <f t="shared" ca="1" si="40"/>
        <v>2.8928622990675423</v>
      </c>
      <c r="CN43" s="56">
        <f t="shared" ca="1" si="40"/>
        <v>5.7857245981350847</v>
      </c>
      <c r="CO43" s="56">
        <f t="shared" ca="1" si="40"/>
        <v>11.571449196270169</v>
      </c>
      <c r="CP43" s="56">
        <f t="shared" ca="1" si="40"/>
        <v>23.142898392540339</v>
      </c>
      <c r="CQ43" s="56">
        <f t="shared" ca="1" si="40"/>
        <v>46.285796785080677</v>
      </c>
      <c r="CR43" s="56">
        <f t="shared" ca="1" si="40"/>
        <v>0</v>
      </c>
      <c r="CS43" s="82">
        <f t="shared" ca="1" si="27"/>
        <v>0</v>
      </c>
      <c r="CT43" s="82">
        <f t="shared" ca="1" si="27"/>
        <v>0</v>
      </c>
      <c r="CU43" s="82">
        <f t="shared" ca="1" si="27"/>
        <v>0</v>
      </c>
      <c r="CV43" s="82">
        <f t="shared" ca="1" si="27"/>
        <v>0</v>
      </c>
      <c r="CW43" s="36">
        <f t="shared" ca="1" si="41"/>
        <v>1.497864827586207</v>
      </c>
      <c r="CX43" s="36">
        <f t="shared" ca="1" si="41"/>
        <v>0.81134344827586213</v>
      </c>
      <c r="CY43" s="36">
        <f t="shared" ca="1" si="41"/>
        <v>0.51242744101633397</v>
      </c>
      <c r="CZ43" s="36">
        <f t="shared" ca="1" si="41"/>
        <v>0.35404077742946705</v>
      </c>
      <c r="DA43" s="36">
        <f t="shared" ca="1" si="41"/>
        <v>0.31155588413793106</v>
      </c>
      <c r="DB43" s="36">
        <f t="shared" ca="1" si="41"/>
        <v>0.31155588413793106</v>
      </c>
      <c r="DC43" s="36">
        <f t="shared" ca="1" si="41"/>
        <v>0.62311176827586212</v>
      </c>
      <c r="DD43" s="36">
        <f t="shared" ca="1" si="41"/>
        <v>0.93466765241379313</v>
      </c>
      <c r="DE43" s="36">
        <f t="shared" ca="1" si="41"/>
        <v>1.5577794206896551</v>
      </c>
      <c r="DF43" s="56">
        <f t="shared" ca="1" si="41"/>
        <v>3.1155588413793103</v>
      </c>
      <c r="DG43" s="56">
        <f t="shared" ca="1" si="41"/>
        <v>6.2311176827586205</v>
      </c>
      <c r="DH43" s="56">
        <f t="shared" ca="1" si="41"/>
        <v>12.462235365517241</v>
      </c>
      <c r="DI43" s="56">
        <f t="shared" ca="1" si="41"/>
        <v>24.924470731034482</v>
      </c>
      <c r="DJ43" s="56">
        <f t="shared" ca="1" si="41"/>
        <v>0</v>
      </c>
      <c r="DK43" s="82">
        <f t="shared" ca="1" si="28"/>
        <v>0</v>
      </c>
      <c r="DL43" s="82">
        <f t="shared" ca="1" si="28"/>
        <v>0</v>
      </c>
      <c r="DM43" s="82">
        <f t="shared" ca="1" si="28"/>
        <v>0</v>
      </c>
      <c r="DN43" s="82">
        <f t="shared" ca="1" si="28"/>
        <v>0</v>
      </c>
      <c r="DO43" s="36">
        <f t="shared" ca="1" si="42"/>
        <v>0.39874406501856768</v>
      </c>
      <c r="DP43" s="36">
        <f t="shared" ca="1" si="42"/>
        <v>0.21598636855172415</v>
      </c>
      <c r="DQ43" s="36">
        <f t="shared" ca="1" si="42"/>
        <v>0.13641244329582577</v>
      </c>
      <c r="DR43" s="36">
        <f t="shared" ca="1" si="42"/>
        <v>9.4248597186206887E-2</v>
      </c>
      <c r="DS43" s="36">
        <f t="shared" ca="1" si="42"/>
        <v>8.2938765523862076E-2</v>
      </c>
      <c r="DT43" s="36">
        <f t="shared" ca="1" si="42"/>
        <v>8.2938765523862076E-2</v>
      </c>
      <c r="DU43" s="36">
        <f t="shared" ca="1" si="42"/>
        <v>8.2938765523862076E-2</v>
      </c>
      <c r="DV43" s="36">
        <f t="shared" ca="1" si="42"/>
        <v>0.16587753104772415</v>
      </c>
      <c r="DW43" s="36">
        <f t="shared" ca="1" si="42"/>
        <v>0.24881629657158622</v>
      </c>
      <c r="DX43" s="56">
        <f t="shared" ca="1" si="42"/>
        <v>0.4146938276193104</v>
      </c>
      <c r="DY43" s="56">
        <f t="shared" ca="1" si="42"/>
        <v>0.82938765523862079</v>
      </c>
      <c r="DZ43" s="56">
        <f t="shared" ca="1" si="42"/>
        <v>1.6587753104772416</v>
      </c>
      <c r="EA43" s="56">
        <f t="shared" ca="1" si="42"/>
        <v>3.3175506209544832</v>
      </c>
      <c r="EB43" s="56">
        <f t="shared" ca="1" si="42"/>
        <v>6.6351012419089663</v>
      </c>
      <c r="EC43" s="82">
        <f t="shared" ca="1" si="29"/>
        <v>0</v>
      </c>
      <c r="ED43" s="82">
        <f t="shared" ca="1" si="29"/>
        <v>0</v>
      </c>
      <c r="EE43" s="82">
        <f t="shared" ca="1" si="29"/>
        <v>0</v>
      </c>
      <c r="EF43" s="82">
        <f t="shared" ca="1" si="29"/>
        <v>0</v>
      </c>
      <c r="EG43" s="36">
        <f t="shared" ca="1" si="43"/>
        <v>0.10235889740053047</v>
      </c>
      <c r="EH43" s="36">
        <f t="shared" ca="1" si="43"/>
        <v>5.544440275862067E-2</v>
      </c>
      <c r="EI43" s="36">
        <f t="shared" ca="1" si="43"/>
        <v>3.5017517531760425E-2</v>
      </c>
      <c r="EJ43" s="36">
        <f t="shared" ca="1" si="43"/>
        <v>2.4193921203761744E-2</v>
      </c>
      <c r="EK43" s="36">
        <f t="shared" ca="1" si="43"/>
        <v>2.1290650659310337E-2</v>
      </c>
      <c r="EL43" s="36">
        <f t="shared" ca="1" si="43"/>
        <v>2.1290650659310337E-2</v>
      </c>
      <c r="EM43" s="36">
        <f t="shared" ca="1" si="43"/>
        <v>2.1290650659310337E-2</v>
      </c>
      <c r="EN43" s="36">
        <f t="shared" ca="1" si="43"/>
        <v>2.1290650659310337E-2</v>
      </c>
      <c r="EO43" s="36">
        <f t="shared" ca="1" si="43"/>
        <v>2.1290650659310337E-2</v>
      </c>
      <c r="EP43" s="56">
        <f t="shared" ca="1" si="43"/>
        <v>2.1290650659310337E-2</v>
      </c>
      <c r="EQ43" s="56">
        <f t="shared" ca="1" si="43"/>
        <v>2.1290650659310337E-2</v>
      </c>
      <c r="ER43" s="56">
        <f t="shared" ca="1" si="43"/>
        <v>4.2581301318620673E-2</v>
      </c>
      <c r="ES43" s="56">
        <f t="shared" ca="1" si="43"/>
        <v>6.387195197793101E-2</v>
      </c>
      <c r="ET43" s="56">
        <f t="shared" ca="1" si="43"/>
        <v>0.1064532532965517</v>
      </c>
      <c r="EU43" s="82">
        <f t="shared" ca="1" si="30"/>
        <v>0.2129065065931034</v>
      </c>
      <c r="EV43" s="82">
        <f t="shared" ca="1" si="30"/>
        <v>0.42581301318620679</v>
      </c>
      <c r="EW43" s="82">
        <f t="shared" ca="1" si="30"/>
        <v>0.85162602637241358</v>
      </c>
      <c r="EX43" s="82">
        <f t="shared" ca="1" si="30"/>
        <v>1.7032520527448272</v>
      </c>
    </row>
    <row r="44" spans="8:154" x14ac:dyDescent="0.15">
      <c r="S44" s="36">
        <v>41</v>
      </c>
      <c r="T44" s="40">
        <f>引用信息!W63</f>
        <v>619.12716886356213</v>
      </c>
      <c r="U44" s="40">
        <f>引用信息!X63</f>
        <v>44.300732929541383</v>
      </c>
      <c r="V44" s="40">
        <f>引用信息!Y63</f>
        <v>17.566896551724138</v>
      </c>
      <c r="W44" s="40">
        <f>引用信息!Z63</f>
        <v>4.1449092413793123</v>
      </c>
      <c r="X44" s="40">
        <f>引用信息!AA63</f>
        <v>1.0671889655172413</v>
      </c>
      <c r="Y44" s="37">
        <f>IF(INT(求节点($J$4:$J$21,$I$4:$I$21,节奏总纲!AD44))&gt;$I$21,$I$21,INT(求节点($J$4:$J$21,$I$4:$I$21,节奏总纲!AD44)))</f>
        <v>13</v>
      </c>
      <c r="Z44" s="37">
        <f>IF(INT(求节点($J$4:$J$21,$I$4:$I$21,节奏总纲!AE44))&gt;$I$21,$I$21,INT(求节点($J$4:$J$21,$I$4:$I$21,节奏总纲!AE44)))</f>
        <v>13</v>
      </c>
      <c r="AA44" s="37">
        <f>IF(INT(求节点($J$4:$J$21,$I$4:$I$21,节奏总纲!AF44))&gt;$I$21,$I$21,INT(求节点($J$4:$J$21,$I$4:$I$21,节奏总纲!AF44)))</f>
        <v>13</v>
      </c>
      <c r="AB44" s="37">
        <f>IF(INT(求节点($J$4:$J$21,$I$4:$I$21,节奏总纲!AG44))&gt;$I$21,$I$21,INT(求节点($J$4:$J$21,$I$4:$I$21,节奏总纲!AG44)))</f>
        <v>14</v>
      </c>
      <c r="AC44" s="37">
        <f>IF(INT(求节点($J$4:$J$21,$I$4:$I$21,节奏总纲!AH44))&gt;$I$21,$I$21,INT(求节点($J$4:$J$21,$I$4:$I$21,节奏总纲!AH44)))</f>
        <v>18</v>
      </c>
      <c r="AD44" s="55">
        <f>('[2]功能-行军令'!F$7+'[2]功能-行军令'!F$14+24*60/'[2]功能-行军令'!$F$18)*'[2]功能-行军令'!$AJ$7</f>
        <v>27.599999999999998</v>
      </c>
      <c r="AE44" s="55">
        <f>('[2]功能-行军令'!G$7+'[2]功能-行军令'!G$14+24*60/'[2]功能-行军令'!$F$18)*'[2]功能-行军令'!$AJ$7</f>
        <v>40.199999999999996</v>
      </c>
      <c r="AF44" s="55">
        <f>('[2]功能-行军令'!H$7+'[2]功能-行军令'!H$14+24*60/'[2]功能-行军令'!$F$18)*'[2]功能-行军令'!$AJ$7</f>
        <v>54.6</v>
      </c>
      <c r="AG44" s="55">
        <f>('[2]功能-行军令'!I$7+'[2]功能-行军令'!I$14+24*60/'[2]功能-行军令'!$F$18)*'[2]功能-行军令'!$AJ$7</f>
        <v>61.8</v>
      </c>
      <c r="AH44" s="55">
        <f>('[2]功能-行军令'!J$7+'[2]功能-行军令'!J$14+24*60/'[2]功能-行军令'!$F$18)*'[2]功能-行军令'!$AJ$7</f>
        <v>61.8</v>
      </c>
      <c r="AL44" s="35">
        <v>41</v>
      </c>
      <c r="AM44" s="28">
        <f t="shared" ca="1" si="44"/>
        <v>31.000091608172649</v>
      </c>
      <c r="AN44" s="28">
        <f t="shared" ca="1" si="44"/>
        <v>16.791716287760188</v>
      </c>
      <c r="AO44" s="28">
        <f t="shared" ca="1" si="44"/>
        <v>10.60529449753275</v>
      </c>
      <c r="AP44" s="28">
        <f t="shared" ca="1" si="44"/>
        <v>7.3272943801135355</v>
      </c>
      <c r="AQ44" s="28">
        <f t="shared" ca="1" si="44"/>
        <v>6.4480190544999108</v>
      </c>
      <c r="AR44" s="28">
        <f t="shared" ca="1" si="44"/>
        <v>6.4480190544999108</v>
      </c>
      <c r="AS44" s="28">
        <f t="shared" ca="1" si="44"/>
        <v>12.792963654860236</v>
      </c>
      <c r="AT44" s="28">
        <f t="shared" ca="1" si="44"/>
        <v>19.219877980378076</v>
      </c>
      <c r="AU44" s="28">
        <f t="shared" ca="1" si="45"/>
        <v>31.991736906256246</v>
      </c>
      <c r="AV44" s="28">
        <f t="shared" ca="1" si="47"/>
        <v>63.880399358372905</v>
      </c>
      <c r="AW44" s="28">
        <f t="shared" ca="1" si="47"/>
        <v>127.73969398776374</v>
      </c>
      <c r="AX44" s="28">
        <f t="shared" ca="1" si="47"/>
        <v>255.47938797552749</v>
      </c>
      <c r="AY44" s="28">
        <f t="shared" ca="1" si="47"/>
        <v>510.93767122207294</v>
      </c>
      <c r="AZ44" s="28">
        <f t="shared" ca="1" si="47"/>
        <v>6.663101657511727</v>
      </c>
      <c r="BA44" s="28">
        <f t="shared" ca="1" si="25"/>
        <v>0.21104728982068963</v>
      </c>
      <c r="BB44" s="28">
        <f t="shared" ca="1" si="25"/>
        <v>0.42209457964137925</v>
      </c>
      <c r="BC44" s="28">
        <f t="shared" ca="1" si="25"/>
        <v>0.84418915928275851</v>
      </c>
      <c r="BD44" s="28">
        <f t="shared" ca="1" si="25"/>
        <v>1.688378318565517</v>
      </c>
      <c r="BE44" s="28"/>
      <c r="BF44" s="28">
        <f t="shared" ca="1" si="14"/>
        <v>1110.4909769726328</v>
      </c>
      <c r="BG44" s="28"/>
      <c r="BI44" s="28"/>
      <c r="BJ44" s="28"/>
      <c r="BK44" s="28"/>
      <c r="BL44" s="36">
        <v>41</v>
      </c>
      <c r="BM44" s="36">
        <f t="shared" ref="BM44:BZ53" ca="1" si="50">IF(OFFSET($X$3,$S44,BM$1)&lt;BM$3,0,
OFFSET($S$3,$S44,BM$1)
*IFERROR(INDEX($K$49:$K$66,OFFSET($X$3,$S44,BM$1)-BM$3+1),0)
*OFFSET($AC$3,$S44,BM$1)
/(INDEX($D$4:$D$21,BM$3)
*INDEX($E$4:$E$21,BM$3)))</f>
        <v>26.289092093283561</v>
      </c>
      <c r="BN44" s="36">
        <f t="shared" ca="1" si="50"/>
        <v>14.23992488386193</v>
      </c>
      <c r="BO44" s="36">
        <f t="shared" ca="1" si="50"/>
        <v>8.9936367687549019</v>
      </c>
      <c r="BP44" s="36">
        <f t="shared" ca="1" si="50"/>
        <v>6.213785403867023</v>
      </c>
      <c r="BQ44" s="36">
        <f t="shared" ca="1" si="50"/>
        <v>5.4681311554029808</v>
      </c>
      <c r="BR44" s="36">
        <f t="shared" ca="1" si="50"/>
        <v>5.4681311554029808</v>
      </c>
      <c r="BS44" s="36">
        <f t="shared" ca="1" si="50"/>
        <v>10.936262310805962</v>
      </c>
      <c r="BT44" s="36">
        <f t="shared" ca="1" si="50"/>
        <v>16.404393466208941</v>
      </c>
      <c r="BU44" s="36">
        <f t="shared" ca="1" si="50"/>
        <v>27.340655777014902</v>
      </c>
      <c r="BV44" s="56">
        <f t="shared" ca="1" si="50"/>
        <v>54.681311554029804</v>
      </c>
      <c r="BW44" s="56">
        <f t="shared" ca="1" si="50"/>
        <v>109.36262310805961</v>
      </c>
      <c r="BX44" s="56">
        <f t="shared" ca="1" si="50"/>
        <v>218.72524621611922</v>
      </c>
      <c r="BY44" s="56">
        <f t="shared" ca="1" si="50"/>
        <v>437.45049243223843</v>
      </c>
      <c r="BZ44" s="56">
        <f t="shared" ca="1" si="50"/>
        <v>0</v>
      </c>
      <c r="CA44" s="82">
        <f t="shared" ca="1" si="26"/>
        <v>0</v>
      </c>
      <c r="CB44" s="82">
        <f t="shared" ca="1" si="26"/>
        <v>0</v>
      </c>
      <c r="CC44" s="82">
        <f t="shared" ca="1" si="26"/>
        <v>0</v>
      </c>
      <c r="CD44" s="82">
        <f t="shared" ca="1" si="26"/>
        <v>0</v>
      </c>
      <c r="CE44" s="36">
        <f t="shared" ref="CE44:CR53" ca="1" si="51">IF(OFFSET($X$3,$S44,CE$1)&lt;CE$3,0,
OFFSET($S$3,$S44,CE$1)
*IFERROR(INDEX($K$49:$K$66,OFFSET($X$3,$S44,CE$1)-CE$3+1),0)
*OFFSET($AC$3,$S44,CE$1)
/(INDEX($D$4:$D$21,CE$3)
*INDEX($E$4:$E$21,CE$3)))</f>
        <v>2.7398299442577896</v>
      </c>
      <c r="CF44" s="36">
        <f t="shared" ca="1" si="51"/>
        <v>1.484074553139636</v>
      </c>
      <c r="CG44" s="36">
        <f t="shared" ca="1" si="51"/>
        <v>0.93731024408819119</v>
      </c>
      <c r="CH44" s="36">
        <f t="shared" ca="1" si="51"/>
        <v>0.64759616864275016</v>
      </c>
      <c r="CI44" s="36">
        <f t="shared" ca="1" si="51"/>
        <v>0.56988462840562026</v>
      </c>
      <c r="CJ44" s="36">
        <f t="shared" ca="1" si="51"/>
        <v>0.56988462840562026</v>
      </c>
      <c r="CK44" s="36">
        <f t="shared" ca="1" si="51"/>
        <v>1.1397692568112405</v>
      </c>
      <c r="CL44" s="36">
        <f t="shared" ca="1" si="51"/>
        <v>1.7096538852168608</v>
      </c>
      <c r="CM44" s="36">
        <f t="shared" ca="1" si="51"/>
        <v>2.8494231420281015</v>
      </c>
      <c r="CN44" s="56">
        <f t="shared" ca="1" si="51"/>
        <v>5.6988462840562031</v>
      </c>
      <c r="CO44" s="56">
        <f t="shared" ca="1" si="51"/>
        <v>11.397692568112406</v>
      </c>
      <c r="CP44" s="56">
        <f t="shared" ca="1" si="51"/>
        <v>22.795385136224812</v>
      </c>
      <c r="CQ44" s="56">
        <f t="shared" ca="1" si="51"/>
        <v>45.590770272449625</v>
      </c>
      <c r="CR44" s="56">
        <f t="shared" ca="1" si="51"/>
        <v>0</v>
      </c>
      <c r="CS44" s="82">
        <f t="shared" ca="1" si="27"/>
        <v>0</v>
      </c>
      <c r="CT44" s="82">
        <f t="shared" ca="1" si="27"/>
        <v>0</v>
      </c>
      <c r="CU44" s="82">
        <f t="shared" ca="1" si="27"/>
        <v>0</v>
      </c>
      <c r="CV44" s="82">
        <f t="shared" ca="1" si="27"/>
        <v>0</v>
      </c>
      <c r="CW44" s="36">
        <f t="shared" ref="CW44:DJ53" ca="1" si="52">IF(OFFSET($X$3,$S44,CW$1)&lt;CW$3,0,
OFFSET($S$3,$S44,CW$1)
*IFERROR(INDEX($K$49:$K$66,OFFSET($X$3,$S44,CW$1)-CW$3+1),0)
*OFFSET($AC$3,$S44,CW$1)
/(INDEX($D$4:$D$21,CW$3)
*INDEX($E$4:$E$21,CW$3)))</f>
        <v>1.4756193103448279</v>
      </c>
      <c r="CX44" s="36">
        <f t="shared" ca="1" si="52"/>
        <v>0.79929379310344839</v>
      </c>
      <c r="CY44" s="36">
        <f t="shared" ca="1" si="52"/>
        <v>0.50481713248638849</v>
      </c>
      <c r="CZ44" s="36">
        <f t="shared" ca="1" si="52"/>
        <v>0.34878274608150472</v>
      </c>
      <c r="DA44" s="36">
        <f t="shared" ca="1" si="52"/>
        <v>0.30692881655172422</v>
      </c>
      <c r="DB44" s="36">
        <f t="shared" ca="1" si="52"/>
        <v>0.30692881655172422</v>
      </c>
      <c r="DC44" s="36">
        <f t="shared" ca="1" si="52"/>
        <v>0.61385763310344843</v>
      </c>
      <c r="DD44" s="36">
        <f t="shared" ca="1" si="52"/>
        <v>0.92078644965517253</v>
      </c>
      <c r="DE44" s="36">
        <f t="shared" ca="1" si="52"/>
        <v>1.5346440827586207</v>
      </c>
      <c r="DF44" s="56">
        <f t="shared" ca="1" si="52"/>
        <v>3.0692881655172415</v>
      </c>
      <c r="DG44" s="56">
        <f t="shared" ca="1" si="52"/>
        <v>6.138576331034483</v>
      </c>
      <c r="DH44" s="56">
        <f t="shared" ca="1" si="52"/>
        <v>12.277152662068966</v>
      </c>
      <c r="DI44" s="56">
        <f t="shared" ca="1" si="52"/>
        <v>24.554305324137932</v>
      </c>
      <c r="DJ44" s="56">
        <f t="shared" ca="1" si="52"/>
        <v>0</v>
      </c>
      <c r="DK44" s="82">
        <f t="shared" ca="1" si="28"/>
        <v>0</v>
      </c>
      <c r="DL44" s="82">
        <f t="shared" ca="1" si="28"/>
        <v>0</v>
      </c>
      <c r="DM44" s="82">
        <f t="shared" ca="1" si="28"/>
        <v>0</v>
      </c>
      <c r="DN44" s="82">
        <f t="shared" ca="1" si="28"/>
        <v>0</v>
      </c>
      <c r="DO44" s="36">
        <f t="shared" ref="DO44:EB53" ca="1" si="53">IF(OFFSET($X$3,$S44,DO$1)&lt;DO$3,0,
OFFSET($S$3,$S44,DO$1)
*IFERROR(INDEX($K$49:$K$66,OFFSET($X$3,$S44,DO$1)-DO$3+1),0)
*OFFSET($AC$3,$S44,DO$1)
/(INDEX($D$4:$D$21,DO$3)
*INDEX($E$4:$E$21,DO$3)))</f>
        <v>0.39408521710344846</v>
      </c>
      <c r="DP44" s="36">
        <f t="shared" ca="1" si="53"/>
        <v>0.21346282593103458</v>
      </c>
      <c r="DQ44" s="36">
        <f t="shared" ca="1" si="53"/>
        <v>0.1348186269038113</v>
      </c>
      <c r="DR44" s="36">
        <f t="shared" ca="1" si="53"/>
        <v>9.314741495172417E-2</v>
      </c>
      <c r="DS44" s="36">
        <f t="shared" ca="1" si="53"/>
        <v>8.196972515751727E-2</v>
      </c>
      <c r="DT44" s="36">
        <f t="shared" ca="1" si="53"/>
        <v>8.196972515751727E-2</v>
      </c>
      <c r="DU44" s="36">
        <f t="shared" ca="1" si="53"/>
        <v>8.196972515751727E-2</v>
      </c>
      <c r="DV44" s="36">
        <f t="shared" ca="1" si="53"/>
        <v>0.16393945031503454</v>
      </c>
      <c r="DW44" s="36">
        <f t="shared" ca="1" si="53"/>
        <v>0.24590917547255181</v>
      </c>
      <c r="DX44" s="56">
        <f t="shared" ca="1" si="53"/>
        <v>0.40984862578758641</v>
      </c>
      <c r="DY44" s="56">
        <f t="shared" ca="1" si="53"/>
        <v>0.81969725157517281</v>
      </c>
      <c r="DZ44" s="56">
        <f t="shared" ca="1" si="53"/>
        <v>1.6393945031503456</v>
      </c>
      <c r="EA44" s="56">
        <f t="shared" ca="1" si="53"/>
        <v>3.2787890063006913</v>
      </c>
      <c r="EB44" s="56">
        <f t="shared" ca="1" si="53"/>
        <v>6.5575780126013825</v>
      </c>
      <c r="EC44" s="82">
        <f t="shared" ca="1" si="29"/>
        <v>0</v>
      </c>
      <c r="ED44" s="82">
        <f t="shared" ca="1" si="29"/>
        <v>0</v>
      </c>
      <c r="EE44" s="82">
        <f t="shared" ca="1" si="29"/>
        <v>0</v>
      </c>
      <c r="EF44" s="82">
        <f t="shared" ca="1" si="29"/>
        <v>0</v>
      </c>
      <c r="EG44" s="36">
        <f t="shared" ref="EG44:ET53" ca="1" si="54">IF(OFFSET($X$3,$S44,EG$1)&lt;EG$3,0,
OFFSET($S$3,$S44,EG$1)
*IFERROR(INDEX($K$49:$K$66,OFFSET($X$3,$S44,EG$1)-EG$3+1),0)
*OFFSET($AC$3,$S44,EG$1)
/(INDEX($D$4:$D$21,EG$3)
*INDEX($E$4:$E$21,EG$3)))</f>
        <v>0.10146504318302386</v>
      </c>
      <c r="EH44" s="36">
        <f t="shared" ca="1" si="54"/>
        <v>5.4960231724137922E-2</v>
      </c>
      <c r="EI44" s="36">
        <f t="shared" ca="1" si="54"/>
        <v>3.4711725299455529E-2</v>
      </c>
      <c r="EJ44" s="36">
        <f t="shared" ca="1" si="54"/>
        <v>2.3982646570532909E-2</v>
      </c>
      <c r="EK44" s="36">
        <f t="shared" ca="1" si="54"/>
        <v>2.1104728982068964E-2</v>
      </c>
      <c r="EL44" s="36">
        <f t="shared" ca="1" si="54"/>
        <v>2.1104728982068964E-2</v>
      </c>
      <c r="EM44" s="36">
        <f t="shared" ca="1" si="54"/>
        <v>2.1104728982068964E-2</v>
      </c>
      <c r="EN44" s="36">
        <f t="shared" ca="1" si="54"/>
        <v>2.1104728982068964E-2</v>
      </c>
      <c r="EO44" s="36">
        <f t="shared" ca="1" si="54"/>
        <v>2.1104728982068964E-2</v>
      </c>
      <c r="EP44" s="56">
        <f t="shared" ca="1" si="54"/>
        <v>2.1104728982068964E-2</v>
      </c>
      <c r="EQ44" s="56">
        <f t="shared" ca="1" si="54"/>
        <v>2.1104728982068964E-2</v>
      </c>
      <c r="ER44" s="56">
        <f t="shared" ca="1" si="54"/>
        <v>4.2209457964137928E-2</v>
      </c>
      <c r="ES44" s="56">
        <f t="shared" ca="1" si="54"/>
        <v>6.3314186946206885E-2</v>
      </c>
      <c r="ET44" s="56">
        <f t="shared" ca="1" si="54"/>
        <v>0.10552364491034481</v>
      </c>
      <c r="EU44" s="82">
        <f t="shared" ca="1" si="30"/>
        <v>0.21104728982068963</v>
      </c>
      <c r="EV44" s="82">
        <f t="shared" ca="1" si="30"/>
        <v>0.42209457964137925</v>
      </c>
      <c r="EW44" s="82">
        <f t="shared" ca="1" si="30"/>
        <v>0.84418915928275851</v>
      </c>
      <c r="EX44" s="82">
        <f t="shared" ca="1" si="30"/>
        <v>1.688378318565517</v>
      </c>
    </row>
    <row r="45" spans="8:154" x14ac:dyDescent="0.15">
      <c r="S45" s="36">
        <v>42</v>
      </c>
      <c r="T45" s="40">
        <f>引用信息!W64</f>
        <v>609.78130720859667</v>
      </c>
      <c r="U45" s="40">
        <f>引用信息!X64</f>
        <v>43.625595963817254</v>
      </c>
      <c r="V45" s="40">
        <f>引用信息!Y64</f>
        <v>17.302068965517243</v>
      </c>
      <c r="W45" s="40">
        <f>引用信息!Z64</f>
        <v>4.0955078620689669</v>
      </c>
      <c r="X45" s="40">
        <f>引用信息!AA64</f>
        <v>1.0575889655172415</v>
      </c>
      <c r="Y45" s="37">
        <f>IF(INT(求节点($J$4:$J$21,$I$4:$I$21,节奏总纲!AD45))&gt;$I$21,$I$21,INT(求节点($J$4:$J$21,$I$4:$I$21,节奏总纲!AD45)))</f>
        <v>13</v>
      </c>
      <c r="Z45" s="37">
        <f>IF(INT(求节点($J$4:$J$21,$I$4:$I$21,节奏总纲!AE45))&gt;$I$21,$I$21,INT(求节点($J$4:$J$21,$I$4:$I$21,节奏总纲!AE45)))</f>
        <v>13</v>
      </c>
      <c r="AA45" s="37">
        <f>IF(INT(求节点($J$4:$J$21,$I$4:$I$21,节奏总纲!AF45))&gt;$I$21,$I$21,INT(求节点($J$4:$J$21,$I$4:$I$21,节奏总纲!AF45)))</f>
        <v>14</v>
      </c>
      <c r="AB45" s="37">
        <f>IF(INT(求节点($J$4:$J$21,$I$4:$I$21,节奏总纲!AG45))&gt;$I$21,$I$21,INT(求节点($J$4:$J$21,$I$4:$I$21,节奏总纲!AG45)))</f>
        <v>14</v>
      </c>
      <c r="AC45" s="37">
        <f>IF(INT(求节点($J$4:$J$21,$I$4:$I$21,节奏总纲!AH45))&gt;$I$21,$I$21,INT(求节点($J$4:$J$21,$I$4:$I$21,节奏总纲!AH45)))</f>
        <v>18</v>
      </c>
      <c r="AD45" s="55">
        <f>('[2]功能-行军令'!F$7+'[2]功能-行军令'!F$14+24*60/'[2]功能-行军令'!$F$18)*'[2]功能-行军令'!$AJ$7</f>
        <v>27.599999999999998</v>
      </c>
      <c r="AE45" s="55">
        <f>('[2]功能-行军令'!G$7+'[2]功能-行军令'!G$14+24*60/'[2]功能-行军令'!$F$18)*'[2]功能-行军令'!$AJ$7</f>
        <v>40.199999999999996</v>
      </c>
      <c r="AF45" s="55">
        <f>('[2]功能-行军令'!H$7+'[2]功能-行军令'!H$14+24*60/'[2]功能-行军令'!$F$18)*'[2]功能-行军令'!$AJ$7</f>
        <v>54.6</v>
      </c>
      <c r="AG45" s="55">
        <f>('[2]功能-行军令'!I$7+'[2]功能-行军令'!I$14+24*60/'[2]功能-行军令'!$F$18)*'[2]功能-行军令'!$AJ$7</f>
        <v>61.8</v>
      </c>
      <c r="AH45" s="55">
        <f>('[2]功能-行军令'!J$7+'[2]功能-行军令'!J$14+24*60/'[2]功能-行军令'!$F$18)*'[2]功能-行军令'!$AJ$7</f>
        <v>61.8</v>
      </c>
      <c r="AL45" s="35">
        <v>42</v>
      </c>
      <c r="AM45" s="28">
        <f t="shared" ref="AM45:AT54" ca="1" si="55">SUMIF($BM$3:$EX$3,AM$3,$BM45:$EX45)</f>
        <v>30.533642132561216</v>
      </c>
      <c r="AN45" s="28">
        <f t="shared" ca="1" si="55"/>
        <v>16.539056155137324</v>
      </c>
      <c r="AO45" s="28">
        <f t="shared" ca="1" si="55"/>
        <v>10.445719676928837</v>
      </c>
      <c r="AP45" s="28">
        <f t="shared" ca="1" si="55"/>
        <v>7.2170426858781038</v>
      </c>
      <c r="AQ45" s="28">
        <f t="shared" ca="1" si="55"/>
        <v>6.350997563572732</v>
      </c>
      <c r="AR45" s="28">
        <f t="shared" ca="1" si="55"/>
        <v>6.350997563572732</v>
      </c>
      <c r="AS45" s="28">
        <f t="shared" ca="1" si="55"/>
        <v>12.297785735317603</v>
      </c>
      <c r="AT45" s="28">
        <f t="shared" ca="1" si="55"/>
        <v>18.627868419508264</v>
      </c>
      <c r="AU45" s="28">
        <f t="shared" ca="1" si="45"/>
        <v>30.904739275443802</v>
      </c>
      <c r="AV45" s="28">
        <f t="shared" ca="1" si="47"/>
        <v>61.405269159059742</v>
      </c>
      <c r="AW45" s="28">
        <f t="shared" ca="1" si="47"/>
        <v>122.78962343873742</v>
      </c>
      <c r="AX45" s="28">
        <f t="shared" ca="1" si="47"/>
        <v>245.57924687747484</v>
      </c>
      <c r="AY45" s="28">
        <f t="shared" ca="1" si="47"/>
        <v>491.13757887556761</v>
      </c>
      <c r="AZ45" s="28">
        <f t="shared" ca="1" si="47"/>
        <v>30.7681353925738</v>
      </c>
      <c r="BA45" s="28">
        <f t="shared" ca="1" si="25"/>
        <v>0.20914879382068968</v>
      </c>
      <c r="BB45" s="28">
        <f t="shared" ca="1" si="25"/>
        <v>0.41829758764137936</v>
      </c>
      <c r="BC45" s="28">
        <f t="shared" ca="1" si="25"/>
        <v>0.83659517528275873</v>
      </c>
      <c r="BD45" s="28">
        <f t="shared" ca="1" si="25"/>
        <v>1.6731903505655175</v>
      </c>
      <c r="BE45" s="28"/>
      <c r="BF45" s="28">
        <f t="shared" ca="1" si="14"/>
        <v>1094.0849348586446</v>
      </c>
      <c r="BG45" s="28"/>
      <c r="BI45" s="28"/>
      <c r="BJ45" s="28"/>
      <c r="BK45" s="28"/>
      <c r="BL45" s="36">
        <v>42</v>
      </c>
      <c r="BM45" s="36">
        <f t="shared" ca="1" si="50"/>
        <v>25.892252429165026</v>
      </c>
      <c r="BN45" s="36">
        <f t="shared" ca="1" si="50"/>
        <v>14.024970065797723</v>
      </c>
      <c r="BO45" s="36">
        <f t="shared" ca="1" si="50"/>
        <v>8.8578758310301406</v>
      </c>
      <c r="BP45" s="36">
        <f t="shared" ca="1" si="50"/>
        <v>6.1199869378026417</v>
      </c>
      <c r="BQ45" s="36">
        <f t="shared" ca="1" si="50"/>
        <v>5.385588505266325</v>
      </c>
      <c r="BR45" s="36">
        <f t="shared" ca="1" si="50"/>
        <v>5.385588505266325</v>
      </c>
      <c r="BS45" s="36">
        <f t="shared" ca="1" si="50"/>
        <v>10.77117701053265</v>
      </c>
      <c r="BT45" s="36">
        <f t="shared" ca="1" si="50"/>
        <v>16.156765515798973</v>
      </c>
      <c r="BU45" s="36">
        <f t="shared" ca="1" si="50"/>
        <v>26.927942526331627</v>
      </c>
      <c r="BV45" s="56">
        <f t="shared" ca="1" si="50"/>
        <v>53.855885052663254</v>
      </c>
      <c r="BW45" s="56">
        <f t="shared" ca="1" si="50"/>
        <v>107.71177010532651</v>
      </c>
      <c r="BX45" s="56">
        <f t="shared" ca="1" si="50"/>
        <v>215.42354021065302</v>
      </c>
      <c r="BY45" s="56">
        <f t="shared" ca="1" si="50"/>
        <v>430.84708042130603</v>
      </c>
      <c r="BZ45" s="56">
        <f t="shared" ca="1" si="50"/>
        <v>0</v>
      </c>
      <c r="CA45" s="82">
        <f t="shared" ca="1" si="26"/>
        <v>0</v>
      </c>
      <c r="CB45" s="82">
        <f t="shared" ca="1" si="26"/>
        <v>0</v>
      </c>
      <c r="CC45" s="82">
        <f t="shared" ca="1" si="26"/>
        <v>0</v>
      </c>
      <c r="CD45" s="82">
        <f t="shared" ca="1" si="26"/>
        <v>0</v>
      </c>
      <c r="CE45" s="36">
        <f t="shared" ca="1" si="51"/>
        <v>2.6980753196083898</v>
      </c>
      <c r="CF45" s="36">
        <f t="shared" ca="1" si="51"/>
        <v>1.4614574647878777</v>
      </c>
      <c r="CG45" s="36">
        <f t="shared" ca="1" si="51"/>
        <v>0.92302576723444907</v>
      </c>
      <c r="CH45" s="36">
        <f t="shared" ca="1" si="51"/>
        <v>0.6377268937256193</v>
      </c>
      <c r="CI45" s="36">
        <f t="shared" ca="1" si="51"/>
        <v>0.56119966647854502</v>
      </c>
      <c r="CJ45" s="36">
        <f t="shared" ca="1" si="51"/>
        <v>0.56119966647854502</v>
      </c>
      <c r="CK45" s="36">
        <f t="shared" ca="1" si="51"/>
        <v>1.12239933295709</v>
      </c>
      <c r="CL45" s="36">
        <f t="shared" ca="1" si="51"/>
        <v>1.6835989994356353</v>
      </c>
      <c r="CM45" s="36">
        <f t="shared" ca="1" si="51"/>
        <v>2.8059983323927256</v>
      </c>
      <c r="CN45" s="56">
        <f t="shared" ca="1" si="51"/>
        <v>5.6119966647854511</v>
      </c>
      <c r="CO45" s="56">
        <f t="shared" ca="1" si="51"/>
        <v>11.223993329570902</v>
      </c>
      <c r="CP45" s="56">
        <f t="shared" ca="1" si="51"/>
        <v>22.447986659141804</v>
      </c>
      <c r="CQ45" s="56">
        <f t="shared" ca="1" si="51"/>
        <v>44.895973318283609</v>
      </c>
      <c r="CR45" s="56">
        <f t="shared" ca="1" si="51"/>
        <v>0</v>
      </c>
      <c r="CS45" s="82">
        <f t="shared" ca="1" si="27"/>
        <v>0</v>
      </c>
      <c r="CT45" s="82">
        <f t="shared" ca="1" si="27"/>
        <v>0</v>
      </c>
      <c r="CU45" s="82">
        <f t="shared" ca="1" si="27"/>
        <v>0</v>
      </c>
      <c r="CV45" s="82">
        <f t="shared" ca="1" si="27"/>
        <v>0</v>
      </c>
      <c r="CW45" s="36">
        <f t="shared" ca="1" si="52"/>
        <v>1.4533737931034487</v>
      </c>
      <c r="CX45" s="36">
        <f t="shared" ca="1" si="52"/>
        <v>0.78724413793103476</v>
      </c>
      <c r="CY45" s="36">
        <f t="shared" ca="1" si="52"/>
        <v>0.497206823956443</v>
      </c>
      <c r="CZ45" s="36">
        <f t="shared" ca="1" si="52"/>
        <v>0.3435247147335424</v>
      </c>
      <c r="DA45" s="36">
        <f t="shared" ca="1" si="52"/>
        <v>0.30230174896551731</v>
      </c>
      <c r="DB45" s="36">
        <f t="shared" ca="1" si="52"/>
        <v>0.30230174896551731</v>
      </c>
      <c r="DC45" s="36">
        <f t="shared" ca="1" si="52"/>
        <v>0.30230174896551731</v>
      </c>
      <c r="DD45" s="36">
        <f t="shared" ca="1" si="52"/>
        <v>0.60460349793103463</v>
      </c>
      <c r="DE45" s="36">
        <f t="shared" ca="1" si="52"/>
        <v>0.90690524689655183</v>
      </c>
      <c r="DF45" s="56">
        <f t="shared" ca="1" si="52"/>
        <v>1.5115087448275866</v>
      </c>
      <c r="DG45" s="56">
        <f t="shared" ca="1" si="52"/>
        <v>3.0230174896551731</v>
      </c>
      <c r="DH45" s="56">
        <f t="shared" ca="1" si="52"/>
        <v>6.0460349793103463</v>
      </c>
      <c r="DI45" s="56">
        <f t="shared" ca="1" si="52"/>
        <v>12.092069958620693</v>
      </c>
      <c r="DJ45" s="56">
        <f t="shared" ca="1" si="52"/>
        <v>24.184139917241385</v>
      </c>
      <c r="DK45" s="82">
        <f t="shared" ca="1" si="28"/>
        <v>0</v>
      </c>
      <c r="DL45" s="82">
        <f t="shared" ca="1" si="28"/>
        <v>0</v>
      </c>
      <c r="DM45" s="82">
        <f t="shared" ca="1" si="28"/>
        <v>0</v>
      </c>
      <c r="DN45" s="82">
        <f t="shared" ca="1" si="28"/>
        <v>0</v>
      </c>
      <c r="DO45" s="36">
        <f t="shared" ca="1" si="53"/>
        <v>0.3893882859628649</v>
      </c>
      <c r="DP45" s="36">
        <f t="shared" ca="1" si="53"/>
        <v>0.21091865489655182</v>
      </c>
      <c r="DQ45" s="36">
        <f t="shared" ca="1" si="53"/>
        <v>0.13321178203992745</v>
      </c>
      <c r="DR45" s="36">
        <f t="shared" ca="1" si="53"/>
        <v>9.2037231227586239E-2</v>
      </c>
      <c r="DS45" s="36">
        <f t="shared" ca="1" si="53"/>
        <v>8.0992763480275898E-2</v>
      </c>
      <c r="DT45" s="36">
        <f t="shared" ca="1" si="53"/>
        <v>8.0992763480275898E-2</v>
      </c>
      <c r="DU45" s="36">
        <f t="shared" ca="1" si="53"/>
        <v>8.0992763480275898E-2</v>
      </c>
      <c r="DV45" s="36">
        <f t="shared" ca="1" si="53"/>
        <v>0.1619855269605518</v>
      </c>
      <c r="DW45" s="36">
        <f t="shared" ca="1" si="53"/>
        <v>0.24297829044082764</v>
      </c>
      <c r="DX45" s="56">
        <f t="shared" ca="1" si="53"/>
        <v>0.40496381740137943</v>
      </c>
      <c r="DY45" s="56">
        <f t="shared" ca="1" si="53"/>
        <v>0.80992763480275887</v>
      </c>
      <c r="DZ45" s="56">
        <f t="shared" ca="1" si="53"/>
        <v>1.6198552696055177</v>
      </c>
      <c r="EA45" s="56">
        <f t="shared" ca="1" si="53"/>
        <v>3.2397105392110355</v>
      </c>
      <c r="EB45" s="56">
        <f t="shared" ca="1" si="53"/>
        <v>6.4794210784220709</v>
      </c>
      <c r="EC45" s="82">
        <f t="shared" ca="1" si="29"/>
        <v>0</v>
      </c>
      <c r="ED45" s="82">
        <f t="shared" ca="1" si="29"/>
        <v>0</v>
      </c>
      <c r="EE45" s="82">
        <f t="shared" ca="1" si="29"/>
        <v>0</v>
      </c>
      <c r="EF45" s="82">
        <f t="shared" ca="1" si="29"/>
        <v>0</v>
      </c>
      <c r="EG45" s="36">
        <f t="shared" ca="1" si="54"/>
        <v>0.10055230472148541</v>
      </c>
      <c r="EH45" s="36">
        <f t="shared" ca="1" si="54"/>
        <v>5.4465831724137929E-2</v>
      </c>
      <c r="EI45" s="36">
        <f t="shared" ca="1" si="54"/>
        <v>3.4399472667876588E-2</v>
      </c>
      <c r="EJ45" s="36">
        <f t="shared" ca="1" si="54"/>
        <v>2.376690838871473E-2</v>
      </c>
      <c r="EK45" s="36">
        <f t="shared" ca="1" si="54"/>
        <v>2.0914879382068964E-2</v>
      </c>
      <c r="EL45" s="36">
        <f t="shared" ca="1" si="54"/>
        <v>2.0914879382068964E-2</v>
      </c>
      <c r="EM45" s="36">
        <f t="shared" ca="1" si="54"/>
        <v>2.0914879382068964E-2</v>
      </c>
      <c r="EN45" s="36">
        <f t="shared" ca="1" si="54"/>
        <v>2.0914879382068964E-2</v>
      </c>
      <c r="EO45" s="36">
        <f t="shared" ca="1" si="54"/>
        <v>2.0914879382068964E-2</v>
      </c>
      <c r="EP45" s="56">
        <f t="shared" ca="1" si="54"/>
        <v>2.0914879382068964E-2</v>
      </c>
      <c r="EQ45" s="56">
        <f t="shared" ca="1" si="54"/>
        <v>2.0914879382068964E-2</v>
      </c>
      <c r="ER45" s="56">
        <f t="shared" ca="1" si="54"/>
        <v>4.1829758764137928E-2</v>
      </c>
      <c r="ES45" s="56">
        <f t="shared" ca="1" si="54"/>
        <v>6.2744638146206899E-2</v>
      </c>
      <c r="ET45" s="56">
        <f t="shared" ca="1" si="54"/>
        <v>0.10457439691034484</v>
      </c>
      <c r="EU45" s="82">
        <f t="shared" ca="1" si="30"/>
        <v>0.20914879382068968</v>
      </c>
      <c r="EV45" s="82">
        <f t="shared" ca="1" si="30"/>
        <v>0.41829758764137936</v>
      </c>
      <c r="EW45" s="82">
        <f t="shared" ca="1" si="30"/>
        <v>0.83659517528275873</v>
      </c>
      <c r="EX45" s="82">
        <f t="shared" ca="1" si="30"/>
        <v>1.6731903505655175</v>
      </c>
    </row>
    <row r="46" spans="8:154" x14ac:dyDescent="0.15">
      <c r="S46" s="36">
        <v>43</v>
      </c>
      <c r="T46" s="40">
        <f>引用信息!W65</f>
        <v>600.43582166317071</v>
      </c>
      <c r="U46" s="40">
        <f>引用信息!X65</f>
        <v>42.950682060967239</v>
      </c>
      <c r="V46" s="40">
        <f>引用信息!Y65</f>
        <v>17.037241379310345</v>
      </c>
      <c r="W46" s="40">
        <f>引用信息!Z65</f>
        <v>4.0457059310344841</v>
      </c>
      <c r="X46" s="40">
        <f>引用信息!AA65</f>
        <v>1.047790344827586</v>
      </c>
      <c r="Y46" s="37">
        <f>IF(INT(求节点($J$4:$J$21,$I$4:$I$21,节奏总纲!AD46))&gt;$I$21,$I$21,INT(求节点($J$4:$J$21,$I$4:$I$21,节奏总纲!AD46)))</f>
        <v>13</v>
      </c>
      <c r="Z46" s="37">
        <f>IF(INT(求节点($J$4:$J$21,$I$4:$I$21,节奏总纲!AE46))&gt;$I$21,$I$21,INT(求节点($J$4:$J$21,$I$4:$I$21,节奏总纲!AE46)))</f>
        <v>13</v>
      </c>
      <c r="AA46" s="37">
        <f>IF(INT(求节点($J$4:$J$21,$I$4:$I$21,节奏总纲!AF46))&gt;$I$21,$I$21,INT(求节点($J$4:$J$21,$I$4:$I$21,节奏总纲!AF46)))</f>
        <v>14</v>
      </c>
      <c r="AB46" s="37">
        <f>IF(INT(求节点($J$4:$J$21,$I$4:$I$21,节奏总纲!AG46))&gt;$I$21,$I$21,INT(求节点($J$4:$J$21,$I$4:$I$21,节奏总纲!AG46)))</f>
        <v>14</v>
      </c>
      <c r="AC46" s="37">
        <f>IF(INT(求节点($J$4:$J$21,$I$4:$I$21,节奏总纲!AH46))&gt;$I$21,$I$21,INT(求节点($J$4:$J$21,$I$4:$I$21,节奏总纲!AH46)))</f>
        <v>18</v>
      </c>
      <c r="AD46" s="55">
        <f>('[2]功能-行军令'!F$7+'[2]功能-行军令'!F$14+24*60/'[2]功能-行军令'!$F$18)*'[2]功能-行军令'!$AJ$7</f>
        <v>27.599999999999998</v>
      </c>
      <c r="AE46" s="55">
        <f>('[2]功能-行军令'!G$7+'[2]功能-行军令'!G$14+24*60/'[2]功能-行军令'!$F$18)*'[2]功能-行军令'!$AJ$7</f>
        <v>40.199999999999996</v>
      </c>
      <c r="AF46" s="55">
        <f>('[2]功能-行军令'!H$7+'[2]功能-行军令'!H$14+24*60/'[2]功能-行军令'!$F$18)*'[2]功能-行军令'!$AJ$7</f>
        <v>54.6</v>
      </c>
      <c r="AG46" s="55">
        <f>('[2]功能-行军令'!I$7+'[2]功能-行军令'!I$14+24*60/'[2]功能-行军令'!$F$18)*'[2]功能-行军令'!$AJ$7</f>
        <v>61.8</v>
      </c>
      <c r="AH46" s="55">
        <f>('[2]功能-行军令'!J$7+'[2]功能-行军令'!J$14+24*60/'[2]功能-行军令'!$F$18)*'[2]功能-行军令'!$AJ$7</f>
        <v>61.8</v>
      </c>
      <c r="AL46" s="35">
        <v>43</v>
      </c>
      <c r="AM46" s="28">
        <f t="shared" ca="1" si="55"/>
        <v>30.067165455250787</v>
      </c>
      <c r="AN46" s="28">
        <f t="shared" ca="1" si="55"/>
        <v>16.286381288260845</v>
      </c>
      <c r="AO46" s="28">
        <f t="shared" ca="1" si="55"/>
        <v>10.28613555048053</v>
      </c>
      <c r="AP46" s="28">
        <f t="shared" ca="1" si="55"/>
        <v>7.1067845621501853</v>
      </c>
      <c r="AQ46" s="28">
        <f t="shared" ca="1" si="55"/>
        <v>6.2539704146921631</v>
      </c>
      <c r="AR46" s="28">
        <f t="shared" ca="1" si="55"/>
        <v>6.2539704146921631</v>
      </c>
      <c r="AS46" s="28">
        <f t="shared" ca="1" si="55"/>
        <v>12.109537165653569</v>
      </c>
      <c r="AT46" s="28">
        <f t="shared" ca="1" si="55"/>
        <v>18.342786478486428</v>
      </c>
      <c r="AU46" s="28">
        <f t="shared" ca="1" si="45"/>
        <v>30.43160254228069</v>
      </c>
      <c r="AV46" s="28">
        <f t="shared" ca="1" si="47"/>
        <v>60.464801420830618</v>
      </c>
      <c r="AW46" s="28">
        <f t="shared" ca="1" si="47"/>
        <v>120.90888173980193</v>
      </c>
      <c r="AX46" s="28">
        <f t="shared" ca="1" si="47"/>
        <v>241.81776347960385</v>
      </c>
      <c r="AY46" s="28">
        <f t="shared" ca="1" si="47"/>
        <v>483.61480585734841</v>
      </c>
      <c r="AZ46" s="28">
        <f t="shared" ca="1" si="47"/>
        <v>30.318210459012416</v>
      </c>
      <c r="BA46" s="28">
        <f t="shared" ca="1" si="25"/>
        <v>0.2072110185931034</v>
      </c>
      <c r="BB46" s="28">
        <f t="shared" ca="1" si="25"/>
        <v>0.41442203718620679</v>
      </c>
      <c r="BC46" s="28">
        <f t="shared" ca="1" si="25"/>
        <v>0.82884407437241359</v>
      </c>
      <c r="BD46" s="28">
        <f t="shared" ca="1" si="25"/>
        <v>1.6576881487448272</v>
      </c>
      <c r="BE46" s="28"/>
      <c r="BF46" s="28">
        <f t="shared" ca="1" si="14"/>
        <v>1077.3709621074413</v>
      </c>
      <c r="BG46" s="28"/>
      <c r="BI46" s="28"/>
      <c r="BJ46" s="28"/>
      <c r="BK46" s="28"/>
      <c r="BL46" s="36">
        <v>43</v>
      </c>
      <c r="BM46" s="36">
        <f t="shared" ca="1" si="50"/>
        <v>25.495428735236167</v>
      </c>
      <c r="BN46" s="36">
        <f t="shared" ca="1" si="50"/>
        <v>13.810023898252924</v>
      </c>
      <c r="BO46" s="36">
        <f t="shared" ca="1" si="50"/>
        <v>8.7221203567913204</v>
      </c>
      <c r="BP46" s="36">
        <f t="shared" ca="1" si="50"/>
        <v>6.0261922465103659</v>
      </c>
      <c r="BQ46" s="36">
        <f t="shared" ca="1" si="50"/>
        <v>5.3030491769291226</v>
      </c>
      <c r="BR46" s="36">
        <f t="shared" ca="1" si="50"/>
        <v>5.3030491769291226</v>
      </c>
      <c r="BS46" s="36">
        <f t="shared" ca="1" si="50"/>
        <v>10.606098353858245</v>
      </c>
      <c r="BT46" s="36">
        <f t="shared" ca="1" si="50"/>
        <v>15.90914753078737</v>
      </c>
      <c r="BU46" s="36">
        <f t="shared" ca="1" si="50"/>
        <v>26.515245884645619</v>
      </c>
      <c r="BV46" s="56">
        <f t="shared" ca="1" si="50"/>
        <v>53.030491769291238</v>
      </c>
      <c r="BW46" s="56">
        <f t="shared" ca="1" si="50"/>
        <v>106.06098353858248</v>
      </c>
      <c r="BX46" s="56">
        <f t="shared" ca="1" si="50"/>
        <v>212.12196707716495</v>
      </c>
      <c r="BY46" s="56">
        <f t="shared" ca="1" si="50"/>
        <v>424.24393415432991</v>
      </c>
      <c r="BZ46" s="56">
        <f t="shared" ca="1" si="50"/>
        <v>0</v>
      </c>
      <c r="CA46" s="82">
        <f t="shared" ca="1" si="26"/>
        <v>0</v>
      </c>
      <c r="CB46" s="82">
        <f t="shared" ca="1" si="26"/>
        <v>0</v>
      </c>
      <c r="CC46" s="82">
        <f t="shared" ca="1" si="26"/>
        <v>0</v>
      </c>
      <c r="CD46" s="82">
        <f t="shared" ca="1" si="26"/>
        <v>0</v>
      </c>
      <c r="CE46" s="36">
        <f t="shared" ca="1" si="51"/>
        <v>2.6563344905398196</v>
      </c>
      <c r="CF46" s="36">
        <f t="shared" ca="1" si="51"/>
        <v>1.4388478490424024</v>
      </c>
      <c r="CG46" s="36">
        <f t="shared" ca="1" si="51"/>
        <v>0.90874600992151722</v>
      </c>
      <c r="CH46" s="36">
        <f t="shared" ca="1" si="51"/>
        <v>0.6278608795821391</v>
      </c>
      <c r="CI46" s="36">
        <f t="shared" ca="1" si="51"/>
        <v>0.55251757403228252</v>
      </c>
      <c r="CJ46" s="36">
        <f t="shared" ca="1" si="51"/>
        <v>0.55251757403228252</v>
      </c>
      <c r="CK46" s="36">
        <f t="shared" ca="1" si="51"/>
        <v>1.105035148064565</v>
      </c>
      <c r="CL46" s="36">
        <f t="shared" ca="1" si="51"/>
        <v>1.6575527220968473</v>
      </c>
      <c r="CM46" s="36">
        <f t="shared" ca="1" si="51"/>
        <v>2.7625878701614131</v>
      </c>
      <c r="CN46" s="56">
        <f t="shared" ca="1" si="51"/>
        <v>5.5251757403228261</v>
      </c>
      <c r="CO46" s="56">
        <f t="shared" ca="1" si="51"/>
        <v>11.050351480645652</v>
      </c>
      <c r="CP46" s="56">
        <f t="shared" ca="1" si="51"/>
        <v>22.100702961291304</v>
      </c>
      <c r="CQ46" s="56">
        <f t="shared" ca="1" si="51"/>
        <v>44.201405922582609</v>
      </c>
      <c r="CR46" s="56">
        <f t="shared" ca="1" si="51"/>
        <v>0</v>
      </c>
      <c r="CS46" s="82">
        <f t="shared" ca="1" si="27"/>
        <v>0</v>
      </c>
      <c r="CT46" s="82">
        <f t="shared" ca="1" si="27"/>
        <v>0</v>
      </c>
      <c r="CU46" s="82">
        <f t="shared" ca="1" si="27"/>
        <v>0</v>
      </c>
      <c r="CV46" s="82">
        <f t="shared" ca="1" si="27"/>
        <v>0</v>
      </c>
      <c r="CW46" s="36">
        <f t="shared" ca="1" si="52"/>
        <v>1.4311282758620689</v>
      </c>
      <c r="CX46" s="36">
        <f t="shared" ca="1" si="52"/>
        <v>0.77519448275862068</v>
      </c>
      <c r="CY46" s="36">
        <f t="shared" ca="1" si="52"/>
        <v>0.48959651542649729</v>
      </c>
      <c r="CZ46" s="36">
        <f t="shared" ca="1" si="52"/>
        <v>0.33826668338557991</v>
      </c>
      <c r="DA46" s="36">
        <f t="shared" ca="1" si="52"/>
        <v>0.29767468137931036</v>
      </c>
      <c r="DB46" s="36">
        <f t="shared" ca="1" si="52"/>
        <v>0.29767468137931036</v>
      </c>
      <c r="DC46" s="36">
        <f t="shared" ca="1" si="52"/>
        <v>0.29767468137931036</v>
      </c>
      <c r="DD46" s="36">
        <f t="shared" ca="1" si="52"/>
        <v>0.59534936275862071</v>
      </c>
      <c r="DE46" s="36">
        <f t="shared" ca="1" si="52"/>
        <v>0.89302404413793113</v>
      </c>
      <c r="DF46" s="56">
        <f t="shared" ca="1" si="52"/>
        <v>1.4883734068965517</v>
      </c>
      <c r="DG46" s="56">
        <f t="shared" ca="1" si="52"/>
        <v>2.9767468137931035</v>
      </c>
      <c r="DH46" s="56">
        <f t="shared" ca="1" si="52"/>
        <v>5.9534936275862069</v>
      </c>
      <c r="DI46" s="56">
        <f t="shared" ca="1" si="52"/>
        <v>11.906987255172414</v>
      </c>
      <c r="DJ46" s="56">
        <f t="shared" ca="1" si="52"/>
        <v>23.813974510344828</v>
      </c>
      <c r="DK46" s="82">
        <f t="shared" ca="1" si="28"/>
        <v>0</v>
      </c>
      <c r="DL46" s="82">
        <f t="shared" ca="1" si="28"/>
        <v>0</v>
      </c>
      <c r="DM46" s="82">
        <f t="shared" ca="1" si="28"/>
        <v>0</v>
      </c>
      <c r="DN46" s="82">
        <f t="shared" ca="1" si="28"/>
        <v>0</v>
      </c>
      <c r="DO46" s="36">
        <f t="shared" ca="1" si="53"/>
        <v>0.38465327159681711</v>
      </c>
      <c r="DP46" s="36">
        <f t="shared" ca="1" si="53"/>
        <v>0.20835385544827592</v>
      </c>
      <c r="DQ46" s="36">
        <f t="shared" ca="1" si="53"/>
        <v>0.13159190870417428</v>
      </c>
      <c r="DR46" s="36">
        <f t="shared" ca="1" si="53"/>
        <v>9.0918046013793122E-2</v>
      </c>
      <c r="DS46" s="36">
        <f t="shared" ca="1" si="53"/>
        <v>8.0007880492137959E-2</v>
      </c>
      <c r="DT46" s="36">
        <f t="shared" ca="1" si="53"/>
        <v>8.0007880492137959E-2</v>
      </c>
      <c r="DU46" s="36">
        <f t="shared" ca="1" si="53"/>
        <v>8.0007880492137959E-2</v>
      </c>
      <c r="DV46" s="36">
        <f t="shared" ca="1" si="53"/>
        <v>0.16001576098427592</v>
      </c>
      <c r="DW46" s="36">
        <f t="shared" ca="1" si="53"/>
        <v>0.24002364147641386</v>
      </c>
      <c r="DX46" s="56">
        <f t="shared" ca="1" si="53"/>
        <v>0.40003940246068981</v>
      </c>
      <c r="DY46" s="56">
        <f t="shared" ca="1" si="53"/>
        <v>0.80007880492137962</v>
      </c>
      <c r="DZ46" s="56">
        <f t="shared" ca="1" si="53"/>
        <v>1.6001576098427592</v>
      </c>
      <c r="EA46" s="56">
        <f t="shared" ca="1" si="53"/>
        <v>3.2003152196855185</v>
      </c>
      <c r="EB46" s="56">
        <f t="shared" ca="1" si="53"/>
        <v>6.4006304393710369</v>
      </c>
      <c r="EC46" s="82">
        <f t="shared" ca="1" si="29"/>
        <v>0</v>
      </c>
      <c r="ED46" s="82">
        <f t="shared" ca="1" si="29"/>
        <v>0</v>
      </c>
      <c r="EE46" s="82">
        <f t="shared" ca="1" si="29"/>
        <v>0</v>
      </c>
      <c r="EF46" s="82">
        <f t="shared" ca="1" si="29"/>
        <v>0</v>
      </c>
      <c r="EG46" s="36">
        <f t="shared" ca="1" si="54"/>
        <v>9.9620682015915105E-2</v>
      </c>
      <c r="EH46" s="36">
        <f t="shared" ca="1" si="54"/>
        <v>5.396120275862068E-2</v>
      </c>
      <c r="EI46" s="36">
        <f t="shared" ca="1" si="54"/>
        <v>3.4080759637023589E-2</v>
      </c>
      <c r="EJ46" s="36">
        <f t="shared" ca="1" si="54"/>
        <v>2.3546706658307204E-2</v>
      </c>
      <c r="EK46" s="36">
        <f t="shared" ca="1" si="54"/>
        <v>2.072110185931034E-2</v>
      </c>
      <c r="EL46" s="36">
        <f t="shared" ca="1" si="54"/>
        <v>2.072110185931034E-2</v>
      </c>
      <c r="EM46" s="36">
        <f t="shared" ca="1" si="54"/>
        <v>2.072110185931034E-2</v>
      </c>
      <c r="EN46" s="36">
        <f t="shared" ca="1" si="54"/>
        <v>2.072110185931034E-2</v>
      </c>
      <c r="EO46" s="36">
        <f t="shared" ca="1" si="54"/>
        <v>2.072110185931034E-2</v>
      </c>
      <c r="EP46" s="56">
        <f t="shared" ca="1" si="54"/>
        <v>2.072110185931034E-2</v>
      </c>
      <c r="EQ46" s="56">
        <f t="shared" ca="1" si="54"/>
        <v>2.072110185931034E-2</v>
      </c>
      <c r="ER46" s="56">
        <f t="shared" ca="1" si="54"/>
        <v>4.1442203718620681E-2</v>
      </c>
      <c r="ES46" s="56">
        <f t="shared" ca="1" si="54"/>
        <v>6.2163305577931018E-2</v>
      </c>
      <c r="ET46" s="56">
        <f t="shared" ca="1" si="54"/>
        <v>0.1036055092965517</v>
      </c>
      <c r="EU46" s="82">
        <f t="shared" ca="1" si="30"/>
        <v>0.2072110185931034</v>
      </c>
      <c r="EV46" s="82">
        <f t="shared" ca="1" si="30"/>
        <v>0.41442203718620679</v>
      </c>
      <c r="EW46" s="82">
        <f t="shared" ca="1" si="30"/>
        <v>0.82884407437241359</v>
      </c>
      <c r="EX46" s="82">
        <f t="shared" ca="1" si="30"/>
        <v>1.6576881487448272</v>
      </c>
    </row>
    <row r="47" spans="8:154" x14ac:dyDescent="0.15">
      <c r="S47" s="36">
        <v>44</v>
      </c>
      <c r="T47" s="40">
        <f>引用信息!W66</f>
        <v>591.09071222728448</v>
      </c>
      <c r="U47" s="40">
        <f>引用信息!X66</f>
        <v>42.275991220991379</v>
      </c>
      <c r="V47" s="40">
        <f>引用信息!Y66</f>
        <v>16.77241379310345</v>
      </c>
      <c r="W47" s="40">
        <f>引用信息!Z66</f>
        <v>3.9955034482758638</v>
      </c>
      <c r="X47" s="40">
        <f>引用信息!AA66</f>
        <v>1.0377931034482759</v>
      </c>
      <c r="Y47" s="37">
        <f>IF(INT(求节点($J$4:$J$21,$I$4:$I$21,节奏总纲!AD47))&gt;$I$21,$I$21,INT(求节点($J$4:$J$21,$I$4:$I$21,节奏总纲!AD47)))</f>
        <v>13</v>
      </c>
      <c r="Z47" s="37">
        <f>IF(INT(求节点($J$4:$J$21,$I$4:$I$21,节奏总纲!AE47))&gt;$I$21,$I$21,INT(求节点($J$4:$J$21,$I$4:$I$21,节奏总纲!AE47)))</f>
        <v>13</v>
      </c>
      <c r="AA47" s="37">
        <f>IF(INT(求节点($J$4:$J$21,$I$4:$I$21,节奏总纲!AF47))&gt;$I$21,$I$21,INT(求节点($J$4:$J$21,$I$4:$I$21,节奏总纲!AF47)))</f>
        <v>14</v>
      </c>
      <c r="AB47" s="37">
        <f>IF(INT(求节点($J$4:$J$21,$I$4:$I$21,节奏总纲!AG47))&gt;$I$21,$I$21,INT(求节点($J$4:$J$21,$I$4:$I$21,节奏总纲!AG47)))</f>
        <v>14</v>
      </c>
      <c r="AC47" s="37">
        <f>IF(INT(求节点($J$4:$J$21,$I$4:$I$21,节奏总纲!AH47))&gt;$I$21,$I$21,INT(求节点($J$4:$J$21,$I$4:$I$21,节奏总纲!AH47)))</f>
        <v>18</v>
      </c>
      <c r="AD47" s="55">
        <f>('[2]功能-行军令'!F$7+'[2]功能-行军令'!F$14+24*60/'[2]功能-行军令'!$F$18)*'[2]功能-行军令'!$AJ$7</f>
        <v>27.599999999999998</v>
      </c>
      <c r="AE47" s="55">
        <f>('[2]功能-行军令'!G$7+'[2]功能-行军令'!G$14+24*60/'[2]功能-行军令'!$F$18)*'[2]功能-行军令'!$AJ$7</f>
        <v>40.199999999999996</v>
      </c>
      <c r="AF47" s="55">
        <f>('[2]功能-行军令'!H$7+'[2]功能-行军令'!H$14+24*60/'[2]功能-行军令'!$F$18)*'[2]功能-行军令'!$AJ$7</f>
        <v>54.6</v>
      </c>
      <c r="AG47" s="55">
        <f>('[2]功能-行军令'!I$7+'[2]功能-行军令'!I$14+24*60/'[2]功能-行军令'!$F$18)*'[2]功能-行军令'!$AJ$7</f>
        <v>61.8</v>
      </c>
      <c r="AH47" s="55">
        <f>('[2]功能-行军令'!J$7+'[2]功能-行军令'!J$14+24*60/'[2]功能-行军令'!$F$18)*'[2]功能-行军令'!$AJ$7</f>
        <v>61.8</v>
      </c>
      <c r="AL47" s="35">
        <v>44</v>
      </c>
      <c r="AM47" s="28">
        <f t="shared" ca="1" si="55"/>
        <v>29.600661576241389</v>
      </c>
      <c r="AN47" s="28">
        <f t="shared" ca="1" si="55"/>
        <v>16.033691687130755</v>
      </c>
      <c r="AO47" s="28">
        <f t="shared" ca="1" si="55"/>
        <v>10.126542118187844</v>
      </c>
      <c r="AP47" s="28">
        <f t="shared" ca="1" si="55"/>
        <v>6.9965200089297825</v>
      </c>
      <c r="AQ47" s="28">
        <f t="shared" ca="1" si="55"/>
        <v>6.156937607858211</v>
      </c>
      <c r="AR47" s="28">
        <f t="shared" ca="1" si="55"/>
        <v>6.156937607858211</v>
      </c>
      <c r="AS47" s="28">
        <f t="shared" ca="1" si="55"/>
        <v>11.92128912931642</v>
      </c>
      <c r="AT47" s="28">
        <f t="shared" ca="1" si="55"/>
        <v>18.057703340760835</v>
      </c>
      <c r="AU47" s="28">
        <f t="shared" ca="1" si="45"/>
        <v>29.958469073663462</v>
      </c>
      <c r="AV47" s="28">
        <f t="shared" ca="1" si="47"/>
        <v>59.524352060926923</v>
      </c>
      <c r="AW47" s="28">
        <f t="shared" ca="1" si="47"/>
        <v>119.02818072544005</v>
      </c>
      <c r="AX47" s="28">
        <f t="shared" ca="1" si="47"/>
        <v>238.0563614508801</v>
      </c>
      <c r="AY47" s="28">
        <f t="shared" ca="1" si="47"/>
        <v>476.0921995053464</v>
      </c>
      <c r="AZ47" s="28">
        <f t="shared" ca="1" si="47"/>
        <v>29.867632180965526</v>
      </c>
      <c r="BA47" s="28">
        <f t="shared" ca="1" si="25"/>
        <v>0.20523396413793105</v>
      </c>
      <c r="BB47" s="28">
        <f t="shared" ca="1" si="25"/>
        <v>0.41046792827586209</v>
      </c>
      <c r="BC47" s="28">
        <f t="shared" ca="1" si="25"/>
        <v>0.82093585655172419</v>
      </c>
      <c r="BD47" s="28">
        <f t="shared" ca="1" si="25"/>
        <v>1.6418717131034484</v>
      </c>
      <c r="BE47" s="28"/>
      <c r="BF47" s="28">
        <f t="shared" ca="1" si="14"/>
        <v>1060.6559875355749</v>
      </c>
      <c r="BG47" s="28"/>
      <c r="BI47" s="28"/>
      <c r="BJ47" s="28"/>
      <c r="BK47" s="28"/>
      <c r="BL47" s="36">
        <v>44</v>
      </c>
      <c r="BM47" s="36">
        <f t="shared" ca="1" si="50"/>
        <v>25.098621011497002</v>
      </c>
      <c r="BN47" s="36">
        <f t="shared" ca="1" si="50"/>
        <v>13.595086381227544</v>
      </c>
      <c r="BO47" s="36">
        <f t="shared" ca="1" si="50"/>
        <v>8.5863703460384482</v>
      </c>
      <c r="BP47" s="36">
        <f t="shared" ca="1" si="50"/>
        <v>5.9324013299902001</v>
      </c>
      <c r="BQ47" s="36">
        <f t="shared" ca="1" si="50"/>
        <v>5.220513170391377</v>
      </c>
      <c r="BR47" s="36">
        <f t="shared" ca="1" si="50"/>
        <v>5.220513170391377</v>
      </c>
      <c r="BS47" s="36">
        <f t="shared" ca="1" si="50"/>
        <v>10.441026340782754</v>
      </c>
      <c r="BT47" s="36">
        <f t="shared" ca="1" si="50"/>
        <v>15.661539511174128</v>
      </c>
      <c r="BU47" s="36">
        <f t="shared" ca="1" si="50"/>
        <v>26.102565851956882</v>
      </c>
      <c r="BV47" s="56">
        <f t="shared" ca="1" si="50"/>
        <v>52.205131703913764</v>
      </c>
      <c r="BW47" s="56">
        <f t="shared" ca="1" si="50"/>
        <v>104.41026340782753</v>
      </c>
      <c r="BX47" s="56">
        <f t="shared" ca="1" si="50"/>
        <v>208.82052681565506</v>
      </c>
      <c r="BY47" s="56">
        <f t="shared" ca="1" si="50"/>
        <v>417.64105363131011</v>
      </c>
      <c r="BZ47" s="56">
        <f t="shared" ca="1" si="50"/>
        <v>0</v>
      </c>
      <c r="CA47" s="82">
        <f t="shared" ca="1" si="26"/>
        <v>0</v>
      </c>
      <c r="CB47" s="82">
        <f t="shared" ca="1" si="26"/>
        <v>0</v>
      </c>
      <c r="CC47" s="82">
        <f t="shared" ca="1" si="26"/>
        <v>0</v>
      </c>
      <c r="CD47" s="82">
        <f t="shared" ca="1" si="26"/>
        <v>0</v>
      </c>
      <c r="CE47" s="36">
        <f t="shared" ca="1" si="51"/>
        <v>2.6146074570520819</v>
      </c>
      <c r="CF47" s="36">
        <f t="shared" ca="1" si="51"/>
        <v>1.4162457059032112</v>
      </c>
      <c r="CG47" s="36">
        <f t="shared" ca="1" si="51"/>
        <v>0.89447097214939653</v>
      </c>
      <c r="CH47" s="36">
        <f t="shared" ca="1" si="51"/>
        <v>0.61799812621231021</v>
      </c>
      <c r="CI47" s="36">
        <f t="shared" ca="1" si="51"/>
        <v>0.54383835106683309</v>
      </c>
      <c r="CJ47" s="36">
        <f t="shared" ca="1" si="51"/>
        <v>0.54383835106683309</v>
      </c>
      <c r="CK47" s="36">
        <f t="shared" ca="1" si="51"/>
        <v>1.0876767021336662</v>
      </c>
      <c r="CL47" s="36">
        <f t="shared" ca="1" si="51"/>
        <v>1.6315150532004992</v>
      </c>
      <c r="CM47" s="36">
        <f t="shared" ca="1" si="51"/>
        <v>2.7191917553341654</v>
      </c>
      <c r="CN47" s="56">
        <f t="shared" ca="1" si="51"/>
        <v>5.4383835106683307</v>
      </c>
      <c r="CO47" s="56">
        <f t="shared" ca="1" si="51"/>
        <v>10.876767021336661</v>
      </c>
      <c r="CP47" s="56">
        <f t="shared" ca="1" si="51"/>
        <v>21.753534042673323</v>
      </c>
      <c r="CQ47" s="56">
        <f t="shared" ca="1" si="51"/>
        <v>43.507068085346646</v>
      </c>
      <c r="CR47" s="56">
        <f t="shared" ca="1" si="51"/>
        <v>0</v>
      </c>
      <c r="CS47" s="82">
        <f t="shared" ca="1" si="27"/>
        <v>0</v>
      </c>
      <c r="CT47" s="82">
        <f t="shared" ca="1" si="27"/>
        <v>0</v>
      </c>
      <c r="CU47" s="82">
        <f t="shared" ca="1" si="27"/>
        <v>0</v>
      </c>
      <c r="CV47" s="82">
        <f t="shared" ca="1" si="27"/>
        <v>0</v>
      </c>
      <c r="CW47" s="36">
        <f t="shared" ca="1" si="52"/>
        <v>1.4088827586206898</v>
      </c>
      <c r="CX47" s="36">
        <f t="shared" ca="1" si="52"/>
        <v>0.76314482758620705</v>
      </c>
      <c r="CY47" s="36">
        <f t="shared" ca="1" si="52"/>
        <v>0.48198620689655181</v>
      </c>
      <c r="CZ47" s="36">
        <f t="shared" ca="1" si="52"/>
        <v>0.33300865203761754</v>
      </c>
      <c r="DA47" s="36">
        <f t="shared" ca="1" si="52"/>
        <v>0.29304761379310351</v>
      </c>
      <c r="DB47" s="36">
        <f t="shared" ca="1" si="52"/>
        <v>0.29304761379310351</v>
      </c>
      <c r="DC47" s="36">
        <f t="shared" ca="1" si="52"/>
        <v>0.29304761379310351</v>
      </c>
      <c r="DD47" s="36">
        <f t="shared" ca="1" si="52"/>
        <v>0.58609522758620702</v>
      </c>
      <c r="DE47" s="36">
        <f t="shared" ca="1" si="52"/>
        <v>0.87914284137931042</v>
      </c>
      <c r="DF47" s="56">
        <f t="shared" ca="1" si="52"/>
        <v>1.4652380689655176</v>
      </c>
      <c r="DG47" s="56">
        <f t="shared" ca="1" si="52"/>
        <v>2.9304761379310351</v>
      </c>
      <c r="DH47" s="56">
        <f t="shared" ca="1" si="52"/>
        <v>5.8609522758620702</v>
      </c>
      <c r="DI47" s="56">
        <f t="shared" ca="1" si="52"/>
        <v>11.72190455172414</v>
      </c>
      <c r="DJ47" s="56">
        <f t="shared" ca="1" si="52"/>
        <v>23.443809103448281</v>
      </c>
      <c r="DK47" s="82">
        <f t="shared" ca="1" si="28"/>
        <v>0</v>
      </c>
      <c r="DL47" s="82">
        <f t="shared" ca="1" si="28"/>
        <v>0</v>
      </c>
      <c r="DM47" s="82">
        <f t="shared" ca="1" si="28"/>
        <v>0</v>
      </c>
      <c r="DN47" s="82">
        <f t="shared" ca="1" si="28"/>
        <v>0</v>
      </c>
      <c r="DO47" s="36">
        <f t="shared" ca="1" si="53"/>
        <v>0.37988017400530522</v>
      </c>
      <c r="DP47" s="36">
        <f t="shared" ca="1" si="53"/>
        <v>0.20576842758620698</v>
      </c>
      <c r="DQ47" s="36">
        <f t="shared" ca="1" si="53"/>
        <v>0.12995900689655179</v>
      </c>
      <c r="DR47" s="36">
        <f t="shared" ca="1" si="53"/>
        <v>8.9789859310344861E-2</v>
      </c>
      <c r="DS47" s="36">
        <f t="shared" ca="1" si="53"/>
        <v>7.9015076193103481E-2</v>
      </c>
      <c r="DT47" s="36">
        <f t="shared" ca="1" si="53"/>
        <v>7.9015076193103481E-2</v>
      </c>
      <c r="DU47" s="36">
        <f t="shared" ca="1" si="53"/>
        <v>7.9015076193103481E-2</v>
      </c>
      <c r="DV47" s="36">
        <f t="shared" ca="1" si="53"/>
        <v>0.15803015238620696</v>
      </c>
      <c r="DW47" s="36">
        <f t="shared" ca="1" si="53"/>
        <v>0.23704522857931043</v>
      </c>
      <c r="DX47" s="56">
        <f t="shared" ca="1" si="53"/>
        <v>0.39507538096551742</v>
      </c>
      <c r="DY47" s="56">
        <f t="shared" ca="1" si="53"/>
        <v>0.79015076193103484</v>
      </c>
      <c r="DZ47" s="56">
        <f t="shared" ca="1" si="53"/>
        <v>1.5803015238620697</v>
      </c>
      <c r="EA47" s="56">
        <f t="shared" ca="1" si="53"/>
        <v>3.1606030477241394</v>
      </c>
      <c r="EB47" s="56">
        <f t="shared" ca="1" si="53"/>
        <v>6.3212060954482787</v>
      </c>
      <c r="EC47" s="82">
        <f t="shared" ca="1" si="29"/>
        <v>0</v>
      </c>
      <c r="ED47" s="82">
        <f t="shared" ca="1" si="29"/>
        <v>0</v>
      </c>
      <c r="EE47" s="82">
        <f t="shared" ca="1" si="29"/>
        <v>0</v>
      </c>
      <c r="EF47" s="82">
        <f t="shared" ca="1" si="29"/>
        <v>0</v>
      </c>
      <c r="EG47" s="36">
        <f t="shared" ca="1" si="54"/>
        <v>9.8670175066312982E-2</v>
      </c>
      <c r="EH47" s="36">
        <f t="shared" ca="1" si="54"/>
        <v>5.3446344827586201E-2</v>
      </c>
      <c r="EI47" s="36">
        <f t="shared" ca="1" si="54"/>
        <v>3.3755586206896546E-2</v>
      </c>
      <c r="EJ47" s="36">
        <f t="shared" ca="1" si="54"/>
        <v>2.3322041379310338E-2</v>
      </c>
      <c r="EK47" s="36">
        <f t="shared" ca="1" si="54"/>
        <v>2.05233964137931E-2</v>
      </c>
      <c r="EL47" s="36">
        <f t="shared" ca="1" si="54"/>
        <v>2.05233964137931E-2</v>
      </c>
      <c r="EM47" s="36">
        <f t="shared" ca="1" si="54"/>
        <v>2.05233964137931E-2</v>
      </c>
      <c r="EN47" s="36">
        <f t="shared" ca="1" si="54"/>
        <v>2.05233964137931E-2</v>
      </c>
      <c r="EO47" s="36">
        <f t="shared" ca="1" si="54"/>
        <v>2.05233964137931E-2</v>
      </c>
      <c r="EP47" s="56">
        <f t="shared" ca="1" si="54"/>
        <v>2.05233964137931E-2</v>
      </c>
      <c r="EQ47" s="56">
        <f t="shared" ca="1" si="54"/>
        <v>2.05233964137931E-2</v>
      </c>
      <c r="ER47" s="56">
        <f t="shared" ca="1" si="54"/>
        <v>4.10467928275862E-2</v>
      </c>
      <c r="ES47" s="56">
        <f t="shared" ca="1" si="54"/>
        <v>6.157018924137931E-2</v>
      </c>
      <c r="ET47" s="56">
        <f t="shared" ca="1" si="54"/>
        <v>0.10261698206896552</v>
      </c>
      <c r="EU47" s="82">
        <f t="shared" ca="1" si="30"/>
        <v>0.20523396413793105</v>
      </c>
      <c r="EV47" s="82">
        <f t="shared" ca="1" si="30"/>
        <v>0.41046792827586209</v>
      </c>
      <c r="EW47" s="82">
        <f t="shared" ca="1" si="30"/>
        <v>0.82093585655172419</v>
      </c>
      <c r="EX47" s="82">
        <f t="shared" ca="1" si="30"/>
        <v>1.6418717131034484</v>
      </c>
    </row>
    <row r="48" spans="8:154" x14ac:dyDescent="0.15">
      <c r="J48" s="35" t="s">
        <v>166</v>
      </c>
      <c r="S48" s="36">
        <v>45</v>
      </c>
      <c r="T48" s="40">
        <f>引用信息!W67</f>
        <v>581.74597890093787</v>
      </c>
      <c r="U48" s="40">
        <f>引用信息!X67</f>
        <v>41.601523443889654</v>
      </c>
      <c r="V48" s="40">
        <f>引用信息!Y67</f>
        <v>16.507586206896551</v>
      </c>
      <c r="W48" s="40">
        <f>引用信息!Z67</f>
        <v>3.9449004137931043</v>
      </c>
      <c r="X48" s="40">
        <f>引用信息!AA67</f>
        <v>1.0275972413793102</v>
      </c>
      <c r="Y48" s="37">
        <f>IF(INT(求节点($J$4:$J$21,$I$4:$I$21,节奏总纲!AD48))&gt;$I$21,$I$21,INT(求节点($J$4:$J$21,$I$4:$I$21,节奏总纲!AD48)))</f>
        <v>13</v>
      </c>
      <c r="Z48" s="37">
        <f>IF(INT(求节点($J$4:$J$21,$I$4:$I$21,节奏总纲!AE48))&gt;$I$21,$I$21,INT(求节点($J$4:$J$21,$I$4:$I$21,节奏总纲!AE48)))</f>
        <v>13</v>
      </c>
      <c r="AA48" s="37">
        <f>IF(INT(求节点($J$4:$J$21,$I$4:$I$21,节奏总纲!AF48))&gt;$I$21,$I$21,INT(求节点($J$4:$J$21,$I$4:$I$21,节奏总纲!AF48)))</f>
        <v>14</v>
      </c>
      <c r="AB48" s="37">
        <f>IF(INT(求节点($J$4:$J$21,$I$4:$I$21,节奏总纲!AG48))&gt;$I$21,$I$21,INT(求节点($J$4:$J$21,$I$4:$I$21,节奏总纲!AG48)))</f>
        <v>14</v>
      </c>
      <c r="AC48" s="37">
        <f>IF(INT(求节点($J$4:$J$21,$I$4:$I$21,节奏总纲!AH48))&gt;$I$21,$I$21,INT(求节点($J$4:$J$21,$I$4:$I$21,节奏总纲!AH48)))</f>
        <v>18</v>
      </c>
      <c r="AD48" s="55">
        <f>('[2]功能-行军令'!F$7+'[2]功能-行军令'!F$14+24*60/'[2]功能-行军令'!$F$18)*'[2]功能-行军令'!$AJ$7</f>
        <v>27.599999999999998</v>
      </c>
      <c r="AE48" s="55">
        <f>('[2]功能-行军令'!G$7+'[2]功能-行军令'!G$14+24*60/'[2]功能-行军令'!$F$18)*'[2]功能-行军令'!$AJ$7</f>
        <v>40.199999999999996</v>
      </c>
      <c r="AF48" s="55">
        <f>('[2]功能-行军令'!H$7+'[2]功能-行军令'!H$14+24*60/'[2]功能-行军令'!$F$18)*'[2]功能-行军令'!$AJ$7</f>
        <v>54.6</v>
      </c>
      <c r="AG48" s="55">
        <f>('[2]功能-行军令'!I$7+'[2]功能-行军令'!I$14+24*60/'[2]功能-行军令'!$F$18)*'[2]功能-行军令'!$AJ$7</f>
        <v>61.8</v>
      </c>
      <c r="AH48" s="55">
        <f>('[2]功能-行军令'!J$7+'[2]功能-行军令'!J$14+24*60/'[2]功能-行军令'!$F$18)*'[2]功能-行军令'!$AJ$7</f>
        <v>61.8</v>
      </c>
      <c r="AL48" s="35">
        <v>45</v>
      </c>
      <c r="AM48" s="28">
        <f t="shared" ca="1" si="55"/>
        <v>29.134130495533011</v>
      </c>
      <c r="AN48" s="28">
        <f t="shared" ca="1" si="55"/>
        <v>15.780987351747047</v>
      </c>
      <c r="AO48" s="28">
        <f t="shared" ca="1" si="55"/>
        <v>9.966939380050766</v>
      </c>
      <c r="AP48" s="28">
        <f t="shared" ca="1" si="55"/>
        <v>6.8862490262168929</v>
      </c>
      <c r="AQ48" s="28">
        <f t="shared" ca="1" si="55"/>
        <v>6.0598991430708677</v>
      </c>
      <c r="AR48" s="28">
        <f t="shared" ca="1" si="55"/>
        <v>6.0598991430708677</v>
      </c>
      <c r="AS48" s="28">
        <f t="shared" ca="1" si="55"/>
        <v>11.733041626306148</v>
      </c>
      <c r="AT48" s="28">
        <f t="shared" ca="1" si="55"/>
        <v>17.772619006331492</v>
      </c>
      <c r="AU48" s="28">
        <f t="shared" ca="1" si="45"/>
        <v>29.485338869592123</v>
      </c>
      <c r="AV48" s="28">
        <f t="shared" ca="1" si="47"/>
        <v>58.583921079348663</v>
      </c>
      <c r="AW48" s="28">
        <f t="shared" ca="1" si="47"/>
        <v>117.14752039565181</v>
      </c>
      <c r="AX48" s="28">
        <f t="shared" ca="1" si="47"/>
        <v>234.29504079130362</v>
      </c>
      <c r="AY48" s="28">
        <f t="shared" ca="1" si="47"/>
        <v>468.56975981956174</v>
      </c>
      <c r="AZ48" s="28">
        <f t="shared" ca="1" si="47"/>
        <v>29.416400558433104</v>
      </c>
      <c r="BA48" s="28">
        <f t="shared" ca="1" si="25"/>
        <v>0.20321763045517238</v>
      </c>
      <c r="BB48" s="28">
        <f t="shared" ca="1" si="25"/>
        <v>0.40643526091034476</v>
      </c>
      <c r="BC48" s="28">
        <f t="shared" ca="1" si="25"/>
        <v>0.81287052182068953</v>
      </c>
      <c r="BD48" s="28">
        <f t="shared" ca="1" si="25"/>
        <v>1.6257410436413791</v>
      </c>
      <c r="BE48" s="28"/>
      <c r="BF48" s="28">
        <f t="shared" ca="1" si="14"/>
        <v>1043.9400111430457</v>
      </c>
      <c r="BG48" s="28"/>
      <c r="BI48" s="28"/>
      <c r="BJ48" s="28"/>
      <c r="BK48" s="28"/>
      <c r="BL48" s="36">
        <v>45</v>
      </c>
      <c r="BM48" s="36">
        <f t="shared" ca="1" si="50"/>
        <v>24.701829257947516</v>
      </c>
      <c r="BN48" s="36">
        <f t="shared" ca="1" si="50"/>
        <v>13.380157514721573</v>
      </c>
      <c r="BO48" s="36">
        <f t="shared" ca="1" si="50"/>
        <v>8.4506257987715188</v>
      </c>
      <c r="BP48" s="36">
        <f t="shared" ca="1" si="50"/>
        <v>5.8386141882421398</v>
      </c>
      <c r="BQ48" s="36">
        <f t="shared" ca="1" si="50"/>
        <v>5.1379804856530837</v>
      </c>
      <c r="BR48" s="36">
        <f t="shared" ca="1" si="50"/>
        <v>5.1379804856530837</v>
      </c>
      <c r="BS48" s="36">
        <f t="shared" ca="1" si="50"/>
        <v>10.275960971306167</v>
      </c>
      <c r="BT48" s="36">
        <f t="shared" ca="1" si="50"/>
        <v>15.413941456959249</v>
      </c>
      <c r="BU48" s="36">
        <f t="shared" ca="1" si="50"/>
        <v>25.689902428265416</v>
      </c>
      <c r="BV48" s="56">
        <f t="shared" ca="1" si="50"/>
        <v>51.379804856530832</v>
      </c>
      <c r="BW48" s="56">
        <f t="shared" ca="1" si="50"/>
        <v>102.75960971306166</v>
      </c>
      <c r="BX48" s="56">
        <f t="shared" ca="1" si="50"/>
        <v>205.51921942612333</v>
      </c>
      <c r="BY48" s="56">
        <f t="shared" ca="1" si="50"/>
        <v>411.03843885224666</v>
      </c>
      <c r="BZ48" s="56">
        <f t="shared" ca="1" si="50"/>
        <v>0</v>
      </c>
      <c r="CA48" s="82">
        <f t="shared" ca="1" si="26"/>
        <v>0</v>
      </c>
      <c r="CB48" s="82">
        <f t="shared" ca="1" si="26"/>
        <v>0</v>
      </c>
      <c r="CC48" s="82">
        <f t="shared" ca="1" si="26"/>
        <v>0</v>
      </c>
      <c r="CD48" s="82">
        <f t="shared" ca="1" si="26"/>
        <v>0</v>
      </c>
      <c r="CE48" s="36">
        <f t="shared" ca="1" si="51"/>
        <v>2.5728942191451756</v>
      </c>
      <c r="CF48" s="36">
        <f t="shared" ca="1" si="51"/>
        <v>1.3936510353703033</v>
      </c>
      <c r="CG48" s="36">
        <f t="shared" ca="1" si="51"/>
        <v>0.88020065391808633</v>
      </c>
      <c r="CH48" s="36">
        <f t="shared" ca="1" si="51"/>
        <v>0.6081386336161323</v>
      </c>
      <c r="CI48" s="36">
        <f t="shared" ca="1" si="51"/>
        <v>0.53516199758219651</v>
      </c>
      <c r="CJ48" s="36">
        <f t="shared" ca="1" si="51"/>
        <v>0.53516199758219651</v>
      </c>
      <c r="CK48" s="36">
        <f t="shared" ca="1" si="51"/>
        <v>1.070323995164393</v>
      </c>
      <c r="CL48" s="36">
        <f t="shared" ca="1" si="51"/>
        <v>1.6054859927465892</v>
      </c>
      <c r="CM48" s="36">
        <f t="shared" ca="1" si="51"/>
        <v>2.6758099879109825</v>
      </c>
      <c r="CN48" s="56">
        <f t="shared" ca="1" si="51"/>
        <v>5.3516199758219649</v>
      </c>
      <c r="CO48" s="56">
        <f t="shared" ca="1" si="51"/>
        <v>10.70323995164393</v>
      </c>
      <c r="CP48" s="56">
        <f t="shared" ca="1" si="51"/>
        <v>21.40647990328786</v>
      </c>
      <c r="CQ48" s="56">
        <f t="shared" ca="1" si="51"/>
        <v>42.812959806575719</v>
      </c>
      <c r="CR48" s="56">
        <f t="shared" ca="1" si="51"/>
        <v>0</v>
      </c>
      <c r="CS48" s="82">
        <f t="shared" ca="1" si="27"/>
        <v>0</v>
      </c>
      <c r="CT48" s="82">
        <f t="shared" ca="1" si="27"/>
        <v>0</v>
      </c>
      <c r="CU48" s="82">
        <f t="shared" ca="1" si="27"/>
        <v>0</v>
      </c>
      <c r="CV48" s="82">
        <f t="shared" ca="1" si="27"/>
        <v>0</v>
      </c>
      <c r="CW48" s="36">
        <f t="shared" ca="1" si="52"/>
        <v>1.3866372413793104</v>
      </c>
      <c r="CX48" s="36">
        <f t="shared" ca="1" si="52"/>
        <v>0.7510951724137932</v>
      </c>
      <c r="CY48" s="36">
        <f t="shared" ca="1" si="52"/>
        <v>0.47437589836660621</v>
      </c>
      <c r="CZ48" s="36">
        <f t="shared" ca="1" si="52"/>
        <v>0.32775062068965516</v>
      </c>
      <c r="DA48" s="36">
        <f t="shared" ca="1" si="52"/>
        <v>0.28842054620689656</v>
      </c>
      <c r="DB48" s="36">
        <f t="shared" ca="1" si="52"/>
        <v>0.28842054620689656</v>
      </c>
      <c r="DC48" s="36">
        <f t="shared" ca="1" si="52"/>
        <v>0.28842054620689656</v>
      </c>
      <c r="DD48" s="36">
        <f t="shared" ca="1" si="52"/>
        <v>0.57684109241379311</v>
      </c>
      <c r="DE48" s="36">
        <f t="shared" ca="1" si="52"/>
        <v>0.86526163862068961</v>
      </c>
      <c r="DF48" s="56">
        <f t="shared" ca="1" si="52"/>
        <v>1.4421027310344827</v>
      </c>
      <c r="DG48" s="56">
        <f t="shared" ca="1" si="52"/>
        <v>2.8842054620689654</v>
      </c>
      <c r="DH48" s="56">
        <f t="shared" ca="1" si="52"/>
        <v>5.7684109241379309</v>
      </c>
      <c r="DI48" s="56">
        <f t="shared" ca="1" si="52"/>
        <v>11.536821848275862</v>
      </c>
      <c r="DJ48" s="56">
        <f t="shared" ca="1" si="52"/>
        <v>23.073643696551724</v>
      </c>
      <c r="DK48" s="82">
        <f t="shared" ca="1" si="28"/>
        <v>0</v>
      </c>
      <c r="DL48" s="82">
        <f t="shared" ca="1" si="28"/>
        <v>0</v>
      </c>
      <c r="DM48" s="82">
        <f t="shared" ca="1" si="28"/>
        <v>0</v>
      </c>
      <c r="DN48" s="82">
        <f t="shared" ca="1" si="28"/>
        <v>0</v>
      </c>
      <c r="DO48" s="36">
        <f t="shared" ca="1" si="53"/>
        <v>0.37506899318832898</v>
      </c>
      <c r="DP48" s="36">
        <f t="shared" ca="1" si="53"/>
        <v>0.20316237131034487</v>
      </c>
      <c r="DQ48" s="36">
        <f t="shared" ca="1" si="53"/>
        <v>0.12831307661705993</v>
      </c>
      <c r="DR48" s="36">
        <f t="shared" ca="1" si="53"/>
        <v>8.8652671117241386E-2</v>
      </c>
      <c r="DS48" s="36">
        <f t="shared" ca="1" si="53"/>
        <v>7.8014350583172423E-2</v>
      </c>
      <c r="DT48" s="36">
        <f t="shared" ca="1" si="53"/>
        <v>7.8014350583172423E-2</v>
      </c>
      <c r="DU48" s="36">
        <f t="shared" ca="1" si="53"/>
        <v>7.8014350583172423E-2</v>
      </c>
      <c r="DV48" s="36">
        <f t="shared" ca="1" si="53"/>
        <v>0.15602870116634485</v>
      </c>
      <c r="DW48" s="36">
        <f t="shared" ca="1" si="53"/>
        <v>0.23404305174951728</v>
      </c>
      <c r="DX48" s="56">
        <f t="shared" ca="1" si="53"/>
        <v>0.39007175291586216</v>
      </c>
      <c r="DY48" s="56">
        <f t="shared" ca="1" si="53"/>
        <v>0.78014350583172432</v>
      </c>
      <c r="DZ48" s="56">
        <f t="shared" ca="1" si="53"/>
        <v>1.5602870116634486</v>
      </c>
      <c r="EA48" s="56">
        <f t="shared" ca="1" si="53"/>
        <v>3.1205740233268973</v>
      </c>
      <c r="EB48" s="56">
        <f t="shared" ca="1" si="53"/>
        <v>6.2411480466537945</v>
      </c>
      <c r="EC48" s="82">
        <f t="shared" ca="1" si="29"/>
        <v>0</v>
      </c>
      <c r="ED48" s="82">
        <f t="shared" ca="1" si="29"/>
        <v>0</v>
      </c>
      <c r="EE48" s="82">
        <f t="shared" ca="1" si="29"/>
        <v>0</v>
      </c>
      <c r="EF48" s="82">
        <f t="shared" ca="1" si="29"/>
        <v>0</v>
      </c>
      <c r="EG48" s="36">
        <f t="shared" ca="1" si="54"/>
        <v>9.7700783872679026E-2</v>
      </c>
      <c r="EH48" s="36">
        <f t="shared" ca="1" si="54"/>
        <v>5.2921257931034471E-2</v>
      </c>
      <c r="EI48" s="36">
        <f t="shared" ca="1" si="54"/>
        <v>3.3423952377495458E-2</v>
      </c>
      <c r="EJ48" s="36">
        <f t="shared" ca="1" si="54"/>
        <v>2.3092912551724128E-2</v>
      </c>
      <c r="EK48" s="36">
        <f t="shared" ca="1" si="54"/>
        <v>2.0321763045517235E-2</v>
      </c>
      <c r="EL48" s="36">
        <f t="shared" ca="1" si="54"/>
        <v>2.0321763045517235E-2</v>
      </c>
      <c r="EM48" s="36">
        <f t="shared" ca="1" si="54"/>
        <v>2.0321763045517235E-2</v>
      </c>
      <c r="EN48" s="36">
        <f t="shared" ca="1" si="54"/>
        <v>2.0321763045517235E-2</v>
      </c>
      <c r="EO48" s="36">
        <f t="shared" ca="1" si="54"/>
        <v>2.0321763045517235E-2</v>
      </c>
      <c r="EP48" s="56">
        <f t="shared" ca="1" si="54"/>
        <v>2.0321763045517235E-2</v>
      </c>
      <c r="EQ48" s="56">
        <f t="shared" ca="1" si="54"/>
        <v>2.0321763045517235E-2</v>
      </c>
      <c r="ER48" s="56">
        <f t="shared" ca="1" si="54"/>
        <v>4.0643526091034471E-2</v>
      </c>
      <c r="ES48" s="56">
        <f t="shared" ca="1" si="54"/>
        <v>6.0965289136551713E-2</v>
      </c>
      <c r="ET48" s="56">
        <f t="shared" ca="1" si="54"/>
        <v>0.10160881522758619</v>
      </c>
      <c r="EU48" s="82">
        <f t="shared" ca="1" si="30"/>
        <v>0.20321763045517238</v>
      </c>
      <c r="EV48" s="82">
        <f t="shared" ca="1" si="30"/>
        <v>0.40643526091034476</v>
      </c>
      <c r="EW48" s="82">
        <f t="shared" ca="1" si="30"/>
        <v>0.81287052182068953</v>
      </c>
      <c r="EX48" s="82">
        <f t="shared" ca="1" si="30"/>
        <v>1.6257410436413791</v>
      </c>
    </row>
    <row r="49" spans="9:154" x14ac:dyDescent="0.15">
      <c r="I49" s="36"/>
      <c r="J49" s="36" t="s">
        <v>147</v>
      </c>
      <c r="K49" s="10">
        <v>0.8</v>
      </c>
      <c r="S49" s="36">
        <v>46</v>
      </c>
      <c r="T49" s="40">
        <f>引用信息!W68</f>
        <v>572.40162168413099</v>
      </c>
      <c r="U49" s="40">
        <f>引用信息!X68</f>
        <v>40.927278729662063</v>
      </c>
      <c r="V49" s="40">
        <f>引用信息!Y68</f>
        <v>16.242758620689656</v>
      </c>
      <c r="W49" s="40">
        <f>引用信息!Z68</f>
        <v>3.8938968275862083</v>
      </c>
      <c r="X49" s="40">
        <f>引用信息!AA68</f>
        <v>1.0172027586206895</v>
      </c>
      <c r="Y49" s="37">
        <f>IF(INT(求节点($J$4:$J$21,$I$4:$I$21,节奏总纲!AD49))&gt;$I$21,$I$21,INT(求节点($J$4:$J$21,$I$4:$I$21,节奏总纲!AD49)))</f>
        <v>13</v>
      </c>
      <c r="Z49" s="37">
        <f>IF(INT(求节点($J$4:$J$21,$I$4:$I$21,节奏总纲!AE49))&gt;$I$21,$I$21,INT(求节点($J$4:$J$21,$I$4:$I$21,节奏总纲!AE49)))</f>
        <v>13</v>
      </c>
      <c r="AA49" s="37">
        <f>IF(INT(求节点($J$4:$J$21,$I$4:$I$21,节奏总纲!AF49))&gt;$I$21,$I$21,INT(求节点($J$4:$J$21,$I$4:$I$21,节奏总纲!AF49)))</f>
        <v>14</v>
      </c>
      <c r="AB49" s="37">
        <f>IF(INT(求节点($J$4:$J$21,$I$4:$I$21,节奏总纲!AG49))&gt;$I$21,$I$21,INT(求节点($J$4:$J$21,$I$4:$I$21,节奏总纲!AG49)))</f>
        <v>14</v>
      </c>
      <c r="AC49" s="37">
        <f>IF(INT(求节点($J$4:$J$21,$I$4:$I$21,节奏总纲!AH49))&gt;$I$21,$I$21,INT(求节点($J$4:$J$21,$I$4:$I$21,节奏总纲!AH49)))</f>
        <v>18</v>
      </c>
      <c r="AD49" s="55">
        <f>('[2]功能-行军令'!F$7+'[2]功能-行军令'!F$14+24*60/'[2]功能-行军令'!$F$18)*'[2]功能-行军令'!$AJ$7</f>
        <v>27.599999999999998</v>
      </c>
      <c r="AE49" s="55">
        <f>('[2]功能-行军令'!G$7+'[2]功能-行军令'!G$14+24*60/'[2]功能-行军令'!$F$18)*'[2]功能-行军令'!$AJ$7</f>
        <v>40.199999999999996</v>
      </c>
      <c r="AF49" s="55">
        <f>('[2]功能-行军令'!H$7+'[2]功能-行军令'!H$14+24*60/'[2]功能-行军令'!$F$18)*'[2]功能-行军令'!$AJ$7</f>
        <v>54.6</v>
      </c>
      <c r="AG49" s="55">
        <f>('[2]功能-行军令'!I$7+'[2]功能-行军令'!I$14+24*60/'[2]功能-行军令'!$F$18)*'[2]功能-行军令'!$AJ$7</f>
        <v>61.8</v>
      </c>
      <c r="AH49" s="55">
        <f>('[2]功能-行军令'!J$7+'[2]功能-行军令'!J$14+24*60/'[2]功能-行军令'!$F$18)*'[2]功能-行军令'!$AJ$7</f>
        <v>61.8</v>
      </c>
      <c r="AL49" s="35">
        <v>46</v>
      </c>
      <c r="AM49" s="28">
        <f t="shared" ca="1" si="55"/>
        <v>28.667572213125645</v>
      </c>
      <c r="AN49" s="28">
        <f t="shared" ca="1" si="55"/>
        <v>15.528268282109726</v>
      </c>
      <c r="AO49" s="28">
        <f t="shared" ca="1" si="55"/>
        <v>9.8073273360692994</v>
      </c>
      <c r="AP49" s="28">
        <f t="shared" ca="1" si="55"/>
        <v>6.7759716140115165</v>
      </c>
      <c r="AQ49" s="28">
        <f t="shared" ca="1" si="55"/>
        <v>5.9628550203301351</v>
      </c>
      <c r="AR49" s="28">
        <f t="shared" ca="1" si="55"/>
        <v>5.9628550203301351</v>
      </c>
      <c r="AS49" s="28">
        <f t="shared" ca="1" si="55"/>
        <v>11.54479465662275</v>
      </c>
      <c r="AT49" s="28">
        <f t="shared" ca="1" si="55"/>
        <v>17.487533475198404</v>
      </c>
      <c r="AU49" s="28">
        <f t="shared" ca="1" si="45"/>
        <v>29.012211930066673</v>
      </c>
      <c r="AV49" s="28">
        <f t="shared" ca="1" si="47"/>
        <v>57.643508476095825</v>
      </c>
      <c r="AW49" s="28">
        <f t="shared" ca="1" si="47"/>
        <v>115.26690075043716</v>
      </c>
      <c r="AX49" s="28">
        <f t="shared" ca="1" si="47"/>
        <v>230.53380150087432</v>
      </c>
      <c r="AY49" s="28">
        <f t="shared" ca="1" si="47"/>
        <v>461.0474867999942</v>
      </c>
      <c r="AZ49" s="28">
        <f t="shared" ca="1" si="47"/>
        <v>28.964515591415175</v>
      </c>
      <c r="BA49" s="28">
        <f t="shared" ca="1" si="25"/>
        <v>0.20116201754482757</v>
      </c>
      <c r="BB49" s="28">
        <f t="shared" ca="1" si="25"/>
        <v>0.40232403508965514</v>
      </c>
      <c r="BC49" s="28">
        <f t="shared" ca="1" si="25"/>
        <v>0.80464807017931028</v>
      </c>
      <c r="BD49" s="28">
        <f t="shared" ca="1" si="25"/>
        <v>1.6092961403586206</v>
      </c>
      <c r="BE49" s="28"/>
      <c r="BF49" s="28">
        <f t="shared" ca="1" si="14"/>
        <v>1027.2230329298534</v>
      </c>
      <c r="BG49" s="28"/>
      <c r="BI49" s="28"/>
      <c r="BJ49" s="28"/>
      <c r="BK49" s="28"/>
      <c r="BL49" s="36">
        <v>46</v>
      </c>
      <c r="BM49" s="36">
        <f t="shared" ca="1" si="50"/>
        <v>24.305053474587716</v>
      </c>
      <c r="BN49" s="36">
        <f t="shared" ca="1" si="50"/>
        <v>13.165237298735013</v>
      </c>
      <c r="BO49" s="36">
        <f t="shared" ca="1" si="50"/>
        <v>8.3148867149905339</v>
      </c>
      <c r="BP49" s="36">
        <f t="shared" ca="1" si="50"/>
        <v>5.7448308212661869</v>
      </c>
      <c r="BQ49" s="36">
        <f t="shared" ca="1" si="50"/>
        <v>5.0554511227142447</v>
      </c>
      <c r="BR49" s="36">
        <f t="shared" ca="1" si="50"/>
        <v>5.0554511227142447</v>
      </c>
      <c r="BS49" s="36">
        <f t="shared" ca="1" si="50"/>
        <v>10.110902245428489</v>
      </c>
      <c r="BT49" s="36">
        <f t="shared" ca="1" si="50"/>
        <v>15.166353368142735</v>
      </c>
      <c r="BU49" s="36">
        <f t="shared" ca="1" si="50"/>
        <v>25.277255613571221</v>
      </c>
      <c r="BV49" s="56">
        <f t="shared" ca="1" si="50"/>
        <v>50.554511227142441</v>
      </c>
      <c r="BW49" s="56">
        <f t="shared" ca="1" si="50"/>
        <v>101.10902245428488</v>
      </c>
      <c r="BX49" s="56">
        <f t="shared" ca="1" si="50"/>
        <v>202.21804490856977</v>
      </c>
      <c r="BY49" s="56">
        <f t="shared" ca="1" si="50"/>
        <v>404.43608981713953</v>
      </c>
      <c r="BZ49" s="56">
        <f t="shared" ca="1" si="50"/>
        <v>0</v>
      </c>
      <c r="CA49" s="82">
        <f t="shared" ca="1" si="26"/>
        <v>0</v>
      </c>
      <c r="CB49" s="82">
        <f t="shared" ca="1" si="26"/>
        <v>0</v>
      </c>
      <c r="CC49" s="82">
        <f t="shared" ca="1" si="26"/>
        <v>0</v>
      </c>
      <c r="CD49" s="82">
        <f t="shared" ca="1" si="26"/>
        <v>0</v>
      </c>
      <c r="CE49" s="36">
        <f t="shared" ca="1" si="51"/>
        <v>2.5311947768190994</v>
      </c>
      <c r="CF49" s="36">
        <f t="shared" ca="1" si="51"/>
        <v>1.371063837443679</v>
      </c>
      <c r="CG49" s="36">
        <f t="shared" ca="1" si="51"/>
        <v>0.86593505522758674</v>
      </c>
      <c r="CH49" s="36">
        <f t="shared" ca="1" si="51"/>
        <v>0.59828240179360526</v>
      </c>
      <c r="CI49" s="36">
        <f t="shared" ca="1" si="51"/>
        <v>0.52648851357837267</v>
      </c>
      <c r="CJ49" s="36">
        <f t="shared" ca="1" si="51"/>
        <v>0.52648851357837267</v>
      </c>
      <c r="CK49" s="36">
        <f t="shared" ca="1" si="51"/>
        <v>1.0529770271567453</v>
      </c>
      <c r="CL49" s="36">
        <f t="shared" ca="1" si="51"/>
        <v>1.5794655407351181</v>
      </c>
      <c r="CM49" s="36">
        <f t="shared" ca="1" si="51"/>
        <v>2.6324425678918644</v>
      </c>
      <c r="CN49" s="56">
        <f t="shared" ca="1" si="51"/>
        <v>5.2648851357837287</v>
      </c>
      <c r="CO49" s="56">
        <f t="shared" ca="1" si="51"/>
        <v>10.529770271567457</v>
      </c>
      <c r="CP49" s="56">
        <f t="shared" ca="1" si="51"/>
        <v>21.059540543134915</v>
      </c>
      <c r="CQ49" s="56">
        <f t="shared" ca="1" si="51"/>
        <v>42.11908108626983</v>
      </c>
      <c r="CR49" s="56">
        <f t="shared" ca="1" si="51"/>
        <v>0</v>
      </c>
      <c r="CS49" s="82">
        <f t="shared" ca="1" si="27"/>
        <v>0</v>
      </c>
      <c r="CT49" s="82">
        <f t="shared" ca="1" si="27"/>
        <v>0</v>
      </c>
      <c r="CU49" s="82">
        <f t="shared" ca="1" si="27"/>
        <v>0</v>
      </c>
      <c r="CV49" s="82">
        <f t="shared" ca="1" si="27"/>
        <v>0</v>
      </c>
      <c r="CW49" s="36">
        <f t="shared" ca="1" si="52"/>
        <v>1.3643917241379313</v>
      </c>
      <c r="CX49" s="36">
        <f t="shared" ca="1" si="52"/>
        <v>0.73904551724137946</v>
      </c>
      <c r="CY49" s="36">
        <f t="shared" ca="1" si="52"/>
        <v>0.46676558983666072</v>
      </c>
      <c r="CZ49" s="36">
        <f t="shared" ca="1" si="52"/>
        <v>0.32249258934169284</v>
      </c>
      <c r="DA49" s="36">
        <f t="shared" ca="1" si="52"/>
        <v>0.28379347862068971</v>
      </c>
      <c r="DB49" s="36">
        <f t="shared" ca="1" si="52"/>
        <v>0.28379347862068971</v>
      </c>
      <c r="DC49" s="36">
        <f t="shared" ca="1" si="52"/>
        <v>0.28379347862068971</v>
      </c>
      <c r="DD49" s="36">
        <f t="shared" ca="1" si="52"/>
        <v>0.56758695724137942</v>
      </c>
      <c r="DE49" s="36">
        <f t="shared" ca="1" si="52"/>
        <v>0.85138043586206902</v>
      </c>
      <c r="DF49" s="56">
        <f t="shared" ca="1" si="52"/>
        <v>1.4189673931034485</v>
      </c>
      <c r="DG49" s="56">
        <f t="shared" ca="1" si="52"/>
        <v>2.8379347862068971</v>
      </c>
      <c r="DH49" s="56">
        <f t="shared" ca="1" si="52"/>
        <v>5.6758695724137942</v>
      </c>
      <c r="DI49" s="56">
        <f t="shared" ca="1" si="52"/>
        <v>11.351739144827588</v>
      </c>
      <c r="DJ49" s="56">
        <f t="shared" ca="1" si="52"/>
        <v>22.703478289655177</v>
      </c>
      <c r="DK49" s="82">
        <f t="shared" ca="1" si="28"/>
        <v>0</v>
      </c>
      <c r="DL49" s="82">
        <f t="shared" ca="1" si="28"/>
        <v>0</v>
      </c>
      <c r="DM49" s="82">
        <f t="shared" ca="1" si="28"/>
        <v>0</v>
      </c>
      <c r="DN49" s="82">
        <f t="shared" ca="1" si="28"/>
        <v>0</v>
      </c>
      <c r="DO49" s="36">
        <f t="shared" ca="1" si="53"/>
        <v>0.37021972914588869</v>
      </c>
      <c r="DP49" s="36">
        <f t="shared" ca="1" si="53"/>
        <v>0.20053568662068968</v>
      </c>
      <c r="DQ49" s="36">
        <f t="shared" ca="1" si="53"/>
        <v>0.12665411786569875</v>
      </c>
      <c r="DR49" s="36">
        <f t="shared" ca="1" si="53"/>
        <v>8.7506481434482766E-2</v>
      </c>
      <c r="DS49" s="36">
        <f t="shared" ca="1" si="53"/>
        <v>7.700570366234484E-2</v>
      </c>
      <c r="DT49" s="36">
        <f t="shared" ca="1" si="53"/>
        <v>7.700570366234484E-2</v>
      </c>
      <c r="DU49" s="36">
        <f t="shared" ca="1" si="53"/>
        <v>7.700570366234484E-2</v>
      </c>
      <c r="DV49" s="36">
        <f t="shared" ca="1" si="53"/>
        <v>0.15401140732468968</v>
      </c>
      <c r="DW49" s="36">
        <f t="shared" ca="1" si="53"/>
        <v>0.23101711098703456</v>
      </c>
      <c r="DX49" s="56">
        <f t="shared" ca="1" si="53"/>
        <v>0.38502851831172424</v>
      </c>
      <c r="DY49" s="56">
        <f t="shared" ca="1" si="53"/>
        <v>0.77005703662344849</v>
      </c>
      <c r="DZ49" s="56">
        <f t="shared" ca="1" si="53"/>
        <v>1.540114073246897</v>
      </c>
      <c r="EA49" s="56">
        <f t="shared" ca="1" si="53"/>
        <v>3.080228146493794</v>
      </c>
      <c r="EB49" s="56">
        <f t="shared" ca="1" si="53"/>
        <v>6.1604562929875879</v>
      </c>
      <c r="EC49" s="82">
        <f t="shared" ca="1" si="29"/>
        <v>0</v>
      </c>
      <c r="ED49" s="82">
        <f t="shared" ca="1" si="29"/>
        <v>0</v>
      </c>
      <c r="EE49" s="82">
        <f t="shared" ca="1" si="29"/>
        <v>0</v>
      </c>
      <c r="EF49" s="82">
        <f t="shared" ca="1" si="29"/>
        <v>0</v>
      </c>
      <c r="EG49" s="36">
        <f t="shared" ca="1" si="54"/>
        <v>9.671250843501325E-2</v>
      </c>
      <c r="EH49" s="36">
        <f t="shared" ca="1" si="54"/>
        <v>5.2385942068965512E-2</v>
      </c>
      <c r="EI49" s="36">
        <f t="shared" ca="1" si="54"/>
        <v>3.308585814882032E-2</v>
      </c>
      <c r="EJ49" s="36">
        <f t="shared" ca="1" si="54"/>
        <v>2.2859320175548582E-2</v>
      </c>
      <c r="EK49" s="36">
        <f t="shared" ca="1" si="54"/>
        <v>2.0116201754482754E-2</v>
      </c>
      <c r="EL49" s="36">
        <f t="shared" ca="1" si="54"/>
        <v>2.0116201754482754E-2</v>
      </c>
      <c r="EM49" s="36">
        <f t="shared" ca="1" si="54"/>
        <v>2.0116201754482754E-2</v>
      </c>
      <c r="EN49" s="36">
        <f t="shared" ca="1" si="54"/>
        <v>2.0116201754482754E-2</v>
      </c>
      <c r="EO49" s="36">
        <f t="shared" ca="1" si="54"/>
        <v>2.0116201754482754E-2</v>
      </c>
      <c r="EP49" s="56">
        <f t="shared" ca="1" si="54"/>
        <v>2.0116201754482754E-2</v>
      </c>
      <c r="EQ49" s="56">
        <f t="shared" ca="1" si="54"/>
        <v>2.0116201754482754E-2</v>
      </c>
      <c r="ER49" s="56">
        <f t="shared" ca="1" si="54"/>
        <v>4.0232403508965509E-2</v>
      </c>
      <c r="ES49" s="56">
        <f t="shared" ca="1" si="54"/>
        <v>6.0348605263448263E-2</v>
      </c>
      <c r="ET49" s="56">
        <f t="shared" ca="1" si="54"/>
        <v>0.10058100877241379</v>
      </c>
      <c r="EU49" s="82">
        <f t="shared" ca="1" si="30"/>
        <v>0.20116201754482757</v>
      </c>
      <c r="EV49" s="82">
        <f t="shared" ca="1" si="30"/>
        <v>0.40232403508965514</v>
      </c>
      <c r="EW49" s="82">
        <f t="shared" ca="1" si="30"/>
        <v>0.80464807017931028</v>
      </c>
      <c r="EX49" s="82">
        <f t="shared" ca="1" si="30"/>
        <v>1.6092961403586206</v>
      </c>
    </row>
    <row r="50" spans="9:154" x14ac:dyDescent="0.15">
      <c r="I50" s="36"/>
      <c r="J50" s="35" t="s">
        <v>148</v>
      </c>
      <c r="K50" s="10">
        <v>0.4</v>
      </c>
      <c r="S50" s="36">
        <v>47</v>
      </c>
      <c r="T50" s="40">
        <f>引用信息!W69</f>
        <v>563.05764057686372</v>
      </c>
      <c r="U50" s="40">
        <f>引用信息!X69</f>
        <v>40.253257078308614</v>
      </c>
      <c r="V50" s="40">
        <f>引用信息!Y69</f>
        <v>15.977931034482758</v>
      </c>
      <c r="W50" s="40">
        <f>引用信息!Z69</f>
        <v>3.842492689655173</v>
      </c>
      <c r="X50" s="40">
        <f>引用信息!AA69</f>
        <v>1.0066096551724135</v>
      </c>
      <c r="Y50" s="37">
        <f>IF(INT(求节点($J$4:$J$21,$I$4:$I$21,节奏总纲!AD50))&gt;$I$21,$I$21,INT(求节点($J$4:$J$21,$I$4:$I$21,节奏总纲!AD50)))</f>
        <v>13</v>
      </c>
      <c r="Z50" s="37">
        <f>IF(INT(求节点($J$4:$J$21,$I$4:$I$21,节奏总纲!AE50))&gt;$I$21,$I$21,INT(求节点($J$4:$J$21,$I$4:$I$21,节奏总纲!AE50)))</f>
        <v>13</v>
      </c>
      <c r="AA50" s="37">
        <f>IF(INT(求节点($J$4:$J$21,$I$4:$I$21,节奏总纲!AF50))&gt;$I$21,$I$21,INT(求节点($J$4:$J$21,$I$4:$I$21,节奏总纲!AF50)))</f>
        <v>14</v>
      </c>
      <c r="AB50" s="37">
        <f>IF(INT(求节点($J$4:$J$21,$I$4:$I$21,节奏总纲!AG50))&gt;$I$21,$I$21,INT(求节点($J$4:$J$21,$I$4:$I$21,节奏总纲!AG50)))</f>
        <v>18</v>
      </c>
      <c r="AC50" s="37">
        <f>IF(INT(求节点($J$4:$J$21,$I$4:$I$21,节奏总纲!AH50))&gt;$I$21,$I$21,INT(求节点($J$4:$J$21,$I$4:$I$21,节奏总纲!AH50)))</f>
        <v>18</v>
      </c>
      <c r="AD50" s="55">
        <f>('[2]功能-行军令'!F$7+'[2]功能-行军令'!F$14+24*60/'[2]功能-行军令'!$F$18)*'[2]功能-行军令'!$AJ$7</f>
        <v>27.599999999999998</v>
      </c>
      <c r="AE50" s="55">
        <f>('[2]功能-行军令'!G$7+'[2]功能-行军令'!G$14+24*60/'[2]功能-行军令'!$F$18)*'[2]功能-行军令'!$AJ$7</f>
        <v>40.199999999999996</v>
      </c>
      <c r="AF50" s="55">
        <f>('[2]功能-行军令'!H$7+'[2]功能-行军令'!H$14+24*60/'[2]功能-行军令'!$F$18)*'[2]功能-行军令'!$AJ$7</f>
        <v>54.6</v>
      </c>
      <c r="AG50" s="55">
        <f>('[2]功能-行军令'!I$7+'[2]功能-行军令'!I$14+24*60/'[2]功能-行军令'!$F$18)*'[2]功能-行军令'!$AJ$7</f>
        <v>61.8</v>
      </c>
      <c r="AH50" s="55">
        <f>('[2]功能-行军令'!J$7+'[2]功能-行军令'!J$14+24*60/'[2]功能-行军令'!$F$18)*'[2]功能-行军令'!$AJ$7</f>
        <v>61.8</v>
      </c>
      <c r="AL50" s="35">
        <v>47</v>
      </c>
      <c r="AM50" s="28">
        <f t="shared" ca="1" si="55"/>
        <v>28.200986729019302</v>
      </c>
      <c r="AN50" s="28">
        <f t="shared" ca="1" si="55"/>
        <v>15.275534478218791</v>
      </c>
      <c r="AO50" s="28">
        <f t="shared" ca="1" si="55"/>
        <v>9.6477059862434462</v>
      </c>
      <c r="AP50" s="28">
        <f t="shared" ca="1" si="55"/>
        <v>6.6656877723136532</v>
      </c>
      <c r="AQ50" s="28">
        <f t="shared" ca="1" si="55"/>
        <v>5.8658052396360141</v>
      </c>
      <c r="AR50" s="28">
        <f t="shared" ca="1" si="55"/>
        <v>5.8658052396360141</v>
      </c>
      <c r="AS50" s="28">
        <f t="shared" ca="1" si="55"/>
        <v>11.356548220266237</v>
      </c>
      <c r="AT50" s="28">
        <f t="shared" ca="1" si="55"/>
        <v>17.126457611930942</v>
      </c>
      <c r="AU50" s="28">
        <f t="shared" ca="1" si="45"/>
        <v>28.387109984225866</v>
      </c>
      <c r="AV50" s="28">
        <f t="shared" ref="AV50:AZ59" ca="1" si="56">SUMIF($BM$3:$EX$3,AV$3,$BM50:$EX50)</f>
        <v>56.399157709445937</v>
      </c>
      <c r="AW50" s="28">
        <f t="shared" ca="1" si="56"/>
        <v>112.70241957092057</v>
      </c>
      <c r="AX50" s="28">
        <f t="shared" ca="1" si="56"/>
        <v>225.40483914184114</v>
      </c>
      <c r="AY50" s="28">
        <f t="shared" ca="1" si="56"/>
        <v>450.71378243571098</v>
      </c>
      <c r="AZ50" s="28">
        <f t="shared" ca="1" si="56"/>
        <v>22.812792122615175</v>
      </c>
      <c r="BA50" s="28">
        <f t="shared" ca="1" si="25"/>
        <v>0.95895847971310344</v>
      </c>
      <c r="BB50" s="28">
        <f t="shared" ca="1" si="25"/>
        <v>1.9179169594262069</v>
      </c>
      <c r="BC50" s="28">
        <f t="shared" ca="1" si="25"/>
        <v>3.8358339188524138</v>
      </c>
      <c r="BD50" s="28">
        <f t="shared" ca="1" si="25"/>
        <v>7.6716678377048275</v>
      </c>
      <c r="BE50" s="28"/>
      <c r="BF50" s="28">
        <f t="shared" ca="1" si="14"/>
        <v>1010.8090094377206</v>
      </c>
      <c r="BG50" s="28"/>
      <c r="BI50" s="28"/>
      <c r="BJ50" s="28"/>
      <c r="BK50" s="28"/>
      <c r="BL50" s="36">
        <v>47</v>
      </c>
      <c r="BM50" s="36">
        <f t="shared" ca="1" si="50"/>
        <v>23.908293661417595</v>
      </c>
      <c r="BN50" s="36">
        <f t="shared" ca="1" si="50"/>
        <v>12.950325733267865</v>
      </c>
      <c r="BO50" s="36">
        <f t="shared" ca="1" si="50"/>
        <v>8.1791530946954936</v>
      </c>
      <c r="BP50" s="36">
        <f t="shared" ca="1" si="50"/>
        <v>5.6510512290623405</v>
      </c>
      <c r="BQ50" s="36">
        <f t="shared" ca="1" si="50"/>
        <v>4.9729250815748598</v>
      </c>
      <c r="BR50" s="36">
        <f t="shared" ca="1" si="50"/>
        <v>4.9729250815748598</v>
      </c>
      <c r="BS50" s="36">
        <f t="shared" ca="1" si="50"/>
        <v>9.9458501631497196</v>
      </c>
      <c r="BT50" s="36">
        <f t="shared" ca="1" si="50"/>
        <v>14.91877524472458</v>
      </c>
      <c r="BU50" s="36">
        <f t="shared" ca="1" si="50"/>
        <v>24.8646254078743</v>
      </c>
      <c r="BV50" s="56">
        <f t="shared" ca="1" si="50"/>
        <v>49.7292508157486</v>
      </c>
      <c r="BW50" s="56">
        <f t="shared" ca="1" si="50"/>
        <v>99.458501631497199</v>
      </c>
      <c r="BX50" s="56">
        <f t="shared" ca="1" si="50"/>
        <v>198.9170032629944</v>
      </c>
      <c r="BY50" s="56">
        <f t="shared" ca="1" si="50"/>
        <v>397.8340065259888</v>
      </c>
      <c r="BZ50" s="56">
        <f t="shared" ca="1" si="50"/>
        <v>0</v>
      </c>
      <c r="CA50" s="82">
        <f t="shared" ca="1" si="26"/>
        <v>0</v>
      </c>
      <c r="CB50" s="82">
        <f t="shared" ca="1" si="26"/>
        <v>0</v>
      </c>
      <c r="CC50" s="82">
        <f t="shared" ca="1" si="26"/>
        <v>0</v>
      </c>
      <c r="CD50" s="82">
        <f t="shared" ca="1" si="26"/>
        <v>0</v>
      </c>
      <c r="CE50" s="36">
        <f t="shared" ca="1" si="51"/>
        <v>2.4895091300738557</v>
      </c>
      <c r="CF50" s="36">
        <f t="shared" ca="1" si="51"/>
        <v>1.3484841121233384</v>
      </c>
      <c r="CG50" s="36">
        <f t="shared" ca="1" si="51"/>
        <v>0.85167417607789797</v>
      </c>
      <c r="CH50" s="36">
        <f t="shared" ca="1" si="51"/>
        <v>0.58842943074472942</v>
      </c>
      <c r="CI50" s="36">
        <f t="shared" ca="1" si="51"/>
        <v>0.51781789905536202</v>
      </c>
      <c r="CJ50" s="36">
        <f t="shared" ca="1" si="51"/>
        <v>0.51781789905536202</v>
      </c>
      <c r="CK50" s="36">
        <f t="shared" ca="1" si="51"/>
        <v>1.035635798110724</v>
      </c>
      <c r="CL50" s="36">
        <f t="shared" ca="1" si="51"/>
        <v>1.5534536971660857</v>
      </c>
      <c r="CM50" s="36">
        <f t="shared" ca="1" si="51"/>
        <v>2.5890894952768102</v>
      </c>
      <c r="CN50" s="56">
        <f t="shared" ca="1" si="51"/>
        <v>5.1781789905536204</v>
      </c>
      <c r="CO50" s="56">
        <f t="shared" ca="1" si="51"/>
        <v>10.356357981107241</v>
      </c>
      <c r="CP50" s="56">
        <f t="shared" ca="1" si="51"/>
        <v>20.712715962214482</v>
      </c>
      <c r="CQ50" s="56">
        <f t="shared" ca="1" si="51"/>
        <v>41.425431924428963</v>
      </c>
      <c r="CR50" s="56">
        <f t="shared" ca="1" si="51"/>
        <v>0</v>
      </c>
      <c r="CS50" s="82">
        <f t="shared" ca="1" si="27"/>
        <v>0</v>
      </c>
      <c r="CT50" s="82">
        <f t="shared" ca="1" si="27"/>
        <v>0</v>
      </c>
      <c r="CU50" s="82">
        <f t="shared" ca="1" si="27"/>
        <v>0</v>
      </c>
      <c r="CV50" s="82">
        <f t="shared" ca="1" si="27"/>
        <v>0</v>
      </c>
      <c r="CW50" s="36">
        <f t="shared" ca="1" si="52"/>
        <v>1.342146206896552</v>
      </c>
      <c r="CX50" s="36">
        <f t="shared" ca="1" si="52"/>
        <v>0.7269958620689656</v>
      </c>
      <c r="CY50" s="36">
        <f t="shared" ca="1" si="52"/>
        <v>0.45915528130671512</v>
      </c>
      <c r="CZ50" s="36">
        <f t="shared" ca="1" si="52"/>
        <v>0.3172345579937304</v>
      </c>
      <c r="DA50" s="36">
        <f t="shared" ca="1" si="52"/>
        <v>0.27916641103448281</v>
      </c>
      <c r="DB50" s="36">
        <f t="shared" ca="1" si="52"/>
        <v>0.27916641103448281</v>
      </c>
      <c r="DC50" s="36">
        <f t="shared" ca="1" si="52"/>
        <v>0.27916641103448281</v>
      </c>
      <c r="DD50" s="36">
        <f t="shared" ca="1" si="52"/>
        <v>0.55833282206896562</v>
      </c>
      <c r="DE50" s="36">
        <f t="shared" ca="1" si="52"/>
        <v>0.83749923310344832</v>
      </c>
      <c r="DF50" s="56">
        <f t="shared" ca="1" si="52"/>
        <v>1.3958320551724139</v>
      </c>
      <c r="DG50" s="56">
        <f t="shared" ca="1" si="52"/>
        <v>2.7916641103448279</v>
      </c>
      <c r="DH50" s="56">
        <f t="shared" ca="1" si="52"/>
        <v>5.5833282206896557</v>
      </c>
      <c r="DI50" s="56">
        <f t="shared" ca="1" si="52"/>
        <v>11.166656441379311</v>
      </c>
      <c r="DJ50" s="56">
        <f t="shared" ca="1" si="52"/>
        <v>22.333312882758623</v>
      </c>
      <c r="DK50" s="82">
        <f t="shared" ca="1" si="28"/>
        <v>0</v>
      </c>
      <c r="DL50" s="82">
        <f t="shared" ca="1" si="28"/>
        <v>0</v>
      </c>
      <c r="DM50" s="82">
        <f t="shared" ca="1" si="28"/>
        <v>0</v>
      </c>
      <c r="DN50" s="82">
        <f t="shared" ca="1" si="28"/>
        <v>0</v>
      </c>
      <c r="DO50" s="36">
        <f t="shared" ca="1" si="53"/>
        <v>0.36533238187798417</v>
      </c>
      <c r="DP50" s="36">
        <f t="shared" ca="1" si="53"/>
        <v>0.19788837351724142</v>
      </c>
      <c r="DQ50" s="36">
        <f t="shared" ca="1" si="53"/>
        <v>0.12498213064246827</v>
      </c>
      <c r="DR50" s="36">
        <f t="shared" ca="1" si="53"/>
        <v>8.6351290262068975E-2</v>
      </c>
      <c r="DS50" s="36">
        <f t="shared" ca="1" si="53"/>
        <v>7.5989135430620705E-2</v>
      </c>
      <c r="DT50" s="36">
        <f t="shared" ca="1" si="53"/>
        <v>7.5989135430620705E-2</v>
      </c>
      <c r="DU50" s="36">
        <f t="shared" ca="1" si="53"/>
        <v>7.5989135430620705E-2</v>
      </c>
      <c r="DV50" s="36">
        <f t="shared" ca="1" si="53"/>
        <v>7.5989135430620705E-2</v>
      </c>
      <c r="DW50" s="36">
        <f t="shared" ca="1" si="53"/>
        <v>7.5989135430620705E-2</v>
      </c>
      <c r="DX50" s="56">
        <f t="shared" ca="1" si="53"/>
        <v>7.5989135430620705E-2</v>
      </c>
      <c r="DY50" s="56">
        <f t="shared" ca="1" si="53"/>
        <v>7.5989135430620705E-2</v>
      </c>
      <c r="DZ50" s="56">
        <f t="shared" ca="1" si="53"/>
        <v>0.15197827086124141</v>
      </c>
      <c r="EA50" s="56">
        <f t="shared" ca="1" si="53"/>
        <v>0.2279674062918621</v>
      </c>
      <c r="EB50" s="56">
        <f t="shared" ca="1" si="53"/>
        <v>0.37994567715310346</v>
      </c>
      <c r="EC50" s="82">
        <f t="shared" ca="1" si="29"/>
        <v>0.75989135430620691</v>
      </c>
      <c r="ED50" s="82">
        <f t="shared" ca="1" si="29"/>
        <v>1.5197827086124138</v>
      </c>
      <c r="EE50" s="82">
        <f t="shared" ca="1" si="29"/>
        <v>3.0395654172248276</v>
      </c>
      <c r="EF50" s="82">
        <f t="shared" ca="1" si="29"/>
        <v>6.0791308344496553</v>
      </c>
      <c r="EG50" s="36">
        <f t="shared" ca="1" si="54"/>
        <v>9.5705348753315628E-2</v>
      </c>
      <c r="EH50" s="36">
        <f t="shared" ca="1" si="54"/>
        <v>5.1840397241379295E-2</v>
      </c>
      <c r="EI50" s="36">
        <f t="shared" ca="1" si="54"/>
        <v>3.2741303520871137E-2</v>
      </c>
      <c r="EJ50" s="36">
        <f t="shared" ca="1" si="54"/>
        <v>2.2621264250783691E-2</v>
      </c>
      <c r="EK50" s="36">
        <f t="shared" ca="1" si="54"/>
        <v>1.9906712540689649E-2</v>
      </c>
      <c r="EL50" s="36">
        <f t="shared" ca="1" si="54"/>
        <v>1.9906712540689649E-2</v>
      </c>
      <c r="EM50" s="36">
        <f t="shared" ca="1" si="54"/>
        <v>1.9906712540689649E-2</v>
      </c>
      <c r="EN50" s="36">
        <f t="shared" ca="1" si="54"/>
        <v>1.9906712540689649E-2</v>
      </c>
      <c r="EO50" s="36">
        <f t="shared" ca="1" si="54"/>
        <v>1.9906712540689649E-2</v>
      </c>
      <c r="EP50" s="56">
        <f t="shared" ca="1" si="54"/>
        <v>1.9906712540689649E-2</v>
      </c>
      <c r="EQ50" s="56">
        <f t="shared" ca="1" si="54"/>
        <v>1.9906712540689649E-2</v>
      </c>
      <c r="ER50" s="56">
        <f t="shared" ca="1" si="54"/>
        <v>3.9813425081379299E-2</v>
      </c>
      <c r="ES50" s="56">
        <f t="shared" ca="1" si="54"/>
        <v>5.9720137622068944E-2</v>
      </c>
      <c r="ET50" s="56">
        <f t="shared" ca="1" si="54"/>
        <v>9.9533562703448236E-2</v>
      </c>
      <c r="EU50" s="82">
        <f t="shared" ca="1" si="30"/>
        <v>0.19906712540689647</v>
      </c>
      <c r="EV50" s="82">
        <f t="shared" ca="1" si="30"/>
        <v>0.39813425081379294</v>
      </c>
      <c r="EW50" s="82">
        <f t="shared" ca="1" si="30"/>
        <v>0.79626850162758589</v>
      </c>
      <c r="EX50" s="82">
        <f t="shared" ca="1" si="30"/>
        <v>1.5925370032551718</v>
      </c>
    </row>
    <row r="51" spans="9:154" x14ac:dyDescent="0.15">
      <c r="I51" s="36"/>
      <c r="J51" s="35" t="s">
        <v>149</v>
      </c>
      <c r="K51" s="10">
        <v>0.2</v>
      </c>
      <c r="S51" s="36">
        <v>48</v>
      </c>
      <c r="T51" s="40">
        <f>引用信息!W70</f>
        <v>553.71403557913629</v>
      </c>
      <c r="U51" s="40">
        <f>引用信息!X70</f>
        <v>39.579458489829314</v>
      </c>
      <c r="V51" s="40">
        <f>引用信息!Y70</f>
        <v>15.713103448275865</v>
      </c>
      <c r="W51" s="40">
        <f>引用信息!Z70</f>
        <v>3.7906880000000016</v>
      </c>
      <c r="X51" s="40">
        <f>引用信息!AA70</f>
        <v>0.99581793103448268</v>
      </c>
      <c r="Y51" s="37">
        <f>IF(INT(求节点($J$4:$J$21,$I$4:$I$21,节奏总纲!AD51))&gt;$I$21,$I$21,INT(求节点($J$4:$J$21,$I$4:$I$21,节奏总纲!AD51)))</f>
        <v>13</v>
      </c>
      <c r="Z51" s="37">
        <f>IF(INT(求节点($J$4:$J$21,$I$4:$I$21,节奏总纲!AE51))&gt;$I$21,$I$21,INT(求节点($J$4:$J$21,$I$4:$I$21,节奏总纲!AE51)))</f>
        <v>13</v>
      </c>
      <c r="AA51" s="37">
        <f>IF(INT(求节点($J$4:$J$21,$I$4:$I$21,节奏总纲!AF51))&gt;$I$21,$I$21,INT(求节点($J$4:$J$21,$I$4:$I$21,节奏总纲!AF51)))</f>
        <v>14</v>
      </c>
      <c r="AB51" s="37">
        <f>IF(INT(求节点($J$4:$J$21,$I$4:$I$21,节奏总纲!AG51))&gt;$I$21,$I$21,INT(求节点($J$4:$J$21,$I$4:$I$21,节奏总纲!AG51)))</f>
        <v>18</v>
      </c>
      <c r="AC51" s="37">
        <f>IF(INT(求节点($J$4:$J$21,$I$4:$I$21,节奏总纲!AH51))&gt;$I$21,$I$21,INT(求节点($J$4:$J$21,$I$4:$I$21,节奏总纲!AH51)))</f>
        <v>18</v>
      </c>
      <c r="AD51" s="55">
        <f>('[2]功能-行军令'!F$7+'[2]功能-行军令'!F$14+24*60/'[2]功能-行军令'!$F$18)*'[2]功能-行军令'!$AJ$7</f>
        <v>27.599999999999998</v>
      </c>
      <c r="AE51" s="55">
        <f>('[2]功能-行军令'!G$7+'[2]功能-行军令'!G$14+24*60/'[2]功能-行军令'!$F$18)*'[2]功能-行军令'!$AJ$7</f>
        <v>40.199999999999996</v>
      </c>
      <c r="AF51" s="55">
        <f>('[2]功能-行军令'!H$7+'[2]功能-行军令'!H$14+24*60/'[2]功能-行军令'!$F$18)*'[2]功能-行军令'!$AJ$7</f>
        <v>54.6</v>
      </c>
      <c r="AG51" s="55">
        <f>('[2]功能-行军令'!I$7+'[2]功能-行军令'!I$14+24*60/'[2]功能-行军令'!$F$18)*'[2]功能-行军令'!$AJ$7</f>
        <v>61.8</v>
      </c>
      <c r="AH51" s="55">
        <f>('[2]功能-行军令'!J$7+'[2]功能-行军令'!J$14+24*60/'[2]功能-行军令'!$F$18)*'[2]功能-行军令'!$AJ$7</f>
        <v>61.8</v>
      </c>
      <c r="AL51" s="35">
        <v>48</v>
      </c>
      <c r="AM51" s="28">
        <f t="shared" ca="1" si="55"/>
        <v>27.73437404321399</v>
      </c>
      <c r="AN51" s="28">
        <f t="shared" ca="1" si="55"/>
        <v>15.022785940074243</v>
      </c>
      <c r="AO51" s="28">
        <f t="shared" ca="1" si="55"/>
        <v>9.4880753305732046</v>
      </c>
      <c r="AP51" s="28">
        <f t="shared" ca="1" si="55"/>
        <v>6.5553975011233065</v>
      </c>
      <c r="AQ51" s="28">
        <f t="shared" ca="1" si="55"/>
        <v>5.7687498009885099</v>
      </c>
      <c r="AR51" s="28">
        <f t="shared" ca="1" si="55"/>
        <v>5.7687498009885099</v>
      </c>
      <c r="AS51" s="28">
        <f t="shared" ca="1" si="55"/>
        <v>11.168302317236607</v>
      </c>
      <c r="AT51" s="28">
        <f t="shared" ca="1" si="55"/>
        <v>16.842394176932974</v>
      </c>
      <c r="AU51" s="28">
        <f t="shared" ca="1" si="45"/>
        <v>27.916038552877446</v>
      </c>
      <c r="AV51" s="28">
        <f t="shared" ca="1" si="56"/>
        <v>55.462879821014482</v>
      </c>
      <c r="AW51" s="28">
        <f t="shared" ca="1" si="56"/>
        <v>110.83110170073682</v>
      </c>
      <c r="AX51" s="28">
        <f t="shared" ca="1" si="56"/>
        <v>221.66220340147365</v>
      </c>
      <c r="AY51" s="28">
        <f t="shared" ca="1" si="56"/>
        <v>443.22974886165514</v>
      </c>
      <c r="AZ51" s="28">
        <f t="shared" ca="1" si="56"/>
        <v>22.436437182322763</v>
      </c>
      <c r="BA51" s="28">
        <f t="shared" ca="1" si="25"/>
        <v>0.9465794129213797</v>
      </c>
      <c r="BB51" s="28">
        <f t="shared" ca="1" si="25"/>
        <v>1.8931588258427594</v>
      </c>
      <c r="BC51" s="28">
        <f t="shared" ca="1" si="25"/>
        <v>3.7863176516855188</v>
      </c>
      <c r="BD51" s="28">
        <f t="shared" ca="1" si="25"/>
        <v>7.5726353033710376</v>
      </c>
      <c r="BE51" s="28"/>
      <c r="BF51" s="28">
        <f t="shared" ca="1" si="14"/>
        <v>994.08592962503224</v>
      </c>
      <c r="BG51" s="28"/>
      <c r="BI51" s="28"/>
      <c r="BJ51" s="28"/>
      <c r="BK51" s="28"/>
      <c r="BL51" s="36">
        <v>48</v>
      </c>
      <c r="BM51" s="36">
        <f t="shared" ca="1" si="50"/>
        <v>23.511549818437171</v>
      </c>
      <c r="BN51" s="36">
        <f t="shared" ca="1" si="50"/>
        <v>12.735422818320133</v>
      </c>
      <c r="BO51" s="36">
        <f t="shared" ca="1" si="50"/>
        <v>8.0434249378863996</v>
      </c>
      <c r="BP51" s="36">
        <f t="shared" ca="1" si="50"/>
        <v>5.5572754116306031</v>
      </c>
      <c r="BQ51" s="36">
        <f t="shared" ca="1" si="50"/>
        <v>4.8904023622349317</v>
      </c>
      <c r="BR51" s="36">
        <f t="shared" ca="1" si="50"/>
        <v>4.8904023622349317</v>
      </c>
      <c r="BS51" s="36">
        <f t="shared" ca="1" si="50"/>
        <v>9.7808047244698635</v>
      </c>
      <c r="BT51" s="36">
        <f t="shared" ca="1" si="50"/>
        <v>14.671207086704793</v>
      </c>
      <c r="BU51" s="36">
        <f t="shared" ca="1" si="50"/>
        <v>24.452011811174657</v>
      </c>
      <c r="BV51" s="56">
        <f t="shared" ca="1" si="50"/>
        <v>48.904023622349314</v>
      </c>
      <c r="BW51" s="56">
        <f t="shared" ca="1" si="50"/>
        <v>97.808047244698628</v>
      </c>
      <c r="BX51" s="56">
        <f t="shared" ca="1" si="50"/>
        <v>195.61609448939726</v>
      </c>
      <c r="BY51" s="56">
        <f t="shared" ca="1" si="50"/>
        <v>391.23218897879451</v>
      </c>
      <c r="BZ51" s="56">
        <f t="shared" ca="1" si="50"/>
        <v>0</v>
      </c>
      <c r="CA51" s="82">
        <f t="shared" ca="1" si="26"/>
        <v>0</v>
      </c>
      <c r="CB51" s="82">
        <f t="shared" ca="1" si="26"/>
        <v>0</v>
      </c>
      <c r="CC51" s="82">
        <f t="shared" ca="1" si="26"/>
        <v>0</v>
      </c>
      <c r="CD51" s="82">
        <f t="shared" ca="1" si="26"/>
        <v>0</v>
      </c>
      <c r="CE51" s="36">
        <f t="shared" ca="1" si="51"/>
        <v>2.4478372789094438</v>
      </c>
      <c r="CF51" s="36">
        <f t="shared" ca="1" si="51"/>
        <v>1.325911859409282</v>
      </c>
      <c r="CG51" s="36">
        <f t="shared" ca="1" si="51"/>
        <v>0.83741801646902025</v>
      </c>
      <c r="CH51" s="36">
        <f t="shared" ca="1" si="51"/>
        <v>0.57857972046950479</v>
      </c>
      <c r="CI51" s="36">
        <f t="shared" ca="1" si="51"/>
        <v>0.50915015401316432</v>
      </c>
      <c r="CJ51" s="36">
        <f t="shared" ca="1" si="51"/>
        <v>0.50915015401316432</v>
      </c>
      <c r="CK51" s="36">
        <f t="shared" ca="1" si="51"/>
        <v>1.0183003080263286</v>
      </c>
      <c r="CL51" s="36">
        <f t="shared" ca="1" si="51"/>
        <v>1.5274504620394926</v>
      </c>
      <c r="CM51" s="36">
        <f t="shared" ca="1" si="51"/>
        <v>2.5457507700658213</v>
      </c>
      <c r="CN51" s="56">
        <f t="shared" ca="1" si="51"/>
        <v>5.0915015401316426</v>
      </c>
      <c r="CO51" s="56">
        <f t="shared" ca="1" si="51"/>
        <v>10.183003080263285</v>
      </c>
      <c r="CP51" s="56">
        <f t="shared" ca="1" si="51"/>
        <v>20.36600616052657</v>
      </c>
      <c r="CQ51" s="56">
        <f t="shared" ca="1" si="51"/>
        <v>40.732012321053141</v>
      </c>
      <c r="CR51" s="56">
        <f t="shared" ca="1" si="51"/>
        <v>0</v>
      </c>
      <c r="CS51" s="82">
        <f t="shared" ca="1" si="27"/>
        <v>0</v>
      </c>
      <c r="CT51" s="82">
        <f t="shared" ca="1" si="27"/>
        <v>0</v>
      </c>
      <c r="CU51" s="82">
        <f t="shared" ca="1" si="27"/>
        <v>0</v>
      </c>
      <c r="CV51" s="82">
        <f t="shared" ca="1" si="27"/>
        <v>0</v>
      </c>
      <c r="CW51" s="36">
        <f t="shared" ca="1" si="52"/>
        <v>1.3199006896551728</v>
      </c>
      <c r="CX51" s="36">
        <f t="shared" ca="1" si="52"/>
        <v>0.71494620689655186</v>
      </c>
      <c r="CY51" s="36">
        <f t="shared" ca="1" si="52"/>
        <v>0.45154497277676964</v>
      </c>
      <c r="CZ51" s="36">
        <f t="shared" ca="1" si="52"/>
        <v>0.31197652664576808</v>
      </c>
      <c r="DA51" s="36">
        <f t="shared" ca="1" si="52"/>
        <v>0.27453934344827591</v>
      </c>
      <c r="DB51" s="36">
        <f t="shared" ca="1" si="52"/>
        <v>0.27453934344827591</v>
      </c>
      <c r="DC51" s="36">
        <f t="shared" ca="1" si="52"/>
        <v>0.27453934344827591</v>
      </c>
      <c r="DD51" s="36">
        <f t="shared" ca="1" si="52"/>
        <v>0.54907868689655182</v>
      </c>
      <c r="DE51" s="36">
        <f t="shared" ca="1" si="52"/>
        <v>0.82361803034482761</v>
      </c>
      <c r="DF51" s="56">
        <f t="shared" ca="1" si="52"/>
        <v>1.3726967172413795</v>
      </c>
      <c r="DG51" s="56">
        <f t="shared" ca="1" si="52"/>
        <v>2.7453934344827591</v>
      </c>
      <c r="DH51" s="56">
        <f t="shared" ca="1" si="52"/>
        <v>5.4907868689655182</v>
      </c>
      <c r="DI51" s="56">
        <f t="shared" ca="1" si="52"/>
        <v>10.981573737931036</v>
      </c>
      <c r="DJ51" s="56">
        <f t="shared" ca="1" si="52"/>
        <v>21.963147475862073</v>
      </c>
      <c r="DK51" s="82">
        <f t="shared" ca="1" si="28"/>
        <v>0</v>
      </c>
      <c r="DL51" s="82">
        <f t="shared" ca="1" si="28"/>
        <v>0</v>
      </c>
      <c r="DM51" s="82">
        <f t="shared" ca="1" si="28"/>
        <v>0</v>
      </c>
      <c r="DN51" s="82">
        <f t="shared" ca="1" si="28"/>
        <v>0</v>
      </c>
      <c r="DO51" s="36">
        <f t="shared" ca="1" si="53"/>
        <v>0.36040695138461554</v>
      </c>
      <c r="DP51" s="36">
        <f t="shared" ca="1" si="53"/>
        <v>0.19522043200000008</v>
      </c>
      <c r="DQ51" s="36">
        <f t="shared" ca="1" si="53"/>
        <v>0.12329711494736847</v>
      </c>
      <c r="DR51" s="36">
        <f t="shared" ca="1" si="53"/>
        <v>8.5187097600000025E-2</v>
      </c>
      <c r="DS51" s="36">
        <f t="shared" ca="1" si="53"/>
        <v>7.4964645888000031E-2</v>
      </c>
      <c r="DT51" s="36">
        <f t="shared" ca="1" si="53"/>
        <v>7.4964645888000031E-2</v>
      </c>
      <c r="DU51" s="36">
        <f t="shared" ca="1" si="53"/>
        <v>7.4964645888000031E-2</v>
      </c>
      <c r="DV51" s="36">
        <f t="shared" ca="1" si="53"/>
        <v>7.4964645888000031E-2</v>
      </c>
      <c r="DW51" s="36">
        <f t="shared" ca="1" si="53"/>
        <v>7.4964645888000031E-2</v>
      </c>
      <c r="DX51" s="56">
        <f t="shared" ca="1" si="53"/>
        <v>7.4964645888000031E-2</v>
      </c>
      <c r="DY51" s="56">
        <f t="shared" ca="1" si="53"/>
        <v>7.4964645888000031E-2</v>
      </c>
      <c r="DZ51" s="56">
        <f t="shared" ca="1" si="53"/>
        <v>0.14992929177600006</v>
      </c>
      <c r="EA51" s="56">
        <f t="shared" ca="1" si="53"/>
        <v>0.22489393766400007</v>
      </c>
      <c r="EB51" s="56">
        <f t="shared" ca="1" si="53"/>
        <v>0.37482322944000018</v>
      </c>
      <c r="EC51" s="82">
        <f t="shared" ca="1" si="29"/>
        <v>0.74964645888000037</v>
      </c>
      <c r="ED51" s="82">
        <f t="shared" ca="1" si="29"/>
        <v>1.4992929177600007</v>
      </c>
      <c r="EE51" s="82">
        <f t="shared" ca="1" si="29"/>
        <v>2.9985858355200015</v>
      </c>
      <c r="EF51" s="82">
        <f t="shared" ca="1" si="29"/>
        <v>5.9971716710400029</v>
      </c>
      <c r="EG51" s="36">
        <f t="shared" ca="1" si="54"/>
        <v>9.4679304827586214E-2</v>
      </c>
      <c r="EH51" s="36">
        <f t="shared" ca="1" si="54"/>
        <v>5.1284623448275862E-2</v>
      </c>
      <c r="EI51" s="36">
        <f t="shared" ca="1" si="54"/>
        <v>3.239028849364791E-2</v>
      </c>
      <c r="EJ51" s="36">
        <f t="shared" ca="1" si="54"/>
        <v>2.2378744777429464E-2</v>
      </c>
      <c r="EK51" s="36">
        <f t="shared" ca="1" si="54"/>
        <v>1.9693295404137931E-2</v>
      </c>
      <c r="EL51" s="36">
        <f t="shared" ca="1" si="54"/>
        <v>1.9693295404137931E-2</v>
      </c>
      <c r="EM51" s="36">
        <f t="shared" ca="1" si="54"/>
        <v>1.9693295404137931E-2</v>
      </c>
      <c r="EN51" s="36">
        <f t="shared" ca="1" si="54"/>
        <v>1.9693295404137931E-2</v>
      </c>
      <c r="EO51" s="36">
        <f t="shared" ca="1" si="54"/>
        <v>1.9693295404137931E-2</v>
      </c>
      <c r="EP51" s="56">
        <f t="shared" ca="1" si="54"/>
        <v>1.9693295404137931E-2</v>
      </c>
      <c r="EQ51" s="56">
        <f t="shared" ca="1" si="54"/>
        <v>1.9693295404137931E-2</v>
      </c>
      <c r="ER51" s="56">
        <f t="shared" ca="1" si="54"/>
        <v>3.9386590808275862E-2</v>
      </c>
      <c r="ES51" s="56">
        <f t="shared" ca="1" si="54"/>
        <v>5.9079886212413786E-2</v>
      </c>
      <c r="ET51" s="56">
        <f t="shared" ca="1" si="54"/>
        <v>9.8466477020689655E-2</v>
      </c>
      <c r="EU51" s="82">
        <f t="shared" ca="1" si="30"/>
        <v>0.19693295404137931</v>
      </c>
      <c r="EV51" s="82">
        <f t="shared" ca="1" si="30"/>
        <v>0.39386590808275862</v>
      </c>
      <c r="EW51" s="82">
        <f t="shared" ca="1" si="30"/>
        <v>0.78773181616551724</v>
      </c>
      <c r="EX51" s="82">
        <f t="shared" ca="1" si="30"/>
        <v>1.5754636323310345</v>
      </c>
    </row>
    <row r="52" spans="9:154" x14ac:dyDescent="0.15">
      <c r="I52" s="36"/>
      <c r="J52" s="36" t="s">
        <v>150</v>
      </c>
      <c r="K52" s="10">
        <v>0.1</v>
      </c>
      <c r="S52" s="36">
        <v>49</v>
      </c>
      <c r="T52" s="40">
        <f>引用信息!W71</f>
        <v>544.37080669094826</v>
      </c>
      <c r="U52" s="40">
        <f>引用信息!X71</f>
        <v>38.905882964224141</v>
      </c>
      <c r="V52" s="40">
        <f>引用信息!Y71</f>
        <v>15.448275862068966</v>
      </c>
      <c r="W52" s="40">
        <f>引用信息!Z71</f>
        <v>3.7384827586206906</v>
      </c>
      <c r="X52" s="40">
        <f>引用信息!AA71</f>
        <v>0.98482758620689637</v>
      </c>
      <c r="Y52" s="37">
        <f>IF(INT(求节点($J$4:$J$21,$I$4:$I$21,节奏总纲!AD52))&gt;$I$21,$I$21,INT(求节点($J$4:$J$21,$I$4:$I$21,节奏总纲!AD52)))</f>
        <v>13</v>
      </c>
      <c r="Z52" s="37">
        <f>IF(INT(求节点($J$4:$J$21,$I$4:$I$21,节奏总纲!AE52))&gt;$I$21,$I$21,INT(求节点($J$4:$J$21,$I$4:$I$21,节奏总纲!AE52)))</f>
        <v>13</v>
      </c>
      <c r="AA52" s="37">
        <f>IF(INT(求节点($J$4:$J$21,$I$4:$I$21,节奏总纲!AF52))&gt;$I$21,$I$21,INT(求节点($J$4:$J$21,$I$4:$I$21,节奏总纲!AF52)))</f>
        <v>14</v>
      </c>
      <c r="AB52" s="37">
        <f>IF(INT(求节点($J$4:$J$21,$I$4:$I$21,节奏总纲!AG52))&gt;$I$21,$I$21,INT(求节点($J$4:$J$21,$I$4:$I$21,节奏总纲!AG52)))</f>
        <v>18</v>
      </c>
      <c r="AC52" s="37">
        <f>IF(INT(求节点($J$4:$J$21,$I$4:$I$21,节奏总纲!AH52))&gt;$I$21,$I$21,INT(求节点($J$4:$J$21,$I$4:$I$21,节奏总纲!AH52)))</f>
        <v>18</v>
      </c>
      <c r="AD52" s="55">
        <f>('[2]功能-行军令'!F$7+'[2]功能-行军令'!F$14+24*60/'[2]功能-行军令'!$F$18)*'[2]功能-行军令'!$AJ$7</f>
        <v>27.599999999999998</v>
      </c>
      <c r="AE52" s="55">
        <f>('[2]功能-行军令'!G$7+'[2]功能-行军令'!G$14+24*60/'[2]功能-行军令'!$F$18)*'[2]功能-行军令'!$AJ$7</f>
        <v>40.199999999999996</v>
      </c>
      <c r="AF52" s="55">
        <f>('[2]功能-行军令'!H$7+'[2]功能-行军令'!H$14+24*60/'[2]功能-行军令'!$F$18)*'[2]功能-行军令'!$AJ$7</f>
        <v>54.6</v>
      </c>
      <c r="AG52" s="55">
        <f>('[2]功能-行军令'!I$7+'[2]功能-行军令'!I$14+24*60/'[2]功能-行军令'!$F$18)*'[2]功能-行军令'!$AJ$7</f>
        <v>61.8</v>
      </c>
      <c r="AH52" s="55">
        <f>('[2]功能-行军令'!J$7+'[2]功能-行军令'!J$14+24*60/'[2]功能-行军令'!$F$18)*'[2]功能-行军令'!$AJ$7</f>
        <v>61.8</v>
      </c>
      <c r="AL52" s="35">
        <v>49</v>
      </c>
      <c r="AM52" s="28">
        <f t="shared" ca="1" si="55"/>
        <v>27.267734155709679</v>
      </c>
      <c r="AN52" s="28">
        <f t="shared" ca="1" si="55"/>
        <v>14.770022667676075</v>
      </c>
      <c r="AO52" s="28">
        <f t="shared" ca="1" si="55"/>
        <v>9.3284353690585728</v>
      </c>
      <c r="AP52" s="28">
        <f t="shared" ca="1" si="55"/>
        <v>6.4451008004404677</v>
      </c>
      <c r="AQ52" s="28">
        <f t="shared" ca="1" si="55"/>
        <v>5.6716887043876127</v>
      </c>
      <c r="AR52" s="28">
        <f t="shared" ca="1" si="55"/>
        <v>5.6716887043876127</v>
      </c>
      <c r="AS52" s="28">
        <f t="shared" ca="1" si="55"/>
        <v>10.980056947533846</v>
      </c>
      <c r="AT52" s="28">
        <f t="shared" ca="1" si="55"/>
        <v>16.558337466542149</v>
      </c>
      <c r="AU52" s="28">
        <f t="shared" ca="1" si="45"/>
        <v>27.444986228696688</v>
      </c>
      <c r="AV52" s="28">
        <f t="shared" ca="1" si="56"/>
        <v>54.526651996151998</v>
      </c>
      <c r="AW52" s="28">
        <f t="shared" ca="1" si="56"/>
        <v>108.95989580692468</v>
      </c>
      <c r="AX52" s="28">
        <f t="shared" ca="1" si="56"/>
        <v>217.91979161384936</v>
      </c>
      <c r="AY52" s="28">
        <f t="shared" ca="1" si="56"/>
        <v>435.74617504231941</v>
      </c>
      <c r="AZ52" s="28">
        <f t="shared" ca="1" si="56"/>
        <v>22.060022995862074</v>
      </c>
      <c r="BA52" s="28">
        <f t="shared" ca="1" si="25"/>
        <v>0.9340818537931036</v>
      </c>
      <c r="BB52" s="28">
        <f t="shared" ca="1" si="25"/>
        <v>1.8681637075862072</v>
      </c>
      <c r="BC52" s="28">
        <f t="shared" ca="1" si="25"/>
        <v>3.7363274151724144</v>
      </c>
      <c r="BD52" s="28">
        <f t="shared" ca="1" si="25"/>
        <v>7.4726548303448288</v>
      </c>
      <c r="BE52" s="28"/>
      <c r="BF52" s="28">
        <f t="shared" ca="1" si="14"/>
        <v>977.36181630643682</v>
      </c>
      <c r="BG52" s="28"/>
      <c r="BI52" s="28"/>
      <c r="BJ52" s="28"/>
      <c r="BK52" s="28"/>
      <c r="BL52" s="36">
        <v>49</v>
      </c>
      <c r="BM52" s="36">
        <f t="shared" ca="1" si="50"/>
        <v>23.114821945646415</v>
      </c>
      <c r="BN52" s="36">
        <f t="shared" ca="1" si="50"/>
        <v>12.520528553891808</v>
      </c>
      <c r="BO52" s="36">
        <f t="shared" ca="1" si="50"/>
        <v>7.9077022445632466</v>
      </c>
      <c r="BP52" s="36">
        <f t="shared" ca="1" si="50"/>
        <v>5.4635033689709696</v>
      </c>
      <c r="BQ52" s="36">
        <f t="shared" ca="1" si="50"/>
        <v>4.8078829646944543</v>
      </c>
      <c r="BR52" s="36">
        <f t="shared" ca="1" si="50"/>
        <v>4.8078829646944543</v>
      </c>
      <c r="BS52" s="36">
        <f t="shared" ca="1" si="50"/>
        <v>9.6157659293889086</v>
      </c>
      <c r="BT52" s="36">
        <f t="shared" ca="1" si="50"/>
        <v>14.423648894083362</v>
      </c>
      <c r="BU52" s="36">
        <f t="shared" ca="1" si="50"/>
        <v>24.039414823472274</v>
      </c>
      <c r="BV52" s="56">
        <f t="shared" ca="1" si="50"/>
        <v>48.078829646944548</v>
      </c>
      <c r="BW52" s="56">
        <f t="shared" ca="1" si="50"/>
        <v>96.157659293889097</v>
      </c>
      <c r="BX52" s="56">
        <f t="shared" ca="1" si="50"/>
        <v>192.31531858777819</v>
      </c>
      <c r="BY52" s="56">
        <f t="shared" ca="1" si="50"/>
        <v>384.63063717555639</v>
      </c>
      <c r="BZ52" s="56">
        <f t="shared" ca="1" si="50"/>
        <v>0</v>
      </c>
      <c r="CA52" s="82">
        <f t="shared" ca="1" si="26"/>
        <v>0</v>
      </c>
      <c r="CB52" s="82">
        <f t="shared" ca="1" si="26"/>
        <v>0</v>
      </c>
      <c r="CC52" s="82">
        <f t="shared" ca="1" si="26"/>
        <v>0</v>
      </c>
      <c r="CD52" s="82">
        <f t="shared" ca="1" si="26"/>
        <v>0</v>
      </c>
      <c r="CE52" s="36">
        <f t="shared" ca="1" si="51"/>
        <v>2.4061792233258621</v>
      </c>
      <c r="CF52" s="36">
        <f t="shared" ca="1" si="51"/>
        <v>1.3033470793015087</v>
      </c>
      <c r="CG52" s="36">
        <f t="shared" ca="1" si="51"/>
        <v>0.82316657640095281</v>
      </c>
      <c r="CH52" s="36">
        <f t="shared" ca="1" si="51"/>
        <v>0.56873327096793103</v>
      </c>
      <c r="CI52" s="36">
        <f t="shared" ca="1" si="51"/>
        <v>0.50048527845177937</v>
      </c>
      <c r="CJ52" s="36">
        <f t="shared" ca="1" si="51"/>
        <v>0.50048527845177937</v>
      </c>
      <c r="CK52" s="36">
        <f t="shared" ca="1" si="51"/>
        <v>1.0009705569035587</v>
      </c>
      <c r="CL52" s="36">
        <f t="shared" ca="1" si="51"/>
        <v>1.501455835355338</v>
      </c>
      <c r="CM52" s="36">
        <f t="shared" ca="1" si="51"/>
        <v>2.5024263922588967</v>
      </c>
      <c r="CN52" s="56">
        <f t="shared" ca="1" si="51"/>
        <v>5.0048527845177935</v>
      </c>
      <c r="CO52" s="56">
        <f t="shared" ca="1" si="51"/>
        <v>10.009705569035587</v>
      </c>
      <c r="CP52" s="56">
        <f t="shared" ca="1" si="51"/>
        <v>20.019411138071174</v>
      </c>
      <c r="CQ52" s="56">
        <f t="shared" ca="1" si="51"/>
        <v>40.038822276142348</v>
      </c>
      <c r="CR52" s="56">
        <f t="shared" ca="1" si="51"/>
        <v>0</v>
      </c>
      <c r="CS52" s="82">
        <f t="shared" ca="1" si="27"/>
        <v>0</v>
      </c>
      <c r="CT52" s="82">
        <f t="shared" ca="1" si="27"/>
        <v>0</v>
      </c>
      <c r="CU52" s="82">
        <f t="shared" ca="1" si="27"/>
        <v>0</v>
      </c>
      <c r="CV52" s="82">
        <f t="shared" ca="1" si="27"/>
        <v>0</v>
      </c>
      <c r="CW52" s="36">
        <f t="shared" ca="1" si="52"/>
        <v>1.2976551724137932</v>
      </c>
      <c r="CX52" s="36">
        <f t="shared" ca="1" si="52"/>
        <v>0.70289655172413801</v>
      </c>
      <c r="CY52" s="36">
        <f t="shared" ca="1" si="52"/>
        <v>0.44393466424682404</v>
      </c>
      <c r="CZ52" s="36">
        <f t="shared" ca="1" si="52"/>
        <v>0.30671849529780565</v>
      </c>
      <c r="DA52" s="36">
        <f t="shared" ca="1" si="52"/>
        <v>0.26991227586206901</v>
      </c>
      <c r="DB52" s="36">
        <f t="shared" ca="1" si="52"/>
        <v>0.26991227586206901</v>
      </c>
      <c r="DC52" s="36">
        <f t="shared" ca="1" si="52"/>
        <v>0.26991227586206901</v>
      </c>
      <c r="DD52" s="36">
        <f t="shared" ca="1" si="52"/>
        <v>0.53982455172413801</v>
      </c>
      <c r="DE52" s="36">
        <f t="shared" ca="1" si="52"/>
        <v>0.80973682758620691</v>
      </c>
      <c r="DF52" s="56">
        <f t="shared" ca="1" si="52"/>
        <v>1.3495613793103451</v>
      </c>
      <c r="DG52" s="56">
        <f t="shared" ca="1" si="52"/>
        <v>2.6991227586206903</v>
      </c>
      <c r="DH52" s="56">
        <f t="shared" ca="1" si="52"/>
        <v>5.3982455172413806</v>
      </c>
      <c r="DI52" s="56">
        <f t="shared" ca="1" si="52"/>
        <v>10.796491034482761</v>
      </c>
      <c r="DJ52" s="56">
        <f t="shared" ca="1" si="52"/>
        <v>21.592982068965522</v>
      </c>
      <c r="DK52" s="82">
        <f t="shared" ca="1" si="28"/>
        <v>0</v>
      </c>
      <c r="DL52" s="82">
        <f t="shared" ca="1" si="28"/>
        <v>0</v>
      </c>
      <c r="DM52" s="82">
        <f t="shared" ca="1" si="28"/>
        <v>0</v>
      </c>
      <c r="DN52" s="82">
        <f t="shared" ca="1" si="28"/>
        <v>0</v>
      </c>
      <c r="DO52" s="36">
        <f t="shared" ca="1" si="53"/>
        <v>0.35544343766578257</v>
      </c>
      <c r="DP52" s="36">
        <f t="shared" ca="1" si="53"/>
        <v>0.19253186206896555</v>
      </c>
      <c r="DQ52" s="36">
        <f t="shared" ca="1" si="53"/>
        <v>0.12159907078039929</v>
      </c>
      <c r="DR52" s="36">
        <f t="shared" ca="1" si="53"/>
        <v>8.4013903448275862E-2</v>
      </c>
      <c r="DS52" s="36">
        <f t="shared" ca="1" si="53"/>
        <v>7.3932235034482777E-2</v>
      </c>
      <c r="DT52" s="36">
        <f t="shared" ca="1" si="53"/>
        <v>7.3932235034482777E-2</v>
      </c>
      <c r="DU52" s="36">
        <f t="shared" ca="1" si="53"/>
        <v>7.3932235034482777E-2</v>
      </c>
      <c r="DV52" s="36">
        <f t="shared" ca="1" si="53"/>
        <v>7.3932235034482777E-2</v>
      </c>
      <c r="DW52" s="36">
        <f t="shared" ca="1" si="53"/>
        <v>7.3932235034482777E-2</v>
      </c>
      <c r="DX52" s="56">
        <f t="shared" ca="1" si="53"/>
        <v>7.3932235034482777E-2</v>
      </c>
      <c r="DY52" s="56">
        <f t="shared" ca="1" si="53"/>
        <v>7.3932235034482777E-2</v>
      </c>
      <c r="DZ52" s="56">
        <f t="shared" ca="1" si="53"/>
        <v>0.14786447006896555</v>
      </c>
      <c r="EA52" s="56">
        <f t="shared" ca="1" si="53"/>
        <v>0.22179670510344829</v>
      </c>
      <c r="EB52" s="56">
        <f t="shared" ca="1" si="53"/>
        <v>0.36966117517241387</v>
      </c>
      <c r="EC52" s="82">
        <f t="shared" ca="1" si="29"/>
        <v>0.73932235034482774</v>
      </c>
      <c r="ED52" s="82">
        <f t="shared" ca="1" si="29"/>
        <v>1.4786447006896555</v>
      </c>
      <c r="EE52" s="82">
        <f t="shared" ca="1" si="29"/>
        <v>2.957289401379311</v>
      </c>
      <c r="EF52" s="82">
        <f t="shared" ca="1" si="29"/>
        <v>5.9145788027586219</v>
      </c>
      <c r="EG52" s="36">
        <f t="shared" ca="1" si="54"/>
        <v>9.3634376657824911E-2</v>
      </c>
      <c r="EH52" s="36">
        <f t="shared" ca="1" si="54"/>
        <v>5.0718620689655158E-2</v>
      </c>
      <c r="EI52" s="36">
        <f t="shared" ca="1" si="54"/>
        <v>3.2032813067150626E-2</v>
      </c>
      <c r="EJ52" s="36">
        <f t="shared" ca="1" si="54"/>
        <v>2.2131761755485885E-2</v>
      </c>
      <c r="EK52" s="36">
        <f t="shared" ca="1" si="54"/>
        <v>1.9475950344827582E-2</v>
      </c>
      <c r="EL52" s="36">
        <f t="shared" ca="1" si="54"/>
        <v>1.9475950344827582E-2</v>
      </c>
      <c r="EM52" s="36">
        <f t="shared" ca="1" si="54"/>
        <v>1.9475950344827582E-2</v>
      </c>
      <c r="EN52" s="36">
        <f t="shared" ca="1" si="54"/>
        <v>1.9475950344827582E-2</v>
      </c>
      <c r="EO52" s="36">
        <f t="shared" ca="1" si="54"/>
        <v>1.9475950344827582E-2</v>
      </c>
      <c r="EP52" s="56">
        <f t="shared" ca="1" si="54"/>
        <v>1.9475950344827582E-2</v>
      </c>
      <c r="EQ52" s="56">
        <f t="shared" ca="1" si="54"/>
        <v>1.9475950344827582E-2</v>
      </c>
      <c r="ER52" s="56">
        <f t="shared" ca="1" si="54"/>
        <v>3.8951900689655164E-2</v>
      </c>
      <c r="ES52" s="56">
        <f t="shared" ca="1" si="54"/>
        <v>5.8427851034482739E-2</v>
      </c>
      <c r="ET52" s="56">
        <f t="shared" ca="1" si="54"/>
        <v>9.7379751724137917E-2</v>
      </c>
      <c r="EU52" s="82">
        <f t="shared" ca="1" si="30"/>
        <v>0.19475950344827583</v>
      </c>
      <c r="EV52" s="82">
        <f t="shared" ca="1" si="30"/>
        <v>0.38951900689655167</v>
      </c>
      <c r="EW52" s="82">
        <f t="shared" ca="1" si="30"/>
        <v>0.77903801379310333</v>
      </c>
      <c r="EX52" s="82">
        <f t="shared" ca="1" si="30"/>
        <v>1.5580760275862067</v>
      </c>
    </row>
    <row r="53" spans="9:154" x14ac:dyDescent="0.15">
      <c r="I53" s="36"/>
      <c r="J53" s="36" t="s">
        <v>153</v>
      </c>
      <c r="K53" s="10">
        <v>0.05</v>
      </c>
      <c r="S53" s="36">
        <v>50</v>
      </c>
      <c r="T53" s="40">
        <f>引用信息!W72</f>
        <v>535.02795391229995</v>
      </c>
      <c r="U53" s="40">
        <f>引用信息!X72</f>
        <v>38.232530501493102</v>
      </c>
      <c r="V53" s="40">
        <f>引用信息!Y72</f>
        <v>15.183448275862069</v>
      </c>
      <c r="W53" s="40">
        <f>引用信息!Z72</f>
        <v>3.6858769655172425</v>
      </c>
      <c r="X53" s="40">
        <f>引用信息!AA72</f>
        <v>0.97363862068965512</v>
      </c>
      <c r="Y53" s="37">
        <f>IF(INT(求节点($J$4:$J$21,$I$4:$I$21,节奏总纲!AD53))&gt;$I$21,$I$21,INT(求节点($J$4:$J$21,$I$4:$I$21,节奏总纲!AD53)))</f>
        <v>13</v>
      </c>
      <c r="Z53" s="37">
        <f>IF(INT(求节点($J$4:$J$21,$I$4:$I$21,节奏总纲!AE53))&gt;$I$21,$I$21,INT(求节点($J$4:$J$21,$I$4:$I$21,节奏总纲!AE53)))</f>
        <v>13</v>
      </c>
      <c r="AA53" s="37">
        <f>IF(INT(求节点($J$4:$J$21,$I$4:$I$21,节奏总纲!AF53))&gt;$I$21,$I$21,INT(求节点($J$4:$J$21,$I$4:$I$21,节奏总纲!AF53)))</f>
        <v>14</v>
      </c>
      <c r="AB53" s="37">
        <f>IF(INT(求节点($J$4:$J$21,$I$4:$I$21,节奏总纲!AG53))&gt;$I$21,$I$21,INT(求节点($J$4:$J$21,$I$4:$I$21,节奏总纲!AG53)))</f>
        <v>18</v>
      </c>
      <c r="AC53" s="37">
        <f>IF(INT(求节点($J$4:$J$21,$I$4:$I$21,节奏总纲!AH53))&gt;$I$21,$I$21,INT(求节点($J$4:$J$21,$I$4:$I$21,节奏总纲!AH53)))</f>
        <v>18</v>
      </c>
      <c r="AD53" s="55">
        <f>('[2]功能-行军令'!F$7+'[2]功能-行军令'!F$14+24*60/'[2]功能-行军令'!$F$18)*'[2]功能-行军令'!$AJ$7</f>
        <v>27.599999999999998</v>
      </c>
      <c r="AE53" s="55">
        <f>('[2]功能-行军令'!G$7+'[2]功能-行军令'!G$14+24*60/'[2]功能-行军令'!$F$18)*'[2]功能-行军令'!$AJ$7</f>
        <v>40.199999999999996</v>
      </c>
      <c r="AF53" s="55">
        <f>('[2]功能-行军令'!H$7+'[2]功能-行军令'!H$14+24*60/'[2]功能-行军令'!$F$18)*'[2]功能-行军令'!$AJ$7</f>
        <v>54.6</v>
      </c>
      <c r="AG53" s="55">
        <f>('[2]功能-行军令'!I$7+'[2]功能-行军令'!I$14+24*60/'[2]功能-行军令'!$F$18)*'[2]功能-行军令'!$AJ$7</f>
        <v>61.8</v>
      </c>
      <c r="AH53" s="55">
        <f>('[2]功能-行军令'!J$7+'[2]功能-行军令'!J$14+24*60/'[2]功能-行军令'!$F$18)*'[2]功能-行军令'!$AJ$7</f>
        <v>61.8</v>
      </c>
      <c r="AL53" s="35">
        <v>50</v>
      </c>
      <c r="AM53" s="28">
        <f t="shared" ca="1" si="55"/>
        <v>26.801067066506395</v>
      </c>
      <c r="AN53" s="28">
        <f t="shared" ca="1" si="55"/>
        <v>14.517244661024295</v>
      </c>
      <c r="AO53" s="28">
        <f t="shared" ca="1" si="55"/>
        <v>9.1687861016995562</v>
      </c>
      <c r="AP53" s="28">
        <f t="shared" ca="1" si="55"/>
        <v>6.3347976702651474</v>
      </c>
      <c r="AQ53" s="28">
        <f t="shared" ca="1" si="55"/>
        <v>5.5746219498333298</v>
      </c>
      <c r="AR53" s="28">
        <f t="shared" ca="1" si="55"/>
        <v>5.5746219498333298</v>
      </c>
      <c r="AS53" s="28">
        <f t="shared" ca="1" si="55"/>
        <v>10.79181211115797</v>
      </c>
      <c r="AT53" s="28">
        <f t="shared" ca="1" si="55"/>
        <v>16.274287480758474</v>
      </c>
      <c r="AU53" s="28">
        <f t="shared" ca="1" si="45"/>
        <v>26.973953011683612</v>
      </c>
      <c r="AV53" s="28">
        <f t="shared" ca="1" si="56"/>
        <v>53.59047423485854</v>
      </c>
      <c r="AW53" s="28">
        <f t="shared" ca="1" si="56"/>
        <v>107.08880188948424</v>
      </c>
      <c r="AX53" s="28">
        <f t="shared" ca="1" si="56"/>
        <v>214.17760377896849</v>
      </c>
      <c r="AY53" s="28">
        <f t="shared" ca="1" si="56"/>
        <v>428.26306097770419</v>
      </c>
      <c r="AZ53" s="28">
        <f t="shared" ca="1" si="56"/>
        <v>21.6835495632331</v>
      </c>
      <c r="BA53" s="28">
        <f t="shared" ca="1" si="25"/>
        <v>0.92146580232827624</v>
      </c>
      <c r="BB53" s="28">
        <f t="shared" ca="1" si="25"/>
        <v>1.8429316046565525</v>
      </c>
      <c r="BC53" s="28">
        <f t="shared" ca="1" si="25"/>
        <v>3.685863209313105</v>
      </c>
      <c r="BD53" s="28">
        <f t="shared" ca="1" si="25"/>
        <v>7.3717264186262099</v>
      </c>
      <c r="BE53" s="28"/>
      <c r="BF53" s="28">
        <f t="shared" ca="1" si="14"/>
        <v>960.63666948193475</v>
      </c>
      <c r="BG53" s="28"/>
      <c r="BI53" s="28"/>
      <c r="BJ53" s="28"/>
      <c r="BK53" s="28"/>
      <c r="BL53" s="36">
        <v>50</v>
      </c>
      <c r="BM53" s="36">
        <f t="shared" ca="1" si="50"/>
        <v>22.71811004304535</v>
      </c>
      <c r="BN53" s="36">
        <f t="shared" ca="1" si="50"/>
        <v>12.305642939982897</v>
      </c>
      <c r="BO53" s="36">
        <f t="shared" ca="1" si="50"/>
        <v>7.7719850147260408</v>
      </c>
      <c r="BP53" s="36">
        <f t="shared" ca="1" si="50"/>
        <v>5.369735101083446</v>
      </c>
      <c r="BQ53" s="36">
        <f t="shared" ca="1" si="50"/>
        <v>4.7253668889534328</v>
      </c>
      <c r="BR53" s="36">
        <f t="shared" ca="1" si="50"/>
        <v>4.7253668889534328</v>
      </c>
      <c r="BS53" s="36">
        <f t="shared" ca="1" si="50"/>
        <v>9.4507337779068656</v>
      </c>
      <c r="BT53" s="36">
        <f t="shared" ca="1" si="50"/>
        <v>14.176100666860298</v>
      </c>
      <c r="BU53" s="36">
        <f t="shared" ca="1" si="50"/>
        <v>23.626834444767162</v>
      </c>
      <c r="BV53" s="56">
        <f t="shared" ca="1" si="50"/>
        <v>47.253668889534325</v>
      </c>
      <c r="BW53" s="56">
        <f t="shared" ca="1" si="50"/>
        <v>94.507337779068649</v>
      </c>
      <c r="BX53" s="56">
        <f t="shared" ca="1" si="50"/>
        <v>189.0146755581373</v>
      </c>
      <c r="BY53" s="56">
        <f t="shared" ca="1" si="50"/>
        <v>378.0293511162746</v>
      </c>
      <c r="BZ53" s="56">
        <f t="shared" ca="1" si="50"/>
        <v>0</v>
      </c>
      <c r="CA53" s="82">
        <f t="shared" ca="1" si="26"/>
        <v>0</v>
      </c>
      <c r="CB53" s="82">
        <f t="shared" ca="1" si="26"/>
        <v>0</v>
      </c>
      <c r="CC53" s="82">
        <f t="shared" ca="1" si="26"/>
        <v>0</v>
      </c>
      <c r="CD53" s="82">
        <f t="shared" ca="1" si="26"/>
        <v>0</v>
      </c>
      <c r="CE53" s="36">
        <f t="shared" ca="1" si="51"/>
        <v>2.3645349633231114</v>
      </c>
      <c r="CF53" s="36">
        <f t="shared" ca="1" si="51"/>
        <v>1.2807897718000187</v>
      </c>
      <c r="CG53" s="36">
        <f t="shared" ca="1" si="51"/>
        <v>0.80891985587369597</v>
      </c>
      <c r="CH53" s="36">
        <f t="shared" ca="1" si="51"/>
        <v>0.55889008224000802</v>
      </c>
      <c r="CI53" s="36">
        <f t="shared" ca="1" si="51"/>
        <v>0.49182327237120715</v>
      </c>
      <c r="CJ53" s="36">
        <f t="shared" ca="1" si="51"/>
        <v>0.49182327237120715</v>
      </c>
      <c r="CK53" s="36">
        <f t="shared" ca="1" si="51"/>
        <v>0.98364654474241431</v>
      </c>
      <c r="CL53" s="36">
        <f t="shared" ca="1" si="51"/>
        <v>1.4754698171136216</v>
      </c>
      <c r="CM53" s="36">
        <f t="shared" ca="1" si="51"/>
        <v>2.4591163618560361</v>
      </c>
      <c r="CN53" s="56">
        <f t="shared" ca="1" si="51"/>
        <v>4.9182327237120722</v>
      </c>
      <c r="CO53" s="56">
        <f t="shared" ca="1" si="51"/>
        <v>9.8364654474241444</v>
      </c>
      <c r="CP53" s="56">
        <f t="shared" ca="1" si="51"/>
        <v>19.672930894848289</v>
      </c>
      <c r="CQ53" s="56">
        <f t="shared" ca="1" si="51"/>
        <v>39.345861789696578</v>
      </c>
      <c r="CR53" s="56">
        <f t="shared" ca="1" si="51"/>
        <v>0</v>
      </c>
      <c r="CS53" s="82">
        <f t="shared" ca="1" si="27"/>
        <v>0</v>
      </c>
      <c r="CT53" s="82">
        <f t="shared" ca="1" si="27"/>
        <v>0</v>
      </c>
      <c r="CU53" s="82">
        <f t="shared" ca="1" si="27"/>
        <v>0</v>
      </c>
      <c r="CV53" s="82">
        <f t="shared" ca="1" si="27"/>
        <v>0</v>
      </c>
      <c r="CW53" s="36">
        <f t="shared" ca="1" si="52"/>
        <v>1.2754096551724139</v>
      </c>
      <c r="CX53" s="36">
        <f t="shared" ca="1" si="52"/>
        <v>0.69084689655172415</v>
      </c>
      <c r="CY53" s="36">
        <f t="shared" ca="1" si="52"/>
        <v>0.43632435571687844</v>
      </c>
      <c r="CZ53" s="36">
        <f t="shared" ca="1" si="52"/>
        <v>0.30146046394984327</v>
      </c>
      <c r="DA53" s="36">
        <f t="shared" ca="1" si="52"/>
        <v>0.26528520827586211</v>
      </c>
      <c r="DB53" s="36">
        <f t="shared" ca="1" si="52"/>
        <v>0.26528520827586211</v>
      </c>
      <c r="DC53" s="36">
        <f t="shared" ca="1" si="52"/>
        <v>0.26528520827586211</v>
      </c>
      <c r="DD53" s="36">
        <f t="shared" ca="1" si="52"/>
        <v>0.53057041655172421</v>
      </c>
      <c r="DE53" s="36">
        <f t="shared" ca="1" si="52"/>
        <v>0.79585562482758621</v>
      </c>
      <c r="DF53" s="56">
        <f t="shared" ca="1" si="52"/>
        <v>1.3264260413793103</v>
      </c>
      <c r="DG53" s="56">
        <f t="shared" ca="1" si="52"/>
        <v>2.6528520827586206</v>
      </c>
      <c r="DH53" s="56">
        <f t="shared" ca="1" si="52"/>
        <v>5.3057041655172412</v>
      </c>
      <c r="DI53" s="56">
        <f t="shared" ca="1" si="52"/>
        <v>10.611408331034482</v>
      </c>
      <c r="DJ53" s="56">
        <f t="shared" ca="1" si="52"/>
        <v>21.222816662068965</v>
      </c>
      <c r="DK53" s="82">
        <f t="shared" ca="1" si="28"/>
        <v>0</v>
      </c>
      <c r="DL53" s="82">
        <f t="shared" ca="1" si="28"/>
        <v>0</v>
      </c>
      <c r="DM53" s="82">
        <f t="shared" ca="1" si="28"/>
        <v>0</v>
      </c>
      <c r="DN53" s="82">
        <f t="shared" ca="1" si="28"/>
        <v>0</v>
      </c>
      <c r="DO53" s="36">
        <f t="shared" ca="1" si="53"/>
        <v>0.35044184072148543</v>
      </c>
      <c r="DP53" s="36">
        <f t="shared" ca="1" si="53"/>
        <v>0.18982266372413795</v>
      </c>
      <c r="DQ53" s="36">
        <f t="shared" ca="1" si="53"/>
        <v>0.11988799814156081</v>
      </c>
      <c r="DR53" s="36">
        <f t="shared" ca="1" si="53"/>
        <v>8.2831707806896554E-2</v>
      </c>
      <c r="DS53" s="36">
        <f t="shared" ca="1" si="53"/>
        <v>7.289190287006897E-2</v>
      </c>
      <c r="DT53" s="36">
        <f t="shared" ca="1" si="53"/>
        <v>7.289190287006897E-2</v>
      </c>
      <c r="DU53" s="36">
        <f t="shared" ca="1" si="53"/>
        <v>7.289190287006897E-2</v>
      </c>
      <c r="DV53" s="36">
        <f t="shared" ca="1" si="53"/>
        <v>7.289190287006897E-2</v>
      </c>
      <c r="DW53" s="36">
        <f t="shared" ca="1" si="53"/>
        <v>7.289190287006897E-2</v>
      </c>
      <c r="DX53" s="56">
        <f t="shared" ca="1" si="53"/>
        <v>7.289190287006897E-2</v>
      </c>
      <c r="DY53" s="56">
        <f t="shared" ca="1" si="53"/>
        <v>7.289190287006897E-2</v>
      </c>
      <c r="DZ53" s="56">
        <f t="shared" ca="1" si="53"/>
        <v>0.14578380574013794</v>
      </c>
      <c r="EA53" s="56">
        <f t="shared" ca="1" si="53"/>
        <v>0.21867570861020696</v>
      </c>
      <c r="EB53" s="56">
        <f t="shared" ca="1" si="53"/>
        <v>0.36445951435034502</v>
      </c>
      <c r="EC53" s="82">
        <f t="shared" ca="1" si="29"/>
        <v>0.72891902870069003</v>
      </c>
      <c r="ED53" s="82">
        <f t="shared" ca="1" si="29"/>
        <v>1.4578380574013801</v>
      </c>
      <c r="EE53" s="82">
        <f t="shared" ca="1" si="29"/>
        <v>2.9156761148027601</v>
      </c>
      <c r="EF53" s="82">
        <f t="shared" ca="1" si="29"/>
        <v>5.8313522296055202</v>
      </c>
      <c r="EG53" s="36">
        <f t="shared" ca="1" si="54"/>
        <v>9.257056424403183E-2</v>
      </c>
      <c r="EH53" s="36">
        <f t="shared" ca="1" si="54"/>
        <v>5.0142388965517239E-2</v>
      </c>
      <c r="EI53" s="36">
        <f t="shared" ca="1" si="54"/>
        <v>3.166887724137931E-2</v>
      </c>
      <c r="EJ53" s="36">
        <f t="shared" ca="1" si="54"/>
        <v>2.1880315184952974E-2</v>
      </c>
      <c r="EK53" s="36">
        <f t="shared" ca="1" si="54"/>
        <v>1.925467736275862E-2</v>
      </c>
      <c r="EL53" s="36">
        <f t="shared" ca="1" si="54"/>
        <v>1.925467736275862E-2</v>
      </c>
      <c r="EM53" s="36">
        <f t="shared" ca="1" si="54"/>
        <v>1.925467736275862E-2</v>
      </c>
      <c r="EN53" s="36">
        <f t="shared" ca="1" si="54"/>
        <v>1.925467736275862E-2</v>
      </c>
      <c r="EO53" s="36">
        <f t="shared" ca="1" si="54"/>
        <v>1.925467736275862E-2</v>
      </c>
      <c r="EP53" s="56">
        <f t="shared" ca="1" si="54"/>
        <v>1.925467736275862E-2</v>
      </c>
      <c r="EQ53" s="56">
        <f t="shared" ca="1" si="54"/>
        <v>1.925467736275862E-2</v>
      </c>
      <c r="ER53" s="56">
        <f t="shared" ca="1" si="54"/>
        <v>3.8509354725517239E-2</v>
      </c>
      <c r="ES53" s="56">
        <f t="shared" ca="1" si="54"/>
        <v>5.7764032088275852E-2</v>
      </c>
      <c r="ET53" s="56">
        <f t="shared" ca="1" si="54"/>
        <v>9.6273386813793105E-2</v>
      </c>
      <c r="EU53" s="82">
        <f t="shared" ca="1" si="30"/>
        <v>0.19254677362758621</v>
      </c>
      <c r="EV53" s="82">
        <f t="shared" ca="1" si="30"/>
        <v>0.38509354725517242</v>
      </c>
      <c r="EW53" s="82">
        <f t="shared" ca="1" si="30"/>
        <v>0.77018709451034484</v>
      </c>
      <c r="EX53" s="82">
        <f t="shared" ca="1" si="30"/>
        <v>1.5403741890206897</v>
      </c>
    </row>
    <row r="54" spans="9:154" x14ac:dyDescent="0.15">
      <c r="I54" s="36"/>
      <c r="J54" s="36" t="s">
        <v>154</v>
      </c>
      <c r="K54" s="10">
        <v>0.03</v>
      </c>
      <c r="S54" s="36">
        <v>51</v>
      </c>
      <c r="T54" s="40">
        <f>引用信息!W73</f>
        <v>525.68547724319137</v>
      </c>
      <c r="U54" s="40">
        <f>引用信息!X73</f>
        <v>37.559401101636212</v>
      </c>
      <c r="V54" s="40">
        <f>引用信息!Y73</f>
        <v>14.918620689655175</v>
      </c>
      <c r="W54" s="40">
        <f>引用信息!Z73</f>
        <v>3.6328706206896562</v>
      </c>
      <c r="X54" s="40">
        <f>引用信息!AA73</f>
        <v>0.96225103448275862</v>
      </c>
      <c r="Y54" s="37">
        <f>IF(INT(求节点($J$4:$J$21,$I$4:$I$21,节奏总纲!AD54))&gt;$I$21,$I$21,INT(求节点($J$4:$J$21,$I$4:$I$21,节奏总纲!AD54)))</f>
        <v>13</v>
      </c>
      <c r="Z54" s="37">
        <f>IF(INT(求节点($J$4:$J$21,$I$4:$I$21,节奏总纲!AE54))&gt;$I$21,$I$21,INT(求节点($J$4:$J$21,$I$4:$I$21,节奏总纲!AE54)))</f>
        <v>14</v>
      </c>
      <c r="AA54" s="37">
        <f>IF(INT(求节点($J$4:$J$21,$I$4:$I$21,节奏总纲!AF54))&gt;$I$21,$I$21,INT(求节点($J$4:$J$21,$I$4:$I$21,节奏总纲!AF54)))</f>
        <v>14</v>
      </c>
      <c r="AB54" s="37">
        <f>IF(INT(求节点($J$4:$J$21,$I$4:$I$21,节奏总纲!AG54))&gt;$I$21,$I$21,INT(求节点($J$4:$J$21,$I$4:$I$21,节奏总纲!AG54)))</f>
        <v>18</v>
      </c>
      <c r="AC54" s="37">
        <f>IF(INT(求节点($J$4:$J$21,$I$4:$I$21,节奏总纲!AH54))&gt;$I$21,$I$21,INT(求节点($J$4:$J$21,$I$4:$I$21,节奏总纲!AH54)))</f>
        <v>18</v>
      </c>
      <c r="AD54" s="55">
        <f>('[2]功能-行军令'!F$7+'[2]功能-行军令'!F$14+24*60/'[2]功能-行军令'!$F$18)*'[2]功能-行军令'!$AJ$7</f>
        <v>27.599999999999998</v>
      </c>
      <c r="AE54" s="55">
        <f>('[2]功能-行军令'!G$7+'[2]功能-行军令'!G$14+24*60/'[2]功能-行军令'!$F$18)*'[2]功能-行军令'!$AJ$7</f>
        <v>40.199999999999996</v>
      </c>
      <c r="AF54" s="55">
        <f>('[2]功能-行军令'!H$7+'[2]功能-行军令'!H$14+24*60/'[2]功能-行军令'!$F$18)*'[2]功能-行军令'!$AJ$7</f>
        <v>54.6</v>
      </c>
      <c r="AG54" s="55">
        <f>('[2]功能-行军令'!I$7+'[2]功能-行军令'!I$14+24*60/'[2]功能-行军令'!$F$18)*'[2]功能-行军令'!$AJ$7</f>
        <v>61.8</v>
      </c>
      <c r="AH54" s="55">
        <f>('[2]功能-行军令'!J$7+'[2]功能-行军令'!J$14+24*60/'[2]功能-行军令'!$F$18)*'[2]功能-行军令'!$AJ$7</f>
        <v>61.8</v>
      </c>
      <c r="AL54" s="35">
        <v>51</v>
      </c>
      <c r="AM54" s="28">
        <f t="shared" ca="1" si="55"/>
        <v>26.334372775604127</v>
      </c>
      <c r="AN54" s="28">
        <f t="shared" ca="1" si="55"/>
        <v>14.264451920118903</v>
      </c>
      <c r="AO54" s="28">
        <f t="shared" ca="1" si="55"/>
        <v>9.0091275284961494</v>
      </c>
      <c r="AP54" s="28">
        <f t="shared" ca="1" si="55"/>
        <v>6.2244881105973384</v>
      </c>
      <c r="AQ54" s="28">
        <f t="shared" ca="1" si="55"/>
        <v>5.4775495373256584</v>
      </c>
      <c r="AR54" s="28">
        <f t="shared" ca="1" si="55"/>
        <v>5.4775495373256584</v>
      </c>
      <c r="AS54" s="28">
        <f t="shared" ca="1" si="55"/>
        <v>10.120403672337522</v>
      </c>
      <c r="AT54" s="28">
        <f t="shared" ca="1" si="55"/>
        <v>15.507080083810489</v>
      </c>
      <c r="AU54" s="28">
        <f t="shared" ca="1" si="45"/>
        <v>25.536610630295332</v>
      </c>
      <c r="AV54" s="28">
        <f t="shared" ca="1" si="56"/>
        <v>50.238525858276873</v>
      </c>
      <c r="AW54" s="28">
        <f t="shared" ca="1" si="56"/>
        <v>100.38617859070106</v>
      </c>
      <c r="AX54" s="28">
        <f t="shared" ca="1" si="56"/>
        <v>200.77235718140213</v>
      </c>
      <c r="AY54" s="28">
        <f t="shared" ca="1" si="56"/>
        <v>401.45384123695152</v>
      </c>
      <c r="AZ54" s="28">
        <f t="shared" ca="1" si="56"/>
        <v>59.960147746151726</v>
      </c>
      <c r="BA54" s="28">
        <f t="shared" ca="1" si="25"/>
        <v>0.90873125852689673</v>
      </c>
      <c r="BB54" s="28">
        <f t="shared" ca="1" si="25"/>
        <v>1.8174625170537935</v>
      </c>
      <c r="BC54" s="28">
        <f t="shared" ca="1" si="25"/>
        <v>3.6349250341075869</v>
      </c>
      <c r="BD54" s="28">
        <f t="shared" ca="1" si="25"/>
        <v>7.2698500682151739</v>
      </c>
      <c r="BE54" s="28"/>
      <c r="BF54" s="28">
        <f t="shared" ca="1" si="14"/>
        <v>944.39365328729798</v>
      </c>
      <c r="BG54" s="28"/>
      <c r="BI54" s="28"/>
      <c r="BJ54" s="28"/>
      <c r="BK54" s="28"/>
      <c r="BL54" s="36">
        <v>51</v>
      </c>
      <c r="BM54" s="36">
        <f t="shared" ref="BM54:BZ63" ca="1" si="57">IF(OFFSET($X$3,$S54,BM$1)&lt;BM$3,0,
OFFSET($S$3,$S54,BM$1)
*IFERROR(INDEX($K$49:$K$66,OFFSET($X$3,$S54,BM$1)-BM$3+1),0)
*OFFSET($AC$3,$S54,BM$1)
/(INDEX($D$4:$D$21,BM$3)
*INDEX($E$4:$E$21,BM$3)))</f>
        <v>22.32141411063397</v>
      </c>
      <c r="BN54" s="36">
        <f t="shared" ca="1" si="57"/>
        <v>12.090765976593401</v>
      </c>
      <c r="BO54" s="36">
        <f t="shared" ca="1" si="57"/>
        <v>7.6362732483747795</v>
      </c>
      <c r="BP54" s="36">
        <f t="shared" ca="1" si="57"/>
        <v>5.2759706079680289</v>
      </c>
      <c r="BQ54" s="36">
        <f t="shared" ca="1" si="57"/>
        <v>4.6428541350118655</v>
      </c>
      <c r="BR54" s="36">
        <f t="shared" ca="1" si="57"/>
        <v>4.6428541350118655</v>
      </c>
      <c r="BS54" s="36">
        <f t="shared" ca="1" si="57"/>
        <v>9.285708270023731</v>
      </c>
      <c r="BT54" s="36">
        <f t="shared" ca="1" si="57"/>
        <v>13.928562405035596</v>
      </c>
      <c r="BU54" s="36">
        <f t="shared" ca="1" si="57"/>
        <v>23.214270675059332</v>
      </c>
      <c r="BV54" s="56">
        <f t="shared" ca="1" si="57"/>
        <v>46.428541350118664</v>
      </c>
      <c r="BW54" s="56">
        <f t="shared" ca="1" si="57"/>
        <v>92.857082700237328</v>
      </c>
      <c r="BX54" s="56">
        <f t="shared" ca="1" si="57"/>
        <v>185.71416540047466</v>
      </c>
      <c r="BY54" s="56">
        <f t="shared" ca="1" si="57"/>
        <v>371.42833080094931</v>
      </c>
      <c r="BZ54" s="56">
        <f t="shared" ca="1" si="57"/>
        <v>0</v>
      </c>
      <c r="CA54" s="82">
        <f t="shared" ca="1" si="26"/>
        <v>0</v>
      </c>
      <c r="CB54" s="82">
        <f t="shared" ca="1" si="26"/>
        <v>0</v>
      </c>
      <c r="CC54" s="82">
        <f t="shared" ca="1" si="26"/>
        <v>0</v>
      </c>
      <c r="CD54" s="82">
        <f t="shared" ca="1" si="26"/>
        <v>0</v>
      </c>
      <c r="CE54" s="36">
        <f t="shared" ref="CE54:CR63" ca="1" si="58">IF(OFFSET($X$3,$S54,CE$1)&lt;CE$3,0,
OFFSET($S$3,$S54,CE$1)
*IFERROR(INDEX($K$49:$K$66,OFFSET($X$3,$S54,CE$1)-CE$3+1),0)
*OFFSET($AC$3,$S54,CE$1)
/(INDEX($D$4:$D$21,CE$3)
*INDEX($E$4:$E$21,CE$3)))</f>
        <v>2.3229044989011935</v>
      </c>
      <c r="CF54" s="36">
        <f t="shared" ca="1" si="58"/>
        <v>1.2582399369048132</v>
      </c>
      <c r="CG54" s="36">
        <f t="shared" ca="1" si="58"/>
        <v>0.7946778548872504</v>
      </c>
      <c r="CH54" s="36">
        <f t="shared" ca="1" si="58"/>
        <v>0.54905015428573656</v>
      </c>
      <c r="CI54" s="36">
        <f t="shared" ca="1" si="58"/>
        <v>0.48316413577144823</v>
      </c>
      <c r="CJ54" s="36">
        <f t="shared" ca="1" si="58"/>
        <v>0.48316413577144823</v>
      </c>
      <c r="CK54" s="36">
        <f t="shared" ca="1" si="58"/>
        <v>0.48316413577144823</v>
      </c>
      <c r="CL54" s="36">
        <f t="shared" ca="1" si="58"/>
        <v>0.96632827154289647</v>
      </c>
      <c r="CM54" s="36">
        <f t="shared" ca="1" si="58"/>
        <v>1.4494924073143445</v>
      </c>
      <c r="CN54" s="56">
        <f t="shared" ca="1" si="58"/>
        <v>2.4158206788572412</v>
      </c>
      <c r="CO54" s="56">
        <f t="shared" ca="1" si="58"/>
        <v>4.8316413577144823</v>
      </c>
      <c r="CP54" s="56">
        <f t="shared" ca="1" si="58"/>
        <v>9.6632827154289647</v>
      </c>
      <c r="CQ54" s="56">
        <f t="shared" ca="1" si="58"/>
        <v>19.326565430857929</v>
      </c>
      <c r="CR54" s="56">
        <f t="shared" ca="1" si="58"/>
        <v>38.653130861715859</v>
      </c>
      <c r="CS54" s="82">
        <f t="shared" ca="1" si="27"/>
        <v>0</v>
      </c>
      <c r="CT54" s="82">
        <f t="shared" ca="1" si="27"/>
        <v>0</v>
      </c>
      <c r="CU54" s="82">
        <f t="shared" ca="1" si="27"/>
        <v>0</v>
      </c>
      <c r="CV54" s="82">
        <f t="shared" ca="1" si="27"/>
        <v>0</v>
      </c>
      <c r="CW54" s="36">
        <f t="shared" ref="CW54:DJ63" ca="1" si="59">IF(OFFSET($X$3,$S54,CW$1)&lt;CW$3,0,
OFFSET($S$3,$S54,CW$1)
*IFERROR(INDEX($K$49:$K$66,OFFSET($X$3,$S54,CW$1)-CW$3+1),0)
*OFFSET($AC$3,$S54,CW$1)
/(INDEX($D$4:$D$21,CW$3)
*INDEX($E$4:$E$21,CW$3)))</f>
        <v>1.2531641379310348</v>
      </c>
      <c r="CX54" s="36">
        <f t="shared" ca="1" si="59"/>
        <v>0.67879724137931052</v>
      </c>
      <c r="CY54" s="36">
        <f t="shared" ca="1" si="59"/>
        <v>0.42871404718693296</v>
      </c>
      <c r="CZ54" s="36">
        <f t="shared" ca="1" si="59"/>
        <v>0.29620243260188089</v>
      </c>
      <c r="DA54" s="36">
        <f t="shared" ca="1" si="59"/>
        <v>0.2606581406896552</v>
      </c>
      <c r="DB54" s="36">
        <f t="shared" ca="1" si="59"/>
        <v>0.2606581406896552</v>
      </c>
      <c r="DC54" s="36">
        <f t="shared" ca="1" si="59"/>
        <v>0.2606581406896552</v>
      </c>
      <c r="DD54" s="36">
        <f t="shared" ca="1" si="59"/>
        <v>0.52131628137931041</v>
      </c>
      <c r="DE54" s="36">
        <f t="shared" ca="1" si="59"/>
        <v>0.78197442206896561</v>
      </c>
      <c r="DF54" s="56">
        <f t="shared" ca="1" si="59"/>
        <v>1.3032907034482761</v>
      </c>
      <c r="DG54" s="56">
        <f t="shared" ca="1" si="59"/>
        <v>2.6065814068965523</v>
      </c>
      <c r="DH54" s="56">
        <f t="shared" ca="1" si="59"/>
        <v>5.2131628137931045</v>
      </c>
      <c r="DI54" s="56">
        <f t="shared" ca="1" si="59"/>
        <v>10.426325627586209</v>
      </c>
      <c r="DJ54" s="56">
        <f t="shared" ca="1" si="59"/>
        <v>20.852651255172418</v>
      </c>
      <c r="DK54" s="82">
        <f t="shared" ca="1" si="28"/>
        <v>0</v>
      </c>
      <c r="DL54" s="82">
        <f t="shared" ca="1" si="28"/>
        <v>0</v>
      </c>
      <c r="DM54" s="82">
        <f t="shared" ca="1" si="28"/>
        <v>0</v>
      </c>
      <c r="DN54" s="82">
        <f t="shared" ca="1" si="28"/>
        <v>0</v>
      </c>
      <c r="DO54" s="36">
        <f t="shared" ref="DO54:EB63" ca="1" si="60">IF(OFFSET($X$3,$S54,DO$1)&lt;DO$3,0,
OFFSET($S$3,$S54,DO$1)
*IFERROR(INDEX($K$49:$K$66,OFFSET($X$3,$S54,DO$1)-DO$3+1),0)
*OFFSET($AC$3,$S54,DO$1)
/(INDEX($D$4:$D$21,DO$3)
*INDEX($E$4:$E$21,DO$3)))</f>
        <v>0.34540216055172424</v>
      </c>
      <c r="DP54" s="36">
        <f t="shared" ca="1" si="60"/>
        <v>0.18709283696551729</v>
      </c>
      <c r="DQ54" s="36">
        <f t="shared" ca="1" si="60"/>
        <v>0.11816389703085303</v>
      </c>
      <c r="DR54" s="36">
        <f t="shared" ca="1" si="60"/>
        <v>8.1640510675862088E-2</v>
      </c>
      <c r="DS54" s="36">
        <f t="shared" ca="1" si="60"/>
        <v>7.1843649394758638E-2</v>
      </c>
      <c r="DT54" s="36">
        <f t="shared" ca="1" si="60"/>
        <v>7.1843649394758638E-2</v>
      </c>
      <c r="DU54" s="36">
        <f t="shared" ca="1" si="60"/>
        <v>7.1843649394758638E-2</v>
      </c>
      <c r="DV54" s="36">
        <f t="shared" ca="1" si="60"/>
        <v>7.1843649394758638E-2</v>
      </c>
      <c r="DW54" s="36">
        <f t="shared" ca="1" si="60"/>
        <v>7.1843649394758638E-2</v>
      </c>
      <c r="DX54" s="56">
        <f t="shared" ca="1" si="60"/>
        <v>7.1843649394758638E-2</v>
      </c>
      <c r="DY54" s="56">
        <f t="shared" ca="1" si="60"/>
        <v>7.1843649394758638E-2</v>
      </c>
      <c r="DZ54" s="56">
        <f t="shared" ca="1" si="60"/>
        <v>0.14368729878951728</v>
      </c>
      <c r="EA54" s="56">
        <f t="shared" ca="1" si="60"/>
        <v>0.21553094818427593</v>
      </c>
      <c r="EB54" s="56">
        <f t="shared" ca="1" si="60"/>
        <v>0.35921824697379323</v>
      </c>
      <c r="EC54" s="82">
        <f t="shared" ca="1" si="29"/>
        <v>0.71843649394758646</v>
      </c>
      <c r="ED54" s="82">
        <f t="shared" ca="1" si="29"/>
        <v>1.4368729878951729</v>
      </c>
      <c r="EE54" s="82">
        <f t="shared" ca="1" si="29"/>
        <v>2.8737459757903459</v>
      </c>
      <c r="EF54" s="82">
        <f t="shared" ca="1" si="29"/>
        <v>5.7474919515806917</v>
      </c>
      <c r="EG54" s="36">
        <f t="shared" ref="EG54:ET63" ca="1" si="61">IF(OFFSET($X$3,$S54,EG$1)&lt;EG$3,0,
OFFSET($S$3,$S54,EG$1)
*IFERROR(INDEX($K$49:$K$66,OFFSET($X$3,$S54,EG$1)-EG$3+1),0)
*OFFSET($AC$3,$S54,EG$1)
/(INDEX($D$4:$D$21,EG$3)
*INDEX($E$4:$E$21,EG$3)))</f>
        <v>9.1487867586206889E-2</v>
      </c>
      <c r="EH54" s="36">
        <f t="shared" ca="1" si="61"/>
        <v>4.9555928275862061E-2</v>
      </c>
      <c r="EI54" s="36">
        <f t="shared" ca="1" si="61"/>
        <v>3.1298481016333937E-2</v>
      </c>
      <c r="EJ54" s="36">
        <f t="shared" ca="1" si="61"/>
        <v>2.1624405065830715E-2</v>
      </c>
      <c r="EK54" s="36">
        <f t="shared" ca="1" si="61"/>
        <v>1.9029476457931033E-2</v>
      </c>
      <c r="EL54" s="36">
        <f t="shared" ca="1" si="61"/>
        <v>1.9029476457931033E-2</v>
      </c>
      <c r="EM54" s="36">
        <f t="shared" ca="1" si="61"/>
        <v>1.9029476457931033E-2</v>
      </c>
      <c r="EN54" s="36">
        <f t="shared" ca="1" si="61"/>
        <v>1.9029476457931033E-2</v>
      </c>
      <c r="EO54" s="36">
        <f t="shared" ca="1" si="61"/>
        <v>1.9029476457931033E-2</v>
      </c>
      <c r="EP54" s="56">
        <f t="shared" ca="1" si="61"/>
        <v>1.9029476457931033E-2</v>
      </c>
      <c r="EQ54" s="56">
        <f t="shared" ca="1" si="61"/>
        <v>1.9029476457931033E-2</v>
      </c>
      <c r="ER54" s="56">
        <f t="shared" ca="1" si="61"/>
        <v>3.8058952915862067E-2</v>
      </c>
      <c r="ES54" s="56">
        <f t="shared" ca="1" si="61"/>
        <v>5.7088429373793104E-2</v>
      </c>
      <c r="ET54" s="56">
        <f t="shared" ca="1" si="61"/>
        <v>9.5147382289655164E-2</v>
      </c>
      <c r="EU54" s="82">
        <f t="shared" ca="1" si="30"/>
        <v>0.19029476457931033</v>
      </c>
      <c r="EV54" s="82">
        <f t="shared" ca="1" si="30"/>
        <v>0.38058952915862065</v>
      </c>
      <c r="EW54" s="82">
        <f t="shared" ca="1" si="30"/>
        <v>0.76117905831724131</v>
      </c>
      <c r="EX54" s="82">
        <f t="shared" ca="1" si="30"/>
        <v>1.5223581166344826</v>
      </c>
    </row>
    <row r="55" spans="9:154" x14ac:dyDescent="0.15">
      <c r="I55" s="36"/>
      <c r="J55" s="36" t="s">
        <v>155</v>
      </c>
      <c r="K55" s="10">
        <v>0.02</v>
      </c>
      <c r="S55" s="36">
        <v>52</v>
      </c>
      <c r="T55" s="40">
        <f>引用信息!W74</f>
        <v>516.34337668362241</v>
      </c>
      <c r="U55" s="40">
        <f>引用信息!X74</f>
        <v>36.886494764653449</v>
      </c>
      <c r="V55" s="40">
        <f>引用信息!Y74</f>
        <v>14.653793103448276</v>
      </c>
      <c r="W55" s="40">
        <f>引用信息!Z74</f>
        <v>3.5794637241379319</v>
      </c>
      <c r="X55" s="40">
        <f>引用信息!AA74</f>
        <v>0.95066482758620674</v>
      </c>
      <c r="Y55" s="37">
        <f>IF(INT(求节点($J$4:$J$21,$I$4:$I$21,节奏总纲!AD55))&gt;$I$21,$I$21,INT(求节点($J$4:$J$21,$I$4:$I$21,节奏总纲!AD55)))</f>
        <v>13</v>
      </c>
      <c r="Z55" s="37">
        <f>IF(INT(求节点($J$4:$J$21,$I$4:$I$21,节奏总纲!AE55))&gt;$I$21,$I$21,INT(求节点($J$4:$J$21,$I$4:$I$21,节奏总纲!AE55)))</f>
        <v>14</v>
      </c>
      <c r="AA55" s="37">
        <f>IF(INT(求节点($J$4:$J$21,$I$4:$I$21,节奏总纲!AF55))&gt;$I$21,$I$21,INT(求节点($J$4:$J$21,$I$4:$I$21,节奏总纲!AF55)))</f>
        <v>14</v>
      </c>
      <c r="AB55" s="37">
        <f>IF(INT(求节点($J$4:$J$21,$I$4:$I$21,节奏总纲!AG55))&gt;$I$21,$I$21,INT(求节点($J$4:$J$21,$I$4:$I$21,节奏总纲!AG55)))</f>
        <v>18</v>
      </c>
      <c r="AC55" s="37">
        <f>IF(INT(求节点($J$4:$J$21,$I$4:$I$21,节奏总纲!AH55))&gt;$I$21,$I$21,INT(求节点($J$4:$J$21,$I$4:$I$21,节奏总纲!AH55)))</f>
        <v>18</v>
      </c>
      <c r="AD55" s="55">
        <f>('[2]功能-行军令'!F$7+'[2]功能-行军令'!F$14+24*60/'[2]功能-行军令'!$F$18)*'[2]功能-行军令'!$AJ$7</f>
        <v>27.599999999999998</v>
      </c>
      <c r="AE55" s="55">
        <f>('[2]功能-行军令'!G$7+'[2]功能-行军令'!G$14+24*60/'[2]功能-行军令'!$F$18)*'[2]功能-行军令'!$AJ$7</f>
        <v>40.199999999999996</v>
      </c>
      <c r="AF55" s="55">
        <f>('[2]功能-行军令'!H$7+'[2]功能-行军令'!H$14+24*60/'[2]功能-行军令'!$F$18)*'[2]功能-行军令'!$AJ$7</f>
        <v>54.6</v>
      </c>
      <c r="AG55" s="55">
        <f>('[2]功能-行军令'!I$7+'[2]功能-行军令'!I$14+24*60/'[2]功能-行军令'!$F$18)*'[2]功能-行军令'!$AJ$7</f>
        <v>61.8</v>
      </c>
      <c r="AH55" s="55">
        <f>('[2]功能-行军令'!J$7+'[2]功能-行军令'!J$14+24*60/'[2]功能-行军令'!$F$18)*'[2]功能-行军令'!$AJ$7</f>
        <v>61.8</v>
      </c>
      <c r="AL55" s="35">
        <v>52</v>
      </c>
      <c r="AM55" s="28">
        <f t="shared" ref="AM55:AT64" ca="1" si="62">SUMIF($BM$3:$EX$3,AM$3,$BM55:$EX55)</f>
        <v>25.867651283002886</v>
      </c>
      <c r="AN55" s="28">
        <f t="shared" ca="1" si="62"/>
        <v>14.011644444959895</v>
      </c>
      <c r="AO55" s="28">
        <f t="shared" ca="1" si="62"/>
        <v>8.8494596494483542</v>
      </c>
      <c r="AP55" s="28">
        <f t="shared" ca="1" si="62"/>
        <v>6.1141721214370435</v>
      </c>
      <c r="AQ55" s="28">
        <f t="shared" ca="1" si="62"/>
        <v>5.3804714668645994</v>
      </c>
      <c r="AR55" s="28">
        <f t="shared" ca="1" si="62"/>
        <v>5.3804714668645994</v>
      </c>
      <c r="AS55" s="28">
        <f t="shared" ca="1" si="62"/>
        <v>9.9408161697343544</v>
      </c>
      <c r="AT55" s="28">
        <f t="shared" ca="1" si="62"/>
        <v>15.231699814360056</v>
      </c>
      <c r="AU55" s="28">
        <f t="shared" ca="1" si="45"/>
        <v>25.082928161855509</v>
      </c>
      <c r="AV55" s="28">
        <f t="shared" ca="1" si="56"/>
        <v>49.345729559716169</v>
      </c>
      <c r="AW55" s="28">
        <f t="shared" ca="1" si="56"/>
        <v>98.601871297193441</v>
      </c>
      <c r="AX55" s="28">
        <f t="shared" ca="1" si="56"/>
        <v>197.20374259438688</v>
      </c>
      <c r="AY55" s="28">
        <f t="shared" ca="1" si="56"/>
        <v>394.31789736653485</v>
      </c>
      <c r="AZ55" s="28">
        <f t="shared" ca="1" si="56"/>
        <v>58.891054451670506</v>
      </c>
      <c r="BA55" s="28">
        <f t="shared" ca="1" si="25"/>
        <v>0.89587822238896564</v>
      </c>
      <c r="BB55" s="28">
        <f t="shared" ca="1" si="25"/>
        <v>1.7917564447779313</v>
      </c>
      <c r="BC55" s="28">
        <f t="shared" ca="1" si="25"/>
        <v>3.5835128895558626</v>
      </c>
      <c r="BD55" s="28">
        <f t="shared" ca="1" si="25"/>
        <v>7.1670257791117251</v>
      </c>
      <c r="BE55" s="28"/>
      <c r="BF55" s="28">
        <f t="shared" ca="1" si="14"/>
        <v>927.65778318386356</v>
      </c>
      <c r="BG55" s="28"/>
      <c r="BI55" s="28"/>
      <c r="BJ55" s="28"/>
      <c r="BK55" s="28"/>
      <c r="BL55" s="36">
        <v>52</v>
      </c>
      <c r="BM55" s="36">
        <f t="shared" ca="1" si="57"/>
        <v>21.924734148412274</v>
      </c>
      <c r="BN55" s="36">
        <f t="shared" ca="1" si="57"/>
        <v>11.875897663723315</v>
      </c>
      <c r="BO55" s="36">
        <f t="shared" ca="1" si="57"/>
        <v>7.5005669455094619</v>
      </c>
      <c r="BP55" s="36">
        <f t="shared" ca="1" si="57"/>
        <v>5.1822098896247182</v>
      </c>
      <c r="BQ55" s="36">
        <f t="shared" ca="1" si="57"/>
        <v>4.5603447028697532</v>
      </c>
      <c r="BR55" s="36">
        <f t="shared" ca="1" si="57"/>
        <v>4.5603447028697532</v>
      </c>
      <c r="BS55" s="36">
        <f t="shared" ca="1" si="57"/>
        <v>9.1206894057395065</v>
      </c>
      <c r="BT55" s="36">
        <f t="shared" ca="1" si="57"/>
        <v>13.681034108609257</v>
      </c>
      <c r="BU55" s="36">
        <f t="shared" ca="1" si="57"/>
        <v>22.801723514348762</v>
      </c>
      <c r="BV55" s="56">
        <f t="shared" ca="1" si="57"/>
        <v>45.603447028697524</v>
      </c>
      <c r="BW55" s="56">
        <f t="shared" ca="1" si="57"/>
        <v>91.206894057395047</v>
      </c>
      <c r="BX55" s="56">
        <f t="shared" ca="1" si="57"/>
        <v>182.41378811479009</v>
      </c>
      <c r="BY55" s="56">
        <f t="shared" ca="1" si="57"/>
        <v>364.82757622958019</v>
      </c>
      <c r="BZ55" s="56">
        <f t="shared" ca="1" si="57"/>
        <v>0</v>
      </c>
      <c r="CA55" s="82">
        <f t="shared" ca="1" si="26"/>
        <v>0</v>
      </c>
      <c r="CB55" s="82">
        <f t="shared" ca="1" si="26"/>
        <v>0</v>
      </c>
      <c r="CC55" s="82">
        <f t="shared" ca="1" si="26"/>
        <v>0</v>
      </c>
      <c r="CD55" s="82">
        <f t="shared" ca="1" si="26"/>
        <v>0</v>
      </c>
      <c r="CE55" s="36">
        <f t="shared" ca="1" si="58"/>
        <v>2.2812878300601054</v>
      </c>
      <c r="CF55" s="36">
        <f t="shared" ca="1" si="58"/>
        <v>1.2356975746158905</v>
      </c>
      <c r="CG55" s="36">
        <f t="shared" ca="1" si="58"/>
        <v>0.78044057344161499</v>
      </c>
      <c r="CH55" s="36">
        <f t="shared" ca="1" si="58"/>
        <v>0.53921348710511574</v>
      </c>
      <c r="CI55" s="36">
        <f t="shared" ca="1" si="58"/>
        <v>0.47450786865250194</v>
      </c>
      <c r="CJ55" s="36">
        <f t="shared" ca="1" si="58"/>
        <v>0.47450786865250194</v>
      </c>
      <c r="CK55" s="36">
        <f t="shared" ca="1" si="58"/>
        <v>0.47450786865250194</v>
      </c>
      <c r="CL55" s="36">
        <f t="shared" ca="1" si="58"/>
        <v>0.94901573730500388</v>
      </c>
      <c r="CM55" s="36">
        <f t="shared" ca="1" si="58"/>
        <v>1.4235236059575058</v>
      </c>
      <c r="CN55" s="56">
        <f t="shared" ca="1" si="58"/>
        <v>2.3725393432625097</v>
      </c>
      <c r="CO55" s="56">
        <f t="shared" ca="1" si="58"/>
        <v>4.7450786865250194</v>
      </c>
      <c r="CP55" s="56">
        <f t="shared" ca="1" si="58"/>
        <v>9.4901573730500388</v>
      </c>
      <c r="CQ55" s="56">
        <f t="shared" ca="1" si="58"/>
        <v>18.980314746100078</v>
      </c>
      <c r="CR55" s="56">
        <f t="shared" ca="1" si="58"/>
        <v>37.960629492200155</v>
      </c>
      <c r="CS55" s="82">
        <f t="shared" ca="1" si="27"/>
        <v>0</v>
      </c>
      <c r="CT55" s="82">
        <f t="shared" ca="1" si="27"/>
        <v>0</v>
      </c>
      <c r="CU55" s="82">
        <f t="shared" ca="1" si="27"/>
        <v>0</v>
      </c>
      <c r="CV55" s="82">
        <f t="shared" ca="1" si="27"/>
        <v>0</v>
      </c>
      <c r="CW55" s="36">
        <f t="shared" ca="1" si="59"/>
        <v>1.2309186206896554</v>
      </c>
      <c r="CX55" s="36">
        <f t="shared" ca="1" si="59"/>
        <v>0.66674758620689667</v>
      </c>
      <c r="CY55" s="36">
        <f t="shared" ca="1" si="59"/>
        <v>0.42110373865698736</v>
      </c>
      <c r="CZ55" s="36">
        <f t="shared" ca="1" si="59"/>
        <v>0.29094440125391852</v>
      </c>
      <c r="DA55" s="36">
        <f t="shared" ca="1" si="59"/>
        <v>0.2560310731034483</v>
      </c>
      <c r="DB55" s="36">
        <f t="shared" ca="1" si="59"/>
        <v>0.2560310731034483</v>
      </c>
      <c r="DC55" s="36">
        <f t="shared" ca="1" si="59"/>
        <v>0.2560310731034483</v>
      </c>
      <c r="DD55" s="36">
        <f t="shared" ca="1" si="59"/>
        <v>0.51206214620689661</v>
      </c>
      <c r="DE55" s="36">
        <f t="shared" ca="1" si="59"/>
        <v>0.7680932193103448</v>
      </c>
      <c r="DF55" s="56">
        <f t="shared" ca="1" si="59"/>
        <v>1.2801553655172415</v>
      </c>
      <c r="DG55" s="56">
        <f t="shared" ca="1" si="59"/>
        <v>2.560310731034483</v>
      </c>
      <c r="DH55" s="56">
        <f t="shared" ca="1" si="59"/>
        <v>5.1206214620689661</v>
      </c>
      <c r="DI55" s="56">
        <f t="shared" ca="1" si="59"/>
        <v>10.241242924137932</v>
      </c>
      <c r="DJ55" s="56">
        <f t="shared" ca="1" si="59"/>
        <v>20.482485848275864</v>
      </c>
      <c r="DK55" s="82">
        <f t="shared" ca="1" si="28"/>
        <v>0</v>
      </c>
      <c r="DL55" s="82">
        <f t="shared" ca="1" si="28"/>
        <v>0</v>
      </c>
      <c r="DM55" s="82">
        <f t="shared" ca="1" si="28"/>
        <v>0</v>
      </c>
      <c r="DN55" s="82">
        <f t="shared" ca="1" si="28"/>
        <v>0</v>
      </c>
      <c r="DO55" s="36">
        <f t="shared" ca="1" si="60"/>
        <v>0.3403243971564987</v>
      </c>
      <c r="DP55" s="36">
        <f t="shared" ca="1" si="60"/>
        <v>0.18434238179310347</v>
      </c>
      <c r="DQ55" s="36">
        <f t="shared" ca="1" si="60"/>
        <v>0.11642676744827588</v>
      </c>
      <c r="DR55" s="36">
        <f t="shared" ca="1" si="60"/>
        <v>8.0440312055172408E-2</v>
      </c>
      <c r="DS55" s="36">
        <f t="shared" ca="1" si="60"/>
        <v>7.078747460855174E-2</v>
      </c>
      <c r="DT55" s="36">
        <f t="shared" ca="1" si="60"/>
        <v>7.078747460855174E-2</v>
      </c>
      <c r="DU55" s="36">
        <f t="shared" ca="1" si="60"/>
        <v>7.078747460855174E-2</v>
      </c>
      <c r="DV55" s="36">
        <f t="shared" ca="1" si="60"/>
        <v>7.078747460855174E-2</v>
      </c>
      <c r="DW55" s="36">
        <f t="shared" ca="1" si="60"/>
        <v>7.078747460855174E-2</v>
      </c>
      <c r="DX55" s="56">
        <f t="shared" ca="1" si="60"/>
        <v>7.078747460855174E-2</v>
      </c>
      <c r="DY55" s="56">
        <f t="shared" ca="1" si="60"/>
        <v>7.078747460855174E-2</v>
      </c>
      <c r="DZ55" s="56">
        <f t="shared" ca="1" si="60"/>
        <v>0.14157494921710348</v>
      </c>
      <c r="EA55" s="56">
        <f t="shared" ca="1" si="60"/>
        <v>0.21236242382565521</v>
      </c>
      <c r="EB55" s="56">
        <f t="shared" ca="1" si="60"/>
        <v>0.35393737304275874</v>
      </c>
      <c r="EC55" s="82">
        <f t="shared" ca="1" si="29"/>
        <v>0.70787474608551748</v>
      </c>
      <c r="ED55" s="82">
        <f t="shared" ca="1" si="29"/>
        <v>1.415749492171035</v>
      </c>
      <c r="EE55" s="82">
        <f t="shared" ca="1" si="29"/>
        <v>2.8314989843420699</v>
      </c>
      <c r="EF55" s="82">
        <f t="shared" ca="1" si="29"/>
        <v>5.6629979686841398</v>
      </c>
      <c r="EG55" s="36">
        <f t="shared" ca="1" si="61"/>
        <v>9.0386286684350114E-2</v>
      </c>
      <c r="EH55" s="36">
        <f t="shared" ca="1" si="61"/>
        <v>4.8959238620689648E-2</v>
      </c>
      <c r="EI55" s="36">
        <f t="shared" ca="1" si="61"/>
        <v>3.0921624392014513E-2</v>
      </c>
      <c r="EJ55" s="36">
        <f t="shared" ca="1" si="61"/>
        <v>2.1364031398119116E-2</v>
      </c>
      <c r="EK55" s="36">
        <f t="shared" ca="1" si="61"/>
        <v>1.8800347630344823E-2</v>
      </c>
      <c r="EL55" s="36">
        <f t="shared" ca="1" si="61"/>
        <v>1.8800347630344823E-2</v>
      </c>
      <c r="EM55" s="36">
        <f t="shared" ca="1" si="61"/>
        <v>1.8800347630344823E-2</v>
      </c>
      <c r="EN55" s="36">
        <f t="shared" ca="1" si="61"/>
        <v>1.8800347630344823E-2</v>
      </c>
      <c r="EO55" s="36">
        <f t="shared" ca="1" si="61"/>
        <v>1.8800347630344823E-2</v>
      </c>
      <c r="EP55" s="56">
        <f t="shared" ca="1" si="61"/>
        <v>1.8800347630344823E-2</v>
      </c>
      <c r="EQ55" s="56">
        <f t="shared" ca="1" si="61"/>
        <v>1.8800347630344823E-2</v>
      </c>
      <c r="ER55" s="56">
        <f t="shared" ca="1" si="61"/>
        <v>3.7600695260689647E-2</v>
      </c>
      <c r="ES55" s="56">
        <f t="shared" ca="1" si="61"/>
        <v>5.6401042891034467E-2</v>
      </c>
      <c r="ET55" s="56">
        <f t="shared" ca="1" si="61"/>
        <v>9.4001738151724107E-2</v>
      </c>
      <c r="EU55" s="82">
        <f t="shared" ca="1" si="30"/>
        <v>0.18800347630344821</v>
      </c>
      <c r="EV55" s="82">
        <f t="shared" ca="1" si="30"/>
        <v>0.37600695260689643</v>
      </c>
      <c r="EW55" s="82">
        <f t="shared" ca="1" si="30"/>
        <v>0.75201390521379285</v>
      </c>
      <c r="EX55" s="82">
        <f t="shared" ca="1" si="30"/>
        <v>1.5040278104275857</v>
      </c>
    </row>
    <row r="56" spans="9:154" x14ac:dyDescent="0.15">
      <c r="I56" s="36"/>
      <c r="J56" s="36" t="s">
        <v>163</v>
      </c>
      <c r="K56" s="10">
        <v>0.01</v>
      </c>
      <c r="S56" s="36">
        <v>53</v>
      </c>
      <c r="T56" s="40">
        <f>引用信息!W75</f>
        <v>507.00165223359312</v>
      </c>
      <c r="U56" s="40">
        <f>引用信息!X75</f>
        <v>36.213811490544835</v>
      </c>
      <c r="V56" s="40">
        <f>引用信息!Y75</f>
        <v>14.388965517241381</v>
      </c>
      <c r="W56" s="40">
        <f>引用信息!Z75</f>
        <v>3.5256562758620702</v>
      </c>
      <c r="X56" s="40">
        <f>引用信息!AA75</f>
        <v>0.93887999999999994</v>
      </c>
      <c r="Y56" s="37">
        <f>IF(INT(求节点($J$4:$J$21,$I$4:$I$21,节奏总纲!AD56))&gt;$I$21,$I$21,INT(求节点($J$4:$J$21,$I$4:$I$21,节奏总纲!AD56)))</f>
        <v>13</v>
      </c>
      <c r="Z56" s="37">
        <f>IF(INT(求节点($J$4:$J$21,$I$4:$I$21,节奏总纲!AE56))&gt;$I$21,$I$21,INT(求节点($J$4:$J$21,$I$4:$I$21,节奏总纲!AE56)))</f>
        <v>14</v>
      </c>
      <c r="AA56" s="37">
        <f>IF(INT(求节点($J$4:$J$21,$I$4:$I$21,节奏总纲!AF56))&gt;$I$21,$I$21,INT(求节点($J$4:$J$21,$I$4:$I$21,节奏总纲!AF56)))</f>
        <v>14</v>
      </c>
      <c r="AB56" s="37">
        <f>IF(INT(求节点($J$4:$J$21,$I$4:$I$21,节奏总纲!AG56))&gt;$I$21,$I$21,INT(求节点($J$4:$J$21,$I$4:$I$21,节奏总纲!AG56)))</f>
        <v>18</v>
      </c>
      <c r="AC56" s="37">
        <f>IF(INT(求节点($J$4:$J$21,$I$4:$I$21,节奏总纲!AH56))&gt;$I$21,$I$21,INT(求节点($J$4:$J$21,$I$4:$I$21,节奏总纲!AH56)))</f>
        <v>18</v>
      </c>
      <c r="AD56" s="55">
        <f>('[2]功能-行军令'!F$7+'[2]功能-行军令'!F$14+24*60/'[2]功能-行军令'!$F$18)*'[2]功能-行军令'!$AJ$7</f>
        <v>27.599999999999998</v>
      </c>
      <c r="AE56" s="55">
        <f>('[2]功能-行军令'!G$7+'[2]功能-行军令'!G$14+24*60/'[2]功能-行军令'!$F$18)*'[2]功能-行军令'!$AJ$7</f>
        <v>40.199999999999996</v>
      </c>
      <c r="AF56" s="55">
        <f>('[2]功能-行军令'!H$7+'[2]功能-行军令'!H$14+24*60/'[2]功能-行军令'!$F$18)*'[2]功能-行军令'!$AJ$7</f>
        <v>54.6</v>
      </c>
      <c r="AG56" s="55">
        <f>('[2]功能-行军令'!I$7+'[2]功能-行军令'!I$14+24*60/'[2]功能-行军令'!$F$18)*'[2]功能-行军令'!$AJ$7</f>
        <v>61.8</v>
      </c>
      <c r="AH56" s="55">
        <f>('[2]功能-行军令'!J$7+'[2]功能-行军令'!J$14+24*60/'[2]功能-行军令'!$F$18)*'[2]功能-行军令'!$AJ$7</f>
        <v>61.8</v>
      </c>
      <c r="AL56" s="35">
        <v>53</v>
      </c>
      <c r="AM56" s="28">
        <f t="shared" ca="1" si="62"/>
        <v>25.400902588702657</v>
      </c>
      <c r="AN56" s="28">
        <f t="shared" ca="1" si="62"/>
        <v>13.758822235547271</v>
      </c>
      <c r="AO56" s="28">
        <f t="shared" ca="1" si="62"/>
        <v>8.6897824645561705</v>
      </c>
      <c r="AP56" s="28">
        <f t="shared" ca="1" si="62"/>
        <v>6.0038497027842634</v>
      </c>
      <c r="AQ56" s="28">
        <f t="shared" ca="1" si="62"/>
        <v>5.2833877384501537</v>
      </c>
      <c r="AR56" s="28">
        <f t="shared" ca="1" si="62"/>
        <v>5.2833877384501537</v>
      </c>
      <c r="AS56" s="28">
        <f t="shared" ca="1" si="62"/>
        <v>9.7612263309772462</v>
      </c>
      <c r="AT56" s="28">
        <f t="shared" ca="1" si="62"/>
        <v>14.956323400035952</v>
      </c>
      <c r="AU56" s="28">
        <f t="shared" ca="1" si="45"/>
        <v>24.629259061621749</v>
      </c>
      <c r="AV56" s="28">
        <f t="shared" ca="1" si="56"/>
        <v>48.452968977320445</v>
      </c>
      <c r="AW56" s="28">
        <f t="shared" ca="1" si="56"/>
        <v>96.81764728524945</v>
      </c>
      <c r="AX56" s="28">
        <f t="shared" ca="1" si="56"/>
        <v>193.6352945704989</v>
      </c>
      <c r="AY56" s="28">
        <f t="shared" ca="1" si="56"/>
        <v>387.18229847160632</v>
      </c>
      <c r="AZ56" s="28">
        <f t="shared" ca="1" si="56"/>
        <v>57.82213146948606</v>
      </c>
      <c r="BA56" s="28">
        <f t="shared" ca="1" si="25"/>
        <v>0.88290669391448295</v>
      </c>
      <c r="BB56" s="28">
        <f t="shared" ca="1" si="25"/>
        <v>1.7658133878289659</v>
      </c>
      <c r="BC56" s="28">
        <f t="shared" ca="1" si="25"/>
        <v>3.5316267756579318</v>
      </c>
      <c r="BD56" s="28">
        <f t="shared" ca="1" si="25"/>
        <v>7.0632535513158636</v>
      </c>
      <c r="BE56" s="28"/>
      <c r="BF56" s="28">
        <f t="shared" ca="1" si="14"/>
        <v>910.92088244400406</v>
      </c>
      <c r="BG56" s="28"/>
      <c r="BI56" s="28"/>
      <c r="BJ56" s="28"/>
      <c r="BK56" s="28"/>
      <c r="BL56" s="36">
        <v>53</v>
      </c>
      <c r="BM56" s="36">
        <f t="shared" ca="1" si="57"/>
        <v>21.528070156380259</v>
      </c>
      <c r="BN56" s="36">
        <f t="shared" ca="1" si="57"/>
        <v>11.66103800137264</v>
      </c>
      <c r="BO56" s="36">
        <f t="shared" ca="1" si="57"/>
        <v>7.3648661061300889</v>
      </c>
      <c r="BP56" s="36">
        <f t="shared" ca="1" si="57"/>
        <v>5.0884529460535157</v>
      </c>
      <c r="BQ56" s="36">
        <f t="shared" ca="1" si="57"/>
        <v>4.4778385925270943</v>
      </c>
      <c r="BR56" s="36">
        <f t="shared" ca="1" si="57"/>
        <v>4.4778385925270943</v>
      </c>
      <c r="BS56" s="36">
        <f t="shared" ca="1" si="57"/>
        <v>8.9556771850541885</v>
      </c>
      <c r="BT56" s="36">
        <f t="shared" ca="1" si="57"/>
        <v>13.433515777581283</v>
      </c>
      <c r="BU56" s="36">
        <f t="shared" ca="1" si="57"/>
        <v>22.389192962635473</v>
      </c>
      <c r="BV56" s="56">
        <f t="shared" ca="1" si="57"/>
        <v>44.778385925270946</v>
      </c>
      <c r="BW56" s="56">
        <f t="shared" ca="1" si="57"/>
        <v>89.556771850541892</v>
      </c>
      <c r="BX56" s="56">
        <f t="shared" ca="1" si="57"/>
        <v>179.11354370108378</v>
      </c>
      <c r="BY56" s="56">
        <f t="shared" ca="1" si="57"/>
        <v>358.22708740216757</v>
      </c>
      <c r="BZ56" s="56">
        <f t="shared" ca="1" si="57"/>
        <v>0</v>
      </c>
      <c r="CA56" s="82">
        <f t="shared" ca="1" si="26"/>
        <v>0</v>
      </c>
      <c r="CB56" s="82">
        <f t="shared" ca="1" si="26"/>
        <v>0</v>
      </c>
      <c r="CC56" s="82">
        <f t="shared" ca="1" si="26"/>
        <v>0</v>
      </c>
      <c r="CD56" s="82">
        <f t="shared" ca="1" si="26"/>
        <v>0</v>
      </c>
      <c r="CE56" s="36">
        <f t="shared" ca="1" si="58"/>
        <v>2.2396849567998496</v>
      </c>
      <c r="CF56" s="36">
        <f t="shared" ca="1" si="58"/>
        <v>1.2131626849332517</v>
      </c>
      <c r="CG56" s="36">
        <f t="shared" ca="1" si="58"/>
        <v>0.76620801153679063</v>
      </c>
      <c r="CH56" s="36">
        <f t="shared" ca="1" si="58"/>
        <v>0.52938008069814613</v>
      </c>
      <c r="CI56" s="36">
        <f t="shared" ca="1" si="58"/>
        <v>0.46585447101436872</v>
      </c>
      <c r="CJ56" s="36">
        <f t="shared" ca="1" si="58"/>
        <v>0.46585447101436872</v>
      </c>
      <c r="CK56" s="36">
        <f t="shared" ca="1" si="58"/>
        <v>0.46585447101436872</v>
      </c>
      <c r="CL56" s="36">
        <f t="shared" ca="1" si="58"/>
        <v>0.93170894202873744</v>
      </c>
      <c r="CM56" s="36">
        <f t="shared" ca="1" si="58"/>
        <v>1.3975634130431061</v>
      </c>
      <c r="CN56" s="56">
        <f t="shared" ca="1" si="58"/>
        <v>2.3292723550718439</v>
      </c>
      <c r="CO56" s="56">
        <f t="shared" ca="1" si="58"/>
        <v>4.6585447101436879</v>
      </c>
      <c r="CP56" s="56">
        <f t="shared" ca="1" si="58"/>
        <v>9.3170894202873757</v>
      </c>
      <c r="CQ56" s="56">
        <f t="shared" ca="1" si="58"/>
        <v>18.634178840574751</v>
      </c>
      <c r="CR56" s="56">
        <f t="shared" ca="1" si="58"/>
        <v>37.268357681149503</v>
      </c>
      <c r="CS56" s="82">
        <f t="shared" ca="1" si="27"/>
        <v>0</v>
      </c>
      <c r="CT56" s="82">
        <f t="shared" ca="1" si="27"/>
        <v>0</v>
      </c>
      <c r="CU56" s="82">
        <f t="shared" ca="1" si="27"/>
        <v>0</v>
      </c>
      <c r="CV56" s="82">
        <f t="shared" ca="1" si="27"/>
        <v>0</v>
      </c>
      <c r="CW56" s="36">
        <f t="shared" ca="1" si="59"/>
        <v>1.2086731034482761</v>
      </c>
      <c r="CX56" s="36">
        <f t="shared" ca="1" si="59"/>
        <v>0.65469793103448282</v>
      </c>
      <c r="CY56" s="36">
        <f t="shared" ca="1" si="59"/>
        <v>0.41349343012704182</v>
      </c>
      <c r="CZ56" s="36">
        <f t="shared" ca="1" si="59"/>
        <v>0.28568636990595614</v>
      </c>
      <c r="DA56" s="36">
        <f t="shared" ca="1" si="59"/>
        <v>0.2514040055172414</v>
      </c>
      <c r="DB56" s="36">
        <f t="shared" ca="1" si="59"/>
        <v>0.2514040055172414</v>
      </c>
      <c r="DC56" s="36">
        <f t="shared" ca="1" si="59"/>
        <v>0.2514040055172414</v>
      </c>
      <c r="DD56" s="36">
        <f t="shared" ca="1" si="59"/>
        <v>0.5028080110344828</v>
      </c>
      <c r="DE56" s="36">
        <f t="shared" ca="1" si="59"/>
        <v>0.75421201655172421</v>
      </c>
      <c r="DF56" s="56">
        <f t="shared" ca="1" si="59"/>
        <v>1.2570200275862071</v>
      </c>
      <c r="DG56" s="56">
        <f t="shared" ca="1" si="59"/>
        <v>2.5140400551724142</v>
      </c>
      <c r="DH56" s="56">
        <f t="shared" ca="1" si="59"/>
        <v>5.0280801103448285</v>
      </c>
      <c r="DI56" s="56">
        <f t="shared" ca="1" si="59"/>
        <v>10.056160220689657</v>
      </c>
      <c r="DJ56" s="56">
        <f t="shared" ca="1" si="59"/>
        <v>20.112320441379314</v>
      </c>
      <c r="DK56" s="82">
        <f t="shared" ca="1" si="28"/>
        <v>0</v>
      </c>
      <c r="DL56" s="82">
        <f t="shared" ca="1" si="28"/>
        <v>0</v>
      </c>
      <c r="DM56" s="82">
        <f t="shared" ca="1" si="28"/>
        <v>0</v>
      </c>
      <c r="DN56" s="82">
        <f t="shared" ca="1" si="28"/>
        <v>0</v>
      </c>
      <c r="DO56" s="36">
        <f t="shared" ca="1" si="60"/>
        <v>0.33520855053580917</v>
      </c>
      <c r="DP56" s="36">
        <f t="shared" ca="1" si="60"/>
        <v>0.18157129820689663</v>
      </c>
      <c r="DQ56" s="36">
        <f t="shared" ca="1" si="60"/>
        <v>0.11467660939382944</v>
      </c>
      <c r="DR56" s="36">
        <f t="shared" ca="1" si="60"/>
        <v>7.9231111944827612E-2</v>
      </c>
      <c r="DS56" s="36">
        <f t="shared" ca="1" si="60"/>
        <v>6.9723378511448303E-2</v>
      </c>
      <c r="DT56" s="36">
        <f t="shared" ca="1" si="60"/>
        <v>6.9723378511448303E-2</v>
      </c>
      <c r="DU56" s="36">
        <f t="shared" ca="1" si="60"/>
        <v>6.9723378511448303E-2</v>
      </c>
      <c r="DV56" s="36">
        <f t="shared" ca="1" si="60"/>
        <v>6.9723378511448303E-2</v>
      </c>
      <c r="DW56" s="36">
        <f t="shared" ca="1" si="60"/>
        <v>6.9723378511448303E-2</v>
      </c>
      <c r="DX56" s="56">
        <f t="shared" ca="1" si="60"/>
        <v>6.9723378511448303E-2</v>
      </c>
      <c r="DY56" s="56">
        <f t="shared" ca="1" si="60"/>
        <v>6.9723378511448303E-2</v>
      </c>
      <c r="DZ56" s="56">
        <f t="shared" ca="1" si="60"/>
        <v>0.13944675702289661</v>
      </c>
      <c r="EA56" s="56">
        <f t="shared" ca="1" si="60"/>
        <v>0.20917013553434485</v>
      </c>
      <c r="EB56" s="56">
        <f t="shared" ca="1" si="60"/>
        <v>0.34861689255724149</v>
      </c>
      <c r="EC56" s="82">
        <f t="shared" ca="1" si="29"/>
        <v>0.69723378511448297</v>
      </c>
      <c r="ED56" s="82">
        <f t="shared" ca="1" si="29"/>
        <v>1.3944675702289659</v>
      </c>
      <c r="EE56" s="82">
        <f t="shared" ca="1" si="29"/>
        <v>2.7889351404579319</v>
      </c>
      <c r="EF56" s="82">
        <f t="shared" ca="1" si="29"/>
        <v>5.5778702809158638</v>
      </c>
      <c r="EG56" s="36">
        <f t="shared" ca="1" si="61"/>
        <v>8.9265821538461534E-2</v>
      </c>
      <c r="EH56" s="36">
        <f t="shared" ca="1" si="61"/>
        <v>4.8352319999999997E-2</v>
      </c>
      <c r="EI56" s="36">
        <f t="shared" ca="1" si="61"/>
        <v>3.0538307368421048E-2</v>
      </c>
      <c r="EJ56" s="36">
        <f t="shared" ca="1" si="61"/>
        <v>2.1099194181818177E-2</v>
      </c>
      <c r="EK56" s="36">
        <f t="shared" ca="1" si="61"/>
        <v>1.8567290879999997E-2</v>
      </c>
      <c r="EL56" s="36">
        <f t="shared" ca="1" si="61"/>
        <v>1.8567290879999997E-2</v>
      </c>
      <c r="EM56" s="36">
        <f t="shared" ca="1" si="61"/>
        <v>1.8567290879999997E-2</v>
      </c>
      <c r="EN56" s="36">
        <f t="shared" ca="1" si="61"/>
        <v>1.8567290879999997E-2</v>
      </c>
      <c r="EO56" s="36">
        <f t="shared" ca="1" si="61"/>
        <v>1.8567290879999997E-2</v>
      </c>
      <c r="EP56" s="56">
        <f t="shared" ca="1" si="61"/>
        <v>1.8567290879999997E-2</v>
      </c>
      <c r="EQ56" s="56">
        <f t="shared" ca="1" si="61"/>
        <v>1.8567290879999997E-2</v>
      </c>
      <c r="ER56" s="56">
        <f t="shared" ca="1" si="61"/>
        <v>3.7134581759999993E-2</v>
      </c>
      <c r="ES56" s="56">
        <f t="shared" ca="1" si="61"/>
        <v>5.570187263999999E-2</v>
      </c>
      <c r="ET56" s="56">
        <f t="shared" ca="1" si="61"/>
        <v>9.283645439999999E-2</v>
      </c>
      <c r="EU56" s="82">
        <f t="shared" ca="1" si="30"/>
        <v>0.18567290879999998</v>
      </c>
      <c r="EV56" s="82">
        <f t="shared" ca="1" si="30"/>
        <v>0.37134581759999996</v>
      </c>
      <c r="EW56" s="82">
        <f t="shared" ca="1" si="30"/>
        <v>0.74269163519999992</v>
      </c>
      <c r="EX56" s="82">
        <f t="shared" ca="1" si="30"/>
        <v>1.4853832703999998</v>
      </c>
    </row>
    <row r="57" spans="9:154" x14ac:dyDescent="0.15">
      <c r="I57" s="36"/>
      <c r="J57" s="36" t="s">
        <v>164</v>
      </c>
      <c r="K57" s="10">
        <v>0.01</v>
      </c>
      <c r="S57" s="36">
        <v>54</v>
      </c>
      <c r="T57" s="40">
        <f>引用信息!W76</f>
        <v>497.66030389310339</v>
      </c>
      <c r="U57" s="40">
        <f>引用信息!X76</f>
        <v>35.541351279310341</v>
      </c>
      <c r="V57" s="40">
        <f>引用信息!Y76</f>
        <v>14.124137931034483</v>
      </c>
      <c r="W57" s="40">
        <f>引用信息!Z76</f>
        <v>3.4714482758620693</v>
      </c>
      <c r="X57" s="40">
        <f>引用信息!AA76</f>
        <v>0.92689655172413765</v>
      </c>
      <c r="Y57" s="37">
        <f>IF(INT(求节点($J$4:$J$21,$I$4:$I$21,节奏总纲!AD57))&gt;$I$21,$I$21,INT(求节点($J$4:$J$21,$I$4:$I$21,节奏总纲!AD57)))</f>
        <v>13</v>
      </c>
      <c r="Z57" s="37">
        <f>IF(INT(求节点($J$4:$J$21,$I$4:$I$21,节奏总纲!AE57))&gt;$I$21,$I$21,INT(求节点($J$4:$J$21,$I$4:$I$21,节奏总纲!AE57)))</f>
        <v>14</v>
      </c>
      <c r="AA57" s="37">
        <f>IF(INT(求节点($J$4:$J$21,$I$4:$I$21,节奏总纲!AF57))&gt;$I$21,$I$21,INT(求节点($J$4:$J$21,$I$4:$I$21,节奏总纲!AF57)))</f>
        <v>14</v>
      </c>
      <c r="AB57" s="37">
        <f>IF(INT(求节点($J$4:$J$21,$I$4:$I$21,节奏总纲!AG57))&gt;$I$21,$I$21,INT(求节点($J$4:$J$21,$I$4:$I$21,节奏总纲!AG57)))</f>
        <v>18</v>
      </c>
      <c r="AC57" s="37">
        <f>IF(INT(求节点($J$4:$J$21,$I$4:$I$21,节奏总纲!AH57))&gt;$I$21,$I$21,INT(求节点($J$4:$J$21,$I$4:$I$21,节奏总纲!AH57)))</f>
        <v>18</v>
      </c>
      <c r="AD57" s="55">
        <f>('[2]功能-行军令'!F$7+'[2]功能-行军令'!F$14+24*60/'[2]功能-行军令'!$F$18)*'[2]功能-行军令'!$AJ$7</f>
        <v>27.599999999999998</v>
      </c>
      <c r="AE57" s="55">
        <f>('[2]功能-行军令'!G$7+'[2]功能-行军令'!G$14+24*60/'[2]功能-行军令'!$F$18)*'[2]功能-行军令'!$AJ$7</f>
        <v>40.199999999999996</v>
      </c>
      <c r="AF57" s="55">
        <f>('[2]功能-行军令'!H$7+'[2]功能-行军令'!H$14+24*60/'[2]功能-行军令'!$F$18)*'[2]功能-行军令'!$AJ$7</f>
        <v>54.6</v>
      </c>
      <c r="AG57" s="55">
        <f>('[2]功能-行军令'!I$7+'[2]功能-行军令'!I$14+24*60/'[2]功能-行军令'!$F$18)*'[2]功能-行军令'!$AJ$7</f>
        <v>61.8</v>
      </c>
      <c r="AH57" s="55">
        <f>('[2]功能-行军令'!J$7+'[2]功能-行军令'!J$14+24*60/'[2]功能-行军令'!$F$18)*'[2]功能-行军令'!$AJ$7</f>
        <v>61.8</v>
      </c>
      <c r="AL57" s="35">
        <v>54</v>
      </c>
      <c r="AM57" s="28">
        <f t="shared" ca="1" si="62"/>
        <v>24.934126692703448</v>
      </c>
      <c r="AN57" s="28">
        <f t="shared" ca="1" si="62"/>
        <v>13.505985291881034</v>
      </c>
      <c r="AO57" s="28">
        <f t="shared" ca="1" si="62"/>
        <v>8.5300959738196003</v>
      </c>
      <c r="AP57" s="28">
        <f t="shared" ca="1" si="62"/>
        <v>5.8935208546389957</v>
      </c>
      <c r="AQ57" s="28">
        <f t="shared" ca="1" si="62"/>
        <v>5.1862983520823178</v>
      </c>
      <c r="AR57" s="28">
        <f t="shared" ca="1" si="62"/>
        <v>5.1862983520823178</v>
      </c>
      <c r="AS57" s="28">
        <f t="shared" ca="1" si="62"/>
        <v>9.5816341560662064</v>
      </c>
      <c r="AT57" s="28">
        <f t="shared" ca="1" si="62"/>
        <v>14.680950840838179</v>
      </c>
      <c r="AU57" s="28">
        <f t="shared" ca="1" si="45"/>
        <v>24.17560332959404</v>
      </c>
      <c r="AV57" s="28">
        <f t="shared" ca="1" si="56"/>
        <v>47.560244111089652</v>
      </c>
      <c r="AW57" s="28">
        <f t="shared" ca="1" si="56"/>
        <v>95.03350655486895</v>
      </c>
      <c r="AX57" s="28">
        <f t="shared" ca="1" si="56"/>
        <v>190.0670131097379</v>
      </c>
      <c r="AY57" s="28">
        <f t="shared" ca="1" si="56"/>
        <v>380.04704455216552</v>
      </c>
      <c r="AZ57" s="28">
        <f t="shared" ca="1" si="56"/>
        <v>56.753378799598345</v>
      </c>
      <c r="BA57" s="28">
        <f t="shared" ca="1" si="25"/>
        <v>0.86981667310344846</v>
      </c>
      <c r="BB57" s="28">
        <f t="shared" ca="1" si="25"/>
        <v>1.7396333462068969</v>
      </c>
      <c r="BC57" s="28">
        <f t="shared" ca="1" si="25"/>
        <v>3.4792666924137938</v>
      </c>
      <c r="BD57" s="28">
        <f t="shared" ca="1" si="25"/>
        <v>6.9585333848275877</v>
      </c>
      <c r="BE57" s="28"/>
      <c r="BF57" s="28">
        <f t="shared" ca="1" si="14"/>
        <v>894.18295106771814</v>
      </c>
      <c r="BG57" s="28"/>
      <c r="BI57" s="28"/>
      <c r="BJ57" s="28"/>
      <c r="BK57" s="28"/>
      <c r="BL57" s="36">
        <v>54</v>
      </c>
      <c r="BM57" s="36">
        <f t="shared" ca="1" si="57"/>
        <v>21.131422134537932</v>
      </c>
      <c r="BN57" s="36">
        <f t="shared" ca="1" si="57"/>
        <v>11.446186989541379</v>
      </c>
      <c r="BO57" s="36">
        <f t="shared" ca="1" si="57"/>
        <v>7.2291707302366603</v>
      </c>
      <c r="BP57" s="36">
        <f t="shared" ca="1" si="57"/>
        <v>4.9946997772544188</v>
      </c>
      <c r="BQ57" s="36">
        <f t="shared" ca="1" si="57"/>
        <v>4.3953358039838895</v>
      </c>
      <c r="BR57" s="36">
        <f t="shared" ca="1" si="57"/>
        <v>4.3953358039838895</v>
      </c>
      <c r="BS57" s="36">
        <f t="shared" ca="1" si="57"/>
        <v>8.7906716079677789</v>
      </c>
      <c r="BT57" s="36">
        <f t="shared" ca="1" si="57"/>
        <v>13.186007411951667</v>
      </c>
      <c r="BU57" s="36">
        <f t="shared" ca="1" si="57"/>
        <v>21.976679019919448</v>
      </c>
      <c r="BV57" s="56">
        <f t="shared" ca="1" si="57"/>
        <v>43.953358039838896</v>
      </c>
      <c r="BW57" s="56">
        <f t="shared" ca="1" si="57"/>
        <v>87.906716079677793</v>
      </c>
      <c r="BX57" s="56">
        <f t="shared" ca="1" si="57"/>
        <v>175.81343215935559</v>
      </c>
      <c r="BY57" s="56">
        <f t="shared" ca="1" si="57"/>
        <v>351.62686431871117</v>
      </c>
      <c r="BZ57" s="56">
        <f t="shared" ca="1" si="57"/>
        <v>0</v>
      </c>
      <c r="CA57" s="82">
        <f t="shared" ca="1" si="26"/>
        <v>0</v>
      </c>
      <c r="CB57" s="82">
        <f t="shared" ca="1" si="26"/>
        <v>0</v>
      </c>
      <c r="CC57" s="82">
        <f t="shared" ca="1" si="26"/>
        <v>0</v>
      </c>
      <c r="CD57" s="82">
        <f t="shared" ca="1" si="26"/>
        <v>0</v>
      </c>
      <c r="CE57" s="36">
        <f t="shared" ca="1" si="58"/>
        <v>2.1980958791204239</v>
      </c>
      <c r="CF57" s="36">
        <f t="shared" ca="1" si="58"/>
        <v>1.1906352678568963</v>
      </c>
      <c r="CG57" s="36">
        <f t="shared" ca="1" si="58"/>
        <v>0.75198016917277655</v>
      </c>
      <c r="CH57" s="36">
        <f t="shared" ca="1" si="58"/>
        <v>0.51954993506482738</v>
      </c>
      <c r="CI57" s="36">
        <f t="shared" ca="1" si="58"/>
        <v>0.45720394285704818</v>
      </c>
      <c r="CJ57" s="36">
        <f t="shared" ca="1" si="58"/>
        <v>0.45720394285704818</v>
      </c>
      <c r="CK57" s="36">
        <f t="shared" ca="1" si="58"/>
        <v>0.45720394285704818</v>
      </c>
      <c r="CL57" s="36">
        <f t="shared" ca="1" si="58"/>
        <v>0.91440788571409637</v>
      </c>
      <c r="CM57" s="36">
        <f t="shared" ca="1" si="58"/>
        <v>1.3716118285711443</v>
      </c>
      <c r="CN57" s="56">
        <f t="shared" ca="1" si="58"/>
        <v>2.2860197142852412</v>
      </c>
      <c r="CO57" s="56">
        <f t="shared" ca="1" si="58"/>
        <v>4.5720394285704824</v>
      </c>
      <c r="CP57" s="56">
        <f t="shared" ca="1" si="58"/>
        <v>9.1440788571409648</v>
      </c>
      <c r="CQ57" s="56">
        <f t="shared" ca="1" si="58"/>
        <v>18.28815771428193</v>
      </c>
      <c r="CR57" s="56">
        <f t="shared" ca="1" si="58"/>
        <v>36.576315428563859</v>
      </c>
      <c r="CS57" s="82">
        <f t="shared" ca="1" si="27"/>
        <v>0</v>
      </c>
      <c r="CT57" s="82">
        <f t="shared" ca="1" si="27"/>
        <v>0</v>
      </c>
      <c r="CU57" s="82">
        <f t="shared" ca="1" si="27"/>
        <v>0</v>
      </c>
      <c r="CV57" s="82">
        <f t="shared" ca="1" si="27"/>
        <v>0</v>
      </c>
      <c r="CW57" s="36">
        <f t="shared" ca="1" si="59"/>
        <v>1.1864275862068967</v>
      </c>
      <c r="CX57" s="36">
        <f t="shared" ca="1" si="59"/>
        <v>0.64264827586206896</v>
      </c>
      <c r="CY57" s="36">
        <f t="shared" ca="1" si="59"/>
        <v>0.40588312159709622</v>
      </c>
      <c r="CZ57" s="36">
        <f t="shared" ca="1" si="59"/>
        <v>0.28042833855799371</v>
      </c>
      <c r="DA57" s="36">
        <f t="shared" ca="1" si="59"/>
        <v>0.2467769379310345</v>
      </c>
      <c r="DB57" s="36">
        <f t="shared" ca="1" si="59"/>
        <v>0.2467769379310345</v>
      </c>
      <c r="DC57" s="36">
        <f t="shared" ca="1" si="59"/>
        <v>0.2467769379310345</v>
      </c>
      <c r="DD57" s="36">
        <f t="shared" ca="1" si="59"/>
        <v>0.493553875862069</v>
      </c>
      <c r="DE57" s="36">
        <f t="shared" ca="1" si="59"/>
        <v>0.74033081379310339</v>
      </c>
      <c r="DF57" s="56">
        <f t="shared" ca="1" si="59"/>
        <v>1.2338846896551725</v>
      </c>
      <c r="DG57" s="56">
        <f t="shared" ca="1" si="59"/>
        <v>2.467769379310345</v>
      </c>
      <c r="DH57" s="56">
        <f t="shared" ca="1" si="59"/>
        <v>4.93553875862069</v>
      </c>
      <c r="DI57" s="56">
        <f t="shared" ca="1" si="59"/>
        <v>9.8710775172413801</v>
      </c>
      <c r="DJ57" s="56">
        <f t="shared" ca="1" si="59"/>
        <v>19.74215503448276</v>
      </c>
      <c r="DK57" s="82">
        <f t="shared" ca="1" si="28"/>
        <v>0</v>
      </c>
      <c r="DL57" s="82">
        <f t="shared" ca="1" si="28"/>
        <v>0</v>
      </c>
      <c r="DM57" s="82">
        <f t="shared" ca="1" si="28"/>
        <v>0</v>
      </c>
      <c r="DN57" s="82">
        <f t="shared" ca="1" si="28"/>
        <v>0</v>
      </c>
      <c r="DO57" s="36">
        <f t="shared" ca="1" si="60"/>
        <v>0.33005462068965519</v>
      </c>
      <c r="DP57" s="36">
        <f t="shared" ca="1" si="60"/>
        <v>0.17877958620689657</v>
      </c>
      <c r="DQ57" s="36">
        <f t="shared" ca="1" si="60"/>
        <v>0.11291342286751362</v>
      </c>
      <c r="DR57" s="36">
        <f t="shared" ca="1" si="60"/>
        <v>7.8012910344827588E-2</v>
      </c>
      <c r="DS57" s="36">
        <f t="shared" ca="1" si="60"/>
        <v>6.8651361103448286E-2</v>
      </c>
      <c r="DT57" s="36">
        <f t="shared" ca="1" si="60"/>
        <v>6.8651361103448286E-2</v>
      </c>
      <c r="DU57" s="36">
        <f t="shared" ca="1" si="60"/>
        <v>6.8651361103448286E-2</v>
      </c>
      <c r="DV57" s="36">
        <f t="shared" ca="1" si="60"/>
        <v>6.8651361103448286E-2</v>
      </c>
      <c r="DW57" s="36">
        <f t="shared" ca="1" si="60"/>
        <v>6.8651361103448286E-2</v>
      </c>
      <c r="DX57" s="56">
        <f t="shared" ca="1" si="60"/>
        <v>6.8651361103448286E-2</v>
      </c>
      <c r="DY57" s="56">
        <f t="shared" ca="1" si="60"/>
        <v>6.8651361103448286E-2</v>
      </c>
      <c r="DZ57" s="56">
        <f t="shared" ca="1" si="60"/>
        <v>0.13730272220689657</v>
      </c>
      <c r="EA57" s="56">
        <f t="shared" ca="1" si="60"/>
        <v>0.20595408331034482</v>
      </c>
      <c r="EB57" s="56">
        <f t="shared" ca="1" si="60"/>
        <v>0.34325680551724147</v>
      </c>
      <c r="EC57" s="82">
        <f t="shared" ca="1" si="29"/>
        <v>0.68651361103448294</v>
      </c>
      <c r="ED57" s="82">
        <f t="shared" ca="1" si="29"/>
        <v>1.3730272220689659</v>
      </c>
      <c r="EE57" s="82">
        <f t="shared" ca="1" si="29"/>
        <v>2.7460544441379318</v>
      </c>
      <c r="EF57" s="82">
        <f t="shared" ca="1" si="29"/>
        <v>5.4921088882758635</v>
      </c>
      <c r="EG57" s="36">
        <f t="shared" ca="1" si="61"/>
        <v>8.812647214854108E-2</v>
      </c>
      <c r="EH57" s="36">
        <f t="shared" ca="1" si="61"/>
        <v>4.7735172413793082E-2</v>
      </c>
      <c r="EI57" s="36">
        <f t="shared" ca="1" si="61"/>
        <v>3.0148529945553528E-2</v>
      </c>
      <c r="EJ57" s="36">
        <f t="shared" ca="1" si="61"/>
        <v>2.082989341692789E-2</v>
      </c>
      <c r="EK57" s="36">
        <f t="shared" ca="1" si="61"/>
        <v>1.8330306206896546E-2</v>
      </c>
      <c r="EL57" s="36">
        <f t="shared" ca="1" si="61"/>
        <v>1.8330306206896546E-2</v>
      </c>
      <c r="EM57" s="36">
        <f t="shared" ca="1" si="61"/>
        <v>1.8330306206896546E-2</v>
      </c>
      <c r="EN57" s="36">
        <f t="shared" ca="1" si="61"/>
        <v>1.8330306206896546E-2</v>
      </c>
      <c r="EO57" s="36">
        <f t="shared" ca="1" si="61"/>
        <v>1.8330306206896546E-2</v>
      </c>
      <c r="EP57" s="56">
        <f t="shared" ca="1" si="61"/>
        <v>1.8330306206896546E-2</v>
      </c>
      <c r="EQ57" s="56">
        <f t="shared" ca="1" si="61"/>
        <v>1.8330306206896546E-2</v>
      </c>
      <c r="ER57" s="56">
        <f t="shared" ca="1" si="61"/>
        <v>3.6660612413793092E-2</v>
      </c>
      <c r="ES57" s="56">
        <f t="shared" ca="1" si="61"/>
        <v>5.4990918620689631E-2</v>
      </c>
      <c r="ET57" s="56">
        <f t="shared" ca="1" si="61"/>
        <v>9.1651531034482731E-2</v>
      </c>
      <c r="EU57" s="82">
        <f t="shared" ca="1" si="30"/>
        <v>0.18330306206896546</v>
      </c>
      <c r="EV57" s="82">
        <f t="shared" ca="1" si="30"/>
        <v>0.36660612413793092</v>
      </c>
      <c r="EW57" s="82">
        <f t="shared" ca="1" si="30"/>
        <v>0.73321224827586184</v>
      </c>
      <c r="EX57" s="82">
        <f t="shared" ca="1" si="30"/>
        <v>1.4664244965517237</v>
      </c>
    </row>
    <row r="58" spans="9:154" x14ac:dyDescent="0.15">
      <c r="I58" s="36"/>
      <c r="J58" s="56" t="s">
        <v>165</v>
      </c>
      <c r="K58" s="10">
        <v>0.01</v>
      </c>
      <c r="S58" s="36">
        <v>55</v>
      </c>
      <c r="T58" s="40">
        <f>引用信息!W77</f>
        <v>488.3193316621535</v>
      </c>
      <c r="U58" s="40">
        <f>引用信息!X77</f>
        <v>34.86911413095001</v>
      </c>
      <c r="V58" s="40">
        <f>引用信息!Y77</f>
        <v>13.859310344827589</v>
      </c>
      <c r="W58" s="40">
        <f>引用信息!Z77</f>
        <v>3.4168397241379327</v>
      </c>
      <c r="X58" s="40">
        <f>引用信息!AA77</f>
        <v>0.91471448275862066</v>
      </c>
      <c r="Y58" s="37">
        <f>IF(INT(求节点($J$4:$J$21,$I$4:$I$21,节奏总纲!AD58))&gt;$I$21,$I$21,INT(求节点($J$4:$J$21,$I$4:$I$21,节奏总纲!AD58)))</f>
        <v>13</v>
      </c>
      <c r="Z58" s="37">
        <f>IF(INT(求节点($J$4:$J$21,$I$4:$I$21,节奏总纲!AE58))&gt;$I$21,$I$21,INT(求节点($J$4:$J$21,$I$4:$I$21,节奏总纲!AE58)))</f>
        <v>14</v>
      </c>
      <c r="AA58" s="37">
        <f>IF(INT(求节点($J$4:$J$21,$I$4:$I$21,节奏总纲!AF58))&gt;$I$21,$I$21,INT(求节点($J$4:$J$21,$I$4:$I$21,节奏总纲!AF58)))</f>
        <v>14</v>
      </c>
      <c r="AB58" s="37">
        <f>IF(INT(求节点($J$4:$J$21,$I$4:$I$21,节奏总纲!AG58))&gt;$I$21,$I$21,INT(求节点($J$4:$J$21,$I$4:$I$21,节奏总纲!AG58)))</f>
        <v>18</v>
      </c>
      <c r="AC58" s="37">
        <f>IF(INT(求节点($J$4:$J$21,$I$4:$I$21,节奏总纲!AH58))&gt;$I$21,$I$21,INT(求节点($J$4:$J$21,$I$4:$I$21,节奏总纲!AH58)))</f>
        <v>18</v>
      </c>
      <c r="AD58" s="55">
        <f>('[2]功能-行军令'!F$7+'[2]功能-行军令'!F$14+24*60/'[2]功能-行军令'!$F$18)*'[2]功能-行军令'!$AJ$7</f>
        <v>27.599999999999998</v>
      </c>
      <c r="AE58" s="55">
        <f>('[2]功能-行军令'!G$7+'[2]功能-行军令'!G$14+24*60/'[2]功能-行军令'!$F$18)*'[2]功能-行军令'!$AJ$7</f>
        <v>40.199999999999996</v>
      </c>
      <c r="AF58" s="55">
        <f>('[2]功能-行军令'!H$7+'[2]功能-行军令'!H$14+24*60/'[2]功能-行军令'!$F$18)*'[2]功能-行军令'!$AJ$7</f>
        <v>54.6</v>
      </c>
      <c r="AG58" s="55">
        <f>('[2]功能-行军令'!I$7+'[2]功能-行军令'!I$14+24*60/'[2]功能-行军令'!$F$18)*'[2]功能-行军令'!$AJ$7</f>
        <v>61.8</v>
      </c>
      <c r="AH58" s="55">
        <f>('[2]功能-行军令'!J$7+'[2]功能-行军令'!J$14+24*60/'[2]功能-行军令'!$F$18)*'[2]功能-行军令'!$AJ$7</f>
        <v>61.8</v>
      </c>
      <c r="AL58" s="35">
        <v>55</v>
      </c>
      <c r="AM58" s="28">
        <f t="shared" ca="1" si="62"/>
        <v>24.467323595005265</v>
      </c>
      <c r="AN58" s="28">
        <f t="shared" ca="1" si="62"/>
        <v>13.253133613961182</v>
      </c>
      <c r="AO58" s="28">
        <f t="shared" ca="1" si="62"/>
        <v>8.3704001772386416</v>
      </c>
      <c r="AP58" s="28">
        <f t="shared" ca="1" si="62"/>
        <v>5.7831855770012437</v>
      </c>
      <c r="AQ58" s="28">
        <f t="shared" ca="1" si="62"/>
        <v>5.0892033077610943</v>
      </c>
      <c r="AR58" s="28">
        <f t="shared" ca="1" si="62"/>
        <v>5.0892033077610943</v>
      </c>
      <c r="AS58" s="28">
        <f t="shared" ca="1" si="62"/>
        <v>9.4020396450012331</v>
      </c>
      <c r="AT58" s="28">
        <f t="shared" ca="1" si="62"/>
        <v>14.405582136766743</v>
      </c>
      <c r="AU58" s="28">
        <f t="shared" ca="1" si="45"/>
        <v>23.721960965772389</v>
      </c>
      <c r="AV58" s="28">
        <f t="shared" ca="1" si="56"/>
        <v>46.667554961023825</v>
      </c>
      <c r="AW58" s="28">
        <f t="shared" ca="1" si="56"/>
        <v>93.249449106052055</v>
      </c>
      <c r="AX58" s="28">
        <f t="shared" ca="1" si="56"/>
        <v>186.49889821210411</v>
      </c>
      <c r="AY58" s="28">
        <f t="shared" ca="1" si="56"/>
        <v>372.91213560821268</v>
      </c>
      <c r="AZ58" s="28">
        <f t="shared" ca="1" si="56"/>
        <v>55.684796442007418</v>
      </c>
      <c r="BA58" s="28">
        <f t="shared" ca="1" si="25"/>
        <v>0.85660815995586237</v>
      </c>
      <c r="BB58" s="28">
        <f t="shared" ca="1" si="25"/>
        <v>1.7132163199117247</v>
      </c>
      <c r="BC58" s="28">
        <f t="shared" ca="1" si="25"/>
        <v>3.4264326398234495</v>
      </c>
      <c r="BD58" s="28">
        <f t="shared" ca="1" si="25"/>
        <v>6.852865279646899</v>
      </c>
      <c r="BE58" s="28"/>
      <c r="BF58" s="28">
        <f t="shared" ca="1" si="14"/>
        <v>877.44398905500691</v>
      </c>
      <c r="BG58" s="28"/>
      <c r="BI58" s="28"/>
      <c r="BJ58" s="28"/>
      <c r="BK58" s="28"/>
      <c r="BL58" s="36">
        <v>55</v>
      </c>
      <c r="BM58" s="36">
        <f t="shared" ca="1" si="57"/>
        <v>20.73479008288529</v>
      </c>
      <c r="BN58" s="36">
        <f t="shared" ca="1" si="57"/>
        <v>11.231344628229531</v>
      </c>
      <c r="BO58" s="36">
        <f t="shared" ca="1" si="57"/>
        <v>7.0934808178291773</v>
      </c>
      <c r="BP58" s="36">
        <f t="shared" ca="1" si="57"/>
        <v>4.900950383227431</v>
      </c>
      <c r="BQ58" s="36">
        <f t="shared" ca="1" si="57"/>
        <v>4.3128363372401397</v>
      </c>
      <c r="BR58" s="36">
        <f t="shared" ca="1" si="57"/>
        <v>4.3128363372401397</v>
      </c>
      <c r="BS58" s="36">
        <f t="shared" ca="1" si="57"/>
        <v>8.6256726744802794</v>
      </c>
      <c r="BT58" s="36">
        <f t="shared" ca="1" si="57"/>
        <v>12.938509011720418</v>
      </c>
      <c r="BU58" s="36">
        <f t="shared" ca="1" si="57"/>
        <v>21.564181686200698</v>
      </c>
      <c r="BV58" s="56">
        <f t="shared" ca="1" si="57"/>
        <v>43.128363372401395</v>
      </c>
      <c r="BW58" s="56">
        <f t="shared" ca="1" si="57"/>
        <v>86.256726744802791</v>
      </c>
      <c r="BX58" s="56">
        <f t="shared" ca="1" si="57"/>
        <v>172.51345348960558</v>
      </c>
      <c r="BY58" s="56">
        <f t="shared" ca="1" si="57"/>
        <v>345.02690697921116</v>
      </c>
      <c r="BZ58" s="56">
        <f t="shared" ca="1" si="57"/>
        <v>0</v>
      </c>
      <c r="CA58" s="82">
        <f t="shared" ca="1" si="26"/>
        <v>0</v>
      </c>
      <c r="CB58" s="82">
        <f t="shared" ca="1" si="26"/>
        <v>0</v>
      </c>
      <c r="CC58" s="82">
        <f t="shared" ca="1" si="26"/>
        <v>0</v>
      </c>
      <c r="CD58" s="82">
        <f t="shared" ca="1" si="26"/>
        <v>0</v>
      </c>
      <c r="CE58" s="36">
        <f t="shared" ca="1" si="58"/>
        <v>2.1565205970218311</v>
      </c>
      <c r="CF58" s="36">
        <f t="shared" ca="1" si="58"/>
        <v>1.1681153233868253</v>
      </c>
      <c r="CG58" s="36">
        <f t="shared" ca="1" si="58"/>
        <v>0.73775704634957384</v>
      </c>
      <c r="CH58" s="36">
        <f t="shared" ca="1" si="58"/>
        <v>0.50972305020516007</v>
      </c>
      <c r="CI58" s="36">
        <f t="shared" ca="1" si="58"/>
        <v>0.44855628418054089</v>
      </c>
      <c r="CJ58" s="36">
        <f t="shared" ca="1" si="58"/>
        <v>0.44855628418054089</v>
      </c>
      <c r="CK58" s="36">
        <f t="shared" ca="1" si="58"/>
        <v>0.44855628418054089</v>
      </c>
      <c r="CL58" s="36">
        <f t="shared" ca="1" si="58"/>
        <v>0.89711256836108177</v>
      </c>
      <c r="CM58" s="36">
        <f t="shared" ca="1" si="58"/>
        <v>1.3456688525416227</v>
      </c>
      <c r="CN58" s="56">
        <f t="shared" ca="1" si="58"/>
        <v>2.2427814209027042</v>
      </c>
      <c r="CO58" s="56">
        <f t="shared" ca="1" si="58"/>
        <v>4.4855628418054083</v>
      </c>
      <c r="CP58" s="56">
        <f t="shared" ca="1" si="58"/>
        <v>8.9711256836108166</v>
      </c>
      <c r="CQ58" s="56">
        <f t="shared" ca="1" si="58"/>
        <v>17.942251367221633</v>
      </c>
      <c r="CR58" s="56">
        <f t="shared" ca="1" si="58"/>
        <v>35.884502734443267</v>
      </c>
      <c r="CS58" s="82">
        <f t="shared" ca="1" si="27"/>
        <v>0</v>
      </c>
      <c r="CT58" s="82">
        <f t="shared" ca="1" si="27"/>
        <v>0</v>
      </c>
      <c r="CU58" s="82">
        <f t="shared" ca="1" si="27"/>
        <v>0</v>
      </c>
      <c r="CV58" s="82">
        <f t="shared" ca="1" si="27"/>
        <v>0</v>
      </c>
      <c r="CW58" s="36">
        <f t="shared" ca="1" si="59"/>
        <v>1.1641820689655176</v>
      </c>
      <c r="CX58" s="36">
        <f t="shared" ca="1" si="59"/>
        <v>0.63059862068965533</v>
      </c>
      <c r="CY58" s="36">
        <f t="shared" ca="1" si="59"/>
        <v>0.39827281306715073</v>
      </c>
      <c r="CZ58" s="36">
        <f t="shared" ca="1" si="59"/>
        <v>0.27517030721003138</v>
      </c>
      <c r="DA58" s="36">
        <f t="shared" ca="1" si="59"/>
        <v>0.24214987034482763</v>
      </c>
      <c r="DB58" s="36">
        <f t="shared" ca="1" si="59"/>
        <v>0.24214987034482763</v>
      </c>
      <c r="DC58" s="36">
        <f t="shared" ca="1" si="59"/>
        <v>0.24214987034482763</v>
      </c>
      <c r="DD58" s="36">
        <f t="shared" ca="1" si="59"/>
        <v>0.48429974068965526</v>
      </c>
      <c r="DE58" s="36">
        <f t="shared" ca="1" si="59"/>
        <v>0.72644961103448291</v>
      </c>
      <c r="DF58" s="56">
        <f t="shared" ca="1" si="59"/>
        <v>1.2107493517241386</v>
      </c>
      <c r="DG58" s="56">
        <f t="shared" ca="1" si="59"/>
        <v>2.4214987034482771</v>
      </c>
      <c r="DH58" s="56">
        <f t="shared" ca="1" si="59"/>
        <v>4.8429974068965542</v>
      </c>
      <c r="DI58" s="56">
        <f t="shared" ca="1" si="59"/>
        <v>9.6859948137931084</v>
      </c>
      <c r="DJ58" s="56">
        <f t="shared" ca="1" si="59"/>
        <v>19.371989627586217</v>
      </c>
      <c r="DK58" s="82">
        <f t="shared" ca="1" si="28"/>
        <v>0</v>
      </c>
      <c r="DL58" s="82">
        <f t="shared" ca="1" si="28"/>
        <v>0</v>
      </c>
      <c r="DM58" s="82">
        <f t="shared" ca="1" si="28"/>
        <v>0</v>
      </c>
      <c r="DN58" s="82">
        <f t="shared" ca="1" si="28"/>
        <v>0</v>
      </c>
      <c r="DO58" s="36">
        <f t="shared" ca="1" si="60"/>
        <v>0.32486260761803726</v>
      </c>
      <c r="DP58" s="36">
        <f t="shared" ca="1" si="60"/>
        <v>0.17596724579310352</v>
      </c>
      <c r="DQ58" s="36">
        <f t="shared" ca="1" si="60"/>
        <v>0.11113720786932854</v>
      </c>
      <c r="DR58" s="36">
        <f t="shared" ca="1" si="60"/>
        <v>7.6785707255172433E-2</v>
      </c>
      <c r="DS58" s="36">
        <f t="shared" ca="1" si="60"/>
        <v>6.7571422384551758E-2</v>
      </c>
      <c r="DT58" s="36">
        <f t="shared" ca="1" si="60"/>
        <v>6.7571422384551758E-2</v>
      </c>
      <c r="DU58" s="36">
        <f t="shared" ca="1" si="60"/>
        <v>6.7571422384551758E-2</v>
      </c>
      <c r="DV58" s="36">
        <f t="shared" ca="1" si="60"/>
        <v>6.7571422384551758E-2</v>
      </c>
      <c r="DW58" s="36">
        <f t="shared" ca="1" si="60"/>
        <v>6.7571422384551758E-2</v>
      </c>
      <c r="DX58" s="56">
        <f t="shared" ca="1" si="60"/>
        <v>6.7571422384551758E-2</v>
      </c>
      <c r="DY58" s="56">
        <f t="shared" ca="1" si="60"/>
        <v>6.7571422384551758E-2</v>
      </c>
      <c r="DZ58" s="56">
        <f t="shared" ca="1" si="60"/>
        <v>0.13514284476910352</v>
      </c>
      <c r="EA58" s="56">
        <f t="shared" ca="1" si="60"/>
        <v>0.20271426715365526</v>
      </c>
      <c r="EB58" s="56">
        <f t="shared" ca="1" si="60"/>
        <v>0.3378571119227588</v>
      </c>
      <c r="EC58" s="82">
        <f t="shared" ca="1" si="29"/>
        <v>0.6757142238455176</v>
      </c>
      <c r="ED58" s="82">
        <f t="shared" ca="1" si="29"/>
        <v>1.3514284476910352</v>
      </c>
      <c r="EE58" s="82">
        <f t="shared" ca="1" si="29"/>
        <v>2.7028568953820704</v>
      </c>
      <c r="EF58" s="82">
        <f t="shared" ca="1" si="29"/>
        <v>5.4057137907641408</v>
      </c>
      <c r="EG58" s="36">
        <f t="shared" ca="1" si="61"/>
        <v>8.6968238514588847E-2</v>
      </c>
      <c r="EH58" s="36">
        <f t="shared" ca="1" si="61"/>
        <v>4.7107795862068959E-2</v>
      </c>
      <c r="EI58" s="36">
        <f t="shared" ca="1" si="61"/>
        <v>2.9752292123411975E-2</v>
      </c>
      <c r="EJ58" s="36">
        <f t="shared" ca="1" si="61"/>
        <v>2.055612910344827E-2</v>
      </c>
      <c r="EK58" s="36">
        <f t="shared" ca="1" si="61"/>
        <v>1.8089393611034482E-2</v>
      </c>
      <c r="EL58" s="36">
        <f t="shared" ca="1" si="61"/>
        <v>1.8089393611034482E-2</v>
      </c>
      <c r="EM58" s="36">
        <f t="shared" ca="1" si="61"/>
        <v>1.8089393611034482E-2</v>
      </c>
      <c r="EN58" s="36">
        <f t="shared" ca="1" si="61"/>
        <v>1.8089393611034482E-2</v>
      </c>
      <c r="EO58" s="36">
        <f t="shared" ca="1" si="61"/>
        <v>1.8089393611034482E-2</v>
      </c>
      <c r="EP58" s="56">
        <f t="shared" ca="1" si="61"/>
        <v>1.8089393611034482E-2</v>
      </c>
      <c r="EQ58" s="56">
        <f t="shared" ca="1" si="61"/>
        <v>1.8089393611034482E-2</v>
      </c>
      <c r="ER58" s="56">
        <f t="shared" ca="1" si="61"/>
        <v>3.6178787222068964E-2</v>
      </c>
      <c r="ES58" s="56">
        <f t="shared" ca="1" si="61"/>
        <v>5.4268180833103447E-2</v>
      </c>
      <c r="ET58" s="56">
        <f t="shared" ca="1" si="61"/>
        <v>9.0446968055172411E-2</v>
      </c>
      <c r="EU58" s="82">
        <f t="shared" ca="1" si="30"/>
        <v>0.18089393611034482</v>
      </c>
      <c r="EV58" s="82">
        <f t="shared" ca="1" si="30"/>
        <v>0.36178787222068964</v>
      </c>
      <c r="EW58" s="82">
        <f t="shared" ca="1" si="30"/>
        <v>0.72357574444137929</v>
      </c>
      <c r="EX58" s="82">
        <f t="shared" ca="1" si="30"/>
        <v>1.4471514888827586</v>
      </c>
    </row>
    <row r="59" spans="9:154" x14ac:dyDescent="0.15">
      <c r="I59" s="36"/>
      <c r="J59" s="56" t="s">
        <v>250</v>
      </c>
      <c r="K59" s="10">
        <v>0.01</v>
      </c>
      <c r="L59" s="36"/>
      <c r="S59" s="36">
        <v>56</v>
      </c>
      <c r="T59" s="40">
        <f>引用信息!W78</f>
        <v>478.97873554074312</v>
      </c>
      <c r="U59" s="40">
        <f>引用信息!X78</f>
        <v>34.197100045463799</v>
      </c>
      <c r="V59" s="40">
        <f>引用信息!Y78</f>
        <v>13.594482758620691</v>
      </c>
      <c r="W59" s="40">
        <f>引用信息!Z78</f>
        <v>3.361830620689656</v>
      </c>
      <c r="X59" s="40">
        <f>引用信息!AA78</f>
        <v>0.90233379310344808</v>
      </c>
      <c r="Y59" s="37">
        <f>IF(INT(求节点($J$4:$J$21,$I$4:$I$21,节奏总纲!AD59))&gt;$I$21,$I$21,INT(求节点($J$4:$J$21,$I$4:$I$21,节奏总纲!AD59)))</f>
        <v>13</v>
      </c>
      <c r="Z59" s="37">
        <f>IF(INT(求节点($J$4:$J$21,$I$4:$I$21,节奏总纲!AE59))&gt;$I$21,$I$21,INT(求节点($J$4:$J$21,$I$4:$I$21,节奏总纲!AE59)))</f>
        <v>14</v>
      </c>
      <c r="AA59" s="37">
        <f>IF(INT(求节点($J$4:$J$21,$I$4:$I$21,节奏总纲!AF59))&gt;$I$21,$I$21,INT(求节点($J$4:$J$21,$I$4:$I$21,节奏总纲!AF59)))</f>
        <v>14</v>
      </c>
      <c r="AB59" s="37">
        <f>IF(INT(求节点($J$4:$J$21,$I$4:$I$21,节奏总纲!AG59))&gt;$I$21,$I$21,INT(求节点($J$4:$J$21,$I$4:$I$21,节奏总纲!AG59)))</f>
        <v>18</v>
      </c>
      <c r="AC59" s="37">
        <f>IF(INT(求节点($J$4:$J$21,$I$4:$I$21,节奏总纲!AH59))&gt;$I$21,$I$21,INT(求节点($J$4:$J$21,$I$4:$I$21,节奏总纲!AH59)))</f>
        <v>18</v>
      </c>
      <c r="AD59" s="55">
        <f>('[2]功能-行军令'!F$7+'[2]功能-行军令'!F$14+24*60/'[2]功能-行军令'!$F$18)*'[2]功能-行军令'!$AJ$7</f>
        <v>27.599999999999998</v>
      </c>
      <c r="AE59" s="55">
        <f>('[2]功能-行军令'!G$7+'[2]功能-行军令'!G$14+24*60/'[2]功能-行军令'!$F$18)*'[2]功能-行军令'!$AJ$7</f>
        <v>40.199999999999996</v>
      </c>
      <c r="AF59" s="55">
        <f>('[2]功能-行军令'!H$7+'[2]功能-行军令'!H$14+24*60/'[2]功能-行军令'!$F$18)*'[2]功能-行军令'!$AJ$7</f>
        <v>54.6</v>
      </c>
      <c r="AG59" s="55">
        <f>('[2]功能-行军令'!I$7+'[2]功能-行军令'!I$14+24*60/'[2]功能-行军令'!$F$18)*'[2]功能-行军令'!$AJ$7</f>
        <v>61.8</v>
      </c>
      <c r="AH59" s="55">
        <f>('[2]功能-行军令'!J$7+'[2]功能-行军令'!J$14+24*60/'[2]功能-行军令'!$F$18)*'[2]功能-行军令'!$AJ$7</f>
        <v>61.8</v>
      </c>
      <c r="AL59" s="35">
        <v>56</v>
      </c>
      <c r="AM59" s="28">
        <f t="shared" ca="1" si="62"/>
        <v>24.000493295608088</v>
      </c>
      <c r="AN59" s="28">
        <f t="shared" ca="1" si="62"/>
        <v>13.000267201787715</v>
      </c>
      <c r="AO59" s="28">
        <f t="shared" ca="1" si="62"/>
        <v>8.2106950748132927</v>
      </c>
      <c r="AP59" s="28">
        <f t="shared" ca="1" si="62"/>
        <v>5.6728438698710022</v>
      </c>
      <c r="AQ59" s="28">
        <f t="shared" ca="1" si="62"/>
        <v>4.9921026054864832</v>
      </c>
      <c r="AR59" s="28">
        <f t="shared" ca="1" si="62"/>
        <v>4.9921026054864832</v>
      </c>
      <c r="AS59" s="28">
        <f t="shared" ca="1" si="62"/>
        <v>9.2224427977823247</v>
      </c>
      <c r="AT59" s="28">
        <f t="shared" ca="1" si="62"/>
        <v>14.130217287821633</v>
      </c>
      <c r="AU59" s="28">
        <f t="shared" ca="1" si="45"/>
        <v>23.268331970156787</v>
      </c>
      <c r="AV59" s="28">
        <f t="shared" ca="1" si="56"/>
        <v>45.774901527122942</v>
      </c>
      <c r="AW59" s="28">
        <f t="shared" ca="1" si="56"/>
        <v>91.465474938798707</v>
      </c>
      <c r="AX59" s="28">
        <f t="shared" ca="1" si="56"/>
        <v>182.93094987759741</v>
      </c>
      <c r="AY59" s="28">
        <f t="shared" ca="1" si="56"/>
        <v>365.77757163974763</v>
      </c>
      <c r="AZ59" s="28">
        <f t="shared" ca="1" si="56"/>
        <v>54.616384396713222</v>
      </c>
      <c r="BA59" s="28">
        <f t="shared" ca="1" si="25"/>
        <v>0.84328115447172436</v>
      </c>
      <c r="BB59" s="28">
        <f t="shared" ca="1" si="25"/>
        <v>1.6865623089434487</v>
      </c>
      <c r="BC59" s="28">
        <f t="shared" ca="1" si="25"/>
        <v>3.3731246178868974</v>
      </c>
      <c r="BD59" s="28">
        <f t="shared" ca="1" si="25"/>
        <v>6.7462492357737949</v>
      </c>
      <c r="BE59" s="28"/>
      <c r="BF59" s="28">
        <f t="shared" ca="1" si="14"/>
        <v>860.70399640586947</v>
      </c>
      <c r="BG59" s="28"/>
      <c r="BI59" s="28"/>
      <c r="BJ59" s="28"/>
      <c r="BK59" s="28"/>
      <c r="BL59" s="36">
        <v>56</v>
      </c>
      <c r="BM59" s="36">
        <f t="shared" ca="1" si="57"/>
        <v>20.33817400142232</v>
      </c>
      <c r="BN59" s="36">
        <f t="shared" ca="1" si="57"/>
        <v>11.01651091743709</v>
      </c>
      <c r="BO59" s="36">
        <f t="shared" ca="1" si="57"/>
        <v>6.9577963689076361</v>
      </c>
      <c r="BP59" s="36">
        <f t="shared" ca="1" si="57"/>
        <v>4.8072047639725479</v>
      </c>
      <c r="BQ59" s="36">
        <f t="shared" ca="1" si="57"/>
        <v>4.2303401922958432</v>
      </c>
      <c r="BR59" s="36">
        <f t="shared" ca="1" si="57"/>
        <v>4.2303401922958432</v>
      </c>
      <c r="BS59" s="36">
        <f t="shared" ca="1" si="57"/>
        <v>8.4606803845916865</v>
      </c>
      <c r="BT59" s="36">
        <f t="shared" ca="1" si="57"/>
        <v>12.691020576887528</v>
      </c>
      <c r="BU59" s="36">
        <f t="shared" ca="1" si="57"/>
        <v>21.151700961479214</v>
      </c>
      <c r="BV59" s="56">
        <f t="shared" ca="1" si="57"/>
        <v>42.303401922958429</v>
      </c>
      <c r="BW59" s="56">
        <f t="shared" ca="1" si="57"/>
        <v>84.606803845916858</v>
      </c>
      <c r="BX59" s="56">
        <f t="shared" ca="1" si="57"/>
        <v>169.21360769183372</v>
      </c>
      <c r="BY59" s="56">
        <f t="shared" ca="1" si="57"/>
        <v>338.42721538366743</v>
      </c>
      <c r="BZ59" s="56">
        <f t="shared" ca="1" si="57"/>
        <v>0</v>
      </c>
      <c r="CA59" s="82">
        <f t="shared" ca="1" si="26"/>
        <v>0</v>
      </c>
      <c r="CB59" s="82">
        <f t="shared" ca="1" si="26"/>
        <v>0</v>
      </c>
      <c r="CC59" s="82">
        <f t="shared" ca="1" si="26"/>
        <v>0</v>
      </c>
      <c r="CD59" s="82">
        <f t="shared" ca="1" si="26"/>
        <v>0</v>
      </c>
      <c r="CE59" s="36">
        <f t="shared" ca="1" si="58"/>
        <v>2.1149591105040688</v>
      </c>
      <c r="CF59" s="36">
        <f t="shared" ca="1" si="58"/>
        <v>1.1456028515230372</v>
      </c>
      <c r="CG59" s="36">
        <f t="shared" ca="1" si="58"/>
        <v>0.72353864306718141</v>
      </c>
      <c r="CH59" s="36">
        <f t="shared" ca="1" si="58"/>
        <v>0.49989942611914345</v>
      </c>
      <c r="CI59" s="36">
        <f t="shared" ca="1" si="58"/>
        <v>0.43991149498484627</v>
      </c>
      <c r="CJ59" s="36">
        <f t="shared" ca="1" si="58"/>
        <v>0.43991149498484627</v>
      </c>
      <c r="CK59" s="36">
        <f t="shared" ca="1" si="58"/>
        <v>0.43991149498484627</v>
      </c>
      <c r="CL59" s="36">
        <f t="shared" ca="1" si="58"/>
        <v>0.87982298996969255</v>
      </c>
      <c r="CM59" s="36">
        <f t="shared" ca="1" si="58"/>
        <v>1.3197344849545389</v>
      </c>
      <c r="CN59" s="56">
        <f t="shared" ca="1" si="58"/>
        <v>2.1995574749242315</v>
      </c>
      <c r="CO59" s="56">
        <f t="shared" ca="1" si="58"/>
        <v>4.399114949848463</v>
      </c>
      <c r="CP59" s="56">
        <f t="shared" ca="1" si="58"/>
        <v>8.7982298996969259</v>
      </c>
      <c r="CQ59" s="56">
        <f t="shared" ca="1" si="58"/>
        <v>17.596459799393852</v>
      </c>
      <c r="CR59" s="56">
        <f t="shared" ca="1" si="58"/>
        <v>35.192919598787704</v>
      </c>
      <c r="CS59" s="82">
        <f t="shared" ca="1" si="27"/>
        <v>0</v>
      </c>
      <c r="CT59" s="82">
        <f t="shared" ca="1" si="27"/>
        <v>0</v>
      </c>
      <c r="CU59" s="82">
        <f t="shared" ca="1" si="27"/>
        <v>0</v>
      </c>
      <c r="CV59" s="82">
        <f t="shared" ca="1" si="27"/>
        <v>0</v>
      </c>
      <c r="CW59" s="36">
        <f t="shared" ca="1" si="59"/>
        <v>1.141936551724138</v>
      </c>
      <c r="CX59" s="36">
        <f t="shared" ca="1" si="59"/>
        <v>0.61854896551724148</v>
      </c>
      <c r="CY59" s="36">
        <f t="shared" ca="1" si="59"/>
        <v>0.39066250453720514</v>
      </c>
      <c r="CZ59" s="36">
        <f t="shared" ca="1" si="59"/>
        <v>0.26991227586206895</v>
      </c>
      <c r="DA59" s="36">
        <f t="shared" ca="1" si="59"/>
        <v>0.23752280275862073</v>
      </c>
      <c r="DB59" s="36">
        <f t="shared" ca="1" si="59"/>
        <v>0.23752280275862073</v>
      </c>
      <c r="DC59" s="36">
        <f t="shared" ca="1" si="59"/>
        <v>0.23752280275862073</v>
      </c>
      <c r="DD59" s="36">
        <f t="shared" ca="1" si="59"/>
        <v>0.47504560551724145</v>
      </c>
      <c r="DE59" s="36">
        <f t="shared" ca="1" si="59"/>
        <v>0.7125684082758621</v>
      </c>
      <c r="DF59" s="56">
        <f t="shared" ca="1" si="59"/>
        <v>1.1876140137931035</v>
      </c>
      <c r="DG59" s="56">
        <f t="shared" ca="1" si="59"/>
        <v>2.375228027586207</v>
      </c>
      <c r="DH59" s="56">
        <f t="shared" ca="1" si="59"/>
        <v>4.750456055172414</v>
      </c>
      <c r="DI59" s="56">
        <f t="shared" ca="1" si="59"/>
        <v>9.500912110344828</v>
      </c>
      <c r="DJ59" s="56">
        <f t="shared" ca="1" si="59"/>
        <v>19.001824220689656</v>
      </c>
      <c r="DK59" s="82">
        <f t="shared" ca="1" si="28"/>
        <v>0</v>
      </c>
      <c r="DL59" s="82">
        <f t="shared" ca="1" si="28"/>
        <v>0</v>
      </c>
      <c r="DM59" s="82">
        <f t="shared" ca="1" si="28"/>
        <v>0</v>
      </c>
      <c r="DN59" s="82">
        <f t="shared" ca="1" si="28"/>
        <v>0</v>
      </c>
      <c r="DO59" s="36">
        <f t="shared" ca="1" si="60"/>
        <v>0.31963251132095505</v>
      </c>
      <c r="DP59" s="36">
        <f t="shared" ca="1" si="60"/>
        <v>0.17313427696551731</v>
      </c>
      <c r="DQ59" s="36">
        <f t="shared" ca="1" si="60"/>
        <v>0.10934796439927409</v>
      </c>
      <c r="DR59" s="36">
        <f t="shared" ca="1" si="60"/>
        <v>7.5549502675862093E-2</v>
      </c>
      <c r="DS59" s="36">
        <f t="shared" ca="1" si="60"/>
        <v>6.6483562354758649E-2</v>
      </c>
      <c r="DT59" s="36">
        <f t="shared" ca="1" si="60"/>
        <v>6.6483562354758649E-2</v>
      </c>
      <c r="DU59" s="36">
        <f t="shared" ca="1" si="60"/>
        <v>6.6483562354758649E-2</v>
      </c>
      <c r="DV59" s="36">
        <f t="shared" ca="1" si="60"/>
        <v>6.6483562354758649E-2</v>
      </c>
      <c r="DW59" s="36">
        <f t="shared" ca="1" si="60"/>
        <v>6.6483562354758649E-2</v>
      </c>
      <c r="DX59" s="56">
        <f t="shared" ca="1" si="60"/>
        <v>6.6483562354758649E-2</v>
      </c>
      <c r="DY59" s="56">
        <f t="shared" ca="1" si="60"/>
        <v>6.6483562354758649E-2</v>
      </c>
      <c r="DZ59" s="56">
        <f t="shared" ca="1" si="60"/>
        <v>0.1329671247095173</v>
      </c>
      <c r="EA59" s="56">
        <f t="shared" ca="1" si="60"/>
        <v>0.19945068706427591</v>
      </c>
      <c r="EB59" s="56">
        <f t="shared" ca="1" si="60"/>
        <v>0.33241781177379326</v>
      </c>
      <c r="EC59" s="82">
        <f t="shared" ca="1" si="29"/>
        <v>0.66483562354758652</v>
      </c>
      <c r="ED59" s="82">
        <f t="shared" ca="1" si="29"/>
        <v>1.329671247095173</v>
      </c>
      <c r="EE59" s="82">
        <f t="shared" ca="1" si="29"/>
        <v>2.6593424941903461</v>
      </c>
      <c r="EF59" s="82">
        <f t="shared" ca="1" si="29"/>
        <v>5.3186849883806921</v>
      </c>
      <c r="EG59" s="36">
        <f t="shared" ca="1" si="61"/>
        <v>8.5791120636604754E-2</v>
      </c>
      <c r="EH59" s="36">
        <f t="shared" ca="1" si="61"/>
        <v>4.6470190344827578E-2</v>
      </c>
      <c r="EI59" s="36">
        <f t="shared" ca="1" si="61"/>
        <v>2.9349593901996363E-2</v>
      </c>
      <c r="EJ59" s="36">
        <f t="shared" ca="1" si="61"/>
        <v>2.0277901241379303E-2</v>
      </c>
      <c r="EK59" s="36">
        <f t="shared" ca="1" si="61"/>
        <v>1.7844553092413791E-2</v>
      </c>
      <c r="EL59" s="36">
        <f t="shared" ca="1" si="61"/>
        <v>1.7844553092413791E-2</v>
      </c>
      <c r="EM59" s="36">
        <f t="shared" ca="1" si="61"/>
        <v>1.7844553092413791E-2</v>
      </c>
      <c r="EN59" s="36">
        <f t="shared" ca="1" si="61"/>
        <v>1.7844553092413791E-2</v>
      </c>
      <c r="EO59" s="36">
        <f t="shared" ca="1" si="61"/>
        <v>1.7844553092413791E-2</v>
      </c>
      <c r="EP59" s="56">
        <f t="shared" ca="1" si="61"/>
        <v>1.7844553092413791E-2</v>
      </c>
      <c r="EQ59" s="56">
        <f t="shared" ca="1" si="61"/>
        <v>1.7844553092413791E-2</v>
      </c>
      <c r="ER59" s="56">
        <f t="shared" ca="1" si="61"/>
        <v>3.5689106184827582E-2</v>
      </c>
      <c r="ES59" s="56">
        <f t="shared" ca="1" si="61"/>
        <v>5.3533659277241359E-2</v>
      </c>
      <c r="ET59" s="56">
        <f t="shared" ca="1" si="61"/>
        <v>8.9222765462068934E-2</v>
      </c>
      <c r="EU59" s="82">
        <f t="shared" ca="1" si="30"/>
        <v>0.17844553092413787</v>
      </c>
      <c r="EV59" s="82">
        <f t="shared" ca="1" si="30"/>
        <v>0.35689106184827574</v>
      </c>
      <c r="EW59" s="82">
        <f t="shared" ca="1" si="30"/>
        <v>0.71378212369655147</v>
      </c>
      <c r="EX59" s="82">
        <f t="shared" ca="1" si="30"/>
        <v>1.4275642473931029</v>
      </c>
    </row>
    <row r="60" spans="9:154" x14ac:dyDescent="0.15">
      <c r="J60" s="56" t="s">
        <v>251</v>
      </c>
      <c r="K60" s="10">
        <v>0.01</v>
      </c>
      <c r="S60" s="36">
        <v>57</v>
      </c>
      <c r="T60" s="40">
        <f>引用信息!W79</f>
        <v>469.63851552887246</v>
      </c>
      <c r="U60" s="40">
        <f>引用信息!X79</f>
        <v>33.525309022851729</v>
      </c>
      <c r="V60" s="40">
        <f>引用信息!Y79</f>
        <v>13.329655172413794</v>
      </c>
      <c r="W60" s="40">
        <f>引用信息!Z79</f>
        <v>3.3064209655172427</v>
      </c>
      <c r="X60" s="40">
        <f>引用信息!AA79</f>
        <v>0.88975448275862057</v>
      </c>
      <c r="Y60" s="37">
        <f>IF(INT(求节点($J$4:$J$21,$I$4:$I$21,节奏总纲!AD60))&gt;$I$21,$I$21,INT(求节点($J$4:$J$21,$I$4:$I$21,节奏总纲!AD60)))</f>
        <v>13</v>
      </c>
      <c r="Z60" s="37">
        <f>IF(INT(求节点($J$4:$J$21,$I$4:$I$21,节奏总纲!AE60))&gt;$I$21,$I$21,INT(求节点($J$4:$J$21,$I$4:$I$21,节奏总纲!AE60)))</f>
        <v>14</v>
      </c>
      <c r="AA60" s="37">
        <f>IF(INT(求节点($J$4:$J$21,$I$4:$I$21,节奏总纲!AF60))&gt;$I$21,$I$21,INT(求节点($J$4:$J$21,$I$4:$I$21,节奏总纲!AF60)))</f>
        <v>14</v>
      </c>
      <c r="AB60" s="37">
        <f>IF(INT(求节点($J$4:$J$21,$I$4:$I$21,节奏总纲!AG60))&gt;$I$21,$I$21,INT(求节点($J$4:$J$21,$I$4:$I$21,节奏总纲!AG60)))</f>
        <v>18</v>
      </c>
      <c r="AC60" s="37">
        <f>IF(INT(求节点($J$4:$J$21,$I$4:$I$21,节奏总纲!AH60))&gt;$I$21,$I$21,INT(求节点($J$4:$J$21,$I$4:$I$21,节奏总纲!AH60)))</f>
        <v>18</v>
      </c>
      <c r="AD60" s="55">
        <f>('[2]功能-行军令'!F$7+'[2]功能-行军令'!F$14+24*60/'[2]功能-行军令'!$F$18)*'[2]功能-行军令'!$AJ$7</f>
        <v>27.599999999999998</v>
      </c>
      <c r="AE60" s="55">
        <f>('[2]功能-行军令'!G$7+'[2]功能-行军令'!G$14+24*60/'[2]功能-行军令'!$F$18)*'[2]功能-行军令'!$AJ$7</f>
        <v>40.199999999999996</v>
      </c>
      <c r="AF60" s="55">
        <f>('[2]功能-行军令'!H$7+'[2]功能-行军令'!H$14+24*60/'[2]功能-行军令'!$F$18)*'[2]功能-行军令'!$AJ$7</f>
        <v>54.6</v>
      </c>
      <c r="AG60" s="55">
        <f>('[2]功能-行军令'!I$7+'[2]功能-行军令'!I$14+24*60/'[2]功能-行军令'!$F$18)*'[2]功能-行军令'!$AJ$7</f>
        <v>61.8</v>
      </c>
      <c r="AH60" s="55">
        <f>('[2]功能-行军令'!J$7+'[2]功能-行军令'!J$14+24*60/'[2]功能-行军令'!$F$18)*'[2]功能-行军令'!$AJ$7</f>
        <v>61.8</v>
      </c>
      <c r="AL60" s="35">
        <v>57</v>
      </c>
      <c r="AM60" s="28">
        <f t="shared" ca="1" si="62"/>
        <v>23.533635794511934</v>
      </c>
      <c r="AN60" s="28">
        <f t="shared" ca="1" si="62"/>
        <v>12.747386055360634</v>
      </c>
      <c r="AO60" s="28">
        <f t="shared" ca="1" si="62"/>
        <v>8.0509806665435573</v>
      </c>
      <c r="AP60" s="28">
        <f t="shared" ca="1" si="62"/>
        <v>5.5624957332482756</v>
      </c>
      <c r="AQ60" s="28">
        <f t="shared" ca="1" si="62"/>
        <v>4.8949962452584828</v>
      </c>
      <c r="AR60" s="28">
        <f t="shared" ca="1" si="62"/>
        <v>4.8949962452584828</v>
      </c>
      <c r="AS60" s="28">
        <f t="shared" ca="1" si="62"/>
        <v>9.0428436144094846</v>
      </c>
      <c r="AT60" s="28">
        <f t="shared" ca="1" si="62"/>
        <v>13.854856294002863</v>
      </c>
      <c r="AU60" s="28">
        <f t="shared" ca="1" si="45"/>
        <v>22.81471634274725</v>
      </c>
      <c r="AV60" s="28">
        <f t="shared" ref="AV60:AZ69" ca="1" si="63">SUMIF($BM$3:$EX$3,AV$3,$BM60:$EX60)</f>
        <v>44.882283809387012</v>
      </c>
      <c r="AW60" s="28">
        <f t="shared" ca="1" si="63"/>
        <v>89.681584053108921</v>
      </c>
      <c r="AX60" s="28">
        <f t="shared" ca="1" si="63"/>
        <v>179.36316810621784</v>
      </c>
      <c r="AY60" s="28">
        <f t="shared" ca="1" si="63"/>
        <v>358.64335264677055</v>
      </c>
      <c r="AZ60" s="28">
        <f t="shared" ca="1" si="63"/>
        <v>53.54814266371578</v>
      </c>
      <c r="BA60" s="28">
        <f t="shared" ca="1" si="25"/>
        <v>0.82983565665103476</v>
      </c>
      <c r="BB60" s="28">
        <f t="shared" ca="1" si="25"/>
        <v>1.6596713133020695</v>
      </c>
      <c r="BC60" s="28">
        <f t="shared" ca="1" si="25"/>
        <v>3.319342626604139</v>
      </c>
      <c r="BD60" s="28">
        <f t="shared" ca="1" si="25"/>
        <v>6.6386852532082781</v>
      </c>
      <c r="BE60" s="28"/>
      <c r="BF60" s="28">
        <f t="shared" ca="1" si="14"/>
        <v>843.96297312030651</v>
      </c>
      <c r="BG60" s="28"/>
      <c r="BI60" s="28"/>
      <c r="BJ60" s="28"/>
      <c r="BK60" s="28"/>
      <c r="BL60" s="36">
        <v>57</v>
      </c>
      <c r="BM60" s="36">
        <f t="shared" ca="1" si="57"/>
        <v>19.941573890149041</v>
      </c>
      <c r="BN60" s="36">
        <f t="shared" ca="1" si="57"/>
        <v>10.801685857164065</v>
      </c>
      <c r="BO60" s="36">
        <f t="shared" ca="1" si="57"/>
        <v>6.8221173834720403</v>
      </c>
      <c r="BP60" s="36">
        <f t="shared" ca="1" si="57"/>
        <v>4.713462919489773</v>
      </c>
      <c r="BQ60" s="36">
        <f t="shared" ca="1" si="57"/>
        <v>4.1478473691510009</v>
      </c>
      <c r="BR60" s="36">
        <f t="shared" ca="1" si="57"/>
        <v>4.1478473691510009</v>
      </c>
      <c r="BS60" s="36">
        <f t="shared" ca="1" si="57"/>
        <v>8.2956947383020019</v>
      </c>
      <c r="BT60" s="36">
        <f t="shared" ca="1" si="57"/>
        <v>12.443542107453004</v>
      </c>
      <c r="BU60" s="36">
        <f t="shared" ca="1" si="57"/>
        <v>20.739236845755009</v>
      </c>
      <c r="BV60" s="56">
        <f t="shared" ca="1" si="57"/>
        <v>41.478473691510018</v>
      </c>
      <c r="BW60" s="56">
        <f t="shared" ca="1" si="57"/>
        <v>82.956947383020037</v>
      </c>
      <c r="BX60" s="56">
        <f t="shared" ca="1" si="57"/>
        <v>165.91389476604007</v>
      </c>
      <c r="BY60" s="56">
        <f t="shared" ca="1" si="57"/>
        <v>331.82778953208015</v>
      </c>
      <c r="BZ60" s="56">
        <f t="shared" ca="1" si="57"/>
        <v>0</v>
      </c>
      <c r="CA60" s="82">
        <f t="shared" ca="1" si="26"/>
        <v>0</v>
      </c>
      <c r="CB60" s="82">
        <f t="shared" ca="1" si="26"/>
        <v>0</v>
      </c>
      <c r="CC60" s="82">
        <f t="shared" ca="1" si="26"/>
        <v>0</v>
      </c>
      <c r="CD60" s="82">
        <f t="shared" ca="1" si="26"/>
        <v>0</v>
      </c>
      <c r="CE60" s="36">
        <f t="shared" ca="1" si="58"/>
        <v>2.0734114195671376</v>
      </c>
      <c r="CF60" s="36">
        <f t="shared" ca="1" si="58"/>
        <v>1.1230978522655328</v>
      </c>
      <c r="CG60" s="36">
        <f t="shared" ca="1" si="58"/>
        <v>0.70932495932559969</v>
      </c>
      <c r="CH60" s="36">
        <f t="shared" ca="1" si="58"/>
        <v>0.49007906280677788</v>
      </c>
      <c r="CI60" s="36">
        <f t="shared" ca="1" si="58"/>
        <v>0.43126957526996462</v>
      </c>
      <c r="CJ60" s="36">
        <f t="shared" ca="1" si="58"/>
        <v>0.43126957526996462</v>
      </c>
      <c r="CK60" s="36">
        <f t="shared" ca="1" si="58"/>
        <v>0.43126957526996462</v>
      </c>
      <c r="CL60" s="36">
        <f t="shared" ca="1" si="58"/>
        <v>0.86253915053992924</v>
      </c>
      <c r="CM60" s="36">
        <f t="shared" ca="1" si="58"/>
        <v>1.2938087258098938</v>
      </c>
      <c r="CN60" s="56">
        <f t="shared" ca="1" si="58"/>
        <v>2.1563478763498227</v>
      </c>
      <c r="CO60" s="56">
        <f t="shared" ca="1" si="58"/>
        <v>4.3126957526996454</v>
      </c>
      <c r="CP60" s="56">
        <f t="shared" ca="1" si="58"/>
        <v>8.6253915053992909</v>
      </c>
      <c r="CQ60" s="56">
        <f t="shared" ca="1" si="58"/>
        <v>17.250783010798582</v>
      </c>
      <c r="CR60" s="56">
        <f t="shared" ca="1" si="58"/>
        <v>34.501566021597164</v>
      </c>
      <c r="CS60" s="82">
        <f t="shared" ca="1" si="27"/>
        <v>0</v>
      </c>
      <c r="CT60" s="82">
        <f t="shared" ca="1" si="27"/>
        <v>0</v>
      </c>
      <c r="CU60" s="82">
        <f t="shared" ca="1" si="27"/>
        <v>0</v>
      </c>
      <c r="CV60" s="82">
        <f t="shared" ca="1" si="27"/>
        <v>0</v>
      </c>
      <c r="CW60" s="36">
        <f t="shared" ca="1" si="59"/>
        <v>1.1196910344827589</v>
      </c>
      <c r="CX60" s="36">
        <f t="shared" ca="1" si="59"/>
        <v>0.60649931034482774</v>
      </c>
      <c r="CY60" s="36">
        <f t="shared" ca="1" si="59"/>
        <v>0.38305219600725965</v>
      </c>
      <c r="CZ60" s="36">
        <f t="shared" ca="1" si="59"/>
        <v>0.26465424451410663</v>
      </c>
      <c r="DA60" s="36">
        <f t="shared" ca="1" si="59"/>
        <v>0.23289573517241385</v>
      </c>
      <c r="DB60" s="36">
        <f t="shared" ca="1" si="59"/>
        <v>0.23289573517241385</v>
      </c>
      <c r="DC60" s="36">
        <f t="shared" ca="1" si="59"/>
        <v>0.23289573517241385</v>
      </c>
      <c r="DD60" s="36">
        <f t="shared" ca="1" si="59"/>
        <v>0.46579147034482771</v>
      </c>
      <c r="DE60" s="36">
        <f t="shared" ca="1" si="59"/>
        <v>0.69868720551724139</v>
      </c>
      <c r="DF60" s="56">
        <f t="shared" ca="1" si="59"/>
        <v>1.1644786758620691</v>
      </c>
      <c r="DG60" s="56">
        <f t="shared" ca="1" si="59"/>
        <v>2.3289573517241382</v>
      </c>
      <c r="DH60" s="56">
        <f t="shared" ca="1" si="59"/>
        <v>4.6579147034482764</v>
      </c>
      <c r="DI60" s="56">
        <f t="shared" ca="1" si="59"/>
        <v>9.3158294068965528</v>
      </c>
      <c r="DJ60" s="56">
        <f t="shared" ca="1" si="59"/>
        <v>18.631658813793106</v>
      </c>
      <c r="DK60" s="82">
        <f t="shared" ca="1" si="28"/>
        <v>0</v>
      </c>
      <c r="DL60" s="82">
        <f t="shared" ca="1" si="28"/>
        <v>0</v>
      </c>
      <c r="DM60" s="82">
        <f t="shared" ca="1" si="28"/>
        <v>0</v>
      </c>
      <c r="DN60" s="82">
        <f t="shared" ca="1" si="28"/>
        <v>0</v>
      </c>
      <c r="DO60" s="36">
        <f t="shared" ca="1" si="60"/>
        <v>0.31436433179840861</v>
      </c>
      <c r="DP60" s="36">
        <f t="shared" ca="1" si="60"/>
        <v>0.17028067972413799</v>
      </c>
      <c r="DQ60" s="36">
        <f t="shared" ca="1" si="60"/>
        <v>0.10754569245735031</v>
      </c>
      <c r="DR60" s="36">
        <f t="shared" ca="1" si="60"/>
        <v>7.4304296606896567E-2</v>
      </c>
      <c r="DS60" s="36">
        <f t="shared" ca="1" si="60"/>
        <v>6.5387781014068988E-2</v>
      </c>
      <c r="DT60" s="36">
        <f t="shared" ca="1" si="60"/>
        <v>6.5387781014068988E-2</v>
      </c>
      <c r="DU60" s="36">
        <f t="shared" ca="1" si="60"/>
        <v>6.5387781014068988E-2</v>
      </c>
      <c r="DV60" s="36">
        <f t="shared" ca="1" si="60"/>
        <v>6.5387781014068988E-2</v>
      </c>
      <c r="DW60" s="36">
        <f t="shared" ca="1" si="60"/>
        <v>6.5387781014068988E-2</v>
      </c>
      <c r="DX60" s="56">
        <f t="shared" ca="1" si="60"/>
        <v>6.5387781014068988E-2</v>
      </c>
      <c r="DY60" s="56">
        <f t="shared" ca="1" si="60"/>
        <v>6.5387781014068988E-2</v>
      </c>
      <c r="DZ60" s="56">
        <f t="shared" ca="1" si="60"/>
        <v>0.13077556202813798</v>
      </c>
      <c r="EA60" s="56">
        <f t="shared" ca="1" si="60"/>
        <v>0.19616334304220698</v>
      </c>
      <c r="EB60" s="56">
        <f t="shared" ca="1" si="60"/>
        <v>0.32693890507034495</v>
      </c>
      <c r="EC60" s="82">
        <f t="shared" ca="1" si="29"/>
        <v>0.65387781014068991</v>
      </c>
      <c r="ED60" s="82">
        <f t="shared" ca="1" si="29"/>
        <v>1.3077556202813798</v>
      </c>
      <c r="EE60" s="82">
        <f t="shared" ca="1" si="29"/>
        <v>2.6155112405627596</v>
      </c>
      <c r="EF60" s="82">
        <f t="shared" ca="1" si="29"/>
        <v>5.2310224811255193</v>
      </c>
      <c r="EG60" s="36">
        <f t="shared" ca="1" si="61"/>
        <v>8.4595118514588855E-2</v>
      </c>
      <c r="EH60" s="36">
        <f t="shared" ca="1" si="61"/>
        <v>4.582235586206896E-2</v>
      </c>
      <c r="EI60" s="36">
        <f t="shared" ca="1" si="61"/>
        <v>2.8940435281306714E-2</v>
      </c>
      <c r="EJ60" s="36">
        <f t="shared" ca="1" si="61"/>
        <v>1.9995209830720999E-2</v>
      </c>
      <c r="EK60" s="36">
        <f t="shared" ca="1" si="61"/>
        <v>1.7595784651034483E-2</v>
      </c>
      <c r="EL60" s="36">
        <f t="shared" ca="1" si="61"/>
        <v>1.7595784651034483E-2</v>
      </c>
      <c r="EM60" s="36">
        <f t="shared" ca="1" si="61"/>
        <v>1.7595784651034483E-2</v>
      </c>
      <c r="EN60" s="36">
        <f t="shared" ca="1" si="61"/>
        <v>1.7595784651034483E-2</v>
      </c>
      <c r="EO60" s="36">
        <f t="shared" ca="1" si="61"/>
        <v>1.7595784651034483E-2</v>
      </c>
      <c r="EP60" s="56">
        <f t="shared" ca="1" si="61"/>
        <v>1.7595784651034483E-2</v>
      </c>
      <c r="EQ60" s="56">
        <f t="shared" ca="1" si="61"/>
        <v>1.7595784651034483E-2</v>
      </c>
      <c r="ER60" s="56">
        <f t="shared" ca="1" si="61"/>
        <v>3.5191569302068966E-2</v>
      </c>
      <c r="ES60" s="56">
        <f t="shared" ca="1" si="61"/>
        <v>5.2787353953103439E-2</v>
      </c>
      <c r="ET60" s="56">
        <f t="shared" ca="1" si="61"/>
        <v>8.7978923255172398E-2</v>
      </c>
      <c r="EU60" s="82">
        <f t="shared" ca="1" si="30"/>
        <v>0.1759578465103448</v>
      </c>
      <c r="EV60" s="82">
        <f t="shared" ca="1" si="30"/>
        <v>0.35191569302068959</v>
      </c>
      <c r="EW60" s="82">
        <f t="shared" ca="1" si="30"/>
        <v>0.70383138604137918</v>
      </c>
      <c r="EX60" s="82">
        <f t="shared" ca="1" si="30"/>
        <v>1.4076627720827584</v>
      </c>
    </row>
    <row r="61" spans="9:154" x14ac:dyDescent="0.15">
      <c r="J61" s="56" t="s">
        <v>252</v>
      </c>
      <c r="K61" s="10">
        <v>0.01</v>
      </c>
      <c r="S61" s="36">
        <v>58</v>
      </c>
      <c r="T61" s="40">
        <f>引用信息!W80</f>
        <v>460.29867162654136</v>
      </c>
      <c r="U61" s="40">
        <f>引用信息!X80</f>
        <v>32.853741063113787</v>
      </c>
      <c r="V61" s="40">
        <f>引用信息!Y80</f>
        <v>13.064827586206896</v>
      </c>
      <c r="W61" s="40">
        <f>引用信息!Z80</f>
        <v>3.2506107586206903</v>
      </c>
      <c r="X61" s="40">
        <f>引用信息!AA80</f>
        <v>0.87697655172413769</v>
      </c>
      <c r="Y61" s="37">
        <f>IF(INT(求节点($J$4:$J$21,$I$4:$I$21,节奏总纲!AD61))&gt;$I$21,$I$21,INT(求节点($J$4:$J$21,$I$4:$I$21,节奏总纲!AD61)))</f>
        <v>13</v>
      </c>
      <c r="Z61" s="37">
        <f>IF(INT(求节点($J$4:$J$21,$I$4:$I$21,节奏总纲!AE61))&gt;$I$21,$I$21,INT(求节点($J$4:$J$21,$I$4:$I$21,节奏总纲!AE61)))</f>
        <v>14</v>
      </c>
      <c r="AA61" s="37">
        <f>IF(INT(求节点($J$4:$J$21,$I$4:$I$21,节奏总纲!AF61))&gt;$I$21,$I$21,INT(求节点($J$4:$J$21,$I$4:$I$21,节奏总纲!AF61)))</f>
        <v>14</v>
      </c>
      <c r="AB61" s="37">
        <f>IF(INT(求节点($J$4:$J$21,$I$4:$I$21,节奏总纲!AG61))&gt;$I$21,$I$21,INT(求节点($J$4:$J$21,$I$4:$I$21,节奏总纲!AG61)))</f>
        <v>18</v>
      </c>
      <c r="AC61" s="37">
        <f>IF(INT(求节点($J$4:$J$21,$I$4:$I$21,节奏总纲!AH61))&gt;$I$21,$I$21,INT(求节点($J$4:$J$21,$I$4:$I$21,节奏总纲!AH61)))</f>
        <v>18</v>
      </c>
      <c r="AD61" s="55">
        <f>('[2]功能-行军令'!F$7+'[2]功能-行军令'!F$14+24*60/'[2]功能-行军令'!$F$18)*'[2]功能-行军令'!$AJ$7</f>
        <v>27.599999999999998</v>
      </c>
      <c r="AE61" s="55">
        <f>('[2]功能-行军令'!G$7+'[2]功能-行军令'!G$14+24*60/'[2]功能-行军令'!$F$18)*'[2]功能-行军令'!$AJ$7</f>
        <v>40.199999999999996</v>
      </c>
      <c r="AF61" s="55">
        <f>('[2]功能-行军令'!H$7+'[2]功能-行军令'!H$14+24*60/'[2]功能-行军令'!$F$18)*'[2]功能-行军令'!$AJ$7</f>
        <v>54.6</v>
      </c>
      <c r="AG61" s="55">
        <f>('[2]功能-行军令'!I$7+'[2]功能-行军令'!I$14+24*60/'[2]功能-行军令'!$F$18)*'[2]功能-行军令'!$AJ$7</f>
        <v>61.8</v>
      </c>
      <c r="AH61" s="55">
        <f>('[2]功能-行军令'!J$7+'[2]功能-行军令'!J$14+24*60/'[2]功能-行军令'!$F$18)*'[2]功能-行军令'!$AJ$7</f>
        <v>61.8</v>
      </c>
      <c r="AL61" s="35">
        <v>58</v>
      </c>
      <c r="AM61" s="28">
        <f t="shared" ca="1" si="62"/>
        <v>23.066751091716803</v>
      </c>
      <c r="AN61" s="28">
        <f t="shared" ca="1" si="62"/>
        <v>12.494490174679934</v>
      </c>
      <c r="AO61" s="28">
        <f t="shared" ca="1" si="62"/>
        <v>7.8912569524294316</v>
      </c>
      <c r="AP61" s="28">
        <f t="shared" ca="1" si="62"/>
        <v>5.4521411671330604</v>
      </c>
      <c r="AQ61" s="28">
        <f t="shared" ca="1" si="62"/>
        <v>4.7978842270770938</v>
      </c>
      <c r="AR61" s="28">
        <f t="shared" ca="1" si="62"/>
        <v>4.7978842270770938</v>
      </c>
      <c r="AS61" s="28">
        <f t="shared" ca="1" si="62"/>
        <v>8.8632420948827075</v>
      </c>
      <c r="AT61" s="28">
        <f t="shared" ca="1" si="62"/>
        <v>13.579499155310423</v>
      </c>
      <c r="AU61" s="28">
        <f t="shared" ca="1" si="45"/>
        <v>22.361114083543754</v>
      </c>
      <c r="AV61" s="28">
        <f t="shared" ca="1" si="63"/>
        <v>43.989701807816033</v>
      </c>
      <c r="AW61" s="28">
        <f t="shared" ca="1" si="63"/>
        <v>87.897776448982668</v>
      </c>
      <c r="AX61" s="28">
        <f t="shared" ca="1" si="63"/>
        <v>175.79555289796534</v>
      </c>
      <c r="AY61" s="28">
        <f t="shared" ca="1" si="63"/>
        <v>351.50947862928132</v>
      </c>
      <c r="AZ61" s="28">
        <f t="shared" ca="1" si="63"/>
        <v>52.480071243015104</v>
      </c>
      <c r="BA61" s="28">
        <f t="shared" ca="1" si="25"/>
        <v>0.81627166649379324</v>
      </c>
      <c r="BB61" s="28">
        <f t="shared" ca="1" si="25"/>
        <v>1.6325433329875865</v>
      </c>
      <c r="BC61" s="28">
        <f t="shared" ca="1" si="25"/>
        <v>3.2650866659751729</v>
      </c>
      <c r="BD61" s="28">
        <f t="shared" ca="1" si="25"/>
        <v>6.5301733319503459</v>
      </c>
      <c r="BE61" s="28"/>
      <c r="BF61" s="28">
        <f t="shared" ca="1" si="14"/>
        <v>827.22091919831769</v>
      </c>
      <c r="BG61" s="28"/>
      <c r="BI61" s="28"/>
      <c r="BJ61" s="28"/>
      <c r="BK61" s="28"/>
      <c r="BL61" s="36">
        <v>58</v>
      </c>
      <c r="BM61" s="36">
        <f t="shared" ca="1" si="57"/>
        <v>19.544989749065447</v>
      </c>
      <c r="BN61" s="36">
        <f t="shared" ca="1" si="57"/>
        <v>10.58686944741045</v>
      </c>
      <c r="BO61" s="36">
        <f t="shared" ca="1" si="57"/>
        <v>6.6864438615223891</v>
      </c>
      <c r="BP61" s="36">
        <f t="shared" ca="1" si="57"/>
        <v>4.6197248497791046</v>
      </c>
      <c r="BQ61" s="36">
        <f t="shared" ca="1" si="57"/>
        <v>4.0653578678056128</v>
      </c>
      <c r="BR61" s="36">
        <f t="shared" ca="1" si="57"/>
        <v>4.0653578678056128</v>
      </c>
      <c r="BS61" s="36">
        <f t="shared" ca="1" si="57"/>
        <v>8.1307157356112256</v>
      </c>
      <c r="BT61" s="36">
        <f t="shared" ca="1" si="57"/>
        <v>12.196073603416838</v>
      </c>
      <c r="BU61" s="36">
        <f t="shared" ca="1" si="57"/>
        <v>20.326789339028068</v>
      </c>
      <c r="BV61" s="56">
        <f t="shared" ca="1" si="57"/>
        <v>40.653578678056135</v>
      </c>
      <c r="BW61" s="56">
        <f t="shared" ca="1" si="57"/>
        <v>81.30715735611227</v>
      </c>
      <c r="BX61" s="56">
        <f t="shared" ca="1" si="57"/>
        <v>162.61431471222454</v>
      </c>
      <c r="BY61" s="56">
        <f t="shared" ca="1" si="57"/>
        <v>325.22862942444908</v>
      </c>
      <c r="BZ61" s="56">
        <f t="shared" ca="1" si="57"/>
        <v>0</v>
      </c>
      <c r="CA61" s="82">
        <f t="shared" ca="1" si="26"/>
        <v>0</v>
      </c>
      <c r="CB61" s="82">
        <f t="shared" ca="1" si="26"/>
        <v>0</v>
      </c>
      <c r="CC61" s="82">
        <f t="shared" ca="1" si="26"/>
        <v>0</v>
      </c>
      <c r="CD61" s="82">
        <f t="shared" ca="1" si="26"/>
        <v>0</v>
      </c>
      <c r="CE61" s="36">
        <f t="shared" ca="1" si="58"/>
        <v>2.0318775242110374</v>
      </c>
      <c r="CF61" s="36">
        <f t="shared" ca="1" si="58"/>
        <v>1.1006003256143118</v>
      </c>
      <c r="CG61" s="36">
        <f t="shared" ca="1" si="58"/>
        <v>0.69511599512482858</v>
      </c>
      <c r="CH61" s="36">
        <f t="shared" ca="1" si="58"/>
        <v>0.48026196026806328</v>
      </c>
      <c r="CI61" s="36">
        <f t="shared" ca="1" si="58"/>
        <v>0.42263052503589577</v>
      </c>
      <c r="CJ61" s="36">
        <f t="shared" ca="1" si="58"/>
        <v>0.42263052503589577</v>
      </c>
      <c r="CK61" s="36">
        <f t="shared" ca="1" si="58"/>
        <v>0.42263052503589577</v>
      </c>
      <c r="CL61" s="36">
        <f t="shared" ca="1" si="58"/>
        <v>0.84526105007179153</v>
      </c>
      <c r="CM61" s="36">
        <f t="shared" ca="1" si="58"/>
        <v>1.2678915751076871</v>
      </c>
      <c r="CN61" s="56">
        <f t="shared" ca="1" si="58"/>
        <v>2.1131526251794783</v>
      </c>
      <c r="CO61" s="56">
        <f t="shared" ca="1" si="58"/>
        <v>4.2263052503589567</v>
      </c>
      <c r="CP61" s="56">
        <f t="shared" ca="1" si="58"/>
        <v>8.4526105007179133</v>
      </c>
      <c r="CQ61" s="56">
        <f t="shared" ca="1" si="58"/>
        <v>16.905221001435827</v>
      </c>
      <c r="CR61" s="56">
        <f t="shared" ca="1" si="58"/>
        <v>33.810442002871653</v>
      </c>
      <c r="CS61" s="82">
        <f t="shared" ca="1" si="27"/>
        <v>0</v>
      </c>
      <c r="CT61" s="82">
        <f t="shared" ca="1" si="27"/>
        <v>0</v>
      </c>
      <c r="CU61" s="82">
        <f t="shared" ca="1" si="27"/>
        <v>0</v>
      </c>
      <c r="CV61" s="82">
        <f t="shared" ca="1" si="27"/>
        <v>0</v>
      </c>
      <c r="CW61" s="36">
        <f t="shared" ca="1" si="59"/>
        <v>1.0974455172413793</v>
      </c>
      <c r="CX61" s="36">
        <f t="shared" ca="1" si="59"/>
        <v>0.59444965517241377</v>
      </c>
      <c r="CY61" s="36">
        <f t="shared" ca="1" si="59"/>
        <v>0.37544188747731394</v>
      </c>
      <c r="CZ61" s="36">
        <f t="shared" ca="1" si="59"/>
        <v>0.25939621316614414</v>
      </c>
      <c r="DA61" s="36">
        <f t="shared" ca="1" si="59"/>
        <v>0.22826866758620687</v>
      </c>
      <c r="DB61" s="36">
        <f t="shared" ca="1" si="59"/>
        <v>0.22826866758620687</v>
      </c>
      <c r="DC61" s="36">
        <f t="shared" ca="1" si="59"/>
        <v>0.22826866758620687</v>
      </c>
      <c r="DD61" s="36">
        <f t="shared" ca="1" si="59"/>
        <v>0.45653733517241374</v>
      </c>
      <c r="DE61" s="36">
        <f t="shared" ca="1" si="59"/>
        <v>0.68480600275862058</v>
      </c>
      <c r="DF61" s="56">
        <f t="shared" ca="1" si="59"/>
        <v>1.1413433379310345</v>
      </c>
      <c r="DG61" s="56">
        <f t="shared" ca="1" si="59"/>
        <v>2.282686675862069</v>
      </c>
      <c r="DH61" s="56">
        <f t="shared" ca="1" si="59"/>
        <v>4.5653733517241379</v>
      </c>
      <c r="DI61" s="56">
        <f t="shared" ca="1" si="59"/>
        <v>9.1307467034482759</v>
      </c>
      <c r="DJ61" s="56">
        <f t="shared" ca="1" si="59"/>
        <v>18.261493406896552</v>
      </c>
      <c r="DK61" s="82">
        <f t="shared" ca="1" si="28"/>
        <v>0</v>
      </c>
      <c r="DL61" s="82">
        <f t="shared" ca="1" si="28"/>
        <v>0</v>
      </c>
      <c r="DM61" s="82">
        <f t="shared" ca="1" si="28"/>
        <v>0</v>
      </c>
      <c r="DN61" s="82">
        <f t="shared" ca="1" si="28"/>
        <v>0</v>
      </c>
      <c r="DO61" s="36">
        <f t="shared" ca="1" si="60"/>
        <v>0.3090580690503979</v>
      </c>
      <c r="DP61" s="36">
        <f t="shared" ca="1" si="60"/>
        <v>0.16740645406896551</v>
      </c>
      <c r="DQ61" s="36">
        <f t="shared" ca="1" si="60"/>
        <v>0.10573039204355716</v>
      </c>
      <c r="DR61" s="36">
        <f t="shared" ca="1" si="60"/>
        <v>7.3050089048275854E-2</v>
      </c>
      <c r="DS61" s="36">
        <f t="shared" ca="1" si="60"/>
        <v>6.4284078362482761E-2</v>
      </c>
      <c r="DT61" s="36">
        <f t="shared" ca="1" si="60"/>
        <v>6.4284078362482761E-2</v>
      </c>
      <c r="DU61" s="36">
        <f t="shared" ca="1" si="60"/>
        <v>6.4284078362482761E-2</v>
      </c>
      <c r="DV61" s="36">
        <f t="shared" ca="1" si="60"/>
        <v>6.4284078362482761E-2</v>
      </c>
      <c r="DW61" s="36">
        <f t="shared" ca="1" si="60"/>
        <v>6.4284078362482761E-2</v>
      </c>
      <c r="DX61" s="56">
        <f t="shared" ca="1" si="60"/>
        <v>6.4284078362482761E-2</v>
      </c>
      <c r="DY61" s="56">
        <f t="shared" ca="1" si="60"/>
        <v>6.4284078362482761E-2</v>
      </c>
      <c r="DZ61" s="56">
        <f t="shared" ca="1" si="60"/>
        <v>0.12856815672496552</v>
      </c>
      <c r="EA61" s="56">
        <f t="shared" ca="1" si="60"/>
        <v>0.19285223508744828</v>
      </c>
      <c r="EB61" s="56">
        <f t="shared" ca="1" si="60"/>
        <v>0.32142039181241389</v>
      </c>
      <c r="EC61" s="82">
        <f t="shared" ca="1" si="29"/>
        <v>0.64284078362482777</v>
      </c>
      <c r="ED61" s="82">
        <f t="shared" ca="1" si="29"/>
        <v>1.2856815672496555</v>
      </c>
      <c r="EE61" s="82">
        <f t="shared" ca="1" si="29"/>
        <v>2.5713631344993111</v>
      </c>
      <c r="EF61" s="82">
        <f t="shared" ca="1" si="29"/>
        <v>5.1427262689986222</v>
      </c>
      <c r="EG61" s="36">
        <f t="shared" ca="1" si="61"/>
        <v>8.3380232148541081E-2</v>
      </c>
      <c r="EH61" s="36">
        <f t="shared" ca="1" si="61"/>
        <v>4.5164292413793085E-2</v>
      </c>
      <c r="EI61" s="36">
        <f t="shared" ca="1" si="61"/>
        <v>2.8524816261343001E-2</v>
      </c>
      <c r="EJ61" s="36">
        <f t="shared" ca="1" si="61"/>
        <v>1.9708054871473344E-2</v>
      </c>
      <c r="EK61" s="36">
        <f t="shared" ca="1" si="61"/>
        <v>1.7343088286896544E-2</v>
      </c>
      <c r="EL61" s="36">
        <f t="shared" ca="1" si="61"/>
        <v>1.7343088286896544E-2</v>
      </c>
      <c r="EM61" s="36">
        <f t="shared" ca="1" si="61"/>
        <v>1.7343088286896544E-2</v>
      </c>
      <c r="EN61" s="36">
        <f t="shared" ca="1" si="61"/>
        <v>1.7343088286896544E-2</v>
      </c>
      <c r="EO61" s="36">
        <f t="shared" ca="1" si="61"/>
        <v>1.7343088286896544E-2</v>
      </c>
      <c r="EP61" s="56">
        <f t="shared" ca="1" si="61"/>
        <v>1.7343088286896544E-2</v>
      </c>
      <c r="EQ61" s="56">
        <f t="shared" ca="1" si="61"/>
        <v>1.7343088286896544E-2</v>
      </c>
      <c r="ER61" s="56">
        <f t="shared" ca="1" si="61"/>
        <v>3.4686176573793089E-2</v>
      </c>
      <c r="ES61" s="56">
        <f t="shared" ca="1" si="61"/>
        <v>5.2029264860689636E-2</v>
      </c>
      <c r="ET61" s="56">
        <f t="shared" ca="1" si="61"/>
        <v>8.6715441434482746E-2</v>
      </c>
      <c r="EU61" s="82">
        <f t="shared" ca="1" si="30"/>
        <v>0.17343088286896549</v>
      </c>
      <c r="EV61" s="82">
        <f t="shared" ca="1" si="30"/>
        <v>0.34686176573793098</v>
      </c>
      <c r="EW61" s="82">
        <f t="shared" ca="1" si="30"/>
        <v>0.69372353147586197</v>
      </c>
      <c r="EX61" s="82">
        <f t="shared" ca="1" si="30"/>
        <v>1.3874470629517239</v>
      </c>
    </row>
    <row r="62" spans="9:154" x14ac:dyDescent="0.15">
      <c r="J62" s="56" t="s">
        <v>253</v>
      </c>
      <c r="K62" s="10">
        <v>0.01</v>
      </c>
      <c r="S62" s="36">
        <v>59</v>
      </c>
      <c r="T62" s="40">
        <f>引用信息!W81</f>
        <v>450.95920383375</v>
      </c>
      <c r="U62" s="40">
        <f>引用信息!X81</f>
        <v>32.182396166250001</v>
      </c>
      <c r="V62" s="40">
        <f>引用信息!Y81</f>
        <v>12.8</v>
      </c>
      <c r="W62" s="40">
        <f>引用信息!Z81</f>
        <v>3.1944000000000008</v>
      </c>
      <c r="X62" s="40">
        <f>引用信息!AA81</f>
        <v>0.86399999999999988</v>
      </c>
      <c r="Y62" s="37">
        <f>IF(INT(求节点($J$4:$J$21,$I$4:$I$21,节奏总纲!AD62))&gt;$I$21,$I$21,INT(求节点($J$4:$J$21,$I$4:$I$21,节奏总纲!AD62)))</f>
        <v>14</v>
      </c>
      <c r="Z62" s="37">
        <f>IF(INT(求节点($J$4:$J$21,$I$4:$I$21,节奏总纲!AE62))&gt;$I$21,$I$21,INT(求节点($J$4:$J$21,$I$4:$I$21,节奏总纲!AE62)))</f>
        <v>14</v>
      </c>
      <c r="AA62" s="37">
        <f>IF(INT(求节点($J$4:$J$21,$I$4:$I$21,节奏总纲!AF62))&gt;$I$21,$I$21,INT(求节点($J$4:$J$21,$I$4:$I$21,节奏总纲!AF62)))</f>
        <v>14</v>
      </c>
      <c r="AB62" s="37">
        <f>IF(INT(求节点($J$4:$J$21,$I$4:$I$21,节奏总纲!AG62))&gt;$I$21,$I$21,INT(求节点($J$4:$J$21,$I$4:$I$21,节奏总纲!AG62)))</f>
        <v>18</v>
      </c>
      <c r="AC62" s="37">
        <f>IF(INT(求节点($J$4:$J$21,$I$4:$I$21,节奏总纲!AH62))&gt;$I$21,$I$21,INT(求节点($J$4:$J$21,$I$4:$I$21,节奏总纲!AH62)))</f>
        <v>18</v>
      </c>
      <c r="AD62" s="55">
        <f>('[2]功能-行军令'!F$7+'[2]功能-行军令'!F$14+24*60/'[2]功能-行军令'!$F$18)*'[2]功能-行军令'!$AJ$7</f>
        <v>27.599999999999998</v>
      </c>
      <c r="AE62" s="55">
        <f>('[2]功能-行军令'!G$7+'[2]功能-行军令'!G$14+24*60/'[2]功能-行军令'!$F$18)*'[2]功能-行军令'!$AJ$7</f>
        <v>40.199999999999996</v>
      </c>
      <c r="AF62" s="55">
        <f>('[2]功能-行军令'!H$7+'[2]功能-行军令'!H$14+24*60/'[2]功能-行军令'!$F$18)*'[2]功能-行军令'!$AJ$7</f>
        <v>54.6</v>
      </c>
      <c r="AG62" s="55">
        <f>('[2]功能-行军令'!I$7+'[2]功能-行军令'!I$14+24*60/'[2]功能-行军令'!$F$18)*'[2]功能-行军令'!$AJ$7</f>
        <v>61.8</v>
      </c>
      <c r="AH62" s="55">
        <f>('[2]功能-行军令'!J$7+'[2]功能-行军令'!J$14+24*60/'[2]功能-行军令'!$F$18)*'[2]功能-行军令'!$AJ$7</f>
        <v>61.8</v>
      </c>
      <c r="AL62" s="35">
        <v>59</v>
      </c>
      <c r="AM62" s="28">
        <f t="shared" ca="1" si="62"/>
        <v>22.599839187222688</v>
      </c>
      <c r="AN62" s="28">
        <f t="shared" ca="1" si="62"/>
        <v>12.241579559745626</v>
      </c>
      <c r="AO62" s="28">
        <f t="shared" ca="1" si="62"/>
        <v>7.7315239324709193</v>
      </c>
      <c r="AP62" s="28">
        <f t="shared" ca="1" si="62"/>
        <v>5.3417801715253628</v>
      </c>
      <c r="AQ62" s="28">
        <f t="shared" ca="1" si="62"/>
        <v>4.70076655094232</v>
      </c>
      <c r="AR62" s="28">
        <f t="shared" ca="1" si="62"/>
        <v>4.70076655094232</v>
      </c>
      <c r="AS62" s="28">
        <f t="shared" ca="1" si="62"/>
        <v>4.70076655094232</v>
      </c>
      <c r="AT62" s="28">
        <f t="shared" ca="1" si="62"/>
        <v>9.3212741834846398</v>
      </c>
      <c r="AU62" s="28">
        <f t="shared" ca="1" si="45"/>
        <v>13.941781816026957</v>
      </c>
      <c r="AV62" s="28">
        <f t="shared" ca="1" si="63"/>
        <v>23.182797081111595</v>
      </c>
      <c r="AW62" s="28">
        <f t="shared" ca="1" si="63"/>
        <v>46.285335243823191</v>
      </c>
      <c r="AX62" s="28">
        <f t="shared" ca="1" si="63"/>
        <v>92.570670487646382</v>
      </c>
      <c r="AY62" s="28">
        <f t="shared" ca="1" si="63"/>
        <v>185.06108205689276</v>
      </c>
      <c r="AZ62" s="28">
        <f t="shared" ca="1" si="63"/>
        <v>370.04190519538554</v>
      </c>
      <c r="BA62" s="28">
        <f t="shared" ca="1" si="25"/>
        <v>0.80258918400000012</v>
      </c>
      <c r="BB62" s="28">
        <f t="shared" ca="1" si="25"/>
        <v>1.6051783680000002</v>
      </c>
      <c r="BC62" s="28">
        <f t="shared" ca="1" si="25"/>
        <v>3.2103567360000005</v>
      </c>
      <c r="BD62" s="28">
        <f t="shared" ca="1" si="25"/>
        <v>6.420713472000001</v>
      </c>
      <c r="BE62" s="28"/>
      <c r="BF62" s="28">
        <f t="shared" ca="1" si="14"/>
        <v>814.46070632816259</v>
      </c>
      <c r="BG62" s="28"/>
      <c r="BI62" s="28"/>
      <c r="BJ62" s="28"/>
      <c r="BK62" s="28"/>
      <c r="BL62" s="36">
        <v>59</v>
      </c>
      <c r="BM62" s="36">
        <f t="shared" ca="1" si="57"/>
        <v>19.148421578171536</v>
      </c>
      <c r="BN62" s="36">
        <f t="shared" ca="1" si="57"/>
        <v>10.372061688176249</v>
      </c>
      <c r="BO62" s="36">
        <f t="shared" ca="1" si="57"/>
        <v>6.5507758030586833</v>
      </c>
      <c r="BP62" s="36">
        <f t="shared" ca="1" si="57"/>
        <v>4.5259905548405444</v>
      </c>
      <c r="BQ62" s="36">
        <f t="shared" ca="1" si="57"/>
        <v>3.9828716882596797</v>
      </c>
      <c r="BR62" s="36">
        <f t="shared" ca="1" si="57"/>
        <v>3.9828716882596797</v>
      </c>
      <c r="BS62" s="36">
        <f t="shared" ca="1" si="57"/>
        <v>3.9828716882596797</v>
      </c>
      <c r="BT62" s="36">
        <f t="shared" ca="1" si="57"/>
        <v>7.9657433765193595</v>
      </c>
      <c r="BU62" s="36">
        <f t="shared" ca="1" si="57"/>
        <v>11.948615064779037</v>
      </c>
      <c r="BV62" s="56">
        <f t="shared" ca="1" si="57"/>
        <v>19.914358441298397</v>
      </c>
      <c r="BW62" s="56">
        <f t="shared" ca="1" si="57"/>
        <v>39.828716882596794</v>
      </c>
      <c r="BX62" s="56">
        <f t="shared" ca="1" si="57"/>
        <v>79.657433765193588</v>
      </c>
      <c r="BY62" s="56">
        <f t="shared" ca="1" si="57"/>
        <v>159.31486753038718</v>
      </c>
      <c r="BZ62" s="56">
        <f t="shared" ca="1" si="57"/>
        <v>318.62973506077435</v>
      </c>
      <c r="CA62" s="82">
        <f t="shared" ca="1" si="26"/>
        <v>0</v>
      </c>
      <c r="CB62" s="82">
        <f t="shared" ca="1" si="26"/>
        <v>0</v>
      </c>
      <c r="CC62" s="82">
        <f t="shared" ca="1" si="26"/>
        <v>0</v>
      </c>
      <c r="CD62" s="82">
        <f t="shared" ca="1" si="26"/>
        <v>0</v>
      </c>
      <c r="CE62" s="36">
        <f t="shared" ca="1" si="58"/>
        <v>1.9903574244357689</v>
      </c>
      <c r="CF62" s="36">
        <f t="shared" ca="1" si="58"/>
        <v>1.0781102715693749</v>
      </c>
      <c r="CG62" s="36">
        <f t="shared" ca="1" si="58"/>
        <v>0.68091175046486829</v>
      </c>
      <c r="CH62" s="36">
        <f t="shared" ca="1" si="58"/>
        <v>0.47044811850299983</v>
      </c>
      <c r="CI62" s="36">
        <f t="shared" ca="1" si="58"/>
        <v>0.41399434428263993</v>
      </c>
      <c r="CJ62" s="36">
        <f t="shared" ca="1" si="58"/>
        <v>0.41399434428263993</v>
      </c>
      <c r="CK62" s="36">
        <f t="shared" ca="1" si="58"/>
        <v>0.41399434428263993</v>
      </c>
      <c r="CL62" s="36">
        <f t="shared" ca="1" si="58"/>
        <v>0.82798868856527985</v>
      </c>
      <c r="CM62" s="36">
        <f t="shared" ca="1" si="58"/>
        <v>1.24198303284792</v>
      </c>
      <c r="CN62" s="56">
        <f t="shared" ca="1" si="58"/>
        <v>2.0699717214132001</v>
      </c>
      <c r="CO62" s="56">
        <f t="shared" ca="1" si="58"/>
        <v>4.1399434428264001</v>
      </c>
      <c r="CP62" s="56">
        <f t="shared" ca="1" si="58"/>
        <v>8.2798868856528003</v>
      </c>
      <c r="CQ62" s="56">
        <f t="shared" ca="1" si="58"/>
        <v>16.559773771305601</v>
      </c>
      <c r="CR62" s="56">
        <f t="shared" ca="1" si="58"/>
        <v>33.119547542611201</v>
      </c>
      <c r="CS62" s="82">
        <f t="shared" ca="1" si="27"/>
        <v>0</v>
      </c>
      <c r="CT62" s="82">
        <f t="shared" ca="1" si="27"/>
        <v>0</v>
      </c>
      <c r="CU62" s="82">
        <f t="shared" ca="1" si="27"/>
        <v>0</v>
      </c>
      <c r="CV62" s="82">
        <f t="shared" ca="1" si="27"/>
        <v>0</v>
      </c>
      <c r="CW62" s="36">
        <f t="shared" ca="1" si="59"/>
        <v>1.0752000000000002</v>
      </c>
      <c r="CX62" s="36">
        <f t="shared" ca="1" si="59"/>
        <v>0.58240000000000003</v>
      </c>
      <c r="CY62" s="36">
        <f t="shared" ca="1" si="59"/>
        <v>0.36783157894736845</v>
      </c>
      <c r="CZ62" s="36">
        <f t="shared" ca="1" si="59"/>
        <v>0.25413818181818182</v>
      </c>
      <c r="DA62" s="36">
        <f t="shared" ca="1" si="59"/>
        <v>0.22364160000000002</v>
      </c>
      <c r="DB62" s="36">
        <f t="shared" ca="1" si="59"/>
        <v>0.22364160000000002</v>
      </c>
      <c r="DC62" s="36">
        <f t="shared" ca="1" si="59"/>
        <v>0.22364160000000002</v>
      </c>
      <c r="DD62" s="36">
        <f t="shared" ca="1" si="59"/>
        <v>0.44728320000000005</v>
      </c>
      <c r="DE62" s="36">
        <f t="shared" ca="1" si="59"/>
        <v>0.67092479999999999</v>
      </c>
      <c r="DF62" s="56">
        <f t="shared" ca="1" si="59"/>
        <v>1.1182080000000003</v>
      </c>
      <c r="DG62" s="56">
        <f t="shared" ca="1" si="59"/>
        <v>2.2364160000000006</v>
      </c>
      <c r="DH62" s="56">
        <f t="shared" ca="1" si="59"/>
        <v>4.4728320000000013</v>
      </c>
      <c r="DI62" s="56">
        <f t="shared" ca="1" si="59"/>
        <v>8.9456640000000025</v>
      </c>
      <c r="DJ62" s="56">
        <f t="shared" ca="1" si="59"/>
        <v>17.891328000000005</v>
      </c>
      <c r="DK62" s="82">
        <f t="shared" ca="1" si="28"/>
        <v>0</v>
      </c>
      <c r="DL62" s="82">
        <f t="shared" ca="1" si="28"/>
        <v>0</v>
      </c>
      <c r="DM62" s="82">
        <f t="shared" ca="1" si="28"/>
        <v>0</v>
      </c>
      <c r="DN62" s="82">
        <f t="shared" ca="1" si="28"/>
        <v>0</v>
      </c>
      <c r="DO62" s="36">
        <f t="shared" ca="1" si="60"/>
        <v>0.30371372307692313</v>
      </c>
      <c r="DP62" s="36">
        <f t="shared" ca="1" si="60"/>
        <v>0.16451160000000004</v>
      </c>
      <c r="DQ62" s="36">
        <f t="shared" ca="1" si="60"/>
        <v>0.10390206315789476</v>
      </c>
      <c r="DR62" s="36">
        <f t="shared" ca="1" si="60"/>
        <v>7.1786880000000011E-2</v>
      </c>
      <c r="DS62" s="36">
        <f t="shared" ca="1" si="60"/>
        <v>6.3172454400000008E-2</v>
      </c>
      <c r="DT62" s="36">
        <f t="shared" ca="1" si="60"/>
        <v>6.3172454400000008E-2</v>
      </c>
      <c r="DU62" s="36">
        <f t="shared" ca="1" si="60"/>
        <v>6.3172454400000008E-2</v>
      </c>
      <c r="DV62" s="36">
        <f t="shared" ca="1" si="60"/>
        <v>6.3172454400000008E-2</v>
      </c>
      <c r="DW62" s="36">
        <f t="shared" ca="1" si="60"/>
        <v>6.3172454400000008E-2</v>
      </c>
      <c r="DX62" s="56">
        <f t="shared" ca="1" si="60"/>
        <v>6.3172454400000008E-2</v>
      </c>
      <c r="DY62" s="56">
        <f t="shared" ca="1" si="60"/>
        <v>6.3172454400000008E-2</v>
      </c>
      <c r="DZ62" s="56">
        <f t="shared" ca="1" si="60"/>
        <v>0.12634490880000002</v>
      </c>
      <c r="EA62" s="56">
        <f t="shared" ca="1" si="60"/>
        <v>0.18951736320000004</v>
      </c>
      <c r="EB62" s="56">
        <f t="shared" ca="1" si="60"/>
        <v>0.31586227200000005</v>
      </c>
      <c r="EC62" s="82">
        <f t="shared" ca="1" si="29"/>
        <v>0.63172454400000011</v>
      </c>
      <c r="ED62" s="82">
        <f t="shared" ca="1" si="29"/>
        <v>1.2634490880000002</v>
      </c>
      <c r="EE62" s="82">
        <f t="shared" ca="1" si="29"/>
        <v>2.5268981760000004</v>
      </c>
      <c r="EF62" s="82">
        <f t="shared" ca="1" si="29"/>
        <v>5.0537963520000009</v>
      </c>
      <c r="EG62" s="36">
        <f t="shared" ca="1" si="61"/>
        <v>8.2146461538461515E-2</v>
      </c>
      <c r="EH62" s="36">
        <f t="shared" ca="1" si="61"/>
        <v>4.4495999999999987E-2</v>
      </c>
      <c r="EI62" s="36">
        <f t="shared" ca="1" si="61"/>
        <v>2.8102736842105257E-2</v>
      </c>
      <c r="EJ62" s="36">
        <f t="shared" ca="1" si="61"/>
        <v>1.9416436363636356E-2</v>
      </c>
      <c r="EK62" s="36">
        <f t="shared" ca="1" si="61"/>
        <v>1.7086463999999996E-2</v>
      </c>
      <c r="EL62" s="36">
        <f t="shared" ca="1" si="61"/>
        <v>1.7086463999999996E-2</v>
      </c>
      <c r="EM62" s="36">
        <f t="shared" ca="1" si="61"/>
        <v>1.7086463999999996E-2</v>
      </c>
      <c r="EN62" s="36">
        <f t="shared" ca="1" si="61"/>
        <v>1.7086463999999996E-2</v>
      </c>
      <c r="EO62" s="36">
        <f t="shared" ca="1" si="61"/>
        <v>1.7086463999999996E-2</v>
      </c>
      <c r="EP62" s="56">
        <f t="shared" ca="1" si="61"/>
        <v>1.7086463999999996E-2</v>
      </c>
      <c r="EQ62" s="56">
        <f t="shared" ca="1" si="61"/>
        <v>1.7086463999999996E-2</v>
      </c>
      <c r="ER62" s="56">
        <f t="shared" ca="1" si="61"/>
        <v>3.4172927999999991E-2</v>
      </c>
      <c r="ES62" s="56">
        <f t="shared" ca="1" si="61"/>
        <v>5.1259391999999994E-2</v>
      </c>
      <c r="ET62" s="56">
        <f t="shared" ca="1" si="61"/>
        <v>8.5432319999999992E-2</v>
      </c>
      <c r="EU62" s="82">
        <f t="shared" ca="1" si="30"/>
        <v>0.17086463999999998</v>
      </c>
      <c r="EV62" s="82">
        <f t="shared" ca="1" si="30"/>
        <v>0.34172927999999997</v>
      </c>
      <c r="EW62" s="82">
        <f t="shared" ca="1" si="30"/>
        <v>0.68345855999999994</v>
      </c>
      <c r="EX62" s="82">
        <f t="shared" ca="1" si="30"/>
        <v>1.3669171199999999</v>
      </c>
    </row>
    <row r="63" spans="9:154" x14ac:dyDescent="0.15">
      <c r="J63" s="82" t="s">
        <v>254</v>
      </c>
      <c r="K63" s="10">
        <v>0.01</v>
      </c>
      <c r="S63" s="36">
        <v>60</v>
      </c>
      <c r="T63" s="40">
        <f>引用信息!W82</f>
        <v>449.4477508978265</v>
      </c>
      <c r="U63" s="40">
        <f>引用信息!X82</f>
        <v>32.071112122173453</v>
      </c>
      <c r="V63" s="40">
        <f>引用信息!Y82</f>
        <v>12.757333333333333</v>
      </c>
      <c r="W63" s="40">
        <f>引用信息!Z82</f>
        <v>3.191711380000001</v>
      </c>
      <c r="X63" s="40">
        <f>引用信息!AA82</f>
        <v>0.86542559999999991</v>
      </c>
      <c r="Y63" s="37">
        <f>IF(INT(求节点($J$4:$J$21,$I$4:$I$21,节奏总纲!AD63))&gt;$I$21,$I$21,INT(求节点($J$4:$J$21,$I$4:$I$21,节奏总纲!AD63)))</f>
        <v>14</v>
      </c>
      <c r="Z63" s="37">
        <f>IF(INT(求节点($J$4:$J$21,$I$4:$I$21,节奏总纲!AE63))&gt;$I$21,$I$21,INT(求节点($J$4:$J$21,$I$4:$I$21,节奏总纲!AE63)))</f>
        <v>14</v>
      </c>
      <c r="AA63" s="37">
        <f>IF(INT(求节点($J$4:$J$21,$I$4:$I$21,节奏总纲!AF63))&gt;$I$21,$I$21,INT(求节点($J$4:$J$21,$I$4:$I$21,节奏总纲!AF63)))</f>
        <v>14</v>
      </c>
      <c r="AB63" s="37">
        <f>IF(INT(求节点($J$4:$J$21,$I$4:$I$21,节奏总纲!AG63))&gt;$I$21,$I$21,INT(求节点($J$4:$J$21,$I$4:$I$21,节奏总纲!AG63)))</f>
        <v>18</v>
      </c>
      <c r="AC63" s="37">
        <f>IF(INT(求节点($J$4:$J$21,$I$4:$I$21,节奏总纲!AH63))&gt;$I$21,$I$21,INT(求节点($J$4:$J$21,$I$4:$I$21,节奏总纲!AH63)))</f>
        <v>18</v>
      </c>
      <c r="AD63" s="55">
        <f>('[2]功能-行军令'!F$7+'[2]功能-行军令'!F$14+24*60/'[2]功能-行军令'!$F$18)*'[2]功能-行军令'!$AJ$7</f>
        <v>27.599999999999998</v>
      </c>
      <c r="AE63" s="55">
        <f>('[2]功能-行军令'!G$7+'[2]功能-行军令'!G$14+24*60/'[2]功能-行军令'!$F$18)*'[2]功能-行军令'!$AJ$7</f>
        <v>40.199999999999996</v>
      </c>
      <c r="AF63" s="55">
        <f>('[2]功能-行军令'!H$7+'[2]功能-行军令'!H$14+24*60/'[2]功能-行军令'!$F$18)*'[2]功能-行军令'!$AJ$7</f>
        <v>54.6</v>
      </c>
      <c r="AG63" s="55">
        <f>('[2]功能-行军令'!I$7+'[2]功能-行军令'!I$14+24*60/'[2]功能-行军令'!$F$18)*'[2]功能-行军令'!$AJ$7</f>
        <v>61.8</v>
      </c>
      <c r="AH63" s="55">
        <f>('[2]功能-行军令'!J$7+'[2]功能-行军令'!J$14+24*60/'[2]功能-行军令'!$F$18)*'[2]功能-行军令'!$AJ$7</f>
        <v>61.8</v>
      </c>
      <c r="AL63" s="35">
        <v>60</v>
      </c>
      <c r="AM63" s="28">
        <f t="shared" ca="1" si="62"/>
        <v>22.525073996085201</v>
      </c>
      <c r="AN63" s="28">
        <f t="shared" ca="1" si="62"/>
        <v>12.201081747879487</v>
      </c>
      <c r="AO63" s="28">
        <f t="shared" ca="1" si="62"/>
        <v>7.7059463670817809</v>
      </c>
      <c r="AP63" s="28">
        <f t="shared" ca="1" si="62"/>
        <v>5.3241083990746834</v>
      </c>
      <c r="AQ63" s="28">
        <f t="shared" ca="1" si="62"/>
        <v>4.6852153911857233</v>
      </c>
      <c r="AR63" s="28">
        <f t="shared" ca="1" si="62"/>
        <v>4.6852153911857233</v>
      </c>
      <c r="AS63" s="28">
        <f t="shared" ca="1" si="62"/>
        <v>4.6852153911857233</v>
      </c>
      <c r="AT63" s="28">
        <f t="shared" ca="1" si="62"/>
        <v>9.2901968414549643</v>
      </c>
      <c r="AU63" s="28">
        <f t="shared" ca="1" si="45"/>
        <v>13.895178291724205</v>
      </c>
      <c r="AV63" s="28">
        <f t="shared" ca="1" si="63"/>
        <v>23.105141192262696</v>
      </c>
      <c r="AW63" s="28">
        <f t="shared" ca="1" si="63"/>
        <v>46.130048443608906</v>
      </c>
      <c r="AX63" s="28">
        <f t="shared" ca="1" si="63"/>
        <v>92.260096887217813</v>
      </c>
      <c r="AY63" s="28">
        <f t="shared" ca="1" si="63"/>
        <v>184.43995983351914</v>
      </c>
      <c r="AZ63" s="28">
        <f t="shared" ca="1" si="63"/>
        <v>368.79968572612182</v>
      </c>
      <c r="BA63" s="28">
        <f t="shared" ca="1" si="25"/>
        <v>0.80233940916480018</v>
      </c>
      <c r="BB63" s="28">
        <f t="shared" ca="1" si="25"/>
        <v>1.6046788183296004</v>
      </c>
      <c r="BC63" s="28">
        <f t="shared" ca="1" si="25"/>
        <v>3.2093576366592007</v>
      </c>
      <c r="BD63" s="28">
        <f t="shared" ca="1" si="25"/>
        <v>6.4187152733184014</v>
      </c>
      <c r="BE63" s="28"/>
      <c r="BF63" s="28">
        <f t="shared" ca="1" si="14"/>
        <v>811.76725503705995</v>
      </c>
      <c r="BG63" s="28"/>
      <c r="BI63" s="28"/>
      <c r="BJ63" s="28"/>
      <c r="BK63" s="28"/>
      <c r="BL63" s="36">
        <v>60</v>
      </c>
      <c r="BM63" s="36">
        <f t="shared" ca="1" si="57"/>
        <v>19.084242961200015</v>
      </c>
      <c r="BN63" s="36">
        <f t="shared" ca="1" si="57"/>
        <v>10.337298270650008</v>
      </c>
      <c r="BO63" s="36">
        <f t="shared" ca="1" si="57"/>
        <v>6.5288199604105319</v>
      </c>
      <c r="BP63" s="36">
        <f t="shared" ca="1" si="57"/>
        <v>4.5108210635563664</v>
      </c>
      <c r="BQ63" s="36">
        <f t="shared" ca="1" si="57"/>
        <v>3.9695225359296034</v>
      </c>
      <c r="BR63" s="36">
        <f t="shared" ca="1" si="57"/>
        <v>3.9695225359296034</v>
      </c>
      <c r="BS63" s="36">
        <f t="shared" ca="1" si="57"/>
        <v>3.9695225359296034</v>
      </c>
      <c r="BT63" s="36">
        <f t="shared" ca="1" si="57"/>
        <v>7.9390450718592067</v>
      </c>
      <c r="BU63" s="36">
        <f t="shared" ca="1" si="57"/>
        <v>11.908567607788809</v>
      </c>
      <c r="BV63" s="56">
        <f t="shared" ca="1" si="57"/>
        <v>19.847612679648016</v>
      </c>
      <c r="BW63" s="56">
        <f t="shared" ca="1" si="57"/>
        <v>39.695225359296032</v>
      </c>
      <c r="BX63" s="56">
        <f t="shared" ca="1" si="57"/>
        <v>79.390450718592064</v>
      </c>
      <c r="BY63" s="56">
        <f t="shared" ca="1" si="57"/>
        <v>158.78090143718413</v>
      </c>
      <c r="BZ63" s="56">
        <f t="shared" ca="1" si="57"/>
        <v>317.56180287436825</v>
      </c>
      <c r="CA63" s="82">
        <f t="shared" ca="1" si="26"/>
        <v>0</v>
      </c>
      <c r="CB63" s="82">
        <f t="shared" ca="1" si="26"/>
        <v>0</v>
      </c>
      <c r="CC63" s="82">
        <f t="shared" ca="1" si="26"/>
        <v>0</v>
      </c>
      <c r="CD63" s="82">
        <f t="shared" ca="1" si="26"/>
        <v>0</v>
      </c>
      <c r="CE63" s="36">
        <f t="shared" ca="1" si="58"/>
        <v>1.9834749343251887</v>
      </c>
      <c r="CF63" s="36">
        <f t="shared" ca="1" si="58"/>
        <v>1.0743822560928107</v>
      </c>
      <c r="CG63" s="36">
        <f t="shared" ca="1" si="58"/>
        <v>0.67855721437440675</v>
      </c>
      <c r="CH63" s="36">
        <f t="shared" ca="1" si="58"/>
        <v>0.4688213481132264</v>
      </c>
      <c r="CI63" s="36">
        <f t="shared" ca="1" si="58"/>
        <v>0.41256278633963928</v>
      </c>
      <c r="CJ63" s="36">
        <f t="shared" ca="1" si="58"/>
        <v>0.41256278633963928</v>
      </c>
      <c r="CK63" s="36">
        <f t="shared" ca="1" si="58"/>
        <v>0.41256278633963928</v>
      </c>
      <c r="CL63" s="36">
        <f t="shared" ca="1" si="58"/>
        <v>0.82512557267927855</v>
      </c>
      <c r="CM63" s="36">
        <f t="shared" ca="1" si="58"/>
        <v>1.2376883590189176</v>
      </c>
      <c r="CN63" s="56">
        <f t="shared" ca="1" si="58"/>
        <v>2.0628139316981966</v>
      </c>
      <c r="CO63" s="56">
        <f t="shared" ca="1" si="58"/>
        <v>4.1256278633963932</v>
      </c>
      <c r="CP63" s="56">
        <f t="shared" ca="1" si="58"/>
        <v>8.2512557267927864</v>
      </c>
      <c r="CQ63" s="56">
        <f t="shared" ca="1" si="58"/>
        <v>16.502511453585573</v>
      </c>
      <c r="CR63" s="56">
        <f t="shared" ca="1" si="58"/>
        <v>33.005022907171146</v>
      </c>
      <c r="CS63" s="82">
        <f t="shared" ca="1" si="27"/>
        <v>0</v>
      </c>
      <c r="CT63" s="82">
        <f t="shared" ca="1" si="27"/>
        <v>0</v>
      </c>
      <c r="CU63" s="82">
        <f t="shared" ca="1" si="27"/>
        <v>0</v>
      </c>
      <c r="CV63" s="82">
        <f t="shared" ca="1" si="27"/>
        <v>0</v>
      </c>
      <c r="CW63" s="36">
        <f t="shared" ca="1" si="59"/>
        <v>1.0716160000000001</v>
      </c>
      <c r="CX63" s="36">
        <f t="shared" ca="1" si="59"/>
        <v>0.58045866666666679</v>
      </c>
      <c r="CY63" s="36">
        <f t="shared" ca="1" si="59"/>
        <v>0.36660547368421059</v>
      </c>
      <c r="CZ63" s="36">
        <f t="shared" ca="1" si="59"/>
        <v>0.25329105454545453</v>
      </c>
      <c r="DA63" s="36">
        <f t="shared" ca="1" si="59"/>
        <v>0.22289612800000003</v>
      </c>
      <c r="DB63" s="36">
        <f t="shared" ca="1" si="59"/>
        <v>0.22289612800000003</v>
      </c>
      <c r="DC63" s="36">
        <f t="shared" ca="1" si="59"/>
        <v>0.22289612800000003</v>
      </c>
      <c r="DD63" s="36">
        <f t="shared" ca="1" si="59"/>
        <v>0.44579225600000005</v>
      </c>
      <c r="DE63" s="36">
        <f t="shared" ca="1" si="59"/>
        <v>0.66868838400000008</v>
      </c>
      <c r="DF63" s="56">
        <f t="shared" ca="1" si="59"/>
        <v>1.11448064</v>
      </c>
      <c r="DG63" s="56">
        <f t="shared" ca="1" si="59"/>
        <v>2.22896128</v>
      </c>
      <c r="DH63" s="56">
        <f t="shared" ca="1" si="59"/>
        <v>4.4579225600000001</v>
      </c>
      <c r="DI63" s="56">
        <f t="shared" ca="1" si="59"/>
        <v>8.9158451200000002</v>
      </c>
      <c r="DJ63" s="56">
        <f t="shared" ca="1" si="59"/>
        <v>17.83169024</v>
      </c>
      <c r="DK63" s="82">
        <f t="shared" ca="1" si="28"/>
        <v>0</v>
      </c>
      <c r="DL63" s="82">
        <f t="shared" ca="1" si="28"/>
        <v>0</v>
      </c>
      <c r="DM63" s="82">
        <f t="shared" ca="1" si="28"/>
        <v>0</v>
      </c>
      <c r="DN63" s="82">
        <f t="shared" ca="1" si="28"/>
        <v>0</v>
      </c>
      <c r="DO63" s="36">
        <f t="shared" ca="1" si="60"/>
        <v>0.30345809736000007</v>
      </c>
      <c r="DP63" s="36">
        <f t="shared" ca="1" si="60"/>
        <v>0.16437313607000004</v>
      </c>
      <c r="DQ63" s="36">
        <f t="shared" ca="1" si="60"/>
        <v>0.10381461225473687</v>
      </c>
      <c r="DR63" s="36">
        <f t="shared" ca="1" si="60"/>
        <v>7.1726459376000001E-2</v>
      </c>
      <c r="DS63" s="36">
        <f t="shared" ca="1" si="60"/>
        <v>6.3119284250880009E-2</v>
      </c>
      <c r="DT63" s="36">
        <f t="shared" ca="1" si="60"/>
        <v>6.3119284250880009E-2</v>
      </c>
      <c r="DU63" s="36">
        <f t="shared" ca="1" si="60"/>
        <v>6.3119284250880009E-2</v>
      </c>
      <c r="DV63" s="36">
        <f t="shared" ca="1" si="60"/>
        <v>6.3119284250880009E-2</v>
      </c>
      <c r="DW63" s="36">
        <f t="shared" ca="1" si="60"/>
        <v>6.3119284250880009E-2</v>
      </c>
      <c r="DX63" s="56">
        <f t="shared" ca="1" si="60"/>
        <v>6.3119284250880009E-2</v>
      </c>
      <c r="DY63" s="56">
        <f t="shared" ca="1" si="60"/>
        <v>6.3119284250880009E-2</v>
      </c>
      <c r="DZ63" s="56">
        <f t="shared" ca="1" si="60"/>
        <v>0.12623856850176002</v>
      </c>
      <c r="EA63" s="56">
        <f t="shared" ca="1" si="60"/>
        <v>0.18935785275264005</v>
      </c>
      <c r="EB63" s="56">
        <f t="shared" ca="1" si="60"/>
        <v>0.31559642125440013</v>
      </c>
      <c r="EC63" s="82">
        <f t="shared" ca="1" si="29"/>
        <v>0.63119284250880026</v>
      </c>
      <c r="ED63" s="82">
        <f t="shared" ca="1" si="29"/>
        <v>1.2623856850176005</v>
      </c>
      <c r="EE63" s="82">
        <f t="shared" ca="1" si="29"/>
        <v>2.524771370035201</v>
      </c>
      <c r="EF63" s="82">
        <f t="shared" ca="1" si="29"/>
        <v>5.049542740070402</v>
      </c>
      <c r="EG63" s="36">
        <f t="shared" ca="1" si="61"/>
        <v>8.2282003199999995E-2</v>
      </c>
      <c r="EH63" s="36">
        <f t="shared" ca="1" si="61"/>
        <v>4.4569418399999998E-2</v>
      </c>
      <c r="EI63" s="36">
        <f t="shared" ca="1" si="61"/>
        <v>2.8149106357894735E-2</v>
      </c>
      <c r="EJ63" s="36">
        <f t="shared" ca="1" si="61"/>
        <v>1.9448473483636358E-2</v>
      </c>
      <c r="EK63" s="36">
        <f t="shared" ca="1" si="61"/>
        <v>1.7114656665599998E-2</v>
      </c>
      <c r="EL63" s="36">
        <f t="shared" ca="1" si="61"/>
        <v>1.7114656665599998E-2</v>
      </c>
      <c r="EM63" s="36">
        <f t="shared" ca="1" si="61"/>
        <v>1.7114656665599998E-2</v>
      </c>
      <c r="EN63" s="36">
        <f t="shared" ca="1" si="61"/>
        <v>1.7114656665599998E-2</v>
      </c>
      <c r="EO63" s="36">
        <f t="shared" ca="1" si="61"/>
        <v>1.7114656665599998E-2</v>
      </c>
      <c r="EP63" s="56">
        <f t="shared" ca="1" si="61"/>
        <v>1.7114656665599998E-2</v>
      </c>
      <c r="EQ63" s="56">
        <f t="shared" ca="1" si="61"/>
        <v>1.7114656665599998E-2</v>
      </c>
      <c r="ER63" s="56">
        <f t="shared" ca="1" si="61"/>
        <v>3.4229313331199995E-2</v>
      </c>
      <c r="ES63" s="56">
        <f t="shared" ca="1" si="61"/>
        <v>5.1343969996799993E-2</v>
      </c>
      <c r="ET63" s="56">
        <f t="shared" ca="1" si="61"/>
        <v>8.5573283327999988E-2</v>
      </c>
      <c r="EU63" s="82">
        <f t="shared" ca="1" si="30"/>
        <v>0.17114656665599998</v>
      </c>
      <c r="EV63" s="82">
        <f t="shared" ca="1" si="30"/>
        <v>0.34229313331199995</v>
      </c>
      <c r="EW63" s="82">
        <f t="shared" ca="1" si="30"/>
        <v>0.68458626662399991</v>
      </c>
      <c r="EX63" s="82">
        <f t="shared" ca="1" si="30"/>
        <v>1.3691725332479998</v>
      </c>
    </row>
    <row r="64" spans="9:154" x14ac:dyDescent="0.15">
      <c r="J64" s="82" t="s">
        <v>297</v>
      </c>
      <c r="K64" s="10">
        <v>0.01</v>
      </c>
      <c r="S64" s="36">
        <v>61</v>
      </c>
      <c r="T64" s="40">
        <f>引用信息!W83</f>
        <v>447.9363531832397</v>
      </c>
      <c r="U64" s="40">
        <f>引用信息!X83</f>
        <v>31.959854896760387</v>
      </c>
      <c r="V64" s="40">
        <f>引用信息!Y83</f>
        <v>12.71466666666667</v>
      </c>
      <c r="W64" s="40">
        <f>引用信息!Z83</f>
        <v>3.1889695200000014</v>
      </c>
      <c r="X64" s="40">
        <f>引用信息!AA83</f>
        <v>0.86682239999999999</v>
      </c>
      <c r="Y64" s="37">
        <f>IF(INT(求节点($J$4:$J$21,$I$4:$I$21,节奏总纲!AD64))&gt;$I$21,$I$21,INT(求节点($J$4:$J$21,$I$4:$I$21,节奏总纲!AD64)))</f>
        <v>14</v>
      </c>
      <c r="Z64" s="37">
        <f>IF(INT(求节点($J$4:$J$21,$I$4:$I$21,节奏总纲!AE64))&gt;$I$21,$I$21,INT(求节点($J$4:$J$21,$I$4:$I$21,节奏总纲!AE64)))</f>
        <v>14</v>
      </c>
      <c r="AA64" s="37">
        <f>IF(INT(求节点($J$4:$J$21,$I$4:$I$21,节奏总纲!AF64))&gt;$I$21,$I$21,INT(求节点($J$4:$J$21,$I$4:$I$21,节奏总纲!AF64)))</f>
        <v>14</v>
      </c>
      <c r="AB64" s="37">
        <f>IF(INT(求节点($J$4:$J$21,$I$4:$I$21,节奏总纲!AG64))&gt;$I$21,$I$21,INT(求节点($J$4:$J$21,$I$4:$I$21,节奏总纲!AG64)))</f>
        <v>18</v>
      </c>
      <c r="AC64" s="37">
        <f>IF(INT(求节点($J$4:$J$21,$I$4:$I$21,节奏总纲!AH64))&gt;$I$21,$I$21,INT(求节点($J$4:$J$21,$I$4:$I$21,节奏总纲!AH64)))</f>
        <v>18</v>
      </c>
      <c r="AD64" s="55">
        <f>('[2]功能-行军令'!F$7+'[2]功能-行军令'!F$14+24*60/'[2]功能-行军令'!$F$18)*'[2]功能-行军令'!$AJ$7</f>
        <v>27.599999999999998</v>
      </c>
      <c r="AE64" s="55">
        <f>('[2]功能-行军令'!G$7+'[2]功能-行军令'!G$14+24*60/'[2]功能-行军令'!$F$18)*'[2]功能-行军令'!$AJ$7</f>
        <v>40.199999999999996</v>
      </c>
      <c r="AF64" s="55">
        <f>('[2]功能-行军令'!H$7+'[2]功能-行军令'!H$14+24*60/'[2]功能-行军令'!$F$18)*'[2]功能-行军令'!$AJ$7</f>
        <v>54.6</v>
      </c>
      <c r="AG64" s="55">
        <f>('[2]功能-行军令'!I$7+'[2]功能-行军令'!I$14+24*60/'[2]功能-行军令'!$F$18)*'[2]功能-行军令'!$AJ$7</f>
        <v>61.8</v>
      </c>
      <c r="AH64" s="55">
        <f>('[2]功能-行军令'!J$7+'[2]功能-行军令'!J$14+24*60/'[2]功能-行军令'!$F$18)*'[2]功能-行军令'!$AJ$7</f>
        <v>61.8</v>
      </c>
      <c r="AL64" s="35">
        <v>61</v>
      </c>
      <c r="AM64" s="28">
        <f t="shared" ca="1" si="62"/>
        <v>22.450305008251046</v>
      </c>
      <c r="AN64" s="28">
        <f t="shared" ca="1" si="62"/>
        <v>12.160581879469319</v>
      </c>
      <c r="AO64" s="28">
        <f t="shared" ca="1" si="62"/>
        <v>7.6803675028227278</v>
      </c>
      <c r="AP64" s="28">
        <f t="shared" ca="1" si="62"/>
        <v>5.306435729222974</v>
      </c>
      <c r="AQ64" s="28">
        <f t="shared" ca="1" si="62"/>
        <v>4.6696634417162182</v>
      </c>
      <c r="AR64" s="28">
        <f t="shared" ca="1" si="62"/>
        <v>4.6696634417162182</v>
      </c>
      <c r="AS64" s="28">
        <f t="shared" ca="1" si="62"/>
        <v>4.6696634417162182</v>
      </c>
      <c r="AT64" s="28">
        <f t="shared" ca="1" si="62"/>
        <v>9.2591195424225177</v>
      </c>
      <c r="AU64" s="28">
        <f t="shared" ca="1" si="45"/>
        <v>13.848575643128816</v>
      </c>
      <c r="AV64" s="28">
        <f t="shared" ca="1" si="63"/>
        <v>23.027487844541412</v>
      </c>
      <c r="AW64" s="28">
        <f t="shared" ca="1" si="63"/>
        <v>45.974768348072899</v>
      </c>
      <c r="AX64" s="28">
        <f t="shared" ca="1" si="63"/>
        <v>91.949536696145799</v>
      </c>
      <c r="AY64" s="28">
        <f t="shared" ca="1" si="63"/>
        <v>183.81886605128167</v>
      </c>
      <c r="AZ64" s="28">
        <f t="shared" ca="1" si="63"/>
        <v>367.55752476155345</v>
      </c>
      <c r="BA64" s="28">
        <f t="shared" ca="1" si="25"/>
        <v>0.8020734100992003</v>
      </c>
      <c r="BB64" s="28">
        <f t="shared" ca="1" si="25"/>
        <v>1.6041468201984006</v>
      </c>
      <c r="BC64" s="28">
        <f t="shared" ca="1" si="25"/>
        <v>3.2082936403968012</v>
      </c>
      <c r="BD64" s="28">
        <f t="shared" ca="1" si="25"/>
        <v>6.4165872807936024</v>
      </c>
      <c r="BE64" s="28"/>
      <c r="BF64" s="28">
        <f t="shared" ca="1" si="14"/>
        <v>809.07366048354925</v>
      </c>
      <c r="BG64" s="28"/>
      <c r="BI64" s="28"/>
      <c r="BJ64" s="28"/>
      <c r="BK64" s="28"/>
      <c r="BL64" s="36">
        <v>61</v>
      </c>
      <c r="BM64" s="36">
        <f t="shared" ref="BM64:BZ73" ca="1" si="64">IF(OFFSET($X$3,$S64,BM$1)&lt;BM$3,0,
OFFSET($S$3,$S64,BM$1)
*IFERROR(INDEX($K$49:$K$66,OFFSET($X$3,$S64,BM$1)-BM$3+1),0)
*OFFSET($AC$3,$S64,BM$1)
/(INDEX($D$4:$D$21,BM$3)
*INDEX($E$4:$E$21,BM$3)))</f>
        <v>19.020066689011408</v>
      </c>
      <c r="BN64" s="36">
        <f t="shared" ca="1" si="64"/>
        <v>10.302536123214512</v>
      </c>
      <c r="BO64" s="36">
        <f t="shared" ca="1" si="64"/>
        <v>6.5068649199249551</v>
      </c>
      <c r="BP64" s="36">
        <f t="shared" ca="1" si="64"/>
        <v>4.4956521264936047</v>
      </c>
      <c r="BQ64" s="36">
        <f t="shared" ca="1" si="64"/>
        <v>3.9561738713143728</v>
      </c>
      <c r="BR64" s="36">
        <f t="shared" ca="1" si="64"/>
        <v>3.9561738713143728</v>
      </c>
      <c r="BS64" s="36">
        <f t="shared" ca="1" si="64"/>
        <v>3.9561738713143728</v>
      </c>
      <c r="BT64" s="36">
        <f t="shared" ca="1" si="64"/>
        <v>7.9123477426287456</v>
      </c>
      <c r="BU64" s="36">
        <f t="shared" ca="1" si="64"/>
        <v>11.868521613943118</v>
      </c>
      <c r="BV64" s="56">
        <f t="shared" ca="1" si="64"/>
        <v>19.780869356571863</v>
      </c>
      <c r="BW64" s="56">
        <f t="shared" ca="1" si="64"/>
        <v>39.561738713143725</v>
      </c>
      <c r="BX64" s="56">
        <f t="shared" ca="1" si="64"/>
        <v>79.123477426287451</v>
      </c>
      <c r="BY64" s="56">
        <f t="shared" ca="1" si="64"/>
        <v>158.2469548525749</v>
      </c>
      <c r="BZ64" s="56">
        <f t="shared" ca="1" si="64"/>
        <v>316.4939097051498</v>
      </c>
      <c r="CA64" s="82">
        <f t="shared" ca="1" si="26"/>
        <v>0</v>
      </c>
      <c r="CB64" s="82">
        <f t="shared" ca="1" si="26"/>
        <v>0</v>
      </c>
      <c r="CC64" s="82">
        <f t="shared" ca="1" si="26"/>
        <v>0</v>
      </c>
      <c r="CD64" s="82">
        <f t="shared" ca="1" si="26"/>
        <v>0</v>
      </c>
      <c r="CE64" s="36">
        <f t="shared" ref="CE64:CR73" ca="1" si="65">IF(OFFSET($X$3,$S64,CE$1)&lt;CE$3,0,
OFFSET($S$3,$S64,CE$1)
*IFERROR(INDEX($K$49:$K$66,OFFSET($X$3,$S64,CE$1)-CE$3+1),0)
*OFFSET($AC$3,$S64,CE$1)
/(INDEX($D$4:$D$21,CE$3)
*INDEX($E$4:$E$21,CE$3)))</f>
        <v>1.9765941028457961</v>
      </c>
      <c r="CF64" s="36">
        <f t="shared" ca="1" si="65"/>
        <v>1.0706551390414729</v>
      </c>
      <c r="CG64" s="36">
        <f t="shared" ca="1" si="65"/>
        <v>0.67620324571040391</v>
      </c>
      <c r="CH64" s="36">
        <f t="shared" ca="1" si="65"/>
        <v>0.46719496976355174</v>
      </c>
      <c r="CI64" s="36">
        <f t="shared" ca="1" si="65"/>
        <v>0.41113157339192558</v>
      </c>
      <c r="CJ64" s="36">
        <f t="shared" ca="1" si="65"/>
        <v>0.41113157339192558</v>
      </c>
      <c r="CK64" s="36">
        <f t="shared" ca="1" si="65"/>
        <v>0.41113157339192558</v>
      </c>
      <c r="CL64" s="36">
        <f t="shared" ca="1" si="65"/>
        <v>0.82226314678385115</v>
      </c>
      <c r="CM64" s="36">
        <f t="shared" ca="1" si="65"/>
        <v>1.2333947201757767</v>
      </c>
      <c r="CN64" s="56">
        <f t="shared" ca="1" si="65"/>
        <v>2.0556578669596277</v>
      </c>
      <c r="CO64" s="56">
        <f t="shared" ca="1" si="65"/>
        <v>4.1113157339192554</v>
      </c>
      <c r="CP64" s="56">
        <f t="shared" ca="1" si="65"/>
        <v>8.2226314678385108</v>
      </c>
      <c r="CQ64" s="56">
        <f t="shared" ca="1" si="65"/>
        <v>16.445262935677022</v>
      </c>
      <c r="CR64" s="56">
        <f t="shared" ca="1" si="65"/>
        <v>32.890525871354043</v>
      </c>
      <c r="CS64" s="82">
        <f t="shared" ca="1" si="27"/>
        <v>0</v>
      </c>
      <c r="CT64" s="82">
        <f t="shared" ca="1" si="27"/>
        <v>0</v>
      </c>
      <c r="CU64" s="82">
        <f t="shared" ca="1" si="27"/>
        <v>0</v>
      </c>
      <c r="CV64" s="82">
        <f t="shared" ca="1" si="27"/>
        <v>0</v>
      </c>
      <c r="CW64" s="36">
        <f t="shared" ref="CW64:DJ73" ca="1" si="66">IF(OFFSET($X$3,$S64,CW$1)&lt;CW$3,0,
OFFSET($S$3,$S64,CW$1)
*IFERROR(INDEX($K$49:$K$66,OFFSET($X$3,$S64,CW$1)-CW$3+1),0)
*OFFSET($AC$3,$S64,CW$1)
/(INDEX($D$4:$D$21,CW$3)
*INDEX($E$4:$E$21,CW$3)))</f>
        <v>1.0680320000000001</v>
      </c>
      <c r="CX64" s="36">
        <f t="shared" ca="1" si="66"/>
        <v>0.57851733333333344</v>
      </c>
      <c r="CY64" s="36">
        <f t="shared" ca="1" si="66"/>
        <v>0.36537936842105267</v>
      </c>
      <c r="CZ64" s="36">
        <f t="shared" ca="1" si="66"/>
        <v>0.2524439272727273</v>
      </c>
      <c r="DA64" s="36">
        <f t="shared" ca="1" si="66"/>
        <v>0.22215065600000003</v>
      </c>
      <c r="DB64" s="36">
        <f t="shared" ca="1" si="66"/>
        <v>0.22215065600000003</v>
      </c>
      <c r="DC64" s="36">
        <f t="shared" ca="1" si="66"/>
        <v>0.22215065600000003</v>
      </c>
      <c r="DD64" s="36">
        <f t="shared" ca="1" si="66"/>
        <v>0.44430131200000006</v>
      </c>
      <c r="DE64" s="36">
        <f t="shared" ca="1" si="66"/>
        <v>0.66645196800000006</v>
      </c>
      <c r="DF64" s="56">
        <f t="shared" ca="1" si="66"/>
        <v>1.1107532800000004</v>
      </c>
      <c r="DG64" s="56">
        <f t="shared" ca="1" si="66"/>
        <v>2.2215065600000008</v>
      </c>
      <c r="DH64" s="56">
        <f t="shared" ca="1" si="66"/>
        <v>4.4430131200000016</v>
      </c>
      <c r="DI64" s="56">
        <f t="shared" ca="1" si="66"/>
        <v>8.8860262400000032</v>
      </c>
      <c r="DJ64" s="56">
        <f t="shared" ca="1" si="66"/>
        <v>17.772052480000006</v>
      </c>
      <c r="DK64" s="82">
        <f t="shared" ca="1" si="28"/>
        <v>0</v>
      </c>
      <c r="DL64" s="82">
        <f t="shared" ca="1" si="28"/>
        <v>0</v>
      </c>
      <c r="DM64" s="82">
        <f t="shared" ca="1" si="28"/>
        <v>0</v>
      </c>
      <c r="DN64" s="82">
        <f t="shared" ca="1" si="28"/>
        <v>0</v>
      </c>
      <c r="DO64" s="36">
        <f t="shared" ref="DO64:EB73" ca="1" si="67">IF(OFFSET($X$3,$S64,DO$1)&lt;DO$3,0,
OFFSET($S$3,$S64,DO$1)
*IFERROR(INDEX($K$49:$K$66,OFFSET($X$3,$S64,DO$1)-DO$3+1),0)
*OFFSET($AC$3,$S64,DO$1)
/(INDEX($D$4:$D$21,DO$3)
*INDEX($E$4:$E$21,DO$3)))</f>
        <v>0.30319740974769238</v>
      </c>
      <c r="DP64" s="36">
        <f t="shared" ca="1" si="67"/>
        <v>0.16423193028000005</v>
      </c>
      <c r="DQ64" s="36">
        <f t="shared" ca="1" si="67"/>
        <v>0.10372542965052635</v>
      </c>
      <c r="DR64" s="36">
        <f t="shared" ca="1" si="67"/>
        <v>7.1664842304000012E-2</v>
      </c>
      <c r="DS64" s="36">
        <f t="shared" ca="1" si="67"/>
        <v>6.3065061227520022E-2</v>
      </c>
      <c r="DT64" s="36">
        <f t="shared" ca="1" si="67"/>
        <v>6.3065061227520022E-2</v>
      </c>
      <c r="DU64" s="36">
        <f t="shared" ca="1" si="67"/>
        <v>6.3065061227520022E-2</v>
      </c>
      <c r="DV64" s="36">
        <f t="shared" ca="1" si="67"/>
        <v>6.3065061227520022E-2</v>
      </c>
      <c r="DW64" s="36">
        <f t="shared" ca="1" si="67"/>
        <v>6.3065061227520022E-2</v>
      </c>
      <c r="DX64" s="56">
        <f t="shared" ca="1" si="67"/>
        <v>6.3065061227520022E-2</v>
      </c>
      <c r="DY64" s="56">
        <f t="shared" ca="1" si="67"/>
        <v>6.3065061227520022E-2</v>
      </c>
      <c r="DZ64" s="56">
        <f t="shared" ca="1" si="67"/>
        <v>0.12613012245504004</v>
      </c>
      <c r="EA64" s="56">
        <f t="shared" ca="1" si="67"/>
        <v>0.18919518368256008</v>
      </c>
      <c r="EB64" s="56">
        <f t="shared" ca="1" si="67"/>
        <v>0.31532530613760013</v>
      </c>
      <c r="EC64" s="82">
        <f t="shared" ca="1" si="29"/>
        <v>0.63065061227520025</v>
      </c>
      <c r="ED64" s="82">
        <f t="shared" ca="1" si="29"/>
        <v>1.2613012245504005</v>
      </c>
      <c r="EE64" s="82">
        <f t="shared" ca="1" si="29"/>
        <v>2.522602449100801</v>
      </c>
      <c r="EF64" s="82">
        <f t="shared" ca="1" si="29"/>
        <v>5.045204898201602</v>
      </c>
      <c r="EG64" s="36">
        <f t="shared" ref="EG64:ET73" ca="1" si="68">IF(OFFSET($X$3,$S64,EG$1)&lt;EG$3,0,
OFFSET($S$3,$S64,EG$1)
*IFERROR(INDEX($K$49:$K$66,OFFSET($X$3,$S64,EG$1)-EG$3+1),0)
*OFFSET($AC$3,$S64,EG$1)
/(INDEX($D$4:$D$21,EG$3)
*INDEX($E$4:$E$21,EG$3)))</f>
        <v>8.2414806646153846E-2</v>
      </c>
      <c r="EH64" s="36">
        <f t="shared" ca="1" si="68"/>
        <v>4.4641353599999996E-2</v>
      </c>
      <c r="EI64" s="36">
        <f t="shared" ca="1" si="68"/>
        <v>2.8194539115789473E-2</v>
      </c>
      <c r="EJ64" s="36">
        <f t="shared" ca="1" si="68"/>
        <v>1.9479863389090905E-2</v>
      </c>
      <c r="EK64" s="36">
        <f t="shared" ca="1" si="68"/>
        <v>1.7142279782399999E-2</v>
      </c>
      <c r="EL64" s="36">
        <f t="shared" ca="1" si="68"/>
        <v>1.7142279782399999E-2</v>
      </c>
      <c r="EM64" s="36">
        <f t="shared" ca="1" si="68"/>
        <v>1.7142279782399999E-2</v>
      </c>
      <c r="EN64" s="36">
        <f t="shared" ca="1" si="68"/>
        <v>1.7142279782399999E-2</v>
      </c>
      <c r="EO64" s="36">
        <f t="shared" ca="1" si="68"/>
        <v>1.7142279782399999E-2</v>
      </c>
      <c r="EP64" s="56">
        <f t="shared" ca="1" si="68"/>
        <v>1.7142279782399999E-2</v>
      </c>
      <c r="EQ64" s="56">
        <f t="shared" ca="1" si="68"/>
        <v>1.7142279782399999E-2</v>
      </c>
      <c r="ER64" s="56">
        <f t="shared" ca="1" si="68"/>
        <v>3.4284559564799998E-2</v>
      </c>
      <c r="ES64" s="56">
        <f t="shared" ca="1" si="68"/>
        <v>5.1426839347199993E-2</v>
      </c>
      <c r="ET64" s="56">
        <f t="shared" ca="1" si="68"/>
        <v>8.5711398912000011E-2</v>
      </c>
      <c r="EU64" s="82">
        <f t="shared" ca="1" si="30"/>
        <v>0.17142279782400002</v>
      </c>
      <c r="EV64" s="82">
        <f t="shared" ca="1" si="30"/>
        <v>0.34284559564800005</v>
      </c>
      <c r="EW64" s="82">
        <f t="shared" ca="1" si="30"/>
        <v>0.68569119129600009</v>
      </c>
      <c r="EX64" s="82">
        <f t="shared" ca="1" si="30"/>
        <v>1.3713823825920002</v>
      </c>
    </row>
    <row r="65" spans="10:154" x14ac:dyDescent="0.15">
      <c r="J65" s="82" t="s">
        <v>298</v>
      </c>
      <c r="K65" s="10">
        <v>0.01</v>
      </c>
      <c r="S65" s="36">
        <v>62</v>
      </c>
      <c r="T65" s="40">
        <f>引用信息!W84</f>
        <v>446.42501068998922</v>
      </c>
      <c r="U65" s="40">
        <f>引用信息!X84</f>
        <v>31.848624490010778</v>
      </c>
      <c r="V65" s="40">
        <f>引用信息!Y84</f>
        <v>12.672000000000001</v>
      </c>
      <c r="W65" s="40">
        <f>引用信息!Z84</f>
        <v>3.1861744200000008</v>
      </c>
      <c r="X65" s="40">
        <f>引用信息!AA84</f>
        <v>0.86819039999999992</v>
      </c>
      <c r="Y65" s="37">
        <f>IF(INT(求节点($J$4:$J$21,$I$4:$I$21,节奏总纲!AD65))&gt;$I$21,$I$21,INT(求节点($J$4:$J$21,$I$4:$I$21,节奏总纲!AD65)))</f>
        <v>14</v>
      </c>
      <c r="Z65" s="37">
        <f>IF(INT(求节点($J$4:$J$21,$I$4:$I$21,节奏总纲!AE65))&gt;$I$21,$I$21,INT(求节点($J$4:$J$21,$I$4:$I$21,节奏总纲!AE65)))</f>
        <v>14</v>
      </c>
      <c r="AA65" s="37">
        <f>IF(INT(求节点($J$4:$J$21,$I$4:$I$21,节奏总纲!AF65))&gt;$I$21,$I$21,INT(求节点($J$4:$J$21,$I$4:$I$21,节奏总纲!AF65)))</f>
        <v>14</v>
      </c>
      <c r="AB65" s="37">
        <f>IF(INT(求节点($J$4:$J$21,$I$4:$I$21,节奏总纲!AG65))&gt;$I$21,$I$21,INT(求节点($J$4:$J$21,$I$4:$I$21,节奏总纲!AG65)))</f>
        <v>18</v>
      </c>
      <c r="AC65" s="37">
        <f>IF(INT(求节点($J$4:$J$21,$I$4:$I$21,节奏总纲!AH65))&gt;$I$21,$I$21,INT(求节点($J$4:$J$21,$I$4:$I$21,节奏总纲!AH65)))</f>
        <v>18</v>
      </c>
      <c r="AD65" s="55">
        <f>('[2]功能-行军令'!F$7+'[2]功能-行军令'!F$14+24*60/'[2]功能-行军令'!$F$18)*'[2]功能-行军令'!$AJ$7</f>
        <v>27.599999999999998</v>
      </c>
      <c r="AE65" s="55">
        <f>('[2]功能-行军令'!G$7+'[2]功能-行军令'!G$14+24*60/'[2]功能-行军令'!$F$18)*'[2]功能-行军令'!$AJ$7</f>
        <v>40.199999999999996</v>
      </c>
      <c r="AF65" s="55">
        <f>('[2]功能-行军令'!H$7+'[2]功能-行军令'!H$14+24*60/'[2]功能-行军令'!$F$18)*'[2]功能-行军令'!$AJ$7</f>
        <v>54.6</v>
      </c>
      <c r="AG65" s="55">
        <f>('[2]功能-行军令'!I$7+'[2]功能-行军令'!I$14+24*60/'[2]功能-行军令'!$F$18)*'[2]功能-行军令'!$AJ$7</f>
        <v>61.8</v>
      </c>
      <c r="AH65" s="55">
        <f>('[2]功能-行军令'!J$7+'[2]功能-行军令'!J$14+24*60/'[2]功能-行军令'!$F$18)*'[2]功能-行军令'!$AJ$7</f>
        <v>61.8</v>
      </c>
      <c r="AL65" s="35">
        <v>62</v>
      </c>
      <c r="AM65" s="28">
        <f t="shared" ref="AM65:AT74" ca="1" si="69">SUMIF($BM$3:$EX$3,AM$3,$BM65:$EX65)</f>
        <v>22.375532223720207</v>
      </c>
      <c r="AN65" s="28">
        <f t="shared" ca="1" si="69"/>
        <v>12.120079954515113</v>
      </c>
      <c r="AO65" s="28">
        <f t="shared" ca="1" si="69"/>
        <v>7.6547873396937547</v>
      </c>
      <c r="AP65" s="28">
        <f t="shared" ca="1" si="69"/>
        <v>5.2887621619702294</v>
      </c>
      <c r="AQ65" s="28">
        <f t="shared" ca="1" si="69"/>
        <v>4.6541107025338038</v>
      </c>
      <c r="AR65" s="28">
        <f t="shared" ca="1" si="69"/>
        <v>4.6541107025338038</v>
      </c>
      <c r="AS65" s="28">
        <f t="shared" ca="1" si="69"/>
        <v>4.6541107025338038</v>
      </c>
      <c r="AT65" s="28">
        <f t="shared" ca="1" si="69"/>
        <v>9.2280422863872875</v>
      </c>
      <c r="AU65" s="28">
        <f t="shared" ca="1" si="45"/>
        <v>13.801973870240769</v>
      </c>
      <c r="AV65" s="28">
        <f t="shared" ca="1" si="63"/>
        <v>22.949837037947738</v>
      </c>
      <c r="AW65" s="28">
        <f t="shared" ca="1" si="63"/>
        <v>45.819494957215156</v>
      </c>
      <c r="AX65" s="28">
        <f t="shared" ca="1" si="63"/>
        <v>91.638989914430312</v>
      </c>
      <c r="AY65" s="28">
        <f t="shared" ca="1" si="63"/>
        <v>183.1978007101803</v>
      </c>
      <c r="AZ65" s="28">
        <f t="shared" ca="1" si="63"/>
        <v>366.31542230168026</v>
      </c>
      <c r="BA65" s="28">
        <f t="shared" ca="1" si="25"/>
        <v>0.80179118680320005</v>
      </c>
      <c r="BB65" s="28">
        <f t="shared" ca="1" si="25"/>
        <v>1.6035823736064001</v>
      </c>
      <c r="BC65" s="28">
        <f t="shared" ca="1" si="25"/>
        <v>3.2071647472128002</v>
      </c>
      <c r="BD65" s="28">
        <f t="shared" ca="1" si="25"/>
        <v>6.4143294944256004</v>
      </c>
      <c r="BE65" s="28"/>
      <c r="BF65" s="28">
        <f t="shared" ca="1" si="14"/>
        <v>806.37992266763047</v>
      </c>
      <c r="BG65" s="28"/>
      <c r="BI65" s="28"/>
      <c r="BJ65" s="28"/>
      <c r="BK65" s="28"/>
      <c r="BL65" s="36">
        <v>62</v>
      </c>
      <c r="BM65" s="36">
        <f t="shared" ca="1" si="64"/>
        <v>18.955892761605696</v>
      </c>
      <c r="BN65" s="36">
        <f t="shared" ca="1" si="64"/>
        <v>10.267775245869752</v>
      </c>
      <c r="BO65" s="36">
        <f t="shared" ca="1" si="64"/>
        <v>6.4849106816019484</v>
      </c>
      <c r="BP65" s="36">
        <f t="shared" ca="1" si="64"/>
        <v>4.4804837436522549</v>
      </c>
      <c r="BQ65" s="36">
        <f t="shared" ca="1" si="64"/>
        <v>3.942825694413985</v>
      </c>
      <c r="BR65" s="36">
        <f t="shared" ca="1" si="64"/>
        <v>3.942825694413985</v>
      </c>
      <c r="BS65" s="36">
        <f t="shared" ca="1" si="64"/>
        <v>3.942825694413985</v>
      </c>
      <c r="BT65" s="36">
        <f t="shared" ca="1" si="64"/>
        <v>7.88565138882797</v>
      </c>
      <c r="BU65" s="36">
        <f t="shared" ca="1" si="64"/>
        <v>11.828477083241953</v>
      </c>
      <c r="BV65" s="56">
        <f t="shared" ca="1" si="64"/>
        <v>19.714128472069923</v>
      </c>
      <c r="BW65" s="56">
        <f t="shared" ca="1" si="64"/>
        <v>39.428256944139846</v>
      </c>
      <c r="BX65" s="56">
        <f t="shared" ca="1" si="64"/>
        <v>78.856513888279693</v>
      </c>
      <c r="BY65" s="56">
        <f t="shared" ca="1" si="64"/>
        <v>157.71302777655939</v>
      </c>
      <c r="BZ65" s="56">
        <f t="shared" ca="1" si="64"/>
        <v>315.42605555311877</v>
      </c>
      <c r="CA65" s="82">
        <f t="shared" ca="1" si="26"/>
        <v>0</v>
      </c>
      <c r="CB65" s="82">
        <f t="shared" ca="1" si="26"/>
        <v>0</v>
      </c>
      <c r="CC65" s="82">
        <f t="shared" ca="1" si="26"/>
        <v>0</v>
      </c>
      <c r="CD65" s="82">
        <f t="shared" ca="1" si="26"/>
        <v>0</v>
      </c>
      <c r="CE65" s="36">
        <f t="shared" ca="1" si="65"/>
        <v>1.9697149299975896</v>
      </c>
      <c r="CF65" s="36">
        <f t="shared" ca="1" si="65"/>
        <v>1.0669289204153609</v>
      </c>
      <c r="CG65" s="36">
        <f t="shared" ca="1" si="65"/>
        <v>0.67384984447285956</v>
      </c>
      <c r="CH65" s="36">
        <f t="shared" ca="1" si="65"/>
        <v>0.46556898345397563</v>
      </c>
      <c r="CI65" s="36">
        <f t="shared" ca="1" si="65"/>
        <v>0.4097007054394986</v>
      </c>
      <c r="CJ65" s="36">
        <f t="shared" ca="1" si="65"/>
        <v>0.4097007054394986</v>
      </c>
      <c r="CK65" s="36">
        <f t="shared" ca="1" si="65"/>
        <v>0.4097007054394986</v>
      </c>
      <c r="CL65" s="36">
        <f t="shared" ca="1" si="65"/>
        <v>0.81940141087899721</v>
      </c>
      <c r="CM65" s="36">
        <f t="shared" ca="1" si="65"/>
        <v>1.2291021163184956</v>
      </c>
      <c r="CN65" s="56">
        <f t="shared" ca="1" si="65"/>
        <v>2.048503527197493</v>
      </c>
      <c r="CO65" s="56">
        <f t="shared" ca="1" si="65"/>
        <v>4.0970070543949859</v>
      </c>
      <c r="CP65" s="56">
        <f t="shared" ca="1" si="65"/>
        <v>8.1940141087899718</v>
      </c>
      <c r="CQ65" s="56">
        <f t="shared" ca="1" si="65"/>
        <v>16.388028217579944</v>
      </c>
      <c r="CR65" s="56">
        <f t="shared" ca="1" si="65"/>
        <v>32.776056435159887</v>
      </c>
      <c r="CS65" s="82">
        <f t="shared" ca="1" si="27"/>
        <v>0</v>
      </c>
      <c r="CT65" s="82">
        <f t="shared" ca="1" si="27"/>
        <v>0</v>
      </c>
      <c r="CU65" s="82">
        <f t="shared" ca="1" si="27"/>
        <v>0</v>
      </c>
      <c r="CV65" s="82">
        <f t="shared" ca="1" si="27"/>
        <v>0</v>
      </c>
      <c r="CW65" s="36">
        <f t="shared" ca="1" si="66"/>
        <v>1.0644480000000001</v>
      </c>
      <c r="CX65" s="36">
        <f t="shared" ca="1" si="66"/>
        <v>0.57657599999999998</v>
      </c>
      <c r="CY65" s="36">
        <f t="shared" ca="1" si="66"/>
        <v>0.3641532631578947</v>
      </c>
      <c r="CZ65" s="36">
        <f t="shared" ca="1" si="66"/>
        <v>0.25159679999999995</v>
      </c>
      <c r="DA65" s="36">
        <f t="shared" ca="1" si="66"/>
        <v>0.221405184</v>
      </c>
      <c r="DB65" s="36">
        <f t="shared" ca="1" si="66"/>
        <v>0.221405184</v>
      </c>
      <c r="DC65" s="36">
        <f t="shared" ca="1" si="66"/>
        <v>0.221405184</v>
      </c>
      <c r="DD65" s="36">
        <f t="shared" ca="1" si="66"/>
        <v>0.44281036800000001</v>
      </c>
      <c r="DE65" s="36">
        <f t="shared" ca="1" si="66"/>
        <v>0.66421555200000004</v>
      </c>
      <c r="DF65" s="56">
        <f t="shared" ca="1" si="66"/>
        <v>1.1070259200000001</v>
      </c>
      <c r="DG65" s="56">
        <f t="shared" ca="1" si="66"/>
        <v>2.2140518400000002</v>
      </c>
      <c r="DH65" s="56">
        <f t="shared" ca="1" si="66"/>
        <v>4.4281036800000004</v>
      </c>
      <c r="DI65" s="56">
        <f t="shared" ca="1" si="66"/>
        <v>8.8562073600000009</v>
      </c>
      <c r="DJ65" s="56">
        <f t="shared" ca="1" si="66"/>
        <v>17.712414720000002</v>
      </c>
      <c r="DK65" s="82">
        <f t="shared" ca="1" si="28"/>
        <v>0</v>
      </c>
      <c r="DL65" s="82">
        <f t="shared" ca="1" si="28"/>
        <v>0</v>
      </c>
      <c r="DM65" s="82">
        <f t="shared" ca="1" si="28"/>
        <v>0</v>
      </c>
      <c r="DN65" s="82">
        <f t="shared" ca="1" si="28"/>
        <v>0</v>
      </c>
      <c r="DO65" s="36">
        <f t="shared" ca="1" si="67"/>
        <v>0.30293166024000007</v>
      </c>
      <c r="DP65" s="36">
        <f t="shared" ca="1" si="67"/>
        <v>0.16408798263000005</v>
      </c>
      <c r="DQ65" s="36">
        <f t="shared" ca="1" si="67"/>
        <v>0.10363451534526318</v>
      </c>
      <c r="DR65" s="36">
        <f t="shared" ca="1" si="67"/>
        <v>7.1602028784000002E-2</v>
      </c>
      <c r="DS65" s="36">
        <f t="shared" ca="1" si="67"/>
        <v>6.3009785329920021E-2</v>
      </c>
      <c r="DT65" s="36">
        <f t="shared" ca="1" si="67"/>
        <v>6.3009785329920021E-2</v>
      </c>
      <c r="DU65" s="36">
        <f t="shared" ca="1" si="67"/>
        <v>6.3009785329920021E-2</v>
      </c>
      <c r="DV65" s="36">
        <f t="shared" ca="1" si="67"/>
        <v>6.3009785329920021E-2</v>
      </c>
      <c r="DW65" s="36">
        <f t="shared" ca="1" si="67"/>
        <v>6.3009785329920021E-2</v>
      </c>
      <c r="DX65" s="56">
        <f t="shared" ca="1" si="67"/>
        <v>6.3009785329920021E-2</v>
      </c>
      <c r="DY65" s="56">
        <f t="shared" ca="1" si="67"/>
        <v>6.3009785329920021E-2</v>
      </c>
      <c r="DZ65" s="56">
        <f t="shared" ca="1" si="67"/>
        <v>0.12601957065984004</v>
      </c>
      <c r="EA65" s="56">
        <f t="shared" ca="1" si="67"/>
        <v>0.18902935598976003</v>
      </c>
      <c r="EB65" s="56">
        <f t="shared" ca="1" si="67"/>
        <v>0.31504892664960005</v>
      </c>
      <c r="EC65" s="82">
        <f t="shared" ca="1" si="29"/>
        <v>0.63009785329920009</v>
      </c>
      <c r="ED65" s="82">
        <f t="shared" ca="1" si="29"/>
        <v>1.2601957065984002</v>
      </c>
      <c r="EE65" s="82">
        <f t="shared" ca="1" si="29"/>
        <v>2.5203914131968004</v>
      </c>
      <c r="EF65" s="82">
        <f t="shared" ca="1" si="29"/>
        <v>5.0407828263936008</v>
      </c>
      <c r="EG65" s="36">
        <f t="shared" ca="1" si="68"/>
        <v>8.2544871876923068E-2</v>
      </c>
      <c r="EH65" s="36">
        <f t="shared" ca="1" si="68"/>
        <v>4.4711805599999994E-2</v>
      </c>
      <c r="EI65" s="36">
        <f t="shared" ca="1" si="68"/>
        <v>2.8239035115789471E-2</v>
      </c>
      <c r="EJ65" s="36">
        <f t="shared" ca="1" si="68"/>
        <v>1.9510606079999996E-2</v>
      </c>
      <c r="EK65" s="36">
        <f t="shared" ca="1" si="68"/>
        <v>1.7169333350399999E-2</v>
      </c>
      <c r="EL65" s="36">
        <f t="shared" ca="1" si="68"/>
        <v>1.7169333350399999E-2</v>
      </c>
      <c r="EM65" s="36">
        <f t="shared" ca="1" si="68"/>
        <v>1.7169333350399999E-2</v>
      </c>
      <c r="EN65" s="36">
        <f t="shared" ca="1" si="68"/>
        <v>1.7169333350399999E-2</v>
      </c>
      <c r="EO65" s="36">
        <f t="shared" ca="1" si="68"/>
        <v>1.7169333350399999E-2</v>
      </c>
      <c r="EP65" s="56">
        <f t="shared" ca="1" si="68"/>
        <v>1.7169333350399999E-2</v>
      </c>
      <c r="EQ65" s="56">
        <f t="shared" ca="1" si="68"/>
        <v>1.7169333350399999E-2</v>
      </c>
      <c r="ER65" s="56">
        <f t="shared" ca="1" si="68"/>
        <v>3.4338666700799998E-2</v>
      </c>
      <c r="ES65" s="56">
        <f t="shared" ca="1" si="68"/>
        <v>5.1508000051199987E-2</v>
      </c>
      <c r="ET65" s="56">
        <f t="shared" ca="1" si="68"/>
        <v>8.5846666751999992E-2</v>
      </c>
      <c r="EU65" s="82">
        <f t="shared" ca="1" si="30"/>
        <v>0.17169333350399998</v>
      </c>
      <c r="EV65" s="82">
        <f t="shared" ca="1" si="30"/>
        <v>0.34338666700799997</v>
      </c>
      <c r="EW65" s="82">
        <f t="shared" ca="1" si="30"/>
        <v>0.68677333401599994</v>
      </c>
      <c r="EX65" s="82">
        <f t="shared" ca="1" si="30"/>
        <v>1.3735466680319999</v>
      </c>
    </row>
    <row r="66" spans="10:154" x14ac:dyDescent="0.15">
      <c r="J66" s="82" t="s">
        <v>299</v>
      </c>
      <c r="K66" s="10">
        <v>0.01</v>
      </c>
      <c r="S66" s="36">
        <v>63</v>
      </c>
      <c r="T66" s="40">
        <f>引用信息!W85</f>
        <v>444.91372341807534</v>
      </c>
      <c r="U66" s="40">
        <f>引用信息!X85</f>
        <v>31.737420901924654</v>
      </c>
      <c r="V66" s="40">
        <f>引用信息!Y85</f>
        <v>12.629333333333333</v>
      </c>
      <c r="W66" s="40">
        <f>引用信息!Z85</f>
        <v>3.1833260800000005</v>
      </c>
      <c r="X66" s="40">
        <f>引用信息!AA85</f>
        <v>0.8695295999999999</v>
      </c>
      <c r="Y66" s="37">
        <f>IF(INT(求节点($J$4:$J$21,$I$4:$I$21,节奏总纲!AD66))&gt;$I$21,$I$21,INT(求节点($J$4:$J$21,$I$4:$I$21,节奏总纲!AD66)))</f>
        <v>14</v>
      </c>
      <c r="Z66" s="37">
        <f>IF(INT(求节点($J$4:$J$21,$I$4:$I$21,节奏总纲!AE66))&gt;$I$21,$I$21,INT(求节点($J$4:$J$21,$I$4:$I$21,节奏总纲!AE66)))</f>
        <v>14</v>
      </c>
      <c r="AA66" s="37">
        <f>IF(INT(求节点($J$4:$J$21,$I$4:$I$21,节奏总纲!AF66))&gt;$I$21,$I$21,INT(求节点($J$4:$J$21,$I$4:$I$21,节奏总纲!AF66)))</f>
        <v>14</v>
      </c>
      <c r="AB66" s="37">
        <f>IF(INT(求节点($J$4:$J$21,$I$4:$I$21,节奏总纲!AG66))&gt;$I$21,$I$21,INT(求节点($J$4:$J$21,$I$4:$I$21,节奏总纲!AG66)))</f>
        <v>18</v>
      </c>
      <c r="AC66" s="37">
        <f>IF(INT(求节点($J$4:$J$21,$I$4:$I$21,节奏总纲!AH66))&gt;$I$21,$I$21,INT(求节点($J$4:$J$21,$I$4:$I$21,节奏总纲!AH66)))</f>
        <v>18</v>
      </c>
      <c r="AD66" s="55">
        <f>('[2]功能-行军令'!F$7+'[2]功能-行军令'!F$14+24*60/'[2]功能-行军令'!$F$18)*'[2]功能-行军令'!$AJ$7</f>
        <v>27.599999999999998</v>
      </c>
      <c r="AE66" s="55">
        <f>('[2]功能-行军令'!G$7+'[2]功能-行军令'!G$14+24*60/'[2]功能-行军令'!$F$18)*'[2]功能-行军令'!$AJ$7</f>
        <v>40.199999999999996</v>
      </c>
      <c r="AF66" s="55">
        <f>('[2]功能-行军令'!H$7+'[2]功能-行军令'!H$14+24*60/'[2]功能-行军令'!$F$18)*'[2]功能-行军令'!$AJ$7</f>
        <v>54.6</v>
      </c>
      <c r="AG66" s="55">
        <f>('[2]功能-行军令'!I$7+'[2]功能-行军令'!I$14+24*60/'[2]功能-行军令'!$F$18)*'[2]功能-行军令'!$AJ$7</f>
        <v>61.8</v>
      </c>
      <c r="AH66" s="55">
        <f>('[2]功能-行军令'!J$7+'[2]功能-行军令'!J$14+24*60/'[2]功能-行军令'!$F$18)*'[2]功能-行军令'!$AJ$7</f>
        <v>61.8</v>
      </c>
      <c r="AL66" s="35">
        <v>63</v>
      </c>
      <c r="AM66" s="28">
        <f t="shared" ca="1" si="69"/>
        <v>22.300755642492685</v>
      </c>
      <c r="AN66" s="28">
        <f t="shared" ca="1" si="69"/>
        <v>12.079575973016873</v>
      </c>
      <c r="AO66" s="28">
        <f t="shared" ca="1" si="69"/>
        <v>7.6292058776948677</v>
      </c>
      <c r="AP66" s="28">
        <f t="shared" ca="1" si="69"/>
        <v>5.2710876973164531</v>
      </c>
      <c r="AQ66" s="28">
        <f t="shared" ca="1" si="69"/>
        <v>4.6385571736384783</v>
      </c>
      <c r="AR66" s="28">
        <f t="shared" ca="1" si="69"/>
        <v>4.6385571736384783</v>
      </c>
      <c r="AS66" s="28">
        <f t="shared" ca="1" si="69"/>
        <v>4.6385571736384783</v>
      </c>
      <c r="AT66" s="28">
        <f t="shared" ca="1" si="69"/>
        <v>9.1969650733492792</v>
      </c>
      <c r="AU66" s="28">
        <f t="shared" ca="1" si="45"/>
        <v>13.75537297306008</v>
      </c>
      <c r="AV66" s="28">
        <f t="shared" ca="1" si="63"/>
        <v>22.872188772481678</v>
      </c>
      <c r="AW66" s="28">
        <f t="shared" ca="1" si="63"/>
        <v>45.664228271035668</v>
      </c>
      <c r="AX66" s="28">
        <f t="shared" ca="1" si="63"/>
        <v>91.328456542071336</v>
      </c>
      <c r="AY66" s="28">
        <f t="shared" ca="1" si="63"/>
        <v>182.57676381021503</v>
      </c>
      <c r="AZ66" s="28">
        <f t="shared" ca="1" si="63"/>
        <v>365.07337834650235</v>
      </c>
      <c r="BA66" s="28">
        <f t="shared" ca="1" si="25"/>
        <v>0.80149273927679998</v>
      </c>
      <c r="BB66" s="28">
        <f t="shared" ca="1" si="25"/>
        <v>1.6029854785536</v>
      </c>
      <c r="BC66" s="28">
        <f t="shared" ca="1" si="25"/>
        <v>3.2059709571071999</v>
      </c>
      <c r="BD66" s="28">
        <f t="shared" ca="1" si="25"/>
        <v>6.4119419142143999</v>
      </c>
      <c r="BE66" s="28"/>
      <c r="BF66" s="28">
        <f t="shared" ca="1" si="14"/>
        <v>803.68604158930373</v>
      </c>
      <c r="BG66" s="28"/>
      <c r="BI66" s="28"/>
      <c r="BJ66" s="28"/>
      <c r="BK66" s="28"/>
      <c r="BL66" s="36">
        <v>63</v>
      </c>
      <c r="BM66" s="36">
        <f t="shared" ca="1" si="64"/>
        <v>18.891721178982888</v>
      </c>
      <c r="BN66" s="36">
        <f t="shared" ca="1" si="64"/>
        <v>10.233015638615731</v>
      </c>
      <c r="BO66" s="36">
        <f t="shared" ca="1" si="64"/>
        <v>6.4629572454415145</v>
      </c>
      <c r="BP66" s="36">
        <f t="shared" ca="1" si="64"/>
        <v>4.4653159150323187</v>
      </c>
      <c r="BQ66" s="36">
        <f t="shared" ca="1" si="64"/>
        <v>3.9294780052284408</v>
      </c>
      <c r="BR66" s="36">
        <f t="shared" ca="1" si="64"/>
        <v>3.9294780052284408</v>
      </c>
      <c r="BS66" s="36">
        <f t="shared" ca="1" si="64"/>
        <v>3.9294780052284408</v>
      </c>
      <c r="BT66" s="36">
        <f t="shared" ca="1" si="64"/>
        <v>7.8589560104568816</v>
      </c>
      <c r="BU66" s="36">
        <f t="shared" ca="1" si="64"/>
        <v>11.788434015685324</v>
      </c>
      <c r="BV66" s="56">
        <f t="shared" ca="1" si="64"/>
        <v>19.647390026142205</v>
      </c>
      <c r="BW66" s="56">
        <f t="shared" ca="1" si="64"/>
        <v>39.294780052284409</v>
      </c>
      <c r="BX66" s="56">
        <f t="shared" ca="1" si="64"/>
        <v>78.589560104568818</v>
      </c>
      <c r="BY66" s="56">
        <f t="shared" ca="1" si="64"/>
        <v>157.17912020913764</v>
      </c>
      <c r="BZ66" s="56">
        <f t="shared" ca="1" si="64"/>
        <v>314.35824041827527</v>
      </c>
      <c r="CA66" s="82">
        <f t="shared" ca="1" si="26"/>
        <v>0</v>
      </c>
      <c r="CB66" s="82">
        <f t="shared" ca="1" si="26"/>
        <v>0</v>
      </c>
      <c r="CC66" s="82">
        <f t="shared" ca="1" si="26"/>
        <v>0</v>
      </c>
      <c r="CD66" s="82">
        <f t="shared" ca="1" si="26"/>
        <v>0</v>
      </c>
      <c r="CE66" s="36">
        <f t="shared" ca="1" si="65"/>
        <v>1.9628374157805708</v>
      </c>
      <c r="CF66" s="36">
        <f t="shared" ca="1" si="65"/>
        <v>1.0632036002144758</v>
      </c>
      <c r="CG66" s="36">
        <f t="shared" ca="1" si="65"/>
        <v>0.67149701066177425</v>
      </c>
      <c r="CH66" s="36">
        <f t="shared" ca="1" si="65"/>
        <v>0.46394338918449851</v>
      </c>
      <c r="CI66" s="36">
        <f t="shared" ca="1" si="65"/>
        <v>0.40827018248235875</v>
      </c>
      <c r="CJ66" s="36">
        <f t="shared" ca="1" si="65"/>
        <v>0.40827018248235875</v>
      </c>
      <c r="CK66" s="36">
        <f t="shared" ca="1" si="65"/>
        <v>0.40827018248235875</v>
      </c>
      <c r="CL66" s="36">
        <f t="shared" ca="1" si="65"/>
        <v>0.81654036496471749</v>
      </c>
      <c r="CM66" s="36">
        <f t="shared" ca="1" si="65"/>
        <v>1.2248105474470763</v>
      </c>
      <c r="CN66" s="56">
        <f t="shared" ca="1" si="65"/>
        <v>2.0413509124117937</v>
      </c>
      <c r="CO66" s="56">
        <f t="shared" ca="1" si="65"/>
        <v>4.0827018248235873</v>
      </c>
      <c r="CP66" s="56">
        <f t="shared" ca="1" si="65"/>
        <v>8.1654036496471747</v>
      </c>
      <c r="CQ66" s="56">
        <f t="shared" ca="1" si="65"/>
        <v>16.330807299294349</v>
      </c>
      <c r="CR66" s="56">
        <f t="shared" ca="1" si="65"/>
        <v>32.661614598588699</v>
      </c>
      <c r="CS66" s="82">
        <f t="shared" ca="1" si="27"/>
        <v>0</v>
      </c>
      <c r="CT66" s="82">
        <f t="shared" ca="1" si="27"/>
        <v>0</v>
      </c>
      <c r="CU66" s="82">
        <f t="shared" ca="1" si="27"/>
        <v>0</v>
      </c>
      <c r="CV66" s="82">
        <f t="shared" ca="1" si="27"/>
        <v>0</v>
      </c>
      <c r="CW66" s="36">
        <f t="shared" ca="1" si="66"/>
        <v>1.060864</v>
      </c>
      <c r="CX66" s="36">
        <f t="shared" ca="1" si="66"/>
        <v>0.57463466666666674</v>
      </c>
      <c r="CY66" s="36">
        <f t="shared" ca="1" si="66"/>
        <v>0.36292715789473684</v>
      </c>
      <c r="CZ66" s="36">
        <f t="shared" ca="1" si="66"/>
        <v>0.25074967272727272</v>
      </c>
      <c r="DA66" s="36">
        <f t="shared" ca="1" si="66"/>
        <v>0.22065971200000001</v>
      </c>
      <c r="DB66" s="36">
        <f t="shared" ca="1" si="66"/>
        <v>0.22065971200000001</v>
      </c>
      <c r="DC66" s="36">
        <f t="shared" ca="1" si="66"/>
        <v>0.22065971200000001</v>
      </c>
      <c r="DD66" s="36">
        <f t="shared" ca="1" si="66"/>
        <v>0.44131942400000002</v>
      </c>
      <c r="DE66" s="36">
        <f t="shared" ca="1" si="66"/>
        <v>0.66197913600000002</v>
      </c>
      <c r="DF66" s="56">
        <f t="shared" ca="1" si="66"/>
        <v>1.1032985600000003</v>
      </c>
      <c r="DG66" s="56">
        <f t="shared" ca="1" si="66"/>
        <v>2.2065971200000005</v>
      </c>
      <c r="DH66" s="56">
        <f t="shared" ca="1" si="66"/>
        <v>4.413194240000001</v>
      </c>
      <c r="DI66" s="56">
        <f t="shared" ca="1" si="66"/>
        <v>8.8263884800000021</v>
      </c>
      <c r="DJ66" s="56">
        <f t="shared" ca="1" si="66"/>
        <v>17.652776960000004</v>
      </c>
      <c r="DK66" s="82">
        <f t="shared" ca="1" si="28"/>
        <v>0</v>
      </c>
      <c r="DL66" s="82">
        <f t="shared" ca="1" si="28"/>
        <v>0</v>
      </c>
      <c r="DM66" s="82">
        <f t="shared" ca="1" si="28"/>
        <v>0</v>
      </c>
      <c r="DN66" s="82">
        <f t="shared" ca="1" si="28"/>
        <v>0</v>
      </c>
      <c r="DO66" s="36">
        <f t="shared" ca="1" si="67"/>
        <v>0.30266084883692312</v>
      </c>
      <c r="DP66" s="36">
        <f t="shared" ca="1" si="67"/>
        <v>0.16394129312000003</v>
      </c>
      <c r="DQ66" s="36">
        <f t="shared" ca="1" si="67"/>
        <v>0.10354186933894738</v>
      </c>
      <c r="DR66" s="36">
        <f t="shared" ca="1" si="67"/>
        <v>7.1538018815999999E-2</v>
      </c>
      <c r="DS66" s="36">
        <f t="shared" ca="1" si="67"/>
        <v>6.2953456558080004E-2</v>
      </c>
      <c r="DT66" s="36">
        <f t="shared" ca="1" si="67"/>
        <v>6.2953456558080004E-2</v>
      </c>
      <c r="DU66" s="36">
        <f t="shared" ca="1" si="67"/>
        <v>6.2953456558080004E-2</v>
      </c>
      <c r="DV66" s="36">
        <f t="shared" ca="1" si="67"/>
        <v>6.2953456558080004E-2</v>
      </c>
      <c r="DW66" s="36">
        <f t="shared" ca="1" si="67"/>
        <v>6.2953456558080004E-2</v>
      </c>
      <c r="DX66" s="56">
        <f t="shared" ca="1" si="67"/>
        <v>6.2953456558080004E-2</v>
      </c>
      <c r="DY66" s="56">
        <f t="shared" ca="1" si="67"/>
        <v>6.2953456558080004E-2</v>
      </c>
      <c r="DZ66" s="56">
        <f t="shared" ca="1" si="67"/>
        <v>0.12590691311616001</v>
      </c>
      <c r="EA66" s="56">
        <f t="shared" ca="1" si="67"/>
        <v>0.18886036967424003</v>
      </c>
      <c r="EB66" s="56">
        <f t="shared" ca="1" si="67"/>
        <v>0.3147672827904</v>
      </c>
      <c r="EC66" s="82">
        <f t="shared" ca="1" si="29"/>
        <v>0.62953456558080001</v>
      </c>
      <c r="ED66" s="82">
        <f t="shared" ca="1" si="29"/>
        <v>1.2590691311616</v>
      </c>
      <c r="EE66" s="82">
        <f t="shared" ca="1" si="29"/>
        <v>2.5181382623232</v>
      </c>
      <c r="EF66" s="82">
        <f t="shared" ca="1" si="29"/>
        <v>5.0362765246464001</v>
      </c>
      <c r="EG66" s="36">
        <f t="shared" ca="1" si="68"/>
        <v>8.2672198892307688E-2</v>
      </c>
      <c r="EH66" s="36">
        <f t="shared" ca="1" si="68"/>
        <v>4.4780774400000001E-2</v>
      </c>
      <c r="EI66" s="36">
        <f t="shared" ca="1" si="68"/>
        <v>2.8282594357894736E-2</v>
      </c>
      <c r="EJ66" s="36">
        <f t="shared" ca="1" si="68"/>
        <v>1.9540701556363633E-2</v>
      </c>
      <c r="EK66" s="36">
        <f t="shared" ca="1" si="68"/>
        <v>1.7195817369599999E-2</v>
      </c>
      <c r="EL66" s="36">
        <f t="shared" ca="1" si="68"/>
        <v>1.7195817369599999E-2</v>
      </c>
      <c r="EM66" s="36">
        <f t="shared" ca="1" si="68"/>
        <v>1.7195817369599999E-2</v>
      </c>
      <c r="EN66" s="36">
        <f t="shared" ca="1" si="68"/>
        <v>1.7195817369599999E-2</v>
      </c>
      <c r="EO66" s="36">
        <f t="shared" ca="1" si="68"/>
        <v>1.7195817369599999E-2</v>
      </c>
      <c r="EP66" s="56">
        <f t="shared" ca="1" si="68"/>
        <v>1.7195817369599999E-2</v>
      </c>
      <c r="EQ66" s="56">
        <f t="shared" ca="1" si="68"/>
        <v>1.7195817369599999E-2</v>
      </c>
      <c r="ER66" s="56">
        <f t="shared" ca="1" si="68"/>
        <v>3.4391634739199997E-2</v>
      </c>
      <c r="ES66" s="56">
        <f t="shared" ca="1" si="68"/>
        <v>5.1587452108799989E-2</v>
      </c>
      <c r="ET66" s="56">
        <f t="shared" ca="1" si="68"/>
        <v>8.5979086848E-2</v>
      </c>
      <c r="EU66" s="82">
        <f t="shared" ca="1" si="30"/>
        <v>0.171958173696</v>
      </c>
      <c r="EV66" s="82">
        <f t="shared" ca="1" si="30"/>
        <v>0.343916347392</v>
      </c>
      <c r="EW66" s="82">
        <f t="shared" ca="1" si="30"/>
        <v>0.687832694784</v>
      </c>
      <c r="EX66" s="82">
        <f t="shared" ca="1" si="30"/>
        <v>1.375665389568</v>
      </c>
    </row>
    <row r="67" spans="10:154" x14ac:dyDescent="0.15">
      <c r="J67" s="36"/>
      <c r="K67" s="36"/>
      <c r="S67" s="36">
        <v>64</v>
      </c>
      <c r="T67" s="40">
        <f>引用信息!W86</f>
        <v>443.40249136749799</v>
      </c>
      <c r="U67" s="40">
        <f>引用信息!X86</f>
        <v>31.626244132501999</v>
      </c>
      <c r="V67" s="40">
        <f>引用信息!Y86</f>
        <v>12.586666666666668</v>
      </c>
      <c r="W67" s="40">
        <f>引用信息!Z86</f>
        <v>3.1804245000000009</v>
      </c>
      <c r="X67" s="40">
        <f>引用信息!AA86</f>
        <v>0.87083999999999984</v>
      </c>
      <c r="Y67" s="37">
        <f>IF(INT(求节点($J$4:$J$21,$I$4:$I$21,节奏总纲!AD67))&gt;$I$21,$I$21,INT(求节点($J$4:$J$21,$I$4:$I$21,节奏总纲!AD67)))</f>
        <v>14</v>
      </c>
      <c r="Z67" s="37">
        <f>IF(INT(求节点($J$4:$J$21,$I$4:$I$21,节奏总纲!AE67))&gt;$I$21,$I$21,INT(求节点($J$4:$J$21,$I$4:$I$21,节奏总纲!AE67)))</f>
        <v>14</v>
      </c>
      <c r="AA67" s="37">
        <f>IF(INT(求节点($J$4:$J$21,$I$4:$I$21,节奏总纲!AF67))&gt;$I$21,$I$21,INT(求节点($J$4:$J$21,$I$4:$I$21,节奏总纲!AF67)))</f>
        <v>18</v>
      </c>
      <c r="AB67" s="37">
        <f>IF(INT(求节点($J$4:$J$21,$I$4:$I$21,节奏总纲!AG67))&gt;$I$21,$I$21,INT(求节点($J$4:$J$21,$I$4:$I$21,节奏总纲!AG67)))</f>
        <v>18</v>
      </c>
      <c r="AC67" s="37">
        <f>IF(INT(求节点($J$4:$J$21,$I$4:$I$21,节奏总纲!AH67))&gt;$I$21,$I$21,INT(求节点($J$4:$J$21,$I$4:$I$21,节奏总纲!AH67)))</f>
        <v>18</v>
      </c>
      <c r="AD67" s="55">
        <f>('[2]功能-行军令'!F$7+'[2]功能-行军令'!F$14+24*60/'[2]功能-行军令'!$F$18)*'[2]功能-行军令'!$AJ$7</f>
        <v>27.599999999999998</v>
      </c>
      <c r="AE67" s="55">
        <f>('[2]功能-行军令'!G$7+'[2]功能-行军令'!G$14+24*60/'[2]功能-行军令'!$F$18)*'[2]功能-行军令'!$AJ$7</f>
        <v>40.199999999999996</v>
      </c>
      <c r="AF67" s="55">
        <f>('[2]功能-行军令'!H$7+'[2]功能-行军令'!H$14+24*60/'[2]功能-行军令'!$F$18)*'[2]功能-行军令'!$AJ$7</f>
        <v>54.6</v>
      </c>
      <c r="AG67" s="55">
        <f>('[2]功能-行军令'!I$7+'[2]功能-行军令'!I$14+24*60/'[2]功能-行军令'!$F$18)*'[2]功能-行军令'!$AJ$7</f>
        <v>61.8</v>
      </c>
      <c r="AH67" s="55">
        <f>('[2]功能-行军令'!J$7+'[2]功能-行军令'!J$14+24*60/'[2]功能-行军令'!$F$18)*'[2]功能-行军令'!$AJ$7</f>
        <v>61.8</v>
      </c>
      <c r="AL67" s="35">
        <v>64</v>
      </c>
      <c r="AM67" s="28">
        <f t="shared" ca="1" si="69"/>
        <v>22.225975264568497</v>
      </c>
      <c r="AN67" s="28">
        <f t="shared" ca="1" si="69"/>
        <v>12.039069934974604</v>
      </c>
      <c r="AO67" s="28">
        <f t="shared" ca="1" si="69"/>
        <v>7.6036231168260651</v>
      </c>
      <c r="AP67" s="28">
        <f t="shared" ca="1" si="69"/>
        <v>5.2534123352616433</v>
      </c>
      <c r="AQ67" s="28">
        <f t="shared" ca="1" si="69"/>
        <v>4.623002855030248</v>
      </c>
      <c r="AR67" s="28">
        <f t="shared" ca="1" si="69"/>
        <v>4.623002855030248</v>
      </c>
      <c r="AS67" s="28">
        <f t="shared" ca="1" si="69"/>
        <v>4.623002855030248</v>
      </c>
      <c r="AT67" s="28">
        <f t="shared" ca="1" si="69"/>
        <v>8.9459736633084947</v>
      </c>
      <c r="AU67" s="28">
        <f t="shared" ca="1" si="45"/>
        <v>13.268944471586742</v>
      </c>
      <c r="AV67" s="28">
        <f t="shared" ca="1" si="63"/>
        <v>21.914886088143241</v>
      </c>
      <c r="AW67" s="28">
        <f t="shared" ca="1" si="63"/>
        <v>43.529740129534481</v>
      </c>
      <c r="AX67" s="28">
        <f t="shared" ca="1" si="63"/>
        <v>87.059480259068962</v>
      </c>
      <c r="AY67" s="28">
        <f t="shared" ca="1" si="63"/>
        <v>173.81892847138593</v>
      </c>
      <c r="AZ67" s="28">
        <f t="shared" ca="1" si="63"/>
        <v>347.33782489601987</v>
      </c>
      <c r="BA67" s="28">
        <f t="shared" ca="1" si="25"/>
        <v>3.0003204675200004</v>
      </c>
      <c r="BB67" s="28">
        <f t="shared" ca="1" si="25"/>
        <v>6.0006409350400007</v>
      </c>
      <c r="BC67" s="28">
        <f t="shared" ca="1" si="25"/>
        <v>12.001281870080001</v>
      </c>
      <c r="BD67" s="28">
        <f t="shared" ca="1" si="25"/>
        <v>24.002563740160003</v>
      </c>
      <c r="BE67" s="28"/>
      <c r="BF67" s="28">
        <f t="shared" ca="1" si="14"/>
        <v>801.8716742085694</v>
      </c>
      <c r="BG67" s="28"/>
      <c r="BI67" s="28"/>
      <c r="BJ67" s="28"/>
      <c r="BK67" s="28"/>
      <c r="BL67" s="36">
        <v>64</v>
      </c>
      <c r="BM67" s="36">
        <f t="shared" ca="1" si="64"/>
        <v>18.827551941142989</v>
      </c>
      <c r="BN67" s="36">
        <f t="shared" ca="1" si="64"/>
        <v>10.198257301452452</v>
      </c>
      <c r="BO67" s="36">
        <f t="shared" ca="1" si="64"/>
        <v>6.4410046114436543</v>
      </c>
      <c r="BP67" s="36">
        <f t="shared" ca="1" si="64"/>
        <v>4.4501486406337971</v>
      </c>
      <c r="BQ67" s="36">
        <f t="shared" ca="1" si="64"/>
        <v>3.916130803757742</v>
      </c>
      <c r="BR67" s="36">
        <f t="shared" ca="1" si="64"/>
        <v>3.916130803757742</v>
      </c>
      <c r="BS67" s="36">
        <f t="shared" ca="1" si="64"/>
        <v>3.916130803757742</v>
      </c>
      <c r="BT67" s="36">
        <f t="shared" ca="1" si="64"/>
        <v>7.8322616075154841</v>
      </c>
      <c r="BU67" s="36">
        <f t="shared" ca="1" si="64"/>
        <v>11.748392411273226</v>
      </c>
      <c r="BV67" s="56">
        <f t="shared" ca="1" si="64"/>
        <v>19.58065401878871</v>
      </c>
      <c r="BW67" s="56">
        <f t="shared" ca="1" si="64"/>
        <v>39.16130803757742</v>
      </c>
      <c r="BX67" s="56">
        <f t="shared" ca="1" si="64"/>
        <v>78.322616075154841</v>
      </c>
      <c r="BY67" s="56">
        <f t="shared" ca="1" si="64"/>
        <v>156.64523215030968</v>
      </c>
      <c r="BZ67" s="56">
        <f t="shared" ca="1" si="64"/>
        <v>313.29046430061936</v>
      </c>
      <c r="CA67" s="82">
        <f t="shared" ca="1" si="26"/>
        <v>0</v>
      </c>
      <c r="CB67" s="82">
        <f t="shared" ca="1" si="26"/>
        <v>0</v>
      </c>
      <c r="CC67" s="82">
        <f t="shared" ca="1" si="26"/>
        <v>0</v>
      </c>
      <c r="CD67" s="82">
        <f t="shared" ca="1" si="26"/>
        <v>0</v>
      </c>
      <c r="CE67" s="36">
        <f t="shared" ca="1" si="65"/>
        <v>1.9559615601947391</v>
      </c>
      <c r="CF67" s="36">
        <f t="shared" ca="1" si="65"/>
        <v>1.0594791784388169</v>
      </c>
      <c r="CG67" s="36">
        <f t="shared" ca="1" si="65"/>
        <v>0.66914474427714754</v>
      </c>
      <c r="CH67" s="36">
        <f t="shared" ca="1" si="65"/>
        <v>0.46231818695512006</v>
      </c>
      <c r="CI67" s="36">
        <f t="shared" ca="1" si="65"/>
        <v>0.40684000452050573</v>
      </c>
      <c r="CJ67" s="36">
        <f t="shared" ca="1" si="65"/>
        <v>0.40684000452050573</v>
      </c>
      <c r="CK67" s="36">
        <f t="shared" ca="1" si="65"/>
        <v>0.40684000452050573</v>
      </c>
      <c r="CL67" s="36">
        <f t="shared" ca="1" si="65"/>
        <v>0.81368000904101145</v>
      </c>
      <c r="CM67" s="36">
        <f t="shared" ca="1" si="65"/>
        <v>1.2205200135615168</v>
      </c>
      <c r="CN67" s="56">
        <f t="shared" ca="1" si="65"/>
        <v>2.0342000226025285</v>
      </c>
      <c r="CO67" s="56">
        <f t="shared" ca="1" si="65"/>
        <v>4.068400045205057</v>
      </c>
      <c r="CP67" s="56">
        <f t="shared" ca="1" si="65"/>
        <v>8.1368000904101141</v>
      </c>
      <c r="CQ67" s="56">
        <f t="shared" ca="1" si="65"/>
        <v>16.273600180820228</v>
      </c>
      <c r="CR67" s="56">
        <f t="shared" ca="1" si="65"/>
        <v>32.547200361640456</v>
      </c>
      <c r="CS67" s="82">
        <f t="shared" ca="1" si="27"/>
        <v>0</v>
      </c>
      <c r="CT67" s="82">
        <f t="shared" ca="1" si="27"/>
        <v>0</v>
      </c>
      <c r="CU67" s="82">
        <f t="shared" ca="1" si="27"/>
        <v>0</v>
      </c>
      <c r="CV67" s="82">
        <f t="shared" ca="1" si="27"/>
        <v>0</v>
      </c>
      <c r="CW67" s="36">
        <f t="shared" ca="1" si="66"/>
        <v>1.0572800000000002</v>
      </c>
      <c r="CX67" s="36">
        <f t="shared" ca="1" si="66"/>
        <v>0.57269333333333339</v>
      </c>
      <c r="CY67" s="36">
        <f t="shared" ca="1" si="66"/>
        <v>0.36170105263157898</v>
      </c>
      <c r="CZ67" s="36">
        <f t="shared" ca="1" si="66"/>
        <v>0.24990254545454546</v>
      </c>
      <c r="DA67" s="36">
        <f t="shared" ca="1" si="66"/>
        <v>0.21991424000000004</v>
      </c>
      <c r="DB67" s="36">
        <f t="shared" ca="1" si="66"/>
        <v>0.21991424000000004</v>
      </c>
      <c r="DC67" s="36">
        <f t="shared" ca="1" si="66"/>
        <v>0.21991424000000004</v>
      </c>
      <c r="DD67" s="36">
        <f t="shared" ca="1" si="66"/>
        <v>0.21991424000000004</v>
      </c>
      <c r="DE67" s="36">
        <f t="shared" ca="1" si="66"/>
        <v>0.21991424000000004</v>
      </c>
      <c r="DF67" s="56">
        <f t="shared" ca="1" si="66"/>
        <v>0.21991424000000004</v>
      </c>
      <c r="DG67" s="56">
        <f t="shared" ca="1" si="66"/>
        <v>0.21991424000000004</v>
      </c>
      <c r="DH67" s="56">
        <f t="shared" ca="1" si="66"/>
        <v>0.43982848000000008</v>
      </c>
      <c r="DI67" s="56">
        <f t="shared" ca="1" si="66"/>
        <v>0.65974272000000012</v>
      </c>
      <c r="DJ67" s="56">
        <f t="shared" ca="1" si="66"/>
        <v>1.0995712000000002</v>
      </c>
      <c r="DK67" s="82">
        <f t="shared" ca="1" si="28"/>
        <v>2.1991424000000004</v>
      </c>
      <c r="DL67" s="82">
        <f t="shared" ca="1" si="28"/>
        <v>4.3982848000000008</v>
      </c>
      <c r="DM67" s="82">
        <f t="shared" ca="1" si="28"/>
        <v>8.7965696000000015</v>
      </c>
      <c r="DN67" s="82">
        <f t="shared" ca="1" si="28"/>
        <v>17.593139200000003</v>
      </c>
      <c r="DO67" s="36">
        <f t="shared" ca="1" si="67"/>
        <v>0.30238497553846161</v>
      </c>
      <c r="DP67" s="36">
        <f t="shared" ca="1" si="67"/>
        <v>0.16379186175000005</v>
      </c>
      <c r="DQ67" s="36">
        <f t="shared" ca="1" si="67"/>
        <v>0.10344749163157897</v>
      </c>
      <c r="DR67" s="36">
        <f t="shared" ca="1" si="67"/>
        <v>7.1472812400000016E-2</v>
      </c>
      <c r="DS67" s="36">
        <f t="shared" ca="1" si="67"/>
        <v>6.2896074912000013E-2</v>
      </c>
      <c r="DT67" s="36">
        <f t="shared" ca="1" si="67"/>
        <v>6.2896074912000013E-2</v>
      </c>
      <c r="DU67" s="36">
        <f t="shared" ca="1" si="67"/>
        <v>6.2896074912000013E-2</v>
      </c>
      <c r="DV67" s="36">
        <f t="shared" ca="1" si="67"/>
        <v>6.2896074912000013E-2</v>
      </c>
      <c r="DW67" s="36">
        <f t="shared" ca="1" si="67"/>
        <v>6.2896074912000013E-2</v>
      </c>
      <c r="DX67" s="56">
        <f t="shared" ca="1" si="67"/>
        <v>6.2896074912000013E-2</v>
      </c>
      <c r="DY67" s="56">
        <f t="shared" ca="1" si="67"/>
        <v>6.2896074912000013E-2</v>
      </c>
      <c r="DZ67" s="56">
        <f t="shared" ca="1" si="67"/>
        <v>0.12579214982400003</v>
      </c>
      <c r="EA67" s="56">
        <f t="shared" ca="1" si="67"/>
        <v>0.18868822473600005</v>
      </c>
      <c r="EB67" s="56">
        <f t="shared" ca="1" si="67"/>
        <v>0.31448037456000011</v>
      </c>
      <c r="EC67" s="82">
        <f t="shared" ca="1" si="29"/>
        <v>0.62896074912000022</v>
      </c>
      <c r="ED67" s="82">
        <f t="shared" ca="1" si="29"/>
        <v>1.2579214982400004</v>
      </c>
      <c r="EE67" s="82">
        <f t="shared" ca="1" si="29"/>
        <v>2.5158429964800009</v>
      </c>
      <c r="EF67" s="82">
        <f t="shared" ca="1" si="29"/>
        <v>5.0316859929600017</v>
      </c>
      <c r="EG67" s="36">
        <f t="shared" ca="1" si="68"/>
        <v>8.279678769230768E-2</v>
      </c>
      <c r="EH67" s="36">
        <f t="shared" ca="1" si="68"/>
        <v>4.4848259999999994E-2</v>
      </c>
      <c r="EI67" s="36">
        <f t="shared" ca="1" si="68"/>
        <v>2.8325216842105257E-2</v>
      </c>
      <c r="EJ67" s="36">
        <f t="shared" ca="1" si="68"/>
        <v>1.9570149818181812E-2</v>
      </c>
      <c r="EK67" s="36">
        <f t="shared" ca="1" si="68"/>
        <v>1.7221731839999997E-2</v>
      </c>
      <c r="EL67" s="36">
        <f t="shared" ca="1" si="68"/>
        <v>1.7221731839999997E-2</v>
      </c>
      <c r="EM67" s="36">
        <f t="shared" ca="1" si="68"/>
        <v>1.7221731839999997E-2</v>
      </c>
      <c r="EN67" s="36">
        <f t="shared" ca="1" si="68"/>
        <v>1.7221731839999997E-2</v>
      </c>
      <c r="EO67" s="36">
        <f t="shared" ca="1" si="68"/>
        <v>1.7221731839999997E-2</v>
      </c>
      <c r="EP67" s="56">
        <f t="shared" ca="1" si="68"/>
        <v>1.7221731839999997E-2</v>
      </c>
      <c r="EQ67" s="56">
        <f t="shared" ca="1" si="68"/>
        <v>1.7221731839999997E-2</v>
      </c>
      <c r="ER67" s="56">
        <f t="shared" ca="1" si="68"/>
        <v>3.4443463679999994E-2</v>
      </c>
      <c r="ES67" s="56">
        <f t="shared" ca="1" si="68"/>
        <v>5.1665195519999985E-2</v>
      </c>
      <c r="ET67" s="56">
        <f t="shared" ca="1" si="68"/>
        <v>8.6108659199999993E-2</v>
      </c>
      <c r="EU67" s="82">
        <f t="shared" ca="1" si="30"/>
        <v>0.17221731839999999</v>
      </c>
      <c r="EV67" s="82">
        <f t="shared" ca="1" si="30"/>
        <v>0.34443463679999997</v>
      </c>
      <c r="EW67" s="82">
        <f t="shared" ca="1" si="30"/>
        <v>0.68886927359999994</v>
      </c>
      <c r="EX67" s="82">
        <f t="shared" ca="1" si="30"/>
        <v>1.3777385471999999</v>
      </c>
    </row>
    <row r="68" spans="10:154" x14ac:dyDescent="0.15">
      <c r="J68" s="36"/>
      <c r="S68" s="36">
        <v>65</v>
      </c>
      <c r="T68" s="40">
        <f>引用信息!W87</f>
        <v>441.89131453825723</v>
      </c>
      <c r="U68" s="40">
        <f>引用信息!X87</f>
        <v>31.515094181742811</v>
      </c>
      <c r="V68" s="40">
        <f>引用信息!Y87</f>
        <v>12.544</v>
      </c>
      <c r="W68" s="40">
        <f>引用信息!Z87</f>
        <v>3.1774696800000006</v>
      </c>
      <c r="X68" s="40">
        <f>引用信息!AA87</f>
        <v>0.87212159999999983</v>
      </c>
      <c r="Y68" s="37">
        <f>IF(INT(求节点($J$4:$J$21,$I$4:$I$21,节奏总纲!AD68))&gt;$I$21,$I$21,INT(求节点($J$4:$J$21,$I$4:$I$21,节奏总纲!AD68)))</f>
        <v>14</v>
      </c>
      <c r="Z68" s="37">
        <f>IF(INT(求节点($J$4:$J$21,$I$4:$I$21,节奏总纲!AE68))&gt;$I$21,$I$21,INT(求节点($J$4:$J$21,$I$4:$I$21,节奏总纲!AE68)))</f>
        <v>14</v>
      </c>
      <c r="AA68" s="37">
        <f>IF(INT(求节点($J$4:$J$21,$I$4:$I$21,节奏总纲!AF68))&gt;$I$21,$I$21,INT(求节点($J$4:$J$21,$I$4:$I$21,节奏总纲!AF68)))</f>
        <v>18</v>
      </c>
      <c r="AB68" s="37">
        <f>IF(INT(求节点($J$4:$J$21,$I$4:$I$21,节奏总纲!AG68))&gt;$I$21,$I$21,INT(求节点($J$4:$J$21,$I$4:$I$21,节奏总纲!AG68)))</f>
        <v>18</v>
      </c>
      <c r="AC68" s="37">
        <f>IF(INT(求节点($J$4:$J$21,$I$4:$I$21,节奏总纲!AH68))&gt;$I$21,$I$21,INT(求节点($J$4:$J$21,$I$4:$I$21,节奏总纲!AH68)))</f>
        <v>18</v>
      </c>
      <c r="AD68" s="55">
        <f>('[2]功能-行军令'!F$7+'[2]功能-行军令'!F$14+24*60/'[2]功能-行军令'!$F$18)*'[2]功能-行军令'!$AJ$7</f>
        <v>27.599999999999998</v>
      </c>
      <c r="AE68" s="55">
        <f>('[2]功能-行军令'!G$7+'[2]功能-行军令'!G$14+24*60/'[2]功能-行军令'!$F$18)*'[2]功能-行军令'!$AJ$7</f>
        <v>40.199999999999996</v>
      </c>
      <c r="AF68" s="55">
        <f>('[2]功能-行军令'!H$7+'[2]功能-行军令'!H$14+24*60/'[2]功能-行军令'!$F$18)*'[2]功能-行军令'!$AJ$7</f>
        <v>54.6</v>
      </c>
      <c r="AG68" s="55">
        <f>('[2]功能-行军令'!I$7+'[2]功能-行军令'!I$14+24*60/'[2]功能-行军令'!$F$18)*'[2]功能-行军令'!$AJ$7</f>
        <v>61.8</v>
      </c>
      <c r="AH68" s="55">
        <f>('[2]功能-行军令'!J$7+'[2]功能-行军令'!J$14+24*60/'[2]功能-行军令'!$F$18)*'[2]功能-行军令'!$AJ$7</f>
        <v>61.8</v>
      </c>
      <c r="AL68" s="35">
        <v>65</v>
      </c>
      <c r="AM68" s="28">
        <f t="shared" ca="1" si="69"/>
        <v>22.151191089947631</v>
      </c>
      <c r="AN68" s="28">
        <f t="shared" ca="1" si="69"/>
        <v>11.998561840388302</v>
      </c>
      <c r="AO68" s="28">
        <f t="shared" ca="1" si="69"/>
        <v>7.5780390570873468</v>
      </c>
      <c r="AP68" s="28">
        <f t="shared" ca="1" si="69"/>
        <v>5.2357360758058027</v>
      </c>
      <c r="AQ68" s="28">
        <f t="shared" ca="1" si="69"/>
        <v>4.6074477467091075</v>
      </c>
      <c r="AR68" s="28">
        <f t="shared" ca="1" si="69"/>
        <v>4.6074477467091075</v>
      </c>
      <c r="AS68" s="28">
        <f t="shared" ca="1" si="69"/>
        <v>4.6074477467091075</v>
      </c>
      <c r="AT68" s="28">
        <f t="shared" ca="1" si="69"/>
        <v>8.9156420082649337</v>
      </c>
      <c r="AU68" s="28">
        <f t="shared" ca="1" si="45"/>
        <v>13.22383626982076</v>
      </c>
      <c r="AV68" s="28">
        <f t="shared" ca="1" si="63"/>
        <v>21.840224792932418</v>
      </c>
      <c r="AW68" s="28">
        <f t="shared" ca="1" si="63"/>
        <v>43.381196100711556</v>
      </c>
      <c r="AX68" s="28">
        <f t="shared" ca="1" si="63"/>
        <v>86.762392201423111</v>
      </c>
      <c r="AY68" s="28">
        <f t="shared" ca="1" si="63"/>
        <v>173.22553091769294</v>
      </c>
      <c r="AZ68" s="28">
        <f t="shared" ca="1" si="63"/>
        <v>346.15180835023261</v>
      </c>
      <c r="BA68" s="28">
        <f t="shared" ca="1" si="25"/>
        <v>2.9925348515327999</v>
      </c>
      <c r="BB68" s="28">
        <f t="shared" ca="1" si="25"/>
        <v>5.9850697030655997</v>
      </c>
      <c r="BC68" s="28">
        <f t="shared" ca="1" si="25"/>
        <v>11.970139406131199</v>
      </c>
      <c r="BD68" s="28">
        <f t="shared" ca="1" si="25"/>
        <v>23.940278812262399</v>
      </c>
      <c r="BE68" s="28"/>
      <c r="BF68" s="28">
        <f t="shared" ca="1" si="14"/>
        <v>799.17452471742683</v>
      </c>
      <c r="BG68" s="28"/>
      <c r="BI68" s="28"/>
      <c r="BJ68" s="28"/>
      <c r="BK68" s="28"/>
      <c r="BL68" s="36">
        <v>65</v>
      </c>
      <c r="BM68" s="36">
        <f t="shared" ca="1" si="64"/>
        <v>18.763385048086</v>
      </c>
      <c r="BN68" s="36">
        <f t="shared" ca="1" si="64"/>
        <v>10.163500234379915</v>
      </c>
      <c r="BO68" s="36">
        <f t="shared" ca="1" si="64"/>
        <v>6.4190527796083678</v>
      </c>
      <c r="BP68" s="36">
        <f t="shared" ca="1" si="64"/>
        <v>4.43498192045669</v>
      </c>
      <c r="BQ68" s="36">
        <f t="shared" ca="1" si="64"/>
        <v>3.9027840900018878</v>
      </c>
      <c r="BR68" s="36">
        <f t="shared" ca="1" si="64"/>
        <v>3.9027840900018878</v>
      </c>
      <c r="BS68" s="36">
        <f t="shared" ca="1" si="64"/>
        <v>3.9027840900018878</v>
      </c>
      <c r="BT68" s="36">
        <f t="shared" ca="1" si="64"/>
        <v>7.8055681800037755</v>
      </c>
      <c r="BU68" s="36">
        <f t="shared" ca="1" si="64"/>
        <v>11.708352270005662</v>
      </c>
      <c r="BV68" s="56">
        <f t="shared" ca="1" si="64"/>
        <v>19.51392045000944</v>
      </c>
      <c r="BW68" s="56">
        <f t="shared" ca="1" si="64"/>
        <v>39.02784090001888</v>
      </c>
      <c r="BX68" s="56">
        <f t="shared" ca="1" si="64"/>
        <v>78.05568180003776</v>
      </c>
      <c r="BY68" s="56">
        <f t="shared" ca="1" si="64"/>
        <v>156.11136360007552</v>
      </c>
      <c r="BZ68" s="56">
        <f t="shared" ca="1" si="64"/>
        <v>312.22272720015104</v>
      </c>
      <c r="CA68" s="82">
        <f t="shared" ca="1" si="26"/>
        <v>0</v>
      </c>
      <c r="CB68" s="82">
        <f t="shared" ca="1" si="26"/>
        <v>0</v>
      </c>
      <c r="CC68" s="82">
        <f t="shared" ca="1" si="26"/>
        <v>0</v>
      </c>
      <c r="CD68" s="82">
        <f t="shared" ca="1" si="26"/>
        <v>0</v>
      </c>
      <c r="CE68" s="36">
        <f t="shared" ca="1" si="65"/>
        <v>1.9490873632400936</v>
      </c>
      <c r="CF68" s="36">
        <f t="shared" ca="1" si="65"/>
        <v>1.055755655088384</v>
      </c>
      <c r="CG68" s="36">
        <f t="shared" ca="1" si="65"/>
        <v>0.66679304531897932</v>
      </c>
      <c r="CH68" s="36">
        <f t="shared" ca="1" si="65"/>
        <v>0.46069337676584021</v>
      </c>
      <c r="CI68" s="36">
        <f t="shared" ca="1" si="65"/>
        <v>0.40541017155393944</v>
      </c>
      <c r="CJ68" s="36">
        <f t="shared" ca="1" si="65"/>
        <v>0.40541017155393944</v>
      </c>
      <c r="CK68" s="36">
        <f t="shared" ca="1" si="65"/>
        <v>0.40541017155393944</v>
      </c>
      <c r="CL68" s="36">
        <f t="shared" ca="1" si="65"/>
        <v>0.81082034310787887</v>
      </c>
      <c r="CM68" s="36">
        <f t="shared" ca="1" si="65"/>
        <v>1.2162305146618182</v>
      </c>
      <c r="CN68" s="56">
        <f t="shared" ca="1" si="65"/>
        <v>2.0270508577696975</v>
      </c>
      <c r="CO68" s="56">
        <f t="shared" ca="1" si="65"/>
        <v>4.054101715539395</v>
      </c>
      <c r="CP68" s="56">
        <f t="shared" ca="1" si="65"/>
        <v>8.10820343107879</v>
      </c>
      <c r="CQ68" s="56">
        <f t="shared" ca="1" si="65"/>
        <v>16.21640686215758</v>
      </c>
      <c r="CR68" s="56">
        <f t="shared" ca="1" si="65"/>
        <v>32.43281372431516</v>
      </c>
      <c r="CS68" s="82">
        <f t="shared" ca="1" si="27"/>
        <v>0</v>
      </c>
      <c r="CT68" s="82">
        <f t="shared" ca="1" si="27"/>
        <v>0</v>
      </c>
      <c r="CU68" s="82">
        <f t="shared" ca="1" si="27"/>
        <v>0</v>
      </c>
      <c r="CV68" s="82">
        <f t="shared" ca="1" si="27"/>
        <v>0</v>
      </c>
      <c r="CW68" s="36">
        <f t="shared" ca="1" si="66"/>
        <v>1.053696</v>
      </c>
      <c r="CX68" s="36">
        <f t="shared" ca="1" si="66"/>
        <v>0.57075200000000004</v>
      </c>
      <c r="CY68" s="36">
        <f t="shared" ca="1" si="66"/>
        <v>0.36047494736842106</v>
      </c>
      <c r="CZ68" s="36">
        <f t="shared" ca="1" si="66"/>
        <v>0.24905541818181814</v>
      </c>
      <c r="DA68" s="36">
        <f t="shared" ca="1" si="66"/>
        <v>0.21916876800000001</v>
      </c>
      <c r="DB68" s="36">
        <f t="shared" ca="1" si="66"/>
        <v>0.21916876800000001</v>
      </c>
      <c r="DC68" s="36">
        <f t="shared" ca="1" si="66"/>
        <v>0.21916876800000001</v>
      </c>
      <c r="DD68" s="36">
        <f t="shared" ca="1" si="66"/>
        <v>0.21916876800000001</v>
      </c>
      <c r="DE68" s="36">
        <f t="shared" ca="1" si="66"/>
        <v>0.21916876800000001</v>
      </c>
      <c r="DF68" s="56">
        <f t="shared" ca="1" si="66"/>
        <v>0.21916876800000001</v>
      </c>
      <c r="DG68" s="56">
        <f t="shared" ca="1" si="66"/>
        <v>0.21916876800000001</v>
      </c>
      <c r="DH68" s="56">
        <f t="shared" ca="1" si="66"/>
        <v>0.43833753600000003</v>
      </c>
      <c r="DI68" s="56">
        <f t="shared" ca="1" si="66"/>
        <v>0.65750630399999999</v>
      </c>
      <c r="DJ68" s="56">
        <f t="shared" ca="1" si="66"/>
        <v>1.0958438400000001</v>
      </c>
      <c r="DK68" s="82">
        <f t="shared" ca="1" si="28"/>
        <v>2.1916876800000002</v>
      </c>
      <c r="DL68" s="82">
        <f t="shared" ca="1" si="28"/>
        <v>4.3833753600000005</v>
      </c>
      <c r="DM68" s="82">
        <f t="shared" ca="1" si="28"/>
        <v>8.766750720000001</v>
      </c>
      <c r="DN68" s="82">
        <f t="shared" ca="1" si="28"/>
        <v>17.533501440000002</v>
      </c>
      <c r="DO68" s="36">
        <f t="shared" ca="1" si="67"/>
        <v>0.30210404034461547</v>
      </c>
      <c r="DP68" s="36">
        <f t="shared" ca="1" si="67"/>
        <v>0.16363968852000002</v>
      </c>
      <c r="DQ68" s="36">
        <f t="shared" ca="1" si="67"/>
        <v>0.10335138222315791</v>
      </c>
      <c r="DR68" s="36">
        <f t="shared" ca="1" si="67"/>
        <v>7.1406409535999998E-2</v>
      </c>
      <c r="DS68" s="36">
        <f t="shared" ca="1" si="67"/>
        <v>6.2837640391680008E-2</v>
      </c>
      <c r="DT68" s="36">
        <f t="shared" ca="1" si="67"/>
        <v>6.2837640391680008E-2</v>
      </c>
      <c r="DU68" s="36">
        <f t="shared" ca="1" si="67"/>
        <v>6.2837640391680008E-2</v>
      </c>
      <c r="DV68" s="36">
        <f t="shared" ca="1" si="67"/>
        <v>6.2837640391680008E-2</v>
      </c>
      <c r="DW68" s="36">
        <f t="shared" ca="1" si="67"/>
        <v>6.2837640391680008E-2</v>
      </c>
      <c r="DX68" s="56">
        <f t="shared" ca="1" si="67"/>
        <v>6.2837640391680008E-2</v>
      </c>
      <c r="DY68" s="56">
        <f t="shared" ca="1" si="67"/>
        <v>6.2837640391680008E-2</v>
      </c>
      <c r="DZ68" s="56">
        <f t="shared" ca="1" si="67"/>
        <v>0.12567528078336002</v>
      </c>
      <c r="EA68" s="56">
        <f t="shared" ca="1" si="67"/>
        <v>0.18851292117504001</v>
      </c>
      <c r="EB68" s="56">
        <f t="shared" ca="1" si="67"/>
        <v>0.31418820195840003</v>
      </c>
      <c r="EC68" s="82">
        <f t="shared" ca="1" si="29"/>
        <v>0.62837640391680005</v>
      </c>
      <c r="ED68" s="82">
        <f t="shared" ca="1" si="29"/>
        <v>1.2567528078336001</v>
      </c>
      <c r="EE68" s="82">
        <f t="shared" ca="1" si="29"/>
        <v>2.5135056156672002</v>
      </c>
      <c r="EF68" s="82">
        <f t="shared" ca="1" si="29"/>
        <v>5.0270112313344004</v>
      </c>
      <c r="EG68" s="36">
        <f t="shared" ca="1" si="68"/>
        <v>8.2918638276923057E-2</v>
      </c>
      <c r="EH68" s="36">
        <f t="shared" ca="1" si="68"/>
        <v>4.4914262399999988E-2</v>
      </c>
      <c r="EI68" s="36">
        <f t="shared" ca="1" si="68"/>
        <v>2.8366902568421046E-2</v>
      </c>
      <c r="EJ68" s="36">
        <f t="shared" ca="1" si="68"/>
        <v>1.9598950865454538E-2</v>
      </c>
      <c r="EK68" s="36">
        <f t="shared" ca="1" si="68"/>
        <v>1.7247076761599995E-2</v>
      </c>
      <c r="EL68" s="36">
        <f t="shared" ca="1" si="68"/>
        <v>1.7247076761599995E-2</v>
      </c>
      <c r="EM68" s="36">
        <f t="shared" ca="1" si="68"/>
        <v>1.7247076761599995E-2</v>
      </c>
      <c r="EN68" s="36">
        <f t="shared" ca="1" si="68"/>
        <v>1.7247076761599995E-2</v>
      </c>
      <c r="EO68" s="36">
        <f t="shared" ca="1" si="68"/>
        <v>1.7247076761599995E-2</v>
      </c>
      <c r="EP68" s="56">
        <f t="shared" ca="1" si="68"/>
        <v>1.7247076761599995E-2</v>
      </c>
      <c r="EQ68" s="56">
        <f t="shared" ca="1" si="68"/>
        <v>1.7247076761599995E-2</v>
      </c>
      <c r="ER68" s="56">
        <f t="shared" ca="1" si="68"/>
        <v>3.449415352319999E-2</v>
      </c>
      <c r="ES68" s="56">
        <f t="shared" ca="1" si="68"/>
        <v>5.1741230284799988E-2</v>
      </c>
      <c r="ET68" s="56">
        <f t="shared" ca="1" si="68"/>
        <v>8.6235383807999985E-2</v>
      </c>
      <c r="EU68" s="82">
        <f t="shared" ca="1" si="30"/>
        <v>0.17247076761599997</v>
      </c>
      <c r="EV68" s="82">
        <f t="shared" ca="1" si="30"/>
        <v>0.34494153523199994</v>
      </c>
      <c r="EW68" s="82">
        <f t="shared" ca="1" si="30"/>
        <v>0.68988307046399988</v>
      </c>
      <c r="EX68" s="82">
        <f t="shared" ca="1" si="30"/>
        <v>1.3797661409279998</v>
      </c>
    </row>
    <row r="69" spans="10:154" x14ac:dyDescent="0.15">
      <c r="J69" s="36"/>
      <c r="S69" s="36">
        <v>66</v>
      </c>
      <c r="T69" s="40">
        <f>引用信息!W88</f>
        <v>440.38019293035291</v>
      </c>
      <c r="U69" s="40">
        <f>引用信息!X88</f>
        <v>31.403971049647094</v>
      </c>
      <c r="V69" s="40">
        <f>引用信息!Y88</f>
        <v>12.501333333333333</v>
      </c>
      <c r="W69" s="40">
        <f>引用信息!Z88</f>
        <v>3.1744616200000007</v>
      </c>
      <c r="X69" s="40">
        <f>引用信息!AA88</f>
        <v>0.87337439999999977</v>
      </c>
      <c r="Y69" s="37">
        <f>IF(INT(求节点($J$4:$J$21,$I$4:$I$21,节奏总纲!AD69))&gt;$I$21,$I$21,INT(求节点($J$4:$J$21,$I$4:$I$21,节奏总纲!AD69)))</f>
        <v>14</v>
      </c>
      <c r="Z69" s="37">
        <f>IF(INT(求节点($J$4:$J$21,$I$4:$I$21,节奏总纲!AE69))&gt;$I$21,$I$21,INT(求节点($J$4:$J$21,$I$4:$I$21,节奏总纲!AE69)))</f>
        <v>14</v>
      </c>
      <c r="AA69" s="37">
        <f>IF(INT(求节点($J$4:$J$21,$I$4:$I$21,节奏总纲!AF69))&gt;$I$21,$I$21,INT(求节点($J$4:$J$21,$I$4:$I$21,节奏总纲!AF69)))</f>
        <v>18</v>
      </c>
      <c r="AB69" s="37">
        <f>IF(INT(求节点($J$4:$J$21,$I$4:$I$21,节奏总纲!AG69))&gt;$I$21,$I$21,INT(求节点($J$4:$J$21,$I$4:$I$21,节奏总纲!AG69)))</f>
        <v>18</v>
      </c>
      <c r="AC69" s="37">
        <f>IF(INT(求节点($J$4:$J$21,$I$4:$I$21,节奏总纲!AH69))&gt;$I$21,$I$21,INT(求节点($J$4:$J$21,$I$4:$I$21,节奏总纲!AH69)))</f>
        <v>18</v>
      </c>
      <c r="AD69" s="55">
        <f>('[2]功能-行军令'!F$7+'[2]功能-行军令'!F$14+24*60/'[2]功能-行军令'!$F$18)*'[2]功能-行军令'!$AJ$7</f>
        <v>27.599999999999998</v>
      </c>
      <c r="AE69" s="55">
        <f>('[2]功能-行军令'!G$7+'[2]功能-行军令'!G$14+24*60/'[2]功能-行军令'!$F$18)*'[2]功能-行军令'!$AJ$7</f>
        <v>40.199999999999996</v>
      </c>
      <c r="AF69" s="55">
        <f>('[2]功能-行军令'!H$7+'[2]功能-行军令'!H$14+24*60/'[2]功能-行军令'!$F$18)*'[2]功能-行军令'!$AJ$7</f>
        <v>54.6</v>
      </c>
      <c r="AG69" s="55">
        <f>('[2]功能-行军令'!I$7+'[2]功能-行军令'!I$14+24*60/'[2]功能-行军令'!$F$18)*'[2]功能-行军令'!$AJ$7</f>
        <v>61.8</v>
      </c>
      <c r="AH69" s="55">
        <f>('[2]功能-行军令'!J$7+'[2]功能-行军令'!J$14+24*60/'[2]功能-行军令'!$F$18)*'[2]功能-行军令'!$AJ$7</f>
        <v>61.8</v>
      </c>
      <c r="AL69" s="35">
        <v>66</v>
      </c>
      <c r="AM69" s="28">
        <f t="shared" ca="1" si="69"/>
        <v>22.076403118630076</v>
      </c>
      <c r="AN69" s="28">
        <f t="shared" ca="1" si="69"/>
        <v>11.958051689257957</v>
      </c>
      <c r="AO69" s="28">
        <f t="shared" ca="1" si="69"/>
        <v>7.5524536984787103</v>
      </c>
      <c r="AP69" s="28">
        <f t="shared" ca="1" si="69"/>
        <v>5.2180589189489259</v>
      </c>
      <c r="AQ69" s="28">
        <f t="shared" ca="1" si="69"/>
        <v>4.5918918486750568</v>
      </c>
      <c r="AR69" s="28">
        <f t="shared" ca="1" si="69"/>
        <v>4.5918918486750568</v>
      </c>
      <c r="AS69" s="28">
        <f t="shared" ca="1" si="69"/>
        <v>4.5918918486750568</v>
      </c>
      <c r="AT69" s="28">
        <f t="shared" ca="1" si="69"/>
        <v>8.8853103962185926</v>
      </c>
      <c r="AU69" s="28">
        <f t="shared" ref="AU69:AU100" ca="1" si="70">SUMIF($BM$3:$EX$3,AU$3,$BM69:$EX69)</f>
        <v>13.178728943762129</v>
      </c>
      <c r="AV69" s="28">
        <f t="shared" ca="1" si="63"/>
        <v>21.765566038849204</v>
      </c>
      <c r="AW69" s="28">
        <f t="shared" ca="1" si="63"/>
        <v>43.232658776566886</v>
      </c>
      <c r="AX69" s="28">
        <f t="shared" ca="1" si="63"/>
        <v>86.465317553133772</v>
      </c>
      <c r="AY69" s="28">
        <f t="shared" ca="1" si="63"/>
        <v>172.63216180513604</v>
      </c>
      <c r="AZ69" s="28">
        <f t="shared" ca="1" si="63"/>
        <v>344.96585030914059</v>
      </c>
      <c r="BA69" s="28">
        <f t="shared" ca="1" si="25"/>
        <v>2.9847330113152002</v>
      </c>
      <c r="BB69" s="28">
        <f t="shared" ca="1" si="25"/>
        <v>5.9694660226304004</v>
      </c>
      <c r="BC69" s="28">
        <f t="shared" ca="1" si="25"/>
        <v>11.938932045260801</v>
      </c>
      <c r="BD69" s="28">
        <f t="shared" ca="1" si="25"/>
        <v>23.877864090521602</v>
      </c>
      <c r="BE69" s="28"/>
      <c r="BF69" s="28">
        <f t="shared" ref="BF69:BF132" ca="1" si="71">SUM(AM69:BD69)</f>
        <v>796.47723196387608</v>
      </c>
      <c r="BG69" s="28"/>
      <c r="BI69" s="28"/>
      <c r="BJ69" s="28"/>
      <c r="BK69" s="28"/>
      <c r="BL69" s="36">
        <v>66</v>
      </c>
      <c r="BM69" s="36">
        <f t="shared" ca="1" si="64"/>
        <v>18.699220499811904</v>
      </c>
      <c r="BN69" s="36">
        <f t="shared" ca="1" si="64"/>
        <v>10.128744437398115</v>
      </c>
      <c r="BO69" s="36">
        <f t="shared" ca="1" si="64"/>
        <v>6.3971017499356515</v>
      </c>
      <c r="BP69" s="36">
        <f t="shared" ca="1" si="64"/>
        <v>4.4198157545009948</v>
      </c>
      <c r="BQ69" s="36">
        <f t="shared" ca="1" si="64"/>
        <v>3.8894378639608762</v>
      </c>
      <c r="BR69" s="36">
        <f t="shared" ca="1" si="64"/>
        <v>3.8894378639608762</v>
      </c>
      <c r="BS69" s="36">
        <f t="shared" ca="1" si="64"/>
        <v>3.8894378639608762</v>
      </c>
      <c r="BT69" s="36">
        <f t="shared" ca="1" si="64"/>
        <v>7.7788757279217524</v>
      </c>
      <c r="BU69" s="36">
        <f t="shared" ca="1" si="64"/>
        <v>11.66831359188263</v>
      </c>
      <c r="BV69" s="56">
        <f t="shared" ca="1" si="64"/>
        <v>19.447189319804384</v>
      </c>
      <c r="BW69" s="56">
        <f t="shared" ca="1" si="64"/>
        <v>38.894378639608767</v>
      </c>
      <c r="BX69" s="56">
        <f t="shared" ca="1" si="64"/>
        <v>77.788757279217535</v>
      </c>
      <c r="BY69" s="56">
        <f t="shared" ca="1" si="64"/>
        <v>155.57751455843507</v>
      </c>
      <c r="BZ69" s="56">
        <f t="shared" ca="1" si="64"/>
        <v>311.15502911687014</v>
      </c>
      <c r="CA69" s="82">
        <f t="shared" ca="1" si="26"/>
        <v>0</v>
      </c>
      <c r="CB69" s="82">
        <f t="shared" ca="1" si="26"/>
        <v>0</v>
      </c>
      <c r="CC69" s="82">
        <f t="shared" ca="1" si="26"/>
        <v>0</v>
      </c>
      <c r="CD69" s="82">
        <f t="shared" ca="1" si="26"/>
        <v>0</v>
      </c>
      <c r="CE69" s="36">
        <f t="shared" ca="1" si="65"/>
        <v>1.9422148249166353</v>
      </c>
      <c r="CF69" s="36">
        <f t="shared" ca="1" si="65"/>
        <v>1.0520330301631775</v>
      </c>
      <c r="CG69" s="36">
        <f t="shared" ca="1" si="65"/>
        <v>0.66444191378727002</v>
      </c>
      <c r="CH69" s="36">
        <f t="shared" ca="1" si="65"/>
        <v>0.4590689586166592</v>
      </c>
      <c r="CI69" s="36">
        <f t="shared" ca="1" si="65"/>
        <v>0.40398068358266015</v>
      </c>
      <c r="CJ69" s="36">
        <f t="shared" ca="1" si="65"/>
        <v>0.40398068358266015</v>
      </c>
      <c r="CK69" s="36">
        <f t="shared" ca="1" si="65"/>
        <v>0.40398068358266015</v>
      </c>
      <c r="CL69" s="36">
        <f t="shared" ca="1" si="65"/>
        <v>0.8079613671653203</v>
      </c>
      <c r="CM69" s="36">
        <f t="shared" ca="1" si="65"/>
        <v>1.2119420507479803</v>
      </c>
      <c r="CN69" s="56">
        <f t="shared" ca="1" si="65"/>
        <v>2.0199034179133011</v>
      </c>
      <c r="CO69" s="56">
        <f t="shared" ca="1" si="65"/>
        <v>4.0398068358266022</v>
      </c>
      <c r="CP69" s="56">
        <f t="shared" ca="1" si="65"/>
        <v>8.0796136716532043</v>
      </c>
      <c r="CQ69" s="56">
        <f t="shared" ca="1" si="65"/>
        <v>16.159227343306409</v>
      </c>
      <c r="CR69" s="56">
        <f t="shared" ca="1" si="65"/>
        <v>32.318454686612817</v>
      </c>
      <c r="CS69" s="82">
        <f t="shared" ca="1" si="27"/>
        <v>0</v>
      </c>
      <c r="CT69" s="82">
        <f t="shared" ca="1" si="27"/>
        <v>0</v>
      </c>
      <c r="CU69" s="82">
        <f t="shared" ca="1" si="27"/>
        <v>0</v>
      </c>
      <c r="CV69" s="82">
        <f t="shared" ca="1" si="27"/>
        <v>0</v>
      </c>
      <c r="CW69" s="36">
        <f t="shared" ca="1" si="66"/>
        <v>1.0501120000000002</v>
      </c>
      <c r="CX69" s="36">
        <f t="shared" ca="1" si="66"/>
        <v>0.56881066666666669</v>
      </c>
      <c r="CY69" s="36">
        <f t="shared" ca="1" si="66"/>
        <v>0.3592488421052632</v>
      </c>
      <c r="CZ69" s="36">
        <f t="shared" ca="1" si="66"/>
        <v>0.24820829090909091</v>
      </c>
      <c r="DA69" s="36">
        <f t="shared" ca="1" si="66"/>
        <v>0.21842329600000002</v>
      </c>
      <c r="DB69" s="36">
        <f t="shared" ca="1" si="66"/>
        <v>0.21842329600000002</v>
      </c>
      <c r="DC69" s="36">
        <f t="shared" ca="1" si="66"/>
        <v>0.21842329600000002</v>
      </c>
      <c r="DD69" s="36">
        <f t="shared" ca="1" si="66"/>
        <v>0.21842329600000002</v>
      </c>
      <c r="DE69" s="36">
        <f t="shared" ca="1" si="66"/>
        <v>0.21842329600000002</v>
      </c>
      <c r="DF69" s="56">
        <f t="shared" ca="1" si="66"/>
        <v>0.21842329600000002</v>
      </c>
      <c r="DG69" s="56">
        <f t="shared" ca="1" si="66"/>
        <v>0.21842329600000002</v>
      </c>
      <c r="DH69" s="56">
        <f t="shared" ca="1" si="66"/>
        <v>0.43684659200000003</v>
      </c>
      <c r="DI69" s="56">
        <f t="shared" ca="1" si="66"/>
        <v>0.65526988800000008</v>
      </c>
      <c r="DJ69" s="56">
        <f t="shared" ca="1" si="66"/>
        <v>1.0921164799999998</v>
      </c>
      <c r="DK69" s="82">
        <f t="shared" ca="1" si="28"/>
        <v>2.1842329599999997</v>
      </c>
      <c r="DL69" s="82">
        <f t="shared" ca="1" si="28"/>
        <v>4.3684659199999993</v>
      </c>
      <c r="DM69" s="82">
        <f t="shared" ca="1" si="28"/>
        <v>8.7369318399999987</v>
      </c>
      <c r="DN69" s="82">
        <f t="shared" ca="1" si="28"/>
        <v>17.473863679999997</v>
      </c>
      <c r="DO69" s="36">
        <f t="shared" ca="1" si="67"/>
        <v>0.30181804325538464</v>
      </c>
      <c r="DP69" s="36">
        <f t="shared" ca="1" si="67"/>
        <v>0.16348477343000004</v>
      </c>
      <c r="DQ69" s="36">
        <f t="shared" ca="1" si="67"/>
        <v>0.10325354111368423</v>
      </c>
      <c r="DR69" s="36">
        <f t="shared" ca="1" si="67"/>
        <v>7.1338810224000002E-2</v>
      </c>
      <c r="DS69" s="36">
        <f t="shared" ca="1" si="67"/>
        <v>6.2778152997120015E-2</v>
      </c>
      <c r="DT69" s="36">
        <f t="shared" ca="1" si="67"/>
        <v>6.2778152997120015E-2</v>
      </c>
      <c r="DU69" s="36">
        <f t="shared" ca="1" si="67"/>
        <v>6.2778152997120015E-2</v>
      </c>
      <c r="DV69" s="36">
        <f t="shared" ca="1" si="67"/>
        <v>6.2778152997120015E-2</v>
      </c>
      <c r="DW69" s="36">
        <f t="shared" ca="1" si="67"/>
        <v>6.2778152997120015E-2</v>
      </c>
      <c r="DX69" s="56">
        <f t="shared" ca="1" si="67"/>
        <v>6.2778152997120015E-2</v>
      </c>
      <c r="DY69" s="56">
        <f t="shared" ca="1" si="67"/>
        <v>6.2778152997120015E-2</v>
      </c>
      <c r="DZ69" s="56">
        <f t="shared" ca="1" si="67"/>
        <v>0.12555630599424003</v>
      </c>
      <c r="EA69" s="56">
        <f t="shared" ca="1" si="67"/>
        <v>0.18833445899136003</v>
      </c>
      <c r="EB69" s="56">
        <f t="shared" ca="1" si="67"/>
        <v>0.31389076498560009</v>
      </c>
      <c r="EC69" s="82">
        <f t="shared" ca="1" si="29"/>
        <v>0.62778152997120018</v>
      </c>
      <c r="ED69" s="82">
        <f t="shared" ca="1" si="29"/>
        <v>1.2555630599424004</v>
      </c>
      <c r="EE69" s="82">
        <f t="shared" ca="1" si="29"/>
        <v>2.5111261198848007</v>
      </c>
      <c r="EF69" s="82">
        <f t="shared" ca="1" si="29"/>
        <v>5.0222522397696014</v>
      </c>
      <c r="EG69" s="36">
        <f t="shared" ca="1" si="68"/>
        <v>8.3037750646153832E-2</v>
      </c>
      <c r="EH69" s="36">
        <f t="shared" ca="1" si="68"/>
        <v>4.497878159999999E-2</v>
      </c>
      <c r="EI69" s="36">
        <f t="shared" ca="1" si="68"/>
        <v>2.8407651536842098E-2</v>
      </c>
      <c r="EJ69" s="36">
        <f t="shared" ca="1" si="68"/>
        <v>1.962710469818181E-2</v>
      </c>
      <c r="EK69" s="36">
        <f t="shared" ca="1" si="68"/>
        <v>1.7271852134399995E-2</v>
      </c>
      <c r="EL69" s="36">
        <f t="shared" ca="1" si="68"/>
        <v>1.7271852134399995E-2</v>
      </c>
      <c r="EM69" s="36">
        <f t="shared" ca="1" si="68"/>
        <v>1.7271852134399995E-2</v>
      </c>
      <c r="EN69" s="36">
        <f t="shared" ca="1" si="68"/>
        <v>1.7271852134399995E-2</v>
      </c>
      <c r="EO69" s="36">
        <f t="shared" ca="1" si="68"/>
        <v>1.7271852134399995E-2</v>
      </c>
      <c r="EP69" s="56">
        <f t="shared" ca="1" si="68"/>
        <v>1.7271852134399995E-2</v>
      </c>
      <c r="EQ69" s="56">
        <f t="shared" ca="1" si="68"/>
        <v>1.7271852134399995E-2</v>
      </c>
      <c r="ER69" s="56">
        <f t="shared" ca="1" si="68"/>
        <v>3.4543704268799991E-2</v>
      </c>
      <c r="ES69" s="56">
        <f t="shared" ca="1" si="68"/>
        <v>5.1815556403199979E-2</v>
      </c>
      <c r="ET69" s="56">
        <f t="shared" ca="1" si="68"/>
        <v>8.6359260671999991E-2</v>
      </c>
      <c r="EU69" s="82">
        <f t="shared" ca="1" si="30"/>
        <v>0.17271852134399998</v>
      </c>
      <c r="EV69" s="82">
        <f t="shared" ca="1" si="30"/>
        <v>0.34543704268799996</v>
      </c>
      <c r="EW69" s="82">
        <f t="shared" ca="1" si="30"/>
        <v>0.69087408537599992</v>
      </c>
      <c r="EX69" s="82">
        <f t="shared" ca="1" si="30"/>
        <v>1.3817481707519998</v>
      </c>
    </row>
    <row r="70" spans="10:154" x14ac:dyDescent="0.15">
      <c r="S70" s="36">
        <v>67</v>
      </c>
      <c r="T70" s="40">
        <f>引用信息!W89</f>
        <v>438.86912654378511</v>
      </c>
      <c r="U70" s="40">
        <f>引用信息!X89</f>
        <v>31.292874736214852</v>
      </c>
      <c r="V70" s="40">
        <f>引用信息!Y89</f>
        <v>12.458666666666668</v>
      </c>
      <c r="W70" s="40">
        <f>引用信息!Z89</f>
        <v>3.1714003200000014</v>
      </c>
      <c r="X70" s="40">
        <f>引用信息!AA89</f>
        <v>0.87459839999999989</v>
      </c>
      <c r="Y70" s="37">
        <f>IF(INT(求节点($J$4:$J$21,$I$4:$I$21,节奏总纲!AD70))&gt;$I$21,$I$21,INT(求节点($J$4:$J$21,$I$4:$I$21,节奏总纲!AD70)))</f>
        <v>14</v>
      </c>
      <c r="Z70" s="37">
        <f>IF(INT(求节点($J$4:$J$21,$I$4:$I$21,节奏总纲!AE70))&gt;$I$21,$I$21,INT(求节点($J$4:$J$21,$I$4:$I$21,节奏总纲!AE70)))</f>
        <v>14</v>
      </c>
      <c r="AA70" s="37">
        <f>IF(INT(求节点($J$4:$J$21,$I$4:$I$21,节奏总纲!AF70))&gt;$I$21,$I$21,INT(求节点($J$4:$J$21,$I$4:$I$21,节奏总纲!AF70)))</f>
        <v>18</v>
      </c>
      <c r="AB70" s="37">
        <f>IF(INT(求节点($J$4:$J$21,$I$4:$I$21,节奏总纲!AG70))&gt;$I$21,$I$21,INT(求节点($J$4:$J$21,$I$4:$I$21,节奏总纲!AG70)))</f>
        <v>18</v>
      </c>
      <c r="AC70" s="37">
        <f>IF(INT(求节点($J$4:$J$21,$I$4:$I$21,节奏总纲!AH70))&gt;$I$21,$I$21,INT(求节点($J$4:$J$21,$I$4:$I$21,节奏总纲!AH70)))</f>
        <v>18</v>
      </c>
      <c r="AD70" s="55">
        <f>('[2]功能-行军令'!F$7+'[2]功能-行军令'!F$14+24*60/'[2]功能-行军令'!$F$18)*'[2]功能-行军令'!$AJ$7</f>
        <v>27.599999999999998</v>
      </c>
      <c r="AE70" s="55">
        <f>('[2]功能-行军令'!G$7+'[2]功能-行军令'!G$14+24*60/'[2]功能-行军令'!$F$18)*'[2]功能-行军令'!$AJ$7</f>
        <v>40.199999999999996</v>
      </c>
      <c r="AF70" s="55">
        <f>('[2]功能-行军令'!H$7+'[2]功能-行军令'!H$14+24*60/'[2]功能-行军令'!$F$18)*'[2]功能-行军令'!$AJ$7</f>
        <v>54.6</v>
      </c>
      <c r="AG70" s="55">
        <f>('[2]功能-行军令'!I$7+'[2]功能-行军令'!I$14+24*60/'[2]功能-行军令'!$F$18)*'[2]功能-行军令'!$AJ$7</f>
        <v>61.8</v>
      </c>
      <c r="AH70" s="55">
        <f>('[2]功能-行军令'!J$7+'[2]功能-行军令'!J$14+24*60/'[2]功能-行军令'!$F$18)*'[2]功能-行军令'!$AJ$7</f>
        <v>61.8</v>
      </c>
      <c r="AL70" s="35">
        <v>67</v>
      </c>
      <c r="AM70" s="28">
        <f t="shared" ca="1" si="69"/>
        <v>22.00161135061585</v>
      </c>
      <c r="AN70" s="28">
        <f t="shared" ca="1" si="69"/>
        <v>11.917539481583587</v>
      </c>
      <c r="AO70" s="28">
        <f t="shared" ca="1" si="69"/>
        <v>7.5268670410001608</v>
      </c>
      <c r="AP70" s="28">
        <f t="shared" ca="1" si="69"/>
        <v>5.2003808646910192</v>
      </c>
      <c r="AQ70" s="28">
        <f t="shared" ca="1" si="69"/>
        <v>4.5763351609280969</v>
      </c>
      <c r="AR70" s="28">
        <f t="shared" ca="1" si="69"/>
        <v>4.5763351609280969</v>
      </c>
      <c r="AS70" s="28">
        <f t="shared" ca="1" si="69"/>
        <v>4.5763351609280969</v>
      </c>
      <c r="AT70" s="28">
        <f t="shared" ca="1" si="69"/>
        <v>8.8549788271694769</v>
      </c>
      <c r="AU70" s="28">
        <f t="shared" ca="1" si="70"/>
        <v>13.133622493410854</v>
      </c>
      <c r="AV70" s="28">
        <f t="shared" ref="AV70:AZ79" ca="1" si="72">SUMIF($BM$3:$EX$3,AV$3,$BM70:$EX70)</f>
        <v>21.690909825893613</v>
      </c>
      <c r="AW70" s="28">
        <f t="shared" ca="1" si="72"/>
        <v>43.084128157100501</v>
      </c>
      <c r="AX70" s="28">
        <f t="shared" ca="1" si="72"/>
        <v>86.168256314201003</v>
      </c>
      <c r="AY70" s="28">
        <f t="shared" ca="1" si="72"/>
        <v>172.03882113371529</v>
      </c>
      <c r="AZ70" s="28">
        <f t="shared" ca="1" si="72"/>
        <v>343.77995077274386</v>
      </c>
      <c r="BA70" s="28">
        <f t="shared" ca="1" si="25"/>
        <v>2.9769149468672009</v>
      </c>
      <c r="BB70" s="28">
        <f t="shared" ca="1" si="25"/>
        <v>5.9538298937344019</v>
      </c>
      <c r="BC70" s="28">
        <f t="shared" ca="1" si="25"/>
        <v>11.907659787468804</v>
      </c>
      <c r="BD70" s="28">
        <f t="shared" ca="1" si="25"/>
        <v>23.815319574937607</v>
      </c>
      <c r="BE70" s="28"/>
      <c r="BF70" s="28">
        <f t="shared" ca="1" si="71"/>
        <v>793.77979594791748</v>
      </c>
      <c r="BG70" s="28"/>
      <c r="BI70" s="28"/>
      <c r="BJ70" s="28"/>
      <c r="BK70" s="28"/>
      <c r="BL70" s="36">
        <v>67</v>
      </c>
      <c r="BM70" s="36">
        <f t="shared" ca="1" si="64"/>
        <v>18.635058296320718</v>
      </c>
      <c r="BN70" s="36">
        <f t="shared" ca="1" si="64"/>
        <v>10.093989910507057</v>
      </c>
      <c r="BO70" s="36">
        <f t="shared" ca="1" si="64"/>
        <v>6.3751515224255089</v>
      </c>
      <c r="BP70" s="36">
        <f t="shared" ca="1" si="64"/>
        <v>4.4046501427667151</v>
      </c>
      <c r="BQ70" s="36">
        <f t="shared" ca="1" si="64"/>
        <v>3.8760921256347096</v>
      </c>
      <c r="BR70" s="36">
        <f t="shared" ca="1" si="64"/>
        <v>3.8760921256347096</v>
      </c>
      <c r="BS70" s="36">
        <f t="shared" ca="1" si="64"/>
        <v>3.8760921256347096</v>
      </c>
      <c r="BT70" s="36">
        <f t="shared" ca="1" si="64"/>
        <v>7.7521842512694192</v>
      </c>
      <c r="BU70" s="36">
        <f t="shared" ca="1" si="64"/>
        <v>11.628276376904129</v>
      </c>
      <c r="BV70" s="56">
        <f t="shared" ca="1" si="64"/>
        <v>19.380460628173552</v>
      </c>
      <c r="BW70" s="56">
        <f t="shared" ca="1" si="64"/>
        <v>38.760921256347103</v>
      </c>
      <c r="BX70" s="56">
        <f t="shared" ca="1" si="64"/>
        <v>77.521842512694207</v>
      </c>
      <c r="BY70" s="56">
        <f t="shared" ca="1" si="64"/>
        <v>155.04368502538841</v>
      </c>
      <c r="BZ70" s="56">
        <f t="shared" ca="1" si="64"/>
        <v>310.08737005077683</v>
      </c>
      <c r="CA70" s="82">
        <f t="shared" ca="1" si="26"/>
        <v>0</v>
      </c>
      <c r="CB70" s="82">
        <f t="shared" ca="1" si="26"/>
        <v>0</v>
      </c>
      <c r="CC70" s="82">
        <f t="shared" ca="1" si="26"/>
        <v>0</v>
      </c>
      <c r="CD70" s="82">
        <f t="shared" ca="1" si="26"/>
        <v>0</v>
      </c>
      <c r="CE70" s="36">
        <f t="shared" ca="1" si="65"/>
        <v>1.9353439452243646</v>
      </c>
      <c r="CF70" s="36">
        <f t="shared" ca="1" si="65"/>
        <v>1.0483113036631975</v>
      </c>
      <c r="CG70" s="36">
        <f t="shared" ca="1" si="65"/>
        <v>0.66209134968201955</v>
      </c>
      <c r="CH70" s="36">
        <f t="shared" ca="1" si="65"/>
        <v>0.45744493250757706</v>
      </c>
      <c r="CI70" s="36">
        <f t="shared" ca="1" si="65"/>
        <v>0.40255154060666787</v>
      </c>
      <c r="CJ70" s="36">
        <f t="shared" ca="1" si="65"/>
        <v>0.40255154060666787</v>
      </c>
      <c r="CK70" s="36">
        <f t="shared" ca="1" si="65"/>
        <v>0.40255154060666787</v>
      </c>
      <c r="CL70" s="36">
        <f t="shared" ca="1" si="65"/>
        <v>0.80510308121333574</v>
      </c>
      <c r="CM70" s="36">
        <f t="shared" ca="1" si="65"/>
        <v>1.2076546218200035</v>
      </c>
      <c r="CN70" s="56">
        <f t="shared" ca="1" si="65"/>
        <v>2.0127577030333392</v>
      </c>
      <c r="CO70" s="56">
        <f t="shared" ca="1" si="65"/>
        <v>4.0255154060666785</v>
      </c>
      <c r="CP70" s="56">
        <f t="shared" ca="1" si="65"/>
        <v>8.0510308121333569</v>
      </c>
      <c r="CQ70" s="56">
        <f t="shared" ca="1" si="65"/>
        <v>16.102061624266714</v>
      </c>
      <c r="CR70" s="56">
        <f t="shared" ca="1" si="65"/>
        <v>32.204123248533428</v>
      </c>
      <c r="CS70" s="82">
        <f t="shared" ca="1" si="27"/>
        <v>0</v>
      </c>
      <c r="CT70" s="82">
        <f t="shared" ca="1" si="27"/>
        <v>0</v>
      </c>
      <c r="CU70" s="82">
        <f t="shared" ca="1" si="27"/>
        <v>0</v>
      </c>
      <c r="CV70" s="82">
        <f t="shared" ca="1" si="27"/>
        <v>0</v>
      </c>
      <c r="CW70" s="36">
        <f t="shared" ca="1" si="66"/>
        <v>1.0465280000000001</v>
      </c>
      <c r="CX70" s="36">
        <f t="shared" ca="1" si="66"/>
        <v>0.56686933333333334</v>
      </c>
      <c r="CY70" s="36">
        <f t="shared" ca="1" si="66"/>
        <v>0.35802273684210528</v>
      </c>
      <c r="CZ70" s="36">
        <f t="shared" ca="1" si="66"/>
        <v>0.24736116363636362</v>
      </c>
      <c r="DA70" s="36">
        <f t="shared" ca="1" si="66"/>
        <v>0.21767782400000002</v>
      </c>
      <c r="DB70" s="36">
        <f t="shared" ca="1" si="66"/>
        <v>0.21767782400000002</v>
      </c>
      <c r="DC70" s="36">
        <f t="shared" ca="1" si="66"/>
        <v>0.21767782400000002</v>
      </c>
      <c r="DD70" s="36">
        <f t="shared" ca="1" si="66"/>
        <v>0.21767782400000002</v>
      </c>
      <c r="DE70" s="36">
        <f t="shared" ca="1" si="66"/>
        <v>0.21767782400000002</v>
      </c>
      <c r="DF70" s="56">
        <f t="shared" ca="1" si="66"/>
        <v>0.21767782400000002</v>
      </c>
      <c r="DG70" s="56">
        <f t="shared" ca="1" si="66"/>
        <v>0.21767782400000002</v>
      </c>
      <c r="DH70" s="56">
        <f t="shared" ca="1" si="66"/>
        <v>0.43535564800000004</v>
      </c>
      <c r="DI70" s="56">
        <f t="shared" ca="1" si="66"/>
        <v>0.65303347200000006</v>
      </c>
      <c r="DJ70" s="56">
        <f t="shared" ca="1" si="66"/>
        <v>1.0883891200000002</v>
      </c>
      <c r="DK70" s="82">
        <f t="shared" ca="1" si="28"/>
        <v>2.1767782400000004</v>
      </c>
      <c r="DL70" s="82">
        <f t="shared" ca="1" si="28"/>
        <v>4.3535564800000008</v>
      </c>
      <c r="DM70" s="82">
        <f t="shared" ca="1" si="28"/>
        <v>8.7071129600000017</v>
      </c>
      <c r="DN70" s="82">
        <f t="shared" ca="1" si="28"/>
        <v>17.414225920000003</v>
      </c>
      <c r="DO70" s="36">
        <f t="shared" ca="1" si="67"/>
        <v>0.30152698427076935</v>
      </c>
      <c r="DP70" s="36">
        <f t="shared" ca="1" si="67"/>
        <v>0.16332711648000006</v>
      </c>
      <c r="DQ70" s="36">
        <f t="shared" ca="1" si="67"/>
        <v>0.10315396830315794</v>
      </c>
      <c r="DR70" s="36">
        <f t="shared" ca="1" si="67"/>
        <v>7.1270014464000025E-2</v>
      </c>
      <c r="DS70" s="36">
        <f t="shared" ca="1" si="67"/>
        <v>6.2717612728320021E-2</v>
      </c>
      <c r="DT70" s="36">
        <f t="shared" ca="1" si="67"/>
        <v>6.2717612728320021E-2</v>
      </c>
      <c r="DU70" s="36">
        <f t="shared" ca="1" si="67"/>
        <v>6.2717612728320021E-2</v>
      </c>
      <c r="DV70" s="36">
        <f t="shared" ca="1" si="67"/>
        <v>6.2717612728320021E-2</v>
      </c>
      <c r="DW70" s="36">
        <f t="shared" ca="1" si="67"/>
        <v>6.2717612728320021E-2</v>
      </c>
      <c r="DX70" s="56">
        <f t="shared" ca="1" si="67"/>
        <v>6.2717612728320021E-2</v>
      </c>
      <c r="DY70" s="56">
        <f t="shared" ca="1" si="67"/>
        <v>6.2717612728320021E-2</v>
      </c>
      <c r="DZ70" s="56">
        <f t="shared" ca="1" si="67"/>
        <v>0.12543522545664004</v>
      </c>
      <c r="EA70" s="56">
        <f t="shared" ca="1" si="67"/>
        <v>0.18815283818496006</v>
      </c>
      <c r="EB70" s="56">
        <f t="shared" ca="1" si="67"/>
        <v>0.31358806364160019</v>
      </c>
      <c r="EC70" s="82">
        <f t="shared" ca="1" si="29"/>
        <v>0.62717612728320038</v>
      </c>
      <c r="ED70" s="82">
        <f t="shared" ca="1" si="29"/>
        <v>1.2543522545664008</v>
      </c>
      <c r="EE70" s="82">
        <f t="shared" ca="1" si="29"/>
        <v>2.5087045091328015</v>
      </c>
      <c r="EF70" s="82">
        <f t="shared" ca="1" si="29"/>
        <v>5.017409018265603</v>
      </c>
      <c r="EG70" s="36">
        <f t="shared" ca="1" si="68"/>
        <v>8.3154124799999979E-2</v>
      </c>
      <c r="EH70" s="36">
        <f t="shared" ca="1" si="68"/>
        <v>4.5041817599999985E-2</v>
      </c>
      <c r="EI70" s="36">
        <f t="shared" ca="1" si="68"/>
        <v>2.8447463747368413E-2</v>
      </c>
      <c r="EJ70" s="36">
        <f t="shared" ca="1" si="68"/>
        <v>1.9654611316363629E-2</v>
      </c>
      <c r="EK70" s="36">
        <f t="shared" ca="1" si="68"/>
        <v>1.7296057958399995E-2</v>
      </c>
      <c r="EL70" s="36">
        <f t="shared" ca="1" si="68"/>
        <v>1.7296057958399995E-2</v>
      </c>
      <c r="EM70" s="36">
        <f t="shared" ca="1" si="68"/>
        <v>1.7296057958399995E-2</v>
      </c>
      <c r="EN70" s="36">
        <f t="shared" ca="1" si="68"/>
        <v>1.7296057958399995E-2</v>
      </c>
      <c r="EO70" s="36">
        <f t="shared" ca="1" si="68"/>
        <v>1.7296057958399995E-2</v>
      </c>
      <c r="EP70" s="56">
        <f t="shared" ca="1" si="68"/>
        <v>1.7296057958399995E-2</v>
      </c>
      <c r="EQ70" s="56">
        <f t="shared" ca="1" si="68"/>
        <v>1.7296057958399995E-2</v>
      </c>
      <c r="ER70" s="56">
        <f t="shared" ca="1" si="68"/>
        <v>3.459211591679999E-2</v>
      </c>
      <c r="ES70" s="56">
        <f t="shared" ca="1" si="68"/>
        <v>5.1888173875199992E-2</v>
      </c>
      <c r="ET70" s="56">
        <f t="shared" ca="1" si="68"/>
        <v>8.6480289791999995E-2</v>
      </c>
      <c r="EU70" s="82">
        <f t="shared" ca="1" si="30"/>
        <v>0.17296057958399999</v>
      </c>
      <c r="EV70" s="82">
        <f t="shared" ca="1" si="30"/>
        <v>0.34592115916799998</v>
      </c>
      <c r="EW70" s="82">
        <f t="shared" ca="1" si="30"/>
        <v>0.69184231833599996</v>
      </c>
      <c r="EX70" s="82">
        <f t="shared" ca="1" si="30"/>
        <v>1.3836846366719999</v>
      </c>
    </row>
    <row r="71" spans="10:154" x14ac:dyDescent="0.15">
      <c r="S71" s="36">
        <v>68</v>
      </c>
      <c r="T71" s="40">
        <f>引用信息!W90</f>
        <v>437.35811537855392</v>
      </c>
      <c r="U71" s="40">
        <f>引用信息!X90</f>
        <v>31.181805241446078</v>
      </c>
      <c r="V71" s="40">
        <f>引用信息!Y90</f>
        <v>12.416</v>
      </c>
      <c r="W71" s="40">
        <f>引用信息!Z90</f>
        <v>3.1682857800000011</v>
      </c>
      <c r="X71" s="40">
        <f>引用信息!AA90</f>
        <v>0.87579359999999995</v>
      </c>
      <c r="Y71" s="37">
        <f>IF(INT(求节点($J$4:$J$21,$I$4:$I$21,节奏总纲!AD71))&gt;$I$21,$I$21,INT(求节点($J$4:$J$21,$I$4:$I$21,节奏总纲!AD71)))</f>
        <v>14</v>
      </c>
      <c r="Z71" s="37">
        <f>IF(INT(求节点($J$4:$J$21,$I$4:$I$21,节奏总纲!AE71))&gt;$I$21,$I$21,INT(求节点($J$4:$J$21,$I$4:$I$21,节奏总纲!AE71)))</f>
        <v>14</v>
      </c>
      <c r="AA71" s="37">
        <f>IF(INT(求节点($J$4:$J$21,$I$4:$I$21,节奏总纲!AF71))&gt;$I$21,$I$21,INT(求节点($J$4:$J$21,$I$4:$I$21,节奏总纲!AF71)))</f>
        <v>18</v>
      </c>
      <c r="AB71" s="37">
        <f>IF(INT(求节点($J$4:$J$21,$I$4:$I$21,节奏总纲!AG71))&gt;$I$21,$I$21,INT(求节点($J$4:$J$21,$I$4:$I$21,节奏总纲!AG71)))</f>
        <v>18</v>
      </c>
      <c r="AC71" s="37">
        <f>IF(INT(求节点($J$4:$J$21,$I$4:$I$21,节奏总纲!AH71))&gt;$I$21,$I$21,INT(求节点($J$4:$J$21,$I$4:$I$21,节奏总纲!AH71)))</f>
        <v>18</v>
      </c>
      <c r="AD71" s="55">
        <f>('[2]功能-行军令'!F$7+'[2]功能-行军令'!F$14+24*60/'[2]功能-行军令'!$F$18)*'[2]功能-行军令'!$AJ$7</f>
        <v>27.599999999999998</v>
      </c>
      <c r="AE71" s="55">
        <f>('[2]功能-行军令'!G$7+'[2]功能-行军令'!G$14+24*60/'[2]功能-行军令'!$F$18)*'[2]功能-行军令'!$AJ$7</f>
        <v>40.199999999999996</v>
      </c>
      <c r="AF71" s="55">
        <f>('[2]功能-行军令'!H$7+'[2]功能-行军令'!H$14+24*60/'[2]功能-行军令'!$F$18)*'[2]功能-行军令'!$AJ$7</f>
        <v>54.6</v>
      </c>
      <c r="AG71" s="55">
        <f>('[2]功能-行军令'!I$7+'[2]功能-行军令'!I$14+24*60/'[2]功能-行军令'!$F$18)*'[2]功能-行军令'!$AJ$7</f>
        <v>61.8</v>
      </c>
      <c r="AH71" s="55">
        <f>('[2]功能-行军令'!J$7+'[2]功能-行军令'!J$14+24*60/'[2]功能-行军令'!$F$18)*'[2]功能-行军令'!$AJ$7</f>
        <v>61.8</v>
      </c>
      <c r="AL71" s="35">
        <v>68</v>
      </c>
      <c r="AM71" s="28">
        <f t="shared" ca="1" si="69"/>
        <v>21.926815785904957</v>
      </c>
      <c r="AN71" s="28">
        <f t="shared" ca="1" si="69"/>
        <v>11.877025217365183</v>
      </c>
      <c r="AO71" s="28">
        <f t="shared" ca="1" si="69"/>
        <v>7.5012790846516957</v>
      </c>
      <c r="AP71" s="28">
        <f t="shared" ca="1" si="69"/>
        <v>5.1827019130320791</v>
      </c>
      <c r="AQ71" s="28">
        <f t="shared" ca="1" si="69"/>
        <v>4.5607776834682303</v>
      </c>
      <c r="AR71" s="28">
        <f t="shared" ca="1" si="69"/>
        <v>4.5607776834682303</v>
      </c>
      <c r="AS71" s="28">
        <f t="shared" ca="1" si="69"/>
        <v>4.5607776834682303</v>
      </c>
      <c r="AT71" s="28">
        <f t="shared" ca="1" si="69"/>
        <v>8.8246473011175812</v>
      </c>
      <c r="AU71" s="28">
        <f t="shared" ca="1" si="70"/>
        <v>13.088516918766929</v>
      </c>
      <c r="AV71" s="28">
        <f t="shared" ca="1" si="72"/>
        <v>21.616256154065635</v>
      </c>
      <c r="AW71" s="28">
        <f t="shared" ca="1" si="72"/>
        <v>42.935604242312394</v>
      </c>
      <c r="AX71" s="28">
        <f t="shared" ca="1" si="72"/>
        <v>85.871208484624788</v>
      </c>
      <c r="AY71" s="28">
        <f t="shared" ca="1" si="72"/>
        <v>171.44550890343066</v>
      </c>
      <c r="AZ71" s="28">
        <f t="shared" ca="1" si="72"/>
        <v>342.59410974104247</v>
      </c>
      <c r="BA71" s="28">
        <f t="shared" ca="1" si="25"/>
        <v>2.9690806581887998</v>
      </c>
      <c r="BB71" s="28">
        <f t="shared" ca="1" si="25"/>
        <v>5.9381613163775997</v>
      </c>
      <c r="BC71" s="28">
        <f t="shared" ca="1" si="25"/>
        <v>11.876322632755199</v>
      </c>
      <c r="BD71" s="28">
        <f t="shared" ca="1" si="25"/>
        <v>23.752645265510399</v>
      </c>
      <c r="BE71" s="28"/>
      <c r="BF71" s="28">
        <f t="shared" ca="1" si="71"/>
        <v>791.08221666955092</v>
      </c>
      <c r="BG71" s="28"/>
      <c r="BI71" s="28"/>
      <c r="BJ71" s="28"/>
      <c r="BK71" s="28"/>
      <c r="BL71" s="36">
        <v>68</v>
      </c>
      <c r="BM71" s="36">
        <f t="shared" ca="1" si="64"/>
        <v>18.570898437612446</v>
      </c>
      <c r="BN71" s="36">
        <f t="shared" ca="1" si="64"/>
        <v>10.059236653706741</v>
      </c>
      <c r="BO71" s="36">
        <f t="shared" ca="1" si="64"/>
        <v>6.3532020970779417</v>
      </c>
      <c r="BP71" s="36">
        <f t="shared" ca="1" si="64"/>
        <v>4.3894850852538498</v>
      </c>
      <c r="BQ71" s="36">
        <f t="shared" ca="1" si="64"/>
        <v>3.8627468750233884</v>
      </c>
      <c r="BR71" s="36">
        <f t="shared" ca="1" si="64"/>
        <v>3.8627468750233884</v>
      </c>
      <c r="BS71" s="36">
        <f t="shared" ca="1" si="64"/>
        <v>3.8627468750233884</v>
      </c>
      <c r="BT71" s="36">
        <f t="shared" ca="1" si="64"/>
        <v>7.7254937500467769</v>
      </c>
      <c r="BU71" s="36">
        <f t="shared" ca="1" si="64"/>
        <v>11.588240625070164</v>
      </c>
      <c r="BV71" s="56">
        <f t="shared" ca="1" si="64"/>
        <v>19.313734375116944</v>
      </c>
      <c r="BW71" s="56">
        <f t="shared" ca="1" si="64"/>
        <v>38.627468750233888</v>
      </c>
      <c r="BX71" s="56">
        <f t="shared" ca="1" si="64"/>
        <v>77.254937500467776</v>
      </c>
      <c r="BY71" s="56">
        <f t="shared" ca="1" si="64"/>
        <v>154.50987500093555</v>
      </c>
      <c r="BZ71" s="56">
        <f t="shared" ca="1" si="64"/>
        <v>309.0197500018711</v>
      </c>
      <c r="CA71" s="82">
        <f t="shared" ca="1" si="26"/>
        <v>0</v>
      </c>
      <c r="CB71" s="82">
        <f t="shared" ca="1" si="26"/>
        <v>0</v>
      </c>
      <c r="CC71" s="82">
        <f t="shared" ca="1" si="26"/>
        <v>0</v>
      </c>
      <c r="CD71" s="82">
        <f t="shared" ca="1" si="26"/>
        <v>0</v>
      </c>
      <c r="CE71" s="36">
        <f t="shared" ca="1" si="65"/>
        <v>1.9284747241632805</v>
      </c>
      <c r="CF71" s="36">
        <f t="shared" ca="1" si="65"/>
        <v>1.0445904755884436</v>
      </c>
      <c r="CG71" s="36">
        <f t="shared" ca="1" si="65"/>
        <v>0.65974135300322756</v>
      </c>
      <c r="CH71" s="36">
        <f t="shared" ca="1" si="65"/>
        <v>0.45582129843859354</v>
      </c>
      <c r="CI71" s="36">
        <f t="shared" ca="1" si="65"/>
        <v>0.40112274262596237</v>
      </c>
      <c r="CJ71" s="36">
        <f t="shared" ca="1" si="65"/>
        <v>0.40112274262596237</v>
      </c>
      <c r="CK71" s="36">
        <f t="shared" ca="1" si="65"/>
        <v>0.40112274262596237</v>
      </c>
      <c r="CL71" s="36">
        <f t="shared" ca="1" si="65"/>
        <v>0.80224548525192474</v>
      </c>
      <c r="CM71" s="36">
        <f t="shared" ca="1" si="65"/>
        <v>1.203368227877887</v>
      </c>
      <c r="CN71" s="56">
        <f t="shared" ca="1" si="65"/>
        <v>2.0056137131298115</v>
      </c>
      <c r="CO71" s="56">
        <f t="shared" ca="1" si="65"/>
        <v>4.011227426259623</v>
      </c>
      <c r="CP71" s="56">
        <f t="shared" ca="1" si="65"/>
        <v>8.0224548525192461</v>
      </c>
      <c r="CQ71" s="56">
        <f t="shared" ca="1" si="65"/>
        <v>16.044909705038492</v>
      </c>
      <c r="CR71" s="56">
        <f t="shared" ca="1" si="65"/>
        <v>32.089819410076984</v>
      </c>
      <c r="CS71" s="82">
        <f t="shared" ca="1" si="27"/>
        <v>0</v>
      </c>
      <c r="CT71" s="82">
        <f t="shared" ca="1" si="27"/>
        <v>0</v>
      </c>
      <c r="CU71" s="82">
        <f t="shared" ca="1" si="27"/>
        <v>0</v>
      </c>
      <c r="CV71" s="82">
        <f t="shared" ca="1" si="27"/>
        <v>0</v>
      </c>
      <c r="CW71" s="36">
        <f t="shared" ca="1" si="66"/>
        <v>1.0429440000000001</v>
      </c>
      <c r="CX71" s="36">
        <f t="shared" ca="1" si="66"/>
        <v>0.56492799999999999</v>
      </c>
      <c r="CY71" s="36">
        <f t="shared" ca="1" si="66"/>
        <v>0.35679663157894737</v>
      </c>
      <c r="CZ71" s="36">
        <f t="shared" ca="1" si="66"/>
        <v>0.24651403636363634</v>
      </c>
      <c r="DA71" s="36">
        <f t="shared" ca="1" si="66"/>
        <v>0.21693235199999999</v>
      </c>
      <c r="DB71" s="36">
        <f t="shared" ca="1" si="66"/>
        <v>0.21693235199999999</v>
      </c>
      <c r="DC71" s="36">
        <f t="shared" ca="1" si="66"/>
        <v>0.21693235199999999</v>
      </c>
      <c r="DD71" s="36">
        <f t="shared" ca="1" si="66"/>
        <v>0.21693235199999999</v>
      </c>
      <c r="DE71" s="36">
        <f t="shared" ca="1" si="66"/>
        <v>0.21693235199999999</v>
      </c>
      <c r="DF71" s="56">
        <f t="shared" ca="1" si="66"/>
        <v>0.21693235199999999</v>
      </c>
      <c r="DG71" s="56">
        <f t="shared" ca="1" si="66"/>
        <v>0.21693235199999999</v>
      </c>
      <c r="DH71" s="56">
        <f t="shared" ca="1" si="66"/>
        <v>0.43386470399999999</v>
      </c>
      <c r="DI71" s="56">
        <f t="shared" ca="1" si="66"/>
        <v>0.65079705600000004</v>
      </c>
      <c r="DJ71" s="56">
        <f t="shared" ca="1" si="66"/>
        <v>1.0846617599999999</v>
      </c>
      <c r="DK71" s="82">
        <f t="shared" ca="1" si="28"/>
        <v>2.1693235199999998</v>
      </c>
      <c r="DL71" s="82">
        <f t="shared" ca="1" si="28"/>
        <v>4.3386470399999997</v>
      </c>
      <c r="DM71" s="82">
        <f t="shared" ca="1" si="28"/>
        <v>8.6772940799999994</v>
      </c>
      <c r="DN71" s="82">
        <f t="shared" ca="1" si="28"/>
        <v>17.354588159999999</v>
      </c>
      <c r="DO71" s="36">
        <f t="shared" ca="1" si="67"/>
        <v>0.30123086339076932</v>
      </c>
      <c r="DP71" s="36">
        <f t="shared" ca="1" si="67"/>
        <v>0.16316671767000004</v>
      </c>
      <c r="DQ71" s="36">
        <f t="shared" ca="1" si="67"/>
        <v>0.10305266379157899</v>
      </c>
      <c r="DR71" s="36">
        <f t="shared" ca="1" si="67"/>
        <v>7.1200022256000015E-2</v>
      </c>
      <c r="DS71" s="36">
        <f t="shared" ca="1" si="67"/>
        <v>6.2656019585280026E-2</v>
      </c>
      <c r="DT71" s="36">
        <f t="shared" ca="1" si="67"/>
        <v>6.2656019585280026E-2</v>
      </c>
      <c r="DU71" s="36">
        <f t="shared" ca="1" si="67"/>
        <v>6.2656019585280026E-2</v>
      </c>
      <c r="DV71" s="36">
        <f t="shared" ca="1" si="67"/>
        <v>6.2656019585280026E-2</v>
      </c>
      <c r="DW71" s="36">
        <f t="shared" ca="1" si="67"/>
        <v>6.2656019585280026E-2</v>
      </c>
      <c r="DX71" s="56">
        <f t="shared" ca="1" si="67"/>
        <v>6.2656019585280026E-2</v>
      </c>
      <c r="DY71" s="56">
        <f t="shared" ca="1" si="67"/>
        <v>6.2656019585280026E-2</v>
      </c>
      <c r="DZ71" s="56">
        <f t="shared" ca="1" si="67"/>
        <v>0.12531203917056005</v>
      </c>
      <c r="EA71" s="56">
        <f t="shared" ca="1" si="67"/>
        <v>0.18796805875584005</v>
      </c>
      <c r="EB71" s="56">
        <f t="shared" ca="1" si="67"/>
        <v>0.3132800979264001</v>
      </c>
      <c r="EC71" s="82">
        <f t="shared" ca="1" si="29"/>
        <v>0.62656019585280021</v>
      </c>
      <c r="ED71" s="82">
        <f t="shared" ca="1" si="29"/>
        <v>1.2531203917056004</v>
      </c>
      <c r="EE71" s="82">
        <f t="shared" ca="1" si="29"/>
        <v>2.5062407834112008</v>
      </c>
      <c r="EF71" s="82">
        <f t="shared" ca="1" si="29"/>
        <v>5.0124815668224016</v>
      </c>
      <c r="EG71" s="36">
        <f t="shared" ca="1" si="68"/>
        <v>8.3267760738461524E-2</v>
      </c>
      <c r="EH71" s="36">
        <f t="shared" ca="1" si="68"/>
        <v>4.5103370399999988E-2</v>
      </c>
      <c r="EI71" s="36">
        <f t="shared" ca="1" si="68"/>
        <v>2.8486339199999995E-2</v>
      </c>
      <c r="EJ71" s="36">
        <f t="shared" ca="1" si="68"/>
        <v>1.9681470719999993E-2</v>
      </c>
      <c r="EK71" s="36">
        <f t="shared" ca="1" si="68"/>
        <v>1.7319694233599997E-2</v>
      </c>
      <c r="EL71" s="36">
        <f t="shared" ca="1" si="68"/>
        <v>1.7319694233599997E-2</v>
      </c>
      <c r="EM71" s="36">
        <f t="shared" ca="1" si="68"/>
        <v>1.7319694233599997E-2</v>
      </c>
      <c r="EN71" s="36">
        <f t="shared" ca="1" si="68"/>
        <v>1.7319694233599997E-2</v>
      </c>
      <c r="EO71" s="36">
        <f t="shared" ca="1" si="68"/>
        <v>1.7319694233599997E-2</v>
      </c>
      <c r="EP71" s="56">
        <f t="shared" ca="1" si="68"/>
        <v>1.7319694233599997E-2</v>
      </c>
      <c r="EQ71" s="56">
        <f t="shared" ca="1" si="68"/>
        <v>1.7319694233599997E-2</v>
      </c>
      <c r="ER71" s="56">
        <f t="shared" ca="1" si="68"/>
        <v>3.4639388467199994E-2</v>
      </c>
      <c r="ES71" s="56">
        <f t="shared" ca="1" si="68"/>
        <v>5.1959082700799998E-2</v>
      </c>
      <c r="ET71" s="56">
        <f t="shared" ca="1" si="68"/>
        <v>8.6598471167999985E-2</v>
      </c>
      <c r="EU71" s="82">
        <f t="shared" ca="1" si="30"/>
        <v>0.17319694233599997</v>
      </c>
      <c r="EV71" s="82">
        <f t="shared" ca="1" si="30"/>
        <v>0.34639388467199994</v>
      </c>
      <c r="EW71" s="82">
        <f t="shared" ca="1" si="30"/>
        <v>0.69278776934399988</v>
      </c>
      <c r="EX71" s="82">
        <f t="shared" ca="1" si="30"/>
        <v>1.3855755386879998</v>
      </c>
    </row>
    <row r="72" spans="10:154" x14ac:dyDescent="0.15">
      <c r="S72" s="36">
        <v>69</v>
      </c>
      <c r="T72" s="40">
        <f>引用信息!W91</f>
        <v>435.8471594346592</v>
      </c>
      <c r="U72" s="40">
        <f>引用信息!X91</f>
        <v>31.070762565340779</v>
      </c>
      <c r="V72" s="40">
        <f>引用信息!Y91</f>
        <v>12.373333333333333</v>
      </c>
      <c r="W72" s="40">
        <f>引用信息!Z91</f>
        <v>3.165118000000001</v>
      </c>
      <c r="X72" s="40">
        <f>引用信息!AA91</f>
        <v>0.87695999999999985</v>
      </c>
      <c r="Y72" s="37">
        <f>IF(INT(求节点($J$4:$J$21,$I$4:$I$21,节奏总纲!AD72))&gt;$I$21,$I$21,INT(求节点($J$4:$J$21,$I$4:$I$21,节奏总纲!AD72)))</f>
        <v>14</v>
      </c>
      <c r="Z72" s="37">
        <f>IF(INT(求节点($J$4:$J$21,$I$4:$I$21,节奏总纲!AE72))&gt;$I$21,$I$21,INT(求节点($J$4:$J$21,$I$4:$I$21,节奏总纲!AE72)))</f>
        <v>14</v>
      </c>
      <c r="AA72" s="37">
        <f>IF(INT(求节点($J$4:$J$21,$I$4:$I$21,节奏总纲!AF72))&gt;$I$21,$I$21,INT(求节点($J$4:$J$21,$I$4:$I$21,节奏总纲!AF72)))</f>
        <v>18</v>
      </c>
      <c r="AB72" s="37">
        <f>IF(INT(求节点($J$4:$J$21,$I$4:$I$21,节奏总纲!AG72))&gt;$I$21,$I$21,INT(求节点($J$4:$J$21,$I$4:$I$21,节奏总纲!AG72)))</f>
        <v>18</v>
      </c>
      <c r="AC72" s="37">
        <f>IF(INT(求节点($J$4:$J$21,$I$4:$I$21,节奏总纲!AH72))&gt;$I$21,$I$21,INT(求节点($J$4:$J$21,$I$4:$I$21,节奏总纲!AH72)))</f>
        <v>18</v>
      </c>
      <c r="AD72" s="55">
        <f>('[2]功能-行军令'!F$7+'[2]功能-行军令'!F$14+24*60/'[2]功能-行军令'!$F$18)*'[2]功能-行军令'!$AJ$7</f>
        <v>27.599999999999998</v>
      </c>
      <c r="AE72" s="55">
        <f>('[2]功能-行军令'!G$7+'[2]功能-行军令'!G$14+24*60/'[2]功能-行军令'!$F$18)*'[2]功能-行军令'!$AJ$7</f>
        <v>40.199999999999996</v>
      </c>
      <c r="AF72" s="55">
        <f>('[2]功能-行军令'!H$7+'[2]功能-行军令'!H$14+24*60/'[2]功能-行军令'!$F$18)*'[2]功能-行军令'!$AJ$7</f>
        <v>54.6</v>
      </c>
      <c r="AG72" s="55">
        <f>('[2]功能-行军令'!I$7+'[2]功能-行军令'!I$14+24*60/'[2]功能-行军令'!$F$18)*'[2]功能-行军令'!$AJ$7</f>
        <v>61.8</v>
      </c>
      <c r="AH72" s="55">
        <f>('[2]功能-行军令'!J$7+'[2]功能-行军令'!J$14+24*60/'[2]功能-行军令'!$F$18)*'[2]功能-行军令'!$AJ$7</f>
        <v>61.8</v>
      </c>
      <c r="AL72" s="35">
        <v>69</v>
      </c>
      <c r="AM72" s="28">
        <f t="shared" ca="1" si="69"/>
        <v>21.852016424497371</v>
      </c>
      <c r="AN72" s="28">
        <f t="shared" ca="1" si="69"/>
        <v>11.836508896602743</v>
      </c>
      <c r="AO72" s="28">
        <f t="shared" ca="1" si="69"/>
        <v>7.4756898294333114</v>
      </c>
      <c r="AP72" s="28">
        <f t="shared" ca="1" si="69"/>
        <v>5.1650220639721054</v>
      </c>
      <c r="AQ72" s="28">
        <f t="shared" ca="1" si="69"/>
        <v>4.5452194162954536</v>
      </c>
      <c r="AR72" s="28">
        <f t="shared" ca="1" si="69"/>
        <v>4.5452194162954536</v>
      </c>
      <c r="AS72" s="28">
        <f t="shared" ca="1" si="69"/>
        <v>4.5452194162954536</v>
      </c>
      <c r="AT72" s="28">
        <f t="shared" ca="1" si="69"/>
        <v>8.7943158180629055</v>
      </c>
      <c r="AU72" s="28">
        <f t="shared" ca="1" si="70"/>
        <v>13.043412219830358</v>
      </c>
      <c r="AV72" s="28">
        <f t="shared" ca="1" si="72"/>
        <v>21.541605023365264</v>
      </c>
      <c r="AW72" s="28">
        <f t="shared" ca="1" si="72"/>
        <v>42.787087032202535</v>
      </c>
      <c r="AX72" s="28">
        <f t="shared" ca="1" si="72"/>
        <v>85.574174064405071</v>
      </c>
      <c r="AY72" s="28">
        <f t="shared" ca="1" si="72"/>
        <v>170.85222511428213</v>
      </c>
      <c r="AZ72" s="28">
        <f t="shared" ca="1" si="72"/>
        <v>341.40832721403626</v>
      </c>
      <c r="BA72" s="28">
        <f t="shared" ca="1" si="25"/>
        <v>2.9612301452800001</v>
      </c>
      <c r="BB72" s="28">
        <f t="shared" ca="1" si="25"/>
        <v>5.9224602905600001</v>
      </c>
      <c r="BC72" s="28">
        <f t="shared" ca="1" si="25"/>
        <v>11.84492058112</v>
      </c>
      <c r="BD72" s="28">
        <f t="shared" ca="1" si="25"/>
        <v>23.68984116224</v>
      </c>
      <c r="BE72" s="28"/>
      <c r="BF72" s="28">
        <f t="shared" ca="1" si="71"/>
        <v>788.3844941287764</v>
      </c>
      <c r="BG72" s="28"/>
      <c r="BI72" s="28"/>
      <c r="BJ72" s="28"/>
      <c r="BK72" s="28"/>
      <c r="BL72" s="36">
        <v>69</v>
      </c>
      <c r="BM72" s="36">
        <f t="shared" ca="1" si="64"/>
        <v>18.506740923687065</v>
      </c>
      <c r="BN72" s="36">
        <f t="shared" ca="1" si="64"/>
        <v>10.024484666997161</v>
      </c>
      <c r="BO72" s="36">
        <f t="shared" ca="1" si="64"/>
        <v>6.3312534738929438</v>
      </c>
      <c r="BP72" s="36">
        <f t="shared" ca="1" si="64"/>
        <v>4.3743205819623965</v>
      </c>
      <c r="BQ72" s="36">
        <f t="shared" ca="1" si="64"/>
        <v>3.8494021121269095</v>
      </c>
      <c r="BR72" s="36">
        <f t="shared" ca="1" si="64"/>
        <v>3.8494021121269095</v>
      </c>
      <c r="BS72" s="36">
        <f t="shared" ca="1" si="64"/>
        <v>3.8494021121269095</v>
      </c>
      <c r="BT72" s="36">
        <f t="shared" ca="1" si="64"/>
        <v>7.6988042242538191</v>
      </c>
      <c r="BU72" s="36">
        <f t="shared" ca="1" si="64"/>
        <v>11.548206336380728</v>
      </c>
      <c r="BV72" s="56">
        <f t="shared" ca="1" si="64"/>
        <v>19.24701056063455</v>
      </c>
      <c r="BW72" s="56">
        <f t="shared" ca="1" si="64"/>
        <v>38.4940211212691</v>
      </c>
      <c r="BX72" s="56">
        <f t="shared" ca="1" si="64"/>
        <v>76.988042242538199</v>
      </c>
      <c r="BY72" s="56">
        <f t="shared" ca="1" si="64"/>
        <v>153.9760844850764</v>
      </c>
      <c r="BZ72" s="56">
        <f t="shared" ca="1" si="64"/>
        <v>307.9521689701528</v>
      </c>
      <c r="CA72" s="82">
        <f t="shared" ca="1" si="26"/>
        <v>0</v>
      </c>
      <c r="CB72" s="82">
        <f t="shared" ca="1" si="26"/>
        <v>0</v>
      </c>
      <c r="CC72" s="82">
        <f t="shared" ca="1" si="26"/>
        <v>0</v>
      </c>
      <c r="CD72" s="82">
        <f t="shared" ca="1" si="26"/>
        <v>0</v>
      </c>
      <c r="CE72" s="36">
        <f t="shared" ca="1" si="65"/>
        <v>1.9216071617333836</v>
      </c>
      <c r="CF72" s="36">
        <f t="shared" ca="1" si="65"/>
        <v>1.040870545938916</v>
      </c>
      <c r="CG72" s="36">
        <f t="shared" ca="1" si="65"/>
        <v>0.65739192375089439</v>
      </c>
      <c r="CH72" s="36">
        <f t="shared" ca="1" si="65"/>
        <v>0.45419805640970878</v>
      </c>
      <c r="CI72" s="36">
        <f t="shared" ca="1" si="65"/>
        <v>0.39969428964054377</v>
      </c>
      <c r="CJ72" s="36">
        <f t="shared" ca="1" si="65"/>
        <v>0.39969428964054377</v>
      </c>
      <c r="CK72" s="36">
        <f t="shared" ca="1" si="65"/>
        <v>0.39969428964054377</v>
      </c>
      <c r="CL72" s="36">
        <f t="shared" ca="1" si="65"/>
        <v>0.79938857928108753</v>
      </c>
      <c r="CM72" s="36">
        <f t="shared" ca="1" si="65"/>
        <v>1.1990828689216313</v>
      </c>
      <c r="CN72" s="56">
        <f t="shared" ca="1" si="65"/>
        <v>1.9984714482027188</v>
      </c>
      <c r="CO72" s="56">
        <f t="shared" ca="1" si="65"/>
        <v>3.9969428964054377</v>
      </c>
      <c r="CP72" s="56">
        <f t="shared" ca="1" si="65"/>
        <v>7.9938857928108753</v>
      </c>
      <c r="CQ72" s="56">
        <f t="shared" ca="1" si="65"/>
        <v>15.987771585621751</v>
      </c>
      <c r="CR72" s="56">
        <f t="shared" ca="1" si="65"/>
        <v>31.975543171243501</v>
      </c>
      <c r="CS72" s="82">
        <f t="shared" ca="1" si="27"/>
        <v>0</v>
      </c>
      <c r="CT72" s="82">
        <f t="shared" ca="1" si="27"/>
        <v>0</v>
      </c>
      <c r="CU72" s="82">
        <f t="shared" ca="1" si="27"/>
        <v>0</v>
      </c>
      <c r="CV72" s="82">
        <f t="shared" ca="1" si="27"/>
        <v>0</v>
      </c>
      <c r="CW72" s="36">
        <f t="shared" ca="1" si="66"/>
        <v>1.0393600000000001</v>
      </c>
      <c r="CX72" s="36">
        <f t="shared" ca="1" si="66"/>
        <v>0.56298666666666664</v>
      </c>
      <c r="CY72" s="36">
        <f t="shared" ca="1" si="66"/>
        <v>0.3555705263157895</v>
      </c>
      <c r="CZ72" s="36">
        <f t="shared" ca="1" si="66"/>
        <v>0.24566690909090907</v>
      </c>
      <c r="DA72" s="36">
        <f t="shared" ca="1" si="66"/>
        <v>0.21618688</v>
      </c>
      <c r="DB72" s="36">
        <f t="shared" ca="1" si="66"/>
        <v>0.21618688</v>
      </c>
      <c r="DC72" s="36">
        <f t="shared" ca="1" si="66"/>
        <v>0.21618688</v>
      </c>
      <c r="DD72" s="36">
        <f t="shared" ca="1" si="66"/>
        <v>0.21618688</v>
      </c>
      <c r="DE72" s="36">
        <f t="shared" ca="1" si="66"/>
        <v>0.21618688</v>
      </c>
      <c r="DF72" s="56">
        <f t="shared" ca="1" si="66"/>
        <v>0.21618688</v>
      </c>
      <c r="DG72" s="56">
        <f t="shared" ca="1" si="66"/>
        <v>0.21618688</v>
      </c>
      <c r="DH72" s="56">
        <f t="shared" ca="1" si="66"/>
        <v>0.43237376</v>
      </c>
      <c r="DI72" s="56">
        <f t="shared" ca="1" si="66"/>
        <v>0.64856063999999991</v>
      </c>
      <c r="DJ72" s="56">
        <f t="shared" ca="1" si="66"/>
        <v>1.0809344000000001</v>
      </c>
      <c r="DK72" s="82">
        <f t="shared" ca="1" si="28"/>
        <v>2.1618688000000001</v>
      </c>
      <c r="DL72" s="82">
        <f t="shared" ca="1" si="28"/>
        <v>4.3237376000000003</v>
      </c>
      <c r="DM72" s="82">
        <f t="shared" ca="1" si="28"/>
        <v>8.6474752000000006</v>
      </c>
      <c r="DN72" s="82">
        <f t="shared" ca="1" si="28"/>
        <v>17.294950400000001</v>
      </c>
      <c r="DO72" s="36">
        <f t="shared" ca="1" si="67"/>
        <v>0.30092968061538466</v>
      </c>
      <c r="DP72" s="36">
        <f t="shared" ca="1" si="67"/>
        <v>0.16300357700000004</v>
      </c>
      <c r="DQ72" s="36">
        <f t="shared" ca="1" si="67"/>
        <v>0.10294962757894739</v>
      </c>
      <c r="DR72" s="36">
        <f t="shared" ca="1" si="67"/>
        <v>7.112883360000001E-2</v>
      </c>
      <c r="DS72" s="36">
        <f t="shared" ca="1" si="67"/>
        <v>6.2593373568000016E-2</v>
      </c>
      <c r="DT72" s="36">
        <f t="shared" ca="1" si="67"/>
        <v>6.2593373568000016E-2</v>
      </c>
      <c r="DU72" s="36">
        <f t="shared" ca="1" si="67"/>
        <v>6.2593373568000016E-2</v>
      </c>
      <c r="DV72" s="36">
        <f t="shared" ca="1" si="67"/>
        <v>6.2593373568000016E-2</v>
      </c>
      <c r="DW72" s="36">
        <f t="shared" ca="1" si="67"/>
        <v>6.2593373568000016E-2</v>
      </c>
      <c r="DX72" s="56">
        <f t="shared" ca="1" si="67"/>
        <v>6.2593373568000016E-2</v>
      </c>
      <c r="DY72" s="56">
        <f t="shared" ca="1" si="67"/>
        <v>6.2593373568000016E-2</v>
      </c>
      <c r="DZ72" s="56">
        <f t="shared" ca="1" si="67"/>
        <v>0.12518674713600003</v>
      </c>
      <c r="EA72" s="56">
        <f t="shared" ca="1" si="67"/>
        <v>0.18778012070400005</v>
      </c>
      <c r="EB72" s="56">
        <f t="shared" ca="1" si="67"/>
        <v>0.31296686784000005</v>
      </c>
      <c r="EC72" s="82">
        <f t="shared" ca="1" si="29"/>
        <v>0.6259337356800001</v>
      </c>
      <c r="ED72" s="82">
        <f t="shared" ca="1" si="29"/>
        <v>1.2518674713600002</v>
      </c>
      <c r="EE72" s="82">
        <f t="shared" ca="1" si="29"/>
        <v>2.5037349427200004</v>
      </c>
      <c r="EF72" s="82">
        <f t="shared" ca="1" si="29"/>
        <v>5.0074698854400008</v>
      </c>
      <c r="EG72" s="36">
        <f t="shared" ca="1" si="68"/>
        <v>8.3378658461538441E-2</v>
      </c>
      <c r="EH72" s="36">
        <f t="shared" ca="1" si="68"/>
        <v>4.5163439999999992E-2</v>
      </c>
      <c r="EI72" s="36">
        <f t="shared" ca="1" si="68"/>
        <v>2.8524277894736837E-2</v>
      </c>
      <c r="EJ72" s="36">
        <f t="shared" ca="1" si="68"/>
        <v>1.97076829090909E-2</v>
      </c>
      <c r="EK72" s="36">
        <f t="shared" ca="1" si="68"/>
        <v>1.7342760959999995E-2</v>
      </c>
      <c r="EL72" s="36">
        <f t="shared" ca="1" si="68"/>
        <v>1.7342760959999995E-2</v>
      </c>
      <c r="EM72" s="36">
        <f t="shared" ca="1" si="68"/>
        <v>1.7342760959999995E-2</v>
      </c>
      <c r="EN72" s="36">
        <f t="shared" ca="1" si="68"/>
        <v>1.7342760959999995E-2</v>
      </c>
      <c r="EO72" s="36">
        <f t="shared" ca="1" si="68"/>
        <v>1.7342760959999995E-2</v>
      </c>
      <c r="EP72" s="56">
        <f t="shared" ca="1" si="68"/>
        <v>1.7342760959999995E-2</v>
      </c>
      <c r="EQ72" s="56">
        <f t="shared" ca="1" si="68"/>
        <v>1.7342760959999995E-2</v>
      </c>
      <c r="ER72" s="56">
        <f t="shared" ca="1" si="68"/>
        <v>3.468552191999999E-2</v>
      </c>
      <c r="ES72" s="56">
        <f t="shared" ca="1" si="68"/>
        <v>5.2028282879999985E-2</v>
      </c>
      <c r="ET72" s="56">
        <f t="shared" ca="1" si="68"/>
        <v>8.6713804799999988E-2</v>
      </c>
      <c r="EU72" s="82">
        <f t="shared" ca="1" si="30"/>
        <v>0.17342760959999998</v>
      </c>
      <c r="EV72" s="82">
        <f t="shared" ca="1" si="30"/>
        <v>0.34685521919999995</v>
      </c>
      <c r="EW72" s="82">
        <f t="shared" ca="1" si="30"/>
        <v>0.69371043839999991</v>
      </c>
      <c r="EX72" s="82">
        <f t="shared" ca="1" si="30"/>
        <v>1.3874208767999998</v>
      </c>
    </row>
    <row r="73" spans="10:154" x14ac:dyDescent="0.15">
      <c r="S73" s="36">
        <v>70</v>
      </c>
      <c r="T73" s="40">
        <f>引用信息!W92</f>
        <v>434.33625871210108</v>
      </c>
      <c r="U73" s="40">
        <f>引用信息!X92</f>
        <v>30.959746707898955</v>
      </c>
      <c r="V73" s="40">
        <f>引用信息!Y92</f>
        <v>12.330666666666668</v>
      </c>
      <c r="W73" s="40">
        <f>引用信息!Z92</f>
        <v>3.1618969800000007</v>
      </c>
      <c r="X73" s="40">
        <f>引用信息!AA92</f>
        <v>0.87809759999999992</v>
      </c>
      <c r="Y73" s="37">
        <f>IF(INT(求节点($J$4:$J$21,$I$4:$I$21,节奏总纲!AD73))&gt;$I$21,$I$21,INT(求节点($J$4:$J$21,$I$4:$I$21,节奏总纲!AD73)))</f>
        <v>14</v>
      </c>
      <c r="Z73" s="37">
        <f>IF(INT(求节点($J$4:$J$21,$I$4:$I$21,节奏总纲!AE73))&gt;$I$21,$I$21,INT(求节点($J$4:$J$21,$I$4:$I$21,节奏总纲!AE73)))</f>
        <v>14</v>
      </c>
      <c r="AA73" s="37">
        <f>IF(INT(求节点($J$4:$J$21,$I$4:$I$21,节奏总纲!AF73))&gt;$I$21,$I$21,INT(求节点($J$4:$J$21,$I$4:$I$21,节奏总纲!AF73)))</f>
        <v>18</v>
      </c>
      <c r="AB73" s="37">
        <f>IF(INT(求节点($J$4:$J$21,$I$4:$I$21,节奏总纲!AG73))&gt;$I$21,$I$21,INT(求节点($J$4:$J$21,$I$4:$I$21,节奏总纲!AG73)))</f>
        <v>18</v>
      </c>
      <c r="AC73" s="37">
        <f>IF(INT(求节点($J$4:$J$21,$I$4:$I$21,节奏总纲!AH73))&gt;$I$21,$I$21,INT(求节点($J$4:$J$21,$I$4:$I$21,节奏总纲!AH73)))</f>
        <v>18</v>
      </c>
      <c r="AD73" s="55">
        <f>('[2]功能-行军令'!F$7+'[2]功能-行军令'!F$14+24*60/'[2]功能-行军令'!$F$18)*'[2]功能-行军令'!$AJ$7</f>
        <v>27.599999999999998</v>
      </c>
      <c r="AE73" s="55">
        <f>('[2]功能-行军令'!G$7+'[2]功能-行军令'!G$14+24*60/'[2]功能-行军令'!$F$18)*'[2]功能-行军令'!$AJ$7</f>
        <v>40.199999999999996</v>
      </c>
      <c r="AF73" s="55">
        <f>('[2]功能-行军令'!H$7+'[2]功能-行军令'!H$14+24*60/'[2]功能-行军令'!$F$18)*'[2]功能-行军令'!$AJ$7</f>
        <v>54.6</v>
      </c>
      <c r="AG73" s="55">
        <f>('[2]功能-行军令'!I$7+'[2]功能-行军令'!I$14+24*60/'[2]功能-行军令'!$F$18)*'[2]功能-行军令'!$AJ$7</f>
        <v>61.8</v>
      </c>
      <c r="AH73" s="55">
        <f>('[2]功能-行军令'!J$7+'[2]功能-行军令'!J$14+24*60/'[2]功能-行军令'!$F$18)*'[2]功能-行军令'!$AJ$7</f>
        <v>61.8</v>
      </c>
      <c r="AL73" s="35">
        <v>70</v>
      </c>
      <c r="AM73" s="28">
        <f t="shared" ca="1" si="69"/>
        <v>21.777213266393119</v>
      </c>
      <c r="AN73" s="28">
        <f t="shared" ca="1" si="69"/>
        <v>11.795990519296273</v>
      </c>
      <c r="AO73" s="28">
        <f t="shared" ca="1" si="69"/>
        <v>7.4500992753450159</v>
      </c>
      <c r="AP73" s="28">
        <f t="shared" ca="1" si="69"/>
        <v>5.1473413175111</v>
      </c>
      <c r="AQ73" s="28">
        <f t="shared" ca="1" si="69"/>
        <v>4.5296603594097693</v>
      </c>
      <c r="AR73" s="28">
        <f t="shared" ca="1" si="69"/>
        <v>4.5296603594097693</v>
      </c>
      <c r="AS73" s="28">
        <f t="shared" ca="1" si="69"/>
        <v>4.5296603594097693</v>
      </c>
      <c r="AT73" s="28">
        <f t="shared" ca="1" si="69"/>
        <v>8.7639843780054587</v>
      </c>
      <c r="AU73" s="28">
        <f t="shared" ca="1" si="70"/>
        <v>12.998308396601145</v>
      </c>
      <c r="AV73" s="28">
        <f t="shared" ca="1" si="72"/>
        <v>21.466956433792522</v>
      </c>
      <c r="AW73" s="28">
        <f t="shared" ca="1" si="72"/>
        <v>42.638576526770969</v>
      </c>
      <c r="AX73" s="28">
        <f t="shared" ca="1" si="72"/>
        <v>85.277153053541937</v>
      </c>
      <c r="AY73" s="28">
        <f t="shared" ca="1" si="72"/>
        <v>170.25896976626981</v>
      </c>
      <c r="AZ73" s="28">
        <f t="shared" ca="1" si="72"/>
        <v>340.22260319172551</v>
      </c>
      <c r="BA73" s="28">
        <f t="shared" ca="1" si="25"/>
        <v>2.9533634081408002</v>
      </c>
      <c r="BB73" s="28">
        <f t="shared" ca="1" si="25"/>
        <v>5.9067268162816005</v>
      </c>
      <c r="BC73" s="28">
        <f t="shared" ca="1" si="25"/>
        <v>11.813453632563201</v>
      </c>
      <c r="BD73" s="28">
        <f t="shared" ca="1" si="25"/>
        <v>23.626907265126402</v>
      </c>
      <c r="BE73" s="28"/>
      <c r="BF73" s="28">
        <f t="shared" ca="1" si="71"/>
        <v>785.68662832559414</v>
      </c>
      <c r="BG73" s="28"/>
      <c r="BI73" s="28"/>
      <c r="BJ73" s="28"/>
      <c r="BK73" s="28"/>
      <c r="BL73" s="36">
        <v>70</v>
      </c>
      <c r="BM73" s="36">
        <f t="shared" ca="1" si="64"/>
        <v>18.442585754544602</v>
      </c>
      <c r="BN73" s="36">
        <f t="shared" ca="1" si="64"/>
        <v>9.9897339503783247</v>
      </c>
      <c r="BO73" s="36">
        <f t="shared" ca="1" si="64"/>
        <v>6.3093056528705214</v>
      </c>
      <c r="BP73" s="36">
        <f t="shared" ca="1" si="64"/>
        <v>4.3591566328923594</v>
      </c>
      <c r="BQ73" s="36">
        <f t="shared" ca="1" si="64"/>
        <v>3.8360578369452769</v>
      </c>
      <c r="BR73" s="36">
        <f t="shared" ca="1" si="64"/>
        <v>3.8360578369452769</v>
      </c>
      <c r="BS73" s="36">
        <f t="shared" ca="1" si="64"/>
        <v>3.8360578369452769</v>
      </c>
      <c r="BT73" s="36">
        <f t="shared" ca="1" si="64"/>
        <v>7.6721156738905538</v>
      </c>
      <c r="BU73" s="36">
        <f t="shared" ca="1" si="64"/>
        <v>11.508173510835828</v>
      </c>
      <c r="BV73" s="56">
        <f t="shared" ca="1" si="64"/>
        <v>19.180289184726384</v>
      </c>
      <c r="BW73" s="56">
        <f t="shared" ca="1" si="64"/>
        <v>38.360578369452767</v>
      </c>
      <c r="BX73" s="56">
        <f t="shared" ca="1" si="64"/>
        <v>76.721156738905535</v>
      </c>
      <c r="BY73" s="56">
        <f t="shared" ca="1" si="64"/>
        <v>153.44231347781107</v>
      </c>
      <c r="BZ73" s="56">
        <f t="shared" ca="1" si="64"/>
        <v>306.88462695562214</v>
      </c>
      <c r="CA73" s="82">
        <f t="shared" ca="1" si="26"/>
        <v>0</v>
      </c>
      <c r="CB73" s="82">
        <f t="shared" ca="1" si="26"/>
        <v>0</v>
      </c>
      <c r="CC73" s="82">
        <f t="shared" ca="1" si="26"/>
        <v>0</v>
      </c>
      <c r="CD73" s="82">
        <f t="shared" ca="1" si="26"/>
        <v>0</v>
      </c>
      <c r="CE73" s="36">
        <f t="shared" ca="1" si="65"/>
        <v>1.9147412579346736</v>
      </c>
      <c r="CF73" s="36">
        <f t="shared" ca="1" si="65"/>
        <v>1.0371515147146149</v>
      </c>
      <c r="CG73" s="36">
        <f t="shared" ca="1" si="65"/>
        <v>0.65504306192501993</v>
      </c>
      <c r="CH73" s="36">
        <f t="shared" ca="1" si="65"/>
        <v>0.4525752064209228</v>
      </c>
      <c r="CI73" s="36">
        <f t="shared" ca="1" si="65"/>
        <v>0.39826618165041211</v>
      </c>
      <c r="CJ73" s="36">
        <f t="shared" ca="1" si="65"/>
        <v>0.39826618165041211</v>
      </c>
      <c r="CK73" s="36">
        <f t="shared" ca="1" si="65"/>
        <v>0.39826618165041211</v>
      </c>
      <c r="CL73" s="36">
        <f t="shared" ca="1" si="65"/>
        <v>0.79653236330082422</v>
      </c>
      <c r="CM73" s="36">
        <f t="shared" ca="1" si="65"/>
        <v>1.1947985449512362</v>
      </c>
      <c r="CN73" s="56">
        <f t="shared" ca="1" si="65"/>
        <v>1.9913309082520607</v>
      </c>
      <c r="CO73" s="56">
        <f t="shared" ca="1" si="65"/>
        <v>3.9826618165041214</v>
      </c>
      <c r="CP73" s="56">
        <f t="shared" ca="1" si="65"/>
        <v>7.9653236330082429</v>
      </c>
      <c r="CQ73" s="56">
        <f t="shared" ca="1" si="65"/>
        <v>15.930647266016486</v>
      </c>
      <c r="CR73" s="56">
        <f t="shared" ca="1" si="65"/>
        <v>31.861294532032971</v>
      </c>
      <c r="CS73" s="82">
        <f t="shared" ca="1" si="27"/>
        <v>0</v>
      </c>
      <c r="CT73" s="82">
        <f t="shared" ca="1" si="27"/>
        <v>0</v>
      </c>
      <c r="CU73" s="82">
        <f t="shared" ca="1" si="27"/>
        <v>0</v>
      </c>
      <c r="CV73" s="82">
        <f t="shared" ca="1" si="27"/>
        <v>0</v>
      </c>
      <c r="CW73" s="36">
        <f t="shared" ca="1" si="66"/>
        <v>1.035776</v>
      </c>
      <c r="CX73" s="36">
        <f t="shared" ca="1" si="66"/>
        <v>0.5610453333333334</v>
      </c>
      <c r="CY73" s="36">
        <f t="shared" ca="1" si="66"/>
        <v>0.35434442105263164</v>
      </c>
      <c r="CZ73" s="36">
        <f t="shared" ca="1" si="66"/>
        <v>0.24481978181818181</v>
      </c>
      <c r="DA73" s="36">
        <f t="shared" ca="1" si="66"/>
        <v>0.21544140800000003</v>
      </c>
      <c r="DB73" s="36">
        <f t="shared" ca="1" si="66"/>
        <v>0.21544140800000003</v>
      </c>
      <c r="DC73" s="36">
        <f t="shared" ca="1" si="66"/>
        <v>0.21544140800000003</v>
      </c>
      <c r="DD73" s="36">
        <f t="shared" ca="1" si="66"/>
        <v>0.21544140800000003</v>
      </c>
      <c r="DE73" s="36">
        <f t="shared" ca="1" si="66"/>
        <v>0.21544140800000003</v>
      </c>
      <c r="DF73" s="56">
        <f t="shared" ca="1" si="66"/>
        <v>0.21544140800000003</v>
      </c>
      <c r="DG73" s="56">
        <f t="shared" ca="1" si="66"/>
        <v>0.21544140800000003</v>
      </c>
      <c r="DH73" s="56">
        <f t="shared" ca="1" si="66"/>
        <v>0.43088281600000006</v>
      </c>
      <c r="DI73" s="56">
        <f t="shared" ca="1" si="66"/>
        <v>0.64632422400000011</v>
      </c>
      <c r="DJ73" s="56">
        <f t="shared" ca="1" si="66"/>
        <v>1.07720704</v>
      </c>
      <c r="DK73" s="82">
        <f t="shared" ca="1" si="28"/>
        <v>2.15441408</v>
      </c>
      <c r="DL73" s="82">
        <f t="shared" ca="1" si="28"/>
        <v>4.30882816</v>
      </c>
      <c r="DM73" s="82">
        <f t="shared" ca="1" si="28"/>
        <v>8.61765632</v>
      </c>
      <c r="DN73" s="82">
        <f t="shared" ca="1" si="28"/>
        <v>17.23531264</v>
      </c>
      <c r="DO73" s="36">
        <f t="shared" ca="1" si="67"/>
        <v>0.30062343594461544</v>
      </c>
      <c r="DP73" s="36">
        <f t="shared" ca="1" si="67"/>
        <v>0.16283769447000004</v>
      </c>
      <c r="DQ73" s="36">
        <f t="shared" ca="1" si="67"/>
        <v>0.10284485966526317</v>
      </c>
      <c r="DR73" s="36">
        <f t="shared" ca="1" si="67"/>
        <v>7.1056448495999999E-2</v>
      </c>
      <c r="DS73" s="36">
        <f t="shared" ca="1" si="67"/>
        <v>6.2529674676480018E-2</v>
      </c>
      <c r="DT73" s="36">
        <f t="shared" ca="1" si="67"/>
        <v>6.2529674676480018E-2</v>
      </c>
      <c r="DU73" s="36">
        <f t="shared" ca="1" si="67"/>
        <v>6.2529674676480018E-2</v>
      </c>
      <c r="DV73" s="36">
        <f t="shared" ca="1" si="67"/>
        <v>6.2529674676480018E-2</v>
      </c>
      <c r="DW73" s="36">
        <f t="shared" ca="1" si="67"/>
        <v>6.2529674676480018E-2</v>
      </c>
      <c r="DX73" s="56">
        <f t="shared" ca="1" si="67"/>
        <v>6.2529674676480018E-2</v>
      </c>
      <c r="DY73" s="56">
        <f t="shared" ca="1" si="67"/>
        <v>6.2529674676480018E-2</v>
      </c>
      <c r="DZ73" s="56">
        <f t="shared" ca="1" si="67"/>
        <v>0.12505934935296004</v>
      </c>
      <c r="EA73" s="56">
        <f t="shared" ca="1" si="67"/>
        <v>0.18758902402944003</v>
      </c>
      <c r="EB73" s="56">
        <f t="shared" ca="1" si="67"/>
        <v>0.31264837338240004</v>
      </c>
      <c r="EC73" s="82">
        <f t="shared" ca="1" si="29"/>
        <v>0.62529674676480007</v>
      </c>
      <c r="ED73" s="82">
        <f t="shared" ca="1" si="29"/>
        <v>1.2505934935296001</v>
      </c>
      <c r="EE73" s="82">
        <f t="shared" ca="1" si="29"/>
        <v>2.5011869870592003</v>
      </c>
      <c r="EF73" s="82">
        <f t="shared" ca="1" si="29"/>
        <v>5.0023739741184006</v>
      </c>
      <c r="EG73" s="36">
        <f t="shared" ca="1" si="68"/>
        <v>8.3486817969230756E-2</v>
      </c>
      <c r="EH73" s="36">
        <f t="shared" ca="1" si="68"/>
        <v>4.5222026399999997E-2</v>
      </c>
      <c r="EI73" s="36">
        <f t="shared" ca="1" si="68"/>
        <v>2.8561279831578943E-2</v>
      </c>
      <c r="EJ73" s="36">
        <f t="shared" ca="1" si="68"/>
        <v>1.9733247883636357E-2</v>
      </c>
      <c r="EK73" s="36">
        <f t="shared" ca="1" si="68"/>
        <v>1.7365258137599999E-2</v>
      </c>
      <c r="EL73" s="36">
        <f t="shared" ca="1" si="68"/>
        <v>1.7365258137599999E-2</v>
      </c>
      <c r="EM73" s="36">
        <f t="shared" ca="1" si="68"/>
        <v>1.7365258137599999E-2</v>
      </c>
      <c r="EN73" s="36">
        <f t="shared" ca="1" si="68"/>
        <v>1.7365258137599999E-2</v>
      </c>
      <c r="EO73" s="36">
        <f t="shared" ca="1" si="68"/>
        <v>1.7365258137599999E-2</v>
      </c>
      <c r="EP73" s="56">
        <f t="shared" ca="1" si="68"/>
        <v>1.7365258137599999E-2</v>
      </c>
      <c r="EQ73" s="56">
        <f t="shared" ca="1" si="68"/>
        <v>1.7365258137599999E-2</v>
      </c>
      <c r="ER73" s="56">
        <f t="shared" ca="1" si="68"/>
        <v>3.4730516275199998E-2</v>
      </c>
      <c r="ES73" s="56">
        <f t="shared" ca="1" si="68"/>
        <v>5.20957744128E-2</v>
      </c>
      <c r="ET73" s="56">
        <f t="shared" ca="1" si="68"/>
        <v>8.6826290688000005E-2</v>
      </c>
      <c r="EU73" s="82">
        <f t="shared" ca="1" si="30"/>
        <v>0.17365258137600001</v>
      </c>
      <c r="EV73" s="82">
        <f t="shared" ca="1" si="30"/>
        <v>0.34730516275200002</v>
      </c>
      <c r="EW73" s="82">
        <f t="shared" ca="1" si="30"/>
        <v>0.69461032550400004</v>
      </c>
      <c r="EX73" s="82">
        <f t="shared" ca="1" si="30"/>
        <v>1.3892206510080001</v>
      </c>
    </row>
    <row r="74" spans="10:154" x14ac:dyDescent="0.15">
      <c r="S74" s="36">
        <v>71</v>
      </c>
      <c r="T74" s="40">
        <f>引用信息!W93</f>
        <v>432.82541321087939</v>
      </c>
      <c r="U74" s="40">
        <f>引用信息!X93</f>
        <v>30.848757669120602</v>
      </c>
      <c r="V74" s="40">
        <f>引用信息!Y93</f>
        <v>12.288</v>
      </c>
      <c r="W74" s="40">
        <f>引用信息!Z93</f>
        <v>3.1586227200000008</v>
      </c>
      <c r="X74" s="40">
        <f>引用信息!AA93</f>
        <v>0.87920639999999994</v>
      </c>
      <c r="Y74" s="37">
        <f>IF(INT(求节点($J$4:$J$21,$I$4:$I$21,节奏总纲!AD74))&gt;$I$21,$I$21,INT(求节点($J$4:$J$21,$I$4:$I$21,节奏总纲!AD74)))</f>
        <v>14</v>
      </c>
      <c r="Z74" s="37">
        <f>IF(INT(求节点($J$4:$J$21,$I$4:$I$21,节奏总纲!AE74))&gt;$I$21,$I$21,INT(求节点($J$4:$J$21,$I$4:$I$21,节奏总纲!AE74)))</f>
        <v>14</v>
      </c>
      <c r="AA74" s="37">
        <f>IF(INT(求节点($J$4:$J$21,$I$4:$I$21,节奏总纲!AF74))&gt;$I$21,$I$21,INT(求节点($J$4:$J$21,$I$4:$I$21,节奏总纲!AF74)))</f>
        <v>18</v>
      </c>
      <c r="AB74" s="37">
        <f>IF(INT(求节点($J$4:$J$21,$I$4:$I$21,节奏总纲!AG74))&gt;$I$21,$I$21,INT(求节点($J$4:$J$21,$I$4:$I$21,节奏总纲!AG74)))</f>
        <v>18</v>
      </c>
      <c r="AC74" s="37">
        <f>IF(INT(求节点($J$4:$J$21,$I$4:$I$21,节奏总纲!AH74))&gt;$I$21,$I$21,INT(求节点($J$4:$J$21,$I$4:$I$21,节奏总纲!AH74)))</f>
        <v>18</v>
      </c>
      <c r="AD74" s="55">
        <f>('[2]功能-行军令'!F$7+'[2]功能-行军令'!F$14+24*60/'[2]功能-行军令'!$F$18)*'[2]功能-行军令'!$AJ$7</f>
        <v>27.599999999999998</v>
      </c>
      <c r="AE74" s="55">
        <f>('[2]功能-行军令'!G$7+'[2]功能-行军令'!G$14+24*60/'[2]功能-行军令'!$F$18)*'[2]功能-行军令'!$AJ$7</f>
        <v>40.199999999999996</v>
      </c>
      <c r="AF74" s="55">
        <f>('[2]功能-行军令'!H$7+'[2]功能-行军令'!H$14+24*60/'[2]功能-行军令'!$F$18)*'[2]功能-行军令'!$AJ$7</f>
        <v>54.6</v>
      </c>
      <c r="AG74" s="55">
        <f>('[2]功能-行军令'!I$7+'[2]功能-行军令'!I$14+24*60/'[2]功能-行军令'!$F$18)*'[2]功能-行军令'!$AJ$7</f>
        <v>61.8</v>
      </c>
      <c r="AH74" s="55">
        <f>('[2]功能-行军令'!J$7+'[2]功能-行军令'!J$14+24*60/'[2]功能-行军令'!$F$18)*'[2]功能-行军令'!$AJ$7</f>
        <v>61.8</v>
      </c>
      <c r="AL74" s="35">
        <v>71</v>
      </c>
      <c r="AM74" s="28">
        <f t="shared" ca="1" si="69"/>
        <v>21.702406311592185</v>
      </c>
      <c r="AN74" s="28">
        <f t="shared" ca="1" si="69"/>
        <v>11.755470085445767</v>
      </c>
      <c r="AO74" s="28">
        <f t="shared" ca="1" si="69"/>
        <v>7.4245074223868013</v>
      </c>
      <c r="AP74" s="28">
        <f t="shared" ca="1" si="69"/>
        <v>5.1296596736490612</v>
      </c>
      <c r="AQ74" s="28">
        <f t="shared" ca="1" si="69"/>
        <v>4.514100512811174</v>
      </c>
      <c r="AR74" s="28">
        <f t="shared" ca="1" si="69"/>
        <v>4.514100512811174</v>
      </c>
      <c r="AS74" s="28">
        <f t="shared" ca="1" si="69"/>
        <v>4.514100512811174</v>
      </c>
      <c r="AT74" s="28">
        <f t="shared" ca="1" si="69"/>
        <v>8.7336529809452301</v>
      </c>
      <c r="AU74" s="28">
        <f t="shared" ca="1" si="70"/>
        <v>12.953205449079283</v>
      </c>
      <c r="AV74" s="28">
        <f t="shared" ca="1" si="72"/>
        <v>21.392310385347386</v>
      </c>
      <c r="AW74" s="28">
        <f t="shared" ca="1" si="72"/>
        <v>42.490072726017658</v>
      </c>
      <c r="AX74" s="28">
        <f t="shared" ca="1" si="72"/>
        <v>84.980145452035316</v>
      </c>
      <c r="AY74" s="28">
        <f t="shared" ca="1" si="72"/>
        <v>169.6657428593935</v>
      </c>
      <c r="AZ74" s="28">
        <f t="shared" ca="1" si="72"/>
        <v>339.03693767410988</v>
      </c>
      <c r="BA74" s="28">
        <f t="shared" ca="1" si="25"/>
        <v>2.9454804467712004</v>
      </c>
      <c r="BB74" s="28">
        <f t="shared" ca="1" si="25"/>
        <v>5.8909608935424007</v>
      </c>
      <c r="BC74" s="28">
        <f t="shared" ca="1" si="25"/>
        <v>11.781921787084801</v>
      </c>
      <c r="BD74" s="28">
        <f t="shared" ca="1" si="25"/>
        <v>23.563843574169603</v>
      </c>
      <c r="BE74" s="28"/>
      <c r="BF74" s="28">
        <f t="shared" ca="1" si="71"/>
        <v>782.98861926000359</v>
      </c>
      <c r="BG74" s="28"/>
      <c r="BI74" s="28"/>
      <c r="BJ74" s="28"/>
      <c r="BK74" s="28"/>
      <c r="BL74" s="36">
        <v>71</v>
      </c>
      <c r="BM74" s="36">
        <f t="shared" ref="BM74:BZ83" ca="1" si="73">IF(OFFSET($X$3,$S74,BM$1)&lt;BM$3,0,
OFFSET($S$3,$S74,BM$1)
*IFERROR(INDEX($K$49:$K$66,OFFSET($X$3,$S74,BM$1)-BM$3+1),0)
*OFFSET($AC$3,$S74,BM$1)
/(INDEX($D$4:$D$21,BM$3)
*INDEX($E$4:$E$21,BM$3)))</f>
        <v>18.378432930185035</v>
      </c>
      <c r="BN74" s="36">
        <f t="shared" ca="1" si="73"/>
        <v>9.9549845038502269</v>
      </c>
      <c r="BO74" s="36">
        <f t="shared" ca="1" si="73"/>
        <v>6.28735863401067</v>
      </c>
      <c r="BP74" s="36">
        <f t="shared" ca="1" si="73"/>
        <v>4.3439932380437352</v>
      </c>
      <c r="BQ74" s="36">
        <f t="shared" ca="1" si="73"/>
        <v>3.822714049478487</v>
      </c>
      <c r="BR74" s="36">
        <f t="shared" ca="1" si="73"/>
        <v>3.822714049478487</v>
      </c>
      <c r="BS74" s="36">
        <f t="shared" ca="1" si="73"/>
        <v>3.822714049478487</v>
      </c>
      <c r="BT74" s="36">
        <f t="shared" ca="1" si="73"/>
        <v>7.6454280989569741</v>
      </c>
      <c r="BU74" s="36">
        <f t="shared" ca="1" si="73"/>
        <v>11.46814214843546</v>
      </c>
      <c r="BV74" s="56">
        <f t="shared" ca="1" si="73"/>
        <v>19.113570247392431</v>
      </c>
      <c r="BW74" s="56">
        <f t="shared" ca="1" si="73"/>
        <v>38.227140494784862</v>
      </c>
      <c r="BX74" s="56">
        <f t="shared" ca="1" si="73"/>
        <v>76.454280989569725</v>
      </c>
      <c r="BY74" s="56">
        <f t="shared" ca="1" si="73"/>
        <v>152.90856197913945</v>
      </c>
      <c r="BZ74" s="56">
        <f t="shared" ca="1" si="73"/>
        <v>305.8171239582789</v>
      </c>
      <c r="CA74" s="82">
        <f t="shared" ca="1" si="26"/>
        <v>0</v>
      </c>
      <c r="CB74" s="82">
        <f t="shared" ca="1" si="26"/>
        <v>0</v>
      </c>
      <c r="CC74" s="82">
        <f t="shared" ca="1" si="26"/>
        <v>0</v>
      </c>
      <c r="CD74" s="82">
        <f t="shared" ca="1" si="26"/>
        <v>0</v>
      </c>
      <c r="CE74" s="36">
        <f t="shared" ref="CE74:CR83" ca="1" si="74">IF(OFFSET($X$3,$S74,CE$1)&lt;CE$3,0,
OFFSET($S$3,$S74,CE$1)
*IFERROR(INDEX($K$49:$K$66,OFFSET($X$3,$S74,CE$1)-CE$3+1),0)
*OFFSET($AC$3,$S74,CE$1)
/(INDEX($D$4:$D$21,CE$3)
*INDEX($E$4:$E$21,CE$3)))</f>
        <v>1.9078770127671509</v>
      </c>
      <c r="CF74" s="36">
        <f t="shared" ca="1" si="74"/>
        <v>1.0334333819155401</v>
      </c>
      <c r="CG74" s="36">
        <f t="shared" ca="1" si="74"/>
        <v>0.65269476752560429</v>
      </c>
      <c r="CH74" s="36">
        <f t="shared" ca="1" si="74"/>
        <v>0.45095274847223565</v>
      </c>
      <c r="CI74" s="36">
        <f t="shared" ca="1" si="74"/>
        <v>0.3968384186555674</v>
      </c>
      <c r="CJ74" s="36">
        <f t="shared" ca="1" si="74"/>
        <v>0.3968384186555674</v>
      </c>
      <c r="CK74" s="36">
        <f t="shared" ca="1" si="74"/>
        <v>0.3968384186555674</v>
      </c>
      <c r="CL74" s="36">
        <f t="shared" ca="1" si="74"/>
        <v>0.79367683731113481</v>
      </c>
      <c r="CM74" s="36">
        <f t="shared" ca="1" si="74"/>
        <v>1.1905152559667023</v>
      </c>
      <c r="CN74" s="56">
        <f t="shared" ca="1" si="74"/>
        <v>1.9841920932778372</v>
      </c>
      <c r="CO74" s="56">
        <f t="shared" ca="1" si="74"/>
        <v>3.9683841865556744</v>
      </c>
      <c r="CP74" s="56">
        <f t="shared" ca="1" si="74"/>
        <v>7.9367683731113488</v>
      </c>
      <c r="CQ74" s="56">
        <f t="shared" ca="1" si="74"/>
        <v>15.873536746222698</v>
      </c>
      <c r="CR74" s="56">
        <f t="shared" ca="1" si="74"/>
        <v>31.747073492445395</v>
      </c>
      <c r="CS74" s="82">
        <f t="shared" ca="1" si="27"/>
        <v>0</v>
      </c>
      <c r="CT74" s="82">
        <f t="shared" ca="1" si="27"/>
        <v>0</v>
      </c>
      <c r="CU74" s="82">
        <f t="shared" ca="1" si="27"/>
        <v>0</v>
      </c>
      <c r="CV74" s="82">
        <f t="shared" ca="1" si="27"/>
        <v>0</v>
      </c>
      <c r="CW74" s="36">
        <f t="shared" ref="CW74:DJ83" ca="1" si="75">IF(OFFSET($X$3,$S74,CW$1)&lt;CW$3,0,
OFFSET($S$3,$S74,CW$1)
*IFERROR(INDEX($K$49:$K$66,OFFSET($X$3,$S74,CW$1)-CW$3+1),0)
*OFFSET($AC$3,$S74,CW$1)
/(INDEX($D$4:$D$21,CW$3)
*INDEX($E$4:$E$21,CW$3)))</f>
        <v>1.032192</v>
      </c>
      <c r="CX74" s="36">
        <f t="shared" ca="1" si="75"/>
        <v>0.55910400000000005</v>
      </c>
      <c r="CY74" s="36">
        <f t="shared" ca="1" si="75"/>
        <v>0.35311831578947372</v>
      </c>
      <c r="CZ74" s="36">
        <f t="shared" ca="1" si="75"/>
        <v>0.24397265454545453</v>
      </c>
      <c r="DA74" s="36">
        <f t="shared" ca="1" si="75"/>
        <v>0.214695936</v>
      </c>
      <c r="DB74" s="36">
        <f t="shared" ca="1" si="75"/>
        <v>0.214695936</v>
      </c>
      <c r="DC74" s="36">
        <f t="shared" ca="1" si="75"/>
        <v>0.214695936</v>
      </c>
      <c r="DD74" s="36">
        <f t="shared" ca="1" si="75"/>
        <v>0.214695936</v>
      </c>
      <c r="DE74" s="36">
        <f t="shared" ca="1" si="75"/>
        <v>0.214695936</v>
      </c>
      <c r="DF74" s="56">
        <f t="shared" ca="1" si="75"/>
        <v>0.214695936</v>
      </c>
      <c r="DG74" s="56">
        <f t="shared" ca="1" si="75"/>
        <v>0.214695936</v>
      </c>
      <c r="DH74" s="56">
        <f t="shared" ca="1" si="75"/>
        <v>0.42939187200000001</v>
      </c>
      <c r="DI74" s="56">
        <f t="shared" ca="1" si="75"/>
        <v>0.64408780799999998</v>
      </c>
      <c r="DJ74" s="56">
        <f t="shared" ca="1" si="75"/>
        <v>1.0734796800000002</v>
      </c>
      <c r="DK74" s="82">
        <f t="shared" ca="1" si="28"/>
        <v>2.1469593600000003</v>
      </c>
      <c r="DL74" s="82">
        <f t="shared" ca="1" si="28"/>
        <v>4.2939187200000006</v>
      </c>
      <c r="DM74" s="82">
        <f t="shared" ca="1" si="28"/>
        <v>8.5878374400000013</v>
      </c>
      <c r="DN74" s="82">
        <f t="shared" ca="1" si="28"/>
        <v>17.175674880000003</v>
      </c>
      <c r="DO74" s="36">
        <f t="shared" ref="DO74:EB83" ca="1" si="76">IF(OFFSET($X$3,$S74,DO$1)&lt;DO$3,0,
OFFSET($S$3,$S74,DO$1)
*IFERROR(INDEX($K$49:$K$66,OFFSET($X$3,$S74,DO$1)-DO$3+1),0)
*OFFSET($AC$3,$S74,DO$1)
/(INDEX($D$4:$D$21,DO$3)
*INDEX($E$4:$E$21,DO$3)))</f>
        <v>0.30031212937846163</v>
      </c>
      <c r="DP74" s="36">
        <f t="shared" ca="1" si="76"/>
        <v>0.16266907008000006</v>
      </c>
      <c r="DQ74" s="36">
        <f t="shared" ca="1" si="76"/>
        <v>0.10273836005052635</v>
      </c>
      <c r="DR74" s="36">
        <f t="shared" ca="1" si="76"/>
        <v>7.0982866944000009E-2</v>
      </c>
      <c r="DS74" s="36">
        <f t="shared" ca="1" si="76"/>
        <v>6.2464922910720019E-2</v>
      </c>
      <c r="DT74" s="36">
        <f t="shared" ca="1" si="76"/>
        <v>6.2464922910720019E-2</v>
      </c>
      <c r="DU74" s="36">
        <f t="shared" ca="1" si="76"/>
        <v>6.2464922910720019E-2</v>
      </c>
      <c r="DV74" s="36">
        <f t="shared" ca="1" si="76"/>
        <v>6.2464922910720019E-2</v>
      </c>
      <c r="DW74" s="36">
        <f t="shared" ca="1" si="76"/>
        <v>6.2464922910720019E-2</v>
      </c>
      <c r="DX74" s="56">
        <f t="shared" ca="1" si="76"/>
        <v>6.2464922910720019E-2</v>
      </c>
      <c r="DY74" s="56">
        <f t="shared" ca="1" si="76"/>
        <v>6.2464922910720019E-2</v>
      </c>
      <c r="DZ74" s="56">
        <f t="shared" ca="1" si="76"/>
        <v>0.12492984582144004</v>
      </c>
      <c r="EA74" s="56">
        <f t="shared" ca="1" si="76"/>
        <v>0.18739476873216004</v>
      </c>
      <c r="EB74" s="56">
        <f t="shared" ca="1" si="76"/>
        <v>0.31232461455360011</v>
      </c>
      <c r="EC74" s="82">
        <f t="shared" ca="1" si="29"/>
        <v>0.62464922910720022</v>
      </c>
      <c r="ED74" s="82">
        <f t="shared" ca="1" si="29"/>
        <v>1.2492984582144004</v>
      </c>
      <c r="EE74" s="82">
        <f t="shared" ca="1" si="29"/>
        <v>2.4985969164288009</v>
      </c>
      <c r="EF74" s="82">
        <f t="shared" ca="1" si="29"/>
        <v>4.9971938328576018</v>
      </c>
      <c r="EG74" s="36">
        <f t="shared" ref="EG74:ET83" ca="1" si="77">IF(OFFSET($X$3,$S74,EG$1)&lt;EG$3,0,
OFFSET($S$3,$S74,EG$1)
*IFERROR(INDEX($K$49:$K$66,OFFSET($X$3,$S74,EG$1)-EG$3+1),0)
*OFFSET($AC$3,$S74,EG$1)
/(INDEX($D$4:$D$21,EG$3)
*INDEX($E$4:$E$21,EG$3)))</f>
        <v>8.359223926153847E-2</v>
      </c>
      <c r="EH74" s="36">
        <f t="shared" ca="1" si="77"/>
        <v>4.5279129600000002E-2</v>
      </c>
      <c r="EI74" s="36">
        <f t="shared" ca="1" si="77"/>
        <v>2.8597345010526319E-2</v>
      </c>
      <c r="EJ74" s="36">
        <f t="shared" ca="1" si="77"/>
        <v>1.9758165643636364E-2</v>
      </c>
      <c r="EK74" s="36">
        <f t="shared" ca="1" si="77"/>
        <v>1.7387185766400002E-2</v>
      </c>
      <c r="EL74" s="36">
        <f t="shared" ca="1" si="77"/>
        <v>1.7387185766400002E-2</v>
      </c>
      <c r="EM74" s="36">
        <f t="shared" ca="1" si="77"/>
        <v>1.7387185766400002E-2</v>
      </c>
      <c r="EN74" s="36">
        <f t="shared" ca="1" si="77"/>
        <v>1.7387185766400002E-2</v>
      </c>
      <c r="EO74" s="36">
        <f t="shared" ca="1" si="77"/>
        <v>1.7387185766400002E-2</v>
      </c>
      <c r="EP74" s="56">
        <f t="shared" ca="1" si="77"/>
        <v>1.7387185766400002E-2</v>
      </c>
      <c r="EQ74" s="56">
        <f t="shared" ca="1" si="77"/>
        <v>1.7387185766400002E-2</v>
      </c>
      <c r="ER74" s="56">
        <f t="shared" ca="1" si="77"/>
        <v>3.4774371532800004E-2</v>
      </c>
      <c r="ES74" s="56">
        <f t="shared" ca="1" si="77"/>
        <v>5.2161557299199988E-2</v>
      </c>
      <c r="ET74" s="56">
        <f t="shared" ca="1" si="77"/>
        <v>8.6935928831999992E-2</v>
      </c>
      <c r="EU74" s="82">
        <f t="shared" ca="1" si="30"/>
        <v>0.17387185766399998</v>
      </c>
      <c r="EV74" s="82">
        <f t="shared" ca="1" si="30"/>
        <v>0.34774371532799997</v>
      </c>
      <c r="EW74" s="82">
        <f t="shared" ca="1" si="30"/>
        <v>0.69548743065599994</v>
      </c>
      <c r="EX74" s="82">
        <f t="shared" ca="1" si="30"/>
        <v>1.3909748613119999</v>
      </c>
    </row>
    <row r="75" spans="10:154" x14ac:dyDescent="0.15">
      <c r="S75" s="36">
        <v>72</v>
      </c>
      <c r="T75" s="40">
        <f>引用信息!W94</f>
        <v>431.31462293099429</v>
      </c>
      <c r="U75" s="40">
        <f>引用信息!X94</f>
        <v>30.73779544900572</v>
      </c>
      <c r="V75" s="40">
        <f>引用信息!Y94</f>
        <v>12.245333333333333</v>
      </c>
      <c r="W75" s="40">
        <f>引用信息!Z94</f>
        <v>3.1552952200000006</v>
      </c>
      <c r="X75" s="40">
        <f>引用信息!AA94</f>
        <v>0.8802863999999998</v>
      </c>
      <c r="Y75" s="37">
        <f>IF(INT(求节点($J$4:$J$21,$I$4:$I$21,节奏总纲!AD75))&gt;$I$21,$I$21,INT(求节点($J$4:$J$21,$I$4:$I$21,节奏总纲!AD75)))</f>
        <v>14</v>
      </c>
      <c r="Z75" s="37">
        <f>IF(INT(求节点($J$4:$J$21,$I$4:$I$21,节奏总纲!AE75))&gt;$I$21,$I$21,INT(求节点($J$4:$J$21,$I$4:$I$21,节奏总纲!AE75)))</f>
        <v>14</v>
      </c>
      <c r="AA75" s="37">
        <f>IF(INT(求节点($J$4:$J$21,$I$4:$I$21,节奏总纲!AF75))&gt;$I$21,$I$21,INT(求节点($J$4:$J$21,$I$4:$I$21,节奏总纲!AF75)))</f>
        <v>18</v>
      </c>
      <c r="AB75" s="37">
        <f>IF(INT(求节点($J$4:$J$21,$I$4:$I$21,节奏总纲!AG75))&gt;$I$21,$I$21,INT(求节点($J$4:$J$21,$I$4:$I$21,节奏总纲!AG75)))</f>
        <v>18</v>
      </c>
      <c r="AC75" s="37">
        <f>IF(INT(求节点($J$4:$J$21,$I$4:$I$21,节奏总纲!AH75))&gt;$I$21,$I$21,INT(求节点($J$4:$J$21,$I$4:$I$21,节奏总纲!AH75)))</f>
        <v>18</v>
      </c>
      <c r="AD75" s="55">
        <f>('[2]功能-行军令'!F$7+'[2]功能-行军令'!F$14+24*60/'[2]功能-行军令'!$F$18)*'[2]功能-行军令'!$AJ$7</f>
        <v>27.599999999999998</v>
      </c>
      <c r="AE75" s="55">
        <f>('[2]功能-行军令'!G$7+'[2]功能-行军令'!G$14+24*60/'[2]功能-行军令'!$F$18)*'[2]功能-行军令'!$AJ$7</f>
        <v>40.199999999999996</v>
      </c>
      <c r="AF75" s="55">
        <f>('[2]功能-行军令'!H$7+'[2]功能-行军令'!H$14+24*60/'[2]功能-行军令'!$F$18)*'[2]功能-行军令'!$AJ$7</f>
        <v>54.6</v>
      </c>
      <c r="AG75" s="55">
        <f>('[2]功能-行军令'!I$7+'[2]功能-行军令'!I$14+24*60/'[2]功能-行军令'!$F$18)*'[2]功能-行军令'!$AJ$7</f>
        <v>61.8</v>
      </c>
      <c r="AH75" s="55">
        <f>('[2]功能-行军令'!J$7+'[2]功能-行军令'!J$14+24*60/'[2]功能-行军令'!$F$18)*'[2]功能-行军令'!$AJ$7</f>
        <v>61.8</v>
      </c>
      <c r="AL75" s="35">
        <v>72</v>
      </c>
      <c r="AM75" s="28">
        <f t="shared" ref="AM75:AT84" ca="1" si="78">SUMIF($BM$3:$EX$3,AM$3,$BM75:$EX75)</f>
        <v>21.627595560094569</v>
      </c>
      <c r="AN75" s="28">
        <f t="shared" ca="1" si="78"/>
        <v>11.714947595051227</v>
      </c>
      <c r="AO75" s="28">
        <f t="shared" ca="1" si="78"/>
        <v>7.3989142705586701</v>
      </c>
      <c r="AP75" s="28">
        <f t="shared" ca="1" si="78"/>
        <v>5.1119771323859888</v>
      </c>
      <c r="AQ75" s="28">
        <f t="shared" ca="1" si="78"/>
        <v>4.4985398764996702</v>
      </c>
      <c r="AR75" s="28">
        <f t="shared" ca="1" si="78"/>
        <v>4.4985398764996702</v>
      </c>
      <c r="AS75" s="28">
        <f t="shared" ca="1" si="78"/>
        <v>4.4985398764996702</v>
      </c>
      <c r="AT75" s="28">
        <f t="shared" ca="1" si="78"/>
        <v>8.7033216268822216</v>
      </c>
      <c r="AU75" s="28">
        <f t="shared" ca="1" si="70"/>
        <v>12.908103377264773</v>
      </c>
      <c r="AV75" s="28">
        <f t="shared" ca="1" si="72"/>
        <v>21.317666878029872</v>
      </c>
      <c r="AW75" s="28">
        <f t="shared" ca="1" si="72"/>
        <v>42.341575629942625</v>
      </c>
      <c r="AX75" s="28">
        <f t="shared" ca="1" si="72"/>
        <v>84.68315125988525</v>
      </c>
      <c r="AY75" s="28">
        <f t="shared" ca="1" si="72"/>
        <v>169.07254439365337</v>
      </c>
      <c r="AZ75" s="28">
        <f t="shared" ca="1" si="72"/>
        <v>337.85133066118965</v>
      </c>
      <c r="BA75" s="28">
        <f t="shared" ca="1" si="25"/>
        <v>2.9375812611712004</v>
      </c>
      <c r="BB75" s="28">
        <f t="shared" ca="1" si="25"/>
        <v>5.8751625223424009</v>
      </c>
      <c r="BC75" s="28">
        <f t="shared" ca="1" si="25"/>
        <v>11.750325044684802</v>
      </c>
      <c r="BD75" s="28">
        <f t="shared" ca="1" si="25"/>
        <v>23.500650089369604</v>
      </c>
      <c r="BE75" s="28"/>
      <c r="BF75" s="28">
        <f t="shared" ca="1" si="71"/>
        <v>780.2904669320053</v>
      </c>
      <c r="BG75" s="28"/>
      <c r="BI75" s="28"/>
      <c r="BJ75" s="28"/>
      <c r="BK75" s="28"/>
      <c r="BL75" s="36">
        <v>72</v>
      </c>
      <c r="BM75" s="36">
        <f t="shared" ca="1" si="73"/>
        <v>18.314282450608371</v>
      </c>
      <c r="BN75" s="36">
        <f t="shared" ca="1" si="73"/>
        <v>9.9202363274128675</v>
      </c>
      <c r="BO75" s="36">
        <f t="shared" ca="1" si="73"/>
        <v>6.2654124173133905</v>
      </c>
      <c r="BP75" s="36">
        <f t="shared" ca="1" si="73"/>
        <v>4.3288303974165236</v>
      </c>
      <c r="BQ75" s="36">
        <f t="shared" ca="1" si="73"/>
        <v>3.8093707497265412</v>
      </c>
      <c r="BR75" s="36">
        <f t="shared" ca="1" si="73"/>
        <v>3.8093707497265412</v>
      </c>
      <c r="BS75" s="36">
        <f t="shared" ca="1" si="73"/>
        <v>3.8093707497265412</v>
      </c>
      <c r="BT75" s="36">
        <f t="shared" ca="1" si="73"/>
        <v>7.6187414994530824</v>
      </c>
      <c r="BU75" s="36">
        <f t="shared" ca="1" si="73"/>
        <v>11.428112249179623</v>
      </c>
      <c r="BV75" s="56">
        <f t="shared" ca="1" si="73"/>
        <v>19.046853748632707</v>
      </c>
      <c r="BW75" s="56">
        <f t="shared" ca="1" si="73"/>
        <v>38.093707497265413</v>
      </c>
      <c r="BX75" s="56">
        <f t="shared" ca="1" si="73"/>
        <v>76.187414994530826</v>
      </c>
      <c r="BY75" s="56">
        <f t="shared" ca="1" si="73"/>
        <v>152.37482998906165</v>
      </c>
      <c r="BZ75" s="56">
        <f t="shared" ca="1" si="73"/>
        <v>304.7496599781233</v>
      </c>
      <c r="CA75" s="82">
        <f t="shared" ca="1" si="26"/>
        <v>0</v>
      </c>
      <c r="CB75" s="82">
        <f t="shared" ca="1" si="26"/>
        <v>0</v>
      </c>
      <c r="CC75" s="82">
        <f t="shared" ca="1" si="26"/>
        <v>0</v>
      </c>
      <c r="CD75" s="82">
        <f t="shared" ca="1" si="26"/>
        <v>0</v>
      </c>
      <c r="CE75" s="36">
        <f t="shared" ca="1" si="74"/>
        <v>1.9010144262308151</v>
      </c>
      <c r="CF75" s="36">
        <f t="shared" ca="1" si="74"/>
        <v>1.0297161475416916</v>
      </c>
      <c r="CG75" s="36">
        <f t="shared" ca="1" si="74"/>
        <v>0.65034704055264725</v>
      </c>
      <c r="CH75" s="36">
        <f t="shared" ca="1" si="74"/>
        <v>0.44933068256364717</v>
      </c>
      <c r="CI75" s="36">
        <f t="shared" ca="1" si="74"/>
        <v>0.39541100065600954</v>
      </c>
      <c r="CJ75" s="36">
        <f t="shared" ca="1" si="74"/>
        <v>0.39541100065600954</v>
      </c>
      <c r="CK75" s="36">
        <f t="shared" ca="1" si="74"/>
        <v>0.39541100065600954</v>
      </c>
      <c r="CL75" s="36">
        <f t="shared" ca="1" si="74"/>
        <v>0.79082200131201907</v>
      </c>
      <c r="CM75" s="36">
        <f t="shared" ca="1" si="74"/>
        <v>1.1862330019680285</v>
      </c>
      <c r="CN75" s="56">
        <f t="shared" ca="1" si="74"/>
        <v>1.977055003280048</v>
      </c>
      <c r="CO75" s="56">
        <f t="shared" ca="1" si="74"/>
        <v>3.954110006560096</v>
      </c>
      <c r="CP75" s="56">
        <f t="shared" ca="1" si="74"/>
        <v>7.9082200131201921</v>
      </c>
      <c r="CQ75" s="56">
        <f t="shared" ca="1" si="74"/>
        <v>15.816440026240384</v>
      </c>
      <c r="CR75" s="56">
        <f t="shared" ca="1" si="74"/>
        <v>31.632880052480768</v>
      </c>
      <c r="CS75" s="82">
        <f t="shared" ca="1" si="27"/>
        <v>0</v>
      </c>
      <c r="CT75" s="82">
        <f t="shared" ca="1" si="27"/>
        <v>0</v>
      </c>
      <c r="CU75" s="82">
        <f t="shared" ca="1" si="27"/>
        <v>0</v>
      </c>
      <c r="CV75" s="82">
        <f t="shared" ca="1" si="27"/>
        <v>0</v>
      </c>
      <c r="CW75" s="36">
        <f t="shared" ca="1" si="75"/>
        <v>1.028608</v>
      </c>
      <c r="CX75" s="36">
        <f t="shared" ca="1" si="75"/>
        <v>0.55716266666666669</v>
      </c>
      <c r="CY75" s="36">
        <f t="shared" ca="1" si="75"/>
        <v>0.35189221052631581</v>
      </c>
      <c r="CZ75" s="36">
        <f t="shared" ca="1" si="75"/>
        <v>0.24312552727272727</v>
      </c>
      <c r="DA75" s="36">
        <f t="shared" ca="1" si="75"/>
        <v>0.21395046400000001</v>
      </c>
      <c r="DB75" s="36">
        <f t="shared" ca="1" si="75"/>
        <v>0.21395046400000001</v>
      </c>
      <c r="DC75" s="36">
        <f t="shared" ca="1" si="75"/>
        <v>0.21395046400000001</v>
      </c>
      <c r="DD75" s="36">
        <f t="shared" ca="1" si="75"/>
        <v>0.21395046400000001</v>
      </c>
      <c r="DE75" s="36">
        <f t="shared" ca="1" si="75"/>
        <v>0.21395046400000001</v>
      </c>
      <c r="DF75" s="56">
        <f t="shared" ca="1" si="75"/>
        <v>0.21395046400000001</v>
      </c>
      <c r="DG75" s="56">
        <f t="shared" ca="1" si="75"/>
        <v>0.21395046400000001</v>
      </c>
      <c r="DH75" s="56">
        <f t="shared" ca="1" si="75"/>
        <v>0.42790092800000001</v>
      </c>
      <c r="DI75" s="56">
        <f t="shared" ca="1" si="75"/>
        <v>0.64185139199999997</v>
      </c>
      <c r="DJ75" s="56">
        <f t="shared" ca="1" si="75"/>
        <v>1.0697523200000001</v>
      </c>
      <c r="DK75" s="82">
        <f t="shared" ca="1" si="28"/>
        <v>2.1395046400000002</v>
      </c>
      <c r="DL75" s="82">
        <f t="shared" ca="1" si="28"/>
        <v>4.2790092800000004</v>
      </c>
      <c r="DM75" s="82">
        <f t="shared" ca="1" si="28"/>
        <v>8.5580185600000007</v>
      </c>
      <c r="DN75" s="82">
        <f t="shared" ca="1" si="28"/>
        <v>17.116037120000001</v>
      </c>
      <c r="DO75" s="36">
        <f t="shared" ca="1" si="76"/>
        <v>0.29999576091692315</v>
      </c>
      <c r="DP75" s="36">
        <f t="shared" ca="1" si="76"/>
        <v>0.16249770383000003</v>
      </c>
      <c r="DQ75" s="36">
        <f t="shared" ca="1" si="76"/>
        <v>0.10263012873473686</v>
      </c>
      <c r="DR75" s="36">
        <f t="shared" ca="1" si="76"/>
        <v>7.0908088943999997E-2</v>
      </c>
      <c r="DS75" s="36">
        <f t="shared" ca="1" si="76"/>
        <v>6.2399118270720012E-2</v>
      </c>
      <c r="DT75" s="36">
        <f t="shared" ca="1" si="76"/>
        <v>6.2399118270720012E-2</v>
      </c>
      <c r="DU75" s="36">
        <f t="shared" ca="1" si="76"/>
        <v>6.2399118270720012E-2</v>
      </c>
      <c r="DV75" s="36">
        <f t="shared" ca="1" si="76"/>
        <v>6.2399118270720012E-2</v>
      </c>
      <c r="DW75" s="36">
        <f t="shared" ca="1" si="76"/>
        <v>6.2399118270720012E-2</v>
      </c>
      <c r="DX75" s="56">
        <f t="shared" ca="1" si="76"/>
        <v>6.2399118270720012E-2</v>
      </c>
      <c r="DY75" s="56">
        <f t="shared" ca="1" si="76"/>
        <v>6.2399118270720012E-2</v>
      </c>
      <c r="DZ75" s="56">
        <f t="shared" ca="1" si="76"/>
        <v>0.12479823654144002</v>
      </c>
      <c r="EA75" s="56">
        <f t="shared" ca="1" si="76"/>
        <v>0.18719735481216002</v>
      </c>
      <c r="EB75" s="56">
        <f t="shared" ca="1" si="76"/>
        <v>0.31199559135360005</v>
      </c>
      <c r="EC75" s="82">
        <f t="shared" ca="1" si="29"/>
        <v>0.62399118270720011</v>
      </c>
      <c r="ED75" s="82">
        <f t="shared" ca="1" si="29"/>
        <v>1.2479823654144002</v>
      </c>
      <c r="EE75" s="82">
        <f t="shared" ca="1" si="29"/>
        <v>2.4959647308288004</v>
      </c>
      <c r="EF75" s="82">
        <f t="shared" ca="1" si="29"/>
        <v>4.9919294616576009</v>
      </c>
      <c r="EG75" s="36">
        <f t="shared" ca="1" si="77"/>
        <v>8.3694922338461528E-2</v>
      </c>
      <c r="EH75" s="36">
        <f t="shared" ca="1" si="77"/>
        <v>4.5334749599999995E-2</v>
      </c>
      <c r="EI75" s="36">
        <f t="shared" ca="1" si="77"/>
        <v>2.8632473431578941E-2</v>
      </c>
      <c r="EJ75" s="36">
        <f t="shared" ca="1" si="77"/>
        <v>1.9782436189090903E-2</v>
      </c>
      <c r="EK75" s="36">
        <f t="shared" ca="1" si="77"/>
        <v>1.7408543846399997E-2</v>
      </c>
      <c r="EL75" s="36">
        <f t="shared" ca="1" si="77"/>
        <v>1.7408543846399997E-2</v>
      </c>
      <c r="EM75" s="36">
        <f t="shared" ca="1" si="77"/>
        <v>1.7408543846399997E-2</v>
      </c>
      <c r="EN75" s="36">
        <f t="shared" ca="1" si="77"/>
        <v>1.7408543846399997E-2</v>
      </c>
      <c r="EO75" s="36">
        <f t="shared" ca="1" si="77"/>
        <v>1.7408543846399997E-2</v>
      </c>
      <c r="EP75" s="56">
        <f t="shared" ca="1" si="77"/>
        <v>1.7408543846399997E-2</v>
      </c>
      <c r="EQ75" s="56">
        <f t="shared" ca="1" si="77"/>
        <v>1.7408543846399997E-2</v>
      </c>
      <c r="ER75" s="56">
        <f t="shared" ca="1" si="77"/>
        <v>3.4817087692799994E-2</v>
      </c>
      <c r="ES75" s="56">
        <f t="shared" ca="1" si="77"/>
        <v>5.2225631539199985E-2</v>
      </c>
      <c r="ET75" s="56">
        <f t="shared" ca="1" si="77"/>
        <v>8.7042719231999979E-2</v>
      </c>
      <c r="EU75" s="82">
        <f t="shared" ca="1" si="30"/>
        <v>0.17408543846399996</v>
      </c>
      <c r="EV75" s="82">
        <f t="shared" ca="1" si="30"/>
        <v>0.34817087692799992</v>
      </c>
      <c r="EW75" s="82">
        <f t="shared" ca="1" si="30"/>
        <v>0.69634175385599983</v>
      </c>
      <c r="EX75" s="82">
        <f t="shared" ca="1" si="30"/>
        <v>1.3926835077119997</v>
      </c>
    </row>
    <row r="76" spans="10:154" x14ac:dyDescent="0.15">
      <c r="S76" s="36">
        <v>73</v>
      </c>
      <c r="T76" s="40">
        <f>引用信息!W95</f>
        <v>429.80388787244573</v>
      </c>
      <c r="U76" s="40">
        <f>引用信息!X95</f>
        <v>30.62686004755431</v>
      </c>
      <c r="V76" s="40">
        <f>引用信息!Y95</f>
        <v>12.202666666666667</v>
      </c>
      <c r="W76" s="40">
        <f>引用信息!Z95</f>
        <v>3.1519144800000012</v>
      </c>
      <c r="X76" s="40">
        <f>引用信息!AA95</f>
        <v>0.88133759999999994</v>
      </c>
      <c r="Y76" s="37">
        <f>IF(INT(求节点($J$4:$J$21,$I$4:$I$21,节奏总纲!AD76))&gt;$I$21,$I$21,INT(求节点($J$4:$J$21,$I$4:$I$21,节奏总纲!AD76)))</f>
        <v>14</v>
      </c>
      <c r="Z76" s="37">
        <f>IF(INT(求节点($J$4:$J$21,$I$4:$I$21,节奏总纲!AE76))&gt;$I$21,$I$21,INT(求节点($J$4:$J$21,$I$4:$I$21,节奏总纲!AE76)))</f>
        <v>14</v>
      </c>
      <c r="AA76" s="37">
        <f>IF(INT(求节点($J$4:$J$21,$I$4:$I$21,节奏总纲!AF76))&gt;$I$21,$I$21,INT(求节点($J$4:$J$21,$I$4:$I$21,节奏总纲!AF76)))</f>
        <v>18</v>
      </c>
      <c r="AB76" s="37">
        <f>IF(INT(求节点($J$4:$J$21,$I$4:$I$21,节奏总纲!AG76))&gt;$I$21,$I$21,INT(求节点($J$4:$J$21,$I$4:$I$21,节奏总纲!AG76)))</f>
        <v>18</v>
      </c>
      <c r="AC76" s="37">
        <f>IF(INT(求节点($J$4:$J$21,$I$4:$I$21,节奏总纲!AH76))&gt;$I$21,$I$21,INT(求节点($J$4:$J$21,$I$4:$I$21,节奏总纲!AH76)))</f>
        <v>18</v>
      </c>
      <c r="AD76" s="55">
        <f>('[2]功能-行军令'!F$7+'[2]功能-行军令'!F$14+24*60/'[2]功能-行军令'!$F$18)*'[2]功能-行军令'!$AJ$7</f>
        <v>27.599999999999998</v>
      </c>
      <c r="AE76" s="55">
        <f>('[2]功能-行军令'!G$7+'[2]功能-行军令'!G$14+24*60/'[2]功能-行军令'!$F$18)*'[2]功能-行军令'!$AJ$7</f>
        <v>40.199999999999996</v>
      </c>
      <c r="AF76" s="55">
        <f>('[2]功能-行军令'!H$7+'[2]功能-行军令'!H$14+24*60/'[2]功能-行军令'!$F$18)*'[2]功能-行军令'!$AJ$7</f>
        <v>54.6</v>
      </c>
      <c r="AG76" s="55">
        <f>('[2]功能-行军令'!I$7+'[2]功能-行军令'!I$14+24*60/'[2]功能-行军令'!$F$18)*'[2]功能-行军令'!$AJ$7</f>
        <v>61.8</v>
      </c>
      <c r="AH76" s="55">
        <f>('[2]功能-行军令'!J$7+'[2]功能-行军令'!J$14+24*60/'[2]功能-行军令'!$F$18)*'[2]功能-行军令'!$AJ$7</f>
        <v>61.8</v>
      </c>
      <c r="AL76" s="35">
        <v>73</v>
      </c>
      <c r="AM76" s="28">
        <f t="shared" ca="1" si="78"/>
        <v>21.552781011900287</v>
      </c>
      <c r="AN76" s="28">
        <f t="shared" ca="1" si="78"/>
        <v>11.674423048112654</v>
      </c>
      <c r="AO76" s="28">
        <f t="shared" ca="1" si="78"/>
        <v>7.3733198198606242</v>
      </c>
      <c r="AP76" s="28">
        <f t="shared" ca="1" si="78"/>
        <v>5.0942936937218839</v>
      </c>
      <c r="AQ76" s="28">
        <f t="shared" ca="1" si="78"/>
        <v>4.482978450475259</v>
      </c>
      <c r="AR76" s="28">
        <f t="shared" ca="1" si="78"/>
        <v>4.482978450475259</v>
      </c>
      <c r="AS76" s="28">
        <f t="shared" ca="1" si="78"/>
        <v>4.482978450475259</v>
      </c>
      <c r="AT76" s="28">
        <f t="shared" ca="1" si="78"/>
        <v>8.6729903158164383</v>
      </c>
      <c r="AU76" s="28">
        <f t="shared" ca="1" si="70"/>
        <v>12.863002181157615</v>
      </c>
      <c r="AV76" s="28">
        <f t="shared" ca="1" si="72"/>
        <v>21.243025911839979</v>
      </c>
      <c r="AW76" s="28">
        <f t="shared" ca="1" si="72"/>
        <v>42.193085238545876</v>
      </c>
      <c r="AX76" s="28">
        <f t="shared" ca="1" si="72"/>
        <v>84.386170477091753</v>
      </c>
      <c r="AY76" s="28">
        <f t="shared" ca="1" si="72"/>
        <v>168.4793743690494</v>
      </c>
      <c r="AZ76" s="28">
        <f t="shared" ca="1" si="72"/>
        <v>336.66578215296477</v>
      </c>
      <c r="BA76" s="28">
        <f t="shared" ca="1" si="25"/>
        <v>2.9296658513408005</v>
      </c>
      <c r="BB76" s="28">
        <f t="shared" ca="1" si="25"/>
        <v>5.859331702681601</v>
      </c>
      <c r="BC76" s="28">
        <f t="shared" ca="1" si="25"/>
        <v>11.718663405363202</v>
      </c>
      <c r="BD76" s="28">
        <f t="shared" ca="1" si="25"/>
        <v>23.437326810726404</v>
      </c>
      <c r="BE76" s="28"/>
      <c r="BF76" s="28">
        <f t="shared" ca="1" si="71"/>
        <v>777.59217134159906</v>
      </c>
      <c r="BG76" s="28"/>
      <c r="BI76" s="28"/>
      <c r="BJ76" s="28"/>
      <c r="BK76" s="28"/>
      <c r="BL76" s="36">
        <v>73</v>
      </c>
      <c r="BM76" s="36">
        <f t="shared" ca="1" si="73"/>
        <v>18.25013431581462</v>
      </c>
      <c r="BN76" s="36">
        <f t="shared" ca="1" si="73"/>
        <v>9.8854894210662518</v>
      </c>
      <c r="BO76" s="36">
        <f t="shared" ca="1" si="73"/>
        <v>6.2434670027786856</v>
      </c>
      <c r="BP76" s="36">
        <f t="shared" ca="1" si="73"/>
        <v>4.3136681110107276</v>
      </c>
      <c r="BQ76" s="36">
        <f t="shared" ca="1" si="73"/>
        <v>3.7960279376894408</v>
      </c>
      <c r="BR76" s="36">
        <f t="shared" ca="1" si="73"/>
        <v>3.7960279376894408</v>
      </c>
      <c r="BS76" s="36">
        <f t="shared" ca="1" si="73"/>
        <v>3.7960279376894408</v>
      </c>
      <c r="BT76" s="36">
        <f t="shared" ca="1" si="73"/>
        <v>7.5920558753788816</v>
      </c>
      <c r="BU76" s="36">
        <f t="shared" ca="1" si="73"/>
        <v>11.38808381306832</v>
      </c>
      <c r="BV76" s="56">
        <f t="shared" ca="1" si="73"/>
        <v>18.980139688447206</v>
      </c>
      <c r="BW76" s="56">
        <f t="shared" ca="1" si="73"/>
        <v>37.960279376894412</v>
      </c>
      <c r="BX76" s="56">
        <f t="shared" ca="1" si="73"/>
        <v>75.920558753788825</v>
      </c>
      <c r="BY76" s="56">
        <f t="shared" ca="1" si="73"/>
        <v>151.84111750757765</v>
      </c>
      <c r="BZ76" s="56">
        <f t="shared" ca="1" si="73"/>
        <v>303.6822350151553</v>
      </c>
      <c r="CA76" s="82">
        <f t="shared" ca="1" si="26"/>
        <v>0</v>
      </c>
      <c r="CB76" s="82">
        <f t="shared" ca="1" si="26"/>
        <v>0</v>
      </c>
      <c r="CC76" s="82">
        <f t="shared" ca="1" si="26"/>
        <v>0</v>
      </c>
      <c r="CD76" s="82">
        <f t="shared" ca="1" si="26"/>
        <v>0</v>
      </c>
      <c r="CE76" s="36">
        <f t="shared" ca="1" si="74"/>
        <v>1.8941534983256665</v>
      </c>
      <c r="CF76" s="36">
        <f t="shared" ca="1" si="74"/>
        <v>1.0259998115930693</v>
      </c>
      <c r="CG76" s="36">
        <f t="shared" ca="1" si="74"/>
        <v>0.64799988100614903</v>
      </c>
      <c r="CH76" s="36">
        <f t="shared" ca="1" si="74"/>
        <v>0.44770900869515745</v>
      </c>
      <c r="CI76" s="36">
        <f t="shared" ca="1" si="74"/>
        <v>0.39398392765173862</v>
      </c>
      <c r="CJ76" s="36">
        <f t="shared" ca="1" si="74"/>
        <v>0.39398392765173862</v>
      </c>
      <c r="CK76" s="36">
        <f t="shared" ca="1" si="74"/>
        <v>0.39398392765173862</v>
      </c>
      <c r="CL76" s="36">
        <f t="shared" ca="1" si="74"/>
        <v>0.78796785530347724</v>
      </c>
      <c r="CM76" s="36">
        <f t="shared" ca="1" si="74"/>
        <v>1.1819517829552157</v>
      </c>
      <c r="CN76" s="56">
        <f t="shared" ca="1" si="74"/>
        <v>1.969919638258693</v>
      </c>
      <c r="CO76" s="56">
        <f t="shared" ca="1" si="74"/>
        <v>3.939839276517386</v>
      </c>
      <c r="CP76" s="56">
        <f t="shared" ca="1" si="74"/>
        <v>7.8796785530347719</v>
      </c>
      <c r="CQ76" s="56">
        <f t="shared" ca="1" si="74"/>
        <v>15.759357106069544</v>
      </c>
      <c r="CR76" s="56">
        <f t="shared" ca="1" si="74"/>
        <v>31.518714212139088</v>
      </c>
      <c r="CS76" s="82">
        <f t="shared" ca="1" si="27"/>
        <v>0</v>
      </c>
      <c r="CT76" s="82">
        <f t="shared" ca="1" si="27"/>
        <v>0</v>
      </c>
      <c r="CU76" s="82">
        <f t="shared" ca="1" si="27"/>
        <v>0</v>
      </c>
      <c r="CV76" s="82">
        <f t="shared" ca="1" si="27"/>
        <v>0</v>
      </c>
      <c r="CW76" s="36">
        <f t="shared" ca="1" si="75"/>
        <v>1.0250239999999999</v>
      </c>
      <c r="CX76" s="36">
        <f t="shared" ca="1" si="75"/>
        <v>0.55522133333333334</v>
      </c>
      <c r="CY76" s="36">
        <f t="shared" ca="1" si="75"/>
        <v>0.35066610526315789</v>
      </c>
      <c r="CZ76" s="36">
        <f t="shared" ca="1" si="75"/>
        <v>0.24227839999999998</v>
      </c>
      <c r="DA76" s="36">
        <f t="shared" ca="1" si="75"/>
        <v>0.21320499200000001</v>
      </c>
      <c r="DB76" s="36">
        <f t="shared" ca="1" si="75"/>
        <v>0.21320499200000001</v>
      </c>
      <c r="DC76" s="36">
        <f t="shared" ca="1" si="75"/>
        <v>0.21320499200000001</v>
      </c>
      <c r="DD76" s="36">
        <f t="shared" ca="1" si="75"/>
        <v>0.21320499200000001</v>
      </c>
      <c r="DE76" s="36">
        <f t="shared" ca="1" si="75"/>
        <v>0.21320499200000001</v>
      </c>
      <c r="DF76" s="56">
        <f t="shared" ca="1" si="75"/>
        <v>0.21320499200000001</v>
      </c>
      <c r="DG76" s="56">
        <f t="shared" ca="1" si="75"/>
        <v>0.21320499200000001</v>
      </c>
      <c r="DH76" s="56">
        <f t="shared" ca="1" si="75"/>
        <v>0.42640998400000002</v>
      </c>
      <c r="DI76" s="56">
        <f t="shared" ca="1" si="75"/>
        <v>0.63961497600000006</v>
      </c>
      <c r="DJ76" s="56">
        <f t="shared" ca="1" si="75"/>
        <v>1.0660249600000002</v>
      </c>
      <c r="DK76" s="82">
        <f t="shared" ca="1" si="28"/>
        <v>2.1320499200000005</v>
      </c>
      <c r="DL76" s="82">
        <f t="shared" ca="1" si="28"/>
        <v>4.264099840000001</v>
      </c>
      <c r="DM76" s="82">
        <f t="shared" ca="1" si="28"/>
        <v>8.5281996800000019</v>
      </c>
      <c r="DN76" s="82">
        <f t="shared" ca="1" si="28"/>
        <v>17.056399360000004</v>
      </c>
      <c r="DO76" s="36">
        <f t="shared" ca="1" si="76"/>
        <v>0.29967433056000009</v>
      </c>
      <c r="DP76" s="36">
        <f t="shared" ca="1" si="76"/>
        <v>0.16232359572000005</v>
      </c>
      <c r="DQ76" s="36">
        <f t="shared" ca="1" si="76"/>
        <v>0.10252016571789477</v>
      </c>
      <c r="DR76" s="36">
        <f t="shared" ca="1" si="76"/>
        <v>7.0832114496000007E-2</v>
      </c>
      <c r="DS76" s="36">
        <f t="shared" ca="1" si="76"/>
        <v>6.2332260756480018E-2</v>
      </c>
      <c r="DT76" s="36">
        <f t="shared" ca="1" si="76"/>
        <v>6.2332260756480018E-2</v>
      </c>
      <c r="DU76" s="36">
        <f t="shared" ca="1" si="76"/>
        <v>6.2332260756480018E-2</v>
      </c>
      <c r="DV76" s="36">
        <f t="shared" ca="1" si="76"/>
        <v>6.2332260756480018E-2</v>
      </c>
      <c r="DW76" s="36">
        <f t="shared" ca="1" si="76"/>
        <v>6.2332260756480018E-2</v>
      </c>
      <c r="DX76" s="56">
        <f t="shared" ca="1" si="76"/>
        <v>6.2332260756480018E-2</v>
      </c>
      <c r="DY76" s="56">
        <f t="shared" ca="1" si="76"/>
        <v>6.2332260756480018E-2</v>
      </c>
      <c r="DZ76" s="56">
        <f t="shared" ca="1" si="76"/>
        <v>0.12466452151296004</v>
      </c>
      <c r="EA76" s="56">
        <f t="shared" ca="1" si="76"/>
        <v>0.18699678226944005</v>
      </c>
      <c r="EB76" s="56">
        <f t="shared" ca="1" si="76"/>
        <v>0.31166130378240015</v>
      </c>
      <c r="EC76" s="82">
        <f t="shared" ca="1" si="29"/>
        <v>0.62332260756480029</v>
      </c>
      <c r="ED76" s="82">
        <f t="shared" ca="1" si="29"/>
        <v>1.2466452151296006</v>
      </c>
      <c r="EE76" s="82">
        <f t="shared" ca="1" si="29"/>
        <v>2.4932904302592012</v>
      </c>
      <c r="EF76" s="82">
        <f t="shared" ca="1" si="29"/>
        <v>4.9865808605184023</v>
      </c>
      <c r="EG76" s="36">
        <f t="shared" ca="1" si="77"/>
        <v>8.3794867199999984E-2</v>
      </c>
      <c r="EH76" s="36">
        <f t="shared" ca="1" si="77"/>
        <v>4.5388886399999995E-2</v>
      </c>
      <c r="EI76" s="36">
        <f t="shared" ca="1" si="77"/>
        <v>2.8666665094736837E-2</v>
      </c>
      <c r="EJ76" s="36">
        <f t="shared" ca="1" si="77"/>
        <v>1.9806059519999995E-2</v>
      </c>
      <c r="EK76" s="36">
        <f t="shared" ca="1" si="77"/>
        <v>1.7429332377599999E-2</v>
      </c>
      <c r="EL76" s="36">
        <f t="shared" ca="1" si="77"/>
        <v>1.7429332377599999E-2</v>
      </c>
      <c r="EM76" s="36">
        <f t="shared" ca="1" si="77"/>
        <v>1.7429332377599999E-2</v>
      </c>
      <c r="EN76" s="36">
        <f t="shared" ca="1" si="77"/>
        <v>1.7429332377599999E-2</v>
      </c>
      <c r="EO76" s="36">
        <f t="shared" ca="1" si="77"/>
        <v>1.7429332377599999E-2</v>
      </c>
      <c r="EP76" s="56">
        <f t="shared" ca="1" si="77"/>
        <v>1.7429332377599999E-2</v>
      </c>
      <c r="EQ76" s="56">
        <f t="shared" ca="1" si="77"/>
        <v>1.7429332377599999E-2</v>
      </c>
      <c r="ER76" s="56">
        <f t="shared" ca="1" si="77"/>
        <v>3.4858664755199997E-2</v>
      </c>
      <c r="ES76" s="56">
        <f t="shared" ca="1" si="77"/>
        <v>5.2287997132799996E-2</v>
      </c>
      <c r="ET76" s="56">
        <f t="shared" ca="1" si="77"/>
        <v>8.7146661887999993E-2</v>
      </c>
      <c r="EU76" s="82">
        <f t="shared" ca="1" si="30"/>
        <v>0.17429332377599999</v>
      </c>
      <c r="EV76" s="82">
        <f t="shared" ca="1" si="30"/>
        <v>0.34858664755199997</v>
      </c>
      <c r="EW76" s="82">
        <f t="shared" ca="1" si="30"/>
        <v>0.69717329510399995</v>
      </c>
      <c r="EX76" s="82">
        <f t="shared" ca="1" si="30"/>
        <v>1.3943465902079999</v>
      </c>
    </row>
    <row r="77" spans="10:154" x14ac:dyDescent="0.15">
      <c r="S77" s="36">
        <v>74</v>
      </c>
      <c r="T77" s="40">
        <f>引用信息!W96</f>
        <v>428.29320803523365</v>
      </c>
      <c r="U77" s="40">
        <f>引用信息!X96</f>
        <v>30.515951464766367</v>
      </c>
      <c r="V77" s="40">
        <f>引用信息!Y96</f>
        <v>12.16</v>
      </c>
      <c r="W77" s="40">
        <f>引用信息!Z96</f>
        <v>3.1484805000000007</v>
      </c>
      <c r="X77" s="40">
        <f>引用信息!AA96</f>
        <v>0.88235999999999981</v>
      </c>
      <c r="Y77" s="37">
        <f>IF(INT(求节点($J$4:$J$21,$I$4:$I$21,节奏总纲!AD77))&gt;$I$21,$I$21,INT(求节点($J$4:$J$21,$I$4:$I$21,节奏总纲!AD77)))</f>
        <v>14</v>
      </c>
      <c r="Z77" s="37">
        <f>IF(INT(求节点($J$4:$J$21,$I$4:$I$21,节奏总纲!AE77))&gt;$I$21,$I$21,INT(求节点($J$4:$J$21,$I$4:$I$21,节奏总纲!AE77)))</f>
        <v>14</v>
      </c>
      <c r="AA77" s="37">
        <f>IF(INT(求节点($J$4:$J$21,$I$4:$I$21,节奏总纲!AF77))&gt;$I$21,$I$21,INT(求节点($J$4:$J$21,$I$4:$I$21,节奏总纲!AF77)))</f>
        <v>18</v>
      </c>
      <c r="AB77" s="37">
        <f>IF(INT(求节点($J$4:$J$21,$I$4:$I$21,节奏总纲!AG77))&gt;$I$21,$I$21,INT(求节点($J$4:$J$21,$I$4:$I$21,节奏总纲!AG77)))</f>
        <v>18</v>
      </c>
      <c r="AC77" s="37">
        <f>IF(INT(求节点($J$4:$J$21,$I$4:$I$21,节奏总纲!AH77))&gt;$I$21,$I$21,INT(求节点($J$4:$J$21,$I$4:$I$21,节奏总纲!AH77)))</f>
        <v>18</v>
      </c>
      <c r="AD77" s="55">
        <f>('[2]功能-行军令'!F$7+'[2]功能-行军令'!F$14+24*60/'[2]功能-行军令'!$F$18)*'[2]功能-行军令'!$AJ$7</f>
        <v>27.599999999999998</v>
      </c>
      <c r="AE77" s="55">
        <f>('[2]功能-行军令'!G$7+'[2]功能-行军令'!G$14+24*60/'[2]功能-行军令'!$F$18)*'[2]功能-行军令'!$AJ$7</f>
        <v>40.199999999999996</v>
      </c>
      <c r="AF77" s="55">
        <f>('[2]功能-行军令'!H$7+'[2]功能-行军令'!H$14+24*60/'[2]功能-行军令'!$F$18)*'[2]功能-行军令'!$AJ$7</f>
        <v>54.6</v>
      </c>
      <c r="AG77" s="55">
        <f>('[2]功能-行军令'!I$7+'[2]功能-行军令'!I$14+24*60/'[2]功能-行军令'!$F$18)*'[2]功能-行军令'!$AJ$7</f>
        <v>61.8</v>
      </c>
      <c r="AH77" s="55">
        <f>('[2]功能-行军令'!J$7+'[2]功能-行军令'!J$14+24*60/'[2]功能-行军令'!$F$18)*'[2]功能-行军令'!$AJ$7</f>
        <v>61.8</v>
      </c>
      <c r="AL77" s="35">
        <v>74</v>
      </c>
      <c r="AM77" s="28">
        <f t="shared" ca="1" si="78"/>
        <v>21.477962667009319</v>
      </c>
      <c r="AN77" s="28">
        <f t="shared" ca="1" si="78"/>
        <v>11.633896444630048</v>
      </c>
      <c r="AO77" s="28">
        <f t="shared" ca="1" si="78"/>
        <v>7.3477240702926609</v>
      </c>
      <c r="AP77" s="28">
        <f t="shared" ca="1" si="78"/>
        <v>5.0766093576567464</v>
      </c>
      <c r="AQ77" s="28">
        <f t="shared" ca="1" si="78"/>
        <v>4.4674162347379394</v>
      </c>
      <c r="AR77" s="28">
        <f t="shared" ca="1" si="78"/>
        <v>4.4674162347379394</v>
      </c>
      <c r="AS77" s="28">
        <f t="shared" ca="1" si="78"/>
        <v>4.4674162347379394</v>
      </c>
      <c r="AT77" s="28">
        <f t="shared" ca="1" si="78"/>
        <v>8.6426590477478769</v>
      </c>
      <c r="AU77" s="28">
        <f t="shared" ca="1" si="70"/>
        <v>12.817901860757814</v>
      </c>
      <c r="AV77" s="28">
        <f t="shared" ca="1" si="72"/>
        <v>21.168387486777686</v>
      </c>
      <c r="AW77" s="28">
        <f t="shared" ca="1" si="72"/>
        <v>42.044601551827377</v>
      </c>
      <c r="AX77" s="28">
        <f t="shared" ca="1" si="72"/>
        <v>84.089203103654754</v>
      </c>
      <c r="AY77" s="28">
        <f t="shared" ca="1" si="72"/>
        <v>167.88623278558148</v>
      </c>
      <c r="AZ77" s="28">
        <f t="shared" ca="1" si="72"/>
        <v>335.48029214943506</v>
      </c>
      <c r="BA77" s="28">
        <f t="shared" ca="1" si="25"/>
        <v>2.9217342172800009</v>
      </c>
      <c r="BB77" s="28">
        <f t="shared" ca="1" si="25"/>
        <v>5.8434684345600019</v>
      </c>
      <c r="BC77" s="28">
        <f t="shared" ca="1" si="25"/>
        <v>11.686936869120004</v>
      </c>
      <c r="BD77" s="28">
        <f t="shared" ca="1" si="25"/>
        <v>23.373873738240007</v>
      </c>
      <c r="BE77" s="28"/>
      <c r="BF77" s="28">
        <f t="shared" ca="1" si="71"/>
        <v>774.89373248878474</v>
      </c>
      <c r="BG77" s="28"/>
      <c r="BI77" s="28"/>
      <c r="BJ77" s="28"/>
      <c r="BK77" s="28"/>
      <c r="BL77" s="36">
        <v>74</v>
      </c>
      <c r="BM77" s="36">
        <f t="shared" ca="1" si="73"/>
        <v>18.185988525803769</v>
      </c>
      <c r="BN77" s="36">
        <f t="shared" ca="1" si="73"/>
        <v>9.8507437848103745</v>
      </c>
      <c r="BO77" s="36">
        <f t="shared" ca="1" si="73"/>
        <v>6.2215223904065518</v>
      </c>
      <c r="BP77" s="36">
        <f t="shared" ca="1" si="73"/>
        <v>4.2985063788263442</v>
      </c>
      <c r="BQ77" s="36">
        <f t="shared" ca="1" si="73"/>
        <v>3.7826856133671836</v>
      </c>
      <c r="BR77" s="36">
        <f t="shared" ca="1" si="73"/>
        <v>3.7826856133671836</v>
      </c>
      <c r="BS77" s="36">
        <f t="shared" ca="1" si="73"/>
        <v>3.7826856133671836</v>
      </c>
      <c r="BT77" s="36">
        <f t="shared" ca="1" si="73"/>
        <v>7.5653712267343671</v>
      </c>
      <c r="BU77" s="36">
        <f t="shared" ca="1" si="73"/>
        <v>11.348056840101551</v>
      </c>
      <c r="BV77" s="56">
        <f t="shared" ca="1" si="73"/>
        <v>18.913428066835916</v>
      </c>
      <c r="BW77" s="56">
        <f t="shared" ca="1" si="73"/>
        <v>37.826856133671832</v>
      </c>
      <c r="BX77" s="56">
        <f t="shared" ca="1" si="73"/>
        <v>75.653712267343664</v>
      </c>
      <c r="BY77" s="56">
        <f t="shared" ca="1" si="73"/>
        <v>151.30742453468733</v>
      </c>
      <c r="BZ77" s="56">
        <f t="shared" ca="1" si="73"/>
        <v>302.61484906937466</v>
      </c>
      <c r="CA77" s="82">
        <f t="shared" ca="1" si="26"/>
        <v>0</v>
      </c>
      <c r="CB77" s="82">
        <f t="shared" ca="1" si="26"/>
        <v>0</v>
      </c>
      <c r="CC77" s="82">
        <f t="shared" ca="1" si="26"/>
        <v>0</v>
      </c>
      <c r="CD77" s="82">
        <f t="shared" ca="1" si="26"/>
        <v>0</v>
      </c>
      <c r="CE77" s="36">
        <f t="shared" ca="1" si="74"/>
        <v>1.8872942290517043</v>
      </c>
      <c r="CF77" s="36">
        <f t="shared" ca="1" si="74"/>
        <v>1.0222843740696732</v>
      </c>
      <c r="CG77" s="36">
        <f t="shared" ca="1" si="74"/>
        <v>0.6456532888861094</v>
      </c>
      <c r="CH77" s="36">
        <f t="shared" ca="1" si="74"/>
        <v>0.4460877268667664</v>
      </c>
      <c r="CI77" s="36">
        <f t="shared" ca="1" si="74"/>
        <v>0.39255719964275448</v>
      </c>
      <c r="CJ77" s="36">
        <f t="shared" ca="1" si="74"/>
        <v>0.39255719964275448</v>
      </c>
      <c r="CK77" s="36">
        <f t="shared" ca="1" si="74"/>
        <v>0.39255719964275448</v>
      </c>
      <c r="CL77" s="36">
        <f t="shared" ca="1" si="74"/>
        <v>0.78511439928550897</v>
      </c>
      <c r="CM77" s="36">
        <f t="shared" ca="1" si="74"/>
        <v>1.1776715989282633</v>
      </c>
      <c r="CN77" s="56">
        <f t="shared" ca="1" si="74"/>
        <v>1.9627859982137728</v>
      </c>
      <c r="CO77" s="56">
        <f t="shared" ca="1" si="74"/>
        <v>3.9255719964275455</v>
      </c>
      <c r="CP77" s="56">
        <f t="shared" ca="1" si="74"/>
        <v>7.851143992855091</v>
      </c>
      <c r="CQ77" s="56">
        <f t="shared" ca="1" si="74"/>
        <v>15.702287985710182</v>
      </c>
      <c r="CR77" s="56">
        <f t="shared" ca="1" si="74"/>
        <v>31.404575971420364</v>
      </c>
      <c r="CS77" s="82">
        <f t="shared" ca="1" si="27"/>
        <v>0</v>
      </c>
      <c r="CT77" s="82">
        <f t="shared" ca="1" si="27"/>
        <v>0</v>
      </c>
      <c r="CU77" s="82">
        <f t="shared" ca="1" si="27"/>
        <v>0</v>
      </c>
      <c r="CV77" s="82">
        <f t="shared" ca="1" si="27"/>
        <v>0</v>
      </c>
      <c r="CW77" s="36">
        <f t="shared" ca="1" si="75"/>
        <v>1.0214399999999999</v>
      </c>
      <c r="CX77" s="36">
        <f t="shared" ca="1" si="75"/>
        <v>0.55327999999999999</v>
      </c>
      <c r="CY77" s="36">
        <f t="shared" ca="1" si="75"/>
        <v>0.34943999999999997</v>
      </c>
      <c r="CZ77" s="36">
        <f t="shared" ca="1" si="75"/>
        <v>0.24143127272727269</v>
      </c>
      <c r="DA77" s="36">
        <f t="shared" ca="1" si="75"/>
        <v>0.21245951999999999</v>
      </c>
      <c r="DB77" s="36">
        <f t="shared" ca="1" si="75"/>
        <v>0.21245951999999999</v>
      </c>
      <c r="DC77" s="36">
        <f t="shared" ca="1" si="75"/>
        <v>0.21245951999999999</v>
      </c>
      <c r="DD77" s="36">
        <f t="shared" ca="1" si="75"/>
        <v>0.21245951999999999</v>
      </c>
      <c r="DE77" s="36">
        <f t="shared" ca="1" si="75"/>
        <v>0.21245951999999999</v>
      </c>
      <c r="DF77" s="56">
        <f t="shared" ca="1" si="75"/>
        <v>0.21245951999999999</v>
      </c>
      <c r="DG77" s="56">
        <f t="shared" ca="1" si="75"/>
        <v>0.21245951999999999</v>
      </c>
      <c r="DH77" s="56">
        <f t="shared" ca="1" si="75"/>
        <v>0.42491903999999997</v>
      </c>
      <c r="DI77" s="56">
        <f t="shared" ca="1" si="75"/>
        <v>0.63737856000000004</v>
      </c>
      <c r="DJ77" s="56">
        <f t="shared" ca="1" si="75"/>
        <v>1.0622976000000002</v>
      </c>
      <c r="DK77" s="82">
        <f t="shared" ca="1" si="28"/>
        <v>2.1245952000000004</v>
      </c>
      <c r="DL77" s="82">
        <f t="shared" ca="1" si="28"/>
        <v>4.2491904000000007</v>
      </c>
      <c r="DM77" s="82">
        <f t="shared" ca="1" si="28"/>
        <v>8.4983808000000014</v>
      </c>
      <c r="DN77" s="82">
        <f t="shared" ca="1" si="28"/>
        <v>16.996761600000003</v>
      </c>
      <c r="DO77" s="36">
        <f t="shared" ca="1" si="76"/>
        <v>0.29934783830769235</v>
      </c>
      <c r="DP77" s="36">
        <f t="shared" ca="1" si="76"/>
        <v>0.16214674575000002</v>
      </c>
      <c r="DQ77" s="36">
        <f t="shared" ca="1" si="76"/>
        <v>0.10240847100000001</v>
      </c>
      <c r="DR77" s="36">
        <f t="shared" ca="1" si="76"/>
        <v>7.0754943599999995E-2</v>
      </c>
      <c r="DS77" s="36">
        <f t="shared" ca="1" si="76"/>
        <v>6.2264350368000008E-2</v>
      </c>
      <c r="DT77" s="36">
        <f t="shared" ca="1" si="76"/>
        <v>6.2264350368000008E-2</v>
      </c>
      <c r="DU77" s="36">
        <f t="shared" ca="1" si="76"/>
        <v>6.2264350368000008E-2</v>
      </c>
      <c r="DV77" s="36">
        <f t="shared" ca="1" si="76"/>
        <v>6.2264350368000008E-2</v>
      </c>
      <c r="DW77" s="36">
        <f t="shared" ca="1" si="76"/>
        <v>6.2264350368000008E-2</v>
      </c>
      <c r="DX77" s="56">
        <f t="shared" ca="1" si="76"/>
        <v>6.2264350368000008E-2</v>
      </c>
      <c r="DY77" s="56">
        <f t="shared" ca="1" si="76"/>
        <v>6.2264350368000008E-2</v>
      </c>
      <c r="DZ77" s="56">
        <f t="shared" ca="1" si="76"/>
        <v>0.12452870073600002</v>
      </c>
      <c r="EA77" s="56">
        <f t="shared" ca="1" si="76"/>
        <v>0.18679305110400002</v>
      </c>
      <c r="EB77" s="56">
        <f t="shared" ca="1" si="76"/>
        <v>0.3113217518400001</v>
      </c>
      <c r="EC77" s="82">
        <f t="shared" ca="1" si="29"/>
        <v>0.62264350368000021</v>
      </c>
      <c r="ED77" s="82">
        <f t="shared" ca="1" si="29"/>
        <v>1.2452870073600004</v>
      </c>
      <c r="EE77" s="82">
        <f t="shared" ca="1" si="29"/>
        <v>2.4905740147200008</v>
      </c>
      <c r="EF77" s="82">
        <f t="shared" ca="1" si="29"/>
        <v>4.9811480294400017</v>
      </c>
      <c r="EG77" s="36">
        <f t="shared" ca="1" si="77"/>
        <v>8.3892073846153839E-2</v>
      </c>
      <c r="EH77" s="36">
        <f t="shared" ca="1" si="77"/>
        <v>4.5441539999999996E-2</v>
      </c>
      <c r="EI77" s="36">
        <f t="shared" ca="1" si="77"/>
        <v>2.8699919999999997E-2</v>
      </c>
      <c r="EJ77" s="36">
        <f t="shared" ca="1" si="77"/>
        <v>1.982903563636363E-2</v>
      </c>
      <c r="EK77" s="36">
        <f t="shared" ca="1" si="77"/>
        <v>1.7449551359999996E-2</v>
      </c>
      <c r="EL77" s="36">
        <f t="shared" ca="1" si="77"/>
        <v>1.7449551359999996E-2</v>
      </c>
      <c r="EM77" s="36">
        <f t="shared" ca="1" si="77"/>
        <v>1.7449551359999996E-2</v>
      </c>
      <c r="EN77" s="36">
        <f t="shared" ca="1" si="77"/>
        <v>1.7449551359999996E-2</v>
      </c>
      <c r="EO77" s="36">
        <f t="shared" ca="1" si="77"/>
        <v>1.7449551359999996E-2</v>
      </c>
      <c r="EP77" s="56">
        <f t="shared" ca="1" si="77"/>
        <v>1.7449551359999996E-2</v>
      </c>
      <c r="EQ77" s="56">
        <f t="shared" ca="1" si="77"/>
        <v>1.7449551359999996E-2</v>
      </c>
      <c r="ER77" s="56">
        <f t="shared" ca="1" si="77"/>
        <v>3.4899102719999991E-2</v>
      </c>
      <c r="ES77" s="56">
        <f t="shared" ca="1" si="77"/>
        <v>5.234865407999998E-2</v>
      </c>
      <c r="ET77" s="56">
        <f t="shared" ca="1" si="77"/>
        <v>8.7247756799999979E-2</v>
      </c>
      <c r="EU77" s="82">
        <f t="shared" ca="1" si="30"/>
        <v>0.17449551359999996</v>
      </c>
      <c r="EV77" s="82">
        <f t="shared" ca="1" si="30"/>
        <v>0.34899102719999991</v>
      </c>
      <c r="EW77" s="82">
        <f t="shared" ca="1" si="30"/>
        <v>0.69798205439999983</v>
      </c>
      <c r="EX77" s="82">
        <f t="shared" ca="1" si="30"/>
        <v>1.3959641087999997</v>
      </c>
    </row>
    <row r="78" spans="10:154" x14ac:dyDescent="0.15">
      <c r="S78" s="36">
        <v>75</v>
      </c>
      <c r="T78" s="40">
        <f>引用信息!W97</f>
        <v>426.7825834193581</v>
      </c>
      <c r="U78" s="40">
        <f>引用信息!X97</f>
        <v>30.405069700641899</v>
      </c>
      <c r="V78" s="40">
        <f>引用信息!Y97</f>
        <v>12.117333333333333</v>
      </c>
      <c r="W78" s="40">
        <f>引用信息!Z97</f>
        <v>3.1449932800000009</v>
      </c>
      <c r="X78" s="40">
        <f>引用信息!AA97</f>
        <v>0.88335359999999985</v>
      </c>
      <c r="Y78" s="37">
        <f>IF(INT(求节点($J$4:$J$21,$I$4:$I$21,节奏总纲!AD78))&gt;$I$21,$I$21,INT(求节点($J$4:$J$21,$I$4:$I$21,节奏总纲!AD78)))</f>
        <v>14</v>
      </c>
      <c r="Z78" s="37">
        <f>IF(INT(求节点($J$4:$J$21,$I$4:$I$21,节奏总纲!AE78))&gt;$I$21,$I$21,INT(求节点($J$4:$J$21,$I$4:$I$21,节奏总纲!AE78)))</f>
        <v>14</v>
      </c>
      <c r="AA78" s="37">
        <f>IF(INT(求节点($J$4:$J$21,$I$4:$I$21,节奏总纲!AF78))&gt;$I$21,$I$21,INT(求节点($J$4:$J$21,$I$4:$I$21,节奏总纲!AF78)))</f>
        <v>18</v>
      </c>
      <c r="AB78" s="37">
        <f>IF(INT(求节点($J$4:$J$21,$I$4:$I$21,节奏总纲!AG78))&gt;$I$21,$I$21,INT(求节点($J$4:$J$21,$I$4:$I$21,节奏总纲!AG78)))</f>
        <v>18</v>
      </c>
      <c r="AC78" s="37">
        <f>IF(INT(求节点($J$4:$J$21,$I$4:$I$21,节奏总纲!AH78))&gt;$I$21,$I$21,INT(求节点($J$4:$J$21,$I$4:$I$21,节奏总纲!AH78)))</f>
        <v>18</v>
      </c>
      <c r="AD78" s="55">
        <f>('[2]功能-行军令'!F$7+'[2]功能-行军令'!F$14+24*60/'[2]功能-行军令'!$F$18)*'[2]功能-行军令'!$AJ$7</f>
        <v>27.599999999999998</v>
      </c>
      <c r="AE78" s="55">
        <f>('[2]功能-行军令'!G$7+'[2]功能-行军令'!G$14+24*60/'[2]功能-行军令'!$F$18)*'[2]功能-行军令'!$AJ$7</f>
        <v>40.199999999999996</v>
      </c>
      <c r="AF78" s="55">
        <f>('[2]功能-行军令'!H$7+'[2]功能-行军令'!H$14+24*60/'[2]功能-行军令'!$F$18)*'[2]功能-行军令'!$AJ$7</f>
        <v>54.6</v>
      </c>
      <c r="AG78" s="55">
        <f>('[2]功能-行军令'!I$7+'[2]功能-行军令'!I$14+24*60/'[2]功能-行军令'!$F$18)*'[2]功能-行军令'!$AJ$7</f>
        <v>61.8</v>
      </c>
      <c r="AH78" s="55">
        <f>('[2]功能-行军令'!J$7+'[2]功能-行军令'!J$14+24*60/'[2]功能-行军令'!$F$18)*'[2]功能-行军令'!$AJ$7</f>
        <v>61.8</v>
      </c>
      <c r="AL78" s="35">
        <v>75</v>
      </c>
      <c r="AM78" s="28">
        <f t="shared" ca="1" si="78"/>
        <v>21.403140525421669</v>
      </c>
      <c r="AN78" s="28">
        <f t="shared" ca="1" si="78"/>
        <v>11.593367784603403</v>
      </c>
      <c r="AO78" s="28">
        <f t="shared" ca="1" si="78"/>
        <v>7.3221270218547829</v>
      </c>
      <c r="AP78" s="28">
        <f t="shared" ca="1" si="78"/>
        <v>5.0589241241905771</v>
      </c>
      <c r="AQ78" s="28">
        <f t="shared" ca="1" si="78"/>
        <v>4.4518532292877087</v>
      </c>
      <c r="AR78" s="28">
        <f t="shared" ca="1" si="78"/>
        <v>4.4518532292877087</v>
      </c>
      <c r="AS78" s="28">
        <f t="shared" ca="1" si="78"/>
        <v>4.4518532292877087</v>
      </c>
      <c r="AT78" s="28">
        <f t="shared" ca="1" si="78"/>
        <v>8.6123278226765372</v>
      </c>
      <c r="AU78" s="28">
        <f t="shared" ca="1" si="70"/>
        <v>12.772802416065364</v>
      </c>
      <c r="AV78" s="28">
        <f t="shared" ca="1" si="72"/>
        <v>21.093751602843021</v>
      </c>
      <c r="AW78" s="28">
        <f t="shared" ca="1" si="72"/>
        <v>41.896124569787155</v>
      </c>
      <c r="AX78" s="28">
        <f t="shared" ca="1" si="72"/>
        <v>83.792249139574309</v>
      </c>
      <c r="AY78" s="28">
        <f t="shared" ca="1" si="72"/>
        <v>167.29311964324978</v>
      </c>
      <c r="AZ78" s="28">
        <f t="shared" ca="1" si="72"/>
        <v>334.29486065060064</v>
      </c>
      <c r="BA78" s="28">
        <f t="shared" ca="1" si="25"/>
        <v>2.9137863589888005</v>
      </c>
      <c r="BB78" s="28">
        <f t="shared" ca="1" si="25"/>
        <v>5.8275727179776009</v>
      </c>
      <c r="BC78" s="28">
        <f t="shared" ca="1" si="25"/>
        <v>11.655145435955202</v>
      </c>
      <c r="BD78" s="28">
        <f t="shared" ca="1" si="25"/>
        <v>23.310290871910404</v>
      </c>
      <c r="BE78" s="28"/>
      <c r="BF78" s="28">
        <f t="shared" ca="1" si="71"/>
        <v>772.19515037356234</v>
      </c>
      <c r="BG78" s="28"/>
      <c r="BI78" s="28"/>
      <c r="BJ78" s="28"/>
      <c r="BK78" s="28"/>
      <c r="BL78" s="36">
        <v>75</v>
      </c>
      <c r="BM78" s="36">
        <f t="shared" ca="1" si="73"/>
        <v>18.12184508057582</v>
      </c>
      <c r="BN78" s="36">
        <f t="shared" ca="1" si="73"/>
        <v>9.8159994186452355</v>
      </c>
      <c r="BO78" s="36">
        <f t="shared" ca="1" si="73"/>
        <v>6.1995785801969916</v>
      </c>
      <c r="BP78" s="36">
        <f t="shared" ca="1" si="73"/>
        <v>4.2833452008633754</v>
      </c>
      <c r="BQ78" s="36">
        <f t="shared" ca="1" si="73"/>
        <v>3.7693437767597708</v>
      </c>
      <c r="BR78" s="36">
        <f t="shared" ca="1" si="73"/>
        <v>3.7693437767597708</v>
      </c>
      <c r="BS78" s="36">
        <f t="shared" ca="1" si="73"/>
        <v>3.7693437767597708</v>
      </c>
      <c r="BT78" s="36">
        <f t="shared" ca="1" si="73"/>
        <v>7.5386875535195417</v>
      </c>
      <c r="BU78" s="36">
        <f t="shared" ca="1" si="73"/>
        <v>11.308031330279311</v>
      </c>
      <c r="BV78" s="56">
        <f t="shared" ca="1" si="73"/>
        <v>18.846718883798854</v>
      </c>
      <c r="BW78" s="56">
        <f t="shared" ca="1" si="73"/>
        <v>37.693437767597707</v>
      </c>
      <c r="BX78" s="56">
        <f t="shared" ca="1" si="73"/>
        <v>75.386875535195415</v>
      </c>
      <c r="BY78" s="56">
        <f t="shared" ca="1" si="73"/>
        <v>150.77375107039083</v>
      </c>
      <c r="BZ78" s="56">
        <f t="shared" ca="1" si="73"/>
        <v>301.54750214078166</v>
      </c>
      <c r="CA78" s="82">
        <f t="shared" ca="1" si="26"/>
        <v>0</v>
      </c>
      <c r="CB78" s="82">
        <f t="shared" ca="1" si="26"/>
        <v>0</v>
      </c>
      <c r="CC78" s="82">
        <f t="shared" ca="1" si="26"/>
        <v>0</v>
      </c>
      <c r="CD78" s="82">
        <f t="shared" ca="1" si="26"/>
        <v>0</v>
      </c>
      <c r="CE78" s="36">
        <f t="shared" ca="1" si="74"/>
        <v>1.8804366184089298</v>
      </c>
      <c r="CF78" s="36">
        <f t="shared" ca="1" si="74"/>
        <v>1.0185698349715036</v>
      </c>
      <c r="CG78" s="36">
        <f t="shared" ca="1" si="74"/>
        <v>0.64330726419252859</v>
      </c>
      <c r="CH78" s="36">
        <f t="shared" ca="1" si="74"/>
        <v>0.44446683707847423</v>
      </c>
      <c r="CI78" s="36">
        <f t="shared" ca="1" si="74"/>
        <v>0.39113081662905741</v>
      </c>
      <c r="CJ78" s="36">
        <f t="shared" ca="1" si="74"/>
        <v>0.39113081662905741</v>
      </c>
      <c r="CK78" s="36">
        <f t="shared" ca="1" si="74"/>
        <v>0.39113081662905741</v>
      </c>
      <c r="CL78" s="36">
        <f t="shared" ca="1" si="74"/>
        <v>0.78226163325811482</v>
      </c>
      <c r="CM78" s="36">
        <f t="shared" ca="1" si="74"/>
        <v>1.173392449887172</v>
      </c>
      <c r="CN78" s="56">
        <f t="shared" ca="1" si="74"/>
        <v>1.9556540831452869</v>
      </c>
      <c r="CO78" s="56">
        <f t="shared" ca="1" si="74"/>
        <v>3.9113081662905738</v>
      </c>
      <c r="CP78" s="56">
        <f t="shared" ca="1" si="74"/>
        <v>7.8226163325811475</v>
      </c>
      <c r="CQ78" s="56">
        <f t="shared" ca="1" si="74"/>
        <v>15.645232665162295</v>
      </c>
      <c r="CR78" s="56">
        <f t="shared" ca="1" si="74"/>
        <v>31.29046533032459</v>
      </c>
      <c r="CS78" s="82">
        <f t="shared" ca="1" si="27"/>
        <v>0</v>
      </c>
      <c r="CT78" s="82">
        <f t="shared" ca="1" si="27"/>
        <v>0</v>
      </c>
      <c r="CU78" s="82">
        <f t="shared" ca="1" si="27"/>
        <v>0</v>
      </c>
      <c r="CV78" s="82">
        <f t="shared" ca="1" si="27"/>
        <v>0</v>
      </c>
      <c r="CW78" s="36">
        <f t="shared" ca="1" si="75"/>
        <v>1.0178559999999999</v>
      </c>
      <c r="CX78" s="36">
        <f t="shared" ca="1" si="75"/>
        <v>0.55133866666666664</v>
      </c>
      <c r="CY78" s="36">
        <f t="shared" ca="1" si="75"/>
        <v>0.34821389473684211</v>
      </c>
      <c r="CZ78" s="36">
        <f t="shared" ca="1" si="75"/>
        <v>0.2405841454545454</v>
      </c>
      <c r="DA78" s="36">
        <f t="shared" ca="1" si="75"/>
        <v>0.21171404799999999</v>
      </c>
      <c r="DB78" s="36">
        <f t="shared" ca="1" si="75"/>
        <v>0.21171404799999999</v>
      </c>
      <c r="DC78" s="36">
        <f t="shared" ca="1" si="75"/>
        <v>0.21171404799999999</v>
      </c>
      <c r="DD78" s="36">
        <f t="shared" ca="1" si="75"/>
        <v>0.21171404799999999</v>
      </c>
      <c r="DE78" s="36">
        <f t="shared" ca="1" si="75"/>
        <v>0.21171404799999999</v>
      </c>
      <c r="DF78" s="56">
        <f t="shared" ca="1" si="75"/>
        <v>0.21171404799999999</v>
      </c>
      <c r="DG78" s="56">
        <f t="shared" ca="1" si="75"/>
        <v>0.21171404799999999</v>
      </c>
      <c r="DH78" s="56">
        <f t="shared" ca="1" si="75"/>
        <v>0.42342809599999998</v>
      </c>
      <c r="DI78" s="56">
        <f t="shared" ca="1" si="75"/>
        <v>0.63514214399999991</v>
      </c>
      <c r="DJ78" s="56">
        <f t="shared" ca="1" si="75"/>
        <v>1.0585702400000001</v>
      </c>
      <c r="DK78" s="82">
        <f t="shared" ca="1" si="28"/>
        <v>2.1171404800000002</v>
      </c>
      <c r="DL78" s="82">
        <f t="shared" ca="1" si="28"/>
        <v>4.2342809600000004</v>
      </c>
      <c r="DM78" s="82">
        <f t="shared" ca="1" si="28"/>
        <v>8.4685619200000009</v>
      </c>
      <c r="DN78" s="82">
        <f t="shared" ca="1" si="28"/>
        <v>16.937123840000002</v>
      </c>
      <c r="DO78" s="36">
        <f t="shared" ca="1" si="76"/>
        <v>0.29901628416000009</v>
      </c>
      <c r="DP78" s="36">
        <f t="shared" ca="1" si="76"/>
        <v>0.16196715392000005</v>
      </c>
      <c r="DQ78" s="36">
        <f t="shared" ca="1" si="76"/>
        <v>0.10229504458105267</v>
      </c>
      <c r="DR78" s="36">
        <f t="shared" ca="1" si="76"/>
        <v>7.0676576256000018E-2</v>
      </c>
      <c r="DS78" s="36">
        <f t="shared" ca="1" si="76"/>
        <v>6.2195387105280019E-2</v>
      </c>
      <c r="DT78" s="36">
        <f t="shared" ca="1" si="76"/>
        <v>6.2195387105280019E-2</v>
      </c>
      <c r="DU78" s="36">
        <f t="shared" ca="1" si="76"/>
        <v>6.2195387105280019E-2</v>
      </c>
      <c r="DV78" s="36">
        <f t="shared" ca="1" si="76"/>
        <v>6.2195387105280019E-2</v>
      </c>
      <c r="DW78" s="36">
        <f t="shared" ca="1" si="76"/>
        <v>6.2195387105280019E-2</v>
      </c>
      <c r="DX78" s="56">
        <f t="shared" ca="1" si="76"/>
        <v>6.2195387105280019E-2</v>
      </c>
      <c r="DY78" s="56">
        <f t="shared" ca="1" si="76"/>
        <v>6.2195387105280019E-2</v>
      </c>
      <c r="DZ78" s="56">
        <f t="shared" ca="1" si="76"/>
        <v>0.12439077421056004</v>
      </c>
      <c r="EA78" s="56">
        <f t="shared" ca="1" si="76"/>
        <v>0.18658616131584002</v>
      </c>
      <c r="EB78" s="56">
        <f t="shared" ca="1" si="76"/>
        <v>0.3109769355264001</v>
      </c>
      <c r="EC78" s="82">
        <f t="shared" ca="1" si="29"/>
        <v>0.6219538710528002</v>
      </c>
      <c r="ED78" s="82">
        <f t="shared" ca="1" si="29"/>
        <v>1.2439077421056004</v>
      </c>
      <c r="EE78" s="82">
        <f t="shared" ca="1" si="29"/>
        <v>2.4878154842112008</v>
      </c>
      <c r="EF78" s="82">
        <f t="shared" ca="1" si="29"/>
        <v>4.9756309684224016</v>
      </c>
      <c r="EG78" s="36">
        <f t="shared" ca="1" si="77"/>
        <v>8.3986542276923065E-2</v>
      </c>
      <c r="EH78" s="36">
        <f t="shared" ca="1" si="77"/>
        <v>4.5492710399999997E-2</v>
      </c>
      <c r="EI78" s="36">
        <f t="shared" ca="1" si="77"/>
        <v>2.873223814736842E-2</v>
      </c>
      <c r="EJ78" s="36">
        <f t="shared" ca="1" si="77"/>
        <v>1.9851364538181815E-2</v>
      </c>
      <c r="EK78" s="36">
        <f t="shared" ca="1" si="77"/>
        <v>1.7469200793599999E-2</v>
      </c>
      <c r="EL78" s="36">
        <f t="shared" ca="1" si="77"/>
        <v>1.7469200793599999E-2</v>
      </c>
      <c r="EM78" s="36">
        <f t="shared" ca="1" si="77"/>
        <v>1.7469200793599999E-2</v>
      </c>
      <c r="EN78" s="36">
        <f t="shared" ca="1" si="77"/>
        <v>1.7469200793599999E-2</v>
      </c>
      <c r="EO78" s="36">
        <f t="shared" ca="1" si="77"/>
        <v>1.7469200793599999E-2</v>
      </c>
      <c r="EP78" s="56">
        <f t="shared" ca="1" si="77"/>
        <v>1.7469200793599999E-2</v>
      </c>
      <c r="EQ78" s="56">
        <f t="shared" ca="1" si="77"/>
        <v>1.7469200793599999E-2</v>
      </c>
      <c r="ER78" s="56">
        <f t="shared" ca="1" si="77"/>
        <v>3.4938401587199998E-2</v>
      </c>
      <c r="ES78" s="56">
        <f t="shared" ca="1" si="77"/>
        <v>5.2407602380799986E-2</v>
      </c>
      <c r="ET78" s="56">
        <f t="shared" ca="1" si="77"/>
        <v>8.7346003967999991E-2</v>
      </c>
      <c r="EU78" s="82">
        <f t="shared" ca="1" si="30"/>
        <v>0.17469200793599998</v>
      </c>
      <c r="EV78" s="82">
        <f t="shared" ca="1" si="30"/>
        <v>0.34938401587199996</v>
      </c>
      <c r="EW78" s="82">
        <f t="shared" ca="1" si="30"/>
        <v>0.69876803174399993</v>
      </c>
      <c r="EX78" s="82">
        <f t="shared" ca="1" si="30"/>
        <v>1.3975360634879999</v>
      </c>
    </row>
    <row r="79" spans="10:154" x14ac:dyDescent="0.15">
      <c r="S79" s="36">
        <v>76</v>
      </c>
      <c r="T79" s="40">
        <f>引用信息!W98</f>
        <v>425.2720140248191</v>
      </c>
      <c r="U79" s="40">
        <f>引用信息!X98</f>
        <v>30.294214755180903</v>
      </c>
      <c r="V79" s="40">
        <f>引用信息!Y98</f>
        <v>12.074666666666667</v>
      </c>
      <c r="W79" s="40">
        <f>引用信息!Z98</f>
        <v>3.1414528200000014</v>
      </c>
      <c r="X79" s="40">
        <f>引用信息!AA98</f>
        <v>0.88431839999999995</v>
      </c>
      <c r="Y79" s="37">
        <f>IF(INT(求节点($J$4:$J$21,$I$4:$I$21,节奏总纲!AD79))&gt;$I$21,$I$21,INT(求节点($J$4:$J$21,$I$4:$I$21,节奏总纲!AD79)))</f>
        <v>14</v>
      </c>
      <c r="Z79" s="37">
        <f>IF(INT(求节点($J$4:$J$21,$I$4:$I$21,节奏总纲!AE79))&gt;$I$21,$I$21,INT(求节点($J$4:$J$21,$I$4:$I$21,节奏总纲!AE79)))</f>
        <v>14</v>
      </c>
      <c r="AA79" s="37">
        <f>IF(INT(求节点($J$4:$J$21,$I$4:$I$21,节奏总纲!AF79))&gt;$I$21,$I$21,INT(求节点($J$4:$J$21,$I$4:$I$21,节奏总纲!AF79)))</f>
        <v>18</v>
      </c>
      <c r="AB79" s="37">
        <f>IF(INT(求节点($J$4:$J$21,$I$4:$I$21,节奏总纲!AG79))&gt;$I$21,$I$21,INT(求节点($J$4:$J$21,$I$4:$I$21,节奏总纲!AG79)))</f>
        <v>18</v>
      </c>
      <c r="AC79" s="37">
        <f>IF(INT(求节点($J$4:$J$21,$I$4:$I$21,节奏总纲!AH79))&gt;$I$21,$I$21,INT(求节点($J$4:$J$21,$I$4:$I$21,节奏总纲!AH79)))</f>
        <v>18</v>
      </c>
      <c r="AD79" s="55">
        <f>('[2]功能-行军令'!F$7+'[2]功能-行军令'!F$14+24*60/'[2]功能-行军令'!$F$18)*'[2]功能-行军令'!$AJ$7</f>
        <v>27.599999999999998</v>
      </c>
      <c r="AE79" s="55">
        <f>('[2]功能-行军令'!G$7+'[2]功能-行军令'!G$14+24*60/'[2]功能-行军令'!$F$18)*'[2]功能-行军令'!$AJ$7</f>
        <v>40.199999999999996</v>
      </c>
      <c r="AF79" s="55">
        <f>('[2]功能-行军令'!H$7+'[2]功能-行军令'!H$14+24*60/'[2]功能-行军令'!$F$18)*'[2]功能-行军令'!$AJ$7</f>
        <v>54.6</v>
      </c>
      <c r="AG79" s="55">
        <f>('[2]功能-行军令'!I$7+'[2]功能-行军令'!I$14+24*60/'[2]功能-行军令'!$F$18)*'[2]功能-行军令'!$AJ$7</f>
        <v>61.8</v>
      </c>
      <c r="AH79" s="55">
        <f>('[2]功能-行军令'!J$7+'[2]功能-行军令'!J$14+24*60/'[2]功能-行军令'!$F$18)*'[2]功能-行军令'!$AJ$7</f>
        <v>61.8</v>
      </c>
      <c r="AL79" s="35">
        <v>76</v>
      </c>
      <c r="AM79" s="28">
        <f t="shared" ca="1" si="78"/>
        <v>21.328314587137349</v>
      </c>
      <c r="AN79" s="28">
        <f t="shared" ca="1" si="78"/>
        <v>11.552837068032732</v>
      </c>
      <c r="AO79" s="28">
        <f t="shared" ca="1" si="78"/>
        <v>7.2965286745469875</v>
      </c>
      <c r="AP79" s="28">
        <f t="shared" ca="1" si="78"/>
        <v>5.0412379933233726</v>
      </c>
      <c r="AQ79" s="28">
        <f t="shared" ca="1" si="78"/>
        <v>4.4362894341245687</v>
      </c>
      <c r="AR79" s="28">
        <f t="shared" ca="1" si="78"/>
        <v>4.4362894341245687</v>
      </c>
      <c r="AS79" s="28">
        <f t="shared" ca="1" si="78"/>
        <v>4.4362894341245687</v>
      </c>
      <c r="AT79" s="28">
        <f t="shared" ca="1" si="78"/>
        <v>8.5819966406024175</v>
      </c>
      <c r="AU79" s="28">
        <f t="shared" ca="1" si="70"/>
        <v>12.727703847080264</v>
      </c>
      <c r="AV79" s="28">
        <f t="shared" ca="1" si="72"/>
        <v>21.019118260035967</v>
      </c>
      <c r="AW79" s="28">
        <f t="shared" ca="1" si="72"/>
        <v>41.74765429242521</v>
      </c>
      <c r="AX79" s="28">
        <f t="shared" ca="1" si="72"/>
        <v>83.49530858485042</v>
      </c>
      <c r="AY79" s="28">
        <f t="shared" ca="1" si="72"/>
        <v>166.70003494205412</v>
      </c>
      <c r="AZ79" s="28">
        <f t="shared" ca="1" si="72"/>
        <v>333.10948765646157</v>
      </c>
      <c r="BA79" s="28">
        <f t="shared" ca="1" si="25"/>
        <v>2.9058222764672008</v>
      </c>
      <c r="BB79" s="28">
        <f t="shared" ca="1" si="25"/>
        <v>5.8116445529344016</v>
      </c>
      <c r="BC79" s="28">
        <f t="shared" ca="1" si="25"/>
        <v>11.623289105868803</v>
      </c>
      <c r="BD79" s="28">
        <f t="shared" ca="1" si="25"/>
        <v>23.246578211737607</v>
      </c>
      <c r="BE79" s="28"/>
      <c r="BF79" s="28">
        <f t="shared" ca="1" si="71"/>
        <v>769.4964249959321</v>
      </c>
      <c r="BG79" s="28"/>
      <c r="BI79" s="28"/>
      <c r="BJ79" s="28"/>
      <c r="BK79" s="28"/>
      <c r="BL79" s="36">
        <v>76</v>
      </c>
      <c r="BM79" s="36">
        <f t="shared" ca="1" si="73"/>
        <v>18.057703980130778</v>
      </c>
      <c r="BN79" s="36">
        <f t="shared" ca="1" si="73"/>
        <v>9.7812563225708384</v>
      </c>
      <c r="BO79" s="36">
        <f t="shared" ca="1" si="73"/>
        <v>6.1776355721500025</v>
      </c>
      <c r="BP79" s="36">
        <f t="shared" ca="1" si="73"/>
        <v>4.2681845771218194</v>
      </c>
      <c r="BQ79" s="36">
        <f t="shared" ca="1" si="73"/>
        <v>3.7560024278672017</v>
      </c>
      <c r="BR79" s="36">
        <f t="shared" ca="1" si="73"/>
        <v>3.7560024278672017</v>
      </c>
      <c r="BS79" s="36">
        <f t="shared" ca="1" si="73"/>
        <v>3.7560024278672017</v>
      </c>
      <c r="BT79" s="36">
        <f t="shared" ca="1" si="73"/>
        <v>7.5120048557344035</v>
      </c>
      <c r="BU79" s="36">
        <f t="shared" ca="1" si="73"/>
        <v>11.268007283601603</v>
      </c>
      <c r="BV79" s="56">
        <f t="shared" ca="1" si="73"/>
        <v>18.780012139336012</v>
      </c>
      <c r="BW79" s="56">
        <f t="shared" ca="1" si="73"/>
        <v>37.560024278672024</v>
      </c>
      <c r="BX79" s="56">
        <f t="shared" ca="1" si="73"/>
        <v>75.120048557344049</v>
      </c>
      <c r="BY79" s="56">
        <f t="shared" ca="1" si="73"/>
        <v>150.2400971146881</v>
      </c>
      <c r="BZ79" s="56">
        <f t="shared" ca="1" si="73"/>
        <v>300.4801942293762</v>
      </c>
      <c r="CA79" s="82">
        <f t="shared" ca="1" si="26"/>
        <v>0</v>
      </c>
      <c r="CB79" s="82">
        <f t="shared" ca="1" si="26"/>
        <v>0</v>
      </c>
      <c r="CC79" s="82">
        <f t="shared" ca="1" si="26"/>
        <v>0</v>
      </c>
      <c r="CD79" s="82">
        <f t="shared" ca="1" si="26"/>
        <v>0</v>
      </c>
      <c r="CE79" s="36">
        <f t="shared" ca="1" si="74"/>
        <v>1.8735806663973418</v>
      </c>
      <c r="CF79" s="36">
        <f t="shared" ca="1" si="74"/>
        <v>1.0148561942985601</v>
      </c>
      <c r="CG79" s="36">
        <f t="shared" ca="1" si="74"/>
        <v>0.64096180692540639</v>
      </c>
      <c r="CH79" s="36">
        <f t="shared" ca="1" si="74"/>
        <v>0.44284633933028072</v>
      </c>
      <c r="CI79" s="36">
        <f t="shared" ca="1" si="74"/>
        <v>0.38970477861064712</v>
      </c>
      <c r="CJ79" s="36">
        <f t="shared" ca="1" si="74"/>
        <v>0.38970477861064712</v>
      </c>
      <c r="CK79" s="36">
        <f t="shared" ca="1" si="74"/>
        <v>0.38970477861064712</v>
      </c>
      <c r="CL79" s="36">
        <f t="shared" ca="1" si="74"/>
        <v>0.77940955722129424</v>
      </c>
      <c r="CM79" s="36">
        <f t="shared" ca="1" si="74"/>
        <v>1.1691143358319411</v>
      </c>
      <c r="CN79" s="56">
        <f t="shared" ca="1" si="74"/>
        <v>1.9485238930532356</v>
      </c>
      <c r="CO79" s="56">
        <f t="shared" ca="1" si="74"/>
        <v>3.8970477861064712</v>
      </c>
      <c r="CP79" s="56">
        <f t="shared" ca="1" si="74"/>
        <v>7.7940955722129424</v>
      </c>
      <c r="CQ79" s="56">
        <f t="shared" ca="1" si="74"/>
        <v>15.588191144425885</v>
      </c>
      <c r="CR79" s="56">
        <f t="shared" ca="1" si="74"/>
        <v>31.176382288851769</v>
      </c>
      <c r="CS79" s="82">
        <f t="shared" ca="1" si="27"/>
        <v>0</v>
      </c>
      <c r="CT79" s="82">
        <f t="shared" ca="1" si="27"/>
        <v>0</v>
      </c>
      <c r="CU79" s="82">
        <f t="shared" ca="1" si="27"/>
        <v>0</v>
      </c>
      <c r="CV79" s="82">
        <f t="shared" ca="1" si="27"/>
        <v>0</v>
      </c>
      <c r="CW79" s="36">
        <f t="shared" ca="1" si="75"/>
        <v>1.0142720000000003</v>
      </c>
      <c r="CX79" s="36">
        <f t="shared" ca="1" si="75"/>
        <v>0.5493973333333334</v>
      </c>
      <c r="CY79" s="36">
        <f t="shared" ca="1" si="75"/>
        <v>0.3469877894736843</v>
      </c>
      <c r="CZ79" s="36">
        <f t="shared" ca="1" si="75"/>
        <v>0.2397370181818182</v>
      </c>
      <c r="DA79" s="36">
        <f t="shared" ca="1" si="75"/>
        <v>0.21096857600000005</v>
      </c>
      <c r="DB79" s="36">
        <f t="shared" ca="1" si="75"/>
        <v>0.21096857600000005</v>
      </c>
      <c r="DC79" s="36">
        <f t="shared" ca="1" si="75"/>
        <v>0.21096857600000005</v>
      </c>
      <c r="DD79" s="36">
        <f t="shared" ca="1" si="75"/>
        <v>0.21096857600000005</v>
      </c>
      <c r="DE79" s="36">
        <f t="shared" ca="1" si="75"/>
        <v>0.21096857600000005</v>
      </c>
      <c r="DF79" s="56">
        <f t="shared" ca="1" si="75"/>
        <v>0.21096857600000005</v>
      </c>
      <c r="DG79" s="56">
        <f t="shared" ca="1" si="75"/>
        <v>0.21096857600000005</v>
      </c>
      <c r="DH79" s="56">
        <f t="shared" ca="1" si="75"/>
        <v>0.42193715200000009</v>
      </c>
      <c r="DI79" s="56">
        <f t="shared" ca="1" si="75"/>
        <v>0.63290572800000011</v>
      </c>
      <c r="DJ79" s="56">
        <f t="shared" ca="1" si="75"/>
        <v>1.0548428800000003</v>
      </c>
      <c r="DK79" s="82">
        <f t="shared" ca="1" si="28"/>
        <v>2.1096857600000005</v>
      </c>
      <c r="DL79" s="82">
        <f t="shared" ca="1" si="28"/>
        <v>4.219371520000001</v>
      </c>
      <c r="DM79" s="82">
        <f t="shared" ca="1" si="28"/>
        <v>8.4387430400000021</v>
      </c>
      <c r="DN79" s="82">
        <f t="shared" ca="1" si="28"/>
        <v>16.877486080000004</v>
      </c>
      <c r="DO79" s="36">
        <f t="shared" ca="1" si="76"/>
        <v>0.2986796681169232</v>
      </c>
      <c r="DP79" s="36">
        <f t="shared" ca="1" si="76"/>
        <v>0.16178482023000007</v>
      </c>
      <c r="DQ79" s="36">
        <f t="shared" ca="1" si="76"/>
        <v>0.10217988646105268</v>
      </c>
      <c r="DR79" s="36">
        <f t="shared" ca="1" si="76"/>
        <v>7.059701246400002E-2</v>
      </c>
      <c r="DS79" s="36">
        <f t="shared" ca="1" si="76"/>
        <v>6.2125370968320028E-2</v>
      </c>
      <c r="DT79" s="36">
        <f t="shared" ca="1" si="76"/>
        <v>6.2125370968320028E-2</v>
      </c>
      <c r="DU79" s="36">
        <f t="shared" ca="1" si="76"/>
        <v>6.2125370968320028E-2</v>
      </c>
      <c r="DV79" s="36">
        <f t="shared" ca="1" si="76"/>
        <v>6.2125370968320028E-2</v>
      </c>
      <c r="DW79" s="36">
        <f t="shared" ca="1" si="76"/>
        <v>6.2125370968320028E-2</v>
      </c>
      <c r="DX79" s="56">
        <f t="shared" ca="1" si="76"/>
        <v>6.2125370968320028E-2</v>
      </c>
      <c r="DY79" s="56">
        <f t="shared" ca="1" si="76"/>
        <v>6.2125370968320028E-2</v>
      </c>
      <c r="DZ79" s="56">
        <f t="shared" ca="1" si="76"/>
        <v>0.12425074193664006</v>
      </c>
      <c r="EA79" s="56">
        <f t="shared" ca="1" si="76"/>
        <v>0.18637611290496009</v>
      </c>
      <c r="EB79" s="56">
        <f t="shared" ca="1" si="76"/>
        <v>0.31062685484160013</v>
      </c>
      <c r="EC79" s="82">
        <f t="shared" ca="1" si="29"/>
        <v>0.62125370968320026</v>
      </c>
      <c r="ED79" s="82">
        <f t="shared" ca="1" si="29"/>
        <v>1.2425074193664005</v>
      </c>
      <c r="EE79" s="82">
        <f t="shared" ca="1" si="29"/>
        <v>2.485014838732801</v>
      </c>
      <c r="EF79" s="82">
        <f t="shared" ca="1" si="29"/>
        <v>4.9700296774656021</v>
      </c>
      <c r="EG79" s="36">
        <f t="shared" ca="1" si="77"/>
        <v>8.407827249230769E-2</v>
      </c>
      <c r="EH79" s="36">
        <f t="shared" ca="1" si="77"/>
        <v>4.5542397599999999E-2</v>
      </c>
      <c r="EI79" s="36">
        <f t="shared" ca="1" si="77"/>
        <v>2.8763619536842103E-2</v>
      </c>
      <c r="EJ79" s="36">
        <f t="shared" ca="1" si="77"/>
        <v>1.9873046225454542E-2</v>
      </c>
      <c r="EK79" s="36">
        <f t="shared" ca="1" si="77"/>
        <v>1.7488280678399998E-2</v>
      </c>
      <c r="EL79" s="36">
        <f t="shared" ca="1" si="77"/>
        <v>1.7488280678399998E-2</v>
      </c>
      <c r="EM79" s="36">
        <f t="shared" ca="1" si="77"/>
        <v>1.7488280678399998E-2</v>
      </c>
      <c r="EN79" s="36">
        <f t="shared" ca="1" si="77"/>
        <v>1.7488280678399998E-2</v>
      </c>
      <c r="EO79" s="36">
        <f t="shared" ca="1" si="77"/>
        <v>1.7488280678399998E-2</v>
      </c>
      <c r="EP79" s="56">
        <f t="shared" ca="1" si="77"/>
        <v>1.7488280678399998E-2</v>
      </c>
      <c r="EQ79" s="56">
        <f t="shared" ca="1" si="77"/>
        <v>1.7488280678399998E-2</v>
      </c>
      <c r="ER79" s="56">
        <f t="shared" ca="1" si="77"/>
        <v>3.4976561356799996E-2</v>
      </c>
      <c r="ES79" s="56">
        <f t="shared" ca="1" si="77"/>
        <v>5.2464842035199993E-2</v>
      </c>
      <c r="ET79" s="56">
        <f t="shared" ca="1" si="77"/>
        <v>8.7441403392000003E-2</v>
      </c>
      <c r="EU79" s="82">
        <f t="shared" ca="1" si="30"/>
        <v>0.17488280678400001</v>
      </c>
      <c r="EV79" s="82">
        <f t="shared" ca="1" si="30"/>
        <v>0.34976561356800001</v>
      </c>
      <c r="EW79" s="82">
        <f t="shared" ca="1" si="30"/>
        <v>0.69953122713600002</v>
      </c>
      <c r="EX79" s="82">
        <f t="shared" ca="1" si="30"/>
        <v>1.399062454272</v>
      </c>
    </row>
    <row r="80" spans="10:154" x14ac:dyDescent="0.15">
      <c r="S80" s="36">
        <v>77</v>
      </c>
      <c r="T80" s="40">
        <f>引用信息!W99</f>
        <v>423.76149985161663</v>
      </c>
      <c r="U80" s="40">
        <f>引用信息!X99</f>
        <v>30.183386628383378</v>
      </c>
      <c r="V80" s="40">
        <f>引用信息!Y99</f>
        <v>12.032</v>
      </c>
      <c r="W80" s="40">
        <f>引用信息!Z99</f>
        <v>3.1378591200000008</v>
      </c>
      <c r="X80" s="40">
        <f>引用信息!AA99</f>
        <v>0.88525439999999977</v>
      </c>
      <c r="Y80" s="37">
        <f>IF(INT(求节点($J$4:$J$21,$I$4:$I$21,节奏总纲!AD80))&gt;$I$21,$I$21,INT(求节点($J$4:$J$21,$I$4:$I$21,节奏总纲!AD80)))</f>
        <v>14</v>
      </c>
      <c r="Z80" s="37">
        <f>IF(INT(求节点($J$4:$J$21,$I$4:$I$21,节奏总纲!AE80))&gt;$I$21,$I$21,INT(求节点($J$4:$J$21,$I$4:$I$21,节奏总纲!AE80)))</f>
        <v>14</v>
      </c>
      <c r="AA80" s="37">
        <f>IF(INT(求节点($J$4:$J$21,$I$4:$I$21,节奏总纲!AF80))&gt;$I$21,$I$21,INT(求节点($J$4:$J$21,$I$4:$I$21,节奏总纲!AF80)))</f>
        <v>18</v>
      </c>
      <c r="AB80" s="37">
        <f>IF(INT(求节点($J$4:$J$21,$I$4:$I$21,节奏总纲!AG80))&gt;$I$21,$I$21,INT(求节点($J$4:$J$21,$I$4:$I$21,节奏总纲!AG80)))</f>
        <v>18</v>
      </c>
      <c r="AC80" s="37">
        <f>IF(INT(求节点($J$4:$J$21,$I$4:$I$21,节奏总纲!AH80))&gt;$I$21,$I$21,INT(求节点($J$4:$J$21,$I$4:$I$21,节奏总纲!AH80)))</f>
        <v>18</v>
      </c>
      <c r="AD80" s="55">
        <f>('[2]功能-行军令'!F$7+'[2]功能-行军令'!F$14+24*60/'[2]功能-行军令'!$F$18)*'[2]功能-行军令'!$AJ$7</f>
        <v>27.599999999999998</v>
      </c>
      <c r="AE80" s="55">
        <f>('[2]功能-行军令'!G$7+'[2]功能-行军令'!G$14+24*60/'[2]功能-行军令'!$F$18)*'[2]功能-行军令'!$AJ$7</f>
        <v>40.199999999999996</v>
      </c>
      <c r="AF80" s="55">
        <f>('[2]功能-行军令'!H$7+'[2]功能-行军令'!H$14+24*60/'[2]功能-行军令'!$F$18)*'[2]功能-行军令'!$AJ$7</f>
        <v>54.6</v>
      </c>
      <c r="AG80" s="55">
        <f>('[2]功能-行军令'!I$7+'[2]功能-行军令'!I$14+24*60/'[2]功能-行军令'!$F$18)*'[2]功能-行军令'!$AJ$7</f>
        <v>61.8</v>
      </c>
      <c r="AH80" s="55">
        <f>('[2]功能-行军令'!J$7+'[2]功能-行军令'!J$14+24*60/'[2]功能-行军令'!$F$18)*'[2]功能-行军令'!$AJ$7</f>
        <v>61.8</v>
      </c>
      <c r="AL80" s="35">
        <v>77</v>
      </c>
      <c r="AM80" s="28">
        <f t="shared" ca="1" si="78"/>
        <v>21.253484852156355</v>
      </c>
      <c r="AN80" s="28">
        <f t="shared" ca="1" si="78"/>
        <v>11.512304294918026</v>
      </c>
      <c r="AO80" s="28">
        <f t="shared" ca="1" si="78"/>
        <v>7.2709290283692782</v>
      </c>
      <c r="AP80" s="28">
        <f t="shared" ca="1" si="78"/>
        <v>5.0235509650551382</v>
      </c>
      <c r="AQ80" s="28">
        <f t="shared" ca="1" si="78"/>
        <v>4.4207248492485203</v>
      </c>
      <c r="AR80" s="28">
        <f t="shared" ca="1" si="78"/>
        <v>4.4207248492485203</v>
      </c>
      <c r="AS80" s="28">
        <f t="shared" ca="1" si="78"/>
        <v>4.4207248492485203</v>
      </c>
      <c r="AT80" s="28">
        <f t="shared" ca="1" si="78"/>
        <v>8.5516655015255232</v>
      </c>
      <c r="AU80" s="28">
        <f t="shared" ca="1" si="70"/>
        <v>12.682606153802524</v>
      </c>
      <c r="AV80" s="28">
        <f t="shared" ref="AV80:AZ89" ca="1" si="79">SUMIF($BM$3:$EX$3,AV$3,$BM80:$EX80)</f>
        <v>20.94448745835653</v>
      </c>
      <c r="AW80" s="28">
        <f t="shared" ca="1" si="79"/>
        <v>41.599190719741536</v>
      </c>
      <c r="AX80" s="28">
        <f t="shared" ca="1" si="79"/>
        <v>83.198381439483072</v>
      </c>
      <c r="AY80" s="28">
        <f t="shared" ca="1" si="79"/>
        <v>166.10697868199463</v>
      </c>
      <c r="AZ80" s="28">
        <f t="shared" ca="1" si="79"/>
        <v>331.92417316701773</v>
      </c>
      <c r="BA80" s="28">
        <f t="shared" ca="1" si="25"/>
        <v>2.8978419697152002</v>
      </c>
      <c r="BB80" s="28">
        <f t="shared" ca="1" si="25"/>
        <v>5.7956839394304005</v>
      </c>
      <c r="BC80" s="28">
        <f t="shared" ca="1" si="25"/>
        <v>11.591367878860801</v>
      </c>
      <c r="BD80" s="28">
        <f t="shared" ca="1" si="25"/>
        <v>23.182735757721602</v>
      </c>
      <c r="BE80" s="28"/>
      <c r="BF80" s="28">
        <f t="shared" ca="1" si="71"/>
        <v>766.7975563558939</v>
      </c>
      <c r="BG80" s="28"/>
      <c r="BI80" s="28"/>
      <c r="BJ80" s="28"/>
      <c r="BK80" s="28"/>
      <c r="BL80" s="36">
        <v>77</v>
      </c>
      <c r="BM80" s="36">
        <f t="shared" ca="1" si="73"/>
        <v>17.993565224468643</v>
      </c>
      <c r="BN80" s="36">
        <f t="shared" ca="1" si="73"/>
        <v>9.7465144965871815</v>
      </c>
      <c r="BO80" s="36">
        <f t="shared" ca="1" si="73"/>
        <v>6.1556933662655879</v>
      </c>
      <c r="BP80" s="36">
        <f t="shared" ca="1" si="73"/>
        <v>4.2530245076016788</v>
      </c>
      <c r="BQ80" s="36">
        <f t="shared" ca="1" si="73"/>
        <v>3.7426615666894776</v>
      </c>
      <c r="BR80" s="36">
        <f t="shared" ca="1" si="73"/>
        <v>3.7426615666894776</v>
      </c>
      <c r="BS80" s="36">
        <f t="shared" ca="1" si="73"/>
        <v>3.7426615666894776</v>
      </c>
      <c r="BT80" s="36">
        <f t="shared" ca="1" si="73"/>
        <v>7.4853231333789552</v>
      </c>
      <c r="BU80" s="36">
        <f t="shared" ca="1" si="73"/>
        <v>11.227984700068433</v>
      </c>
      <c r="BV80" s="56">
        <f t="shared" ca="1" si="73"/>
        <v>18.713307833447391</v>
      </c>
      <c r="BW80" s="56">
        <f t="shared" ca="1" si="73"/>
        <v>37.426615666894783</v>
      </c>
      <c r="BX80" s="56">
        <f t="shared" ca="1" si="73"/>
        <v>74.853231333789566</v>
      </c>
      <c r="BY80" s="56">
        <f t="shared" ca="1" si="73"/>
        <v>149.70646266757913</v>
      </c>
      <c r="BZ80" s="56">
        <f t="shared" ca="1" si="73"/>
        <v>299.41292533515826</v>
      </c>
      <c r="CA80" s="82">
        <f t="shared" ca="1" si="26"/>
        <v>0</v>
      </c>
      <c r="CB80" s="82">
        <f t="shared" ca="1" si="26"/>
        <v>0</v>
      </c>
      <c r="CC80" s="82">
        <f t="shared" ca="1" si="26"/>
        <v>0</v>
      </c>
      <c r="CD80" s="82">
        <f t="shared" ca="1" si="26"/>
        <v>0</v>
      </c>
      <c r="CE80" s="36">
        <f t="shared" ca="1" si="74"/>
        <v>1.8667263730169412</v>
      </c>
      <c r="CF80" s="36">
        <f t="shared" ca="1" si="74"/>
        <v>1.0111434520508431</v>
      </c>
      <c r="CG80" s="36">
        <f t="shared" ca="1" si="74"/>
        <v>0.638616917084743</v>
      </c>
      <c r="CH80" s="36">
        <f t="shared" ca="1" si="74"/>
        <v>0.44122623362218605</v>
      </c>
      <c r="CI80" s="36">
        <f t="shared" ca="1" si="74"/>
        <v>0.38827908558752378</v>
      </c>
      <c r="CJ80" s="36">
        <f t="shared" ca="1" si="74"/>
        <v>0.38827908558752378</v>
      </c>
      <c r="CK80" s="36">
        <f t="shared" ca="1" si="74"/>
        <v>0.38827908558752378</v>
      </c>
      <c r="CL80" s="36">
        <f t="shared" ca="1" si="74"/>
        <v>0.77655817117504755</v>
      </c>
      <c r="CM80" s="36">
        <f t="shared" ca="1" si="74"/>
        <v>1.1648372567625711</v>
      </c>
      <c r="CN80" s="56">
        <f t="shared" ca="1" si="74"/>
        <v>1.9413954279376187</v>
      </c>
      <c r="CO80" s="56">
        <f t="shared" ca="1" si="74"/>
        <v>3.8827908558752373</v>
      </c>
      <c r="CP80" s="56">
        <f t="shared" ca="1" si="74"/>
        <v>7.7655817117504746</v>
      </c>
      <c r="CQ80" s="56">
        <f t="shared" ca="1" si="74"/>
        <v>15.531163423500949</v>
      </c>
      <c r="CR80" s="56">
        <f t="shared" ca="1" si="74"/>
        <v>31.062326847001898</v>
      </c>
      <c r="CS80" s="82">
        <f t="shared" ca="1" si="27"/>
        <v>0</v>
      </c>
      <c r="CT80" s="82">
        <f t="shared" ca="1" si="27"/>
        <v>0</v>
      </c>
      <c r="CU80" s="82">
        <f t="shared" ca="1" si="27"/>
        <v>0</v>
      </c>
      <c r="CV80" s="82">
        <f t="shared" ca="1" si="27"/>
        <v>0</v>
      </c>
      <c r="CW80" s="36">
        <f t="shared" ca="1" si="75"/>
        <v>1.010688</v>
      </c>
      <c r="CX80" s="36">
        <f t="shared" ca="1" si="75"/>
        <v>0.54745600000000005</v>
      </c>
      <c r="CY80" s="36">
        <f t="shared" ca="1" si="75"/>
        <v>0.34576168421052633</v>
      </c>
      <c r="CZ80" s="36">
        <f t="shared" ca="1" si="75"/>
        <v>0.23888989090909088</v>
      </c>
      <c r="DA80" s="36">
        <f t="shared" ca="1" si="75"/>
        <v>0.21022310399999999</v>
      </c>
      <c r="DB80" s="36">
        <f t="shared" ca="1" si="75"/>
        <v>0.21022310399999999</v>
      </c>
      <c r="DC80" s="36">
        <f t="shared" ca="1" si="75"/>
        <v>0.21022310399999999</v>
      </c>
      <c r="DD80" s="36">
        <f t="shared" ca="1" si="75"/>
        <v>0.21022310399999999</v>
      </c>
      <c r="DE80" s="36">
        <f t="shared" ca="1" si="75"/>
        <v>0.21022310399999999</v>
      </c>
      <c r="DF80" s="56">
        <f t="shared" ca="1" si="75"/>
        <v>0.21022310399999999</v>
      </c>
      <c r="DG80" s="56">
        <f t="shared" ca="1" si="75"/>
        <v>0.21022310399999999</v>
      </c>
      <c r="DH80" s="56">
        <f t="shared" ca="1" si="75"/>
        <v>0.42044620799999999</v>
      </c>
      <c r="DI80" s="56">
        <f t="shared" ca="1" si="75"/>
        <v>0.63066931199999998</v>
      </c>
      <c r="DJ80" s="56">
        <f t="shared" ca="1" si="75"/>
        <v>1.05111552</v>
      </c>
      <c r="DK80" s="82">
        <f t="shared" ca="1" si="28"/>
        <v>2.1022310399999999</v>
      </c>
      <c r="DL80" s="82">
        <f t="shared" ca="1" si="28"/>
        <v>4.2044620799999999</v>
      </c>
      <c r="DM80" s="82">
        <f t="shared" ca="1" si="28"/>
        <v>8.4089241599999998</v>
      </c>
      <c r="DN80" s="82">
        <f t="shared" ca="1" si="28"/>
        <v>16.81784832</v>
      </c>
      <c r="DO80" s="36">
        <f t="shared" ca="1" si="76"/>
        <v>0.29833799017846158</v>
      </c>
      <c r="DP80" s="36">
        <f t="shared" ca="1" si="76"/>
        <v>0.16159974468000002</v>
      </c>
      <c r="DQ80" s="36">
        <f t="shared" ca="1" si="76"/>
        <v>0.10206299664000001</v>
      </c>
      <c r="DR80" s="36">
        <f t="shared" ca="1" si="76"/>
        <v>7.0516252224000001E-2</v>
      </c>
      <c r="DS80" s="36">
        <f t="shared" ca="1" si="76"/>
        <v>6.2054301957120007E-2</v>
      </c>
      <c r="DT80" s="36">
        <f t="shared" ca="1" si="76"/>
        <v>6.2054301957120007E-2</v>
      </c>
      <c r="DU80" s="36">
        <f t="shared" ca="1" si="76"/>
        <v>6.2054301957120007E-2</v>
      </c>
      <c r="DV80" s="36">
        <f t="shared" ca="1" si="76"/>
        <v>6.2054301957120007E-2</v>
      </c>
      <c r="DW80" s="36">
        <f t="shared" ca="1" si="76"/>
        <v>6.2054301957120007E-2</v>
      </c>
      <c r="DX80" s="56">
        <f t="shared" ca="1" si="76"/>
        <v>6.2054301957120007E-2</v>
      </c>
      <c r="DY80" s="56">
        <f t="shared" ca="1" si="76"/>
        <v>6.2054301957120007E-2</v>
      </c>
      <c r="DZ80" s="56">
        <f t="shared" ca="1" si="76"/>
        <v>0.12410860391424001</v>
      </c>
      <c r="EA80" s="56">
        <f t="shared" ca="1" si="76"/>
        <v>0.18616290587136</v>
      </c>
      <c r="EB80" s="56">
        <f t="shared" ca="1" si="76"/>
        <v>0.31027150978560009</v>
      </c>
      <c r="EC80" s="82">
        <f t="shared" ca="1" si="29"/>
        <v>0.62054301957120017</v>
      </c>
      <c r="ED80" s="82">
        <f t="shared" ca="1" si="29"/>
        <v>1.2410860391424003</v>
      </c>
      <c r="EE80" s="82">
        <f t="shared" ca="1" si="29"/>
        <v>2.4821720782848007</v>
      </c>
      <c r="EF80" s="82">
        <f t="shared" ca="1" si="29"/>
        <v>4.9643441565696014</v>
      </c>
      <c r="EG80" s="36">
        <f t="shared" ca="1" si="77"/>
        <v>8.4167264492307686E-2</v>
      </c>
      <c r="EH80" s="36">
        <f t="shared" ca="1" si="77"/>
        <v>4.5590601599999996E-2</v>
      </c>
      <c r="EI80" s="36">
        <f t="shared" ca="1" si="77"/>
        <v>2.8794064168421049E-2</v>
      </c>
      <c r="EJ80" s="36">
        <f t="shared" ca="1" si="77"/>
        <v>1.9894080698181812E-2</v>
      </c>
      <c r="EK80" s="36">
        <f t="shared" ca="1" si="77"/>
        <v>1.7506791014399996E-2</v>
      </c>
      <c r="EL80" s="36">
        <f t="shared" ca="1" si="77"/>
        <v>1.7506791014399996E-2</v>
      </c>
      <c r="EM80" s="36">
        <f t="shared" ca="1" si="77"/>
        <v>1.7506791014399996E-2</v>
      </c>
      <c r="EN80" s="36">
        <f t="shared" ca="1" si="77"/>
        <v>1.7506791014399996E-2</v>
      </c>
      <c r="EO80" s="36">
        <f t="shared" ca="1" si="77"/>
        <v>1.7506791014399996E-2</v>
      </c>
      <c r="EP80" s="56">
        <f t="shared" ca="1" si="77"/>
        <v>1.7506791014399996E-2</v>
      </c>
      <c r="EQ80" s="56">
        <f t="shared" ca="1" si="77"/>
        <v>1.7506791014399996E-2</v>
      </c>
      <c r="ER80" s="56">
        <f t="shared" ca="1" si="77"/>
        <v>3.5013582028799992E-2</v>
      </c>
      <c r="ES80" s="56">
        <f t="shared" ca="1" si="77"/>
        <v>5.252037304319998E-2</v>
      </c>
      <c r="ET80" s="56">
        <f t="shared" ca="1" si="77"/>
        <v>8.7533955071999986E-2</v>
      </c>
      <c r="EU80" s="82">
        <f t="shared" ca="1" si="30"/>
        <v>0.17506791014399997</v>
      </c>
      <c r="EV80" s="82">
        <f t="shared" ca="1" si="30"/>
        <v>0.35013582028799994</v>
      </c>
      <c r="EW80" s="82">
        <f t="shared" ca="1" si="30"/>
        <v>0.70027164057599989</v>
      </c>
      <c r="EX80" s="82">
        <f t="shared" ca="1" si="30"/>
        <v>1.4005432811519998</v>
      </c>
    </row>
    <row r="81" spans="19:154" x14ac:dyDescent="0.15">
      <c r="S81" s="36">
        <v>78</v>
      </c>
      <c r="T81" s="40">
        <f>引用信息!W100</f>
        <v>422.25104089975065</v>
      </c>
      <c r="U81" s="40">
        <f>引用信息!X100</f>
        <v>30.072585320249331</v>
      </c>
      <c r="V81" s="40">
        <f>引用信息!Y100</f>
        <v>11.989333333333333</v>
      </c>
      <c r="W81" s="40">
        <f>引用信息!Z100</f>
        <v>3.1342121800000009</v>
      </c>
      <c r="X81" s="40">
        <f>引用信息!AA100</f>
        <v>0.88616159999999988</v>
      </c>
      <c r="Y81" s="37">
        <f>IF(INT(求节点($J$4:$J$21,$I$4:$I$21,节奏总纲!AD81))&gt;$I$21,$I$21,INT(求节点($J$4:$J$21,$I$4:$I$21,节奏总纲!AD81)))</f>
        <v>14</v>
      </c>
      <c r="Z81" s="37">
        <f>IF(INT(求节点($J$4:$J$21,$I$4:$I$21,节奏总纲!AE81))&gt;$I$21,$I$21,INT(求节点($J$4:$J$21,$I$4:$I$21,节奏总纲!AE81)))</f>
        <v>18</v>
      </c>
      <c r="AA81" s="37">
        <f>IF(INT(求节点($J$4:$J$21,$I$4:$I$21,节奏总纲!AF81))&gt;$I$21,$I$21,INT(求节点($J$4:$J$21,$I$4:$I$21,节奏总纲!AF81)))</f>
        <v>18</v>
      </c>
      <c r="AB81" s="37">
        <f>IF(INT(求节点($J$4:$J$21,$I$4:$I$21,节奏总纲!AG81))&gt;$I$21,$I$21,INT(求节点($J$4:$J$21,$I$4:$I$21,节奏总纲!AG81)))</f>
        <v>18</v>
      </c>
      <c r="AC81" s="37">
        <f>IF(INT(求节点($J$4:$J$21,$I$4:$I$21,节奏总纲!AH81))&gt;$I$21,$I$21,INT(求节点($J$4:$J$21,$I$4:$I$21,节奏总纲!AH81)))</f>
        <v>18</v>
      </c>
      <c r="AD81" s="55">
        <f>('[2]功能-行军令'!F$7+'[2]功能-行军令'!F$14+24*60/'[2]功能-行军令'!$F$18)*'[2]功能-行军令'!$AJ$7</f>
        <v>27.599999999999998</v>
      </c>
      <c r="AE81" s="55">
        <f>('[2]功能-行军令'!G$7+'[2]功能-行军令'!G$14+24*60/'[2]功能-行军令'!$F$18)*'[2]功能-行军令'!$AJ$7</f>
        <v>40.199999999999996</v>
      </c>
      <c r="AF81" s="55">
        <f>('[2]功能-行军令'!H$7+'[2]功能-行军令'!H$14+24*60/'[2]功能-行军令'!$F$18)*'[2]功能-行军令'!$AJ$7</f>
        <v>54.6</v>
      </c>
      <c r="AG81" s="55">
        <f>('[2]功能-行军令'!I$7+'[2]功能-行军令'!I$14+24*60/'[2]功能-行军令'!$F$18)*'[2]功能-行军令'!$AJ$7</f>
        <v>61.8</v>
      </c>
      <c r="AH81" s="55">
        <f>('[2]功能-行军令'!J$7+'[2]功能-行军令'!J$14+24*60/'[2]功能-行军令'!$F$18)*'[2]功能-行军令'!$AJ$7</f>
        <v>61.8</v>
      </c>
      <c r="AL81" s="35">
        <v>78</v>
      </c>
      <c r="AM81" s="28">
        <f t="shared" ca="1" si="78"/>
        <v>21.178651320478679</v>
      </c>
      <c r="AN81" s="28">
        <f t="shared" ca="1" si="78"/>
        <v>11.471769465259284</v>
      </c>
      <c r="AO81" s="28">
        <f t="shared" ca="1" si="78"/>
        <v>7.2453280833216533</v>
      </c>
      <c r="AP81" s="28">
        <f t="shared" ca="1" si="78"/>
        <v>5.0058630393858685</v>
      </c>
      <c r="AQ81" s="28">
        <f t="shared" ca="1" si="78"/>
        <v>4.4051594746595635</v>
      </c>
      <c r="AR81" s="28">
        <f t="shared" ca="1" si="78"/>
        <v>4.4051594746595635</v>
      </c>
      <c r="AS81" s="28">
        <f t="shared" ca="1" si="78"/>
        <v>4.4051594746595635</v>
      </c>
      <c r="AT81" s="28">
        <f t="shared" ca="1" si="78"/>
        <v>8.1344806678861641</v>
      </c>
      <c r="AU81" s="28">
        <f t="shared" ca="1" si="70"/>
        <v>11.86380186111276</v>
      </c>
      <c r="AV81" s="28">
        <f t="shared" ca="1" si="79"/>
        <v>19.322444247565954</v>
      </c>
      <c r="AW81" s="28">
        <f t="shared" ca="1" si="79"/>
        <v>37.969050213698949</v>
      </c>
      <c r="AX81" s="28">
        <f t="shared" ca="1" si="79"/>
        <v>75.938100427397899</v>
      </c>
      <c r="AY81" s="28">
        <f t="shared" ca="1" si="79"/>
        <v>151.20036257336278</v>
      </c>
      <c r="AZ81" s="28">
        <f t="shared" ca="1" si="79"/>
        <v>301.72488686529266</v>
      </c>
      <c r="BA81" s="28">
        <f t="shared" ca="1" si="25"/>
        <v>6.758382814329674</v>
      </c>
      <c r="BB81" s="28">
        <f t="shared" ca="1" si="25"/>
        <v>13.516765628659348</v>
      </c>
      <c r="BC81" s="28">
        <f t="shared" ca="1" si="25"/>
        <v>27.033531257318696</v>
      </c>
      <c r="BD81" s="28">
        <f t="shared" ca="1" si="25"/>
        <v>54.067062514637392</v>
      </c>
      <c r="BE81" s="28"/>
      <c r="BF81" s="28">
        <f t="shared" ca="1" si="71"/>
        <v>765.64595940368645</v>
      </c>
      <c r="BG81" s="28"/>
      <c r="BI81" s="28"/>
      <c r="BJ81" s="28"/>
      <c r="BK81" s="28"/>
      <c r="BL81" s="36">
        <v>78</v>
      </c>
      <c r="BM81" s="36">
        <f t="shared" ca="1" si="73"/>
        <v>17.929428813589411</v>
      </c>
      <c r="BN81" s="36">
        <f t="shared" ca="1" si="73"/>
        <v>9.7117739406942647</v>
      </c>
      <c r="BO81" s="36">
        <f t="shared" ca="1" si="73"/>
        <v>6.1337519625437462</v>
      </c>
      <c r="BP81" s="36">
        <f t="shared" ca="1" si="73"/>
        <v>4.237864992302951</v>
      </c>
      <c r="BQ81" s="36">
        <f t="shared" ca="1" si="73"/>
        <v>3.7293211932265975</v>
      </c>
      <c r="BR81" s="36">
        <f t="shared" ca="1" si="73"/>
        <v>3.7293211932265975</v>
      </c>
      <c r="BS81" s="36">
        <f t="shared" ca="1" si="73"/>
        <v>3.7293211932265975</v>
      </c>
      <c r="BT81" s="36">
        <f t="shared" ca="1" si="73"/>
        <v>7.458642386453195</v>
      </c>
      <c r="BU81" s="36">
        <f t="shared" ca="1" si="73"/>
        <v>11.187963579679792</v>
      </c>
      <c r="BV81" s="56">
        <f t="shared" ca="1" si="73"/>
        <v>18.646605966132988</v>
      </c>
      <c r="BW81" s="56">
        <f t="shared" ca="1" si="73"/>
        <v>37.293211932265976</v>
      </c>
      <c r="BX81" s="56">
        <f t="shared" ca="1" si="73"/>
        <v>74.586423864531952</v>
      </c>
      <c r="BY81" s="56">
        <f t="shared" ca="1" si="73"/>
        <v>149.1728477290639</v>
      </c>
      <c r="BZ81" s="56">
        <f t="shared" ca="1" si="73"/>
        <v>298.34569545812781</v>
      </c>
      <c r="CA81" s="82">
        <f t="shared" ca="1" si="26"/>
        <v>0</v>
      </c>
      <c r="CB81" s="82">
        <f t="shared" ca="1" si="26"/>
        <v>0</v>
      </c>
      <c r="CC81" s="82">
        <f t="shared" ca="1" si="26"/>
        <v>0</v>
      </c>
      <c r="CD81" s="82">
        <f t="shared" ca="1" si="26"/>
        <v>0</v>
      </c>
      <c r="CE81" s="36">
        <f t="shared" ca="1" si="74"/>
        <v>1.8598737382677277</v>
      </c>
      <c r="CF81" s="36">
        <f t="shared" ca="1" si="74"/>
        <v>1.0074316082283525</v>
      </c>
      <c r="CG81" s="36">
        <f t="shared" ca="1" si="74"/>
        <v>0.63627259467053843</v>
      </c>
      <c r="CH81" s="36">
        <f t="shared" ca="1" si="74"/>
        <v>0.43960651995419014</v>
      </c>
      <c r="CI81" s="36">
        <f t="shared" ca="1" si="74"/>
        <v>0.38685373755968738</v>
      </c>
      <c r="CJ81" s="36">
        <f t="shared" ca="1" si="74"/>
        <v>0.38685373755968738</v>
      </c>
      <c r="CK81" s="36">
        <f t="shared" ca="1" si="74"/>
        <v>0.38685373755968738</v>
      </c>
      <c r="CL81" s="36">
        <f t="shared" ca="1" si="74"/>
        <v>0.38685373755968738</v>
      </c>
      <c r="CM81" s="36">
        <f t="shared" ca="1" si="74"/>
        <v>0.38685373755968738</v>
      </c>
      <c r="CN81" s="56">
        <f t="shared" ca="1" si="74"/>
        <v>0.38685373755968738</v>
      </c>
      <c r="CO81" s="56">
        <f t="shared" ca="1" si="74"/>
        <v>0.38685373755968738</v>
      </c>
      <c r="CP81" s="56">
        <f t="shared" ca="1" si="74"/>
        <v>0.77370747511937477</v>
      </c>
      <c r="CQ81" s="56">
        <f t="shared" ca="1" si="74"/>
        <v>1.1605612126790621</v>
      </c>
      <c r="CR81" s="56">
        <f t="shared" ca="1" si="74"/>
        <v>1.9342686877984367</v>
      </c>
      <c r="CS81" s="82">
        <f t="shared" ca="1" si="27"/>
        <v>3.8685373755968735</v>
      </c>
      <c r="CT81" s="82">
        <f t="shared" ca="1" si="27"/>
        <v>7.737074751193747</v>
      </c>
      <c r="CU81" s="82">
        <f t="shared" ca="1" si="27"/>
        <v>15.474149502387494</v>
      </c>
      <c r="CV81" s="82">
        <f t="shared" ca="1" si="27"/>
        <v>30.948299004774988</v>
      </c>
      <c r="CW81" s="36">
        <f t="shared" ca="1" si="75"/>
        <v>1.007104</v>
      </c>
      <c r="CX81" s="36">
        <f t="shared" ca="1" si="75"/>
        <v>0.5455146666666667</v>
      </c>
      <c r="CY81" s="36">
        <f t="shared" ca="1" si="75"/>
        <v>0.34453557894736841</v>
      </c>
      <c r="CZ81" s="36">
        <f t="shared" ca="1" si="75"/>
        <v>0.23804276363636362</v>
      </c>
      <c r="DA81" s="36">
        <f t="shared" ca="1" si="75"/>
        <v>0.209477632</v>
      </c>
      <c r="DB81" s="36">
        <f t="shared" ca="1" si="75"/>
        <v>0.209477632</v>
      </c>
      <c r="DC81" s="36">
        <f t="shared" ca="1" si="75"/>
        <v>0.209477632</v>
      </c>
      <c r="DD81" s="36">
        <f t="shared" ca="1" si="75"/>
        <v>0.209477632</v>
      </c>
      <c r="DE81" s="36">
        <f t="shared" ca="1" si="75"/>
        <v>0.209477632</v>
      </c>
      <c r="DF81" s="56">
        <f t="shared" ca="1" si="75"/>
        <v>0.209477632</v>
      </c>
      <c r="DG81" s="56">
        <f t="shared" ca="1" si="75"/>
        <v>0.209477632</v>
      </c>
      <c r="DH81" s="56">
        <f t="shared" ca="1" si="75"/>
        <v>0.41895526399999999</v>
      </c>
      <c r="DI81" s="56">
        <f t="shared" ca="1" si="75"/>
        <v>0.62843289599999996</v>
      </c>
      <c r="DJ81" s="56">
        <f t="shared" ca="1" si="75"/>
        <v>1.0473881600000001</v>
      </c>
      <c r="DK81" s="82">
        <f t="shared" ca="1" si="28"/>
        <v>2.0947763200000002</v>
      </c>
      <c r="DL81" s="82">
        <f t="shared" ca="1" si="28"/>
        <v>4.1895526400000005</v>
      </c>
      <c r="DM81" s="82">
        <f t="shared" ca="1" si="28"/>
        <v>8.379105280000001</v>
      </c>
      <c r="DN81" s="82">
        <f t="shared" ca="1" si="28"/>
        <v>16.758210560000002</v>
      </c>
      <c r="DO81" s="36">
        <f t="shared" ca="1" si="76"/>
        <v>0.29799125034461549</v>
      </c>
      <c r="DP81" s="36">
        <f t="shared" ca="1" si="76"/>
        <v>0.16141192727000006</v>
      </c>
      <c r="DQ81" s="36">
        <f t="shared" ca="1" si="76"/>
        <v>0.10194437511789477</v>
      </c>
      <c r="DR81" s="36">
        <f t="shared" ca="1" si="76"/>
        <v>7.0434295536000016E-2</v>
      </c>
      <c r="DS81" s="36">
        <f t="shared" ca="1" si="76"/>
        <v>6.1982180071680021E-2</v>
      </c>
      <c r="DT81" s="36">
        <f t="shared" ca="1" si="76"/>
        <v>6.1982180071680021E-2</v>
      </c>
      <c r="DU81" s="36">
        <f t="shared" ca="1" si="76"/>
        <v>6.1982180071680021E-2</v>
      </c>
      <c r="DV81" s="36">
        <f t="shared" ca="1" si="76"/>
        <v>6.1982180071680021E-2</v>
      </c>
      <c r="DW81" s="36">
        <f t="shared" ca="1" si="76"/>
        <v>6.1982180071680021E-2</v>
      </c>
      <c r="DX81" s="56">
        <f t="shared" ca="1" si="76"/>
        <v>6.1982180071680021E-2</v>
      </c>
      <c r="DY81" s="56">
        <f t="shared" ca="1" si="76"/>
        <v>6.1982180071680021E-2</v>
      </c>
      <c r="DZ81" s="56">
        <f t="shared" ca="1" si="76"/>
        <v>0.12396436014336004</v>
      </c>
      <c r="EA81" s="56">
        <f t="shared" ca="1" si="76"/>
        <v>0.18594654021504001</v>
      </c>
      <c r="EB81" s="56">
        <f t="shared" ca="1" si="76"/>
        <v>0.30991090035840013</v>
      </c>
      <c r="EC81" s="82">
        <f t="shared" ca="1" si="29"/>
        <v>0.61982180071680026</v>
      </c>
      <c r="ED81" s="82">
        <f t="shared" ca="1" si="29"/>
        <v>1.2396436014336005</v>
      </c>
      <c r="EE81" s="82">
        <f t="shared" ca="1" si="29"/>
        <v>2.4792872028672011</v>
      </c>
      <c r="EF81" s="82">
        <f t="shared" ca="1" si="29"/>
        <v>4.9585744057344021</v>
      </c>
      <c r="EG81" s="36">
        <f t="shared" ca="1" si="77"/>
        <v>8.4253518276923067E-2</v>
      </c>
      <c r="EH81" s="36">
        <f t="shared" ca="1" si="77"/>
        <v>4.5637322399999992E-2</v>
      </c>
      <c r="EI81" s="36">
        <f t="shared" ca="1" si="77"/>
        <v>2.8823572042105259E-2</v>
      </c>
      <c r="EJ81" s="36">
        <f t="shared" ca="1" si="77"/>
        <v>1.9914467956363632E-2</v>
      </c>
      <c r="EK81" s="36">
        <f t="shared" ca="1" si="77"/>
        <v>1.7524731801599996E-2</v>
      </c>
      <c r="EL81" s="36">
        <f t="shared" ca="1" si="77"/>
        <v>1.7524731801599996E-2</v>
      </c>
      <c r="EM81" s="36">
        <f t="shared" ca="1" si="77"/>
        <v>1.7524731801599996E-2</v>
      </c>
      <c r="EN81" s="36">
        <f t="shared" ca="1" si="77"/>
        <v>1.7524731801599996E-2</v>
      </c>
      <c r="EO81" s="36">
        <f t="shared" ca="1" si="77"/>
        <v>1.7524731801599996E-2</v>
      </c>
      <c r="EP81" s="56">
        <f t="shared" ca="1" si="77"/>
        <v>1.7524731801599996E-2</v>
      </c>
      <c r="EQ81" s="56">
        <f t="shared" ca="1" si="77"/>
        <v>1.7524731801599996E-2</v>
      </c>
      <c r="ER81" s="56">
        <f t="shared" ca="1" si="77"/>
        <v>3.5049463603199993E-2</v>
      </c>
      <c r="ES81" s="56">
        <f t="shared" ca="1" si="77"/>
        <v>5.2574195404799989E-2</v>
      </c>
      <c r="ET81" s="56">
        <f t="shared" ca="1" si="77"/>
        <v>8.7623659007999996E-2</v>
      </c>
      <c r="EU81" s="82">
        <f t="shared" ca="1" si="30"/>
        <v>0.17524731801599999</v>
      </c>
      <c r="EV81" s="82">
        <f t="shared" ca="1" si="30"/>
        <v>0.35049463603199998</v>
      </c>
      <c r="EW81" s="82">
        <f t="shared" ca="1" si="30"/>
        <v>0.70098927206399997</v>
      </c>
      <c r="EX81" s="82">
        <f t="shared" ca="1" si="30"/>
        <v>1.4019785441279999</v>
      </c>
    </row>
    <row r="82" spans="19:154" x14ac:dyDescent="0.15">
      <c r="S82" s="36">
        <v>79</v>
      </c>
      <c r="T82" s="40">
        <f>引用信息!W101</f>
        <v>420.74063716922126</v>
      </c>
      <c r="U82" s="40">
        <f>引用信息!X101</f>
        <v>29.961810830778752</v>
      </c>
      <c r="V82" s="40">
        <f>引用信息!Y101</f>
        <v>11.946666666666667</v>
      </c>
      <c r="W82" s="40">
        <f>引用信息!Z101</f>
        <v>3.1305120000000008</v>
      </c>
      <c r="X82" s="40">
        <f>引用信息!AA101</f>
        <v>0.88703999999999994</v>
      </c>
      <c r="Y82" s="37">
        <f>IF(INT(求节点($J$4:$J$21,$I$4:$I$21,节奏总纲!AD82))&gt;$I$21,$I$21,INT(求节点($J$4:$J$21,$I$4:$I$21,节奏总纲!AD82)))</f>
        <v>14</v>
      </c>
      <c r="Z82" s="37">
        <f>IF(INT(求节点($J$4:$J$21,$I$4:$I$21,节奏总纲!AE82))&gt;$I$21,$I$21,INT(求节点($J$4:$J$21,$I$4:$I$21,节奏总纲!AE82)))</f>
        <v>18</v>
      </c>
      <c r="AA82" s="37">
        <f>IF(INT(求节点($J$4:$J$21,$I$4:$I$21,节奏总纲!AF82))&gt;$I$21,$I$21,INT(求节点($J$4:$J$21,$I$4:$I$21,节奏总纲!AF82)))</f>
        <v>18</v>
      </c>
      <c r="AB82" s="37">
        <f>IF(INT(求节点($J$4:$J$21,$I$4:$I$21,节奏总纲!AG82))&gt;$I$21,$I$21,INT(求节点($J$4:$J$21,$I$4:$I$21,节奏总纲!AG82)))</f>
        <v>18</v>
      </c>
      <c r="AC82" s="37">
        <f>IF(INT(求节点($J$4:$J$21,$I$4:$I$21,节奏总纲!AH82))&gt;$I$21,$I$21,INT(求节点($J$4:$J$21,$I$4:$I$21,节奏总纲!AH82)))</f>
        <v>18</v>
      </c>
      <c r="AD82" s="55">
        <f>('[2]功能-行军令'!F$7+'[2]功能-行军令'!F$14+24*60/'[2]功能-行军令'!$F$18)*'[2]功能-行军令'!$AJ$7</f>
        <v>27.599999999999998</v>
      </c>
      <c r="AE82" s="55">
        <f>('[2]功能-行军令'!G$7+'[2]功能-行军令'!G$14+24*60/'[2]功能-行军令'!$F$18)*'[2]功能-行军令'!$AJ$7</f>
        <v>40.199999999999996</v>
      </c>
      <c r="AF82" s="55">
        <f>('[2]功能-行军令'!H$7+'[2]功能-行军令'!H$14+24*60/'[2]功能-行军令'!$F$18)*'[2]功能-行军令'!$AJ$7</f>
        <v>54.6</v>
      </c>
      <c r="AG82" s="55">
        <f>('[2]功能-行军令'!I$7+'[2]功能-行军令'!I$14+24*60/'[2]功能-行军令'!$F$18)*'[2]功能-行军令'!$AJ$7</f>
        <v>61.8</v>
      </c>
      <c r="AH82" s="55">
        <f>('[2]功能-行军令'!J$7+'[2]功能-行军令'!J$14+24*60/'[2]功能-行军令'!$F$18)*'[2]功能-行军令'!$AJ$7</f>
        <v>61.8</v>
      </c>
      <c r="AL82" s="35">
        <v>79</v>
      </c>
      <c r="AM82" s="28">
        <f t="shared" ca="1" si="78"/>
        <v>21.103813992104332</v>
      </c>
      <c r="AN82" s="28">
        <f t="shared" ca="1" si="78"/>
        <v>11.431232579056507</v>
      </c>
      <c r="AO82" s="28">
        <f t="shared" ca="1" si="78"/>
        <v>7.2197258394041128</v>
      </c>
      <c r="AP82" s="28">
        <f t="shared" ca="1" si="78"/>
        <v>4.9881742163155662</v>
      </c>
      <c r="AQ82" s="28">
        <f t="shared" ca="1" si="78"/>
        <v>4.3895933103577001</v>
      </c>
      <c r="AR82" s="28">
        <f t="shared" ca="1" si="78"/>
        <v>4.3895933103577001</v>
      </c>
      <c r="AS82" s="28">
        <f t="shared" ca="1" si="78"/>
        <v>4.3895933103577001</v>
      </c>
      <c r="AT82" s="28">
        <f t="shared" ca="1" si="78"/>
        <v>8.1055746178362611</v>
      </c>
      <c r="AU82" s="28">
        <f t="shared" ca="1" si="70"/>
        <v>11.821555925314822</v>
      </c>
      <c r="AV82" s="28">
        <f t="shared" ca="1" si="79"/>
        <v>19.253518540271948</v>
      </c>
      <c r="AW82" s="28">
        <f t="shared" ca="1" si="79"/>
        <v>37.833425077664756</v>
      </c>
      <c r="AX82" s="28">
        <f t="shared" ca="1" si="79"/>
        <v>75.666850155329513</v>
      </c>
      <c r="AY82" s="28">
        <f t="shared" ca="1" si="79"/>
        <v>150.66008830777989</v>
      </c>
      <c r="AZ82" s="28">
        <f t="shared" ca="1" si="79"/>
        <v>300.64656461268061</v>
      </c>
      <c r="BA82" s="28">
        <f t="shared" ca="1" si="25"/>
        <v>6.7361200287913778</v>
      </c>
      <c r="BB82" s="28">
        <f t="shared" ca="1" si="25"/>
        <v>13.472240057582756</v>
      </c>
      <c r="BC82" s="28">
        <f t="shared" ca="1" si="25"/>
        <v>26.944480115165511</v>
      </c>
      <c r="BD82" s="28">
        <f t="shared" ca="1" si="25"/>
        <v>53.888960230331023</v>
      </c>
      <c r="BE82" s="28"/>
      <c r="BF82" s="28">
        <f t="shared" ca="1" si="71"/>
        <v>762.94110422670212</v>
      </c>
      <c r="BG82" s="28"/>
      <c r="BI82" s="28"/>
      <c r="BJ82" s="28"/>
      <c r="BK82" s="28"/>
      <c r="BL82" s="36">
        <v>79</v>
      </c>
      <c r="BM82" s="36">
        <f t="shared" ca="1" si="73"/>
        <v>17.865294747493088</v>
      </c>
      <c r="BN82" s="36">
        <f t="shared" ca="1" si="73"/>
        <v>9.677034654892088</v>
      </c>
      <c r="BO82" s="36">
        <f t="shared" ca="1" si="73"/>
        <v>6.1118113609844773</v>
      </c>
      <c r="BP82" s="36">
        <f t="shared" ca="1" si="73"/>
        <v>4.2227060312256377</v>
      </c>
      <c r="BQ82" s="36">
        <f t="shared" ca="1" si="73"/>
        <v>3.7159813074785619</v>
      </c>
      <c r="BR82" s="36">
        <f t="shared" ca="1" si="73"/>
        <v>3.7159813074785619</v>
      </c>
      <c r="BS82" s="36">
        <f t="shared" ca="1" si="73"/>
        <v>3.7159813074785619</v>
      </c>
      <c r="BT82" s="36">
        <f t="shared" ca="1" si="73"/>
        <v>7.4319626149571238</v>
      </c>
      <c r="BU82" s="36">
        <f t="shared" ca="1" si="73"/>
        <v>11.147943922435685</v>
      </c>
      <c r="BV82" s="56">
        <f t="shared" ca="1" si="73"/>
        <v>18.579906537392809</v>
      </c>
      <c r="BW82" s="56">
        <f t="shared" ca="1" si="73"/>
        <v>37.159813074785617</v>
      </c>
      <c r="BX82" s="56">
        <f t="shared" ca="1" si="73"/>
        <v>74.319626149571235</v>
      </c>
      <c r="BY82" s="56">
        <f t="shared" ca="1" si="73"/>
        <v>148.63925229914247</v>
      </c>
      <c r="BZ82" s="56">
        <f t="shared" ca="1" si="73"/>
        <v>297.27850459828494</v>
      </c>
      <c r="CA82" s="82">
        <f t="shared" ca="1" si="26"/>
        <v>0</v>
      </c>
      <c r="CB82" s="82">
        <f t="shared" ca="1" si="26"/>
        <v>0</v>
      </c>
      <c r="CC82" s="82">
        <f t="shared" ca="1" si="26"/>
        <v>0</v>
      </c>
      <c r="CD82" s="82">
        <f t="shared" ca="1" si="26"/>
        <v>0</v>
      </c>
      <c r="CE82" s="36">
        <f t="shared" ca="1" si="74"/>
        <v>1.8530227621497011</v>
      </c>
      <c r="CF82" s="36">
        <f t="shared" ca="1" si="74"/>
        <v>1.003720662831088</v>
      </c>
      <c r="CG82" s="36">
        <f t="shared" ca="1" si="74"/>
        <v>0.63392883968279246</v>
      </c>
      <c r="CH82" s="36">
        <f t="shared" ca="1" si="74"/>
        <v>0.4379871983262929</v>
      </c>
      <c r="CI82" s="36">
        <f t="shared" ca="1" si="74"/>
        <v>0.38542873452713783</v>
      </c>
      <c r="CJ82" s="36">
        <f t="shared" ca="1" si="74"/>
        <v>0.38542873452713783</v>
      </c>
      <c r="CK82" s="36">
        <f t="shared" ca="1" si="74"/>
        <v>0.38542873452713783</v>
      </c>
      <c r="CL82" s="36">
        <f t="shared" ca="1" si="74"/>
        <v>0.38542873452713783</v>
      </c>
      <c r="CM82" s="36">
        <f t="shared" ca="1" si="74"/>
        <v>0.38542873452713783</v>
      </c>
      <c r="CN82" s="56">
        <f t="shared" ca="1" si="74"/>
        <v>0.38542873452713783</v>
      </c>
      <c r="CO82" s="56">
        <f t="shared" ca="1" si="74"/>
        <v>0.38542873452713783</v>
      </c>
      <c r="CP82" s="56">
        <f t="shared" ca="1" si="74"/>
        <v>0.77085746905427566</v>
      </c>
      <c r="CQ82" s="56">
        <f t="shared" ca="1" si="74"/>
        <v>1.1562862035814134</v>
      </c>
      <c r="CR82" s="56">
        <f t="shared" ca="1" si="74"/>
        <v>1.9271436726356892</v>
      </c>
      <c r="CS82" s="82">
        <f t="shared" ca="1" si="27"/>
        <v>3.8542873452713784</v>
      </c>
      <c r="CT82" s="82">
        <f t="shared" ca="1" si="27"/>
        <v>7.7085746905427568</v>
      </c>
      <c r="CU82" s="82">
        <f t="shared" ca="1" si="27"/>
        <v>15.417149381085514</v>
      </c>
      <c r="CV82" s="82">
        <f t="shared" ca="1" si="27"/>
        <v>30.834298762171027</v>
      </c>
      <c r="CW82" s="36">
        <f t="shared" ca="1" si="75"/>
        <v>1.0035200000000002</v>
      </c>
      <c r="CX82" s="36">
        <f t="shared" ca="1" si="75"/>
        <v>0.54357333333333335</v>
      </c>
      <c r="CY82" s="36">
        <f t="shared" ca="1" si="75"/>
        <v>0.34330947368421055</v>
      </c>
      <c r="CZ82" s="36">
        <f t="shared" ca="1" si="75"/>
        <v>0.23719563636363636</v>
      </c>
      <c r="DA82" s="36">
        <f t="shared" ca="1" si="75"/>
        <v>0.20873216000000003</v>
      </c>
      <c r="DB82" s="36">
        <f t="shared" ca="1" si="75"/>
        <v>0.20873216000000003</v>
      </c>
      <c r="DC82" s="36">
        <f t="shared" ca="1" si="75"/>
        <v>0.20873216000000003</v>
      </c>
      <c r="DD82" s="36">
        <f t="shared" ca="1" si="75"/>
        <v>0.20873216000000003</v>
      </c>
      <c r="DE82" s="36">
        <f t="shared" ca="1" si="75"/>
        <v>0.20873216000000003</v>
      </c>
      <c r="DF82" s="56">
        <f t="shared" ca="1" si="75"/>
        <v>0.20873216000000003</v>
      </c>
      <c r="DG82" s="56">
        <f t="shared" ca="1" si="75"/>
        <v>0.20873216000000003</v>
      </c>
      <c r="DH82" s="56">
        <f t="shared" ca="1" si="75"/>
        <v>0.41746432000000006</v>
      </c>
      <c r="DI82" s="56">
        <f t="shared" ca="1" si="75"/>
        <v>0.62619648000000006</v>
      </c>
      <c r="DJ82" s="56">
        <f t="shared" ca="1" si="75"/>
        <v>1.0436608000000001</v>
      </c>
      <c r="DK82" s="82">
        <f t="shared" ca="1" si="28"/>
        <v>2.0873216000000001</v>
      </c>
      <c r="DL82" s="82">
        <f t="shared" ca="1" si="28"/>
        <v>4.1746432000000002</v>
      </c>
      <c r="DM82" s="82">
        <f t="shared" ca="1" si="28"/>
        <v>8.3492864000000004</v>
      </c>
      <c r="DN82" s="82">
        <f t="shared" ca="1" si="28"/>
        <v>16.698572800000001</v>
      </c>
      <c r="DO82" s="36">
        <f t="shared" ca="1" si="76"/>
        <v>0.29763944861538466</v>
      </c>
      <c r="DP82" s="36">
        <f t="shared" ca="1" si="76"/>
        <v>0.161221368</v>
      </c>
      <c r="DQ82" s="36">
        <f t="shared" ca="1" si="76"/>
        <v>0.10182402189473685</v>
      </c>
      <c r="DR82" s="36">
        <f t="shared" ca="1" si="76"/>
        <v>7.0351142399999997E-2</v>
      </c>
      <c r="DS82" s="36">
        <f t="shared" ca="1" si="76"/>
        <v>6.1909005312000005E-2</v>
      </c>
      <c r="DT82" s="36">
        <f t="shared" ca="1" si="76"/>
        <v>6.1909005312000005E-2</v>
      </c>
      <c r="DU82" s="36">
        <f t="shared" ca="1" si="76"/>
        <v>6.1909005312000005E-2</v>
      </c>
      <c r="DV82" s="36">
        <f t="shared" ca="1" si="76"/>
        <v>6.1909005312000005E-2</v>
      </c>
      <c r="DW82" s="36">
        <f t="shared" ca="1" si="76"/>
        <v>6.1909005312000005E-2</v>
      </c>
      <c r="DX82" s="56">
        <f t="shared" ca="1" si="76"/>
        <v>6.1909005312000005E-2</v>
      </c>
      <c r="DY82" s="56">
        <f t="shared" ca="1" si="76"/>
        <v>6.1909005312000005E-2</v>
      </c>
      <c r="DZ82" s="56">
        <f t="shared" ca="1" si="76"/>
        <v>0.12381801062400001</v>
      </c>
      <c r="EA82" s="56">
        <f t="shared" ca="1" si="76"/>
        <v>0.18572701593600002</v>
      </c>
      <c r="EB82" s="56">
        <f t="shared" ca="1" si="76"/>
        <v>0.30954502656000005</v>
      </c>
      <c r="EC82" s="82">
        <f t="shared" ca="1" si="29"/>
        <v>0.61909005312000009</v>
      </c>
      <c r="ED82" s="82">
        <f t="shared" ca="1" si="29"/>
        <v>1.2381801062400002</v>
      </c>
      <c r="EE82" s="82">
        <f t="shared" ca="1" si="29"/>
        <v>2.4763602124800004</v>
      </c>
      <c r="EF82" s="82">
        <f t="shared" ca="1" si="29"/>
        <v>4.9527204249600008</v>
      </c>
      <c r="EG82" s="36">
        <f t="shared" ca="1" si="77"/>
        <v>8.4337033846153833E-2</v>
      </c>
      <c r="EH82" s="36">
        <f t="shared" ca="1" si="77"/>
        <v>4.568255999999999E-2</v>
      </c>
      <c r="EI82" s="36">
        <f t="shared" ca="1" si="77"/>
        <v>2.8852143157894732E-2</v>
      </c>
      <c r="EJ82" s="36">
        <f t="shared" ca="1" si="77"/>
        <v>1.9934207999999995E-2</v>
      </c>
      <c r="EK82" s="36">
        <f t="shared" ca="1" si="77"/>
        <v>1.7542103039999996E-2</v>
      </c>
      <c r="EL82" s="36">
        <f t="shared" ca="1" si="77"/>
        <v>1.7542103039999996E-2</v>
      </c>
      <c r="EM82" s="36">
        <f t="shared" ca="1" si="77"/>
        <v>1.7542103039999996E-2</v>
      </c>
      <c r="EN82" s="36">
        <f t="shared" ca="1" si="77"/>
        <v>1.7542103039999996E-2</v>
      </c>
      <c r="EO82" s="36">
        <f t="shared" ca="1" si="77"/>
        <v>1.7542103039999996E-2</v>
      </c>
      <c r="EP82" s="56">
        <f t="shared" ca="1" si="77"/>
        <v>1.7542103039999996E-2</v>
      </c>
      <c r="EQ82" s="56">
        <f t="shared" ca="1" si="77"/>
        <v>1.7542103039999996E-2</v>
      </c>
      <c r="ER82" s="56">
        <f t="shared" ca="1" si="77"/>
        <v>3.5084206079999992E-2</v>
      </c>
      <c r="ES82" s="56">
        <f t="shared" ca="1" si="77"/>
        <v>5.2626309119999992E-2</v>
      </c>
      <c r="ET82" s="56">
        <f t="shared" ca="1" si="77"/>
        <v>8.7710515200000005E-2</v>
      </c>
      <c r="EU82" s="82">
        <f t="shared" ca="1" si="30"/>
        <v>0.17542103040000001</v>
      </c>
      <c r="EV82" s="82">
        <f t="shared" ca="1" si="30"/>
        <v>0.35084206080000002</v>
      </c>
      <c r="EW82" s="82">
        <f t="shared" ca="1" si="30"/>
        <v>0.70168412160000004</v>
      </c>
      <c r="EX82" s="82">
        <f t="shared" ca="1" si="30"/>
        <v>1.4033682432000001</v>
      </c>
    </row>
    <row r="83" spans="19:154" x14ac:dyDescent="0.15">
      <c r="S83" s="36">
        <v>80</v>
      </c>
      <c r="T83" s="40">
        <f>引用信息!W102</f>
        <v>419.23028866002835</v>
      </c>
      <c r="U83" s="40">
        <f>引用信息!X102</f>
        <v>29.851063159971645</v>
      </c>
      <c r="V83" s="40">
        <f>引用信息!Y102</f>
        <v>11.904</v>
      </c>
      <c r="W83" s="40">
        <f>引用信息!Z102</f>
        <v>3.1267585800000011</v>
      </c>
      <c r="X83" s="40">
        <f>引用信息!AA102</f>
        <v>0.88788959999999983</v>
      </c>
      <c r="Y83" s="37">
        <f>IF(INT(求节点($J$4:$J$21,$I$4:$I$21,节奏总纲!AD83))&gt;$I$21,$I$21,INT(求节点($J$4:$J$21,$I$4:$I$21,节奏总纲!AD83)))</f>
        <v>14</v>
      </c>
      <c r="Z83" s="37">
        <f>IF(INT(求节点($J$4:$J$21,$I$4:$I$21,节奏总纲!AE83))&gt;$I$21,$I$21,INT(求节点($J$4:$J$21,$I$4:$I$21,节奏总纲!AE83)))</f>
        <v>18</v>
      </c>
      <c r="AA83" s="37">
        <f>IF(INT(求节点($J$4:$J$21,$I$4:$I$21,节奏总纲!AF83))&gt;$I$21,$I$21,INT(求节点($J$4:$J$21,$I$4:$I$21,节奏总纲!AF83)))</f>
        <v>18</v>
      </c>
      <c r="AB83" s="37">
        <f>IF(INT(求节点($J$4:$J$21,$I$4:$I$21,节奏总纲!AG83))&gt;$I$21,$I$21,INT(求节点($J$4:$J$21,$I$4:$I$21,节奏总纲!AG83)))</f>
        <v>18</v>
      </c>
      <c r="AC83" s="37">
        <f>IF(INT(求节点($J$4:$J$21,$I$4:$I$21,节奏总纲!AH83))&gt;$I$21,$I$21,INT(求节点($J$4:$J$21,$I$4:$I$21,节奏总纲!AH83)))</f>
        <v>18</v>
      </c>
      <c r="AD83" s="55">
        <f>('[2]功能-行军令'!F$7+'[2]功能-行军令'!F$14+24*60/'[2]功能-行军令'!$F$18)*'[2]功能-行军令'!$AJ$7</f>
        <v>27.599999999999998</v>
      </c>
      <c r="AE83" s="55">
        <f>('[2]功能-行军令'!G$7+'[2]功能-行军令'!G$14+24*60/'[2]功能-行军令'!$F$18)*'[2]功能-行军令'!$AJ$7</f>
        <v>40.199999999999996</v>
      </c>
      <c r="AF83" s="55">
        <f>('[2]功能-行军令'!H$7+'[2]功能-行军令'!H$14+24*60/'[2]功能-行军令'!$F$18)*'[2]功能-行军令'!$AJ$7</f>
        <v>54.6</v>
      </c>
      <c r="AG83" s="55">
        <f>('[2]功能-行军令'!I$7+'[2]功能-行军令'!I$14+24*60/'[2]功能-行军令'!$F$18)*'[2]功能-行军令'!$AJ$7</f>
        <v>61.8</v>
      </c>
      <c r="AH83" s="55">
        <f>('[2]功能-行军令'!J$7+'[2]功能-行军令'!J$14+24*60/'[2]功能-行军令'!$F$18)*'[2]功能-行军令'!$AJ$7</f>
        <v>61.8</v>
      </c>
      <c r="AL83" s="35">
        <v>80</v>
      </c>
      <c r="AM83" s="28">
        <f t="shared" ca="1" si="78"/>
        <v>21.0289728670333</v>
      </c>
      <c r="AN83" s="28">
        <f t="shared" ca="1" si="78"/>
        <v>11.390693636309701</v>
      </c>
      <c r="AO83" s="28">
        <f t="shared" ca="1" si="78"/>
        <v>7.194122296616654</v>
      </c>
      <c r="AP83" s="28">
        <f t="shared" ca="1" si="78"/>
        <v>4.9704844958442331</v>
      </c>
      <c r="AQ83" s="28">
        <f t="shared" ca="1" si="78"/>
        <v>4.3740263563429256</v>
      </c>
      <c r="AR83" s="28">
        <f t="shared" ca="1" si="78"/>
        <v>4.3740263563429256</v>
      </c>
      <c r="AS83" s="28">
        <f t="shared" ca="1" si="78"/>
        <v>4.3740263563429256</v>
      </c>
      <c r="AT83" s="28">
        <f t="shared" ca="1" si="78"/>
        <v>8.076668265788296</v>
      </c>
      <c r="AU83" s="28">
        <f t="shared" ca="1" si="70"/>
        <v>11.779310175233665</v>
      </c>
      <c r="AV83" s="28">
        <f t="shared" ca="1" si="79"/>
        <v>19.184593994124405</v>
      </c>
      <c r="AW83" s="28">
        <f t="shared" ca="1" si="79"/>
        <v>37.697803541351249</v>
      </c>
      <c r="AX83" s="28">
        <f t="shared" ca="1" si="79"/>
        <v>75.395607082702497</v>
      </c>
      <c r="AY83" s="28">
        <f t="shared" ca="1" si="79"/>
        <v>150.11982971850745</v>
      </c>
      <c r="AZ83" s="28">
        <f t="shared" ca="1" si="79"/>
        <v>299.56827499011735</v>
      </c>
      <c r="BA83" s="28">
        <f t="shared" ca="1" si="25"/>
        <v>6.7138444689755525</v>
      </c>
      <c r="BB83" s="28">
        <f t="shared" ca="1" si="25"/>
        <v>13.427688937951105</v>
      </c>
      <c r="BC83" s="28">
        <f t="shared" ca="1" si="25"/>
        <v>26.85537787590221</v>
      </c>
      <c r="BD83" s="28">
        <f t="shared" ref="BA83:BD146" ca="1" si="80">SUMIF($BM$3:$EX$3,BD$3,$BM83:$EX83)</f>
        <v>53.71075575180442</v>
      </c>
      <c r="BE83" s="28"/>
      <c r="BF83" s="28">
        <f t="shared" ca="1" si="71"/>
        <v>760.23610716729092</v>
      </c>
      <c r="BG83" s="28"/>
      <c r="BI83" s="28"/>
      <c r="BJ83" s="28"/>
      <c r="BK83" s="28"/>
      <c r="BL83" s="36">
        <v>80</v>
      </c>
      <c r="BM83" s="36">
        <f t="shared" ca="1" si="73"/>
        <v>17.801163026179665</v>
      </c>
      <c r="BN83" s="36">
        <f t="shared" ca="1" si="73"/>
        <v>9.6422966391806515</v>
      </c>
      <c r="BO83" s="36">
        <f t="shared" ca="1" si="73"/>
        <v>6.0898715615877803</v>
      </c>
      <c r="BP83" s="36">
        <f t="shared" ca="1" si="73"/>
        <v>4.2075476243697389</v>
      </c>
      <c r="BQ83" s="36">
        <f t="shared" ca="1" si="73"/>
        <v>3.7026419094453704</v>
      </c>
      <c r="BR83" s="36">
        <f t="shared" ca="1" si="73"/>
        <v>3.7026419094453704</v>
      </c>
      <c r="BS83" s="36">
        <f t="shared" ca="1" si="73"/>
        <v>3.7026419094453704</v>
      </c>
      <c r="BT83" s="36">
        <f t="shared" ca="1" si="73"/>
        <v>7.4052838188907408</v>
      </c>
      <c r="BU83" s="36">
        <f t="shared" ca="1" si="73"/>
        <v>11.107925728336109</v>
      </c>
      <c r="BV83" s="56">
        <f t="shared" ca="1" si="73"/>
        <v>18.51320954722685</v>
      </c>
      <c r="BW83" s="56">
        <f t="shared" ca="1" si="73"/>
        <v>37.026419094453701</v>
      </c>
      <c r="BX83" s="56">
        <f t="shared" ca="1" si="73"/>
        <v>74.052838188907401</v>
      </c>
      <c r="BY83" s="56">
        <f t="shared" ca="1" si="73"/>
        <v>148.1056763778148</v>
      </c>
      <c r="BZ83" s="56">
        <f t="shared" ca="1" si="73"/>
        <v>296.2113527556296</v>
      </c>
      <c r="CA83" s="82">
        <f t="shared" ca="1" si="26"/>
        <v>0</v>
      </c>
      <c r="CB83" s="82">
        <f t="shared" ca="1" si="26"/>
        <v>0</v>
      </c>
      <c r="CC83" s="82">
        <f t="shared" ca="1" si="26"/>
        <v>0</v>
      </c>
      <c r="CD83" s="82">
        <f t="shared" ref="CA83:CD146" ca="1" si="81">IF(OFFSET($X$3,$S83,CD$1)&lt;CD$3,0,
OFFSET($S$3,$S83,CD$1)
*IFERROR(INDEX($K$49:$K$66,OFFSET($X$3,$S83,CD$1)-CD$3+1),0)
*OFFSET($AC$3,$S83,CD$1)
/(INDEX($D$4:$D$21,CD$3)
*INDEX($E$4:$E$21,CD$3)))</f>
        <v>0</v>
      </c>
      <c r="CE83" s="36">
        <f t="shared" ca="1" si="74"/>
        <v>1.8461734446628617</v>
      </c>
      <c r="CF83" s="36">
        <f t="shared" ca="1" si="74"/>
        <v>1.00001061585905</v>
      </c>
      <c r="CG83" s="36">
        <f t="shared" ca="1" si="74"/>
        <v>0.6315856521215053</v>
      </c>
      <c r="CH83" s="36">
        <f t="shared" ca="1" si="74"/>
        <v>0.43636826873849449</v>
      </c>
      <c r="CI83" s="36">
        <f t="shared" ca="1" si="74"/>
        <v>0.38400407648987522</v>
      </c>
      <c r="CJ83" s="36">
        <f t="shared" ca="1" si="74"/>
        <v>0.38400407648987522</v>
      </c>
      <c r="CK83" s="36">
        <f t="shared" ca="1" si="74"/>
        <v>0.38400407648987522</v>
      </c>
      <c r="CL83" s="36">
        <f t="shared" ca="1" si="74"/>
        <v>0.38400407648987522</v>
      </c>
      <c r="CM83" s="36">
        <f t="shared" ca="1" si="74"/>
        <v>0.38400407648987522</v>
      </c>
      <c r="CN83" s="56">
        <f t="shared" ca="1" si="74"/>
        <v>0.38400407648987522</v>
      </c>
      <c r="CO83" s="56">
        <f t="shared" ca="1" si="74"/>
        <v>0.38400407648987522</v>
      </c>
      <c r="CP83" s="56">
        <f t="shared" ca="1" si="74"/>
        <v>0.76800815297975045</v>
      </c>
      <c r="CQ83" s="56">
        <f t="shared" ca="1" si="74"/>
        <v>1.1520122294696256</v>
      </c>
      <c r="CR83" s="56">
        <f t="shared" ca="1" si="74"/>
        <v>1.920020382449376</v>
      </c>
      <c r="CS83" s="82">
        <f t="shared" ca="1" si="27"/>
        <v>3.840040764898752</v>
      </c>
      <c r="CT83" s="82">
        <f t="shared" ca="1" si="27"/>
        <v>7.680081529797504</v>
      </c>
      <c r="CU83" s="82">
        <f t="shared" ca="1" si="27"/>
        <v>15.360163059595008</v>
      </c>
      <c r="CV83" s="82">
        <f t="shared" ref="CS83:CV146" ca="1" si="82">IF(OFFSET($X$3,$S83,CV$1)&lt;CV$3,0,
OFFSET($S$3,$S83,CV$1)
*IFERROR(INDEX($K$49:$K$66,OFFSET($X$3,$S83,CV$1)-CV$3+1),0)
*OFFSET($AC$3,$S83,CV$1)
/(INDEX($D$4:$D$21,CV$3)
*INDEX($E$4:$E$21,CV$3)))</f>
        <v>30.720326119190016</v>
      </c>
      <c r="CW83" s="36">
        <f t="shared" ca="1" si="75"/>
        <v>0.99993600000000005</v>
      </c>
      <c r="CX83" s="36">
        <f t="shared" ca="1" si="75"/>
        <v>0.541632</v>
      </c>
      <c r="CY83" s="36">
        <f t="shared" ca="1" si="75"/>
        <v>0.34208336842105264</v>
      </c>
      <c r="CZ83" s="36">
        <f t="shared" ca="1" si="75"/>
        <v>0.23634850909090907</v>
      </c>
      <c r="DA83" s="36">
        <f t="shared" ca="1" si="75"/>
        <v>0.207986688</v>
      </c>
      <c r="DB83" s="36">
        <f t="shared" ca="1" si="75"/>
        <v>0.207986688</v>
      </c>
      <c r="DC83" s="36">
        <f t="shared" ca="1" si="75"/>
        <v>0.207986688</v>
      </c>
      <c r="DD83" s="36">
        <f t="shared" ca="1" si="75"/>
        <v>0.207986688</v>
      </c>
      <c r="DE83" s="36">
        <f t="shared" ca="1" si="75"/>
        <v>0.207986688</v>
      </c>
      <c r="DF83" s="56">
        <f t="shared" ca="1" si="75"/>
        <v>0.207986688</v>
      </c>
      <c r="DG83" s="56">
        <f t="shared" ca="1" si="75"/>
        <v>0.207986688</v>
      </c>
      <c r="DH83" s="56">
        <f t="shared" ca="1" si="75"/>
        <v>0.41597337600000001</v>
      </c>
      <c r="DI83" s="56">
        <f t="shared" ca="1" si="75"/>
        <v>0.62396006400000004</v>
      </c>
      <c r="DJ83" s="56">
        <f t="shared" ca="1" si="75"/>
        <v>1.0399334400000002</v>
      </c>
      <c r="DK83" s="82">
        <f t="shared" ca="1" si="28"/>
        <v>2.0798668800000004</v>
      </c>
      <c r="DL83" s="82">
        <f t="shared" ca="1" si="28"/>
        <v>4.1597337600000008</v>
      </c>
      <c r="DM83" s="82">
        <f t="shared" ca="1" si="28"/>
        <v>8.3194675200000017</v>
      </c>
      <c r="DN83" s="82">
        <f t="shared" ref="DK83:DN146" ca="1" si="83">IF(OFFSET($X$3,$S83,DN$1)&lt;DN$3,0,
OFFSET($S$3,$S83,DN$1)
*IFERROR(INDEX($K$49:$K$66,OFFSET($X$3,$S83,DN$1)-DN$3+1),0)
*OFFSET($AC$3,$S83,DN$1)
/(INDEX($D$4:$D$21,DN$3)
*INDEX($E$4:$E$21,DN$3)))</f>
        <v>16.638935040000003</v>
      </c>
      <c r="DO83" s="36">
        <f t="shared" ca="1" si="76"/>
        <v>0.29728258499076932</v>
      </c>
      <c r="DP83" s="36">
        <f t="shared" ca="1" si="76"/>
        <v>0.16102806687000004</v>
      </c>
      <c r="DQ83" s="36">
        <f t="shared" ca="1" si="76"/>
        <v>0.10170193697052635</v>
      </c>
      <c r="DR83" s="36">
        <f t="shared" ca="1" si="76"/>
        <v>7.0266792816000012E-2</v>
      </c>
      <c r="DS83" s="36">
        <f t="shared" ca="1" si="76"/>
        <v>6.1834777678080016E-2</v>
      </c>
      <c r="DT83" s="36">
        <f t="shared" ca="1" si="76"/>
        <v>6.1834777678080016E-2</v>
      </c>
      <c r="DU83" s="36">
        <f t="shared" ca="1" si="76"/>
        <v>6.1834777678080016E-2</v>
      </c>
      <c r="DV83" s="36">
        <f t="shared" ca="1" si="76"/>
        <v>6.1834777678080016E-2</v>
      </c>
      <c r="DW83" s="36">
        <f t="shared" ca="1" si="76"/>
        <v>6.1834777678080016E-2</v>
      </c>
      <c r="DX83" s="56">
        <f t="shared" ca="1" si="76"/>
        <v>6.1834777678080016E-2</v>
      </c>
      <c r="DY83" s="56">
        <f t="shared" ca="1" si="76"/>
        <v>6.1834777678080016E-2</v>
      </c>
      <c r="DZ83" s="56">
        <f t="shared" ca="1" si="76"/>
        <v>0.12366955535616003</v>
      </c>
      <c r="EA83" s="56">
        <f t="shared" ca="1" si="76"/>
        <v>0.18550433303424005</v>
      </c>
      <c r="EB83" s="56">
        <f t="shared" ca="1" si="76"/>
        <v>0.30917388839040011</v>
      </c>
      <c r="EC83" s="82">
        <f t="shared" ca="1" si="29"/>
        <v>0.61834777678080022</v>
      </c>
      <c r="ED83" s="82">
        <f t="shared" ca="1" si="29"/>
        <v>1.2366955535616004</v>
      </c>
      <c r="EE83" s="82">
        <f t="shared" ca="1" si="29"/>
        <v>2.4733911071232009</v>
      </c>
      <c r="EF83" s="82">
        <f t="shared" ref="EF83:EF146" ca="1" si="84">IF(OFFSET($X$3,$S83,EF$1)&lt;EF$3,0,
OFFSET($S$3,$S83,EF$1)
*IFERROR(INDEX($K$49:$K$66,OFFSET($X$3,$S83,EF$1)-EF$3+1),0)
*OFFSET($AC$3,$S83,EF$1)
/(INDEX($D$4:$D$21,EF$3)
*INDEX($E$4:$E$21,EF$3)))</f>
        <v>4.9467822142464017</v>
      </c>
      <c r="EG83" s="36">
        <f t="shared" ca="1" si="77"/>
        <v>8.4417811199999998E-2</v>
      </c>
      <c r="EH83" s="36">
        <f t="shared" ca="1" si="77"/>
        <v>4.5726314399999995E-2</v>
      </c>
      <c r="EI83" s="36">
        <f t="shared" ca="1" si="77"/>
        <v>2.8879777515789472E-2</v>
      </c>
      <c r="EJ83" s="36">
        <f t="shared" ca="1" si="77"/>
        <v>1.9953300829090904E-2</v>
      </c>
      <c r="EK83" s="36">
        <f t="shared" ca="1" si="77"/>
        <v>1.7558904729599999E-2</v>
      </c>
      <c r="EL83" s="36">
        <f t="shared" ca="1" si="77"/>
        <v>1.7558904729599999E-2</v>
      </c>
      <c r="EM83" s="36">
        <f t="shared" ca="1" si="77"/>
        <v>1.7558904729599999E-2</v>
      </c>
      <c r="EN83" s="36">
        <f t="shared" ca="1" si="77"/>
        <v>1.7558904729599999E-2</v>
      </c>
      <c r="EO83" s="36">
        <f t="shared" ca="1" si="77"/>
        <v>1.7558904729599999E-2</v>
      </c>
      <c r="EP83" s="56">
        <f t="shared" ca="1" si="77"/>
        <v>1.7558904729599999E-2</v>
      </c>
      <c r="EQ83" s="56">
        <f t="shared" ca="1" si="77"/>
        <v>1.7558904729599999E-2</v>
      </c>
      <c r="ER83" s="56">
        <f t="shared" ca="1" si="77"/>
        <v>3.5117809459199997E-2</v>
      </c>
      <c r="ES83" s="56">
        <f t="shared" ca="1" si="77"/>
        <v>5.2676714188799989E-2</v>
      </c>
      <c r="ET83" s="56">
        <f t="shared" ca="1" si="77"/>
        <v>8.7794523647999986E-2</v>
      </c>
      <c r="EU83" s="82">
        <f t="shared" ca="1" si="30"/>
        <v>0.17558904729599997</v>
      </c>
      <c r="EV83" s="82">
        <f t="shared" ca="1" si="30"/>
        <v>0.35117809459199995</v>
      </c>
      <c r="EW83" s="82">
        <f t="shared" ca="1" si="30"/>
        <v>0.70235618918399989</v>
      </c>
      <c r="EX83" s="82">
        <f t="shared" ref="EX83:EX146" ca="1" si="85">IF(OFFSET($X$3,$S83,EX$1)&lt;EX$3,0,
OFFSET($S$3,$S83,EX$1)
*IFERROR(INDEX($K$49:$K$66,OFFSET($X$3,$S83,EX$1)-EX$3+1),0)
*OFFSET($AC$3,$S83,EX$1)
/(INDEX($D$4:$D$21,EX$3)
*INDEX($E$4:$E$21,EX$3)))</f>
        <v>1.4047123783679998</v>
      </c>
    </row>
    <row r="84" spans="19:154" x14ac:dyDescent="0.15">
      <c r="S84" s="36">
        <v>81</v>
      </c>
      <c r="T84" s="40">
        <f>引用信息!W103</f>
        <v>417.71999537217198</v>
      </c>
      <c r="U84" s="40">
        <f>引用信息!X103</f>
        <v>29.740342307828005</v>
      </c>
      <c r="V84" s="40">
        <f>引用信息!Y103</f>
        <v>11.861333333333333</v>
      </c>
      <c r="W84" s="40">
        <f>引用信息!Z103</f>
        <v>3.1229519200000007</v>
      </c>
      <c r="X84" s="40">
        <f>引用信息!AA103</f>
        <v>0.88871039999999979</v>
      </c>
      <c r="Y84" s="37">
        <f>IF(INT(求节点($J$4:$J$21,$I$4:$I$21,节奏总纲!AD84))&gt;$I$21,$I$21,INT(求节点($J$4:$J$21,$I$4:$I$21,节奏总纲!AD84)))</f>
        <v>14</v>
      </c>
      <c r="Z84" s="37">
        <f>IF(INT(求节点($J$4:$J$21,$I$4:$I$21,节奏总纲!AE84))&gt;$I$21,$I$21,INT(求节点($J$4:$J$21,$I$4:$I$21,节奏总纲!AE84)))</f>
        <v>18</v>
      </c>
      <c r="AA84" s="37">
        <f>IF(INT(求节点($J$4:$J$21,$I$4:$I$21,节奏总纲!AF84))&gt;$I$21,$I$21,INT(求节点($J$4:$J$21,$I$4:$I$21,节奏总纲!AF84)))</f>
        <v>18</v>
      </c>
      <c r="AB84" s="37">
        <f>IF(INT(求节点($J$4:$J$21,$I$4:$I$21,节奏总纲!AG84))&gt;$I$21,$I$21,INT(求节点($J$4:$J$21,$I$4:$I$21,节奏总纲!AG84)))</f>
        <v>18</v>
      </c>
      <c r="AC84" s="37">
        <f>IF(INT(求节点($J$4:$J$21,$I$4:$I$21,节奏总纲!AH84))&gt;$I$21,$I$21,INT(求节点($J$4:$J$21,$I$4:$I$21,节奏总纲!AH84)))</f>
        <v>18</v>
      </c>
      <c r="AD84" s="55">
        <f>('[2]功能-行军令'!F$7+'[2]功能-行军令'!F$14+24*60/'[2]功能-行军令'!$F$18)*'[2]功能-行军令'!$AJ$7</f>
        <v>27.599999999999998</v>
      </c>
      <c r="AE84" s="55">
        <f>('[2]功能-行军令'!G$7+'[2]功能-行军令'!G$14+24*60/'[2]功能-行军令'!$F$18)*'[2]功能-行军令'!$AJ$7</f>
        <v>40.199999999999996</v>
      </c>
      <c r="AF84" s="55">
        <f>('[2]功能-行军令'!H$7+'[2]功能-行军令'!H$14+24*60/'[2]功能-行军令'!$F$18)*'[2]功能-行军令'!$AJ$7</f>
        <v>54.6</v>
      </c>
      <c r="AG84" s="55">
        <f>('[2]功能-行军令'!I$7+'[2]功能-行军令'!I$14+24*60/'[2]功能-行军令'!$F$18)*'[2]功能-行军令'!$AJ$7</f>
        <v>61.8</v>
      </c>
      <c r="AH84" s="55">
        <f>('[2]功能-行军令'!J$7+'[2]功能-行军令'!J$14+24*60/'[2]功能-行军令'!$F$18)*'[2]功能-行军令'!$AJ$7</f>
        <v>61.8</v>
      </c>
      <c r="AL84" s="35">
        <v>81</v>
      </c>
      <c r="AM84" s="28">
        <f t="shared" ca="1" si="78"/>
        <v>20.95412794526559</v>
      </c>
      <c r="AN84" s="28">
        <f t="shared" ca="1" si="78"/>
        <v>11.350152637018859</v>
      </c>
      <c r="AO84" s="28">
        <f t="shared" ca="1" si="78"/>
        <v>7.1685174549592814</v>
      </c>
      <c r="AP84" s="28">
        <f t="shared" ca="1" si="78"/>
        <v>4.9527938779718665</v>
      </c>
      <c r="AQ84" s="28">
        <f t="shared" ca="1" si="78"/>
        <v>4.3584586126152427</v>
      </c>
      <c r="AR84" s="28">
        <f t="shared" ca="1" si="78"/>
        <v>4.3584586126152427</v>
      </c>
      <c r="AS84" s="28">
        <f t="shared" ca="1" si="78"/>
        <v>4.3584586126152427</v>
      </c>
      <c r="AT84" s="28">
        <f t="shared" ca="1" si="78"/>
        <v>8.0477616117422652</v>
      </c>
      <c r="AU84" s="28">
        <f t="shared" ca="1" si="70"/>
        <v>11.737064610869288</v>
      </c>
      <c r="AV84" s="28">
        <f t="shared" ca="1" si="79"/>
        <v>19.115670609123331</v>
      </c>
      <c r="AW84" s="28">
        <f t="shared" ca="1" si="79"/>
        <v>37.562185604758447</v>
      </c>
      <c r="AX84" s="28">
        <f t="shared" ca="1" si="79"/>
        <v>75.124371209516895</v>
      </c>
      <c r="AY84" s="28">
        <f t="shared" ca="1" si="79"/>
        <v>149.57958680554557</v>
      </c>
      <c r="AZ84" s="28">
        <f t="shared" ca="1" si="79"/>
        <v>298.49001799760293</v>
      </c>
      <c r="BA84" s="28">
        <f t="shared" ca="1" si="80"/>
        <v>6.6915561348821937</v>
      </c>
      <c r="BB84" s="28">
        <f t="shared" ca="1" si="80"/>
        <v>13.383112269764387</v>
      </c>
      <c r="BC84" s="28">
        <f t="shared" ca="1" si="80"/>
        <v>26.766224539528775</v>
      </c>
      <c r="BD84" s="28">
        <f t="shared" ca="1" si="80"/>
        <v>53.53244907905755</v>
      </c>
      <c r="BE84" s="28"/>
      <c r="BF84" s="28">
        <f t="shared" ca="1" si="71"/>
        <v>757.53096822545285</v>
      </c>
      <c r="BG84" s="28"/>
      <c r="BI84" s="28"/>
      <c r="BJ84" s="28"/>
      <c r="BK84" s="28"/>
      <c r="BL84" s="36">
        <v>81</v>
      </c>
      <c r="BM84" s="36">
        <f t="shared" ref="BM84:BZ93" ca="1" si="86">IF(OFFSET($X$3,$S84,BM$1)&lt;BM$3,0,
OFFSET($S$3,$S84,BM$1)
*IFERROR(INDEX($K$49:$K$66,OFFSET($X$3,$S84,BM$1)-BM$3+1),0)
*OFFSET($AC$3,$S84,BM$1)
/(INDEX($D$4:$D$21,BM$3)
*INDEX($E$4:$E$21,BM$3)))</f>
        <v>17.737033649649149</v>
      </c>
      <c r="BN84" s="36">
        <f t="shared" ca="1" si="86"/>
        <v>9.6075598935599551</v>
      </c>
      <c r="BO84" s="36">
        <f t="shared" ca="1" si="86"/>
        <v>6.0679325643536561</v>
      </c>
      <c r="BP84" s="36">
        <f t="shared" ca="1" si="86"/>
        <v>4.192389771735253</v>
      </c>
      <c r="BQ84" s="36">
        <f t="shared" ca="1" si="86"/>
        <v>3.689302999127023</v>
      </c>
      <c r="BR84" s="36">
        <f t="shared" ca="1" si="86"/>
        <v>3.689302999127023</v>
      </c>
      <c r="BS84" s="36">
        <f t="shared" ca="1" si="86"/>
        <v>3.689302999127023</v>
      </c>
      <c r="BT84" s="36">
        <f t="shared" ca="1" si="86"/>
        <v>7.378605998254046</v>
      </c>
      <c r="BU84" s="36">
        <f t="shared" ca="1" si="86"/>
        <v>11.067908997381068</v>
      </c>
      <c r="BV84" s="56">
        <f t="shared" ca="1" si="86"/>
        <v>18.446514995635113</v>
      </c>
      <c r="BW84" s="56">
        <f t="shared" ca="1" si="86"/>
        <v>36.893029991270225</v>
      </c>
      <c r="BX84" s="56">
        <f t="shared" ca="1" si="86"/>
        <v>73.786059982540451</v>
      </c>
      <c r="BY84" s="56">
        <f t="shared" ca="1" si="86"/>
        <v>147.5721199650809</v>
      </c>
      <c r="BZ84" s="56">
        <f t="shared" ca="1" si="86"/>
        <v>295.1442399301618</v>
      </c>
      <c r="CA84" s="82">
        <f t="shared" ca="1" si="81"/>
        <v>0</v>
      </c>
      <c r="CB84" s="82">
        <f t="shared" ca="1" si="81"/>
        <v>0</v>
      </c>
      <c r="CC84" s="82">
        <f t="shared" ca="1" si="81"/>
        <v>0</v>
      </c>
      <c r="CD84" s="82">
        <f t="shared" ca="1" si="81"/>
        <v>0</v>
      </c>
      <c r="CE84" s="36">
        <f t="shared" ref="CE84:CR93" ca="1" si="87">IF(OFFSET($X$3,$S84,CE$1)&lt;CE$3,0,
OFFSET($S$3,$S84,CE$1)
*IFERROR(INDEX($K$49:$K$66,OFFSET($X$3,$S84,CE$1)-CE$3+1),0)
*OFFSET($AC$3,$S84,CE$1)
/(INDEX($D$4:$D$21,CE$3)
*INDEX($E$4:$E$21,CE$3)))</f>
        <v>1.8393257858072087</v>
      </c>
      <c r="CF84" s="36">
        <f t="shared" ca="1" si="87"/>
        <v>0.99630146731223812</v>
      </c>
      <c r="CG84" s="36">
        <f t="shared" ca="1" si="87"/>
        <v>0.62924303198667675</v>
      </c>
      <c r="CH84" s="36">
        <f t="shared" ca="1" si="87"/>
        <v>0.43474973119079474</v>
      </c>
      <c r="CI84" s="36">
        <f t="shared" ca="1" si="87"/>
        <v>0.38257976344789946</v>
      </c>
      <c r="CJ84" s="36">
        <f t="shared" ca="1" si="87"/>
        <v>0.38257976344789946</v>
      </c>
      <c r="CK84" s="36">
        <f t="shared" ca="1" si="87"/>
        <v>0.38257976344789946</v>
      </c>
      <c r="CL84" s="36">
        <f t="shared" ca="1" si="87"/>
        <v>0.38257976344789946</v>
      </c>
      <c r="CM84" s="36">
        <f t="shared" ca="1" si="87"/>
        <v>0.38257976344789946</v>
      </c>
      <c r="CN84" s="56">
        <f t="shared" ca="1" si="87"/>
        <v>0.38257976344789946</v>
      </c>
      <c r="CO84" s="56">
        <f t="shared" ca="1" si="87"/>
        <v>0.38257976344789946</v>
      </c>
      <c r="CP84" s="56">
        <f t="shared" ca="1" si="87"/>
        <v>0.76515952689579891</v>
      </c>
      <c r="CQ84" s="56">
        <f t="shared" ca="1" si="87"/>
        <v>1.1477392903436983</v>
      </c>
      <c r="CR84" s="56">
        <f t="shared" ca="1" si="87"/>
        <v>1.912898817239497</v>
      </c>
      <c r="CS84" s="82">
        <f t="shared" ca="1" si="82"/>
        <v>3.8257976344789939</v>
      </c>
      <c r="CT84" s="82">
        <f t="shared" ca="1" si="82"/>
        <v>7.6515952689579878</v>
      </c>
      <c r="CU84" s="82">
        <f t="shared" ca="1" si="82"/>
        <v>15.303190537915976</v>
      </c>
      <c r="CV84" s="82">
        <f t="shared" ca="1" si="82"/>
        <v>30.606381075831951</v>
      </c>
      <c r="CW84" s="36">
        <f t="shared" ref="CW84:DJ93" ca="1" si="88">IF(OFFSET($X$3,$S84,CW$1)&lt;CW$3,0,
OFFSET($S$3,$S84,CW$1)
*IFERROR(INDEX($K$49:$K$66,OFFSET($X$3,$S84,CW$1)-CW$3+1),0)
*OFFSET($AC$3,$S84,CW$1)
/(INDEX($D$4:$D$21,CW$3)
*INDEX($E$4:$E$21,CW$3)))</f>
        <v>0.99635200000000002</v>
      </c>
      <c r="CX84" s="36">
        <f t="shared" ca="1" si="88"/>
        <v>0.53969066666666665</v>
      </c>
      <c r="CY84" s="36">
        <f t="shared" ca="1" si="88"/>
        <v>0.34085726315789477</v>
      </c>
      <c r="CZ84" s="36">
        <f t="shared" ca="1" si="88"/>
        <v>0.23550138181818181</v>
      </c>
      <c r="DA84" s="36">
        <f t="shared" ca="1" si="88"/>
        <v>0.20724121600000001</v>
      </c>
      <c r="DB84" s="36">
        <f t="shared" ca="1" si="88"/>
        <v>0.20724121600000001</v>
      </c>
      <c r="DC84" s="36">
        <f t="shared" ca="1" si="88"/>
        <v>0.20724121600000001</v>
      </c>
      <c r="DD84" s="36">
        <f t="shared" ca="1" si="88"/>
        <v>0.20724121600000001</v>
      </c>
      <c r="DE84" s="36">
        <f t="shared" ca="1" si="88"/>
        <v>0.20724121600000001</v>
      </c>
      <c r="DF84" s="56">
        <f t="shared" ca="1" si="88"/>
        <v>0.20724121600000001</v>
      </c>
      <c r="DG84" s="56">
        <f t="shared" ca="1" si="88"/>
        <v>0.20724121600000001</v>
      </c>
      <c r="DH84" s="56">
        <f t="shared" ca="1" si="88"/>
        <v>0.41448243200000001</v>
      </c>
      <c r="DI84" s="56">
        <f t="shared" ca="1" si="88"/>
        <v>0.62172364800000002</v>
      </c>
      <c r="DJ84" s="56">
        <f t="shared" ca="1" si="88"/>
        <v>1.0362060799999999</v>
      </c>
      <c r="DK84" s="82">
        <f t="shared" ca="1" si="83"/>
        <v>2.0724121599999998</v>
      </c>
      <c r="DL84" s="82">
        <f t="shared" ca="1" si="83"/>
        <v>4.1448243199999997</v>
      </c>
      <c r="DM84" s="82">
        <f t="shared" ca="1" si="83"/>
        <v>8.2896486399999993</v>
      </c>
      <c r="DN84" s="82">
        <f t="shared" ca="1" si="83"/>
        <v>16.579297279999999</v>
      </c>
      <c r="DO84" s="36">
        <f t="shared" ref="DO84:EB93" ca="1" si="89">IF(OFFSET($X$3,$S84,DO$1)&lt;DO$3,0,
OFFSET($S$3,$S84,DO$1)
*IFERROR(INDEX($K$49:$K$66,OFFSET($X$3,$S84,DO$1)-DO$3+1),0)
*OFFSET($AC$3,$S84,DO$1)
/(INDEX($D$4:$D$21,DO$3)
*INDEX($E$4:$E$21,DO$3)))</f>
        <v>0.29692065947076929</v>
      </c>
      <c r="DP84" s="36">
        <f t="shared" ca="1" si="89"/>
        <v>0.16083202388000004</v>
      </c>
      <c r="DQ84" s="36">
        <f t="shared" ca="1" si="89"/>
        <v>0.10157812034526317</v>
      </c>
      <c r="DR84" s="36">
        <f t="shared" ca="1" si="89"/>
        <v>7.0181246784000006E-2</v>
      </c>
      <c r="DS84" s="36">
        <f t="shared" ca="1" si="89"/>
        <v>6.1759497169920012E-2</v>
      </c>
      <c r="DT84" s="36">
        <f t="shared" ca="1" si="89"/>
        <v>6.1759497169920012E-2</v>
      </c>
      <c r="DU84" s="36">
        <f t="shared" ca="1" si="89"/>
        <v>6.1759497169920012E-2</v>
      </c>
      <c r="DV84" s="36">
        <f t="shared" ca="1" si="89"/>
        <v>6.1759497169920012E-2</v>
      </c>
      <c r="DW84" s="36">
        <f t="shared" ca="1" si="89"/>
        <v>6.1759497169920012E-2</v>
      </c>
      <c r="DX84" s="56">
        <f t="shared" ca="1" si="89"/>
        <v>6.1759497169920012E-2</v>
      </c>
      <c r="DY84" s="56">
        <f t="shared" ca="1" si="89"/>
        <v>6.1759497169920012E-2</v>
      </c>
      <c r="DZ84" s="56">
        <f t="shared" ca="1" si="89"/>
        <v>0.12351899433984002</v>
      </c>
      <c r="EA84" s="56">
        <f t="shared" ca="1" si="89"/>
        <v>0.18527849150976003</v>
      </c>
      <c r="EB84" s="56">
        <f t="shared" ca="1" si="89"/>
        <v>0.3087974858496001</v>
      </c>
      <c r="EC84" s="82">
        <f t="shared" ref="EC84:EF147" ca="1" si="90">IF(OFFSET($X$3,$S84,EC$1)&lt;EC$3,0,
OFFSET($S$3,$S84,EC$1)
*IFERROR(INDEX($K$49:$K$66,OFFSET($X$3,$S84,EC$1)-EC$3+1),0)
*OFFSET($AC$3,$S84,EC$1)
/(INDEX($D$4:$D$21,EC$3)
*INDEX($E$4:$E$21,EC$3)))</f>
        <v>0.61759497169920019</v>
      </c>
      <c r="ED84" s="82">
        <f t="shared" ca="1" si="90"/>
        <v>1.2351899433984004</v>
      </c>
      <c r="EE84" s="82">
        <f t="shared" ca="1" si="90"/>
        <v>2.4703798867968008</v>
      </c>
      <c r="EF84" s="82">
        <f t="shared" ca="1" si="84"/>
        <v>4.9407597735936015</v>
      </c>
      <c r="EG84" s="36">
        <f t="shared" ref="EG84:ET93" ca="1" si="91">IF(OFFSET($X$3,$S84,EG$1)&lt;EG$3,0,
OFFSET($S$3,$S84,EG$1)
*IFERROR(INDEX($K$49:$K$66,OFFSET($X$3,$S84,EG$1)-EG$3+1),0)
*OFFSET($AC$3,$S84,EG$1)
/(INDEX($D$4:$D$21,EG$3)
*INDEX($E$4:$E$21,EG$3)))</f>
        <v>8.4495850338461506E-2</v>
      </c>
      <c r="EH84" s="36">
        <f t="shared" ca="1" si="91"/>
        <v>4.5768585599999988E-2</v>
      </c>
      <c r="EI84" s="36">
        <f t="shared" ca="1" si="91"/>
        <v>2.8906475115789466E-2</v>
      </c>
      <c r="EJ84" s="36">
        <f t="shared" ca="1" si="91"/>
        <v>1.9971746443636355E-2</v>
      </c>
      <c r="EK84" s="36">
        <f t="shared" ca="1" si="91"/>
        <v>1.7575136870399993E-2</v>
      </c>
      <c r="EL84" s="36">
        <f t="shared" ca="1" si="91"/>
        <v>1.7575136870399993E-2</v>
      </c>
      <c r="EM84" s="36">
        <f t="shared" ca="1" si="91"/>
        <v>1.7575136870399993E-2</v>
      </c>
      <c r="EN84" s="36">
        <f t="shared" ca="1" si="91"/>
        <v>1.7575136870399993E-2</v>
      </c>
      <c r="EO84" s="36">
        <f t="shared" ca="1" si="91"/>
        <v>1.7575136870399993E-2</v>
      </c>
      <c r="EP84" s="56">
        <f t="shared" ca="1" si="91"/>
        <v>1.7575136870399993E-2</v>
      </c>
      <c r="EQ84" s="56">
        <f t="shared" ca="1" si="91"/>
        <v>1.7575136870399993E-2</v>
      </c>
      <c r="ER84" s="56">
        <f t="shared" ca="1" si="91"/>
        <v>3.5150273740799987E-2</v>
      </c>
      <c r="ES84" s="56">
        <f t="shared" ca="1" si="91"/>
        <v>5.272541061119998E-2</v>
      </c>
      <c r="ET84" s="56">
        <f t="shared" ca="1" si="91"/>
        <v>8.787568435199998E-2</v>
      </c>
      <c r="EU84" s="82">
        <f t="shared" ref="EU84:EX147" ca="1" si="92">IF(OFFSET($X$3,$S84,EU$1)&lt;EU$3,0,
OFFSET($S$3,$S84,EU$1)
*IFERROR(INDEX($K$49:$K$66,OFFSET($X$3,$S84,EU$1)-EU$3+1),0)
*OFFSET($AC$3,$S84,EU$1)
/(INDEX($D$4:$D$21,EU$3)
*INDEX($E$4:$E$21,EU$3)))</f>
        <v>0.17575136870399996</v>
      </c>
      <c r="EV84" s="82">
        <f t="shared" ca="1" si="92"/>
        <v>0.35150273740799992</v>
      </c>
      <c r="EW84" s="82">
        <f t="shared" ca="1" si="92"/>
        <v>0.70300547481599984</v>
      </c>
      <c r="EX84" s="82">
        <f t="shared" ca="1" si="85"/>
        <v>1.4060109496319997</v>
      </c>
    </row>
    <row r="85" spans="19:154" x14ac:dyDescent="0.15">
      <c r="S85" s="36">
        <v>82</v>
      </c>
      <c r="T85" s="40">
        <f>引用信息!W104</f>
        <v>416.2097573056522</v>
      </c>
      <c r="U85" s="40">
        <f>引用信息!X104</f>
        <v>29.629648274347844</v>
      </c>
      <c r="V85" s="40">
        <f>引用信息!Y104</f>
        <v>11.818666666666667</v>
      </c>
      <c r="W85" s="40">
        <f>引用信息!Z104</f>
        <v>3.119092020000001</v>
      </c>
      <c r="X85" s="40">
        <f>引用信息!AA104</f>
        <v>0.88950239999999992</v>
      </c>
      <c r="Y85" s="37">
        <f>IF(INT(求节点($J$4:$J$21,$I$4:$I$21,节奏总纲!AD85))&gt;$I$21,$I$21,INT(求节点($J$4:$J$21,$I$4:$I$21,节奏总纲!AD85)))</f>
        <v>14</v>
      </c>
      <c r="Z85" s="37">
        <f>IF(INT(求节点($J$4:$J$21,$I$4:$I$21,节奏总纲!AE85))&gt;$I$21,$I$21,INT(求节点($J$4:$J$21,$I$4:$I$21,节奏总纲!AE85)))</f>
        <v>18</v>
      </c>
      <c r="AA85" s="37">
        <f>IF(INT(求节点($J$4:$J$21,$I$4:$I$21,节奏总纲!AF85))&gt;$I$21,$I$21,INT(求节点($J$4:$J$21,$I$4:$I$21,节奏总纲!AF85)))</f>
        <v>18</v>
      </c>
      <c r="AB85" s="37">
        <f>IF(INT(求节点($J$4:$J$21,$I$4:$I$21,节奏总纲!AG85))&gt;$I$21,$I$21,INT(求节点($J$4:$J$21,$I$4:$I$21,节奏总纲!AG85)))</f>
        <v>18</v>
      </c>
      <c r="AC85" s="37">
        <f>IF(INT(求节点($J$4:$J$21,$I$4:$I$21,节奏总纲!AH85))&gt;$I$21,$I$21,INT(求节点($J$4:$J$21,$I$4:$I$21,节奏总纲!AH85)))</f>
        <v>18</v>
      </c>
      <c r="AD85" s="55">
        <f>('[2]功能-行军令'!F$7+'[2]功能-行军令'!F$14+24*60/'[2]功能-行军令'!$F$18)*'[2]功能-行军令'!$AJ$7</f>
        <v>27.599999999999998</v>
      </c>
      <c r="AE85" s="55">
        <f>('[2]功能-行军令'!G$7+'[2]功能-行军令'!G$14+24*60/'[2]功能-行军令'!$F$18)*'[2]功能-行军令'!$AJ$7</f>
        <v>40.199999999999996</v>
      </c>
      <c r="AF85" s="55">
        <f>('[2]功能-行军令'!H$7+'[2]功能-行军令'!H$14+24*60/'[2]功能-行军令'!$F$18)*'[2]功能-行军令'!$AJ$7</f>
        <v>54.6</v>
      </c>
      <c r="AG85" s="55">
        <f>('[2]功能-行军令'!I$7+'[2]功能-行军令'!I$14+24*60/'[2]功能-行军令'!$F$18)*'[2]功能-行军令'!$AJ$7</f>
        <v>61.8</v>
      </c>
      <c r="AH85" s="55">
        <f>('[2]功能-行军令'!J$7+'[2]功能-行军令'!J$14+24*60/'[2]功能-行军令'!$F$18)*'[2]功能-行军令'!$AJ$7</f>
        <v>61.8</v>
      </c>
      <c r="AL85" s="35">
        <v>82</v>
      </c>
      <c r="AM85" s="28">
        <f t="shared" ref="AM85:AT94" ca="1" si="93">SUMIF($BM$3:$EX$3,AM$3,$BM85:$EX85)</f>
        <v>20.879279226801209</v>
      </c>
      <c r="AN85" s="28">
        <f t="shared" ca="1" si="93"/>
        <v>11.309609581183986</v>
      </c>
      <c r="AO85" s="28">
        <f t="shared" ca="1" si="93"/>
        <v>7.1429113144319913</v>
      </c>
      <c r="AP85" s="28">
        <f t="shared" ca="1" si="93"/>
        <v>4.9351023626984674</v>
      </c>
      <c r="AQ85" s="28">
        <f t="shared" ca="1" si="93"/>
        <v>4.3428900791746505</v>
      </c>
      <c r="AR85" s="28">
        <f t="shared" ca="1" si="93"/>
        <v>4.3428900791746505</v>
      </c>
      <c r="AS85" s="28">
        <f t="shared" ca="1" si="93"/>
        <v>4.3428900791746505</v>
      </c>
      <c r="AT85" s="28">
        <f t="shared" ca="1" si="93"/>
        <v>8.0188546556981724</v>
      </c>
      <c r="AU85" s="28">
        <f t="shared" ca="1" si="70"/>
        <v>11.694819232221692</v>
      </c>
      <c r="AV85" s="28">
        <f t="shared" ca="1" si="79"/>
        <v>19.046748385268732</v>
      </c>
      <c r="AW85" s="28">
        <f t="shared" ca="1" si="79"/>
        <v>37.426571267886331</v>
      </c>
      <c r="AX85" s="28">
        <f t="shared" ca="1" si="79"/>
        <v>74.853142535772662</v>
      </c>
      <c r="AY85" s="28">
        <f t="shared" ca="1" si="79"/>
        <v>149.03935956889418</v>
      </c>
      <c r="AZ85" s="28">
        <f t="shared" ca="1" si="79"/>
        <v>297.4117936351372</v>
      </c>
      <c r="BA85" s="28">
        <f t="shared" ca="1" si="80"/>
        <v>6.6692550265113075</v>
      </c>
      <c r="BB85" s="28">
        <f t="shared" ca="1" si="80"/>
        <v>13.338510053022615</v>
      </c>
      <c r="BC85" s="28">
        <f t="shared" ca="1" si="80"/>
        <v>26.67702010604523</v>
      </c>
      <c r="BD85" s="28">
        <f t="shared" ca="1" si="80"/>
        <v>53.35404021209046</v>
      </c>
      <c r="BE85" s="28"/>
      <c r="BF85" s="28">
        <f t="shared" ca="1" si="71"/>
        <v>754.82568740118813</v>
      </c>
      <c r="BG85" s="28"/>
      <c r="BI85" s="28"/>
      <c r="BJ85" s="28"/>
      <c r="BK85" s="28"/>
      <c r="BL85" s="36">
        <v>82</v>
      </c>
      <c r="BM85" s="36">
        <f t="shared" ca="1" si="86"/>
        <v>17.672906617901539</v>
      </c>
      <c r="BN85" s="36">
        <f t="shared" ca="1" si="86"/>
        <v>9.5728244180300006</v>
      </c>
      <c r="BO85" s="36">
        <f t="shared" ca="1" si="86"/>
        <v>6.0459943692821057</v>
      </c>
      <c r="BP85" s="36">
        <f t="shared" ca="1" si="86"/>
        <v>4.1772324733221815</v>
      </c>
      <c r="BQ85" s="36">
        <f t="shared" ca="1" si="86"/>
        <v>3.6759645765235205</v>
      </c>
      <c r="BR85" s="36">
        <f t="shared" ca="1" si="86"/>
        <v>3.6759645765235205</v>
      </c>
      <c r="BS85" s="36">
        <f t="shared" ca="1" si="86"/>
        <v>3.6759645765235205</v>
      </c>
      <c r="BT85" s="36">
        <f t="shared" ca="1" si="86"/>
        <v>7.351929153047041</v>
      </c>
      <c r="BU85" s="36">
        <f t="shared" ca="1" si="86"/>
        <v>11.027893729570559</v>
      </c>
      <c r="BV85" s="56">
        <f t="shared" ca="1" si="86"/>
        <v>18.379822882617599</v>
      </c>
      <c r="BW85" s="56">
        <f t="shared" ca="1" si="86"/>
        <v>36.759645765235199</v>
      </c>
      <c r="BX85" s="56">
        <f t="shared" ca="1" si="86"/>
        <v>73.519291530470397</v>
      </c>
      <c r="BY85" s="56">
        <f t="shared" ca="1" si="86"/>
        <v>147.03858306094079</v>
      </c>
      <c r="BZ85" s="56">
        <f t="shared" ca="1" si="86"/>
        <v>294.07716612188159</v>
      </c>
      <c r="CA85" s="82">
        <f t="shared" ca="1" si="81"/>
        <v>0</v>
      </c>
      <c r="CB85" s="82">
        <f t="shared" ca="1" si="81"/>
        <v>0</v>
      </c>
      <c r="CC85" s="82">
        <f t="shared" ca="1" si="81"/>
        <v>0</v>
      </c>
      <c r="CD85" s="82">
        <f t="shared" ca="1" si="81"/>
        <v>0</v>
      </c>
      <c r="CE85" s="36">
        <f t="shared" ca="1" si="87"/>
        <v>1.8324797855827433</v>
      </c>
      <c r="CF85" s="36">
        <f t="shared" ca="1" si="87"/>
        <v>0.99259321719065252</v>
      </c>
      <c r="CG85" s="36">
        <f t="shared" ca="1" si="87"/>
        <v>0.6269009792783069</v>
      </c>
      <c r="CH85" s="36">
        <f t="shared" ca="1" si="87"/>
        <v>0.43313158568319376</v>
      </c>
      <c r="CI85" s="36">
        <f t="shared" ca="1" si="87"/>
        <v>0.38115579540121058</v>
      </c>
      <c r="CJ85" s="36">
        <f t="shared" ca="1" si="87"/>
        <v>0.38115579540121058</v>
      </c>
      <c r="CK85" s="36">
        <f t="shared" ca="1" si="87"/>
        <v>0.38115579540121058</v>
      </c>
      <c r="CL85" s="36">
        <f t="shared" ca="1" si="87"/>
        <v>0.38115579540121058</v>
      </c>
      <c r="CM85" s="36">
        <f t="shared" ca="1" si="87"/>
        <v>0.38115579540121058</v>
      </c>
      <c r="CN85" s="56">
        <f t="shared" ca="1" si="87"/>
        <v>0.38115579540121058</v>
      </c>
      <c r="CO85" s="56">
        <f t="shared" ca="1" si="87"/>
        <v>0.38115579540121058</v>
      </c>
      <c r="CP85" s="56">
        <f t="shared" ca="1" si="87"/>
        <v>0.76231159080242117</v>
      </c>
      <c r="CQ85" s="56">
        <f t="shared" ca="1" si="87"/>
        <v>1.1434673862036318</v>
      </c>
      <c r="CR85" s="56">
        <f t="shared" ca="1" si="87"/>
        <v>1.9057789770060534</v>
      </c>
      <c r="CS85" s="82">
        <f t="shared" ca="1" si="82"/>
        <v>3.8115579540121067</v>
      </c>
      <c r="CT85" s="82">
        <f t="shared" ca="1" si="82"/>
        <v>7.6231159080242135</v>
      </c>
      <c r="CU85" s="82">
        <f t="shared" ca="1" si="82"/>
        <v>15.246231816048427</v>
      </c>
      <c r="CV85" s="82">
        <f t="shared" ca="1" si="82"/>
        <v>30.492463632096854</v>
      </c>
      <c r="CW85" s="36">
        <f t="shared" ca="1" si="88"/>
        <v>0.99276800000000009</v>
      </c>
      <c r="CX85" s="36">
        <f t="shared" ca="1" si="88"/>
        <v>0.53774933333333341</v>
      </c>
      <c r="CY85" s="36">
        <f t="shared" ca="1" si="88"/>
        <v>0.33963115789473691</v>
      </c>
      <c r="CZ85" s="36">
        <f t="shared" ca="1" si="88"/>
        <v>0.23465425454545455</v>
      </c>
      <c r="DA85" s="36">
        <f t="shared" ca="1" si="88"/>
        <v>0.20649574400000004</v>
      </c>
      <c r="DB85" s="36">
        <f t="shared" ca="1" si="88"/>
        <v>0.20649574400000004</v>
      </c>
      <c r="DC85" s="36">
        <f t="shared" ca="1" si="88"/>
        <v>0.20649574400000004</v>
      </c>
      <c r="DD85" s="36">
        <f t="shared" ca="1" si="88"/>
        <v>0.20649574400000004</v>
      </c>
      <c r="DE85" s="36">
        <f t="shared" ca="1" si="88"/>
        <v>0.20649574400000004</v>
      </c>
      <c r="DF85" s="56">
        <f t="shared" ca="1" si="88"/>
        <v>0.20649574400000004</v>
      </c>
      <c r="DG85" s="56">
        <f t="shared" ca="1" si="88"/>
        <v>0.20649574400000004</v>
      </c>
      <c r="DH85" s="56">
        <f t="shared" ca="1" si="88"/>
        <v>0.41299148800000007</v>
      </c>
      <c r="DI85" s="56">
        <f t="shared" ca="1" si="88"/>
        <v>0.619487232</v>
      </c>
      <c r="DJ85" s="56">
        <f t="shared" ca="1" si="88"/>
        <v>1.0324787200000003</v>
      </c>
      <c r="DK85" s="82">
        <f t="shared" ca="1" si="83"/>
        <v>2.0649574400000006</v>
      </c>
      <c r="DL85" s="82">
        <f t="shared" ca="1" si="83"/>
        <v>4.1299148800000012</v>
      </c>
      <c r="DM85" s="82">
        <f t="shared" ca="1" si="83"/>
        <v>8.2598297600000024</v>
      </c>
      <c r="DN85" s="82">
        <f t="shared" ca="1" si="83"/>
        <v>16.519659520000005</v>
      </c>
      <c r="DO85" s="36">
        <f t="shared" ca="1" si="89"/>
        <v>0.29655367205538469</v>
      </c>
      <c r="DP85" s="36">
        <f t="shared" ca="1" si="89"/>
        <v>0.16063323903000004</v>
      </c>
      <c r="DQ85" s="36">
        <f t="shared" ca="1" si="89"/>
        <v>0.10145257201894739</v>
      </c>
      <c r="DR85" s="36">
        <f t="shared" ca="1" si="89"/>
        <v>7.0094504304000008E-2</v>
      </c>
      <c r="DS85" s="36">
        <f t="shared" ca="1" si="89"/>
        <v>6.1683163787520014E-2</v>
      </c>
      <c r="DT85" s="36">
        <f t="shared" ca="1" si="89"/>
        <v>6.1683163787520014E-2</v>
      </c>
      <c r="DU85" s="36">
        <f t="shared" ca="1" si="89"/>
        <v>6.1683163787520014E-2</v>
      </c>
      <c r="DV85" s="36">
        <f t="shared" ca="1" si="89"/>
        <v>6.1683163787520014E-2</v>
      </c>
      <c r="DW85" s="36">
        <f t="shared" ca="1" si="89"/>
        <v>6.1683163787520014E-2</v>
      </c>
      <c r="DX85" s="56">
        <f t="shared" ca="1" si="89"/>
        <v>6.1683163787520014E-2</v>
      </c>
      <c r="DY85" s="56">
        <f t="shared" ca="1" si="89"/>
        <v>6.1683163787520014E-2</v>
      </c>
      <c r="DZ85" s="56">
        <f t="shared" ca="1" si="89"/>
        <v>0.12336632757504003</v>
      </c>
      <c r="EA85" s="56">
        <f t="shared" ca="1" si="89"/>
        <v>0.18504949136256005</v>
      </c>
      <c r="EB85" s="56">
        <f t="shared" ca="1" si="89"/>
        <v>0.30841581893760006</v>
      </c>
      <c r="EC85" s="82">
        <f t="shared" ca="1" si="90"/>
        <v>0.61683163787520012</v>
      </c>
      <c r="ED85" s="82">
        <f t="shared" ca="1" si="90"/>
        <v>1.2336632757504002</v>
      </c>
      <c r="EE85" s="82">
        <f t="shared" ca="1" si="90"/>
        <v>2.4673265515008005</v>
      </c>
      <c r="EF85" s="82">
        <f t="shared" ca="1" si="84"/>
        <v>4.934653103001601</v>
      </c>
      <c r="EG85" s="36">
        <f t="shared" ca="1" si="91"/>
        <v>8.4571151261538455E-2</v>
      </c>
      <c r="EH85" s="36">
        <f t="shared" ca="1" si="91"/>
        <v>4.5809373600000002E-2</v>
      </c>
      <c r="EI85" s="36">
        <f t="shared" ca="1" si="91"/>
        <v>2.8932235957894736E-2</v>
      </c>
      <c r="EJ85" s="36">
        <f t="shared" ca="1" si="91"/>
        <v>1.998954484363636E-2</v>
      </c>
      <c r="EK85" s="36">
        <f t="shared" ca="1" si="91"/>
        <v>1.7590799462400001E-2</v>
      </c>
      <c r="EL85" s="36">
        <f t="shared" ca="1" si="91"/>
        <v>1.7590799462400001E-2</v>
      </c>
      <c r="EM85" s="36">
        <f t="shared" ca="1" si="91"/>
        <v>1.7590799462400001E-2</v>
      </c>
      <c r="EN85" s="36">
        <f t="shared" ca="1" si="91"/>
        <v>1.7590799462400001E-2</v>
      </c>
      <c r="EO85" s="36">
        <f t="shared" ca="1" si="91"/>
        <v>1.7590799462400001E-2</v>
      </c>
      <c r="EP85" s="56">
        <f t="shared" ca="1" si="91"/>
        <v>1.7590799462400001E-2</v>
      </c>
      <c r="EQ85" s="56">
        <f t="shared" ca="1" si="91"/>
        <v>1.7590799462400001E-2</v>
      </c>
      <c r="ER85" s="56">
        <f t="shared" ca="1" si="91"/>
        <v>3.5181598924800002E-2</v>
      </c>
      <c r="ES85" s="56">
        <f t="shared" ca="1" si="91"/>
        <v>5.2772398387199992E-2</v>
      </c>
      <c r="ET85" s="56">
        <f t="shared" ca="1" si="91"/>
        <v>8.7953997312000001E-2</v>
      </c>
      <c r="EU85" s="82">
        <f t="shared" ca="1" si="92"/>
        <v>0.175907994624</v>
      </c>
      <c r="EV85" s="82">
        <f t="shared" ca="1" si="92"/>
        <v>0.35181598924800001</v>
      </c>
      <c r="EW85" s="82">
        <f t="shared" ca="1" si="92"/>
        <v>0.70363197849600001</v>
      </c>
      <c r="EX85" s="82">
        <f t="shared" ca="1" si="85"/>
        <v>1.407263956992</v>
      </c>
    </row>
    <row r="86" spans="19:154" x14ac:dyDescent="0.15">
      <c r="S86" s="36">
        <v>83</v>
      </c>
      <c r="T86" s="40">
        <f>引用信息!W105</f>
        <v>414.69957446046885</v>
      </c>
      <c r="U86" s="40">
        <f>引用信息!X105</f>
        <v>29.51898105953115</v>
      </c>
      <c r="V86" s="40">
        <f>引用信息!Y105</f>
        <v>11.776</v>
      </c>
      <c r="W86" s="40">
        <f>引用信息!Z105</f>
        <v>3.1151788800000011</v>
      </c>
      <c r="X86" s="40">
        <f>引用信息!AA105</f>
        <v>0.89026559999999988</v>
      </c>
      <c r="Y86" s="37">
        <f>IF(INT(求节点($J$4:$J$21,$I$4:$I$21,节奏总纲!AD86))&gt;$I$21,$I$21,INT(求节点($J$4:$J$21,$I$4:$I$21,节奏总纲!AD86)))</f>
        <v>14</v>
      </c>
      <c r="Z86" s="37">
        <f>IF(INT(求节点($J$4:$J$21,$I$4:$I$21,节奏总纲!AE86))&gt;$I$21,$I$21,INT(求节点($J$4:$J$21,$I$4:$I$21,节奏总纲!AE86)))</f>
        <v>18</v>
      </c>
      <c r="AA86" s="37">
        <f>IF(INT(求节点($J$4:$J$21,$I$4:$I$21,节奏总纲!AF86))&gt;$I$21,$I$21,INT(求节点($J$4:$J$21,$I$4:$I$21,节奏总纲!AF86)))</f>
        <v>18</v>
      </c>
      <c r="AB86" s="37">
        <f>IF(INT(求节点($J$4:$J$21,$I$4:$I$21,节奏总纲!AG86))&gt;$I$21,$I$21,INT(求节点($J$4:$J$21,$I$4:$I$21,节奏总纲!AG86)))</f>
        <v>18</v>
      </c>
      <c r="AC86" s="37">
        <f>IF(INT(求节点($J$4:$J$21,$I$4:$I$21,节奏总纲!AH86))&gt;$I$21,$I$21,INT(求节点($J$4:$J$21,$I$4:$I$21,节奏总纲!AH86)))</f>
        <v>18</v>
      </c>
      <c r="AD86" s="55">
        <f>('[2]功能-行军令'!F$7+'[2]功能-行军令'!F$14+24*60/'[2]功能-行军令'!$F$18)*'[2]功能-行军令'!$AJ$7</f>
        <v>27.599999999999998</v>
      </c>
      <c r="AE86" s="55">
        <f>('[2]功能-行军令'!G$7+'[2]功能-行军令'!G$14+24*60/'[2]功能-行军令'!$F$18)*'[2]功能-行军令'!$AJ$7</f>
        <v>40.199999999999996</v>
      </c>
      <c r="AF86" s="55">
        <f>('[2]功能-行军令'!H$7+'[2]功能-行军令'!H$14+24*60/'[2]功能-行军令'!$F$18)*'[2]功能-行军令'!$AJ$7</f>
        <v>54.6</v>
      </c>
      <c r="AG86" s="55">
        <f>('[2]功能-行军令'!I$7+'[2]功能-行军令'!I$14+24*60/'[2]功能-行军令'!$F$18)*'[2]功能-行军令'!$AJ$7</f>
        <v>61.8</v>
      </c>
      <c r="AH86" s="55">
        <f>('[2]功能-行军令'!J$7+'[2]功能-行军令'!J$14+24*60/'[2]功能-行军令'!$F$18)*'[2]功能-行军令'!$AJ$7</f>
        <v>61.8</v>
      </c>
      <c r="AL86" s="35">
        <v>83</v>
      </c>
      <c r="AM86" s="28">
        <f t="shared" ca="1" si="93"/>
        <v>20.804426711640147</v>
      </c>
      <c r="AN86" s="28">
        <f t="shared" ca="1" si="93"/>
        <v>11.269064468805075</v>
      </c>
      <c r="AO86" s="28">
        <f t="shared" ca="1" si="93"/>
        <v>7.1173038750347848</v>
      </c>
      <c r="AP86" s="28">
        <f t="shared" ca="1" si="93"/>
        <v>4.917409950024032</v>
      </c>
      <c r="AQ86" s="28">
        <f t="shared" ca="1" si="93"/>
        <v>4.3273207560211491</v>
      </c>
      <c r="AR86" s="28">
        <f t="shared" ca="1" si="93"/>
        <v>4.3273207560211491</v>
      </c>
      <c r="AS86" s="28">
        <f t="shared" ca="1" si="93"/>
        <v>4.3273207560211491</v>
      </c>
      <c r="AT86" s="28">
        <f t="shared" ca="1" si="93"/>
        <v>7.9899473976560103</v>
      </c>
      <c r="AU86" s="28">
        <f t="shared" ca="1" si="70"/>
        <v>11.652574039290869</v>
      </c>
      <c r="AV86" s="28">
        <f t="shared" ca="1" si="79"/>
        <v>18.977827322560593</v>
      </c>
      <c r="AW86" s="28">
        <f t="shared" ca="1" si="79"/>
        <v>37.290960530734907</v>
      </c>
      <c r="AX86" s="28">
        <f t="shared" ca="1" si="79"/>
        <v>74.581921061469814</v>
      </c>
      <c r="AY86" s="28">
        <f t="shared" ca="1" si="79"/>
        <v>148.49914800855331</v>
      </c>
      <c r="AZ86" s="28">
        <f t="shared" ca="1" si="79"/>
        <v>296.33360190272037</v>
      </c>
      <c r="BA86" s="28">
        <f t="shared" ca="1" si="80"/>
        <v>6.6469411438628869</v>
      </c>
      <c r="BB86" s="28">
        <f t="shared" ca="1" si="80"/>
        <v>13.293882287725774</v>
      </c>
      <c r="BC86" s="28">
        <f t="shared" ca="1" si="80"/>
        <v>26.587764575451548</v>
      </c>
      <c r="BD86" s="28">
        <f t="shared" ca="1" si="80"/>
        <v>53.175529150903095</v>
      </c>
      <c r="BE86" s="28"/>
      <c r="BF86" s="28">
        <f t="shared" ca="1" si="71"/>
        <v>752.12026469449665</v>
      </c>
      <c r="BG86" s="28"/>
      <c r="BI86" s="28"/>
      <c r="BJ86" s="28"/>
      <c r="BK86" s="28"/>
      <c r="BL86" s="36">
        <v>83</v>
      </c>
      <c r="BM86" s="36">
        <f t="shared" ca="1" si="86"/>
        <v>17.608781930936832</v>
      </c>
      <c r="BN86" s="36">
        <f t="shared" ca="1" si="86"/>
        <v>9.5380902125907827</v>
      </c>
      <c r="BO86" s="36">
        <f t="shared" ca="1" si="86"/>
        <v>6.0240569763731262</v>
      </c>
      <c r="BP86" s="36">
        <f t="shared" ca="1" si="86"/>
        <v>4.1620757291305228</v>
      </c>
      <c r="BQ86" s="36">
        <f t="shared" ca="1" si="86"/>
        <v>3.6626266416348607</v>
      </c>
      <c r="BR86" s="36">
        <f t="shared" ca="1" si="86"/>
        <v>3.6626266416348607</v>
      </c>
      <c r="BS86" s="36">
        <f t="shared" ca="1" si="86"/>
        <v>3.6626266416348607</v>
      </c>
      <c r="BT86" s="36">
        <f t="shared" ca="1" si="86"/>
        <v>7.3252532832697215</v>
      </c>
      <c r="BU86" s="36">
        <f t="shared" ca="1" si="86"/>
        <v>10.987879924904581</v>
      </c>
      <c r="BV86" s="56">
        <f t="shared" ca="1" si="86"/>
        <v>18.313133208174307</v>
      </c>
      <c r="BW86" s="56">
        <f t="shared" ca="1" si="86"/>
        <v>36.626266416348614</v>
      </c>
      <c r="BX86" s="56">
        <f t="shared" ca="1" si="86"/>
        <v>73.252532832697227</v>
      </c>
      <c r="BY86" s="56">
        <f t="shared" ca="1" si="86"/>
        <v>146.50506566539445</v>
      </c>
      <c r="BZ86" s="56">
        <f t="shared" ca="1" si="86"/>
        <v>293.01013133078891</v>
      </c>
      <c r="CA86" s="82">
        <f t="shared" ca="1" si="81"/>
        <v>0</v>
      </c>
      <c r="CB86" s="82">
        <f t="shared" ca="1" si="81"/>
        <v>0</v>
      </c>
      <c r="CC86" s="82">
        <f t="shared" ca="1" si="81"/>
        <v>0</v>
      </c>
      <c r="CD86" s="82">
        <f t="shared" ca="1" si="81"/>
        <v>0</v>
      </c>
      <c r="CE86" s="36">
        <f t="shared" ca="1" si="87"/>
        <v>1.8256354439894649</v>
      </c>
      <c r="CF86" s="36">
        <f t="shared" ca="1" si="87"/>
        <v>0.98888586549429347</v>
      </c>
      <c r="CG86" s="36">
        <f t="shared" ca="1" si="87"/>
        <v>0.62455949399639588</v>
      </c>
      <c r="CH86" s="36">
        <f t="shared" ca="1" si="87"/>
        <v>0.43151383221569167</v>
      </c>
      <c r="CI86" s="36">
        <f t="shared" ca="1" si="87"/>
        <v>0.37973217234980872</v>
      </c>
      <c r="CJ86" s="36">
        <f t="shared" ca="1" si="87"/>
        <v>0.37973217234980872</v>
      </c>
      <c r="CK86" s="36">
        <f t="shared" ca="1" si="87"/>
        <v>0.37973217234980872</v>
      </c>
      <c r="CL86" s="36">
        <f t="shared" ca="1" si="87"/>
        <v>0.37973217234980872</v>
      </c>
      <c r="CM86" s="36">
        <f t="shared" ca="1" si="87"/>
        <v>0.37973217234980872</v>
      </c>
      <c r="CN86" s="56">
        <f t="shared" ca="1" si="87"/>
        <v>0.37973217234980872</v>
      </c>
      <c r="CO86" s="56">
        <f t="shared" ca="1" si="87"/>
        <v>0.37973217234980872</v>
      </c>
      <c r="CP86" s="56">
        <f t="shared" ca="1" si="87"/>
        <v>0.75946434469961743</v>
      </c>
      <c r="CQ86" s="56">
        <f t="shared" ca="1" si="87"/>
        <v>1.139196517049426</v>
      </c>
      <c r="CR86" s="56">
        <f t="shared" ca="1" si="87"/>
        <v>1.8986608617490432</v>
      </c>
      <c r="CS86" s="82">
        <f t="shared" ca="1" si="82"/>
        <v>3.7973217234980865</v>
      </c>
      <c r="CT86" s="82">
        <f t="shared" ca="1" si="82"/>
        <v>7.594643446996173</v>
      </c>
      <c r="CU86" s="82">
        <f t="shared" ca="1" si="82"/>
        <v>15.189286893992346</v>
      </c>
      <c r="CV86" s="82">
        <f t="shared" ca="1" si="82"/>
        <v>30.378573787984692</v>
      </c>
      <c r="CW86" s="36">
        <f t="shared" ca="1" si="88"/>
        <v>0.98918400000000006</v>
      </c>
      <c r="CX86" s="36">
        <f t="shared" ca="1" si="88"/>
        <v>0.53580800000000006</v>
      </c>
      <c r="CY86" s="36">
        <f t="shared" ca="1" si="88"/>
        <v>0.338405052631579</v>
      </c>
      <c r="CZ86" s="36">
        <f t="shared" ca="1" si="88"/>
        <v>0.23380712727272726</v>
      </c>
      <c r="DA86" s="36">
        <f t="shared" ca="1" si="88"/>
        <v>0.20575027200000001</v>
      </c>
      <c r="DB86" s="36">
        <f t="shared" ca="1" si="88"/>
        <v>0.20575027200000001</v>
      </c>
      <c r="DC86" s="36">
        <f t="shared" ca="1" si="88"/>
        <v>0.20575027200000001</v>
      </c>
      <c r="DD86" s="36">
        <f t="shared" ca="1" si="88"/>
        <v>0.20575027200000001</v>
      </c>
      <c r="DE86" s="36">
        <f t="shared" ca="1" si="88"/>
        <v>0.20575027200000001</v>
      </c>
      <c r="DF86" s="56">
        <f t="shared" ca="1" si="88"/>
        <v>0.20575027200000001</v>
      </c>
      <c r="DG86" s="56">
        <f t="shared" ca="1" si="88"/>
        <v>0.20575027200000001</v>
      </c>
      <c r="DH86" s="56">
        <f t="shared" ca="1" si="88"/>
        <v>0.41150054400000002</v>
      </c>
      <c r="DI86" s="56">
        <f t="shared" ca="1" si="88"/>
        <v>0.61725081599999998</v>
      </c>
      <c r="DJ86" s="56">
        <f t="shared" ca="1" si="88"/>
        <v>1.02875136</v>
      </c>
      <c r="DK86" s="82">
        <f t="shared" ca="1" si="83"/>
        <v>2.05750272</v>
      </c>
      <c r="DL86" s="82">
        <f t="shared" ca="1" si="83"/>
        <v>4.11500544</v>
      </c>
      <c r="DM86" s="82">
        <f t="shared" ca="1" si="83"/>
        <v>8.23001088</v>
      </c>
      <c r="DN86" s="82">
        <f t="shared" ca="1" si="83"/>
        <v>16.46002176</v>
      </c>
      <c r="DO86" s="36">
        <f t="shared" ca="1" si="89"/>
        <v>0.29618162274461546</v>
      </c>
      <c r="DP86" s="36">
        <f t="shared" ca="1" si="89"/>
        <v>0.16043171232000006</v>
      </c>
      <c r="DQ86" s="36">
        <f t="shared" ca="1" si="89"/>
        <v>0.10132529199157898</v>
      </c>
      <c r="DR86" s="36">
        <f t="shared" ca="1" si="89"/>
        <v>7.0006565376000016E-2</v>
      </c>
      <c r="DS86" s="36">
        <f t="shared" ca="1" si="89"/>
        <v>6.1605777530880021E-2</v>
      </c>
      <c r="DT86" s="36">
        <f t="shared" ca="1" si="89"/>
        <v>6.1605777530880021E-2</v>
      </c>
      <c r="DU86" s="36">
        <f t="shared" ca="1" si="89"/>
        <v>6.1605777530880021E-2</v>
      </c>
      <c r="DV86" s="36">
        <f t="shared" ca="1" si="89"/>
        <v>6.1605777530880021E-2</v>
      </c>
      <c r="DW86" s="36">
        <f t="shared" ca="1" si="89"/>
        <v>6.1605777530880021E-2</v>
      </c>
      <c r="DX86" s="56">
        <f t="shared" ca="1" si="89"/>
        <v>6.1605777530880021E-2</v>
      </c>
      <c r="DY86" s="56">
        <f t="shared" ca="1" si="89"/>
        <v>6.1605777530880021E-2</v>
      </c>
      <c r="DZ86" s="56">
        <f t="shared" ca="1" si="89"/>
        <v>0.12321155506176004</v>
      </c>
      <c r="EA86" s="56">
        <f t="shared" ca="1" si="89"/>
        <v>0.18481733259264005</v>
      </c>
      <c r="EB86" s="56">
        <f t="shared" ca="1" si="89"/>
        <v>0.30802888765440012</v>
      </c>
      <c r="EC86" s="82">
        <f t="shared" ca="1" si="90"/>
        <v>0.61605777530880024</v>
      </c>
      <c r="ED86" s="82">
        <f t="shared" ca="1" si="90"/>
        <v>1.2321155506176005</v>
      </c>
      <c r="EE86" s="82">
        <f t="shared" ca="1" si="90"/>
        <v>2.4642311012352009</v>
      </c>
      <c r="EF86" s="82">
        <f t="shared" ca="1" si="84"/>
        <v>4.9284622024704019</v>
      </c>
      <c r="EG86" s="36">
        <f t="shared" ca="1" si="91"/>
        <v>8.4643713969230747E-2</v>
      </c>
      <c r="EH86" s="36">
        <f t="shared" ca="1" si="91"/>
        <v>4.5848678399999988E-2</v>
      </c>
      <c r="EI86" s="36">
        <f t="shared" ca="1" si="91"/>
        <v>2.8957060042105257E-2</v>
      </c>
      <c r="EJ86" s="36">
        <f t="shared" ca="1" si="91"/>
        <v>2.0006696029090901E-2</v>
      </c>
      <c r="EK86" s="36">
        <f t="shared" ca="1" si="91"/>
        <v>1.7605892505599997E-2</v>
      </c>
      <c r="EL86" s="36">
        <f t="shared" ca="1" si="91"/>
        <v>1.7605892505599997E-2</v>
      </c>
      <c r="EM86" s="36">
        <f t="shared" ca="1" si="91"/>
        <v>1.7605892505599997E-2</v>
      </c>
      <c r="EN86" s="36">
        <f t="shared" ca="1" si="91"/>
        <v>1.7605892505599997E-2</v>
      </c>
      <c r="EO86" s="36">
        <f t="shared" ca="1" si="91"/>
        <v>1.7605892505599997E-2</v>
      </c>
      <c r="EP86" s="56">
        <f t="shared" ca="1" si="91"/>
        <v>1.7605892505599997E-2</v>
      </c>
      <c r="EQ86" s="56">
        <f t="shared" ca="1" si="91"/>
        <v>1.7605892505599997E-2</v>
      </c>
      <c r="ER86" s="56">
        <f t="shared" ca="1" si="91"/>
        <v>3.5211785011199995E-2</v>
      </c>
      <c r="ES86" s="56">
        <f t="shared" ca="1" si="91"/>
        <v>5.2817677516799992E-2</v>
      </c>
      <c r="ET86" s="56">
        <f t="shared" ca="1" si="91"/>
        <v>8.802946252799998E-2</v>
      </c>
      <c r="EU86" s="82">
        <f t="shared" ca="1" si="92"/>
        <v>0.17605892505599996</v>
      </c>
      <c r="EV86" s="82">
        <f t="shared" ca="1" si="92"/>
        <v>0.35211785011199992</v>
      </c>
      <c r="EW86" s="82">
        <f t="shared" ca="1" si="92"/>
        <v>0.70423570022399984</v>
      </c>
      <c r="EX86" s="82">
        <f t="shared" ca="1" si="85"/>
        <v>1.4084714004479997</v>
      </c>
    </row>
    <row r="87" spans="19:154" x14ac:dyDescent="0.15">
      <c r="S87" s="36">
        <v>84</v>
      </c>
      <c r="T87" s="40">
        <f>引用信息!W106</f>
        <v>413.18944683662204</v>
      </c>
      <c r="U87" s="40">
        <f>引用信息!X106</f>
        <v>29.408340663377928</v>
      </c>
      <c r="V87" s="40">
        <f>引用信息!Y106</f>
        <v>11.733333333333334</v>
      </c>
      <c r="W87" s="40">
        <f>引用信息!Z106</f>
        <v>3.1112125000000006</v>
      </c>
      <c r="X87" s="40">
        <f>引用信息!AA106</f>
        <v>0.8909999999999999</v>
      </c>
      <c r="Y87" s="37">
        <f>IF(INT(求节点($J$4:$J$21,$I$4:$I$21,节奏总纲!AD87))&gt;$I$21,$I$21,INT(求节点($J$4:$J$21,$I$4:$I$21,节奏总纲!AD87)))</f>
        <v>14</v>
      </c>
      <c r="Z87" s="37">
        <f>IF(INT(求节点($J$4:$J$21,$I$4:$I$21,节奏总纲!AE87))&gt;$I$21,$I$21,INT(求节点($J$4:$J$21,$I$4:$I$21,节奏总纲!AE87)))</f>
        <v>18</v>
      </c>
      <c r="AA87" s="37">
        <f>IF(INT(求节点($J$4:$J$21,$I$4:$I$21,节奏总纲!AF87))&gt;$I$21,$I$21,INT(求节点($J$4:$J$21,$I$4:$I$21,节奏总纲!AF87)))</f>
        <v>18</v>
      </c>
      <c r="AB87" s="37">
        <f>IF(INT(求节点($J$4:$J$21,$I$4:$I$21,节奏总纲!AG87))&gt;$I$21,$I$21,INT(求节点($J$4:$J$21,$I$4:$I$21,节奏总纲!AG87)))</f>
        <v>18</v>
      </c>
      <c r="AC87" s="37">
        <f>IF(INT(求节点($J$4:$J$21,$I$4:$I$21,节奏总纲!AH87))&gt;$I$21,$I$21,INT(求节点($J$4:$J$21,$I$4:$I$21,节奏总纲!AH87)))</f>
        <v>18</v>
      </c>
      <c r="AD87" s="55">
        <f>('[2]功能-行军令'!F$7+'[2]功能-行军令'!F$14+24*60/'[2]功能-行军令'!$F$18)*'[2]功能-行军令'!$AJ$7</f>
        <v>27.599999999999998</v>
      </c>
      <c r="AE87" s="55">
        <f>('[2]功能-行军令'!G$7+'[2]功能-行军令'!G$14+24*60/'[2]功能-行军令'!$F$18)*'[2]功能-行军令'!$AJ$7</f>
        <v>40.199999999999996</v>
      </c>
      <c r="AF87" s="55">
        <f>('[2]功能-行军令'!H$7+'[2]功能-行军令'!H$14+24*60/'[2]功能-行军令'!$F$18)*'[2]功能-行军令'!$AJ$7</f>
        <v>54.6</v>
      </c>
      <c r="AG87" s="55">
        <f>('[2]功能-行军令'!I$7+'[2]功能-行军令'!I$14+24*60/'[2]功能-行军令'!$F$18)*'[2]功能-行军令'!$AJ$7</f>
        <v>61.8</v>
      </c>
      <c r="AH87" s="55">
        <f>('[2]功能-行军令'!J$7+'[2]功能-行军令'!J$14+24*60/'[2]功能-行军令'!$F$18)*'[2]功能-行军令'!$AJ$7</f>
        <v>61.8</v>
      </c>
      <c r="AL87" s="35">
        <v>84</v>
      </c>
      <c r="AM87" s="28">
        <f t="shared" ca="1" si="93"/>
        <v>20.729570399782403</v>
      </c>
      <c r="AN87" s="28">
        <f t="shared" ca="1" si="93"/>
        <v>11.228517299882133</v>
      </c>
      <c r="AO87" s="28">
        <f t="shared" ca="1" si="93"/>
        <v>7.0916951367676626</v>
      </c>
      <c r="AP87" s="28">
        <f t="shared" ca="1" si="93"/>
        <v>4.8997166399485677</v>
      </c>
      <c r="AQ87" s="28">
        <f t="shared" ca="1" si="93"/>
        <v>4.3117506431547392</v>
      </c>
      <c r="AR87" s="28">
        <f t="shared" ca="1" si="93"/>
        <v>4.3117506431547392</v>
      </c>
      <c r="AS87" s="28">
        <f t="shared" ca="1" si="93"/>
        <v>4.3117506431547392</v>
      </c>
      <c r="AT87" s="28">
        <f t="shared" ca="1" si="93"/>
        <v>7.9610398376157852</v>
      </c>
      <c r="AU87" s="28">
        <f t="shared" ca="1" si="70"/>
        <v>11.610329032076828</v>
      </c>
      <c r="AV87" s="28">
        <f t="shared" ca="1" si="79"/>
        <v>18.908907420998926</v>
      </c>
      <c r="AW87" s="28">
        <f t="shared" ca="1" si="79"/>
        <v>37.155353393304154</v>
      </c>
      <c r="AX87" s="28">
        <f t="shared" ca="1" si="79"/>
        <v>74.310706786608307</v>
      </c>
      <c r="AY87" s="28">
        <f t="shared" ca="1" si="79"/>
        <v>147.95895212452294</v>
      </c>
      <c r="AZ87" s="28">
        <f t="shared" ca="1" si="79"/>
        <v>295.25544280035217</v>
      </c>
      <c r="BA87" s="28">
        <f t="shared" ca="1" si="80"/>
        <v>6.6246144869369372</v>
      </c>
      <c r="BB87" s="28">
        <f t="shared" ca="1" si="80"/>
        <v>13.249228973873874</v>
      </c>
      <c r="BC87" s="28">
        <f t="shared" ca="1" si="80"/>
        <v>26.498457947747749</v>
      </c>
      <c r="BD87" s="28">
        <f t="shared" ca="1" si="80"/>
        <v>52.996915895495498</v>
      </c>
      <c r="BE87" s="28"/>
      <c r="BF87" s="28">
        <f t="shared" ca="1" si="71"/>
        <v>749.41470010537807</v>
      </c>
      <c r="BG87" s="28"/>
      <c r="BI87" s="28"/>
      <c r="BJ87" s="28"/>
      <c r="BK87" s="28"/>
      <c r="BL87" s="36">
        <v>84</v>
      </c>
      <c r="BM87" s="36">
        <f t="shared" ca="1" si="86"/>
        <v>17.544659588755028</v>
      </c>
      <c r="BN87" s="36">
        <f t="shared" ca="1" si="86"/>
        <v>9.5033572772423067</v>
      </c>
      <c r="BO87" s="36">
        <f t="shared" ca="1" si="86"/>
        <v>6.0021203856267196</v>
      </c>
      <c r="BP87" s="36">
        <f t="shared" ca="1" si="86"/>
        <v>4.1469195391602787</v>
      </c>
      <c r="BQ87" s="36">
        <f t="shared" ca="1" si="86"/>
        <v>3.6492891944610455</v>
      </c>
      <c r="BR87" s="36">
        <f t="shared" ca="1" si="86"/>
        <v>3.6492891944610455</v>
      </c>
      <c r="BS87" s="36">
        <f t="shared" ca="1" si="86"/>
        <v>3.6492891944610455</v>
      </c>
      <c r="BT87" s="36">
        <f t="shared" ca="1" si="86"/>
        <v>7.298578388922091</v>
      </c>
      <c r="BU87" s="36">
        <f t="shared" ca="1" si="86"/>
        <v>10.947867583383136</v>
      </c>
      <c r="BV87" s="56">
        <f t="shared" ca="1" si="86"/>
        <v>18.246445972305231</v>
      </c>
      <c r="BW87" s="56">
        <f t="shared" ca="1" si="86"/>
        <v>36.492891944610463</v>
      </c>
      <c r="BX87" s="56">
        <f t="shared" ca="1" si="86"/>
        <v>72.985783889220926</v>
      </c>
      <c r="BY87" s="56">
        <f t="shared" ca="1" si="86"/>
        <v>145.97156777844185</v>
      </c>
      <c r="BZ87" s="56">
        <f t="shared" ca="1" si="86"/>
        <v>291.9431355568837</v>
      </c>
      <c r="CA87" s="82">
        <f t="shared" ca="1" si="81"/>
        <v>0</v>
      </c>
      <c r="CB87" s="82">
        <f t="shared" ca="1" si="81"/>
        <v>0</v>
      </c>
      <c r="CC87" s="82">
        <f t="shared" ca="1" si="81"/>
        <v>0</v>
      </c>
      <c r="CD87" s="82">
        <f t="shared" ca="1" si="81"/>
        <v>0</v>
      </c>
      <c r="CE87" s="36">
        <f t="shared" ca="1" si="87"/>
        <v>1.8187927610273733</v>
      </c>
      <c r="CF87" s="36">
        <f t="shared" ca="1" si="87"/>
        <v>0.98517941222316052</v>
      </c>
      <c r="CG87" s="36">
        <f t="shared" ca="1" si="87"/>
        <v>0.62221857614094345</v>
      </c>
      <c r="CH87" s="36">
        <f t="shared" ca="1" si="87"/>
        <v>0.42989647078828819</v>
      </c>
      <c r="CI87" s="36">
        <f t="shared" ca="1" si="87"/>
        <v>0.37830889429369363</v>
      </c>
      <c r="CJ87" s="36">
        <f t="shared" ca="1" si="87"/>
        <v>0.37830889429369363</v>
      </c>
      <c r="CK87" s="36">
        <f t="shared" ca="1" si="87"/>
        <v>0.37830889429369363</v>
      </c>
      <c r="CL87" s="36">
        <f t="shared" ca="1" si="87"/>
        <v>0.37830889429369363</v>
      </c>
      <c r="CM87" s="36">
        <f t="shared" ca="1" si="87"/>
        <v>0.37830889429369363</v>
      </c>
      <c r="CN87" s="56">
        <f t="shared" ca="1" si="87"/>
        <v>0.37830889429369363</v>
      </c>
      <c r="CO87" s="56">
        <f t="shared" ca="1" si="87"/>
        <v>0.37830889429369363</v>
      </c>
      <c r="CP87" s="56">
        <f t="shared" ca="1" si="87"/>
        <v>0.75661778858738726</v>
      </c>
      <c r="CQ87" s="56">
        <f t="shared" ca="1" si="87"/>
        <v>1.1349266828810807</v>
      </c>
      <c r="CR87" s="56">
        <f t="shared" ca="1" si="87"/>
        <v>1.8915444714684682</v>
      </c>
      <c r="CS87" s="82">
        <f t="shared" ca="1" si="82"/>
        <v>3.7830889429369363</v>
      </c>
      <c r="CT87" s="82">
        <f t="shared" ca="1" si="82"/>
        <v>7.5661778858738726</v>
      </c>
      <c r="CU87" s="82">
        <f t="shared" ca="1" si="82"/>
        <v>15.132355771747745</v>
      </c>
      <c r="CV87" s="82">
        <f t="shared" ca="1" si="82"/>
        <v>30.264711543495491</v>
      </c>
      <c r="CW87" s="36">
        <f t="shared" ca="1" si="88"/>
        <v>0.98560000000000003</v>
      </c>
      <c r="CX87" s="36">
        <f t="shared" ca="1" si="88"/>
        <v>0.53386666666666671</v>
      </c>
      <c r="CY87" s="36">
        <f t="shared" ca="1" si="88"/>
        <v>0.33717894736842108</v>
      </c>
      <c r="CZ87" s="36">
        <f t="shared" ca="1" si="88"/>
        <v>0.23296</v>
      </c>
      <c r="DA87" s="36">
        <f t="shared" ca="1" si="88"/>
        <v>0.20500480000000001</v>
      </c>
      <c r="DB87" s="36">
        <f t="shared" ca="1" si="88"/>
        <v>0.20500480000000001</v>
      </c>
      <c r="DC87" s="36">
        <f t="shared" ca="1" si="88"/>
        <v>0.20500480000000001</v>
      </c>
      <c r="DD87" s="36">
        <f t="shared" ca="1" si="88"/>
        <v>0.20500480000000001</v>
      </c>
      <c r="DE87" s="36">
        <f t="shared" ca="1" si="88"/>
        <v>0.20500480000000001</v>
      </c>
      <c r="DF87" s="56">
        <f t="shared" ca="1" si="88"/>
        <v>0.20500480000000001</v>
      </c>
      <c r="DG87" s="56">
        <f t="shared" ca="1" si="88"/>
        <v>0.20500480000000001</v>
      </c>
      <c r="DH87" s="56">
        <f t="shared" ca="1" si="88"/>
        <v>0.41000960000000003</v>
      </c>
      <c r="DI87" s="56">
        <f t="shared" ca="1" si="88"/>
        <v>0.61501440000000007</v>
      </c>
      <c r="DJ87" s="56">
        <f t="shared" ca="1" si="88"/>
        <v>1.0250240000000002</v>
      </c>
      <c r="DK87" s="82">
        <f t="shared" ca="1" si="83"/>
        <v>2.0500480000000003</v>
      </c>
      <c r="DL87" s="82">
        <f t="shared" ca="1" si="83"/>
        <v>4.1000960000000006</v>
      </c>
      <c r="DM87" s="82">
        <f t="shared" ca="1" si="83"/>
        <v>8.2001920000000013</v>
      </c>
      <c r="DN87" s="82">
        <f t="shared" ca="1" si="83"/>
        <v>16.400384000000003</v>
      </c>
      <c r="DO87" s="36">
        <f t="shared" ca="1" si="89"/>
        <v>0.2958045115384616</v>
      </c>
      <c r="DP87" s="36">
        <f t="shared" ca="1" si="89"/>
        <v>0.16022744375000003</v>
      </c>
      <c r="DQ87" s="36">
        <f t="shared" ca="1" si="89"/>
        <v>0.10119628026315791</v>
      </c>
      <c r="DR87" s="36">
        <f t="shared" ca="1" si="89"/>
        <v>6.9917430000000003E-2</v>
      </c>
      <c r="DS87" s="36">
        <f t="shared" ca="1" si="89"/>
        <v>6.1527338400000013E-2</v>
      </c>
      <c r="DT87" s="36">
        <f t="shared" ca="1" si="89"/>
        <v>6.1527338400000013E-2</v>
      </c>
      <c r="DU87" s="36">
        <f t="shared" ca="1" si="89"/>
        <v>6.1527338400000013E-2</v>
      </c>
      <c r="DV87" s="36">
        <f t="shared" ca="1" si="89"/>
        <v>6.1527338400000013E-2</v>
      </c>
      <c r="DW87" s="36">
        <f t="shared" ca="1" si="89"/>
        <v>6.1527338400000013E-2</v>
      </c>
      <c r="DX87" s="56">
        <f t="shared" ca="1" si="89"/>
        <v>6.1527338400000013E-2</v>
      </c>
      <c r="DY87" s="56">
        <f t="shared" ca="1" si="89"/>
        <v>6.1527338400000013E-2</v>
      </c>
      <c r="DZ87" s="56">
        <f t="shared" ca="1" si="89"/>
        <v>0.12305467680000003</v>
      </c>
      <c r="EA87" s="56">
        <f t="shared" ca="1" si="89"/>
        <v>0.18458201520000003</v>
      </c>
      <c r="EB87" s="56">
        <f t="shared" ca="1" si="89"/>
        <v>0.30763669200000004</v>
      </c>
      <c r="EC87" s="82">
        <f t="shared" ca="1" si="90"/>
        <v>0.61527338400000009</v>
      </c>
      <c r="ED87" s="82">
        <f t="shared" ca="1" si="90"/>
        <v>1.2305467680000002</v>
      </c>
      <c r="EE87" s="82">
        <f t="shared" ca="1" si="90"/>
        <v>2.4610935360000004</v>
      </c>
      <c r="EF87" s="82">
        <f t="shared" ca="1" si="84"/>
        <v>4.9221870720000007</v>
      </c>
      <c r="EG87" s="36">
        <f t="shared" ca="1" si="91"/>
        <v>8.4713538461538451E-2</v>
      </c>
      <c r="EH87" s="36">
        <f t="shared" ca="1" si="91"/>
        <v>4.5886499999999997E-2</v>
      </c>
      <c r="EI87" s="36">
        <f t="shared" ca="1" si="91"/>
        <v>2.8980947368421051E-2</v>
      </c>
      <c r="EJ87" s="36">
        <f t="shared" ca="1" si="91"/>
        <v>2.0023199999999994E-2</v>
      </c>
      <c r="EK87" s="36">
        <f t="shared" ca="1" si="91"/>
        <v>1.7620416E-2</v>
      </c>
      <c r="EL87" s="36">
        <f t="shared" ca="1" si="91"/>
        <v>1.7620416E-2</v>
      </c>
      <c r="EM87" s="36">
        <f t="shared" ca="1" si="91"/>
        <v>1.7620416E-2</v>
      </c>
      <c r="EN87" s="36">
        <f t="shared" ca="1" si="91"/>
        <v>1.7620416E-2</v>
      </c>
      <c r="EO87" s="36">
        <f t="shared" ca="1" si="91"/>
        <v>1.7620416E-2</v>
      </c>
      <c r="EP87" s="56">
        <f t="shared" ca="1" si="91"/>
        <v>1.7620416E-2</v>
      </c>
      <c r="EQ87" s="56">
        <f t="shared" ca="1" si="91"/>
        <v>1.7620416E-2</v>
      </c>
      <c r="ER87" s="56">
        <f t="shared" ca="1" si="91"/>
        <v>3.5240832E-2</v>
      </c>
      <c r="ES87" s="56">
        <f t="shared" ca="1" si="91"/>
        <v>5.2861247999999986E-2</v>
      </c>
      <c r="ET87" s="56">
        <f t="shared" ca="1" si="91"/>
        <v>8.8102079999999999E-2</v>
      </c>
      <c r="EU87" s="82">
        <f t="shared" ca="1" si="92"/>
        <v>0.17620416</v>
      </c>
      <c r="EV87" s="82">
        <f t="shared" ca="1" si="92"/>
        <v>0.35240832</v>
      </c>
      <c r="EW87" s="82">
        <f t="shared" ca="1" si="92"/>
        <v>0.70481663999999999</v>
      </c>
      <c r="EX87" s="82">
        <f t="shared" ca="1" si="85"/>
        <v>1.40963328</v>
      </c>
    </row>
    <row r="88" spans="19:154" x14ac:dyDescent="0.15">
      <c r="S88" s="36">
        <v>85</v>
      </c>
      <c r="T88" s="40">
        <f>引用信息!W107</f>
        <v>411.67937443411182</v>
      </c>
      <c r="U88" s="40">
        <f>引用信息!X107</f>
        <v>29.29772708588818</v>
      </c>
      <c r="V88" s="40">
        <f>引用信息!Y107</f>
        <v>11.690666666666667</v>
      </c>
      <c r="W88" s="40">
        <f>引用信息!Z107</f>
        <v>3.1071928800000013</v>
      </c>
      <c r="X88" s="40">
        <f>引用信息!AA107</f>
        <v>0.89170559999999999</v>
      </c>
      <c r="Y88" s="37">
        <f>IF(INT(求节点($J$4:$J$21,$I$4:$I$21,节奏总纲!AD88))&gt;$I$21,$I$21,INT(求节点($J$4:$J$21,$I$4:$I$21,节奏总纲!AD88)))</f>
        <v>14</v>
      </c>
      <c r="Z88" s="37">
        <f>IF(INT(求节点($J$4:$J$21,$I$4:$I$21,节奏总纲!AE88))&gt;$I$21,$I$21,INT(求节点($J$4:$J$21,$I$4:$I$21,节奏总纲!AE88)))</f>
        <v>18</v>
      </c>
      <c r="AA88" s="37">
        <f>IF(INT(求节点($J$4:$J$21,$I$4:$I$21,节奏总纲!AF88))&gt;$I$21,$I$21,INT(求节点($J$4:$J$21,$I$4:$I$21,节奏总纲!AF88)))</f>
        <v>18</v>
      </c>
      <c r="AB88" s="37">
        <f>IF(INT(求节点($J$4:$J$21,$I$4:$I$21,节奏总纲!AG88))&gt;$I$21,$I$21,INT(求节点($J$4:$J$21,$I$4:$I$21,节奏总纲!AG88)))</f>
        <v>18</v>
      </c>
      <c r="AC88" s="37">
        <f>IF(INT(求节点($J$4:$J$21,$I$4:$I$21,节奏总纲!AH88))&gt;$I$21,$I$21,INT(求节点($J$4:$J$21,$I$4:$I$21,节奏总纲!AH88)))</f>
        <v>18</v>
      </c>
      <c r="AD88" s="55">
        <f>('[2]功能-行军令'!F$7+'[2]功能-行军令'!F$14+24*60/'[2]功能-行军令'!$F$18)*'[2]功能-行军令'!$AJ$7</f>
        <v>27.599999999999998</v>
      </c>
      <c r="AE88" s="55">
        <f>('[2]功能-行军令'!G$7+'[2]功能-行军令'!G$14+24*60/'[2]功能-行军令'!$F$18)*'[2]功能-行军令'!$AJ$7</f>
        <v>40.199999999999996</v>
      </c>
      <c r="AF88" s="55">
        <f>('[2]功能-行军令'!H$7+'[2]功能-行军令'!H$14+24*60/'[2]功能-行军令'!$F$18)*'[2]功能-行军令'!$AJ$7</f>
        <v>54.6</v>
      </c>
      <c r="AG88" s="55">
        <f>('[2]功能-行军令'!I$7+'[2]功能-行军令'!I$14+24*60/'[2]功能-行军令'!$F$18)*'[2]功能-行军令'!$AJ$7</f>
        <v>61.8</v>
      </c>
      <c r="AH88" s="55">
        <f>('[2]功能-行军令'!J$7+'[2]功能-行军令'!J$14+24*60/'[2]功能-行军令'!$F$18)*'[2]功能-行军令'!$AJ$7</f>
        <v>61.8</v>
      </c>
      <c r="AL88" s="35">
        <v>85</v>
      </c>
      <c r="AM88" s="28">
        <f t="shared" ca="1" si="93"/>
        <v>20.654710291227982</v>
      </c>
      <c r="AN88" s="28">
        <f t="shared" ca="1" si="93"/>
        <v>11.187968074415156</v>
      </c>
      <c r="AO88" s="28">
        <f t="shared" ca="1" si="93"/>
        <v>7.0660850996306266</v>
      </c>
      <c r="AP88" s="28">
        <f t="shared" ca="1" si="93"/>
        <v>4.882022432472068</v>
      </c>
      <c r="AQ88" s="28">
        <f t="shared" ca="1" si="93"/>
        <v>4.2961797405754201</v>
      </c>
      <c r="AR88" s="28">
        <f t="shared" ca="1" si="93"/>
        <v>4.2961797405754201</v>
      </c>
      <c r="AS88" s="28">
        <f t="shared" ca="1" si="93"/>
        <v>4.2961797405754201</v>
      </c>
      <c r="AT88" s="28">
        <f t="shared" ca="1" si="93"/>
        <v>7.9321319755774953</v>
      </c>
      <c r="AU88" s="28">
        <f t="shared" ca="1" si="70"/>
        <v>11.56808421057957</v>
      </c>
      <c r="AV88" s="28">
        <f t="shared" ca="1" si="79"/>
        <v>18.839988680583726</v>
      </c>
      <c r="AW88" s="28">
        <f t="shared" ca="1" si="79"/>
        <v>37.0197498555941</v>
      </c>
      <c r="AX88" s="28">
        <f t="shared" ca="1" si="79"/>
        <v>74.039499711188199</v>
      </c>
      <c r="AY88" s="28">
        <f t="shared" ca="1" si="79"/>
        <v>147.41877191680308</v>
      </c>
      <c r="AZ88" s="28">
        <f t="shared" ca="1" si="79"/>
        <v>294.17731632803282</v>
      </c>
      <c r="BA88" s="28">
        <f t="shared" ca="1" si="80"/>
        <v>6.6022750557334557</v>
      </c>
      <c r="BB88" s="28">
        <f t="shared" ca="1" si="80"/>
        <v>13.204550111466911</v>
      </c>
      <c r="BC88" s="28">
        <f t="shared" ca="1" si="80"/>
        <v>26.409100222933823</v>
      </c>
      <c r="BD88" s="28">
        <f t="shared" ca="1" si="80"/>
        <v>52.818200445867646</v>
      </c>
      <c r="BE88" s="28"/>
      <c r="BF88" s="28">
        <f t="shared" ca="1" si="71"/>
        <v>746.70899363383296</v>
      </c>
      <c r="BG88" s="28"/>
      <c r="BI88" s="28"/>
      <c r="BJ88" s="28"/>
      <c r="BK88" s="28"/>
      <c r="BL88" s="36">
        <v>85</v>
      </c>
      <c r="BM88" s="36">
        <f t="shared" ca="1" si="86"/>
        <v>17.480539591356131</v>
      </c>
      <c r="BN88" s="36">
        <f t="shared" ca="1" si="86"/>
        <v>9.4686256119845709</v>
      </c>
      <c r="BO88" s="36">
        <f t="shared" ca="1" si="86"/>
        <v>5.9801845970428866</v>
      </c>
      <c r="BP88" s="36">
        <f t="shared" ca="1" si="86"/>
        <v>4.1317639034114482</v>
      </c>
      <c r="BQ88" s="36">
        <f t="shared" ca="1" si="86"/>
        <v>3.6359522350020752</v>
      </c>
      <c r="BR88" s="36">
        <f t="shared" ca="1" si="86"/>
        <v>3.6359522350020752</v>
      </c>
      <c r="BS88" s="36">
        <f t="shared" ca="1" si="86"/>
        <v>3.6359522350020752</v>
      </c>
      <c r="BT88" s="36">
        <f t="shared" ca="1" si="86"/>
        <v>7.2719044700041504</v>
      </c>
      <c r="BU88" s="36">
        <f t="shared" ca="1" si="86"/>
        <v>10.907856705006225</v>
      </c>
      <c r="BV88" s="56">
        <f t="shared" ca="1" si="86"/>
        <v>18.17976117501038</v>
      </c>
      <c r="BW88" s="56">
        <f t="shared" ca="1" si="86"/>
        <v>36.359522350020761</v>
      </c>
      <c r="BX88" s="56">
        <f t="shared" ca="1" si="86"/>
        <v>72.719044700041522</v>
      </c>
      <c r="BY88" s="56">
        <f t="shared" ca="1" si="86"/>
        <v>145.43808940008304</v>
      </c>
      <c r="BZ88" s="56">
        <f t="shared" ca="1" si="86"/>
        <v>290.87617880016609</v>
      </c>
      <c r="CA88" s="82">
        <f t="shared" ca="1" si="81"/>
        <v>0</v>
      </c>
      <c r="CB88" s="82">
        <f t="shared" ca="1" si="81"/>
        <v>0</v>
      </c>
      <c r="CC88" s="82">
        <f t="shared" ca="1" si="81"/>
        <v>0</v>
      </c>
      <c r="CD88" s="82">
        <f t="shared" ca="1" si="81"/>
        <v>0</v>
      </c>
      <c r="CE88" s="36">
        <f t="shared" ca="1" si="87"/>
        <v>1.8119517366964688</v>
      </c>
      <c r="CF88" s="36">
        <f t="shared" ca="1" si="87"/>
        <v>0.9814738573772539</v>
      </c>
      <c r="CG88" s="36">
        <f t="shared" ca="1" si="87"/>
        <v>0.61987822571194984</v>
      </c>
      <c r="CH88" s="36">
        <f t="shared" ca="1" si="87"/>
        <v>0.42827950140098348</v>
      </c>
      <c r="CI88" s="36">
        <f t="shared" ca="1" si="87"/>
        <v>0.3768859612328655</v>
      </c>
      <c r="CJ88" s="36">
        <f t="shared" ca="1" si="87"/>
        <v>0.3768859612328655</v>
      </c>
      <c r="CK88" s="36">
        <f t="shared" ca="1" si="87"/>
        <v>0.3768859612328655</v>
      </c>
      <c r="CL88" s="36">
        <f t="shared" ca="1" si="87"/>
        <v>0.3768859612328655</v>
      </c>
      <c r="CM88" s="36">
        <f t="shared" ca="1" si="87"/>
        <v>0.3768859612328655</v>
      </c>
      <c r="CN88" s="56">
        <f t="shared" ca="1" si="87"/>
        <v>0.3768859612328655</v>
      </c>
      <c r="CO88" s="56">
        <f t="shared" ca="1" si="87"/>
        <v>0.3768859612328655</v>
      </c>
      <c r="CP88" s="56">
        <f t="shared" ca="1" si="87"/>
        <v>0.75377192246573099</v>
      </c>
      <c r="CQ88" s="56">
        <f t="shared" ca="1" si="87"/>
        <v>1.1306578836985963</v>
      </c>
      <c r="CR88" s="56">
        <f t="shared" ca="1" si="87"/>
        <v>1.8844298061643276</v>
      </c>
      <c r="CS88" s="82">
        <f t="shared" ca="1" si="82"/>
        <v>3.7688596123286553</v>
      </c>
      <c r="CT88" s="82">
        <f t="shared" ca="1" si="82"/>
        <v>7.5377192246573106</v>
      </c>
      <c r="CU88" s="82">
        <f t="shared" ca="1" si="82"/>
        <v>15.075438449314621</v>
      </c>
      <c r="CV88" s="82">
        <f t="shared" ca="1" si="82"/>
        <v>30.150876898629242</v>
      </c>
      <c r="CW88" s="36">
        <f t="shared" ca="1" si="88"/>
        <v>0.982016</v>
      </c>
      <c r="CX88" s="36">
        <f t="shared" ca="1" si="88"/>
        <v>0.53192533333333336</v>
      </c>
      <c r="CY88" s="36">
        <f t="shared" ca="1" si="88"/>
        <v>0.33595284210526316</v>
      </c>
      <c r="CZ88" s="36">
        <f t="shared" ca="1" si="88"/>
        <v>0.23211287272727271</v>
      </c>
      <c r="DA88" s="36">
        <f t="shared" ca="1" si="88"/>
        <v>0.20425932800000002</v>
      </c>
      <c r="DB88" s="36">
        <f t="shared" ca="1" si="88"/>
        <v>0.20425932800000002</v>
      </c>
      <c r="DC88" s="36">
        <f t="shared" ca="1" si="88"/>
        <v>0.20425932800000002</v>
      </c>
      <c r="DD88" s="36">
        <f t="shared" ca="1" si="88"/>
        <v>0.20425932800000002</v>
      </c>
      <c r="DE88" s="36">
        <f t="shared" ca="1" si="88"/>
        <v>0.20425932800000002</v>
      </c>
      <c r="DF88" s="56">
        <f t="shared" ca="1" si="88"/>
        <v>0.20425932800000002</v>
      </c>
      <c r="DG88" s="56">
        <f t="shared" ca="1" si="88"/>
        <v>0.20425932800000002</v>
      </c>
      <c r="DH88" s="56">
        <f t="shared" ca="1" si="88"/>
        <v>0.40851865600000004</v>
      </c>
      <c r="DI88" s="56">
        <f t="shared" ca="1" si="88"/>
        <v>0.61277798399999994</v>
      </c>
      <c r="DJ88" s="56">
        <f t="shared" ca="1" si="88"/>
        <v>1.0212966400000001</v>
      </c>
      <c r="DK88" s="82">
        <f t="shared" ca="1" si="83"/>
        <v>2.0425932800000002</v>
      </c>
      <c r="DL88" s="82">
        <f t="shared" ca="1" si="83"/>
        <v>4.0851865600000004</v>
      </c>
      <c r="DM88" s="82">
        <f t="shared" ca="1" si="83"/>
        <v>8.1703731200000007</v>
      </c>
      <c r="DN88" s="82">
        <f t="shared" ca="1" si="83"/>
        <v>16.340746240000001</v>
      </c>
      <c r="DO88" s="36">
        <f t="shared" ca="1" si="89"/>
        <v>0.29542233843692317</v>
      </c>
      <c r="DP88" s="36">
        <f t="shared" ca="1" si="89"/>
        <v>0.16002043332000007</v>
      </c>
      <c r="DQ88" s="36">
        <f t="shared" ca="1" si="89"/>
        <v>0.10106553683368424</v>
      </c>
      <c r="DR88" s="36">
        <f t="shared" ca="1" si="89"/>
        <v>6.9827098176000024E-2</v>
      </c>
      <c r="DS88" s="36">
        <f t="shared" ca="1" si="89"/>
        <v>6.1447846394880025E-2</v>
      </c>
      <c r="DT88" s="36">
        <f t="shared" ca="1" si="89"/>
        <v>6.1447846394880025E-2</v>
      </c>
      <c r="DU88" s="36">
        <f t="shared" ca="1" si="89"/>
        <v>6.1447846394880025E-2</v>
      </c>
      <c r="DV88" s="36">
        <f t="shared" ca="1" si="89"/>
        <v>6.1447846394880025E-2</v>
      </c>
      <c r="DW88" s="36">
        <f t="shared" ca="1" si="89"/>
        <v>6.1447846394880025E-2</v>
      </c>
      <c r="DX88" s="56">
        <f t="shared" ca="1" si="89"/>
        <v>6.1447846394880025E-2</v>
      </c>
      <c r="DY88" s="56">
        <f t="shared" ca="1" si="89"/>
        <v>6.1447846394880025E-2</v>
      </c>
      <c r="DZ88" s="56">
        <f t="shared" ca="1" si="89"/>
        <v>0.12289569278976005</v>
      </c>
      <c r="EA88" s="56">
        <f t="shared" ca="1" si="89"/>
        <v>0.18434353918464003</v>
      </c>
      <c r="EB88" s="56">
        <f t="shared" ca="1" si="89"/>
        <v>0.30723923197440012</v>
      </c>
      <c r="EC88" s="82">
        <f t="shared" ca="1" si="90"/>
        <v>0.61447846394880024</v>
      </c>
      <c r="ED88" s="82">
        <f t="shared" ca="1" si="90"/>
        <v>1.2289569278976005</v>
      </c>
      <c r="EE88" s="82">
        <f t="shared" ca="1" si="90"/>
        <v>2.4579138557952009</v>
      </c>
      <c r="EF88" s="82">
        <f t="shared" ca="1" si="84"/>
        <v>4.9158277115904019</v>
      </c>
      <c r="EG88" s="36">
        <f t="shared" ca="1" si="91"/>
        <v>8.4780624738461541E-2</v>
      </c>
      <c r="EH88" s="36">
        <f t="shared" ca="1" si="91"/>
        <v>4.5922838399999999E-2</v>
      </c>
      <c r="EI88" s="36">
        <f t="shared" ca="1" si="91"/>
        <v>2.9003897936842105E-2</v>
      </c>
      <c r="EJ88" s="36">
        <f t="shared" ca="1" si="91"/>
        <v>2.0039056756363634E-2</v>
      </c>
      <c r="EK88" s="36">
        <f t="shared" ca="1" si="91"/>
        <v>1.7634369945599998E-2</v>
      </c>
      <c r="EL88" s="36">
        <f t="shared" ca="1" si="91"/>
        <v>1.7634369945599998E-2</v>
      </c>
      <c r="EM88" s="36">
        <f t="shared" ca="1" si="91"/>
        <v>1.7634369945599998E-2</v>
      </c>
      <c r="EN88" s="36">
        <f t="shared" ca="1" si="91"/>
        <v>1.7634369945599998E-2</v>
      </c>
      <c r="EO88" s="36">
        <f t="shared" ca="1" si="91"/>
        <v>1.7634369945599998E-2</v>
      </c>
      <c r="EP88" s="56">
        <f t="shared" ca="1" si="91"/>
        <v>1.7634369945599998E-2</v>
      </c>
      <c r="EQ88" s="56">
        <f t="shared" ca="1" si="91"/>
        <v>1.7634369945599998E-2</v>
      </c>
      <c r="ER88" s="56">
        <f t="shared" ca="1" si="91"/>
        <v>3.5268739891199996E-2</v>
      </c>
      <c r="ES88" s="56">
        <f t="shared" ca="1" si="91"/>
        <v>5.2903109836799994E-2</v>
      </c>
      <c r="ET88" s="56">
        <f t="shared" ca="1" si="91"/>
        <v>8.8171849728000018E-2</v>
      </c>
      <c r="EU88" s="82">
        <f t="shared" ca="1" si="92"/>
        <v>0.17634369945600004</v>
      </c>
      <c r="EV88" s="82">
        <f t="shared" ca="1" si="92"/>
        <v>0.35268739891200007</v>
      </c>
      <c r="EW88" s="82">
        <f t="shared" ca="1" si="92"/>
        <v>0.70537479782400014</v>
      </c>
      <c r="EX88" s="82">
        <f t="shared" ca="1" si="85"/>
        <v>1.4107495956480003</v>
      </c>
    </row>
    <row r="89" spans="19:154" x14ac:dyDescent="0.15">
      <c r="S89" s="36">
        <v>86</v>
      </c>
      <c r="T89" s="40">
        <f>引用信息!W108</f>
        <v>410.16935725293814</v>
      </c>
      <c r="U89" s="40">
        <f>引用信息!X108</f>
        <v>29.187140327061908</v>
      </c>
      <c r="V89" s="40">
        <f>引用信息!Y108</f>
        <v>11.648</v>
      </c>
      <c r="W89" s="40">
        <f>引用信息!Z108</f>
        <v>3.1031200200000009</v>
      </c>
      <c r="X89" s="40">
        <f>引用信息!AA108</f>
        <v>0.89238239999999991</v>
      </c>
      <c r="Y89" s="37">
        <f>IF(INT(求节点($J$4:$J$21,$I$4:$I$21,节奏总纲!AD89))&gt;$I$21,$I$21,INT(求节点($J$4:$J$21,$I$4:$I$21,节奏总纲!AD89)))</f>
        <v>14</v>
      </c>
      <c r="Z89" s="37">
        <f>IF(INT(求节点($J$4:$J$21,$I$4:$I$21,节奏总纲!AE89))&gt;$I$21,$I$21,INT(求节点($J$4:$J$21,$I$4:$I$21,节奏总纲!AE89)))</f>
        <v>18</v>
      </c>
      <c r="AA89" s="37">
        <f>IF(INT(求节点($J$4:$J$21,$I$4:$I$21,节奏总纲!AF89))&gt;$I$21,$I$21,INT(求节点($J$4:$J$21,$I$4:$I$21,节奏总纲!AF89)))</f>
        <v>18</v>
      </c>
      <c r="AB89" s="37">
        <f>IF(INT(求节点($J$4:$J$21,$I$4:$I$21,节奏总纲!AG89))&gt;$I$21,$I$21,INT(求节点($J$4:$J$21,$I$4:$I$21,节奏总纲!AG89)))</f>
        <v>18</v>
      </c>
      <c r="AC89" s="37">
        <f>IF(INT(求节点($J$4:$J$21,$I$4:$I$21,节奏总纲!AH89))&gt;$I$21,$I$21,INT(求节点($J$4:$J$21,$I$4:$I$21,节奏总纲!AH89)))</f>
        <v>18</v>
      </c>
      <c r="AD89" s="55">
        <f>('[2]功能-行军令'!F$7+'[2]功能-行军令'!F$14+24*60/'[2]功能-行军令'!$F$18)*'[2]功能-行军令'!$AJ$7</f>
        <v>27.599999999999998</v>
      </c>
      <c r="AE89" s="55">
        <f>('[2]功能-行军令'!G$7+'[2]功能-行军令'!G$14+24*60/'[2]功能-行军令'!$F$18)*'[2]功能-行军令'!$AJ$7</f>
        <v>40.199999999999996</v>
      </c>
      <c r="AF89" s="55">
        <f>('[2]功能-行军令'!H$7+'[2]功能-行军令'!H$14+24*60/'[2]功能-行军令'!$F$18)*'[2]功能-行军令'!$AJ$7</f>
        <v>54.6</v>
      </c>
      <c r="AG89" s="55">
        <f>('[2]功能-行军令'!I$7+'[2]功能-行军令'!I$14+24*60/'[2]功能-行军令'!$F$18)*'[2]功能-行军令'!$AJ$7</f>
        <v>61.8</v>
      </c>
      <c r="AH89" s="55">
        <f>('[2]功能-行军令'!J$7+'[2]功能-行军令'!J$14+24*60/'[2]功能-行军令'!$F$18)*'[2]功能-行军令'!$AJ$7</f>
        <v>61.8</v>
      </c>
      <c r="AL89" s="35">
        <v>86</v>
      </c>
      <c r="AM89" s="28">
        <f t="shared" ca="1" si="93"/>
        <v>20.579846385976893</v>
      </c>
      <c r="AN89" s="28">
        <f t="shared" ca="1" si="93"/>
        <v>11.147416792404153</v>
      </c>
      <c r="AO89" s="28">
        <f t="shared" ca="1" si="93"/>
        <v>7.0404737636236732</v>
      </c>
      <c r="AP89" s="28">
        <f t="shared" ca="1" si="93"/>
        <v>4.8643273275945385</v>
      </c>
      <c r="AQ89" s="28">
        <f t="shared" ca="1" si="93"/>
        <v>4.2806080482831943</v>
      </c>
      <c r="AR89" s="28">
        <f t="shared" ca="1" si="93"/>
        <v>4.2806080482831943</v>
      </c>
      <c r="AS89" s="28">
        <f t="shared" ca="1" si="93"/>
        <v>4.2806080482831943</v>
      </c>
      <c r="AT89" s="28">
        <f t="shared" ca="1" si="93"/>
        <v>7.9032238115411433</v>
      </c>
      <c r="AU89" s="28">
        <f t="shared" ca="1" si="70"/>
        <v>11.525839574799095</v>
      </c>
      <c r="AV89" s="28">
        <f t="shared" ca="1" si="79"/>
        <v>18.771071101314991</v>
      </c>
      <c r="AW89" s="28">
        <f t="shared" ca="1" si="79"/>
        <v>36.884149917604731</v>
      </c>
      <c r="AX89" s="28">
        <f t="shared" ca="1" si="79"/>
        <v>73.768299835209461</v>
      </c>
      <c r="AY89" s="28">
        <f t="shared" ca="1" si="79"/>
        <v>146.87860738539371</v>
      </c>
      <c r="AZ89" s="28">
        <f t="shared" ca="1" si="79"/>
        <v>293.09922248576214</v>
      </c>
      <c r="BA89" s="28">
        <f t="shared" ca="1" si="80"/>
        <v>6.5799228502524443</v>
      </c>
      <c r="BB89" s="28">
        <f t="shared" ca="1" si="80"/>
        <v>13.159845700504889</v>
      </c>
      <c r="BC89" s="28">
        <f t="shared" ca="1" si="80"/>
        <v>26.319691401009777</v>
      </c>
      <c r="BD89" s="28">
        <f t="shared" ca="1" si="80"/>
        <v>52.639382802019554</v>
      </c>
      <c r="BE89" s="28"/>
      <c r="BF89" s="28">
        <f t="shared" ca="1" si="71"/>
        <v>744.00314527986063</v>
      </c>
      <c r="BG89" s="28"/>
      <c r="BI89" s="28"/>
      <c r="BJ89" s="28"/>
      <c r="BK89" s="28"/>
      <c r="BL89" s="36">
        <v>86</v>
      </c>
      <c r="BM89" s="36">
        <f t="shared" ca="1" si="86"/>
        <v>17.41642193874014</v>
      </c>
      <c r="BN89" s="36">
        <f t="shared" ca="1" si="86"/>
        <v>9.4338952168175769</v>
      </c>
      <c r="BO89" s="36">
        <f t="shared" ca="1" si="86"/>
        <v>5.9582496106216274</v>
      </c>
      <c r="BP89" s="36">
        <f t="shared" ca="1" si="86"/>
        <v>4.1166088218840331</v>
      </c>
      <c r="BQ89" s="36">
        <f t="shared" ca="1" si="86"/>
        <v>3.6226157632579494</v>
      </c>
      <c r="BR89" s="36">
        <f t="shared" ca="1" si="86"/>
        <v>3.6226157632579494</v>
      </c>
      <c r="BS89" s="36">
        <f t="shared" ca="1" si="86"/>
        <v>3.6226157632579494</v>
      </c>
      <c r="BT89" s="36">
        <f t="shared" ca="1" si="86"/>
        <v>7.2452315265158989</v>
      </c>
      <c r="BU89" s="36">
        <f t="shared" ca="1" si="86"/>
        <v>10.867847289773849</v>
      </c>
      <c r="BV89" s="56">
        <f t="shared" ca="1" si="86"/>
        <v>18.113078816289747</v>
      </c>
      <c r="BW89" s="56">
        <f t="shared" ca="1" si="86"/>
        <v>36.226157632579493</v>
      </c>
      <c r="BX89" s="56">
        <f t="shared" ca="1" si="86"/>
        <v>72.452315265158987</v>
      </c>
      <c r="BY89" s="56">
        <f t="shared" ca="1" si="86"/>
        <v>144.90463053031797</v>
      </c>
      <c r="BZ89" s="56">
        <f t="shared" ca="1" si="86"/>
        <v>289.80926106063595</v>
      </c>
      <c r="CA89" s="82">
        <f t="shared" ca="1" si="81"/>
        <v>0</v>
      </c>
      <c r="CB89" s="82">
        <f t="shared" ca="1" si="81"/>
        <v>0</v>
      </c>
      <c r="CC89" s="82">
        <f t="shared" ca="1" si="81"/>
        <v>0</v>
      </c>
      <c r="CD89" s="82">
        <f t="shared" ca="1" si="81"/>
        <v>0</v>
      </c>
      <c r="CE89" s="36">
        <f t="shared" ca="1" si="87"/>
        <v>1.8051123709967516</v>
      </c>
      <c r="CF89" s="36">
        <f t="shared" ca="1" si="87"/>
        <v>0.97776920095657383</v>
      </c>
      <c r="CG89" s="36">
        <f t="shared" ca="1" si="87"/>
        <v>0.61753844270941505</v>
      </c>
      <c r="CH89" s="36">
        <f t="shared" ca="1" si="87"/>
        <v>0.42666292405377759</v>
      </c>
      <c r="CI89" s="36">
        <f t="shared" ca="1" si="87"/>
        <v>0.37546337316732431</v>
      </c>
      <c r="CJ89" s="36">
        <f t="shared" ca="1" si="87"/>
        <v>0.37546337316732431</v>
      </c>
      <c r="CK89" s="36">
        <f t="shared" ca="1" si="87"/>
        <v>0.37546337316732431</v>
      </c>
      <c r="CL89" s="36">
        <f t="shared" ca="1" si="87"/>
        <v>0.37546337316732431</v>
      </c>
      <c r="CM89" s="36">
        <f t="shared" ca="1" si="87"/>
        <v>0.37546337316732431</v>
      </c>
      <c r="CN89" s="56">
        <f t="shared" ca="1" si="87"/>
        <v>0.37546337316732431</v>
      </c>
      <c r="CO89" s="56">
        <f t="shared" ca="1" si="87"/>
        <v>0.37546337316732431</v>
      </c>
      <c r="CP89" s="56">
        <f t="shared" ca="1" si="87"/>
        <v>0.75092674633464862</v>
      </c>
      <c r="CQ89" s="56">
        <f t="shared" ca="1" si="87"/>
        <v>1.126390119501973</v>
      </c>
      <c r="CR89" s="56">
        <f t="shared" ca="1" si="87"/>
        <v>1.8773168658366219</v>
      </c>
      <c r="CS89" s="82">
        <f t="shared" ca="1" si="82"/>
        <v>3.7546337316732439</v>
      </c>
      <c r="CT89" s="82">
        <f t="shared" ca="1" si="82"/>
        <v>7.5092674633464878</v>
      </c>
      <c r="CU89" s="82">
        <f t="shared" ca="1" si="82"/>
        <v>15.018534926692976</v>
      </c>
      <c r="CV89" s="82">
        <f t="shared" ca="1" si="82"/>
        <v>30.037069853385951</v>
      </c>
      <c r="CW89" s="36">
        <f t="shared" ca="1" si="88"/>
        <v>0.97843199999999997</v>
      </c>
      <c r="CX89" s="36">
        <f t="shared" ca="1" si="88"/>
        <v>0.52998400000000001</v>
      </c>
      <c r="CY89" s="36">
        <f t="shared" ca="1" si="88"/>
        <v>0.33472673684210524</v>
      </c>
      <c r="CZ89" s="36">
        <f t="shared" ca="1" si="88"/>
        <v>0.23126574545454542</v>
      </c>
      <c r="DA89" s="36">
        <f t="shared" ca="1" si="88"/>
        <v>0.20351385599999999</v>
      </c>
      <c r="DB89" s="36">
        <f t="shared" ca="1" si="88"/>
        <v>0.20351385599999999</v>
      </c>
      <c r="DC89" s="36">
        <f t="shared" ca="1" si="88"/>
        <v>0.20351385599999999</v>
      </c>
      <c r="DD89" s="36">
        <f t="shared" ca="1" si="88"/>
        <v>0.20351385599999999</v>
      </c>
      <c r="DE89" s="36">
        <f t="shared" ca="1" si="88"/>
        <v>0.20351385599999999</v>
      </c>
      <c r="DF89" s="56">
        <f t="shared" ca="1" si="88"/>
        <v>0.20351385599999999</v>
      </c>
      <c r="DG89" s="56">
        <f t="shared" ca="1" si="88"/>
        <v>0.20351385599999999</v>
      </c>
      <c r="DH89" s="56">
        <f t="shared" ca="1" si="88"/>
        <v>0.40702771199999999</v>
      </c>
      <c r="DI89" s="56">
        <f t="shared" ca="1" si="88"/>
        <v>0.61054156800000003</v>
      </c>
      <c r="DJ89" s="56">
        <f t="shared" ca="1" si="88"/>
        <v>1.01756928</v>
      </c>
      <c r="DK89" s="82">
        <f t="shared" ca="1" si="83"/>
        <v>2.03513856</v>
      </c>
      <c r="DL89" s="82">
        <f t="shared" ca="1" si="83"/>
        <v>4.0702771200000001</v>
      </c>
      <c r="DM89" s="82">
        <f t="shared" ca="1" si="83"/>
        <v>8.1405542400000002</v>
      </c>
      <c r="DN89" s="82">
        <f t="shared" ca="1" si="83"/>
        <v>16.28110848</v>
      </c>
      <c r="DO89" s="36">
        <f t="shared" ca="1" si="89"/>
        <v>0.29503510344000006</v>
      </c>
      <c r="DP89" s="36">
        <f t="shared" ca="1" si="89"/>
        <v>0.15981068103000004</v>
      </c>
      <c r="DQ89" s="36">
        <f t="shared" ca="1" si="89"/>
        <v>0.10093306170315791</v>
      </c>
      <c r="DR89" s="36">
        <f t="shared" ca="1" si="89"/>
        <v>6.9735569904000011E-2</v>
      </c>
      <c r="DS89" s="36">
        <f t="shared" ca="1" si="89"/>
        <v>6.1367301515520015E-2</v>
      </c>
      <c r="DT89" s="36">
        <f t="shared" ca="1" si="89"/>
        <v>6.1367301515520015E-2</v>
      </c>
      <c r="DU89" s="36">
        <f t="shared" ca="1" si="89"/>
        <v>6.1367301515520015E-2</v>
      </c>
      <c r="DV89" s="36">
        <f t="shared" ca="1" si="89"/>
        <v>6.1367301515520015E-2</v>
      </c>
      <c r="DW89" s="36">
        <f t="shared" ca="1" si="89"/>
        <v>6.1367301515520015E-2</v>
      </c>
      <c r="DX89" s="56">
        <f t="shared" ca="1" si="89"/>
        <v>6.1367301515520015E-2</v>
      </c>
      <c r="DY89" s="56">
        <f t="shared" ca="1" si="89"/>
        <v>6.1367301515520015E-2</v>
      </c>
      <c r="DZ89" s="56">
        <f t="shared" ca="1" si="89"/>
        <v>0.12273460303104003</v>
      </c>
      <c r="EA89" s="56">
        <f t="shared" ca="1" si="89"/>
        <v>0.18410190454656003</v>
      </c>
      <c r="EB89" s="56">
        <f t="shared" ca="1" si="89"/>
        <v>0.30683650757760006</v>
      </c>
      <c r="EC89" s="82">
        <f t="shared" ca="1" si="90"/>
        <v>0.61367301515520012</v>
      </c>
      <c r="ED89" s="82">
        <f t="shared" ca="1" si="90"/>
        <v>1.2273460303104002</v>
      </c>
      <c r="EE89" s="82">
        <f t="shared" ca="1" si="90"/>
        <v>2.4546920606208005</v>
      </c>
      <c r="EF89" s="82">
        <f t="shared" ca="1" si="84"/>
        <v>4.909384121241601</v>
      </c>
      <c r="EG89" s="36">
        <f t="shared" ca="1" si="91"/>
        <v>8.4844972799999974E-2</v>
      </c>
      <c r="EH89" s="36">
        <f t="shared" ca="1" si="91"/>
        <v>4.5957693599999988E-2</v>
      </c>
      <c r="EI89" s="36">
        <f t="shared" ca="1" si="91"/>
        <v>2.9025911747368415E-2</v>
      </c>
      <c r="EJ89" s="36">
        <f t="shared" ca="1" si="91"/>
        <v>2.005426629818181E-2</v>
      </c>
      <c r="EK89" s="36">
        <f t="shared" ca="1" si="91"/>
        <v>1.7647754342399995E-2</v>
      </c>
      <c r="EL89" s="36">
        <f t="shared" ca="1" si="91"/>
        <v>1.7647754342399995E-2</v>
      </c>
      <c r="EM89" s="36">
        <f t="shared" ca="1" si="91"/>
        <v>1.7647754342399995E-2</v>
      </c>
      <c r="EN89" s="36">
        <f t="shared" ca="1" si="91"/>
        <v>1.7647754342399995E-2</v>
      </c>
      <c r="EO89" s="36">
        <f t="shared" ca="1" si="91"/>
        <v>1.7647754342399995E-2</v>
      </c>
      <c r="EP89" s="56">
        <f t="shared" ca="1" si="91"/>
        <v>1.7647754342399995E-2</v>
      </c>
      <c r="EQ89" s="56">
        <f t="shared" ca="1" si="91"/>
        <v>1.7647754342399995E-2</v>
      </c>
      <c r="ER89" s="56">
        <f t="shared" ca="1" si="91"/>
        <v>3.5295508684799991E-2</v>
      </c>
      <c r="ES89" s="56">
        <f t="shared" ca="1" si="91"/>
        <v>5.294326302719999E-2</v>
      </c>
      <c r="ET89" s="56">
        <f t="shared" ca="1" si="91"/>
        <v>8.8238771711999994E-2</v>
      </c>
      <c r="EU89" s="82">
        <f t="shared" ca="1" si="92"/>
        <v>0.17647754342399999</v>
      </c>
      <c r="EV89" s="82">
        <f t="shared" ca="1" si="92"/>
        <v>0.35295508684799998</v>
      </c>
      <c r="EW89" s="82">
        <f t="shared" ca="1" si="92"/>
        <v>0.70591017369599995</v>
      </c>
      <c r="EX89" s="82">
        <f t="shared" ca="1" si="85"/>
        <v>1.4118203473919999</v>
      </c>
    </row>
    <row r="90" spans="19:154" x14ac:dyDescent="0.15">
      <c r="S90" s="36">
        <v>87</v>
      </c>
      <c r="T90" s="40">
        <f>引用信息!W109</f>
        <v>408.65939529310089</v>
      </c>
      <c r="U90" s="40">
        <f>引用信息!X109</f>
        <v>29.076580386899099</v>
      </c>
      <c r="V90" s="40">
        <f>引用信息!Y109</f>
        <v>11.605333333333334</v>
      </c>
      <c r="W90" s="40">
        <f>引用信息!Z109</f>
        <v>3.0989939200000007</v>
      </c>
      <c r="X90" s="40">
        <f>引用信息!AA109</f>
        <v>0.89303039999999978</v>
      </c>
      <c r="Y90" s="37">
        <f>IF(INT(求节点($J$4:$J$21,$I$4:$I$21,节奏总纲!AD90))&gt;$I$21,$I$21,INT(求节点($J$4:$J$21,$I$4:$I$21,节奏总纲!AD90)))</f>
        <v>14</v>
      </c>
      <c r="Z90" s="37">
        <f>IF(INT(求节点($J$4:$J$21,$I$4:$I$21,节奏总纲!AE90))&gt;$I$21,$I$21,INT(求节点($J$4:$J$21,$I$4:$I$21,节奏总纲!AE90)))</f>
        <v>18</v>
      </c>
      <c r="AA90" s="37">
        <f>IF(INT(求节点($J$4:$J$21,$I$4:$I$21,节奏总纲!AF90))&gt;$I$21,$I$21,INT(求节点($J$4:$J$21,$I$4:$I$21,节奏总纲!AF90)))</f>
        <v>18</v>
      </c>
      <c r="AB90" s="37">
        <f>IF(INT(求节点($J$4:$J$21,$I$4:$I$21,节奏总纲!AG90))&gt;$I$21,$I$21,INT(求节点($J$4:$J$21,$I$4:$I$21,节奏总纲!AG90)))</f>
        <v>18</v>
      </c>
      <c r="AC90" s="37">
        <f>IF(INT(求节点($J$4:$J$21,$I$4:$I$21,节奏总纲!AH90))&gt;$I$21,$I$21,INT(求节点($J$4:$J$21,$I$4:$I$21,节奏总纲!AH90)))</f>
        <v>18</v>
      </c>
      <c r="AD90" s="55">
        <f>('[2]功能-行军令'!F$7+'[2]功能-行军令'!F$14+24*60/'[2]功能-行军令'!$F$18)*'[2]功能-行军令'!$AJ$7</f>
        <v>27.599999999999998</v>
      </c>
      <c r="AE90" s="55">
        <f>('[2]功能-行军令'!G$7+'[2]功能-行军令'!G$14+24*60/'[2]功能-行军令'!$F$18)*'[2]功能-行军令'!$AJ$7</f>
        <v>40.199999999999996</v>
      </c>
      <c r="AF90" s="55">
        <f>('[2]功能-行军令'!H$7+'[2]功能-行军令'!H$14+24*60/'[2]功能-行军令'!$F$18)*'[2]功能-行军令'!$AJ$7</f>
        <v>54.6</v>
      </c>
      <c r="AG90" s="55">
        <f>('[2]功能-行军令'!I$7+'[2]功能-行军令'!I$14+24*60/'[2]功能-行军令'!$F$18)*'[2]功能-行军令'!$AJ$7</f>
        <v>61.8</v>
      </c>
      <c r="AH90" s="55">
        <f>('[2]功能-行军令'!J$7+'[2]功能-行军令'!J$14+24*60/'[2]功能-行军令'!$F$18)*'[2]功能-行军令'!$AJ$7</f>
        <v>61.8</v>
      </c>
      <c r="AL90" s="35">
        <v>87</v>
      </c>
      <c r="AM90" s="28">
        <f t="shared" ca="1" si="93"/>
        <v>20.504978684029126</v>
      </c>
      <c r="AN90" s="28">
        <f t="shared" ca="1" si="93"/>
        <v>11.106863453849108</v>
      </c>
      <c r="AO90" s="28">
        <f t="shared" ca="1" si="93"/>
        <v>7.014861128746805</v>
      </c>
      <c r="AP90" s="28">
        <f t="shared" ca="1" si="93"/>
        <v>4.8466313253159736</v>
      </c>
      <c r="AQ90" s="28">
        <f t="shared" ca="1" si="93"/>
        <v>4.2650355662780566</v>
      </c>
      <c r="AR90" s="28">
        <f t="shared" ca="1" si="93"/>
        <v>4.2650355662780566</v>
      </c>
      <c r="AS90" s="28">
        <f t="shared" ca="1" si="93"/>
        <v>4.2650355662780566</v>
      </c>
      <c r="AT90" s="28">
        <f t="shared" ca="1" si="93"/>
        <v>7.8743153455067239</v>
      </c>
      <c r="AU90" s="28">
        <f t="shared" ca="1" si="70"/>
        <v>11.483595124735391</v>
      </c>
      <c r="AV90" s="28">
        <f t="shared" ref="AV90:AZ99" ca="1" si="94">SUMIF($BM$3:$EX$3,AV$3,$BM90:$EX90)</f>
        <v>18.702154683192724</v>
      </c>
      <c r="AW90" s="28">
        <f t="shared" ca="1" si="94"/>
        <v>36.748553579336054</v>
      </c>
      <c r="AX90" s="28">
        <f t="shared" ca="1" si="94"/>
        <v>73.497107158672108</v>
      </c>
      <c r="AY90" s="28">
        <f t="shared" ca="1" si="94"/>
        <v>146.33845853029487</v>
      </c>
      <c r="AZ90" s="28">
        <f t="shared" ca="1" si="94"/>
        <v>292.02116127354026</v>
      </c>
      <c r="BA90" s="28">
        <f t="shared" ca="1" si="80"/>
        <v>6.557557870493901</v>
      </c>
      <c r="BB90" s="28">
        <f t="shared" ca="1" si="80"/>
        <v>13.115115740987802</v>
      </c>
      <c r="BC90" s="28">
        <f t="shared" ca="1" si="80"/>
        <v>26.230231481975604</v>
      </c>
      <c r="BD90" s="28">
        <f t="shared" ca="1" si="80"/>
        <v>52.460462963951208</v>
      </c>
      <c r="BE90" s="28"/>
      <c r="BF90" s="28">
        <f t="shared" ca="1" si="71"/>
        <v>741.29715504346177</v>
      </c>
      <c r="BG90" s="28"/>
      <c r="BI90" s="28"/>
      <c r="BJ90" s="28"/>
      <c r="BK90" s="28"/>
      <c r="BL90" s="36">
        <v>87</v>
      </c>
      <c r="BM90" s="36">
        <f t="shared" ca="1" si="86"/>
        <v>17.352306630907055</v>
      </c>
      <c r="BN90" s="36">
        <f t="shared" ca="1" si="86"/>
        <v>9.3991660917413213</v>
      </c>
      <c r="BO90" s="36">
        <f t="shared" ca="1" si="86"/>
        <v>5.9363154263629401</v>
      </c>
      <c r="BP90" s="36">
        <f t="shared" ca="1" si="86"/>
        <v>4.1014542945780308</v>
      </c>
      <c r="BQ90" s="36">
        <f t="shared" ca="1" si="86"/>
        <v>3.6092797792286673</v>
      </c>
      <c r="BR90" s="36">
        <f t="shared" ca="1" si="86"/>
        <v>3.6092797792286673</v>
      </c>
      <c r="BS90" s="36">
        <f t="shared" ca="1" si="86"/>
        <v>3.6092797792286673</v>
      </c>
      <c r="BT90" s="36">
        <f t="shared" ca="1" si="86"/>
        <v>7.2185595584573345</v>
      </c>
      <c r="BU90" s="36">
        <f t="shared" ca="1" si="86"/>
        <v>10.827839337686001</v>
      </c>
      <c r="BV90" s="56">
        <f t="shared" ca="1" si="86"/>
        <v>18.046398896143334</v>
      </c>
      <c r="BW90" s="56">
        <f t="shared" ca="1" si="86"/>
        <v>36.092797792286667</v>
      </c>
      <c r="BX90" s="56">
        <f t="shared" ca="1" si="86"/>
        <v>72.185595584573335</v>
      </c>
      <c r="BY90" s="56">
        <f t="shared" ca="1" si="86"/>
        <v>144.37119116914667</v>
      </c>
      <c r="BZ90" s="56">
        <f t="shared" ca="1" si="86"/>
        <v>288.74238233829334</v>
      </c>
      <c r="CA90" s="82">
        <f t="shared" ca="1" si="81"/>
        <v>0</v>
      </c>
      <c r="CB90" s="82">
        <f t="shared" ca="1" si="81"/>
        <v>0</v>
      </c>
      <c r="CC90" s="82">
        <f t="shared" ca="1" si="81"/>
        <v>0</v>
      </c>
      <c r="CD90" s="82">
        <f t="shared" ca="1" si="81"/>
        <v>0</v>
      </c>
      <c r="CE90" s="36">
        <f t="shared" ca="1" si="87"/>
        <v>1.798274663928221</v>
      </c>
      <c r="CF90" s="36">
        <f t="shared" ca="1" si="87"/>
        <v>0.97406544296111974</v>
      </c>
      <c r="CG90" s="36">
        <f t="shared" ca="1" si="87"/>
        <v>0.61519922713333874</v>
      </c>
      <c r="CH90" s="36">
        <f t="shared" ca="1" si="87"/>
        <v>0.42504673874667037</v>
      </c>
      <c r="CI90" s="36">
        <f t="shared" ca="1" si="87"/>
        <v>0.37404113009706996</v>
      </c>
      <c r="CJ90" s="36">
        <f t="shared" ca="1" si="87"/>
        <v>0.37404113009706996</v>
      </c>
      <c r="CK90" s="36">
        <f t="shared" ca="1" si="87"/>
        <v>0.37404113009706996</v>
      </c>
      <c r="CL90" s="36">
        <f t="shared" ca="1" si="87"/>
        <v>0.37404113009706996</v>
      </c>
      <c r="CM90" s="36">
        <f t="shared" ca="1" si="87"/>
        <v>0.37404113009706996</v>
      </c>
      <c r="CN90" s="56">
        <f t="shared" ca="1" si="87"/>
        <v>0.37404113009706996</v>
      </c>
      <c r="CO90" s="56">
        <f t="shared" ca="1" si="87"/>
        <v>0.37404113009706996</v>
      </c>
      <c r="CP90" s="56">
        <f t="shared" ca="1" si="87"/>
        <v>0.74808226019413993</v>
      </c>
      <c r="CQ90" s="56">
        <f t="shared" ca="1" si="87"/>
        <v>1.12212339029121</v>
      </c>
      <c r="CR90" s="56">
        <f t="shared" ca="1" si="87"/>
        <v>1.8702056504853499</v>
      </c>
      <c r="CS90" s="82">
        <f t="shared" ca="1" si="82"/>
        <v>3.7404113009706998</v>
      </c>
      <c r="CT90" s="82">
        <f t="shared" ca="1" si="82"/>
        <v>7.4808226019413997</v>
      </c>
      <c r="CU90" s="82">
        <f t="shared" ca="1" si="82"/>
        <v>14.961645203882799</v>
      </c>
      <c r="CV90" s="82">
        <f t="shared" ca="1" si="82"/>
        <v>29.923290407765599</v>
      </c>
      <c r="CW90" s="36">
        <f t="shared" ca="1" si="88"/>
        <v>0.97484800000000016</v>
      </c>
      <c r="CX90" s="36">
        <f t="shared" ca="1" si="88"/>
        <v>0.52804266666666677</v>
      </c>
      <c r="CY90" s="36">
        <f t="shared" ca="1" si="88"/>
        <v>0.33350063157894744</v>
      </c>
      <c r="CZ90" s="36">
        <f t="shared" ca="1" si="88"/>
        <v>0.23041861818181819</v>
      </c>
      <c r="DA90" s="36">
        <f t="shared" ca="1" si="88"/>
        <v>0.20276838400000002</v>
      </c>
      <c r="DB90" s="36">
        <f t="shared" ca="1" si="88"/>
        <v>0.20276838400000002</v>
      </c>
      <c r="DC90" s="36">
        <f t="shared" ca="1" si="88"/>
        <v>0.20276838400000002</v>
      </c>
      <c r="DD90" s="36">
        <f t="shared" ca="1" si="88"/>
        <v>0.20276838400000002</v>
      </c>
      <c r="DE90" s="36">
        <f t="shared" ca="1" si="88"/>
        <v>0.20276838400000002</v>
      </c>
      <c r="DF90" s="56">
        <f t="shared" ca="1" si="88"/>
        <v>0.20276838400000002</v>
      </c>
      <c r="DG90" s="56">
        <f t="shared" ca="1" si="88"/>
        <v>0.20276838400000002</v>
      </c>
      <c r="DH90" s="56">
        <f t="shared" ca="1" si="88"/>
        <v>0.40553676800000005</v>
      </c>
      <c r="DI90" s="56">
        <f t="shared" ca="1" si="88"/>
        <v>0.60830515200000002</v>
      </c>
      <c r="DJ90" s="56">
        <f t="shared" ca="1" si="88"/>
        <v>1.0138419200000002</v>
      </c>
      <c r="DK90" s="82">
        <f t="shared" ca="1" si="83"/>
        <v>2.0276838400000003</v>
      </c>
      <c r="DL90" s="82">
        <f t="shared" ca="1" si="83"/>
        <v>4.0553676800000007</v>
      </c>
      <c r="DM90" s="82">
        <f t="shared" ca="1" si="83"/>
        <v>8.1107353600000014</v>
      </c>
      <c r="DN90" s="82">
        <f t="shared" ca="1" si="83"/>
        <v>16.221470720000003</v>
      </c>
      <c r="DO90" s="36">
        <f t="shared" ca="1" si="89"/>
        <v>0.29464280654769237</v>
      </c>
      <c r="DP90" s="36">
        <f t="shared" ca="1" si="89"/>
        <v>0.15959818688000002</v>
      </c>
      <c r="DQ90" s="36">
        <f t="shared" ca="1" si="89"/>
        <v>0.10079885487157897</v>
      </c>
      <c r="DR90" s="36">
        <f t="shared" ca="1" si="89"/>
        <v>6.9642845184000005E-2</v>
      </c>
      <c r="DS90" s="36">
        <f t="shared" ca="1" si="89"/>
        <v>6.128570376192001E-2</v>
      </c>
      <c r="DT90" s="36">
        <f t="shared" ca="1" si="89"/>
        <v>6.128570376192001E-2</v>
      </c>
      <c r="DU90" s="36">
        <f t="shared" ca="1" si="89"/>
        <v>6.128570376192001E-2</v>
      </c>
      <c r="DV90" s="36">
        <f t="shared" ca="1" si="89"/>
        <v>6.128570376192001E-2</v>
      </c>
      <c r="DW90" s="36">
        <f t="shared" ca="1" si="89"/>
        <v>6.128570376192001E-2</v>
      </c>
      <c r="DX90" s="56">
        <f t="shared" ca="1" si="89"/>
        <v>6.128570376192001E-2</v>
      </c>
      <c r="DY90" s="56">
        <f t="shared" ca="1" si="89"/>
        <v>6.128570376192001E-2</v>
      </c>
      <c r="DZ90" s="56">
        <f t="shared" ca="1" si="89"/>
        <v>0.12257140752384002</v>
      </c>
      <c r="EA90" s="56">
        <f t="shared" ca="1" si="89"/>
        <v>0.18385711128576002</v>
      </c>
      <c r="EB90" s="56">
        <f t="shared" ca="1" si="89"/>
        <v>0.30642851880960004</v>
      </c>
      <c r="EC90" s="82">
        <f t="shared" ca="1" si="90"/>
        <v>0.61285703761920007</v>
      </c>
      <c r="ED90" s="82">
        <f t="shared" ca="1" si="90"/>
        <v>1.2257140752384001</v>
      </c>
      <c r="EE90" s="82">
        <f t="shared" ca="1" si="90"/>
        <v>2.4514281504768003</v>
      </c>
      <c r="EF90" s="82">
        <f t="shared" ca="1" si="84"/>
        <v>4.9028563009536006</v>
      </c>
      <c r="EG90" s="36">
        <f t="shared" ca="1" si="91"/>
        <v>8.4906582646153833E-2</v>
      </c>
      <c r="EH90" s="36">
        <f t="shared" ca="1" si="91"/>
        <v>4.5991065599999992E-2</v>
      </c>
      <c r="EI90" s="36">
        <f t="shared" ca="1" si="91"/>
        <v>2.9046988799999996E-2</v>
      </c>
      <c r="EJ90" s="36">
        <f t="shared" ca="1" si="91"/>
        <v>2.0068828625454539E-2</v>
      </c>
      <c r="EK90" s="36">
        <f t="shared" ca="1" si="91"/>
        <v>1.7660569190399995E-2</v>
      </c>
      <c r="EL90" s="36">
        <f t="shared" ca="1" si="91"/>
        <v>1.7660569190399995E-2</v>
      </c>
      <c r="EM90" s="36">
        <f t="shared" ca="1" si="91"/>
        <v>1.7660569190399995E-2</v>
      </c>
      <c r="EN90" s="36">
        <f t="shared" ca="1" si="91"/>
        <v>1.7660569190399995E-2</v>
      </c>
      <c r="EO90" s="36">
        <f t="shared" ca="1" si="91"/>
        <v>1.7660569190399995E-2</v>
      </c>
      <c r="EP90" s="56">
        <f t="shared" ca="1" si="91"/>
        <v>1.7660569190399995E-2</v>
      </c>
      <c r="EQ90" s="56">
        <f t="shared" ca="1" si="91"/>
        <v>1.7660569190399995E-2</v>
      </c>
      <c r="ER90" s="56">
        <f t="shared" ca="1" si="91"/>
        <v>3.5321138380799991E-2</v>
      </c>
      <c r="ES90" s="56">
        <f t="shared" ca="1" si="91"/>
        <v>5.2981707571199986E-2</v>
      </c>
      <c r="ET90" s="56">
        <f t="shared" ca="1" si="91"/>
        <v>8.8302845951999984E-2</v>
      </c>
      <c r="EU90" s="82">
        <f t="shared" ca="1" si="92"/>
        <v>0.17660569190399997</v>
      </c>
      <c r="EV90" s="82">
        <f t="shared" ca="1" si="92"/>
        <v>0.35321138380799993</v>
      </c>
      <c r="EW90" s="82">
        <f t="shared" ca="1" si="92"/>
        <v>0.70642276761599987</v>
      </c>
      <c r="EX90" s="82">
        <f t="shared" ca="1" si="85"/>
        <v>1.4128455352319997</v>
      </c>
    </row>
    <row r="91" spans="19:154" x14ac:dyDescent="0.15">
      <c r="S91" s="36">
        <v>88</v>
      </c>
      <c r="T91" s="40">
        <f>引用信息!W110</f>
        <v>407.14948855460028</v>
      </c>
      <c r="U91" s="40">
        <f>引用信息!X110</f>
        <v>28.966047265399769</v>
      </c>
      <c r="V91" s="40">
        <f>引用信息!Y110</f>
        <v>11.562666666666667</v>
      </c>
      <c r="W91" s="40">
        <f>引用信息!Z110</f>
        <v>3.0948145800000009</v>
      </c>
      <c r="X91" s="40">
        <f>引用信息!AA110</f>
        <v>0.89364959999999993</v>
      </c>
      <c r="Y91" s="37">
        <f>IF(INT(求节点($J$4:$J$21,$I$4:$I$21,节奏总纲!AD91))&gt;$I$21,$I$21,INT(求节点($J$4:$J$21,$I$4:$I$21,节奏总纲!AD91)))</f>
        <v>14</v>
      </c>
      <c r="Z91" s="37">
        <f>IF(INT(求节点($J$4:$J$21,$I$4:$I$21,节奏总纲!AE91))&gt;$I$21,$I$21,INT(求节点($J$4:$J$21,$I$4:$I$21,节奏总纲!AE91)))</f>
        <v>18</v>
      </c>
      <c r="AA91" s="37">
        <f>IF(INT(求节点($J$4:$J$21,$I$4:$I$21,节奏总纲!AF91))&gt;$I$21,$I$21,INT(求节点($J$4:$J$21,$I$4:$I$21,节奏总纲!AF91)))</f>
        <v>18</v>
      </c>
      <c r="AB91" s="37">
        <f>IF(INT(求节点($J$4:$J$21,$I$4:$I$21,节奏总纲!AG91))&gt;$I$21,$I$21,INT(求节点($J$4:$J$21,$I$4:$I$21,节奏总纲!AG91)))</f>
        <v>18</v>
      </c>
      <c r="AC91" s="37">
        <f>IF(INT(求节点($J$4:$J$21,$I$4:$I$21,节奏总纲!AH91))&gt;$I$21,$I$21,INT(求节点($J$4:$J$21,$I$4:$I$21,节奏总纲!AH91)))</f>
        <v>18</v>
      </c>
      <c r="AD91" s="55">
        <f>('[2]功能-行军令'!F$7+'[2]功能-行军令'!F$14+24*60/'[2]功能-行军令'!$F$18)*'[2]功能-行军令'!$AJ$7</f>
        <v>27.599999999999998</v>
      </c>
      <c r="AE91" s="55">
        <f>('[2]功能-行军令'!G$7+'[2]功能-行军令'!G$14+24*60/'[2]功能-行军令'!$F$18)*'[2]功能-行军令'!$AJ$7</f>
        <v>40.199999999999996</v>
      </c>
      <c r="AF91" s="55">
        <f>('[2]功能-行军令'!H$7+'[2]功能-行军令'!H$14+24*60/'[2]功能-行军令'!$F$18)*'[2]功能-行军令'!$AJ$7</f>
        <v>54.6</v>
      </c>
      <c r="AG91" s="55">
        <f>('[2]功能-行军令'!I$7+'[2]功能-行军令'!I$14+24*60/'[2]功能-行军令'!$F$18)*'[2]功能-行军令'!$AJ$7</f>
        <v>61.8</v>
      </c>
      <c r="AH91" s="55">
        <f>('[2]功能-行军令'!J$7+'[2]功能-行军令'!J$14+24*60/'[2]功能-行军令'!$F$18)*'[2]功能-行军令'!$AJ$7</f>
        <v>61.8</v>
      </c>
      <c r="AL91" s="35">
        <v>88</v>
      </c>
      <c r="AM91" s="28">
        <f t="shared" ca="1" si="93"/>
        <v>20.430107185384678</v>
      </c>
      <c r="AN91" s="28">
        <f t="shared" ca="1" si="93"/>
        <v>11.066308058750034</v>
      </c>
      <c r="AO91" s="28">
        <f t="shared" ca="1" si="93"/>
        <v>6.9892471950000212</v>
      </c>
      <c r="AP91" s="28">
        <f t="shared" ca="1" si="93"/>
        <v>4.8289344256363771</v>
      </c>
      <c r="AQ91" s="28">
        <f t="shared" ca="1" si="93"/>
        <v>4.2494622945600131</v>
      </c>
      <c r="AR91" s="28">
        <f t="shared" ca="1" si="93"/>
        <v>4.2494622945600131</v>
      </c>
      <c r="AS91" s="28">
        <f t="shared" ca="1" si="93"/>
        <v>4.2494622945600131</v>
      </c>
      <c r="AT91" s="28">
        <f t="shared" ca="1" si="93"/>
        <v>7.8454065774742432</v>
      </c>
      <c r="AU91" s="28">
        <f t="shared" ca="1" si="70"/>
        <v>11.441350860388471</v>
      </c>
      <c r="AV91" s="28">
        <f t="shared" ca="1" si="94"/>
        <v>18.633239426216932</v>
      </c>
      <c r="AW91" s="28">
        <f t="shared" ca="1" si="94"/>
        <v>36.612960840788077</v>
      </c>
      <c r="AX91" s="28">
        <f t="shared" ca="1" si="94"/>
        <v>73.225921681576153</v>
      </c>
      <c r="AY91" s="28">
        <f t="shared" ca="1" si="94"/>
        <v>145.79832535150652</v>
      </c>
      <c r="AZ91" s="28">
        <f t="shared" ca="1" si="94"/>
        <v>290.94313269136723</v>
      </c>
      <c r="BA91" s="28">
        <f t="shared" ca="1" si="80"/>
        <v>6.535180116457826</v>
      </c>
      <c r="BB91" s="28">
        <f t="shared" ca="1" si="80"/>
        <v>13.070360232915652</v>
      </c>
      <c r="BC91" s="28">
        <f t="shared" ca="1" si="80"/>
        <v>26.140720465831304</v>
      </c>
      <c r="BD91" s="28">
        <f t="shared" ca="1" si="80"/>
        <v>52.281440931662608</v>
      </c>
      <c r="BE91" s="28"/>
      <c r="BF91" s="28">
        <f t="shared" ca="1" si="71"/>
        <v>738.59102292463615</v>
      </c>
      <c r="BG91" s="28"/>
      <c r="BI91" s="28"/>
      <c r="BJ91" s="28"/>
      <c r="BK91" s="28"/>
      <c r="BL91" s="36">
        <v>88</v>
      </c>
      <c r="BM91" s="36">
        <f t="shared" ca="1" si="86"/>
        <v>17.288193667856874</v>
      </c>
      <c r="BN91" s="36">
        <f t="shared" ca="1" si="86"/>
        <v>9.3644382367558077</v>
      </c>
      <c r="BO91" s="36">
        <f t="shared" ca="1" si="86"/>
        <v>5.9143820442668256</v>
      </c>
      <c r="BP91" s="36">
        <f t="shared" ca="1" si="86"/>
        <v>4.0863003214934421</v>
      </c>
      <c r="BQ91" s="36">
        <f t="shared" ca="1" si="86"/>
        <v>3.5959442829142301</v>
      </c>
      <c r="BR91" s="36">
        <f t="shared" ca="1" si="86"/>
        <v>3.5959442829142301</v>
      </c>
      <c r="BS91" s="36">
        <f t="shared" ca="1" si="86"/>
        <v>3.5959442829142301</v>
      </c>
      <c r="BT91" s="36">
        <f t="shared" ca="1" si="86"/>
        <v>7.1918885658284601</v>
      </c>
      <c r="BU91" s="36">
        <f t="shared" ca="1" si="86"/>
        <v>10.787832848742688</v>
      </c>
      <c r="BV91" s="56">
        <f t="shared" ca="1" si="86"/>
        <v>17.979721414571149</v>
      </c>
      <c r="BW91" s="56">
        <f t="shared" ca="1" si="86"/>
        <v>35.959442829142297</v>
      </c>
      <c r="BX91" s="56">
        <f t="shared" ca="1" si="86"/>
        <v>71.918885658284594</v>
      </c>
      <c r="BY91" s="56">
        <f t="shared" ca="1" si="86"/>
        <v>143.83777131656919</v>
      </c>
      <c r="BZ91" s="56">
        <f t="shared" ca="1" si="86"/>
        <v>287.67554263313838</v>
      </c>
      <c r="CA91" s="82">
        <f t="shared" ca="1" si="81"/>
        <v>0</v>
      </c>
      <c r="CB91" s="82">
        <f t="shared" ca="1" si="81"/>
        <v>0</v>
      </c>
      <c r="CC91" s="82">
        <f t="shared" ca="1" si="81"/>
        <v>0</v>
      </c>
      <c r="CD91" s="82">
        <f t="shared" ca="1" si="81"/>
        <v>0</v>
      </c>
      <c r="CE91" s="36">
        <f t="shared" ca="1" si="87"/>
        <v>1.7914386154908779</v>
      </c>
      <c r="CF91" s="36">
        <f t="shared" ca="1" si="87"/>
        <v>0.97036258339089221</v>
      </c>
      <c r="CG91" s="36">
        <f t="shared" ca="1" si="87"/>
        <v>0.61286057898372137</v>
      </c>
      <c r="CH91" s="36">
        <f t="shared" ca="1" si="87"/>
        <v>0.42343094547966198</v>
      </c>
      <c r="CI91" s="36">
        <f t="shared" ca="1" si="87"/>
        <v>0.37261923202210262</v>
      </c>
      <c r="CJ91" s="36">
        <f t="shared" ca="1" si="87"/>
        <v>0.37261923202210262</v>
      </c>
      <c r="CK91" s="36">
        <f t="shared" ca="1" si="87"/>
        <v>0.37261923202210262</v>
      </c>
      <c r="CL91" s="36">
        <f t="shared" ca="1" si="87"/>
        <v>0.37261923202210262</v>
      </c>
      <c r="CM91" s="36">
        <f t="shared" ca="1" si="87"/>
        <v>0.37261923202210262</v>
      </c>
      <c r="CN91" s="56">
        <f t="shared" ca="1" si="87"/>
        <v>0.37261923202210262</v>
      </c>
      <c r="CO91" s="56">
        <f t="shared" ca="1" si="87"/>
        <v>0.37261923202210262</v>
      </c>
      <c r="CP91" s="56">
        <f t="shared" ca="1" si="87"/>
        <v>0.74523846404420524</v>
      </c>
      <c r="CQ91" s="56">
        <f t="shared" ca="1" si="87"/>
        <v>1.1178576960663076</v>
      </c>
      <c r="CR91" s="56">
        <f t="shared" ca="1" si="87"/>
        <v>1.8630961601105129</v>
      </c>
      <c r="CS91" s="82">
        <f t="shared" ca="1" si="82"/>
        <v>3.7261923202210259</v>
      </c>
      <c r="CT91" s="82">
        <f t="shared" ca="1" si="82"/>
        <v>7.4523846404420517</v>
      </c>
      <c r="CU91" s="82">
        <f t="shared" ca="1" si="82"/>
        <v>14.904769280884103</v>
      </c>
      <c r="CV91" s="82">
        <f t="shared" ca="1" si="82"/>
        <v>29.809538561768207</v>
      </c>
      <c r="CW91" s="36">
        <f t="shared" ca="1" si="88"/>
        <v>0.97126400000000013</v>
      </c>
      <c r="CX91" s="36">
        <f t="shared" ca="1" si="88"/>
        <v>0.52610133333333342</v>
      </c>
      <c r="CY91" s="36">
        <f t="shared" ca="1" si="88"/>
        <v>0.33227452631578952</v>
      </c>
      <c r="CZ91" s="36">
        <f t="shared" ca="1" si="88"/>
        <v>0.2295714909090909</v>
      </c>
      <c r="DA91" s="36">
        <f t="shared" ca="1" si="88"/>
        <v>0.20202291200000003</v>
      </c>
      <c r="DB91" s="36">
        <f t="shared" ca="1" si="88"/>
        <v>0.20202291200000003</v>
      </c>
      <c r="DC91" s="36">
        <f t="shared" ca="1" si="88"/>
        <v>0.20202291200000003</v>
      </c>
      <c r="DD91" s="36">
        <f t="shared" ca="1" si="88"/>
        <v>0.20202291200000003</v>
      </c>
      <c r="DE91" s="36">
        <f t="shared" ca="1" si="88"/>
        <v>0.20202291200000003</v>
      </c>
      <c r="DF91" s="56">
        <f t="shared" ca="1" si="88"/>
        <v>0.20202291200000003</v>
      </c>
      <c r="DG91" s="56">
        <f t="shared" ca="1" si="88"/>
        <v>0.20202291200000003</v>
      </c>
      <c r="DH91" s="56">
        <f t="shared" ca="1" si="88"/>
        <v>0.40404582400000005</v>
      </c>
      <c r="DI91" s="56">
        <f t="shared" ca="1" si="88"/>
        <v>0.606068736</v>
      </c>
      <c r="DJ91" s="56">
        <f t="shared" ca="1" si="88"/>
        <v>1.0101145600000001</v>
      </c>
      <c r="DK91" s="82">
        <f t="shared" ca="1" si="83"/>
        <v>2.0202291200000002</v>
      </c>
      <c r="DL91" s="82">
        <f t="shared" ca="1" si="83"/>
        <v>4.0404582400000004</v>
      </c>
      <c r="DM91" s="82">
        <f t="shared" ca="1" si="83"/>
        <v>8.0809164800000008</v>
      </c>
      <c r="DN91" s="82">
        <f t="shared" ca="1" si="83"/>
        <v>16.161832960000002</v>
      </c>
      <c r="DO91" s="36">
        <f t="shared" ca="1" si="89"/>
        <v>0.29424544776000006</v>
      </c>
      <c r="DP91" s="36">
        <f t="shared" ca="1" si="89"/>
        <v>0.15938295087000004</v>
      </c>
      <c r="DQ91" s="36">
        <f t="shared" ca="1" si="89"/>
        <v>0.10066291633894739</v>
      </c>
      <c r="DR91" s="36">
        <f t="shared" ca="1" si="89"/>
        <v>6.9548924016000005E-2</v>
      </c>
      <c r="DS91" s="36">
        <f t="shared" ca="1" si="89"/>
        <v>6.1203053134080018E-2</v>
      </c>
      <c r="DT91" s="36">
        <f t="shared" ca="1" si="89"/>
        <v>6.1203053134080018E-2</v>
      </c>
      <c r="DU91" s="36">
        <f t="shared" ca="1" si="89"/>
        <v>6.1203053134080018E-2</v>
      </c>
      <c r="DV91" s="36">
        <f t="shared" ca="1" si="89"/>
        <v>6.1203053134080018E-2</v>
      </c>
      <c r="DW91" s="36">
        <f t="shared" ca="1" si="89"/>
        <v>6.1203053134080018E-2</v>
      </c>
      <c r="DX91" s="56">
        <f t="shared" ca="1" si="89"/>
        <v>6.1203053134080018E-2</v>
      </c>
      <c r="DY91" s="56">
        <f t="shared" ca="1" si="89"/>
        <v>6.1203053134080018E-2</v>
      </c>
      <c r="DZ91" s="56">
        <f t="shared" ca="1" si="89"/>
        <v>0.12240610626816004</v>
      </c>
      <c r="EA91" s="56">
        <f t="shared" ca="1" si="89"/>
        <v>0.18360915940224004</v>
      </c>
      <c r="EB91" s="56">
        <f t="shared" ca="1" si="89"/>
        <v>0.30601526567040011</v>
      </c>
      <c r="EC91" s="82">
        <f t="shared" ca="1" si="90"/>
        <v>0.61203053134080021</v>
      </c>
      <c r="ED91" s="82">
        <f t="shared" ca="1" si="90"/>
        <v>1.2240610626816004</v>
      </c>
      <c r="EE91" s="82">
        <f t="shared" ca="1" si="90"/>
        <v>2.4481221253632008</v>
      </c>
      <c r="EF91" s="82">
        <f t="shared" ca="1" si="84"/>
        <v>4.8962442507264017</v>
      </c>
      <c r="EG91" s="36">
        <f t="shared" ca="1" si="91"/>
        <v>8.4965454276923078E-2</v>
      </c>
      <c r="EH91" s="36">
        <f t="shared" ca="1" si="91"/>
        <v>4.6022954400000003E-2</v>
      </c>
      <c r="EI91" s="36">
        <f t="shared" ca="1" si="91"/>
        <v>2.9067129094736844E-2</v>
      </c>
      <c r="EJ91" s="36">
        <f t="shared" ca="1" si="91"/>
        <v>2.0082743738181814E-2</v>
      </c>
      <c r="EK91" s="36">
        <f t="shared" ca="1" si="91"/>
        <v>1.7672814489600001E-2</v>
      </c>
      <c r="EL91" s="36">
        <f t="shared" ca="1" si="91"/>
        <v>1.7672814489600001E-2</v>
      </c>
      <c r="EM91" s="36">
        <f t="shared" ca="1" si="91"/>
        <v>1.7672814489600001E-2</v>
      </c>
      <c r="EN91" s="36">
        <f t="shared" ca="1" si="91"/>
        <v>1.7672814489600001E-2</v>
      </c>
      <c r="EO91" s="36">
        <f t="shared" ca="1" si="91"/>
        <v>1.7672814489600001E-2</v>
      </c>
      <c r="EP91" s="56">
        <f t="shared" ca="1" si="91"/>
        <v>1.7672814489600001E-2</v>
      </c>
      <c r="EQ91" s="56">
        <f t="shared" ca="1" si="91"/>
        <v>1.7672814489600001E-2</v>
      </c>
      <c r="ER91" s="56">
        <f t="shared" ca="1" si="91"/>
        <v>3.5345628979200003E-2</v>
      </c>
      <c r="ES91" s="56">
        <f t="shared" ca="1" si="91"/>
        <v>5.3018443468799983E-2</v>
      </c>
      <c r="ET91" s="56">
        <f t="shared" ca="1" si="91"/>
        <v>8.8364072447999986E-2</v>
      </c>
      <c r="EU91" s="82">
        <f t="shared" ca="1" si="92"/>
        <v>0.17672814489599997</v>
      </c>
      <c r="EV91" s="82">
        <f t="shared" ca="1" si="92"/>
        <v>0.35345628979199994</v>
      </c>
      <c r="EW91" s="82">
        <f t="shared" ca="1" si="92"/>
        <v>0.70691257958399989</v>
      </c>
      <c r="EX91" s="82">
        <f t="shared" ca="1" si="85"/>
        <v>1.4138251591679998</v>
      </c>
    </row>
    <row r="92" spans="19:154" x14ac:dyDescent="0.15">
      <c r="S92" s="36">
        <v>89</v>
      </c>
      <c r="T92" s="40">
        <f>引用信息!W111</f>
        <v>405.6396370374361</v>
      </c>
      <c r="U92" s="40">
        <f>引用信息!X111</f>
        <v>28.855540962563904</v>
      </c>
      <c r="V92" s="40">
        <f>引用信息!Y111</f>
        <v>11.520000000000001</v>
      </c>
      <c r="W92" s="40">
        <f>引用信息!Z111</f>
        <v>3.0905820000000008</v>
      </c>
      <c r="X92" s="40">
        <f>引用信息!AA111</f>
        <v>0.89423999999999992</v>
      </c>
      <c r="Y92" s="37">
        <f>IF(INT(求节点($J$4:$J$21,$I$4:$I$21,节奏总纲!AD92))&gt;$I$21,$I$21,INT(求节点($J$4:$J$21,$I$4:$I$21,节奏总纲!AD92)))</f>
        <v>14</v>
      </c>
      <c r="Z92" s="37">
        <f>IF(INT(求节点($J$4:$J$21,$I$4:$I$21,节奏总纲!AE92))&gt;$I$21,$I$21,INT(求节点($J$4:$J$21,$I$4:$I$21,节奏总纲!AE92)))</f>
        <v>18</v>
      </c>
      <c r="AA92" s="37">
        <f>IF(INT(求节点($J$4:$J$21,$I$4:$I$21,节奏总纲!AF92))&gt;$I$21,$I$21,INT(求节点($J$4:$J$21,$I$4:$I$21,节奏总纲!AF92)))</f>
        <v>18</v>
      </c>
      <c r="AB92" s="37">
        <f>IF(INT(求节点($J$4:$J$21,$I$4:$I$21,节奏总纲!AG92))&gt;$I$21,$I$21,INT(求节点($J$4:$J$21,$I$4:$I$21,节奏总纲!AG92)))</f>
        <v>18</v>
      </c>
      <c r="AC92" s="37">
        <f>IF(INT(求节点($J$4:$J$21,$I$4:$I$21,节奏总纲!AH92))&gt;$I$21,$I$21,INT(求节点($J$4:$J$21,$I$4:$I$21,节奏总纲!AH92)))</f>
        <v>18</v>
      </c>
      <c r="AD92" s="55">
        <f>('[2]功能-行军令'!F$7+'[2]功能-行军令'!F$14+24*60/'[2]功能-行军令'!$F$18)*'[2]功能-行军令'!$AJ$7</f>
        <v>27.599999999999998</v>
      </c>
      <c r="AE92" s="55">
        <f>('[2]功能-行军令'!G$7+'[2]功能-行军令'!G$14+24*60/'[2]功能-行军令'!$F$18)*'[2]功能-行军令'!$AJ$7</f>
        <v>40.199999999999996</v>
      </c>
      <c r="AF92" s="55">
        <f>('[2]功能-行军令'!H$7+'[2]功能-行军令'!H$14+24*60/'[2]功能-行军令'!$F$18)*'[2]功能-行军令'!$AJ$7</f>
        <v>54.6</v>
      </c>
      <c r="AG92" s="55">
        <f>('[2]功能-行军令'!I$7+'[2]功能-行军令'!I$14+24*60/'[2]功能-行军令'!$F$18)*'[2]功能-行军令'!$AJ$7</f>
        <v>61.8</v>
      </c>
      <c r="AH92" s="55">
        <f>('[2]功能-行军令'!J$7+'[2]功能-行军令'!J$14+24*60/'[2]功能-行军令'!$F$18)*'[2]功能-行军令'!$AJ$7</f>
        <v>61.8</v>
      </c>
      <c r="AL92" s="35">
        <v>89</v>
      </c>
      <c r="AM92" s="28">
        <f t="shared" ca="1" si="93"/>
        <v>20.355231890043544</v>
      </c>
      <c r="AN92" s="28">
        <f t="shared" ca="1" si="93"/>
        <v>11.02575060710692</v>
      </c>
      <c r="AO92" s="28">
        <f t="shared" ca="1" si="93"/>
        <v>6.9636319623833174</v>
      </c>
      <c r="AP92" s="28">
        <f t="shared" ca="1" si="93"/>
        <v>4.8112366285557453</v>
      </c>
      <c r="AQ92" s="28">
        <f t="shared" ca="1" si="93"/>
        <v>4.2338882331290568</v>
      </c>
      <c r="AR92" s="28">
        <f t="shared" ca="1" si="93"/>
        <v>4.2338882331290568</v>
      </c>
      <c r="AS92" s="28">
        <f t="shared" ca="1" si="93"/>
        <v>4.2338882331290568</v>
      </c>
      <c r="AT92" s="28">
        <f t="shared" ca="1" si="93"/>
        <v>7.8164975074436924</v>
      </c>
      <c r="AU92" s="28">
        <f t="shared" ca="1" si="70"/>
        <v>11.399106781758329</v>
      </c>
      <c r="AV92" s="28">
        <f t="shared" ca="1" si="94"/>
        <v>18.5643253303876</v>
      </c>
      <c r="AW92" s="28">
        <f t="shared" ca="1" si="94"/>
        <v>36.477371701960777</v>
      </c>
      <c r="AX92" s="28">
        <f t="shared" ca="1" si="94"/>
        <v>72.954743403921555</v>
      </c>
      <c r="AY92" s="28">
        <f t="shared" ca="1" si="94"/>
        <v>145.25820784902868</v>
      </c>
      <c r="AZ92" s="28">
        <f t="shared" ca="1" si="94"/>
        <v>289.86513673924293</v>
      </c>
      <c r="BA92" s="28">
        <f t="shared" ca="1" si="80"/>
        <v>6.5127895881442202</v>
      </c>
      <c r="BB92" s="28">
        <f t="shared" ca="1" si="80"/>
        <v>13.02557917628844</v>
      </c>
      <c r="BC92" s="28">
        <f t="shared" ca="1" si="80"/>
        <v>26.051158352576881</v>
      </c>
      <c r="BD92" s="28">
        <f t="shared" ca="1" si="80"/>
        <v>52.102316705153761</v>
      </c>
      <c r="BE92" s="28"/>
      <c r="BF92" s="28">
        <f t="shared" ca="1" si="71"/>
        <v>735.88474892338354</v>
      </c>
      <c r="BG92" s="28"/>
      <c r="BI92" s="28"/>
      <c r="BJ92" s="28"/>
      <c r="BK92" s="28"/>
      <c r="BL92" s="36">
        <v>89</v>
      </c>
      <c r="BM92" s="36">
        <f t="shared" ca="1" si="86"/>
        <v>17.224083049589591</v>
      </c>
      <c r="BN92" s="36">
        <f t="shared" ca="1" si="86"/>
        <v>9.3297116518610288</v>
      </c>
      <c r="BO92" s="36">
        <f t="shared" ca="1" si="86"/>
        <v>5.8924494643332812</v>
      </c>
      <c r="BP92" s="36">
        <f t="shared" ca="1" si="86"/>
        <v>4.0711469026302662</v>
      </c>
      <c r="BQ92" s="36">
        <f t="shared" ca="1" si="86"/>
        <v>3.5826092743146352</v>
      </c>
      <c r="BR92" s="36">
        <f t="shared" ca="1" si="86"/>
        <v>3.5826092743146352</v>
      </c>
      <c r="BS92" s="36">
        <f t="shared" ca="1" si="86"/>
        <v>3.5826092743146352</v>
      </c>
      <c r="BT92" s="36">
        <f t="shared" ca="1" si="86"/>
        <v>7.1652185486292703</v>
      </c>
      <c r="BU92" s="36">
        <f t="shared" ca="1" si="86"/>
        <v>10.747827822943906</v>
      </c>
      <c r="BV92" s="56">
        <f t="shared" ca="1" si="86"/>
        <v>17.913046371573177</v>
      </c>
      <c r="BW92" s="56">
        <f t="shared" ca="1" si="86"/>
        <v>35.826092743146354</v>
      </c>
      <c r="BX92" s="56">
        <f t="shared" ca="1" si="86"/>
        <v>71.652185486292709</v>
      </c>
      <c r="BY92" s="56">
        <f t="shared" ca="1" si="86"/>
        <v>143.30437097258542</v>
      </c>
      <c r="BZ92" s="56">
        <f t="shared" ca="1" si="86"/>
        <v>286.60874194517083</v>
      </c>
      <c r="CA92" s="82">
        <f t="shared" ca="1" si="81"/>
        <v>0</v>
      </c>
      <c r="CB92" s="82">
        <f t="shared" ca="1" si="81"/>
        <v>0</v>
      </c>
      <c r="CC92" s="82">
        <f t="shared" ca="1" si="81"/>
        <v>0</v>
      </c>
      <c r="CD92" s="82">
        <f t="shared" ca="1" si="81"/>
        <v>0</v>
      </c>
      <c r="CE92" s="36">
        <f t="shared" ca="1" si="87"/>
        <v>1.784604225684721</v>
      </c>
      <c r="CF92" s="36">
        <f t="shared" ca="1" si="87"/>
        <v>0.96666062224589056</v>
      </c>
      <c r="CG92" s="36">
        <f t="shared" ca="1" si="87"/>
        <v>0.61052249826056249</v>
      </c>
      <c r="CH92" s="36">
        <f t="shared" ca="1" si="87"/>
        <v>0.42181554425275219</v>
      </c>
      <c r="CI92" s="36">
        <f t="shared" ca="1" si="87"/>
        <v>0.371197678942422</v>
      </c>
      <c r="CJ92" s="36">
        <f t="shared" ca="1" si="87"/>
        <v>0.371197678942422</v>
      </c>
      <c r="CK92" s="36">
        <f t="shared" ca="1" si="87"/>
        <v>0.371197678942422</v>
      </c>
      <c r="CL92" s="36">
        <f t="shared" ca="1" si="87"/>
        <v>0.371197678942422</v>
      </c>
      <c r="CM92" s="36">
        <f t="shared" ca="1" si="87"/>
        <v>0.371197678942422</v>
      </c>
      <c r="CN92" s="56">
        <f t="shared" ca="1" si="87"/>
        <v>0.371197678942422</v>
      </c>
      <c r="CO92" s="56">
        <f t="shared" ca="1" si="87"/>
        <v>0.371197678942422</v>
      </c>
      <c r="CP92" s="56">
        <f t="shared" ca="1" si="87"/>
        <v>0.74239535788484401</v>
      </c>
      <c r="CQ92" s="56">
        <f t="shared" ca="1" si="87"/>
        <v>1.1135930368272662</v>
      </c>
      <c r="CR92" s="56">
        <f t="shared" ca="1" si="87"/>
        <v>1.8559883947121101</v>
      </c>
      <c r="CS92" s="82">
        <f t="shared" ca="1" si="82"/>
        <v>3.7119767894242202</v>
      </c>
      <c r="CT92" s="82">
        <f t="shared" ca="1" si="82"/>
        <v>7.4239535788484403</v>
      </c>
      <c r="CU92" s="82">
        <f t="shared" ca="1" si="82"/>
        <v>14.847907157696881</v>
      </c>
      <c r="CV92" s="82">
        <f t="shared" ca="1" si="82"/>
        <v>29.695814315393761</v>
      </c>
      <c r="CW92" s="36">
        <f t="shared" ca="1" si="88"/>
        <v>0.9676800000000001</v>
      </c>
      <c r="CX92" s="36">
        <f t="shared" ca="1" si="88"/>
        <v>0.52416000000000007</v>
      </c>
      <c r="CY92" s="36">
        <f t="shared" ca="1" si="88"/>
        <v>0.3310484210526316</v>
      </c>
      <c r="CZ92" s="36">
        <f t="shared" ca="1" si="88"/>
        <v>0.22872436363636361</v>
      </c>
      <c r="DA92" s="36">
        <f t="shared" ca="1" si="88"/>
        <v>0.20127744</v>
      </c>
      <c r="DB92" s="36">
        <f t="shared" ca="1" si="88"/>
        <v>0.20127744</v>
      </c>
      <c r="DC92" s="36">
        <f t="shared" ca="1" si="88"/>
        <v>0.20127744</v>
      </c>
      <c r="DD92" s="36">
        <f t="shared" ca="1" si="88"/>
        <v>0.20127744</v>
      </c>
      <c r="DE92" s="36">
        <f t="shared" ca="1" si="88"/>
        <v>0.20127744</v>
      </c>
      <c r="DF92" s="56">
        <f t="shared" ca="1" si="88"/>
        <v>0.20127744</v>
      </c>
      <c r="DG92" s="56">
        <f t="shared" ca="1" si="88"/>
        <v>0.20127744</v>
      </c>
      <c r="DH92" s="56">
        <f t="shared" ca="1" si="88"/>
        <v>0.40255488</v>
      </c>
      <c r="DI92" s="56">
        <f t="shared" ca="1" si="88"/>
        <v>0.60383232000000009</v>
      </c>
      <c r="DJ92" s="56">
        <f t="shared" ca="1" si="88"/>
        <v>1.0063872</v>
      </c>
      <c r="DK92" s="82">
        <f t="shared" ca="1" si="83"/>
        <v>2.0127744000000001</v>
      </c>
      <c r="DL92" s="82">
        <f t="shared" ca="1" si="83"/>
        <v>4.0255488000000001</v>
      </c>
      <c r="DM92" s="82">
        <f t="shared" ca="1" si="83"/>
        <v>8.0510976000000003</v>
      </c>
      <c r="DN92" s="82">
        <f t="shared" ca="1" si="83"/>
        <v>16.102195200000001</v>
      </c>
      <c r="DO92" s="36">
        <f t="shared" ca="1" si="89"/>
        <v>0.29384302707692311</v>
      </c>
      <c r="DP92" s="36">
        <f t="shared" ca="1" si="89"/>
        <v>0.15916497300000002</v>
      </c>
      <c r="DQ92" s="36">
        <f t="shared" ca="1" si="89"/>
        <v>0.10052524610526317</v>
      </c>
      <c r="DR92" s="36">
        <f t="shared" ca="1" si="89"/>
        <v>6.9453806399999998E-2</v>
      </c>
      <c r="DS92" s="36">
        <f t="shared" ca="1" si="89"/>
        <v>6.1119349632000011E-2</v>
      </c>
      <c r="DT92" s="36">
        <f t="shared" ca="1" si="89"/>
        <v>6.1119349632000011E-2</v>
      </c>
      <c r="DU92" s="36">
        <f t="shared" ca="1" si="89"/>
        <v>6.1119349632000011E-2</v>
      </c>
      <c r="DV92" s="36">
        <f t="shared" ca="1" si="89"/>
        <v>6.1119349632000011E-2</v>
      </c>
      <c r="DW92" s="36">
        <f t="shared" ca="1" si="89"/>
        <v>6.1119349632000011E-2</v>
      </c>
      <c r="DX92" s="56">
        <f t="shared" ca="1" si="89"/>
        <v>6.1119349632000011E-2</v>
      </c>
      <c r="DY92" s="56">
        <f t="shared" ca="1" si="89"/>
        <v>6.1119349632000011E-2</v>
      </c>
      <c r="DZ92" s="56">
        <f t="shared" ca="1" si="89"/>
        <v>0.12223869926400002</v>
      </c>
      <c r="EA92" s="56">
        <f t="shared" ca="1" si="89"/>
        <v>0.18335804889600002</v>
      </c>
      <c r="EB92" s="56">
        <f t="shared" ca="1" si="89"/>
        <v>0.3055967481600001</v>
      </c>
      <c r="EC92" s="82">
        <f t="shared" ca="1" si="90"/>
        <v>0.6111934963200002</v>
      </c>
      <c r="ED92" s="82">
        <f t="shared" ca="1" si="90"/>
        <v>1.2223869926400004</v>
      </c>
      <c r="EE92" s="82">
        <f t="shared" ca="1" si="90"/>
        <v>2.4447739852800008</v>
      </c>
      <c r="EF92" s="82">
        <f t="shared" ca="1" si="84"/>
        <v>4.8895479705600016</v>
      </c>
      <c r="EG92" s="36">
        <f t="shared" ca="1" si="91"/>
        <v>8.5021587692307693E-2</v>
      </c>
      <c r="EH92" s="36">
        <f t="shared" ca="1" si="91"/>
        <v>4.6053359999999995E-2</v>
      </c>
      <c r="EI92" s="36">
        <f t="shared" ca="1" si="91"/>
        <v>2.9086332631578945E-2</v>
      </c>
      <c r="EJ92" s="36">
        <f t="shared" ca="1" si="91"/>
        <v>2.0096011636363632E-2</v>
      </c>
      <c r="EK92" s="36">
        <f t="shared" ca="1" si="91"/>
        <v>1.768449024E-2</v>
      </c>
      <c r="EL92" s="36">
        <f t="shared" ca="1" si="91"/>
        <v>1.768449024E-2</v>
      </c>
      <c r="EM92" s="36">
        <f t="shared" ca="1" si="91"/>
        <v>1.768449024E-2</v>
      </c>
      <c r="EN92" s="36">
        <f t="shared" ca="1" si="91"/>
        <v>1.768449024E-2</v>
      </c>
      <c r="EO92" s="36">
        <f t="shared" ca="1" si="91"/>
        <v>1.768449024E-2</v>
      </c>
      <c r="EP92" s="56">
        <f t="shared" ca="1" si="91"/>
        <v>1.768449024E-2</v>
      </c>
      <c r="EQ92" s="56">
        <f t="shared" ca="1" si="91"/>
        <v>1.768449024E-2</v>
      </c>
      <c r="ER92" s="56">
        <f t="shared" ca="1" si="91"/>
        <v>3.5368980479999999E-2</v>
      </c>
      <c r="ES92" s="56">
        <f t="shared" ca="1" si="91"/>
        <v>5.3053470719999989E-2</v>
      </c>
      <c r="ET92" s="56">
        <f t="shared" ca="1" si="91"/>
        <v>8.8422451200000002E-2</v>
      </c>
      <c r="EU92" s="82">
        <f t="shared" ca="1" si="92"/>
        <v>0.1768449024</v>
      </c>
      <c r="EV92" s="82">
        <f t="shared" ca="1" si="92"/>
        <v>0.35368980480000001</v>
      </c>
      <c r="EW92" s="82">
        <f t="shared" ca="1" si="92"/>
        <v>0.70737960960000001</v>
      </c>
      <c r="EX92" s="82">
        <f t="shared" ca="1" si="85"/>
        <v>1.4147592192</v>
      </c>
    </row>
    <row r="93" spans="19:154" x14ac:dyDescent="0.15">
      <c r="S93" s="36">
        <v>90</v>
      </c>
      <c r="T93" s="40">
        <f>引用信息!W112</f>
        <v>402.63489898530696</v>
      </c>
      <c r="U93" s="40">
        <f>引用信息!X112</f>
        <v>28.641796214693063</v>
      </c>
      <c r="V93" s="40">
        <f>引用信息!Y112</f>
        <v>11.434666666666669</v>
      </c>
      <c r="W93" s="40">
        <f>引用信息!Z112</f>
        <v>3.0676888000000009</v>
      </c>
      <c r="X93" s="40">
        <f>引用信息!AA112</f>
        <v>0.88761599999999996</v>
      </c>
      <c r="Y93" s="37">
        <f>IF(INT(求节点($J$4:$J$21,$I$4:$I$21,节奏总纲!AD93))&gt;$I$21,$I$21,INT(求节点($J$4:$J$21,$I$4:$I$21,节奏总纲!AD93)))</f>
        <v>18</v>
      </c>
      <c r="Z93" s="37">
        <f>IF(INT(求节点($J$4:$J$21,$I$4:$I$21,节奏总纲!AE93))&gt;$I$21,$I$21,INT(求节点($J$4:$J$21,$I$4:$I$21,节奏总纲!AE93)))</f>
        <v>18</v>
      </c>
      <c r="AA93" s="37">
        <f>IF(INT(求节点($J$4:$J$21,$I$4:$I$21,节奏总纲!AF93))&gt;$I$21,$I$21,INT(求节点($J$4:$J$21,$I$4:$I$21,节奏总纲!AF93)))</f>
        <v>18</v>
      </c>
      <c r="AB93" s="37">
        <f>IF(INT(求节点($J$4:$J$21,$I$4:$I$21,节奏总纲!AG93))&gt;$I$21,$I$21,INT(求节点($J$4:$J$21,$I$4:$I$21,节奏总纲!AG93)))</f>
        <v>18</v>
      </c>
      <c r="AC93" s="37">
        <f>IF(INT(求节点($J$4:$J$21,$I$4:$I$21,节奏总纲!AH93))&gt;$I$21,$I$21,INT(求节点($J$4:$J$21,$I$4:$I$21,节奏总纲!AH93)))</f>
        <v>18</v>
      </c>
      <c r="AD93" s="55">
        <f>('[2]功能-行军令'!F$7+'[2]功能-行军令'!F$14+24*60/'[2]功能-行军令'!$F$18)*'[2]功能-行军令'!$AJ$7</f>
        <v>27.599999999999998</v>
      </c>
      <c r="AE93" s="55">
        <f>('[2]功能-行军令'!G$7+'[2]功能-行军令'!G$14+24*60/'[2]功能-行军令'!$F$18)*'[2]功能-行军令'!$AJ$7</f>
        <v>40.199999999999996</v>
      </c>
      <c r="AF93" s="55">
        <f>('[2]功能-行军令'!H$7+'[2]功能-行军令'!H$14+24*60/'[2]功能-行军令'!$F$18)*'[2]功能-行军令'!$AJ$7</f>
        <v>54.6</v>
      </c>
      <c r="AG93" s="55">
        <f>('[2]功能-行军令'!I$7+'[2]功能-行军令'!I$14+24*60/'[2]功能-行军令'!$F$18)*'[2]功能-行军令'!$AJ$7</f>
        <v>61.8</v>
      </c>
      <c r="AH93" s="55">
        <f>('[2]功能-行军令'!J$7+'[2]功能-行军令'!J$14+24*60/'[2]功能-行军令'!$F$18)*'[2]功能-行军令'!$AJ$7</f>
        <v>61.8</v>
      </c>
      <c r="AL93" s="35">
        <v>90</v>
      </c>
      <c r="AM93" s="28">
        <f t="shared" ca="1" si="93"/>
        <v>20.204452394561741</v>
      </c>
      <c r="AN93" s="28">
        <f t="shared" ca="1" si="93"/>
        <v>10.944078380387612</v>
      </c>
      <c r="AO93" s="28">
        <f t="shared" ca="1" si="93"/>
        <v>6.9120495034027005</v>
      </c>
      <c r="AP93" s="28">
        <f t="shared" ca="1" si="93"/>
        <v>4.7755978387145923</v>
      </c>
      <c r="AQ93" s="28">
        <f t="shared" ca="1" si="93"/>
        <v>4.2025260980688417</v>
      </c>
      <c r="AR93" s="28">
        <f t="shared" ca="1" si="93"/>
        <v>4.2025260980688417</v>
      </c>
      <c r="AS93" s="28">
        <f t="shared" ca="1" si="93"/>
        <v>4.2025260980688417</v>
      </c>
      <c r="AT93" s="28">
        <f t="shared" ca="1" si="93"/>
        <v>4.2025260980688417</v>
      </c>
      <c r="AU93" s="28">
        <f t="shared" ca="1" si="70"/>
        <v>4.2025260980688417</v>
      </c>
      <c r="AV93" s="28">
        <f t="shared" ca="1" si="94"/>
        <v>4.2025260980688417</v>
      </c>
      <c r="AW93" s="28">
        <f t="shared" ca="1" si="94"/>
        <v>4.2025260980688417</v>
      </c>
      <c r="AX93" s="28">
        <f t="shared" ca="1" si="94"/>
        <v>8.4050521961376834</v>
      </c>
      <c r="AY93" s="28">
        <f t="shared" ca="1" si="94"/>
        <v>12.607578294206526</v>
      </c>
      <c r="AZ93" s="28">
        <f t="shared" ca="1" si="94"/>
        <v>21.012630490344215</v>
      </c>
      <c r="BA93" s="28">
        <f t="shared" ca="1" si="80"/>
        <v>42.025260980688429</v>
      </c>
      <c r="BB93" s="28">
        <f t="shared" ca="1" si="80"/>
        <v>84.050521961376859</v>
      </c>
      <c r="BC93" s="28">
        <f t="shared" ca="1" si="80"/>
        <v>168.10104392275372</v>
      </c>
      <c r="BD93" s="28">
        <f t="shared" ca="1" si="80"/>
        <v>336.20208784550744</v>
      </c>
      <c r="BE93" s="28"/>
      <c r="BF93" s="28">
        <f t="shared" ca="1" si="71"/>
        <v>744.65803649456348</v>
      </c>
      <c r="BG93" s="28"/>
      <c r="BI93" s="28"/>
      <c r="BJ93" s="28"/>
      <c r="BK93" s="28"/>
      <c r="BL93" s="36">
        <v>90</v>
      </c>
      <c r="BM93" s="36">
        <f t="shared" ca="1" si="86"/>
        <v>17.096497249222264</v>
      </c>
      <c r="BN93" s="36">
        <f t="shared" ca="1" si="86"/>
        <v>9.2606026766620584</v>
      </c>
      <c r="BO93" s="36">
        <f t="shared" ca="1" si="86"/>
        <v>5.8488016905234055</v>
      </c>
      <c r="BP93" s="36">
        <f t="shared" ca="1" si="86"/>
        <v>4.0409902589070796</v>
      </c>
      <c r="BQ93" s="36">
        <f t="shared" ca="1" si="86"/>
        <v>3.5560714278382308</v>
      </c>
      <c r="BR93" s="36">
        <f t="shared" ca="1" si="86"/>
        <v>3.5560714278382308</v>
      </c>
      <c r="BS93" s="36">
        <f t="shared" ca="1" si="86"/>
        <v>3.5560714278382308</v>
      </c>
      <c r="BT93" s="36">
        <f t="shared" ca="1" si="86"/>
        <v>3.5560714278382308</v>
      </c>
      <c r="BU93" s="36">
        <f t="shared" ca="1" si="86"/>
        <v>3.5560714278382308</v>
      </c>
      <c r="BV93" s="56">
        <f t="shared" ca="1" si="86"/>
        <v>3.5560714278382308</v>
      </c>
      <c r="BW93" s="56">
        <f t="shared" ca="1" si="86"/>
        <v>3.5560714278382308</v>
      </c>
      <c r="BX93" s="56">
        <f t="shared" ca="1" si="86"/>
        <v>7.1121428556764617</v>
      </c>
      <c r="BY93" s="56">
        <f t="shared" ca="1" si="86"/>
        <v>10.668214283514692</v>
      </c>
      <c r="BZ93" s="56">
        <f t="shared" ca="1" si="86"/>
        <v>17.780357139191157</v>
      </c>
      <c r="CA93" s="82">
        <f t="shared" ca="1" si="81"/>
        <v>35.560714278382314</v>
      </c>
      <c r="CB93" s="82">
        <f t="shared" ca="1" si="81"/>
        <v>71.121428556764627</v>
      </c>
      <c r="CC93" s="82">
        <f t="shared" ca="1" si="81"/>
        <v>142.24285711352925</v>
      </c>
      <c r="CD93" s="82">
        <f t="shared" ca="1" si="81"/>
        <v>284.48571422705851</v>
      </c>
      <c r="CE93" s="36">
        <f t="shared" ca="1" si="87"/>
        <v>1.771384935124094</v>
      </c>
      <c r="CF93" s="36">
        <f t="shared" ca="1" si="87"/>
        <v>0.95950017319221759</v>
      </c>
      <c r="CG93" s="36">
        <f t="shared" ca="1" si="87"/>
        <v>0.60600010938455851</v>
      </c>
      <c r="CH93" s="36">
        <f t="shared" ca="1" si="87"/>
        <v>0.41869098466569488</v>
      </c>
      <c r="CI93" s="36">
        <f t="shared" ca="1" si="87"/>
        <v>0.36844806650581152</v>
      </c>
      <c r="CJ93" s="36">
        <f t="shared" ca="1" si="87"/>
        <v>0.36844806650581152</v>
      </c>
      <c r="CK93" s="36">
        <f t="shared" ca="1" si="87"/>
        <v>0.36844806650581152</v>
      </c>
      <c r="CL93" s="36">
        <f t="shared" ca="1" si="87"/>
        <v>0.36844806650581152</v>
      </c>
      <c r="CM93" s="36">
        <f t="shared" ca="1" si="87"/>
        <v>0.36844806650581152</v>
      </c>
      <c r="CN93" s="56">
        <f t="shared" ca="1" si="87"/>
        <v>0.36844806650581152</v>
      </c>
      <c r="CO93" s="56">
        <f t="shared" ca="1" si="87"/>
        <v>0.36844806650581152</v>
      </c>
      <c r="CP93" s="56">
        <f t="shared" ca="1" si="87"/>
        <v>0.73689613301162304</v>
      </c>
      <c r="CQ93" s="56">
        <f t="shared" ca="1" si="87"/>
        <v>1.1053441995174345</v>
      </c>
      <c r="CR93" s="56">
        <f t="shared" ca="1" si="87"/>
        <v>1.8422403325290577</v>
      </c>
      <c r="CS93" s="82">
        <f t="shared" ca="1" si="82"/>
        <v>3.6844806650581154</v>
      </c>
      <c r="CT93" s="82">
        <f t="shared" ca="1" si="82"/>
        <v>7.3689613301162309</v>
      </c>
      <c r="CU93" s="82">
        <f t="shared" ca="1" si="82"/>
        <v>14.737922660232462</v>
      </c>
      <c r="CV93" s="82">
        <f t="shared" ca="1" si="82"/>
        <v>29.475845320464924</v>
      </c>
      <c r="CW93" s="36">
        <f t="shared" ca="1" si="88"/>
        <v>0.96051200000000025</v>
      </c>
      <c r="CX93" s="36">
        <f t="shared" ca="1" si="88"/>
        <v>0.52027733333333348</v>
      </c>
      <c r="CY93" s="36">
        <f t="shared" ca="1" si="88"/>
        <v>0.32859621052631588</v>
      </c>
      <c r="CZ93" s="36">
        <f t="shared" ca="1" si="88"/>
        <v>0.22703010909090912</v>
      </c>
      <c r="DA93" s="36">
        <f t="shared" ca="1" si="88"/>
        <v>0.19978649600000006</v>
      </c>
      <c r="DB93" s="36">
        <f t="shared" ca="1" si="88"/>
        <v>0.19978649600000006</v>
      </c>
      <c r="DC93" s="36">
        <f t="shared" ca="1" si="88"/>
        <v>0.19978649600000006</v>
      </c>
      <c r="DD93" s="36">
        <f t="shared" ca="1" si="88"/>
        <v>0.19978649600000006</v>
      </c>
      <c r="DE93" s="36">
        <f t="shared" ca="1" si="88"/>
        <v>0.19978649600000006</v>
      </c>
      <c r="DF93" s="56">
        <f t="shared" ca="1" si="88"/>
        <v>0.19978649600000006</v>
      </c>
      <c r="DG93" s="56">
        <f t="shared" ca="1" si="88"/>
        <v>0.19978649600000006</v>
      </c>
      <c r="DH93" s="56">
        <f t="shared" ca="1" si="88"/>
        <v>0.39957299200000013</v>
      </c>
      <c r="DI93" s="56">
        <f t="shared" ca="1" si="88"/>
        <v>0.59935948800000016</v>
      </c>
      <c r="DJ93" s="56">
        <f t="shared" ca="1" si="88"/>
        <v>0.99893248000000012</v>
      </c>
      <c r="DK93" s="82">
        <f t="shared" ca="1" si="83"/>
        <v>1.9978649600000002</v>
      </c>
      <c r="DL93" s="82">
        <f t="shared" ca="1" si="83"/>
        <v>3.9957299200000005</v>
      </c>
      <c r="DM93" s="82">
        <f t="shared" ca="1" si="83"/>
        <v>7.991459840000001</v>
      </c>
      <c r="DN93" s="82">
        <f t="shared" ca="1" si="83"/>
        <v>15.982919680000002</v>
      </c>
      <c r="DO93" s="36">
        <f t="shared" ca="1" si="89"/>
        <v>0.29166641206153854</v>
      </c>
      <c r="DP93" s="36">
        <f t="shared" ca="1" si="89"/>
        <v>0.15798597320000005</v>
      </c>
      <c r="DQ93" s="36">
        <f t="shared" ca="1" si="89"/>
        <v>9.9780614652631605E-2</v>
      </c>
      <c r="DR93" s="36">
        <f t="shared" ca="1" si="89"/>
        <v>6.8939333760000013E-2</v>
      </c>
      <c r="DS93" s="36">
        <f t="shared" ca="1" si="89"/>
        <v>6.0666613708800013E-2</v>
      </c>
      <c r="DT93" s="36">
        <f t="shared" ca="1" si="89"/>
        <v>6.0666613708800013E-2</v>
      </c>
      <c r="DU93" s="36">
        <f t="shared" ca="1" si="89"/>
        <v>6.0666613708800013E-2</v>
      </c>
      <c r="DV93" s="36">
        <f t="shared" ca="1" si="89"/>
        <v>6.0666613708800013E-2</v>
      </c>
      <c r="DW93" s="36">
        <f t="shared" ca="1" si="89"/>
        <v>6.0666613708800013E-2</v>
      </c>
      <c r="DX93" s="56">
        <f t="shared" ca="1" si="89"/>
        <v>6.0666613708800013E-2</v>
      </c>
      <c r="DY93" s="56">
        <f t="shared" ca="1" si="89"/>
        <v>6.0666613708800013E-2</v>
      </c>
      <c r="DZ93" s="56">
        <f t="shared" ca="1" si="89"/>
        <v>0.12133322741760003</v>
      </c>
      <c r="EA93" s="56">
        <f t="shared" ca="1" si="89"/>
        <v>0.18199984112640005</v>
      </c>
      <c r="EB93" s="56">
        <f t="shared" ca="1" si="89"/>
        <v>0.30333306854400011</v>
      </c>
      <c r="EC93" s="82">
        <f t="shared" ca="1" si="90"/>
        <v>0.60666613708800021</v>
      </c>
      <c r="ED93" s="82">
        <f t="shared" ca="1" si="90"/>
        <v>1.2133322741760004</v>
      </c>
      <c r="EE93" s="82">
        <f t="shared" ca="1" si="90"/>
        <v>2.4266645483520008</v>
      </c>
      <c r="EF93" s="82">
        <f t="shared" ca="1" si="84"/>
        <v>4.8533290967040017</v>
      </c>
      <c r="EG93" s="36">
        <f t="shared" ca="1" si="91"/>
        <v>8.4391798153846148E-2</v>
      </c>
      <c r="EH93" s="36">
        <f t="shared" ca="1" si="91"/>
        <v>4.5712223999999996E-2</v>
      </c>
      <c r="EI93" s="36">
        <f t="shared" ca="1" si="91"/>
        <v>2.887087831578947E-2</v>
      </c>
      <c r="EJ93" s="36">
        <f t="shared" ca="1" si="91"/>
        <v>1.9947152290909088E-2</v>
      </c>
      <c r="EK93" s="36">
        <f t="shared" ca="1" si="91"/>
        <v>1.7553494015999999E-2</v>
      </c>
      <c r="EL93" s="36">
        <f t="shared" ca="1" si="91"/>
        <v>1.7553494015999999E-2</v>
      </c>
      <c r="EM93" s="36">
        <f t="shared" ca="1" si="91"/>
        <v>1.7553494015999999E-2</v>
      </c>
      <c r="EN93" s="36">
        <f t="shared" ca="1" si="91"/>
        <v>1.7553494015999999E-2</v>
      </c>
      <c r="EO93" s="36">
        <f t="shared" ca="1" si="91"/>
        <v>1.7553494015999999E-2</v>
      </c>
      <c r="EP93" s="56">
        <f t="shared" ca="1" si="91"/>
        <v>1.7553494015999999E-2</v>
      </c>
      <c r="EQ93" s="56">
        <f t="shared" ca="1" si="91"/>
        <v>1.7553494015999999E-2</v>
      </c>
      <c r="ER93" s="56">
        <f t="shared" ca="1" si="91"/>
        <v>3.5106988031999999E-2</v>
      </c>
      <c r="ES93" s="56">
        <f t="shared" ca="1" si="91"/>
        <v>5.2660482048000001E-2</v>
      </c>
      <c r="ET93" s="56">
        <f t="shared" ca="1" si="91"/>
        <v>8.7767470079999993E-2</v>
      </c>
      <c r="EU93" s="82">
        <f t="shared" ca="1" si="92"/>
        <v>0.17553494015999999</v>
      </c>
      <c r="EV93" s="82">
        <f t="shared" ca="1" si="92"/>
        <v>0.35106988031999997</v>
      </c>
      <c r="EW93" s="82">
        <f t="shared" ca="1" si="92"/>
        <v>0.70213976063999994</v>
      </c>
      <c r="EX93" s="82">
        <f t="shared" ca="1" si="85"/>
        <v>1.4042795212799999</v>
      </c>
    </row>
    <row r="94" spans="19:154" x14ac:dyDescent="0.15">
      <c r="S94" s="36">
        <v>91</v>
      </c>
      <c r="T94" s="40">
        <f>引用信息!W113</f>
        <v>399.63016093317776</v>
      </c>
      <c r="U94" s="40">
        <f>引用信息!X113</f>
        <v>28.428051466822218</v>
      </c>
      <c r="V94" s="40">
        <f>引用信息!Y113</f>
        <v>11.349333333333334</v>
      </c>
      <c r="W94" s="40">
        <f>引用信息!Z113</f>
        <v>3.0447956000000009</v>
      </c>
      <c r="X94" s="40">
        <f>引用信息!AA113</f>
        <v>0.88099199999999989</v>
      </c>
      <c r="Y94" s="37">
        <f>IF(INT(求节点($J$4:$J$21,$I$4:$I$21,节奏总纲!AD94))&gt;$I$21,$I$21,INT(求节点($J$4:$J$21,$I$4:$I$21,节奏总纲!AD94)))</f>
        <v>18</v>
      </c>
      <c r="Z94" s="37">
        <f>IF(INT(求节点($J$4:$J$21,$I$4:$I$21,节奏总纲!AE94))&gt;$I$21,$I$21,INT(求节点($J$4:$J$21,$I$4:$I$21,节奏总纲!AE94)))</f>
        <v>18</v>
      </c>
      <c r="AA94" s="37">
        <f>IF(INT(求节点($J$4:$J$21,$I$4:$I$21,节奏总纲!AF94))&gt;$I$21,$I$21,INT(求节点($J$4:$J$21,$I$4:$I$21,节奏总纲!AF94)))</f>
        <v>18</v>
      </c>
      <c r="AB94" s="37">
        <f>IF(INT(求节点($J$4:$J$21,$I$4:$I$21,节奏总纲!AG94))&gt;$I$21,$I$21,INT(求节点($J$4:$J$21,$I$4:$I$21,节奏总纲!AG94)))</f>
        <v>18</v>
      </c>
      <c r="AC94" s="37">
        <f>IF(INT(求节点($J$4:$J$21,$I$4:$I$21,节奏总纲!AH94))&gt;$I$21,$I$21,INT(求节点($J$4:$J$21,$I$4:$I$21,节奏总纲!AH94)))</f>
        <v>18</v>
      </c>
      <c r="AD94" s="55">
        <f>('[2]功能-行军令'!F$7+'[2]功能-行军令'!F$14+24*60/'[2]功能-行军令'!$F$18)*'[2]功能-行军令'!$AJ$7</f>
        <v>27.599999999999998</v>
      </c>
      <c r="AE94" s="55">
        <f>('[2]功能-行军令'!G$7+'[2]功能-行军令'!G$14+24*60/'[2]功能-行军令'!$F$18)*'[2]功能-行军令'!$AJ$7</f>
        <v>40.199999999999996</v>
      </c>
      <c r="AF94" s="55">
        <f>('[2]功能-行军令'!H$7+'[2]功能-行军令'!H$14+24*60/'[2]功能-行军令'!$F$18)*'[2]功能-行军令'!$AJ$7</f>
        <v>54.6</v>
      </c>
      <c r="AG94" s="55">
        <f>('[2]功能-行军令'!I$7+'[2]功能-行军令'!I$14+24*60/'[2]功能-行军令'!$F$18)*'[2]功能-行军令'!$AJ$7</f>
        <v>61.8</v>
      </c>
      <c r="AH94" s="55">
        <f>('[2]功能-行军令'!J$7+'[2]功能-行军令'!J$14+24*60/'[2]功能-行军令'!$F$18)*'[2]功能-行军令'!$AJ$7</f>
        <v>61.8</v>
      </c>
      <c r="AL94" s="35">
        <v>91</v>
      </c>
      <c r="AM94" s="28">
        <f t="shared" ca="1" si="93"/>
        <v>20.053672899079938</v>
      </c>
      <c r="AN94" s="28">
        <f t="shared" ca="1" si="93"/>
        <v>10.862406153668299</v>
      </c>
      <c r="AO94" s="28">
        <f t="shared" ca="1" si="93"/>
        <v>6.8604670444220837</v>
      </c>
      <c r="AP94" s="28">
        <f t="shared" ca="1" si="93"/>
        <v>4.7399590488734376</v>
      </c>
      <c r="AQ94" s="28">
        <f t="shared" ca="1" si="93"/>
        <v>4.1711639630086266</v>
      </c>
      <c r="AR94" s="28">
        <f t="shared" ca="1" si="93"/>
        <v>4.1711639630086266</v>
      </c>
      <c r="AS94" s="28">
        <f t="shared" ca="1" si="93"/>
        <v>4.1711639630086266</v>
      </c>
      <c r="AT94" s="28">
        <f t="shared" ca="1" si="93"/>
        <v>4.1711639630086266</v>
      </c>
      <c r="AU94" s="28">
        <f t="shared" ca="1" si="70"/>
        <v>4.1711639630086266</v>
      </c>
      <c r="AV94" s="28">
        <f t="shared" ca="1" si="94"/>
        <v>4.1711639630086266</v>
      </c>
      <c r="AW94" s="28">
        <f t="shared" ca="1" si="94"/>
        <v>4.1711639630086266</v>
      </c>
      <c r="AX94" s="28">
        <f t="shared" ca="1" si="94"/>
        <v>8.3423279260172531</v>
      </c>
      <c r="AY94" s="28">
        <f t="shared" ca="1" si="94"/>
        <v>12.513491889025879</v>
      </c>
      <c r="AZ94" s="28">
        <f t="shared" ca="1" si="94"/>
        <v>20.85581981504313</v>
      </c>
      <c r="BA94" s="28">
        <f t="shared" ca="1" si="80"/>
        <v>41.71163963008626</v>
      </c>
      <c r="BB94" s="28">
        <f t="shared" ca="1" si="80"/>
        <v>83.423279260172521</v>
      </c>
      <c r="BC94" s="28">
        <f t="shared" ca="1" si="80"/>
        <v>166.84655852034504</v>
      </c>
      <c r="BD94" s="28">
        <f t="shared" ca="1" si="80"/>
        <v>333.69311704069008</v>
      </c>
      <c r="BE94" s="28"/>
      <c r="BF94" s="28">
        <f t="shared" ca="1" si="71"/>
        <v>739.10088696848425</v>
      </c>
      <c r="BG94" s="28"/>
      <c r="BI94" s="28"/>
      <c r="BJ94" s="28"/>
      <c r="BK94" s="28"/>
      <c r="BL94" s="36">
        <v>91</v>
      </c>
      <c r="BM94" s="36">
        <f t="shared" ref="BM94:BZ103" ca="1" si="95">IF(OFFSET($X$3,$S94,BM$1)&lt;BM$3,0,
OFFSET($S$3,$S94,BM$1)
*IFERROR(INDEX($K$49:$K$66,OFFSET($X$3,$S94,BM$1)-BM$3+1),0)
*OFFSET($AC$3,$S94,BM$1)
/(INDEX($D$4:$D$21,BM$3)
*INDEX($E$4:$E$21,BM$3)))</f>
        <v>16.968911448854932</v>
      </c>
      <c r="BN94" s="36">
        <f t="shared" ca="1" si="95"/>
        <v>9.191493701463088</v>
      </c>
      <c r="BO94" s="36">
        <f t="shared" ca="1" si="95"/>
        <v>5.8051539167135289</v>
      </c>
      <c r="BP94" s="36">
        <f t="shared" ca="1" si="95"/>
        <v>4.0108336151838921</v>
      </c>
      <c r="BQ94" s="36">
        <f t="shared" ca="1" si="95"/>
        <v>3.5295335813618256</v>
      </c>
      <c r="BR94" s="36">
        <f t="shared" ca="1" si="95"/>
        <v>3.5295335813618256</v>
      </c>
      <c r="BS94" s="36">
        <f t="shared" ca="1" si="95"/>
        <v>3.5295335813618256</v>
      </c>
      <c r="BT94" s="36">
        <f t="shared" ca="1" si="95"/>
        <v>3.5295335813618256</v>
      </c>
      <c r="BU94" s="36">
        <f t="shared" ca="1" si="95"/>
        <v>3.5295335813618256</v>
      </c>
      <c r="BV94" s="56">
        <f t="shared" ca="1" si="95"/>
        <v>3.5295335813618256</v>
      </c>
      <c r="BW94" s="56">
        <f t="shared" ca="1" si="95"/>
        <v>3.5295335813618256</v>
      </c>
      <c r="BX94" s="56">
        <f t="shared" ca="1" si="95"/>
        <v>7.0590671627236512</v>
      </c>
      <c r="BY94" s="56">
        <f t="shared" ca="1" si="95"/>
        <v>10.588600744085477</v>
      </c>
      <c r="BZ94" s="56">
        <f t="shared" ca="1" si="95"/>
        <v>17.647667906809129</v>
      </c>
      <c r="CA94" s="82">
        <f t="shared" ca="1" si="81"/>
        <v>35.295335813618259</v>
      </c>
      <c r="CB94" s="82">
        <f t="shared" ca="1" si="81"/>
        <v>70.590671627236517</v>
      </c>
      <c r="CC94" s="82">
        <f t="shared" ca="1" si="81"/>
        <v>141.18134325447303</v>
      </c>
      <c r="CD94" s="82">
        <f t="shared" ca="1" si="81"/>
        <v>282.36268650894607</v>
      </c>
      <c r="CE94" s="36">
        <f t="shared" ref="CE94:CR103" ca="1" si="96">IF(OFFSET($X$3,$S94,CE$1)&lt;CE$3,0,
OFFSET($S$3,$S94,CE$1)
*IFERROR(INDEX($K$49:$K$66,OFFSET($X$3,$S94,CE$1)-CE$3+1),0)
*OFFSET($AC$3,$S94,CE$1)
/(INDEX($D$4:$D$21,CE$3)
*INDEX($E$4:$E$21,CE$3)))</f>
        <v>1.7581656445634661</v>
      </c>
      <c r="CF94" s="36">
        <f t="shared" ca="1" si="96"/>
        <v>0.95233972413854417</v>
      </c>
      <c r="CG94" s="36">
        <f t="shared" ca="1" si="96"/>
        <v>0.60147772050855419</v>
      </c>
      <c r="CH94" s="36">
        <f t="shared" ca="1" si="96"/>
        <v>0.41556642507863745</v>
      </c>
      <c r="CI94" s="36">
        <f t="shared" ca="1" si="96"/>
        <v>0.36569845406920098</v>
      </c>
      <c r="CJ94" s="36">
        <f t="shared" ca="1" si="96"/>
        <v>0.36569845406920098</v>
      </c>
      <c r="CK94" s="36">
        <f t="shared" ca="1" si="96"/>
        <v>0.36569845406920098</v>
      </c>
      <c r="CL94" s="36">
        <f t="shared" ca="1" si="96"/>
        <v>0.36569845406920098</v>
      </c>
      <c r="CM94" s="36">
        <f t="shared" ca="1" si="96"/>
        <v>0.36569845406920098</v>
      </c>
      <c r="CN94" s="56">
        <f t="shared" ca="1" si="96"/>
        <v>0.36569845406920098</v>
      </c>
      <c r="CO94" s="56">
        <f t="shared" ca="1" si="96"/>
        <v>0.36569845406920098</v>
      </c>
      <c r="CP94" s="56">
        <f t="shared" ca="1" si="96"/>
        <v>0.73139690813840197</v>
      </c>
      <c r="CQ94" s="56">
        <f t="shared" ca="1" si="96"/>
        <v>1.097095362207603</v>
      </c>
      <c r="CR94" s="56">
        <f t="shared" ca="1" si="96"/>
        <v>1.8284922703460051</v>
      </c>
      <c r="CS94" s="82">
        <f t="shared" ca="1" si="82"/>
        <v>3.6569845406920103</v>
      </c>
      <c r="CT94" s="82">
        <f t="shared" ca="1" si="82"/>
        <v>7.3139690813840206</v>
      </c>
      <c r="CU94" s="82">
        <f t="shared" ca="1" si="82"/>
        <v>14.627938162768041</v>
      </c>
      <c r="CV94" s="82">
        <f t="shared" ca="1" si="82"/>
        <v>29.255876325536082</v>
      </c>
      <c r="CW94" s="36">
        <f t="shared" ref="CW94:DJ103" ca="1" si="97">IF(OFFSET($X$3,$S94,CW$1)&lt;CW$3,0,
OFFSET($S$3,$S94,CW$1)
*IFERROR(INDEX($K$49:$K$66,OFFSET($X$3,$S94,CW$1)-CW$3+1),0)
*OFFSET($AC$3,$S94,CW$1)
/(INDEX($D$4:$D$21,CW$3)
*INDEX($E$4:$E$21,CW$3)))</f>
        <v>0.95334400000000008</v>
      </c>
      <c r="CX94" s="36">
        <f t="shared" ca="1" si="97"/>
        <v>0.51639466666666667</v>
      </c>
      <c r="CY94" s="36">
        <f t="shared" ca="1" si="97"/>
        <v>0.32614400000000004</v>
      </c>
      <c r="CZ94" s="36">
        <f t="shared" ca="1" si="97"/>
        <v>0.22533585454545454</v>
      </c>
      <c r="DA94" s="36">
        <f t="shared" ca="1" si="97"/>
        <v>0.19829555200000001</v>
      </c>
      <c r="DB94" s="36">
        <f t="shared" ca="1" si="97"/>
        <v>0.19829555200000001</v>
      </c>
      <c r="DC94" s="36">
        <f t="shared" ca="1" si="97"/>
        <v>0.19829555200000001</v>
      </c>
      <c r="DD94" s="36">
        <f t="shared" ca="1" si="97"/>
        <v>0.19829555200000001</v>
      </c>
      <c r="DE94" s="36">
        <f t="shared" ca="1" si="97"/>
        <v>0.19829555200000001</v>
      </c>
      <c r="DF94" s="56">
        <f t="shared" ca="1" si="97"/>
        <v>0.19829555200000001</v>
      </c>
      <c r="DG94" s="56">
        <f t="shared" ca="1" si="97"/>
        <v>0.19829555200000001</v>
      </c>
      <c r="DH94" s="56">
        <f t="shared" ca="1" si="97"/>
        <v>0.39659110400000003</v>
      </c>
      <c r="DI94" s="56">
        <f t="shared" ca="1" si="97"/>
        <v>0.59488665600000001</v>
      </c>
      <c r="DJ94" s="56">
        <f t="shared" ca="1" si="97"/>
        <v>0.99147775999999999</v>
      </c>
      <c r="DK94" s="82">
        <f t="shared" ca="1" si="83"/>
        <v>1.98295552</v>
      </c>
      <c r="DL94" s="82">
        <f t="shared" ca="1" si="83"/>
        <v>3.9659110399999999</v>
      </c>
      <c r="DM94" s="82">
        <f t="shared" ca="1" si="83"/>
        <v>7.9318220799999999</v>
      </c>
      <c r="DN94" s="82">
        <f t="shared" ca="1" si="83"/>
        <v>15.86364416</v>
      </c>
      <c r="DO94" s="36">
        <f t="shared" ref="DO94:EB103" ca="1" si="98">IF(OFFSET($X$3,$S94,DO$1)&lt;DO$3,0,
OFFSET($S$3,$S94,DO$1)
*IFERROR(INDEX($K$49:$K$66,OFFSET($X$3,$S94,DO$1)-DO$3+1),0)
*OFFSET($AC$3,$S94,DO$1)
/(INDEX($D$4:$D$21,DO$3)
*INDEX($E$4:$E$21,DO$3)))</f>
        <v>0.28948979704615391</v>
      </c>
      <c r="DP94" s="36">
        <f t="shared" ca="1" si="98"/>
        <v>0.15680697340000002</v>
      </c>
      <c r="DQ94" s="36">
        <f t="shared" ca="1" si="98"/>
        <v>9.9035983200000025E-2</v>
      </c>
      <c r="DR94" s="36">
        <f t="shared" ca="1" si="98"/>
        <v>6.842486112E-2</v>
      </c>
      <c r="DS94" s="36">
        <f t="shared" ca="1" si="98"/>
        <v>6.0213877785600015E-2</v>
      </c>
      <c r="DT94" s="36">
        <f t="shared" ca="1" si="98"/>
        <v>6.0213877785600015E-2</v>
      </c>
      <c r="DU94" s="36">
        <f t="shared" ca="1" si="98"/>
        <v>6.0213877785600015E-2</v>
      </c>
      <c r="DV94" s="36">
        <f t="shared" ca="1" si="98"/>
        <v>6.0213877785600015E-2</v>
      </c>
      <c r="DW94" s="36">
        <f t="shared" ca="1" si="98"/>
        <v>6.0213877785600015E-2</v>
      </c>
      <c r="DX94" s="56">
        <f t="shared" ca="1" si="98"/>
        <v>6.0213877785600015E-2</v>
      </c>
      <c r="DY94" s="56">
        <f t="shared" ca="1" si="98"/>
        <v>6.0213877785600015E-2</v>
      </c>
      <c r="DZ94" s="56">
        <f t="shared" ca="1" si="98"/>
        <v>0.12042775557120003</v>
      </c>
      <c r="EA94" s="56">
        <f t="shared" ca="1" si="98"/>
        <v>0.18064163335680003</v>
      </c>
      <c r="EB94" s="56">
        <f t="shared" ca="1" si="98"/>
        <v>0.30106938892800006</v>
      </c>
      <c r="EC94" s="82">
        <f t="shared" ca="1" si="90"/>
        <v>0.60213877785600012</v>
      </c>
      <c r="ED94" s="82">
        <f t="shared" ca="1" si="90"/>
        <v>1.2042775557120002</v>
      </c>
      <c r="EE94" s="82">
        <f t="shared" ca="1" si="90"/>
        <v>2.4085551114240005</v>
      </c>
      <c r="EF94" s="82">
        <f t="shared" ca="1" si="84"/>
        <v>4.8171102228480009</v>
      </c>
      <c r="EG94" s="36">
        <f t="shared" ref="EG94:ET103" ca="1" si="99">IF(OFFSET($X$3,$S94,EG$1)&lt;EG$3,0,
OFFSET($S$3,$S94,EG$1)
*IFERROR(INDEX($K$49:$K$66,OFFSET($X$3,$S94,EG$1)-EG$3+1),0)
*OFFSET($AC$3,$S94,EG$1)
/(INDEX($D$4:$D$21,EG$3)
*INDEX($E$4:$E$21,EG$3)))</f>
        <v>8.3762008615384603E-2</v>
      </c>
      <c r="EH94" s="36">
        <f t="shared" ca="1" si="99"/>
        <v>4.5371087999999997E-2</v>
      </c>
      <c r="EI94" s="36">
        <f t="shared" ca="1" si="99"/>
        <v>2.8655423999999995E-2</v>
      </c>
      <c r="EJ94" s="36">
        <f t="shared" ca="1" si="99"/>
        <v>1.979829294545454E-2</v>
      </c>
      <c r="EK94" s="36">
        <f t="shared" ca="1" si="99"/>
        <v>1.7422497791999999E-2</v>
      </c>
      <c r="EL94" s="36">
        <f t="shared" ca="1" si="99"/>
        <v>1.7422497791999999E-2</v>
      </c>
      <c r="EM94" s="36">
        <f t="shared" ca="1" si="99"/>
        <v>1.7422497791999999E-2</v>
      </c>
      <c r="EN94" s="36">
        <f t="shared" ca="1" si="99"/>
        <v>1.7422497791999999E-2</v>
      </c>
      <c r="EO94" s="36">
        <f t="shared" ca="1" si="99"/>
        <v>1.7422497791999999E-2</v>
      </c>
      <c r="EP94" s="56">
        <f t="shared" ca="1" si="99"/>
        <v>1.7422497791999999E-2</v>
      </c>
      <c r="EQ94" s="56">
        <f t="shared" ca="1" si="99"/>
        <v>1.7422497791999999E-2</v>
      </c>
      <c r="ER94" s="56">
        <f t="shared" ca="1" si="99"/>
        <v>3.4844995583999998E-2</v>
      </c>
      <c r="ES94" s="56">
        <f t="shared" ca="1" si="99"/>
        <v>5.2267493375999993E-2</v>
      </c>
      <c r="ET94" s="56">
        <f t="shared" ca="1" si="99"/>
        <v>8.7112488959999984E-2</v>
      </c>
      <c r="EU94" s="82">
        <f t="shared" ca="1" si="92"/>
        <v>0.17422497791999997</v>
      </c>
      <c r="EV94" s="82">
        <f t="shared" ca="1" si="92"/>
        <v>0.34844995583999994</v>
      </c>
      <c r="EW94" s="82">
        <f t="shared" ca="1" si="92"/>
        <v>0.69689991167999987</v>
      </c>
      <c r="EX94" s="82">
        <f t="shared" ca="1" si="85"/>
        <v>1.3937998233599997</v>
      </c>
    </row>
    <row r="95" spans="19:154" x14ac:dyDescent="0.15">
      <c r="S95" s="36">
        <v>92</v>
      </c>
      <c r="T95" s="40">
        <f>引用信息!W114</f>
        <v>396.62542288104862</v>
      </c>
      <c r="U95" s="40">
        <f>引用信息!X114</f>
        <v>28.214306718951374</v>
      </c>
      <c r="V95" s="40">
        <f>引用信息!Y114</f>
        <v>11.264000000000001</v>
      </c>
      <c r="W95" s="40">
        <f>引用信息!Z114</f>
        <v>3.021902400000001</v>
      </c>
      <c r="X95" s="40">
        <f>引用信息!AA114</f>
        <v>0.87436799999999992</v>
      </c>
      <c r="Y95" s="37">
        <f>IF(INT(求节点($J$4:$J$21,$I$4:$I$21,节奏总纲!AD95))&gt;$I$21,$I$21,INT(求节点($J$4:$J$21,$I$4:$I$21,节奏总纲!AD95)))</f>
        <v>18</v>
      </c>
      <c r="Z95" s="37">
        <f>IF(INT(求节点($J$4:$J$21,$I$4:$I$21,节奏总纲!AE95))&gt;$I$21,$I$21,INT(求节点($J$4:$J$21,$I$4:$I$21,节奏总纲!AE95)))</f>
        <v>18</v>
      </c>
      <c r="AA95" s="37">
        <f>IF(INT(求节点($J$4:$J$21,$I$4:$I$21,节奏总纲!AF95))&gt;$I$21,$I$21,INT(求节点($J$4:$J$21,$I$4:$I$21,节奏总纲!AF95)))</f>
        <v>18</v>
      </c>
      <c r="AB95" s="37">
        <f>IF(INT(求节点($J$4:$J$21,$I$4:$I$21,节奏总纲!AG95))&gt;$I$21,$I$21,INT(求节点($J$4:$J$21,$I$4:$I$21,节奏总纲!AG95)))</f>
        <v>18</v>
      </c>
      <c r="AC95" s="37">
        <f>IF(INT(求节点($J$4:$J$21,$I$4:$I$21,节奏总纲!AH95))&gt;$I$21,$I$21,INT(求节点($J$4:$J$21,$I$4:$I$21,节奏总纲!AH95)))</f>
        <v>18</v>
      </c>
      <c r="AD95" s="55">
        <f>('[2]功能-行军令'!F$7+'[2]功能-行军令'!F$14+24*60/'[2]功能-行军令'!$F$18)*'[2]功能-行军令'!$AJ$7</f>
        <v>27.599999999999998</v>
      </c>
      <c r="AE95" s="55">
        <f>('[2]功能-行军令'!G$7+'[2]功能-行军令'!G$14+24*60/'[2]功能-行军令'!$F$18)*'[2]功能-行军令'!$AJ$7</f>
        <v>40.199999999999996</v>
      </c>
      <c r="AF95" s="55">
        <f>('[2]功能-行军令'!H$7+'[2]功能-行军令'!H$14+24*60/'[2]功能-行军令'!$F$18)*'[2]功能-行军令'!$AJ$7</f>
        <v>54.6</v>
      </c>
      <c r="AG95" s="55">
        <f>('[2]功能-行军令'!I$7+'[2]功能-行军令'!I$14+24*60/'[2]功能-行军令'!$F$18)*'[2]功能-行军令'!$AJ$7</f>
        <v>61.8</v>
      </c>
      <c r="AH95" s="55">
        <f>('[2]功能-行军令'!J$7+'[2]功能-行军令'!J$14+24*60/'[2]功能-行军令'!$F$18)*'[2]功能-行军令'!$AJ$7</f>
        <v>61.8</v>
      </c>
      <c r="AL95" s="35">
        <v>92</v>
      </c>
      <c r="AM95" s="28">
        <f t="shared" ref="AM95:AT104" ca="1" si="100">SUMIF($BM$3:$EX$3,AM$3,$BM95:$EX95)</f>
        <v>19.902893403598135</v>
      </c>
      <c r="AN95" s="28">
        <f t="shared" ca="1" si="100"/>
        <v>10.780733926948988</v>
      </c>
      <c r="AO95" s="28">
        <f t="shared" ca="1" si="100"/>
        <v>6.8088845854414668</v>
      </c>
      <c r="AP95" s="28">
        <f t="shared" ca="1" si="100"/>
        <v>4.7043202590322846</v>
      </c>
      <c r="AQ95" s="28">
        <f t="shared" ca="1" si="100"/>
        <v>4.1398018279484115</v>
      </c>
      <c r="AR95" s="28">
        <f t="shared" ca="1" si="100"/>
        <v>4.1398018279484115</v>
      </c>
      <c r="AS95" s="28">
        <f t="shared" ca="1" si="100"/>
        <v>4.1398018279484115</v>
      </c>
      <c r="AT95" s="28">
        <f t="shared" ca="1" si="100"/>
        <v>4.1398018279484115</v>
      </c>
      <c r="AU95" s="28">
        <f t="shared" ca="1" si="70"/>
        <v>4.1398018279484115</v>
      </c>
      <c r="AV95" s="28">
        <f t="shared" ca="1" si="94"/>
        <v>4.1398018279484115</v>
      </c>
      <c r="AW95" s="28">
        <f t="shared" ca="1" si="94"/>
        <v>4.1398018279484115</v>
      </c>
      <c r="AX95" s="28">
        <f t="shared" ca="1" si="94"/>
        <v>8.2796036558968229</v>
      </c>
      <c r="AY95" s="28">
        <f t="shared" ca="1" si="94"/>
        <v>12.419405483845235</v>
      </c>
      <c r="AZ95" s="28">
        <f t="shared" ca="1" si="94"/>
        <v>20.69900913974206</v>
      </c>
      <c r="BA95" s="28">
        <f t="shared" ca="1" si="80"/>
        <v>41.39801827948412</v>
      </c>
      <c r="BB95" s="28">
        <f t="shared" ca="1" si="80"/>
        <v>82.79603655896824</v>
      </c>
      <c r="BC95" s="28">
        <f t="shared" ca="1" si="80"/>
        <v>165.59207311793648</v>
      </c>
      <c r="BD95" s="28">
        <f t="shared" ca="1" si="80"/>
        <v>331.18414623587296</v>
      </c>
      <c r="BE95" s="28"/>
      <c r="BF95" s="28">
        <f t="shared" ca="1" si="71"/>
        <v>733.5437374424057</v>
      </c>
      <c r="BG95" s="28"/>
      <c r="BI95" s="28"/>
      <c r="BJ95" s="28"/>
      <c r="BK95" s="28"/>
      <c r="BL95" s="36">
        <v>92</v>
      </c>
      <c r="BM95" s="36">
        <f t="shared" ca="1" si="95"/>
        <v>16.841325648487604</v>
      </c>
      <c r="BN95" s="36">
        <f t="shared" ca="1" si="95"/>
        <v>9.1223847262641176</v>
      </c>
      <c r="BO95" s="36">
        <f t="shared" ca="1" si="95"/>
        <v>5.7615061429036531</v>
      </c>
      <c r="BP95" s="36">
        <f t="shared" ca="1" si="95"/>
        <v>3.9806769714607055</v>
      </c>
      <c r="BQ95" s="36">
        <f t="shared" ca="1" si="95"/>
        <v>3.5029957348854213</v>
      </c>
      <c r="BR95" s="36">
        <f t="shared" ca="1" si="95"/>
        <v>3.5029957348854213</v>
      </c>
      <c r="BS95" s="36">
        <f t="shared" ca="1" si="95"/>
        <v>3.5029957348854213</v>
      </c>
      <c r="BT95" s="36">
        <f t="shared" ca="1" si="95"/>
        <v>3.5029957348854213</v>
      </c>
      <c r="BU95" s="36">
        <f t="shared" ca="1" si="95"/>
        <v>3.5029957348854213</v>
      </c>
      <c r="BV95" s="56">
        <f t="shared" ca="1" si="95"/>
        <v>3.5029957348854213</v>
      </c>
      <c r="BW95" s="56">
        <f t="shared" ca="1" si="95"/>
        <v>3.5029957348854213</v>
      </c>
      <c r="BX95" s="56">
        <f t="shared" ca="1" si="95"/>
        <v>7.0059914697708425</v>
      </c>
      <c r="BY95" s="56">
        <f t="shared" ca="1" si="95"/>
        <v>10.508987204656263</v>
      </c>
      <c r="BZ95" s="56">
        <f t="shared" ca="1" si="95"/>
        <v>17.514978674427109</v>
      </c>
      <c r="CA95" s="82">
        <f t="shared" ca="1" si="81"/>
        <v>35.029957348854218</v>
      </c>
      <c r="CB95" s="82">
        <f t="shared" ca="1" si="81"/>
        <v>70.059914697708436</v>
      </c>
      <c r="CC95" s="82">
        <f t="shared" ca="1" si="81"/>
        <v>140.11982939541687</v>
      </c>
      <c r="CD95" s="82">
        <f t="shared" ca="1" si="81"/>
        <v>280.23965879083374</v>
      </c>
      <c r="CE95" s="36">
        <f t="shared" ca="1" si="96"/>
        <v>1.7449463540028387</v>
      </c>
      <c r="CF95" s="36">
        <f t="shared" ca="1" si="96"/>
        <v>0.94517927508487098</v>
      </c>
      <c r="CG95" s="36">
        <f t="shared" ca="1" si="96"/>
        <v>0.5969553316325501</v>
      </c>
      <c r="CH95" s="36">
        <f t="shared" ca="1" si="96"/>
        <v>0.41244186549158002</v>
      </c>
      <c r="CI95" s="36">
        <f t="shared" ca="1" si="96"/>
        <v>0.36294884163259045</v>
      </c>
      <c r="CJ95" s="36">
        <f t="shared" ca="1" si="96"/>
        <v>0.36294884163259045</v>
      </c>
      <c r="CK95" s="36">
        <f t="shared" ca="1" si="96"/>
        <v>0.36294884163259045</v>
      </c>
      <c r="CL95" s="36">
        <f t="shared" ca="1" si="96"/>
        <v>0.36294884163259045</v>
      </c>
      <c r="CM95" s="36">
        <f t="shared" ca="1" si="96"/>
        <v>0.36294884163259045</v>
      </c>
      <c r="CN95" s="56">
        <f t="shared" ca="1" si="96"/>
        <v>0.36294884163259045</v>
      </c>
      <c r="CO95" s="56">
        <f t="shared" ca="1" si="96"/>
        <v>0.36294884163259045</v>
      </c>
      <c r="CP95" s="56">
        <f t="shared" ca="1" si="96"/>
        <v>0.72589768326518089</v>
      </c>
      <c r="CQ95" s="56">
        <f t="shared" ca="1" si="96"/>
        <v>1.0888465248977715</v>
      </c>
      <c r="CR95" s="56">
        <f t="shared" ca="1" si="96"/>
        <v>1.8147442081629523</v>
      </c>
      <c r="CS95" s="82">
        <f t="shared" ca="1" si="82"/>
        <v>3.6294884163259047</v>
      </c>
      <c r="CT95" s="82">
        <f t="shared" ca="1" si="82"/>
        <v>7.2589768326518094</v>
      </c>
      <c r="CU95" s="82">
        <f t="shared" ca="1" si="82"/>
        <v>14.517953665303619</v>
      </c>
      <c r="CV95" s="82">
        <f t="shared" ca="1" si="82"/>
        <v>29.035907330607237</v>
      </c>
      <c r="CW95" s="36">
        <f t="shared" ca="1" si="97"/>
        <v>0.94617600000000013</v>
      </c>
      <c r="CX95" s="36">
        <f t="shared" ca="1" si="97"/>
        <v>0.51251200000000008</v>
      </c>
      <c r="CY95" s="36">
        <f t="shared" ca="1" si="97"/>
        <v>0.32369178947368427</v>
      </c>
      <c r="CZ95" s="36">
        <f t="shared" ca="1" si="97"/>
        <v>0.2236416</v>
      </c>
      <c r="DA95" s="36">
        <f t="shared" ca="1" si="97"/>
        <v>0.19680460800000002</v>
      </c>
      <c r="DB95" s="36">
        <f t="shared" ca="1" si="97"/>
        <v>0.19680460800000002</v>
      </c>
      <c r="DC95" s="36">
        <f t="shared" ca="1" si="97"/>
        <v>0.19680460800000002</v>
      </c>
      <c r="DD95" s="36">
        <f t="shared" ca="1" si="97"/>
        <v>0.19680460800000002</v>
      </c>
      <c r="DE95" s="36">
        <f t="shared" ca="1" si="97"/>
        <v>0.19680460800000002</v>
      </c>
      <c r="DF95" s="56">
        <f t="shared" ca="1" si="97"/>
        <v>0.19680460800000002</v>
      </c>
      <c r="DG95" s="56">
        <f t="shared" ca="1" si="97"/>
        <v>0.19680460800000002</v>
      </c>
      <c r="DH95" s="56">
        <f t="shared" ca="1" si="97"/>
        <v>0.39360921600000004</v>
      </c>
      <c r="DI95" s="56">
        <f t="shared" ca="1" si="97"/>
        <v>0.59041382399999998</v>
      </c>
      <c r="DJ95" s="56">
        <f t="shared" ca="1" si="97"/>
        <v>0.98402304000000007</v>
      </c>
      <c r="DK95" s="82">
        <f t="shared" ca="1" si="83"/>
        <v>1.9680460800000001</v>
      </c>
      <c r="DL95" s="82">
        <f t="shared" ca="1" si="83"/>
        <v>3.9360921600000003</v>
      </c>
      <c r="DM95" s="82">
        <f t="shared" ca="1" si="83"/>
        <v>7.8721843200000006</v>
      </c>
      <c r="DN95" s="82">
        <f t="shared" ca="1" si="83"/>
        <v>15.744368640000001</v>
      </c>
      <c r="DO95" s="36">
        <f t="shared" ca="1" si="98"/>
        <v>0.28731318203076933</v>
      </c>
      <c r="DP95" s="36">
        <f t="shared" ca="1" si="98"/>
        <v>0.15562797360000005</v>
      </c>
      <c r="DQ95" s="36">
        <f t="shared" ca="1" si="98"/>
        <v>9.8291351747368444E-2</v>
      </c>
      <c r="DR95" s="36">
        <f t="shared" ca="1" si="98"/>
        <v>6.7910388480000014E-2</v>
      </c>
      <c r="DS95" s="36">
        <f t="shared" ca="1" si="98"/>
        <v>5.9761141862400016E-2</v>
      </c>
      <c r="DT95" s="36">
        <f t="shared" ca="1" si="98"/>
        <v>5.9761141862400016E-2</v>
      </c>
      <c r="DU95" s="36">
        <f t="shared" ca="1" si="98"/>
        <v>5.9761141862400016E-2</v>
      </c>
      <c r="DV95" s="36">
        <f t="shared" ca="1" si="98"/>
        <v>5.9761141862400016E-2</v>
      </c>
      <c r="DW95" s="36">
        <f t="shared" ca="1" si="98"/>
        <v>5.9761141862400016E-2</v>
      </c>
      <c r="DX95" s="56">
        <f t="shared" ca="1" si="98"/>
        <v>5.9761141862400016E-2</v>
      </c>
      <c r="DY95" s="56">
        <f t="shared" ca="1" si="98"/>
        <v>5.9761141862400016E-2</v>
      </c>
      <c r="DZ95" s="56">
        <f t="shared" ca="1" si="98"/>
        <v>0.11952228372480003</v>
      </c>
      <c r="EA95" s="56">
        <f t="shared" ca="1" si="98"/>
        <v>0.17928342558720006</v>
      </c>
      <c r="EB95" s="56">
        <f t="shared" ca="1" si="98"/>
        <v>0.29880570931200007</v>
      </c>
      <c r="EC95" s="82">
        <f t="shared" ca="1" si="90"/>
        <v>0.59761141862400013</v>
      </c>
      <c r="ED95" s="82">
        <f t="shared" ca="1" si="90"/>
        <v>1.1952228372480003</v>
      </c>
      <c r="EE95" s="82">
        <f t="shared" ca="1" si="90"/>
        <v>2.3904456744960005</v>
      </c>
      <c r="EF95" s="82">
        <f t="shared" ca="1" si="84"/>
        <v>4.7808913489920011</v>
      </c>
      <c r="EG95" s="36">
        <f t="shared" ca="1" si="99"/>
        <v>8.3132219076923086E-2</v>
      </c>
      <c r="EH95" s="36">
        <f t="shared" ca="1" si="99"/>
        <v>4.5029952000000005E-2</v>
      </c>
      <c r="EI95" s="36">
        <f t="shared" ca="1" si="99"/>
        <v>2.8439969684210527E-2</v>
      </c>
      <c r="EJ95" s="36">
        <f t="shared" ca="1" si="99"/>
        <v>1.9649433599999998E-2</v>
      </c>
      <c r="EK95" s="36">
        <f t="shared" ca="1" si="99"/>
        <v>1.7291501568000002E-2</v>
      </c>
      <c r="EL95" s="36">
        <f t="shared" ca="1" si="99"/>
        <v>1.7291501568000002E-2</v>
      </c>
      <c r="EM95" s="36">
        <f t="shared" ca="1" si="99"/>
        <v>1.7291501568000002E-2</v>
      </c>
      <c r="EN95" s="36">
        <f t="shared" ca="1" si="99"/>
        <v>1.7291501568000002E-2</v>
      </c>
      <c r="EO95" s="36">
        <f t="shared" ca="1" si="99"/>
        <v>1.7291501568000002E-2</v>
      </c>
      <c r="EP95" s="56">
        <f t="shared" ca="1" si="99"/>
        <v>1.7291501568000002E-2</v>
      </c>
      <c r="EQ95" s="56">
        <f t="shared" ca="1" si="99"/>
        <v>1.7291501568000002E-2</v>
      </c>
      <c r="ER95" s="56">
        <f t="shared" ca="1" si="99"/>
        <v>3.4583003136000004E-2</v>
      </c>
      <c r="ES95" s="56">
        <f t="shared" ca="1" si="99"/>
        <v>5.1874504703999992E-2</v>
      </c>
      <c r="ET95" s="56">
        <f t="shared" ca="1" si="99"/>
        <v>8.6457507839999989E-2</v>
      </c>
      <c r="EU95" s="82">
        <f t="shared" ca="1" si="92"/>
        <v>0.17291501567999998</v>
      </c>
      <c r="EV95" s="82">
        <f t="shared" ca="1" si="92"/>
        <v>0.34583003135999996</v>
      </c>
      <c r="EW95" s="82">
        <f t="shared" ca="1" si="92"/>
        <v>0.69166006271999991</v>
      </c>
      <c r="EX95" s="82">
        <f t="shared" ca="1" si="85"/>
        <v>1.3833201254399998</v>
      </c>
    </row>
    <row r="96" spans="19:154" x14ac:dyDescent="0.15">
      <c r="S96" s="36">
        <v>93</v>
      </c>
      <c r="T96" s="40">
        <f>引用信息!W115</f>
        <v>393.62068482891948</v>
      </c>
      <c r="U96" s="40">
        <f>引用信息!X115</f>
        <v>28.000561971080533</v>
      </c>
      <c r="V96" s="40">
        <f>引用信息!Y115</f>
        <v>11.178666666666668</v>
      </c>
      <c r="W96" s="40">
        <f>引用信息!Z115</f>
        <v>2.999009200000001</v>
      </c>
      <c r="X96" s="40">
        <f>引用信息!AA115</f>
        <v>0.86774399999999996</v>
      </c>
      <c r="Y96" s="37">
        <f>IF(INT(求节点($J$4:$J$21,$I$4:$I$21,节奏总纲!AD96))&gt;$I$21,$I$21,INT(求节点($J$4:$J$21,$I$4:$I$21,节奏总纲!AD96)))</f>
        <v>18</v>
      </c>
      <c r="Z96" s="37">
        <f>IF(INT(求节点($J$4:$J$21,$I$4:$I$21,节奏总纲!AE96))&gt;$I$21,$I$21,INT(求节点($J$4:$J$21,$I$4:$I$21,节奏总纲!AE96)))</f>
        <v>18</v>
      </c>
      <c r="AA96" s="37">
        <f>IF(INT(求节点($J$4:$J$21,$I$4:$I$21,节奏总纲!AF96))&gt;$I$21,$I$21,INT(求节点($J$4:$J$21,$I$4:$I$21,节奏总纲!AF96)))</f>
        <v>18</v>
      </c>
      <c r="AB96" s="37">
        <f>IF(INT(求节点($J$4:$J$21,$I$4:$I$21,节奏总纲!AG96))&gt;$I$21,$I$21,INT(求节点($J$4:$J$21,$I$4:$I$21,节奏总纲!AG96)))</f>
        <v>18</v>
      </c>
      <c r="AC96" s="37">
        <f>IF(INT(求节点($J$4:$J$21,$I$4:$I$21,节奏总纲!AH96))&gt;$I$21,$I$21,INT(求节点($J$4:$J$21,$I$4:$I$21,节奏总纲!AH96)))</f>
        <v>18</v>
      </c>
      <c r="AD96" s="55">
        <f>('[2]功能-行军令'!F$7+'[2]功能-行军令'!F$14+24*60/'[2]功能-行军令'!$F$18)*'[2]功能-行军令'!$AJ$7</f>
        <v>27.599999999999998</v>
      </c>
      <c r="AE96" s="55">
        <f>('[2]功能-行军令'!G$7+'[2]功能-行军令'!G$14+24*60/'[2]功能-行军令'!$F$18)*'[2]功能-行军令'!$AJ$7</f>
        <v>40.199999999999996</v>
      </c>
      <c r="AF96" s="55">
        <f>('[2]功能-行军令'!H$7+'[2]功能-行军令'!H$14+24*60/'[2]功能-行军令'!$F$18)*'[2]功能-行军令'!$AJ$7</f>
        <v>54.6</v>
      </c>
      <c r="AG96" s="55">
        <f>('[2]功能-行军令'!I$7+'[2]功能-行军令'!I$14+24*60/'[2]功能-行军令'!$F$18)*'[2]功能-行军令'!$AJ$7</f>
        <v>61.8</v>
      </c>
      <c r="AH96" s="55">
        <f>('[2]功能-行军令'!J$7+'[2]功能-行军令'!J$14+24*60/'[2]功能-行军令'!$F$18)*'[2]功能-行军令'!$AJ$7</f>
        <v>61.8</v>
      </c>
      <c r="AL96" s="35">
        <v>93</v>
      </c>
      <c r="AM96" s="28">
        <f t="shared" ca="1" si="100"/>
        <v>19.752113908116332</v>
      </c>
      <c r="AN96" s="28">
        <f t="shared" ca="1" si="100"/>
        <v>10.699061700229679</v>
      </c>
      <c r="AO96" s="28">
        <f t="shared" ca="1" si="100"/>
        <v>6.7573021264608499</v>
      </c>
      <c r="AP96" s="28">
        <f t="shared" ca="1" si="100"/>
        <v>4.6686814691911307</v>
      </c>
      <c r="AQ96" s="28">
        <f t="shared" ca="1" si="100"/>
        <v>4.1084396928881972</v>
      </c>
      <c r="AR96" s="28">
        <f t="shared" ca="1" si="100"/>
        <v>4.1084396928881972</v>
      </c>
      <c r="AS96" s="28">
        <f t="shared" ca="1" si="100"/>
        <v>4.1084396928881972</v>
      </c>
      <c r="AT96" s="28">
        <f t="shared" ca="1" si="100"/>
        <v>4.1084396928881972</v>
      </c>
      <c r="AU96" s="28">
        <f t="shared" ca="1" si="70"/>
        <v>4.1084396928881972</v>
      </c>
      <c r="AV96" s="28">
        <f t="shared" ca="1" si="94"/>
        <v>4.1084396928881972</v>
      </c>
      <c r="AW96" s="28">
        <f t="shared" ca="1" si="94"/>
        <v>4.1084396928881972</v>
      </c>
      <c r="AX96" s="28">
        <f t="shared" ca="1" si="94"/>
        <v>8.2168793857763944</v>
      </c>
      <c r="AY96" s="28">
        <f t="shared" ca="1" si="94"/>
        <v>12.325319078664588</v>
      </c>
      <c r="AZ96" s="28">
        <f t="shared" ca="1" si="94"/>
        <v>20.542198464440979</v>
      </c>
      <c r="BA96" s="28">
        <f t="shared" ca="1" si="80"/>
        <v>41.084396928881958</v>
      </c>
      <c r="BB96" s="28">
        <f t="shared" ca="1" si="80"/>
        <v>82.168793857763916</v>
      </c>
      <c r="BC96" s="28">
        <f t="shared" ca="1" si="80"/>
        <v>164.33758771552783</v>
      </c>
      <c r="BD96" s="28">
        <f t="shared" ca="1" si="80"/>
        <v>328.67517543105566</v>
      </c>
      <c r="BE96" s="28"/>
      <c r="BF96" s="28">
        <f t="shared" ca="1" si="71"/>
        <v>727.9865879163267</v>
      </c>
      <c r="BG96" s="28"/>
      <c r="BI96" s="28"/>
      <c r="BJ96" s="28"/>
      <c r="BK96" s="28"/>
      <c r="BL96" s="36">
        <v>93</v>
      </c>
      <c r="BM96" s="36">
        <f t="shared" ca="1" si="95"/>
        <v>16.713739848120273</v>
      </c>
      <c r="BN96" s="36">
        <f t="shared" ca="1" si="95"/>
        <v>9.0532757510651471</v>
      </c>
      <c r="BO96" s="36">
        <f t="shared" ca="1" si="95"/>
        <v>5.7178583690937774</v>
      </c>
      <c r="BP96" s="36">
        <f t="shared" ca="1" si="95"/>
        <v>3.950520327737518</v>
      </c>
      <c r="BQ96" s="36">
        <f t="shared" ca="1" si="95"/>
        <v>3.4764578884090165</v>
      </c>
      <c r="BR96" s="36">
        <f t="shared" ca="1" si="95"/>
        <v>3.4764578884090165</v>
      </c>
      <c r="BS96" s="36">
        <f t="shared" ca="1" si="95"/>
        <v>3.4764578884090165</v>
      </c>
      <c r="BT96" s="36">
        <f t="shared" ca="1" si="95"/>
        <v>3.4764578884090165</v>
      </c>
      <c r="BU96" s="36">
        <f t="shared" ca="1" si="95"/>
        <v>3.4764578884090165</v>
      </c>
      <c r="BV96" s="56">
        <f t="shared" ca="1" si="95"/>
        <v>3.4764578884090165</v>
      </c>
      <c r="BW96" s="56">
        <f t="shared" ca="1" si="95"/>
        <v>3.4764578884090165</v>
      </c>
      <c r="BX96" s="56">
        <f t="shared" ca="1" si="95"/>
        <v>6.952915776818033</v>
      </c>
      <c r="BY96" s="56">
        <f t="shared" ca="1" si="95"/>
        <v>10.429373665227049</v>
      </c>
      <c r="BZ96" s="56">
        <f t="shared" ca="1" si="95"/>
        <v>17.382289442045082</v>
      </c>
      <c r="CA96" s="82">
        <f t="shared" ca="1" si="81"/>
        <v>34.764578884090163</v>
      </c>
      <c r="CB96" s="82">
        <f t="shared" ca="1" si="81"/>
        <v>69.529157768180326</v>
      </c>
      <c r="CC96" s="82">
        <f t="shared" ca="1" si="81"/>
        <v>139.05831553636065</v>
      </c>
      <c r="CD96" s="82">
        <f t="shared" ca="1" si="81"/>
        <v>278.1166310727213</v>
      </c>
      <c r="CE96" s="36">
        <f t="shared" ca="1" si="96"/>
        <v>1.7317270634422113</v>
      </c>
      <c r="CF96" s="36">
        <f t="shared" ca="1" si="96"/>
        <v>0.93801882603119779</v>
      </c>
      <c r="CG96" s="36">
        <f t="shared" ca="1" si="96"/>
        <v>0.59243294275654601</v>
      </c>
      <c r="CH96" s="36">
        <f t="shared" ca="1" si="96"/>
        <v>0.40931730590452264</v>
      </c>
      <c r="CI96" s="36">
        <f t="shared" ca="1" si="96"/>
        <v>0.36019922919597996</v>
      </c>
      <c r="CJ96" s="36">
        <f t="shared" ca="1" si="96"/>
        <v>0.36019922919597996</v>
      </c>
      <c r="CK96" s="36">
        <f t="shared" ca="1" si="96"/>
        <v>0.36019922919597996</v>
      </c>
      <c r="CL96" s="36">
        <f t="shared" ca="1" si="96"/>
        <v>0.36019922919597996</v>
      </c>
      <c r="CM96" s="36">
        <f t="shared" ca="1" si="96"/>
        <v>0.36019922919597996</v>
      </c>
      <c r="CN96" s="56">
        <f t="shared" ca="1" si="96"/>
        <v>0.36019922919597996</v>
      </c>
      <c r="CO96" s="56">
        <f t="shared" ca="1" si="96"/>
        <v>0.36019922919597996</v>
      </c>
      <c r="CP96" s="56">
        <f t="shared" ca="1" si="96"/>
        <v>0.72039845839195993</v>
      </c>
      <c r="CQ96" s="56">
        <f t="shared" ca="1" si="96"/>
        <v>1.0805976875879399</v>
      </c>
      <c r="CR96" s="56">
        <f t="shared" ca="1" si="96"/>
        <v>1.8009961459799</v>
      </c>
      <c r="CS96" s="82">
        <f t="shared" ca="1" si="82"/>
        <v>3.6019922919598</v>
      </c>
      <c r="CT96" s="82">
        <f t="shared" ca="1" si="82"/>
        <v>7.2039845839195999</v>
      </c>
      <c r="CU96" s="82">
        <f t="shared" ca="1" si="82"/>
        <v>14.4079691678392</v>
      </c>
      <c r="CV96" s="82">
        <f t="shared" ca="1" si="82"/>
        <v>28.8159383356784</v>
      </c>
      <c r="CW96" s="36">
        <f t="shared" ca="1" si="97"/>
        <v>0.93900800000000018</v>
      </c>
      <c r="CX96" s="36">
        <f t="shared" ca="1" si="97"/>
        <v>0.50862933333333349</v>
      </c>
      <c r="CY96" s="36">
        <f t="shared" ca="1" si="97"/>
        <v>0.32123957894736849</v>
      </c>
      <c r="CZ96" s="36">
        <f t="shared" ca="1" si="97"/>
        <v>0.22194734545454547</v>
      </c>
      <c r="DA96" s="36">
        <f t="shared" ca="1" si="97"/>
        <v>0.19531366400000005</v>
      </c>
      <c r="DB96" s="36">
        <f t="shared" ca="1" si="97"/>
        <v>0.19531366400000005</v>
      </c>
      <c r="DC96" s="36">
        <f t="shared" ca="1" si="97"/>
        <v>0.19531366400000005</v>
      </c>
      <c r="DD96" s="36">
        <f t="shared" ca="1" si="97"/>
        <v>0.19531366400000005</v>
      </c>
      <c r="DE96" s="36">
        <f t="shared" ca="1" si="97"/>
        <v>0.19531366400000005</v>
      </c>
      <c r="DF96" s="56">
        <f t="shared" ca="1" si="97"/>
        <v>0.19531366400000005</v>
      </c>
      <c r="DG96" s="56">
        <f t="shared" ca="1" si="97"/>
        <v>0.19531366400000005</v>
      </c>
      <c r="DH96" s="56">
        <f t="shared" ca="1" si="97"/>
        <v>0.39062732800000011</v>
      </c>
      <c r="DI96" s="56">
        <f t="shared" ca="1" si="97"/>
        <v>0.58594099200000005</v>
      </c>
      <c r="DJ96" s="56">
        <f t="shared" ca="1" si="97"/>
        <v>0.97656832000000005</v>
      </c>
      <c r="DK96" s="82">
        <f t="shared" ca="1" si="83"/>
        <v>1.9531366400000001</v>
      </c>
      <c r="DL96" s="82">
        <f t="shared" ca="1" si="83"/>
        <v>3.9062732800000002</v>
      </c>
      <c r="DM96" s="82">
        <f t="shared" ca="1" si="83"/>
        <v>7.8125465600000004</v>
      </c>
      <c r="DN96" s="82">
        <f t="shared" ca="1" si="83"/>
        <v>15.625093120000001</v>
      </c>
      <c r="DO96" s="36">
        <f t="shared" ca="1" si="98"/>
        <v>0.2851365670153847</v>
      </c>
      <c r="DP96" s="36">
        <f t="shared" ca="1" si="98"/>
        <v>0.15444897380000003</v>
      </c>
      <c r="DQ96" s="36">
        <f t="shared" ca="1" si="98"/>
        <v>9.7546720294736863E-2</v>
      </c>
      <c r="DR96" s="36">
        <f t="shared" ca="1" si="98"/>
        <v>6.7395915840000001E-2</v>
      </c>
      <c r="DS96" s="36">
        <f t="shared" ca="1" si="98"/>
        <v>5.9308405939200011E-2</v>
      </c>
      <c r="DT96" s="36">
        <f t="shared" ca="1" si="98"/>
        <v>5.9308405939200011E-2</v>
      </c>
      <c r="DU96" s="36">
        <f t="shared" ca="1" si="98"/>
        <v>5.9308405939200011E-2</v>
      </c>
      <c r="DV96" s="36">
        <f t="shared" ca="1" si="98"/>
        <v>5.9308405939200011E-2</v>
      </c>
      <c r="DW96" s="36">
        <f t="shared" ca="1" si="98"/>
        <v>5.9308405939200011E-2</v>
      </c>
      <c r="DX96" s="56">
        <f t="shared" ca="1" si="98"/>
        <v>5.9308405939200011E-2</v>
      </c>
      <c r="DY96" s="56">
        <f t="shared" ca="1" si="98"/>
        <v>5.9308405939200011E-2</v>
      </c>
      <c r="DZ96" s="56">
        <f t="shared" ca="1" si="98"/>
        <v>0.11861681187840002</v>
      </c>
      <c r="EA96" s="56">
        <f t="shared" ca="1" si="98"/>
        <v>0.17792521781760004</v>
      </c>
      <c r="EB96" s="56">
        <f t="shared" ca="1" si="98"/>
        <v>0.29654202969600008</v>
      </c>
      <c r="EC96" s="82">
        <f t="shared" ca="1" si="90"/>
        <v>0.59308405939200015</v>
      </c>
      <c r="ED96" s="82">
        <f t="shared" ca="1" si="90"/>
        <v>1.1861681187840003</v>
      </c>
      <c r="EE96" s="82">
        <f t="shared" ca="1" si="90"/>
        <v>2.3723362375680006</v>
      </c>
      <c r="EF96" s="82">
        <f t="shared" ca="1" si="84"/>
        <v>4.7446724751360012</v>
      </c>
      <c r="EG96" s="36">
        <f t="shared" ca="1" si="99"/>
        <v>8.2502429538461527E-2</v>
      </c>
      <c r="EH96" s="36">
        <f t="shared" ca="1" si="99"/>
        <v>4.4688815999999992E-2</v>
      </c>
      <c r="EI96" s="36">
        <f t="shared" ca="1" si="99"/>
        <v>2.8224515368421049E-2</v>
      </c>
      <c r="EJ96" s="36">
        <f t="shared" ca="1" si="99"/>
        <v>1.950057425454545E-2</v>
      </c>
      <c r="EK96" s="36">
        <f t="shared" ca="1" si="99"/>
        <v>1.7160505343999998E-2</v>
      </c>
      <c r="EL96" s="36">
        <f t="shared" ca="1" si="99"/>
        <v>1.7160505343999998E-2</v>
      </c>
      <c r="EM96" s="36">
        <f t="shared" ca="1" si="99"/>
        <v>1.7160505343999998E-2</v>
      </c>
      <c r="EN96" s="36">
        <f t="shared" ca="1" si="99"/>
        <v>1.7160505343999998E-2</v>
      </c>
      <c r="EO96" s="36">
        <f t="shared" ca="1" si="99"/>
        <v>1.7160505343999998E-2</v>
      </c>
      <c r="EP96" s="56">
        <f t="shared" ca="1" si="99"/>
        <v>1.7160505343999998E-2</v>
      </c>
      <c r="EQ96" s="56">
        <f t="shared" ca="1" si="99"/>
        <v>1.7160505343999998E-2</v>
      </c>
      <c r="ER96" s="56">
        <f t="shared" ca="1" si="99"/>
        <v>3.4321010687999996E-2</v>
      </c>
      <c r="ES96" s="56">
        <f t="shared" ca="1" si="99"/>
        <v>5.1481516031999998E-2</v>
      </c>
      <c r="ET96" s="56">
        <f t="shared" ca="1" si="99"/>
        <v>8.5802526720000008E-2</v>
      </c>
      <c r="EU96" s="82">
        <f t="shared" ca="1" si="92"/>
        <v>0.17160505344000002</v>
      </c>
      <c r="EV96" s="82">
        <f t="shared" ca="1" si="92"/>
        <v>0.34321010688000003</v>
      </c>
      <c r="EW96" s="82">
        <f t="shared" ca="1" si="92"/>
        <v>0.68642021376000006</v>
      </c>
      <c r="EX96" s="82">
        <f t="shared" ca="1" si="85"/>
        <v>1.3728404275200001</v>
      </c>
    </row>
    <row r="97" spans="19:154" x14ac:dyDescent="0.15">
      <c r="S97" s="36">
        <v>94</v>
      </c>
      <c r="T97" s="40">
        <f>引用信息!W116</f>
        <v>390.61594677679034</v>
      </c>
      <c r="U97" s="40">
        <f>引用信息!X116</f>
        <v>27.786817223209688</v>
      </c>
      <c r="V97" s="40">
        <f>引用信息!Y116</f>
        <v>11.093333333333335</v>
      </c>
      <c r="W97" s="40">
        <f>引用信息!Z116</f>
        <v>2.9761160000000011</v>
      </c>
      <c r="X97" s="40">
        <f>引用信息!AA116</f>
        <v>0.86112</v>
      </c>
      <c r="Y97" s="37">
        <f>IF(INT(求节点($J$4:$J$21,$I$4:$I$21,节奏总纲!AD97))&gt;$I$21,$I$21,INT(求节点($J$4:$J$21,$I$4:$I$21,节奏总纲!AD97)))</f>
        <v>18</v>
      </c>
      <c r="Z97" s="37">
        <f>IF(INT(求节点($J$4:$J$21,$I$4:$I$21,节奏总纲!AE97))&gt;$I$21,$I$21,INT(求节点($J$4:$J$21,$I$4:$I$21,节奏总纲!AE97)))</f>
        <v>18</v>
      </c>
      <c r="AA97" s="37">
        <f>IF(INT(求节点($J$4:$J$21,$I$4:$I$21,节奏总纲!AF97))&gt;$I$21,$I$21,INT(求节点($J$4:$J$21,$I$4:$I$21,节奏总纲!AF97)))</f>
        <v>18</v>
      </c>
      <c r="AB97" s="37">
        <f>IF(INT(求节点($J$4:$J$21,$I$4:$I$21,节奏总纲!AG97))&gt;$I$21,$I$21,INT(求节点($J$4:$J$21,$I$4:$I$21,节奏总纲!AG97)))</f>
        <v>18</v>
      </c>
      <c r="AC97" s="37">
        <f>IF(INT(求节点($J$4:$J$21,$I$4:$I$21,节奏总纲!AH97))&gt;$I$21,$I$21,INT(求节点($J$4:$J$21,$I$4:$I$21,节奏总纲!AH97)))</f>
        <v>18</v>
      </c>
      <c r="AD97" s="55">
        <f>('[2]功能-行军令'!F$7+'[2]功能-行军令'!F$14+24*60/'[2]功能-行军令'!$F$18)*'[2]功能-行军令'!$AJ$7</f>
        <v>27.599999999999998</v>
      </c>
      <c r="AE97" s="55">
        <f>('[2]功能-行军令'!G$7+'[2]功能-行军令'!G$14+24*60/'[2]功能-行军令'!$F$18)*'[2]功能-行军令'!$AJ$7</f>
        <v>40.199999999999996</v>
      </c>
      <c r="AF97" s="55">
        <f>('[2]功能-行军令'!H$7+'[2]功能-行军令'!H$14+24*60/'[2]功能-行军令'!$F$18)*'[2]功能-行军令'!$AJ$7</f>
        <v>54.6</v>
      </c>
      <c r="AG97" s="55">
        <f>('[2]功能-行军令'!I$7+'[2]功能-行军令'!I$14+24*60/'[2]功能-行军令'!$F$18)*'[2]功能-行军令'!$AJ$7</f>
        <v>61.8</v>
      </c>
      <c r="AH97" s="55">
        <f>('[2]功能-行军令'!J$7+'[2]功能-行军令'!J$14+24*60/'[2]功能-行军令'!$F$18)*'[2]功能-行军令'!$AJ$7</f>
        <v>61.8</v>
      </c>
      <c r="AL97" s="35">
        <v>94</v>
      </c>
      <c r="AM97" s="28">
        <f t="shared" ca="1" si="100"/>
        <v>19.601334412634525</v>
      </c>
      <c r="AN97" s="28">
        <f t="shared" ca="1" si="100"/>
        <v>10.617389473510368</v>
      </c>
      <c r="AO97" s="28">
        <f t="shared" ca="1" si="100"/>
        <v>6.7057196674802322</v>
      </c>
      <c r="AP97" s="28">
        <f t="shared" ca="1" si="100"/>
        <v>4.6330426793499777</v>
      </c>
      <c r="AQ97" s="28">
        <f t="shared" ca="1" si="100"/>
        <v>4.0770775578279821</v>
      </c>
      <c r="AR97" s="28">
        <f t="shared" ca="1" si="100"/>
        <v>4.0770775578279821</v>
      </c>
      <c r="AS97" s="28">
        <f t="shared" ca="1" si="100"/>
        <v>4.0770775578279821</v>
      </c>
      <c r="AT97" s="28">
        <f t="shared" ca="1" si="100"/>
        <v>4.0770775578279821</v>
      </c>
      <c r="AU97" s="28">
        <f t="shared" ca="1" si="70"/>
        <v>4.0770775578279821</v>
      </c>
      <c r="AV97" s="28">
        <f t="shared" ca="1" si="94"/>
        <v>4.0770775578279821</v>
      </c>
      <c r="AW97" s="28">
        <f t="shared" ca="1" si="94"/>
        <v>4.0770775578279821</v>
      </c>
      <c r="AX97" s="28">
        <f t="shared" ca="1" si="94"/>
        <v>8.1541551156559642</v>
      </c>
      <c r="AY97" s="28">
        <f t="shared" ca="1" si="94"/>
        <v>12.231232673483941</v>
      </c>
      <c r="AZ97" s="28">
        <f t="shared" ca="1" si="94"/>
        <v>20.385387789139909</v>
      </c>
      <c r="BA97" s="28">
        <f t="shared" ca="1" si="80"/>
        <v>40.770775578279817</v>
      </c>
      <c r="BB97" s="28">
        <f t="shared" ca="1" si="80"/>
        <v>81.541551156559635</v>
      </c>
      <c r="BC97" s="28">
        <f t="shared" ca="1" si="80"/>
        <v>163.08310231311927</v>
      </c>
      <c r="BD97" s="28">
        <f t="shared" ca="1" si="80"/>
        <v>326.16620462623854</v>
      </c>
      <c r="BE97" s="28"/>
      <c r="BF97" s="28">
        <f t="shared" ca="1" si="71"/>
        <v>722.42943839024815</v>
      </c>
      <c r="BG97" s="28"/>
      <c r="BI97" s="28"/>
      <c r="BJ97" s="28"/>
      <c r="BK97" s="28"/>
      <c r="BL97" s="36">
        <v>94</v>
      </c>
      <c r="BM97" s="36">
        <f t="shared" ca="1" si="95"/>
        <v>16.586154047752942</v>
      </c>
      <c r="BN97" s="36">
        <f t="shared" ca="1" si="95"/>
        <v>8.9841667758661767</v>
      </c>
      <c r="BO97" s="36">
        <f t="shared" ca="1" si="95"/>
        <v>5.6742105952839017</v>
      </c>
      <c r="BP97" s="36">
        <f t="shared" ca="1" si="95"/>
        <v>3.9203636840143314</v>
      </c>
      <c r="BQ97" s="36">
        <f t="shared" ca="1" si="95"/>
        <v>3.4499200419326121</v>
      </c>
      <c r="BR97" s="36">
        <f t="shared" ca="1" si="95"/>
        <v>3.4499200419326121</v>
      </c>
      <c r="BS97" s="36">
        <f t="shared" ca="1" si="95"/>
        <v>3.4499200419326121</v>
      </c>
      <c r="BT97" s="36">
        <f t="shared" ca="1" si="95"/>
        <v>3.4499200419326121</v>
      </c>
      <c r="BU97" s="36">
        <f t="shared" ca="1" si="95"/>
        <v>3.4499200419326121</v>
      </c>
      <c r="BV97" s="56">
        <f t="shared" ca="1" si="95"/>
        <v>3.4499200419326121</v>
      </c>
      <c r="BW97" s="56">
        <f t="shared" ca="1" si="95"/>
        <v>3.4499200419326121</v>
      </c>
      <c r="BX97" s="56">
        <f t="shared" ca="1" si="95"/>
        <v>6.8998400838652243</v>
      </c>
      <c r="BY97" s="56">
        <f t="shared" ca="1" si="95"/>
        <v>10.349760125797834</v>
      </c>
      <c r="BZ97" s="56">
        <f t="shared" ca="1" si="95"/>
        <v>17.249600209663061</v>
      </c>
      <c r="CA97" s="82">
        <f t="shared" ca="1" si="81"/>
        <v>34.499200419326122</v>
      </c>
      <c r="CB97" s="82">
        <f t="shared" ca="1" si="81"/>
        <v>68.998400838652245</v>
      </c>
      <c r="CC97" s="82">
        <f t="shared" ca="1" si="81"/>
        <v>137.99680167730449</v>
      </c>
      <c r="CD97" s="82">
        <f t="shared" ca="1" si="81"/>
        <v>275.99360335460898</v>
      </c>
      <c r="CE97" s="36">
        <f t="shared" ca="1" si="96"/>
        <v>1.7185077728815834</v>
      </c>
      <c r="CF97" s="36">
        <f t="shared" ca="1" si="96"/>
        <v>0.93085837697752438</v>
      </c>
      <c r="CG97" s="36">
        <f t="shared" ca="1" si="96"/>
        <v>0.5879105538805417</v>
      </c>
      <c r="CH97" s="36">
        <f t="shared" ca="1" si="96"/>
        <v>0.4061927463174651</v>
      </c>
      <c r="CI97" s="36">
        <f t="shared" ca="1" si="96"/>
        <v>0.35744961675936937</v>
      </c>
      <c r="CJ97" s="36">
        <f t="shared" ca="1" si="96"/>
        <v>0.35744961675936937</v>
      </c>
      <c r="CK97" s="36">
        <f t="shared" ca="1" si="96"/>
        <v>0.35744961675936937</v>
      </c>
      <c r="CL97" s="36">
        <f t="shared" ca="1" si="96"/>
        <v>0.35744961675936937</v>
      </c>
      <c r="CM97" s="36">
        <f t="shared" ca="1" si="96"/>
        <v>0.35744961675936937</v>
      </c>
      <c r="CN97" s="56">
        <f t="shared" ca="1" si="96"/>
        <v>0.35744961675936937</v>
      </c>
      <c r="CO97" s="56">
        <f t="shared" ca="1" si="96"/>
        <v>0.35744961675936937</v>
      </c>
      <c r="CP97" s="56">
        <f t="shared" ca="1" si="96"/>
        <v>0.71489923351873874</v>
      </c>
      <c r="CQ97" s="56">
        <f t="shared" ca="1" si="96"/>
        <v>1.072348850278108</v>
      </c>
      <c r="CR97" s="56">
        <f t="shared" ca="1" si="96"/>
        <v>1.7872480837968472</v>
      </c>
      <c r="CS97" s="82">
        <f t="shared" ca="1" si="82"/>
        <v>3.5744961675936944</v>
      </c>
      <c r="CT97" s="82">
        <f t="shared" ca="1" si="82"/>
        <v>7.1489923351873887</v>
      </c>
      <c r="CU97" s="82">
        <f t="shared" ca="1" si="82"/>
        <v>14.297984670374777</v>
      </c>
      <c r="CV97" s="82">
        <f t="shared" ca="1" si="82"/>
        <v>28.595969340749555</v>
      </c>
      <c r="CW97" s="36">
        <f t="shared" ca="1" si="97"/>
        <v>0.93184000000000011</v>
      </c>
      <c r="CX97" s="36">
        <f t="shared" ca="1" si="97"/>
        <v>0.50474666666666679</v>
      </c>
      <c r="CY97" s="36">
        <f t="shared" ca="1" si="97"/>
        <v>0.31878736842105271</v>
      </c>
      <c r="CZ97" s="36">
        <f t="shared" ca="1" si="97"/>
        <v>0.22025309090909093</v>
      </c>
      <c r="DA97" s="36">
        <f t="shared" ca="1" si="97"/>
        <v>0.19382272000000003</v>
      </c>
      <c r="DB97" s="36">
        <f t="shared" ca="1" si="97"/>
        <v>0.19382272000000003</v>
      </c>
      <c r="DC97" s="36">
        <f t="shared" ca="1" si="97"/>
        <v>0.19382272000000003</v>
      </c>
      <c r="DD97" s="36">
        <f t="shared" ca="1" si="97"/>
        <v>0.19382272000000003</v>
      </c>
      <c r="DE97" s="36">
        <f t="shared" ca="1" si="97"/>
        <v>0.19382272000000003</v>
      </c>
      <c r="DF97" s="56">
        <f t="shared" ca="1" si="97"/>
        <v>0.19382272000000003</v>
      </c>
      <c r="DG97" s="56">
        <f t="shared" ca="1" si="97"/>
        <v>0.19382272000000003</v>
      </c>
      <c r="DH97" s="56">
        <f t="shared" ca="1" si="97"/>
        <v>0.38764544000000006</v>
      </c>
      <c r="DI97" s="56">
        <f t="shared" ca="1" si="97"/>
        <v>0.58146816000000012</v>
      </c>
      <c r="DJ97" s="56">
        <f t="shared" ca="1" si="97"/>
        <v>0.96911360000000013</v>
      </c>
      <c r="DK97" s="82">
        <f t="shared" ca="1" si="83"/>
        <v>1.9382272000000003</v>
      </c>
      <c r="DL97" s="82">
        <f t="shared" ca="1" si="83"/>
        <v>3.8764544000000005</v>
      </c>
      <c r="DM97" s="82">
        <f t="shared" ca="1" si="83"/>
        <v>7.752908800000001</v>
      </c>
      <c r="DN97" s="82">
        <f t="shared" ca="1" si="83"/>
        <v>15.505817600000002</v>
      </c>
      <c r="DO97" s="36">
        <f t="shared" ca="1" si="98"/>
        <v>0.28295995200000007</v>
      </c>
      <c r="DP97" s="36">
        <f t="shared" ca="1" si="98"/>
        <v>0.15326997400000006</v>
      </c>
      <c r="DQ97" s="36">
        <f t="shared" ca="1" si="98"/>
        <v>9.6802088842105297E-2</v>
      </c>
      <c r="DR97" s="36">
        <f t="shared" ca="1" si="98"/>
        <v>6.6881443200000015E-2</v>
      </c>
      <c r="DS97" s="36">
        <f t="shared" ca="1" si="98"/>
        <v>5.885567001600002E-2</v>
      </c>
      <c r="DT97" s="36">
        <f t="shared" ca="1" si="98"/>
        <v>5.885567001600002E-2</v>
      </c>
      <c r="DU97" s="36">
        <f t="shared" ca="1" si="98"/>
        <v>5.885567001600002E-2</v>
      </c>
      <c r="DV97" s="36">
        <f t="shared" ca="1" si="98"/>
        <v>5.885567001600002E-2</v>
      </c>
      <c r="DW97" s="36">
        <f t="shared" ca="1" si="98"/>
        <v>5.885567001600002E-2</v>
      </c>
      <c r="DX97" s="56">
        <f t="shared" ca="1" si="98"/>
        <v>5.885567001600002E-2</v>
      </c>
      <c r="DY97" s="56">
        <f t="shared" ca="1" si="98"/>
        <v>5.885567001600002E-2</v>
      </c>
      <c r="DZ97" s="56">
        <f t="shared" ca="1" si="98"/>
        <v>0.11771134003200004</v>
      </c>
      <c r="EA97" s="56">
        <f t="shared" ca="1" si="98"/>
        <v>0.17656701004800004</v>
      </c>
      <c r="EB97" s="56">
        <f t="shared" ca="1" si="98"/>
        <v>0.29427835008000008</v>
      </c>
      <c r="EC97" s="82">
        <f t="shared" ca="1" si="90"/>
        <v>0.58855670016000017</v>
      </c>
      <c r="ED97" s="82">
        <f t="shared" ca="1" si="90"/>
        <v>1.1771134003200003</v>
      </c>
      <c r="EE97" s="82">
        <f t="shared" ca="1" si="90"/>
        <v>2.3542268006400007</v>
      </c>
      <c r="EF97" s="82">
        <f t="shared" ca="1" si="84"/>
        <v>4.7084536012800013</v>
      </c>
      <c r="EG97" s="36">
        <f t="shared" ca="1" si="99"/>
        <v>8.1872639999999983E-2</v>
      </c>
      <c r="EH97" s="36">
        <f t="shared" ca="1" si="99"/>
        <v>4.4347679999999993E-2</v>
      </c>
      <c r="EI97" s="36">
        <f t="shared" ca="1" si="99"/>
        <v>2.8009061052631574E-2</v>
      </c>
      <c r="EJ97" s="36">
        <f t="shared" ca="1" si="99"/>
        <v>1.9351714909090902E-2</v>
      </c>
      <c r="EK97" s="36">
        <f t="shared" ca="1" si="99"/>
        <v>1.7029509119999998E-2</v>
      </c>
      <c r="EL97" s="36">
        <f t="shared" ca="1" si="99"/>
        <v>1.7029509119999998E-2</v>
      </c>
      <c r="EM97" s="36">
        <f t="shared" ca="1" si="99"/>
        <v>1.7029509119999998E-2</v>
      </c>
      <c r="EN97" s="36">
        <f t="shared" ca="1" si="99"/>
        <v>1.7029509119999998E-2</v>
      </c>
      <c r="EO97" s="36">
        <f t="shared" ca="1" si="99"/>
        <v>1.7029509119999998E-2</v>
      </c>
      <c r="EP97" s="56">
        <f t="shared" ca="1" si="99"/>
        <v>1.7029509119999998E-2</v>
      </c>
      <c r="EQ97" s="56">
        <f t="shared" ca="1" si="99"/>
        <v>1.7029509119999998E-2</v>
      </c>
      <c r="ER97" s="56">
        <f t="shared" ca="1" si="99"/>
        <v>3.4059018239999996E-2</v>
      </c>
      <c r="ES97" s="56">
        <f t="shared" ca="1" si="99"/>
        <v>5.1088527359999997E-2</v>
      </c>
      <c r="ET97" s="56">
        <f t="shared" ca="1" si="99"/>
        <v>8.5147545599999999E-2</v>
      </c>
      <c r="EU97" s="82">
        <f t="shared" ca="1" si="92"/>
        <v>0.1702950912</v>
      </c>
      <c r="EV97" s="82">
        <f t="shared" ca="1" si="92"/>
        <v>0.3405901824</v>
      </c>
      <c r="EW97" s="82">
        <f t="shared" ca="1" si="92"/>
        <v>0.68118036479999999</v>
      </c>
      <c r="EX97" s="82">
        <f t="shared" ca="1" si="85"/>
        <v>1.3623607296</v>
      </c>
    </row>
    <row r="98" spans="19:154" x14ac:dyDescent="0.15">
      <c r="S98" s="36">
        <v>95</v>
      </c>
      <c r="T98" s="40">
        <f>引用信息!W117</f>
        <v>387.61120872466114</v>
      </c>
      <c r="U98" s="40">
        <f>引用信息!X117</f>
        <v>27.57307247533884</v>
      </c>
      <c r="V98" s="40">
        <f>引用信息!Y117</f>
        <v>11.007999999999999</v>
      </c>
      <c r="W98" s="40">
        <f>引用信息!Z117</f>
        <v>2.9532228000000003</v>
      </c>
      <c r="X98" s="40">
        <f>引用信息!AA117</f>
        <v>0.85449599999999981</v>
      </c>
      <c r="Y98" s="37">
        <f>IF(INT(求节点($J$4:$J$21,$I$4:$I$21,节奏总纲!AD98))&gt;$I$21,$I$21,INT(求节点($J$4:$J$21,$I$4:$I$21,节奏总纲!AD98)))</f>
        <v>18</v>
      </c>
      <c r="Z98" s="37">
        <f>IF(INT(求节点($J$4:$J$21,$I$4:$I$21,节奏总纲!AE98))&gt;$I$21,$I$21,INT(求节点($J$4:$J$21,$I$4:$I$21,节奏总纲!AE98)))</f>
        <v>18</v>
      </c>
      <c r="AA98" s="37">
        <f>IF(INT(求节点($J$4:$J$21,$I$4:$I$21,节奏总纲!AF98))&gt;$I$21,$I$21,INT(求节点($J$4:$J$21,$I$4:$I$21,节奏总纲!AF98)))</f>
        <v>18</v>
      </c>
      <c r="AB98" s="37">
        <f>IF(INT(求节点($J$4:$J$21,$I$4:$I$21,节奏总纲!AG98))&gt;$I$21,$I$21,INT(求节点($J$4:$J$21,$I$4:$I$21,节奏总纲!AG98)))</f>
        <v>18</v>
      </c>
      <c r="AC98" s="37">
        <f>IF(INT(求节点($J$4:$J$21,$I$4:$I$21,节奏总纲!AH98))&gt;$I$21,$I$21,INT(求节点($J$4:$J$21,$I$4:$I$21,节奏总纲!AH98)))</f>
        <v>18</v>
      </c>
      <c r="AD98" s="55">
        <f>('[2]功能-行军令'!F$7+'[2]功能-行军令'!F$14+24*60/'[2]功能-行军令'!$F$18)*'[2]功能-行军令'!$AJ$7</f>
        <v>27.599999999999998</v>
      </c>
      <c r="AE98" s="55">
        <f>('[2]功能-行军令'!G$7+'[2]功能-行军令'!G$14+24*60/'[2]功能-行军令'!$F$18)*'[2]功能-行军令'!$AJ$7</f>
        <v>40.199999999999996</v>
      </c>
      <c r="AF98" s="55">
        <f>('[2]功能-行军令'!H$7+'[2]功能-行军令'!H$14+24*60/'[2]功能-行军令'!$F$18)*'[2]功能-行军令'!$AJ$7</f>
        <v>54.6</v>
      </c>
      <c r="AG98" s="55">
        <f>('[2]功能-行军令'!I$7+'[2]功能-行军令'!I$14+24*60/'[2]功能-行军令'!$F$18)*'[2]功能-行军令'!$AJ$7</f>
        <v>61.8</v>
      </c>
      <c r="AH98" s="55">
        <f>('[2]功能-行军令'!J$7+'[2]功能-行军令'!J$14+24*60/'[2]功能-行军令'!$F$18)*'[2]功能-行军令'!$AJ$7</f>
        <v>61.8</v>
      </c>
      <c r="AL98" s="35">
        <v>95</v>
      </c>
      <c r="AM98" s="28">
        <f t="shared" ca="1" si="100"/>
        <v>19.450554917152722</v>
      </c>
      <c r="AN98" s="28">
        <f t="shared" ca="1" si="100"/>
        <v>10.535717246791055</v>
      </c>
      <c r="AO98" s="28">
        <f t="shared" ca="1" si="100"/>
        <v>6.6541372084996144</v>
      </c>
      <c r="AP98" s="28">
        <f t="shared" ca="1" si="100"/>
        <v>4.5974038895088238</v>
      </c>
      <c r="AQ98" s="28">
        <f t="shared" ca="1" si="100"/>
        <v>4.0457154227677652</v>
      </c>
      <c r="AR98" s="28">
        <f t="shared" ca="1" si="100"/>
        <v>4.0457154227677652</v>
      </c>
      <c r="AS98" s="28">
        <f t="shared" ca="1" si="100"/>
        <v>4.0457154227677652</v>
      </c>
      <c r="AT98" s="28">
        <f t="shared" ca="1" si="100"/>
        <v>4.0457154227677652</v>
      </c>
      <c r="AU98" s="28">
        <f t="shared" ca="1" si="70"/>
        <v>4.0457154227677652</v>
      </c>
      <c r="AV98" s="28">
        <f t="shared" ca="1" si="94"/>
        <v>4.0457154227677652</v>
      </c>
      <c r="AW98" s="28">
        <f t="shared" ca="1" si="94"/>
        <v>4.0457154227677652</v>
      </c>
      <c r="AX98" s="28">
        <f t="shared" ca="1" si="94"/>
        <v>8.0914308455355304</v>
      </c>
      <c r="AY98" s="28">
        <f t="shared" ca="1" si="94"/>
        <v>12.137146268303299</v>
      </c>
      <c r="AZ98" s="28">
        <f t="shared" ca="1" si="94"/>
        <v>20.228577113838831</v>
      </c>
      <c r="BA98" s="28">
        <f t="shared" ca="1" si="80"/>
        <v>40.457154227677663</v>
      </c>
      <c r="BB98" s="28">
        <f t="shared" ca="1" si="80"/>
        <v>80.914308455355325</v>
      </c>
      <c r="BC98" s="28">
        <f t="shared" ca="1" si="80"/>
        <v>161.82861691071065</v>
      </c>
      <c r="BD98" s="28">
        <f t="shared" ca="1" si="80"/>
        <v>323.6572338214213</v>
      </c>
      <c r="BE98" s="28"/>
      <c r="BF98" s="28">
        <f t="shared" ca="1" si="71"/>
        <v>716.87228886416915</v>
      </c>
      <c r="BG98" s="28"/>
      <c r="BI98" s="28"/>
      <c r="BJ98" s="28"/>
      <c r="BK98" s="28"/>
      <c r="BL98" s="36">
        <v>95</v>
      </c>
      <c r="BM98" s="36">
        <f t="shared" ca="1" si="95"/>
        <v>16.45856824738561</v>
      </c>
      <c r="BN98" s="36">
        <f t="shared" ca="1" si="95"/>
        <v>8.9150578006672045</v>
      </c>
      <c r="BO98" s="36">
        <f t="shared" ca="1" si="95"/>
        <v>5.6305628214740242</v>
      </c>
      <c r="BP98" s="36">
        <f t="shared" ca="1" si="95"/>
        <v>3.8902070402911435</v>
      </c>
      <c r="BQ98" s="36">
        <f t="shared" ca="1" si="95"/>
        <v>3.4233821954562069</v>
      </c>
      <c r="BR98" s="36">
        <f t="shared" ca="1" si="95"/>
        <v>3.4233821954562069</v>
      </c>
      <c r="BS98" s="36">
        <f t="shared" ca="1" si="95"/>
        <v>3.4233821954562069</v>
      </c>
      <c r="BT98" s="36">
        <f t="shared" ca="1" si="95"/>
        <v>3.4233821954562069</v>
      </c>
      <c r="BU98" s="36">
        <f t="shared" ca="1" si="95"/>
        <v>3.4233821954562069</v>
      </c>
      <c r="BV98" s="56">
        <f t="shared" ca="1" si="95"/>
        <v>3.4233821954562069</v>
      </c>
      <c r="BW98" s="56">
        <f t="shared" ca="1" si="95"/>
        <v>3.4233821954562069</v>
      </c>
      <c r="BX98" s="56">
        <f t="shared" ca="1" si="95"/>
        <v>6.8467643909124138</v>
      </c>
      <c r="BY98" s="56">
        <f t="shared" ca="1" si="95"/>
        <v>10.270146586368622</v>
      </c>
      <c r="BZ98" s="56">
        <f t="shared" ca="1" si="95"/>
        <v>17.116910977281034</v>
      </c>
      <c r="CA98" s="82">
        <f t="shared" ca="1" si="81"/>
        <v>34.233821954562067</v>
      </c>
      <c r="CB98" s="82">
        <f t="shared" ca="1" si="81"/>
        <v>68.467643909124135</v>
      </c>
      <c r="CC98" s="82">
        <f t="shared" ca="1" si="81"/>
        <v>136.93528781824827</v>
      </c>
      <c r="CD98" s="82">
        <f t="shared" ca="1" si="81"/>
        <v>273.87057563649654</v>
      </c>
      <c r="CE98" s="36">
        <f t="shared" ca="1" si="96"/>
        <v>1.7052884823209558</v>
      </c>
      <c r="CF98" s="36">
        <f t="shared" ca="1" si="96"/>
        <v>0.92369792792385097</v>
      </c>
      <c r="CG98" s="36">
        <f t="shared" ca="1" si="96"/>
        <v>0.5833881650045375</v>
      </c>
      <c r="CH98" s="36">
        <f t="shared" ca="1" si="96"/>
        <v>0.40306818673040767</v>
      </c>
      <c r="CI98" s="36">
        <f t="shared" ca="1" si="96"/>
        <v>0.35470000432275878</v>
      </c>
      <c r="CJ98" s="36">
        <f t="shared" ca="1" si="96"/>
        <v>0.35470000432275878</v>
      </c>
      <c r="CK98" s="36">
        <f t="shared" ca="1" si="96"/>
        <v>0.35470000432275878</v>
      </c>
      <c r="CL98" s="36">
        <f t="shared" ca="1" si="96"/>
        <v>0.35470000432275878</v>
      </c>
      <c r="CM98" s="36">
        <f t="shared" ca="1" si="96"/>
        <v>0.35470000432275878</v>
      </c>
      <c r="CN98" s="56">
        <f t="shared" ca="1" si="96"/>
        <v>0.35470000432275878</v>
      </c>
      <c r="CO98" s="56">
        <f t="shared" ca="1" si="96"/>
        <v>0.35470000432275878</v>
      </c>
      <c r="CP98" s="56">
        <f t="shared" ca="1" si="96"/>
        <v>0.70940000864551755</v>
      </c>
      <c r="CQ98" s="56">
        <f t="shared" ca="1" si="96"/>
        <v>1.0641000129682763</v>
      </c>
      <c r="CR98" s="56">
        <f t="shared" ca="1" si="96"/>
        <v>1.7735000216137939</v>
      </c>
      <c r="CS98" s="82">
        <f t="shared" ca="1" si="82"/>
        <v>3.5470000432275879</v>
      </c>
      <c r="CT98" s="82">
        <f t="shared" ca="1" si="82"/>
        <v>7.0940000864551758</v>
      </c>
      <c r="CU98" s="82">
        <f t="shared" ca="1" si="82"/>
        <v>14.188000172910352</v>
      </c>
      <c r="CV98" s="82">
        <f t="shared" ca="1" si="82"/>
        <v>28.376000345820703</v>
      </c>
      <c r="CW98" s="36">
        <f t="shared" ca="1" si="97"/>
        <v>0.92467199999999994</v>
      </c>
      <c r="CX98" s="36">
        <f t="shared" ca="1" si="97"/>
        <v>0.50086399999999998</v>
      </c>
      <c r="CY98" s="36">
        <f t="shared" ca="1" si="97"/>
        <v>0.31633515789473682</v>
      </c>
      <c r="CZ98" s="36">
        <f t="shared" ca="1" si="97"/>
        <v>0.21855883636363632</v>
      </c>
      <c r="DA98" s="36">
        <f t="shared" ca="1" si="97"/>
        <v>0.19233177599999998</v>
      </c>
      <c r="DB98" s="36">
        <f t="shared" ca="1" si="97"/>
        <v>0.19233177599999998</v>
      </c>
      <c r="DC98" s="36">
        <f t="shared" ca="1" si="97"/>
        <v>0.19233177599999998</v>
      </c>
      <c r="DD98" s="36">
        <f t="shared" ca="1" si="97"/>
        <v>0.19233177599999998</v>
      </c>
      <c r="DE98" s="36">
        <f t="shared" ca="1" si="97"/>
        <v>0.19233177599999998</v>
      </c>
      <c r="DF98" s="56">
        <f t="shared" ca="1" si="97"/>
        <v>0.19233177599999998</v>
      </c>
      <c r="DG98" s="56">
        <f t="shared" ca="1" si="97"/>
        <v>0.19233177599999998</v>
      </c>
      <c r="DH98" s="56">
        <f t="shared" ca="1" si="97"/>
        <v>0.38466355199999996</v>
      </c>
      <c r="DI98" s="56">
        <f t="shared" ca="1" si="97"/>
        <v>0.57699532799999997</v>
      </c>
      <c r="DJ98" s="56">
        <f t="shared" ca="1" si="97"/>
        <v>0.9616588800000001</v>
      </c>
      <c r="DK98" s="82">
        <f t="shared" ca="1" si="83"/>
        <v>1.9233177600000002</v>
      </c>
      <c r="DL98" s="82">
        <f t="shared" ca="1" si="83"/>
        <v>3.8466355200000004</v>
      </c>
      <c r="DM98" s="82">
        <f t="shared" ca="1" si="83"/>
        <v>7.6932710400000008</v>
      </c>
      <c r="DN98" s="82">
        <f t="shared" ca="1" si="83"/>
        <v>15.386542080000002</v>
      </c>
      <c r="DO98" s="36">
        <f t="shared" ca="1" si="98"/>
        <v>0.28078333698461538</v>
      </c>
      <c r="DP98" s="36">
        <f t="shared" ca="1" si="98"/>
        <v>0.15209097420000001</v>
      </c>
      <c r="DQ98" s="36">
        <f t="shared" ca="1" si="98"/>
        <v>9.6057457389473688E-2</v>
      </c>
      <c r="DR98" s="36">
        <f t="shared" ca="1" si="98"/>
        <v>6.6366970559999988E-2</v>
      </c>
      <c r="DS98" s="36">
        <f t="shared" ca="1" si="98"/>
        <v>5.84029340928E-2</v>
      </c>
      <c r="DT98" s="36">
        <f t="shared" ca="1" si="98"/>
        <v>5.84029340928E-2</v>
      </c>
      <c r="DU98" s="36">
        <f t="shared" ca="1" si="98"/>
        <v>5.84029340928E-2</v>
      </c>
      <c r="DV98" s="36">
        <f t="shared" ca="1" si="98"/>
        <v>5.84029340928E-2</v>
      </c>
      <c r="DW98" s="36">
        <f t="shared" ca="1" si="98"/>
        <v>5.84029340928E-2</v>
      </c>
      <c r="DX98" s="56">
        <f t="shared" ca="1" si="98"/>
        <v>5.84029340928E-2</v>
      </c>
      <c r="DY98" s="56">
        <f t="shared" ca="1" si="98"/>
        <v>5.84029340928E-2</v>
      </c>
      <c r="DZ98" s="56">
        <f t="shared" ca="1" si="98"/>
        <v>0.1168058681856</v>
      </c>
      <c r="EA98" s="56">
        <f t="shared" ca="1" si="98"/>
        <v>0.17520880227840002</v>
      </c>
      <c r="EB98" s="56">
        <f t="shared" ca="1" si="98"/>
        <v>0.29201467046400004</v>
      </c>
      <c r="EC98" s="82">
        <f t="shared" ca="1" si="90"/>
        <v>0.58402934092800007</v>
      </c>
      <c r="ED98" s="82">
        <f t="shared" ca="1" si="90"/>
        <v>1.1680586818560001</v>
      </c>
      <c r="EE98" s="82">
        <f t="shared" ca="1" si="90"/>
        <v>2.3361173637120003</v>
      </c>
      <c r="EF98" s="82">
        <f t="shared" ca="1" si="84"/>
        <v>4.6722347274240006</v>
      </c>
      <c r="EG98" s="36">
        <f t="shared" ca="1" si="99"/>
        <v>8.1242850461538438E-2</v>
      </c>
      <c r="EH98" s="36">
        <f t="shared" ca="1" si="99"/>
        <v>4.4006543999999988E-2</v>
      </c>
      <c r="EI98" s="36">
        <f t="shared" ca="1" si="99"/>
        <v>2.77936067368421E-2</v>
      </c>
      <c r="EJ98" s="36">
        <f t="shared" ca="1" si="99"/>
        <v>1.9202855563636358E-2</v>
      </c>
      <c r="EK98" s="36">
        <f t="shared" ca="1" si="99"/>
        <v>1.6898512895999997E-2</v>
      </c>
      <c r="EL98" s="36">
        <f t="shared" ca="1" si="99"/>
        <v>1.6898512895999997E-2</v>
      </c>
      <c r="EM98" s="36">
        <f t="shared" ca="1" si="99"/>
        <v>1.6898512895999997E-2</v>
      </c>
      <c r="EN98" s="36">
        <f t="shared" ca="1" si="99"/>
        <v>1.6898512895999997E-2</v>
      </c>
      <c r="EO98" s="36">
        <f t="shared" ca="1" si="99"/>
        <v>1.6898512895999997E-2</v>
      </c>
      <c r="EP98" s="56">
        <f t="shared" ca="1" si="99"/>
        <v>1.6898512895999997E-2</v>
      </c>
      <c r="EQ98" s="56">
        <f t="shared" ca="1" si="99"/>
        <v>1.6898512895999997E-2</v>
      </c>
      <c r="ER98" s="56">
        <f t="shared" ca="1" si="99"/>
        <v>3.3797025791999995E-2</v>
      </c>
      <c r="ES98" s="56">
        <f t="shared" ca="1" si="99"/>
        <v>5.0695538687999982E-2</v>
      </c>
      <c r="ET98" s="56">
        <f t="shared" ca="1" si="99"/>
        <v>8.449256447999999E-2</v>
      </c>
      <c r="EU98" s="82">
        <f t="shared" ca="1" si="92"/>
        <v>0.16898512895999998</v>
      </c>
      <c r="EV98" s="82">
        <f t="shared" ca="1" si="92"/>
        <v>0.33797025791999996</v>
      </c>
      <c r="EW98" s="82">
        <f t="shared" ca="1" si="92"/>
        <v>0.67594051583999992</v>
      </c>
      <c r="EX98" s="82">
        <f t="shared" ca="1" si="85"/>
        <v>1.3518810316799998</v>
      </c>
    </row>
    <row r="99" spans="19:154" x14ac:dyDescent="0.15">
      <c r="S99" s="36">
        <v>96</v>
      </c>
      <c r="T99" s="40">
        <f>引用信息!W118</f>
        <v>384.606470672532</v>
      </c>
      <c r="U99" s="40">
        <f>引用信息!X118</f>
        <v>27.359327727467996</v>
      </c>
      <c r="V99" s="40">
        <f>引用信息!Y118</f>
        <v>10.922666666666666</v>
      </c>
      <c r="W99" s="40">
        <f>引用信息!Z118</f>
        <v>2.9303296000000008</v>
      </c>
      <c r="X99" s="40">
        <f>引用信息!AA118</f>
        <v>0.84787199999999985</v>
      </c>
      <c r="Y99" s="37">
        <f>IF(INT(求节点($J$4:$J$21,$I$4:$I$21,节奏总纲!AD99))&gt;$I$21,$I$21,INT(求节点($J$4:$J$21,$I$4:$I$21,节奏总纲!AD99)))</f>
        <v>18</v>
      </c>
      <c r="Z99" s="37">
        <f>IF(INT(求节点($J$4:$J$21,$I$4:$I$21,节奏总纲!AE99))&gt;$I$21,$I$21,INT(求节点($J$4:$J$21,$I$4:$I$21,节奏总纲!AE99)))</f>
        <v>18</v>
      </c>
      <c r="AA99" s="37">
        <f>IF(INT(求节点($J$4:$J$21,$I$4:$I$21,节奏总纲!AF99))&gt;$I$21,$I$21,INT(求节点($J$4:$J$21,$I$4:$I$21,节奏总纲!AF99)))</f>
        <v>18</v>
      </c>
      <c r="AB99" s="37">
        <f>IF(INT(求节点($J$4:$J$21,$I$4:$I$21,节奏总纲!AG99))&gt;$I$21,$I$21,INT(求节点($J$4:$J$21,$I$4:$I$21,节奏总纲!AG99)))</f>
        <v>18</v>
      </c>
      <c r="AC99" s="37">
        <f>IF(INT(求节点($J$4:$J$21,$I$4:$I$21,节奏总纲!AH99))&gt;$I$21,$I$21,INT(求节点($J$4:$J$21,$I$4:$I$21,节奏总纲!AH99)))</f>
        <v>18</v>
      </c>
      <c r="AD99" s="55">
        <f>('[2]功能-行军令'!F$7+'[2]功能-行军令'!F$14+24*60/'[2]功能-行军令'!$F$18)*'[2]功能-行军令'!$AJ$7</f>
        <v>27.599999999999998</v>
      </c>
      <c r="AE99" s="55">
        <f>('[2]功能-行军令'!G$7+'[2]功能-行军令'!G$14+24*60/'[2]功能-行军令'!$F$18)*'[2]功能-行军令'!$AJ$7</f>
        <v>40.199999999999996</v>
      </c>
      <c r="AF99" s="55">
        <f>('[2]功能-行军令'!H$7+'[2]功能-行军令'!H$14+24*60/'[2]功能-行军令'!$F$18)*'[2]功能-行军令'!$AJ$7</f>
        <v>54.6</v>
      </c>
      <c r="AG99" s="55">
        <f>('[2]功能-行军令'!I$7+'[2]功能-行军令'!I$14+24*60/'[2]功能-行军令'!$F$18)*'[2]功能-行军令'!$AJ$7</f>
        <v>61.8</v>
      </c>
      <c r="AH99" s="55">
        <f>('[2]功能-行军令'!J$7+'[2]功能-行军令'!J$14+24*60/'[2]功能-行军令'!$F$18)*'[2]功能-行军令'!$AJ$7</f>
        <v>61.8</v>
      </c>
      <c r="AL99" s="35">
        <v>96</v>
      </c>
      <c r="AM99" s="28">
        <f t="shared" ca="1" si="100"/>
        <v>19.299775421670915</v>
      </c>
      <c r="AN99" s="28">
        <f t="shared" ca="1" si="100"/>
        <v>10.454045020071748</v>
      </c>
      <c r="AO99" s="28">
        <f t="shared" ca="1" si="100"/>
        <v>6.6025547495189985</v>
      </c>
      <c r="AP99" s="28">
        <f t="shared" ca="1" si="100"/>
        <v>4.5617650996676717</v>
      </c>
      <c r="AQ99" s="28">
        <f t="shared" ca="1" si="100"/>
        <v>4.014353287707551</v>
      </c>
      <c r="AR99" s="28">
        <f t="shared" ca="1" si="100"/>
        <v>4.014353287707551</v>
      </c>
      <c r="AS99" s="28">
        <f t="shared" ca="1" si="100"/>
        <v>4.014353287707551</v>
      </c>
      <c r="AT99" s="28">
        <f t="shared" ca="1" si="100"/>
        <v>4.014353287707551</v>
      </c>
      <c r="AU99" s="28">
        <f t="shared" ca="1" si="70"/>
        <v>4.014353287707551</v>
      </c>
      <c r="AV99" s="28">
        <f t="shared" ca="1" si="94"/>
        <v>4.014353287707551</v>
      </c>
      <c r="AW99" s="28">
        <f t="shared" ca="1" si="94"/>
        <v>4.014353287707551</v>
      </c>
      <c r="AX99" s="28">
        <f t="shared" ca="1" si="94"/>
        <v>8.0287065754151019</v>
      </c>
      <c r="AY99" s="28">
        <f t="shared" ca="1" si="94"/>
        <v>12.04305986312265</v>
      </c>
      <c r="AZ99" s="28">
        <f t="shared" ca="1" si="94"/>
        <v>20.071766438537757</v>
      </c>
      <c r="BA99" s="28">
        <f t="shared" ca="1" si="80"/>
        <v>40.143532877075515</v>
      </c>
      <c r="BB99" s="28">
        <f t="shared" ca="1" si="80"/>
        <v>80.28706575415103</v>
      </c>
      <c r="BC99" s="28">
        <f t="shared" ca="1" si="80"/>
        <v>160.57413150830206</v>
      </c>
      <c r="BD99" s="28">
        <f t="shared" ca="1" si="80"/>
        <v>321.14826301660412</v>
      </c>
      <c r="BE99" s="28"/>
      <c r="BF99" s="28">
        <f t="shared" ca="1" si="71"/>
        <v>711.31513933809038</v>
      </c>
      <c r="BG99" s="28"/>
      <c r="BI99" s="28"/>
      <c r="BJ99" s="28"/>
      <c r="BK99" s="28"/>
      <c r="BL99" s="36">
        <v>96</v>
      </c>
      <c r="BM99" s="36">
        <f t="shared" ca="1" si="95"/>
        <v>16.330982447018279</v>
      </c>
      <c r="BN99" s="36">
        <f t="shared" ca="1" si="95"/>
        <v>8.8459488254682359</v>
      </c>
      <c r="BO99" s="36">
        <f t="shared" ca="1" si="95"/>
        <v>5.5869150476641485</v>
      </c>
      <c r="BP99" s="36">
        <f t="shared" ca="1" si="95"/>
        <v>3.8600503965679569</v>
      </c>
      <c r="BQ99" s="36">
        <f t="shared" ca="1" si="95"/>
        <v>3.3968443489798021</v>
      </c>
      <c r="BR99" s="36">
        <f t="shared" ca="1" si="95"/>
        <v>3.3968443489798021</v>
      </c>
      <c r="BS99" s="36">
        <f t="shared" ca="1" si="95"/>
        <v>3.3968443489798021</v>
      </c>
      <c r="BT99" s="36">
        <f t="shared" ca="1" si="95"/>
        <v>3.3968443489798021</v>
      </c>
      <c r="BU99" s="36">
        <f t="shared" ca="1" si="95"/>
        <v>3.3968443489798021</v>
      </c>
      <c r="BV99" s="56">
        <f t="shared" ca="1" si="95"/>
        <v>3.3968443489798021</v>
      </c>
      <c r="BW99" s="56">
        <f t="shared" ca="1" si="95"/>
        <v>3.3968443489798021</v>
      </c>
      <c r="BX99" s="56">
        <f t="shared" ca="1" si="95"/>
        <v>6.7936886979596043</v>
      </c>
      <c r="BY99" s="56">
        <f t="shared" ca="1" si="95"/>
        <v>10.190533046939407</v>
      </c>
      <c r="BZ99" s="56">
        <f t="shared" ca="1" si="95"/>
        <v>16.984221744899017</v>
      </c>
      <c r="CA99" s="82">
        <f t="shared" ca="1" si="81"/>
        <v>33.968443489798034</v>
      </c>
      <c r="CB99" s="82">
        <f t="shared" ca="1" si="81"/>
        <v>67.936886979596068</v>
      </c>
      <c r="CC99" s="82">
        <f t="shared" ca="1" si="81"/>
        <v>135.87377395919214</v>
      </c>
      <c r="CD99" s="82">
        <f t="shared" ca="1" si="81"/>
        <v>271.74754791838427</v>
      </c>
      <c r="CE99" s="36">
        <f t="shared" ca="1" si="96"/>
        <v>1.6920691917603283</v>
      </c>
      <c r="CF99" s="36">
        <f t="shared" ca="1" si="96"/>
        <v>0.91653747887017778</v>
      </c>
      <c r="CG99" s="36">
        <f t="shared" ca="1" si="96"/>
        <v>0.5788657761285334</v>
      </c>
      <c r="CH99" s="36">
        <f t="shared" ca="1" si="96"/>
        <v>0.39994362714335024</v>
      </c>
      <c r="CI99" s="36">
        <f t="shared" ca="1" si="96"/>
        <v>0.35195039188614829</v>
      </c>
      <c r="CJ99" s="36">
        <f t="shared" ca="1" si="96"/>
        <v>0.35195039188614829</v>
      </c>
      <c r="CK99" s="36">
        <f t="shared" ca="1" si="96"/>
        <v>0.35195039188614829</v>
      </c>
      <c r="CL99" s="36">
        <f t="shared" ca="1" si="96"/>
        <v>0.35195039188614829</v>
      </c>
      <c r="CM99" s="36">
        <f t="shared" ca="1" si="96"/>
        <v>0.35195039188614829</v>
      </c>
      <c r="CN99" s="56">
        <f t="shared" ca="1" si="96"/>
        <v>0.35195039188614829</v>
      </c>
      <c r="CO99" s="56">
        <f t="shared" ca="1" si="96"/>
        <v>0.35195039188614829</v>
      </c>
      <c r="CP99" s="56">
        <f t="shared" ca="1" si="96"/>
        <v>0.70390078377229659</v>
      </c>
      <c r="CQ99" s="56">
        <f t="shared" ca="1" si="96"/>
        <v>1.0558511756584446</v>
      </c>
      <c r="CR99" s="56">
        <f t="shared" ca="1" si="96"/>
        <v>1.7597519594307414</v>
      </c>
      <c r="CS99" s="82">
        <f t="shared" ca="1" si="82"/>
        <v>3.5195039188614827</v>
      </c>
      <c r="CT99" s="82">
        <f t="shared" ca="1" si="82"/>
        <v>7.0390078377229655</v>
      </c>
      <c r="CU99" s="82">
        <f t="shared" ca="1" si="82"/>
        <v>14.078015675445931</v>
      </c>
      <c r="CV99" s="82">
        <f t="shared" ca="1" si="82"/>
        <v>28.156031350891862</v>
      </c>
      <c r="CW99" s="36">
        <f t="shared" ca="1" si="97"/>
        <v>0.91750399999999999</v>
      </c>
      <c r="CX99" s="36">
        <f t="shared" ca="1" si="97"/>
        <v>0.49698133333333333</v>
      </c>
      <c r="CY99" s="36">
        <f t="shared" ca="1" si="97"/>
        <v>0.31388294736842104</v>
      </c>
      <c r="CZ99" s="36">
        <f t="shared" ca="1" si="97"/>
        <v>0.2168645818181818</v>
      </c>
      <c r="DA99" s="36">
        <f t="shared" ca="1" si="97"/>
        <v>0.19084083200000002</v>
      </c>
      <c r="DB99" s="36">
        <f t="shared" ca="1" si="97"/>
        <v>0.19084083200000002</v>
      </c>
      <c r="DC99" s="36">
        <f t="shared" ca="1" si="97"/>
        <v>0.19084083200000002</v>
      </c>
      <c r="DD99" s="36">
        <f t="shared" ca="1" si="97"/>
        <v>0.19084083200000002</v>
      </c>
      <c r="DE99" s="36">
        <f t="shared" ca="1" si="97"/>
        <v>0.19084083200000002</v>
      </c>
      <c r="DF99" s="56">
        <f t="shared" ca="1" si="97"/>
        <v>0.19084083200000002</v>
      </c>
      <c r="DG99" s="56">
        <f t="shared" ca="1" si="97"/>
        <v>0.19084083200000002</v>
      </c>
      <c r="DH99" s="56">
        <f t="shared" ca="1" si="97"/>
        <v>0.38168166400000003</v>
      </c>
      <c r="DI99" s="56">
        <f t="shared" ca="1" si="97"/>
        <v>0.57252249599999994</v>
      </c>
      <c r="DJ99" s="56">
        <f t="shared" ca="1" si="97"/>
        <v>0.95420416000000008</v>
      </c>
      <c r="DK99" s="82">
        <f t="shared" ca="1" si="83"/>
        <v>1.9084083200000002</v>
      </c>
      <c r="DL99" s="82">
        <f t="shared" ca="1" si="83"/>
        <v>3.8168166400000003</v>
      </c>
      <c r="DM99" s="82">
        <f t="shared" ca="1" si="83"/>
        <v>7.6336332800000006</v>
      </c>
      <c r="DN99" s="82">
        <f t="shared" ca="1" si="83"/>
        <v>15.267266560000001</v>
      </c>
      <c r="DO99" s="36">
        <f t="shared" ca="1" si="98"/>
        <v>0.27860672196923081</v>
      </c>
      <c r="DP99" s="36">
        <f t="shared" ca="1" si="98"/>
        <v>0.15091197440000001</v>
      </c>
      <c r="DQ99" s="36">
        <f t="shared" ca="1" si="98"/>
        <v>9.5312825936842122E-2</v>
      </c>
      <c r="DR99" s="36">
        <f t="shared" ca="1" si="98"/>
        <v>6.5852497920000003E-2</v>
      </c>
      <c r="DS99" s="36">
        <f t="shared" ca="1" si="98"/>
        <v>5.7950198169600009E-2</v>
      </c>
      <c r="DT99" s="36">
        <f t="shared" ca="1" si="98"/>
        <v>5.7950198169600009E-2</v>
      </c>
      <c r="DU99" s="36">
        <f t="shared" ca="1" si="98"/>
        <v>5.7950198169600009E-2</v>
      </c>
      <c r="DV99" s="36">
        <f t="shared" ca="1" si="98"/>
        <v>5.7950198169600009E-2</v>
      </c>
      <c r="DW99" s="36">
        <f t="shared" ca="1" si="98"/>
        <v>5.7950198169600009E-2</v>
      </c>
      <c r="DX99" s="56">
        <f t="shared" ca="1" si="98"/>
        <v>5.7950198169600009E-2</v>
      </c>
      <c r="DY99" s="56">
        <f t="shared" ca="1" si="98"/>
        <v>5.7950198169600009E-2</v>
      </c>
      <c r="DZ99" s="56">
        <f t="shared" ca="1" si="98"/>
        <v>0.11590039633920002</v>
      </c>
      <c r="EA99" s="56">
        <f t="shared" ca="1" si="98"/>
        <v>0.17385059450880005</v>
      </c>
      <c r="EB99" s="56">
        <f t="shared" ca="1" si="98"/>
        <v>0.28975099084800005</v>
      </c>
      <c r="EC99" s="82">
        <f t="shared" ca="1" si="90"/>
        <v>0.57950198169600009</v>
      </c>
      <c r="ED99" s="82">
        <f t="shared" ca="1" si="90"/>
        <v>1.1590039633920002</v>
      </c>
      <c r="EE99" s="82">
        <f t="shared" ca="1" si="90"/>
        <v>2.3180079267840004</v>
      </c>
      <c r="EF99" s="82">
        <f t="shared" ca="1" si="84"/>
        <v>4.6360158535680007</v>
      </c>
      <c r="EG99" s="36">
        <f t="shared" ca="1" si="99"/>
        <v>8.0613060923076907E-2</v>
      </c>
      <c r="EH99" s="36">
        <f t="shared" ca="1" si="99"/>
        <v>4.3665407999999989E-2</v>
      </c>
      <c r="EI99" s="36">
        <f t="shared" ca="1" si="99"/>
        <v>2.7578152421052625E-2</v>
      </c>
      <c r="EJ99" s="36">
        <f t="shared" ca="1" si="99"/>
        <v>1.905399621818181E-2</v>
      </c>
      <c r="EK99" s="36">
        <f t="shared" ca="1" si="99"/>
        <v>1.6767516671999997E-2</v>
      </c>
      <c r="EL99" s="36">
        <f t="shared" ca="1" si="99"/>
        <v>1.6767516671999997E-2</v>
      </c>
      <c r="EM99" s="36">
        <f t="shared" ca="1" si="99"/>
        <v>1.6767516671999997E-2</v>
      </c>
      <c r="EN99" s="36">
        <f t="shared" ca="1" si="99"/>
        <v>1.6767516671999997E-2</v>
      </c>
      <c r="EO99" s="36">
        <f t="shared" ca="1" si="99"/>
        <v>1.6767516671999997E-2</v>
      </c>
      <c r="EP99" s="56">
        <f t="shared" ca="1" si="99"/>
        <v>1.6767516671999997E-2</v>
      </c>
      <c r="EQ99" s="56">
        <f t="shared" ca="1" si="99"/>
        <v>1.6767516671999997E-2</v>
      </c>
      <c r="ER99" s="56">
        <f t="shared" ca="1" si="99"/>
        <v>3.3535033343999994E-2</v>
      </c>
      <c r="ES99" s="56">
        <f t="shared" ca="1" si="99"/>
        <v>5.0302550015999987E-2</v>
      </c>
      <c r="ET99" s="56">
        <f t="shared" ca="1" si="99"/>
        <v>8.3837583359999995E-2</v>
      </c>
      <c r="EU99" s="82">
        <f t="shared" ca="1" si="92"/>
        <v>0.16767516671999999</v>
      </c>
      <c r="EV99" s="82">
        <f t="shared" ca="1" si="92"/>
        <v>0.33535033343999998</v>
      </c>
      <c r="EW99" s="82">
        <f t="shared" ca="1" si="92"/>
        <v>0.67070066687999996</v>
      </c>
      <c r="EX99" s="82">
        <f t="shared" ca="1" si="85"/>
        <v>1.3414013337599999</v>
      </c>
    </row>
    <row r="100" spans="19:154" x14ac:dyDescent="0.15">
      <c r="S100" s="36">
        <v>97</v>
      </c>
      <c r="T100" s="40">
        <f>引用信息!W119</f>
        <v>381.60173262040286</v>
      </c>
      <c r="U100" s="40">
        <f>引用信息!X119</f>
        <v>27.145582979597155</v>
      </c>
      <c r="V100" s="40">
        <f>引用信息!Y119</f>
        <v>10.837333333333333</v>
      </c>
      <c r="W100" s="40">
        <f>引用信息!Z119</f>
        <v>2.9074364000000008</v>
      </c>
      <c r="X100" s="40">
        <f>引用信息!AA119</f>
        <v>0.84124799999999988</v>
      </c>
      <c r="Y100" s="37">
        <f>IF(INT(求节点($J$4:$J$21,$I$4:$I$21,节奏总纲!AD100))&gt;$I$21,$I$21,INT(求节点($J$4:$J$21,$I$4:$I$21,节奏总纲!AD100)))</f>
        <v>18</v>
      </c>
      <c r="Z100" s="37">
        <f>IF(INT(求节点($J$4:$J$21,$I$4:$I$21,节奏总纲!AE100))&gt;$I$21,$I$21,INT(求节点($J$4:$J$21,$I$4:$I$21,节奏总纲!AE100)))</f>
        <v>18</v>
      </c>
      <c r="AA100" s="37">
        <f>IF(INT(求节点($J$4:$J$21,$I$4:$I$21,节奏总纲!AF100))&gt;$I$21,$I$21,INT(求节点($J$4:$J$21,$I$4:$I$21,节奏总纲!AF100)))</f>
        <v>18</v>
      </c>
      <c r="AB100" s="37">
        <f>IF(INT(求节点($J$4:$J$21,$I$4:$I$21,节奏总纲!AG100))&gt;$I$21,$I$21,INT(求节点($J$4:$J$21,$I$4:$I$21,节奏总纲!AG100)))</f>
        <v>18</v>
      </c>
      <c r="AC100" s="37">
        <f>IF(INT(求节点($J$4:$J$21,$I$4:$I$21,节奏总纲!AH100))&gt;$I$21,$I$21,INT(求节点($J$4:$J$21,$I$4:$I$21,节奏总纲!AH100)))</f>
        <v>18</v>
      </c>
      <c r="AD100" s="55">
        <f>('[2]功能-行军令'!F$7+'[2]功能-行军令'!F$14+24*60/'[2]功能-行军令'!$F$18)*'[2]功能-行军令'!$AJ$7</f>
        <v>27.599999999999998</v>
      </c>
      <c r="AE100" s="55">
        <f>('[2]功能-行军令'!G$7+'[2]功能-行军令'!G$14+24*60/'[2]功能-行军令'!$F$18)*'[2]功能-行军令'!$AJ$7</f>
        <v>40.199999999999996</v>
      </c>
      <c r="AF100" s="55">
        <f>('[2]功能-行军令'!H$7+'[2]功能-行军令'!H$14+24*60/'[2]功能-行军令'!$F$18)*'[2]功能-行军令'!$AJ$7</f>
        <v>54.6</v>
      </c>
      <c r="AG100" s="55">
        <f>('[2]功能-行军令'!I$7+'[2]功能-行军令'!I$14+24*60/'[2]功能-行军令'!$F$18)*'[2]功能-行军令'!$AJ$7</f>
        <v>61.8</v>
      </c>
      <c r="AH100" s="55">
        <f>('[2]功能-行军令'!J$7+'[2]功能-行军令'!J$14+24*60/'[2]功能-行军令'!$F$18)*'[2]功能-行军令'!$AJ$7</f>
        <v>61.8</v>
      </c>
      <c r="AL100" s="35">
        <v>97</v>
      </c>
      <c r="AM100" s="28">
        <f t="shared" ca="1" si="100"/>
        <v>19.148995926189116</v>
      </c>
      <c r="AN100" s="28">
        <f t="shared" ca="1" si="100"/>
        <v>10.372372793352437</v>
      </c>
      <c r="AO100" s="28">
        <f t="shared" ca="1" si="100"/>
        <v>6.5509722905383816</v>
      </c>
      <c r="AP100" s="28">
        <f t="shared" ca="1" si="100"/>
        <v>4.5261263098265179</v>
      </c>
      <c r="AQ100" s="28">
        <f t="shared" ca="1" si="100"/>
        <v>3.9829911526473358</v>
      </c>
      <c r="AR100" s="28">
        <f t="shared" ca="1" si="100"/>
        <v>3.9829911526473358</v>
      </c>
      <c r="AS100" s="28">
        <f t="shared" ca="1" si="100"/>
        <v>3.9829911526473358</v>
      </c>
      <c r="AT100" s="28">
        <f t="shared" ca="1" si="100"/>
        <v>3.9829911526473358</v>
      </c>
      <c r="AU100" s="28">
        <f t="shared" ca="1" si="70"/>
        <v>3.9829911526473358</v>
      </c>
      <c r="AV100" s="28">
        <f t="shared" ref="AV100:AZ109" ca="1" si="101">SUMIF($BM$3:$EX$3,AV$3,$BM100:$EX100)</f>
        <v>3.9829911526473358</v>
      </c>
      <c r="AW100" s="28">
        <f t="shared" ca="1" si="101"/>
        <v>3.9829911526473358</v>
      </c>
      <c r="AX100" s="28">
        <f t="shared" ca="1" si="101"/>
        <v>7.9659823052946717</v>
      </c>
      <c r="AY100" s="28">
        <f t="shared" ca="1" si="101"/>
        <v>11.948973457942007</v>
      </c>
      <c r="AZ100" s="28">
        <f t="shared" ca="1" si="101"/>
        <v>19.91495576323668</v>
      </c>
      <c r="BA100" s="28">
        <f t="shared" ca="1" si="80"/>
        <v>39.82991152647336</v>
      </c>
      <c r="BB100" s="28">
        <f t="shared" ca="1" si="80"/>
        <v>79.65982305294672</v>
      </c>
      <c r="BC100" s="28">
        <f t="shared" ca="1" si="80"/>
        <v>159.31964610589344</v>
      </c>
      <c r="BD100" s="28">
        <f t="shared" ca="1" si="80"/>
        <v>318.63929221178688</v>
      </c>
      <c r="BE100" s="28"/>
      <c r="BF100" s="28">
        <f t="shared" ca="1" si="71"/>
        <v>705.7579898120116</v>
      </c>
      <c r="BG100" s="28"/>
      <c r="BI100" s="28"/>
      <c r="BJ100" s="28"/>
      <c r="BK100" s="28"/>
      <c r="BL100" s="36">
        <v>97</v>
      </c>
      <c r="BM100" s="36">
        <f t="shared" ca="1" si="95"/>
        <v>16.203396646650951</v>
      </c>
      <c r="BN100" s="36">
        <f t="shared" ca="1" si="95"/>
        <v>8.7768398502692655</v>
      </c>
      <c r="BO100" s="36">
        <f t="shared" ca="1" si="95"/>
        <v>5.5432672738542728</v>
      </c>
      <c r="BP100" s="36">
        <f t="shared" ca="1" si="95"/>
        <v>3.8298937528447698</v>
      </c>
      <c r="BQ100" s="36">
        <f t="shared" ca="1" si="95"/>
        <v>3.3703065025033978</v>
      </c>
      <c r="BR100" s="36">
        <f t="shared" ca="1" si="95"/>
        <v>3.3703065025033978</v>
      </c>
      <c r="BS100" s="36">
        <f t="shared" ca="1" si="95"/>
        <v>3.3703065025033978</v>
      </c>
      <c r="BT100" s="36">
        <f t="shared" ca="1" si="95"/>
        <v>3.3703065025033978</v>
      </c>
      <c r="BU100" s="36">
        <f t="shared" ca="1" si="95"/>
        <v>3.3703065025033978</v>
      </c>
      <c r="BV100" s="56">
        <f t="shared" ca="1" si="95"/>
        <v>3.3703065025033978</v>
      </c>
      <c r="BW100" s="56">
        <f t="shared" ca="1" si="95"/>
        <v>3.3703065025033978</v>
      </c>
      <c r="BX100" s="56">
        <f t="shared" ca="1" si="95"/>
        <v>6.7406130050067956</v>
      </c>
      <c r="BY100" s="56">
        <f t="shared" ca="1" si="95"/>
        <v>10.110919507510193</v>
      </c>
      <c r="BZ100" s="56">
        <f t="shared" ca="1" si="95"/>
        <v>16.851532512516989</v>
      </c>
      <c r="CA100" s="82">
        <f t="shared" ca="1" si="81"/>
        <v>33.703065025033979</v>
      </c>
      <c r="CB100" s="82">
        <f t="shared" ca="1" si="81"/>
        <v>67.406130050067958</v>
      </c>
      <c r="CC100" s="82">
        <f t="shared" ca="1" si="81"/>
        <v>134.81226010013592</v>
      </c>
      <c r="CD100" s="82">
        <f t="shared" ca="1" si="81"/>
        <v>269.62452020027183</v>
      </c>
      <c r="CE100" s="36">
        <f t="shared" ca="1" si="96"/>
        <v>1.6788499011997009</v>
      </c>
      <c r="CF100" s="36">
        <f t="shared" ca="1" si="96"/>
        <v>0.90937702981650459</v>
      </c>
      <c r="CG100" s="36">
        <f t="shared" ca="1" si="96"/>
        <v>0.5743433872525292</v>
      </c>
      <c r="CH100" s="36">
        <f t="shared" ca="1" si="96"/>
        <v>0.39681906755629287</v>
      </c>
      <c r="CI100" s="36">
        <f t="shared" ca="1" si="96"/>
        <v>0.34920077944953776</v>
      </c>
      <c r="CJ100" s="36">
        <f t="shared" ca="1" si="96"/>
        <v>0.34920077944953776</v>
      </c>
      <c r="CK100" s="36">
        <f t="shared" ca="1" si="96"/>
        <v>0.34920077944953776</v>
      </c>
      <c r="CL100" s="36">
        <f t="shared" ca="1" si="96"/>
        <v>0.34920077944953776</v>
      </c>
      <c r="CM100" s="36">
        <f t="shared" ca="1" si="96"/>
        <v>0.34920077944953776</v>
      </c>
      <c r="CN100" s="56">
        <f t="shared" ca="1" si="96"/>
        <v>0.34920077944953776</v>
      </c>
      <c r="CO100" s="56">
        <f t="shared" ca="1" si="96"/>
        <v>0.34920077944953776</v>
      </c>
      <c r="CP100" s="56">
        <f t="shared" ca="1" si="96"/>
        <v>0.69840155889907551</v>
      </c>
      <c r="CQ100" s="56">
        <f t="shared" ca="1" si="96"/>
        <v>1.0476023383486133</v>
      </c>
      <c r="CR100" s="56">
        <f t="shared" ca="1" si="96"/>
        <v>1.746003897247689</v>
      </c>
      <c r="CS100" s="82">
        <f t="shared" ca="1" si="82"/>
        <v>3.492007794495378</v>
      </c>
      <c r="CT100" s="82">
        <f t="shared" ca="1" si="82"/>
        <v>6.984015588990756</v>
      </c>
      <c r="CU100" s="82">
        <f t="shared" ca="1" si="82"/>
        <v>13.968031177981512</v>
      </c>
      <c r="CV100" s="82">
        <f t="shared" ca="1" si="82"/>
        <v>27.936062355963024</v>
      </c>
      <c r="CW100" s="36">
        <f t="shared" ca="1" si="97"/>
        <v>0.91033600000000015</v>
      </c>
      <c r="CX100" s="36">
        <f t="shared" ca="1" si="97"/>
        <v>0.49309866666666674</v>
      </c>
      <c r="CY100" s="36">
        <f t="shared" ca="1" si="97"/>
        <v>0.31143073684210532</v>
      </c>
      <c r="CZ100" s="36">
        <f t="shared" ca="1" si="97"/>
        <v>0.21517032727272728</v>
      </c>
      <c r="DA100" s="36">
        <f t="shared" ca="1" si="97"/>
        <v>0.18934988800000002</v>
      </c>
      <c r="DB100" s="36">
        <f t="shared" ca="1" si="97"/>
        <v>0.18934988800000002</v>
      </c>
      <c r="DC100" s="36">
        <f t="shared" ca="1" si="97"/>
        <v>0.18934988800000002</v>
      </c>
      <c r="DD100" s="36">
        <f t="shared" ca="1" si="97"/>
        <v>0.18934988800000002</v>
      </c>
      <c r="DE100" s="36">
        <f t="shared" ca="1" si="97"/>
        <v>0.18934988800000002</v>
      </c>
      <c r="DF100" s="56">
        <f t="shared" ca="1" si="97"/>
        <v>0.18934988800000002</v>
      </c>
      <c r="DG100" s="56">
        <f t="shared" ca="1" si="97"/>
        <v>0.18934988800000002</v>
      </c>
      <c r="DH100" s="56">
        <f t="shared" ca="1" si="97"/>
        <v>0.37869977600000004</v>
      </c>
      <c r="DI100" s="56">
        <f t="shared" ca="1" si="97"/>
        <v>0.56804966400000001</v>
      </c>
      <c r="DJ100" s="56">
        <f t="shared" ca="1" si="97"/>
        <v>0.94674944000000016</v>
      </c>
      <c r="DK100" s="82">
        <f t="shared" ca="1" si="83"/>
        <v>1.8934988800000003</v>
      </c>
      <c r="DL100" s="82">
        <f t="shared" ca="1" si="83"/>
        <v>3.7869977600000007</v>
      </c>
      <c r="DM100" s="82">
        <f t="shared" ca="1" si="83"/>
        <v>7.5739955200000013</v>
      </c>
      <c r="DN100" s="82">
        <f t="shared" ca="1" si="83"/>
        <v>15.147991040000003</v>
      </c>
      <c r="DO100" s="36">
        <f t="shared" ca="1" si="98"/>
        <v>0.27643010695384623</v>
      </c>
      <c r="DP100" s="36">
        <f t="shared" ca="1" si="98"/>
        <v>0.14973297460000004</v>
      </c>
      <c r="DQ100" s="36">
        <f t="shared" ca="1" si="98"/>
        <v>9.4568194484210541E-2</v>
      </c>
      <c r="DR100" s="36">
        <f t="shared" ca="1" si="98"/>
        <v>6.5338025280000003E-2</v>
      </c>
      <c r="DS100" s="36">
        <f t="shared" ca="1" si="98"/>
        <v>5.7497462246400011E-2</v>
      </c>
      <c r="DT100" s="36">
        <f t="shared" ca="1" si="98"/>
        <v>5.7497462246400011E-2</v>
      </c>
      <c r="DU100" s="36">
        <f t="shared" ca="1" si="98"/>
        <v>5.7497462246400011E-2</v>
      </c>
      <c r="DV100" s="36">
        <f t="shared" ca="1" si="98"/>
        <v>5.7497462246400011E-2</v>
      </c>
      <c r="DW100" s="36">
        <f t="shared" ca="1" si="98"/>
        <v>5.7497462246400011E-2</v>
      </c>
      <c r="DX100" s="56">
        <f t="shared" ca="1" si="98"/>
        <v>5.7497462246400011E-2</v>
      </c>
      <c r="DY100" s="56">
        <f t="shared" ca="1" si="98"/>
        <v>5.7497462246400011E-2</v>
      </c>
      <c r="DZ100" s="56">
        <f t="shared" ca="1" si="98"/>
        <v>0.11499492449280002</v>
      </c>
      <c r="EA100" s="56">
        <f t="shared" ca="1" si="98"/>
        <v>0.1724923867392</v>
      </c>
      <c r="EB100" s="56">
        <f t="shared" ca="1" si="98"/>
        <v>0.28748731123200011</v>
      </c>
      <c r="EC100" s="82">
        <f t="shared" ca="1" si="90"/>
        <v>0.57497462246400022</v>
      </c>
      <c r="ED100" s="82">
        <f t="shared" ca="1" si="90"/>
        <v>1.1499492449280004</v>
      </c>
      <c r="EE100" s="82">
        <f t="shared" ca="1" si="90"/>
        <v>2.2998984898560009</v>
      </c>
      <c r="EF100" s="82">
        <f t="shared" ca="1" si="84"/>
        <v>4.5997969797120017</v>
      </c>
      <c r="EG100" s="36">
        <f t="shared" ca="1" si="99"/>
        <v>7.9983271384615362E-2</v>
      </c>
      <c r="EH100" s="36">
        <f t="shared" ca="1" si="99"/>
        <v>4.332427199999999E-2</v>
      </c>
      <c r="EI100" s="36">
        <f t="shared" ca="1" si="99"/>
        <v>2.736269810526315E-2</v>
      </c>
      <c r="EJ100" s="36">
        <f t="shared" ca="1" si="99"/>
        <v>1.8905136872727265E-2</v>
      </c>
      <c r="EK100" s="36">
        <f t="shared" ca="1" si="99"/>
        <v>1.6636520447999997E-2</v>
      </c>
      <c r="EL100" s="36">
        <f t="shared" ca="1" si="99"/>
        <v>1.6636520447999997E-2</v>
      </c>
      <c r="EM100" s="36">
        <f t="shared" ca="1" si="99"/>
        <v>1.6636520447999997E-2</v>
      </c>
      <c r="EN100" s="36">
        <f t="shared" ca="1" si="99"/>
        <v>1.6636520447999997E-2</v>
      </c>
      <c r="EO100" s="36">
        <f t="shared" ca="1" si="99"/>
        <v>1.6636520447999997E-2</v>
      </c>
      <c r="EP100" s="56">
        <f t="shared" ca="1" si="99"/>
        <v>1.6636520447999997E-2</v>
      </c>
      <c r="EQ100" s="56">
        <f t="shared" ca="1" si="99"/>
        <v>1.6636520447999997E-2</v>
      </c>
      <c r="ER100" s="56">
        <f t="shared" ca="1" si="99"/>
        <v>3.3273040895999993E-2</v>
      </c>
      <c r="ES100" s="56">
        <f t="shared" ca="1" si="99"/>
        <v>4.9909561343999986E-2</v>
      </c>
      <c r="ET100" s="56">
        <f t="shared" ca="1" si="99"/>
        <v>8.318260224E-2</v>
      </c>
      <c r="EU100" s="82">
        <f t="shared" ca="1" si="92"/>
        <v>0.16636520448</v>
      </c>
      <c r="EV100" s="82">
        <f t="shared" ca="1" si="92"/>
        <v>0.33273040896</v>
      </c>
      <c r="EW100" s="82">
        <f t="shared" ca="1" si="92"/>
        <v>0.66546081792</v>
      </c>
      <c r="EX100" s="82">
        <f t="shared" ca="1" si="85"/>
        <v>1.33092163584</v>
      </c>
    </row>
    <row r="101" spans="19:154" x14ac:dyDescent="0.15">
      <c r="S101" s="36">
        <v>98</v>
      </c>
      <c r="T101" s="40">
        <f>引用信息!W120</f>
        <v>378.59699456827371</v>
      </c>
      <c r="U101" s="40">
        <f>引用信息!X120</f>
        <v>26.93183823172631</v>
      </c>
      <c r="V101" s="40">
        <f>引用信息!Y120</f>
        <v>10.752000000000001</v>
      </c>
      <c r="W101" s="40">
        <f>引用信息!Z120</f>
        <v>2.8845432000000009</v>
      </c>
      <c r="X101" s="40">
        <f>引用信息!AA120</f>
        <v>0.83462399999999992</v>
      </c>
      <c r="Y101" s="37">
        <f>IF(INT(求节点($J$4:$J$21,$I$4:$I$21,节奏总纲!AD101))&gt;$I$21,$I$21,INT(求节点($J$4:$J$21,$I$4:$I$21,节奏总纲!AD101)))</f>
        <v>18</v>
      </c>
      <c r="Z101" s="37">
        <f>IF(INT(求节点($J$4:$J$21,$I$4:$I$21,节奏总纲!AE101))&gt;$I$21,$I$21,INT(求节点($J$4:$J$21,$I$4:$I$21,节奏总纲!AE101)))</f>
        <v>18</v>
      </c>
      <c r="AA101" s="37">
        <f>IF(INT(求节点($J$4:$J$21,$I$4:$I$21,节奏总纲!AF101))&gt;$I$21,$I$21,INT(求节点($J$4:$J$21,$I$4:$I$21,节奏总纲!AF101)))</f>
        <v>18</v>
      </c>
      <c r="AB101" s="37">
        <f>IF(INT(求节点($J$4:$J$21,$I$4:$I$21,节奏总纲!AG101))&gt;$I$21,$I$21,INT(求节点($J$4:$J$21,$I$4:$I$21,节奏总纲!AG101)))</f>
        <v>18</v>
      </c>
      <c r="AC101" s="37">
        <f>IF(INT(求节点($J$4:$J$21,$I$4:$I$21,节奏总纲!AH101))&gt;$I$21,$I$21,INT(求节点($J$4:$J$21,$I$4:$I$21,节奏总纲!AH101)))</f>
        <v>18</v>
      </c>
      <c r="AD101" s="55">
        <f>('[2]功能-行军令'!F$7+'[2]功能-行军令'!F$14+24*60/'[2]功能-行军令'!$F$18)*'[2]功能-行军令'!$AJ$7</f>
        <v>27.599999999999998</v>
      </c>
      <c r="AE101" s="55">
        <f>('[2]功能-行军令'!G$7+'[2]功能-行军令'!G$14+24*60/'[2]功能-行军令'!$F$18)*'[2]功能-行军令'!$AJ$7</f>
        <v>40.199999999999996</v>
      </c>
      <c r="AF101" s="55">
        <f>('[2]功能-行军令'!H$7+'[2]功能-行军令'!H$14+24*60/'[2]功能-行军令'!$F$18)*'[2]功能-行军令'!$AJ$7</f>
        <v>54.6</v>
      </c>
      <c r="AG101" s="55">
        <f>('[2]功能-行军令'!I$7+'[2]功能-行军令'!I$14+24*60/'[2]功能-行军令'!$F$18)*'[2]功能-行军令'!$AJ$7</f>
        <v>61.8</v>
      </c>
      <c r="AH101" s="55">
        <f>('[2]功能-行军令'!J$7+'[2]功能-行军令'!J$14+24*60/'[2]功能-行军令'!$F$18)*'[2]功能-行军令'!$AJ$7</f>
        <v>61.8</v>
      </c>
      <c r="AL101" s="35">
        <v>98</v>
      </c>
      <c r="AM101" s="28">
        <f t="shared" ca="1" si="100"/>
        <v>18.998216430707313</v>
      </c>
      <c r="AN101" s="28">
        <f t="shared" ca="1" si="100"/>
        <v>10.290700566633127</v>
      </c>
      <c r="AO101" s="28">
        <f t="shared" ca="1" si="100"/>
        <v>6.4993898315577638</v>
      </c>
      <c r="AP101" s="28">
        <f t="shared" ca="1" si="100"/>
        <v>4.490487519985364</v>
      </c>
      <c r="AQ101" s="28">
        <f t="shared" ca="1" si="100"/>
        <v>3.9516290175871203</v>
      </c>
      <c r="AR101" s="28">
        <f t="shared" ca="1" si="100"/>
        <v>3.9516290175871203</v>
      </c>
      <c r="AS101" s="28">
        <f t="shared" ca="1" si="100"/>
        <v>3.9516290175871203</v>
      </c>
      <c r="AT101" s="28">
        <f t="shared" ca="1" si="100"/>
        <v>3.9516290175871203</v>
      </c>
      <c r="AU101" s="28">
        <f t="shared" ref="AU101:AU132" ca="1" si="102">SUMIF($BM$3:$EX$3,AU$3,$BM101:$EX101)</f>
        <v>3.9516290175871203</v>
      </c>
      <c r="AV101" s="28">
        <f t="shared" ca="1" si="101"/>
        <v>3.9516290175871203</v>
      </c>
      <c r="AW101" s="28">
        <f t="shared" ca="1" si="101"/>
        <v>3.9516290175871203</v>
      </c>
      <c r="AX101" s="28">
        <f t="shared" ca="1" si="101"/>
        <v>7.9032580351742405</v>
      </c>
      <c r="AY101" s="28">
        <f t="shared" ca="1" si="101"/>
        <v>11.854887052761363</v>
      </c>
      <c r="AZ101" s="28">
        <f t="shared" ca="1" si="101"/>
        <v>19.758145087935603</v>
      </c>
      <c r="BA101" s="28">
        <f t="shared" ca="1" si="80"/>
        <v>39.516290175871205</v>
      </c>
      <c r="BB101" s="28">
        <f t="shared" ca="1" si="80"/>
        <v>79.032580351742411</v>
      </c>
      <c r="BC101" s="28">
        <f t="shared" ca="1" si="80"/>
        <v>158.06516070348482</v>
      </c>
      <c r="BD101" s="28">
        <f t="shared" ca="1" si="80"/>
        <v>316.13032140696964</v>
      </c>
      <c r="BE101" s="28"/>
      <c r="BF101" s="28">
        <f t="shared" ca="1" si="71"/>
        <v>700.20084028593271</v>
      </c>
      <c r="BG101" s="28"/>
      <c r="BI101" s="28"/>
      <c r="BJ101" s="28"/>
      <c r="BK101" s="28"/>
      <c r="BL101" s="36">
        <v>98</v>
      </c>
      <c r="BM101" s="36">
        <f t="shared" ca="1" si="95"/>
        <v>16.07581084628362</v>
      </c>
      <c r="BN101" s="36">
        <f t="shared" ca="1" si="95"/>
        <v>8.7077308750702951</v>
      </c>
      <c r="BO101" s="36">
        <f t="shared" ca="1" si="95"/>
        <v>5.4996195000443961</v>
      </c>
      <c r="BP101" s="36">
        <f t="shared" ca="1" si="95"/>
        <v>3.7997371091215824</v>
      </c>
      <c r="BQ101" s="36">
        <f t="shared" ca="1" si="95"/>
        <v>3.343768656026993</v>
      </c>
      <c r="BR101" s="36">
        <f t="shared" ca="1" si="95"/>
        <v>3.343768656026993</v>
      </c>
      <c r="BS101" s="36">
        <f t="shared" ca="1" si="95"/>
        <v>3.343768656026993</v>
      </c>
      <c r="BT101" s="36">
        <f t="shared" ca="1" si="95"/>
        <v>3.343768656026993</v>
      </c>
      <c r="BU101" s="36">
        <f t="shared" ca="1" si="95"/>
        <v>3.343768656026993</v>
      </c>
      <c r="BV101" s="56">
        <f t="shared" ca="1" si="95"/>
        <v>3.343768656026993</v>
      </c>
      <c r="BW101" s="56">
        <f t="shared" ca="1" si="95"/>
        <v>3.343768656026993</v>
      </c>
      <c r="BX101" s="56">
        <f t="shared" ca="1" si="95"/>
        <v>6.687537312053986</v>
      </c>
      <c r="BY101" s="56">
        <f t="shared" ca="1" si="95"/>
        <v>10.03130596808098</v>
      </c>
      <c r="BZ101" s="56">
        <f t="shared" ca="1" si="95"/>
        <v>16.718843280134966</v>
      </c>
      <c r="CA101" s="82">
        <f t="shared" ca="1" si="81"/>
        <v>33.437686560269931</v>
      </c>
      <c r="CB101" s="82">
        <f t="shared" ca="1" si="81"/>
        <v>66.875373120539862</v>
      </c>
      <c r="CC101" s="82">
        <f t="shared" ca="1" si="81"/>
        <v>133.75074624107972</v>
      </c>
      <c r="CD101" s="82">
        <f t="shared" ca="1" si="81"/>
        <v>267.50149248215945</v>
      </c>
      <c r="CE101" s="36">
        <f t="shared" ca="1" si="96"/>
        <v>1.6656306106390735</v>
      </c>
      <c r="CF101" s="36">
        <f t="shared" ca="1" si="96"/>
        <v>0.9022165807628314</v>
      </c>
      <c r="CG101" s="36">
        <f t="shared" ca="1" si="96"/>
        <v>0.56982099837652511</v>
      </c>
      <c r="CH101" s="36">
        <f t="shared" ca="1" si="96"/>
        <v>0.3936945079692355</v>
      </c>
      <c r="CI101" s="36">
        <f t="shared" ca="1" si="96"/>
        <v>0.34645116701292727</v>
      </c>
      <c r="CJ101" s="36">
        <f t="shared" ca="1" si="96"/>
        <v>0.34645116701292727</v>
      </c>
      <c r="CK101" s="36">
        <f t="shared" ca="1" si="96"/>
        <v>0.34645116701292727</v>
      </c>
      <c r="CL101" s="36">
        <f t="shared" ca="1" si="96"/>
        <v>0.34645116701292727</v>
      </c>
      <c r="CM101" s="36">
        <f t="shared" ca="1" si="96"/>
        <v>0.34645116701292727</v>
      </c>
      <c r="CN101" s="56">
        <f t="shared" ca="1" si="96"/>
        <v>0.34645116701292727</v>
      </c>
      <c r="CO101" s="56">
        <f t="shared" ca="1" si="96"/>
        <v>0.34645116701292727</v>
      </c>
      <c r="CP101" s="56">
        <f t="shared" ca="1" si="96"/>
        <v>0.69290233402585455</v>
      </c>
      <c r="CQ101" s="56">
        <f t="shared" ca="1" si="96"/>
        <v>1.0393535010387815</v>
      </c>
      <c r="CR101" s="56">
        <f t="shared" ca="1" si="96"/>
        <v>1.7322558350646364</v>
      </c>
      <c r="CS101" s="82">
        <f t="shared" ca="1" si="82"/>
        <v>3.4645116701292729</v>
      </c>
      <c r="CT101" s="82">
        <f t="shared" ca="1" si="82"/>
        <v>6.9290233402585457</v>
      </c>
      <c r="CU101" s="82">
        <f t="shared" ca="1" si="82"/>
        <v>13.858046680517091</v>
      </c>
      <c r="CV101" s="82">
        <f t="shared" ca="1" si="82"/>
        <v>27.716093361034183</v>
      </c>
      <c r="CW101" s="36">
        <f t="shared" ca="1" si="97"/>
        <v>0.90316800000000008</v>
      </c>
      <c r="CX101" s="36">
        <f t="shared" ca="1" si="97"/>
        <v>0.48921600000000004</v>
      </c>
      <c r="CY101" s="36">
        <f t="shared" ca="1" si="97"/>
        <v>0.30897852631578948</v>
      </c>
      <c r="CZ101" s="36">
        <f t="shared" ca="1" si="97"/>
        <v>0.2134760727272727</v>
      </c>
      <c r="DA101" s="36">
        <f t="shared" ca="1" si="97"/>
        <v>0.187858944</v>
      </c>
      <c r="DB101" s="36">
        <f t="shared" ca="1" si="97"/>
        <v>0.187858944</v>
      </c>
      <c r="DC101" s="36">
        <f t="shared" ca="1" si="97"/>
        <v>0.187858944</v>
      </c>
      <c r="DD101" s="36">
        <f t="shared" ca="1" si="97"/>
        <v>0.187858944</v>
      </c>
      <c r="DE101" s="36">
        <f t="shared" ca="1" si="97"/>
        <v>0.187858944</v>
      </c>
      <c r="DF101" s="56">
        <f t="shared" ca="1" si="97"/>
        <v>0.187858944</v>
      </c>
      <c r="DG101" s="56">
        <f t="shared" ca="1" si="97"/>
        <v>0.187858944</v>
      </c>
      <c r="DH101" s="56">
        <f t="shared" ca="1" si="97"/>
        <v>0.375717888</v>
      </c>
      <c r="DI101" s="56">
        <f t="shared" ca="1" si="97"/>
        <v>0.56357683200000008</v>
      </c>
      <c r="DJ101" s="56">
        <f t="shared" ca="1" si="97"/>
        <v>0.93929472000000025</v>
      </c>
      <c r="DK101" s="82">
        <f t="shared" ca="1" si="83"/>
        <v>1.8785894400000005</v>
      </c>
      <c r="DL101" s="82">
        <f t="shared" ca="1" si="83"/>
        <v>3.757178880000001</v>
      </c>
      <c r="DM101" s="82">
        <f t="shared" ca="1" si="83"/>
        <v>7.514357760000002</v>
      </c>
      <c r="DN101" s="82">
        <f t="shared" ca="1" si="83"/>
        <v>15.028715520000004</v>
      </c>
      <c r="DO101" s="36">
        <f t="shared" ca="1" si="98"/>
        <v>0.2742534919384616</v>
      </c>
      <c r="DP101" s="36">
        <f t="shared" ca="1" si="98"/>
        <v>0.14855397480000002</v>
      </c>
      <c r="DQ101" s="36">
        <f t="shared" ca="1" si="98"/>
        <v>9.382356303157896E-2</v>
      </c>
      <c r="DR101" s="36">
        <f t="shared" ca="1" si="98"/>
        <v>6.4823552640000004E-2</v>
      </c>
      <c r="DS101" s="36">
        <f t="shared" ca="1" si="98"/>
        <v>5.7044726323200012E-2</v>
      </c>
      <c r="DT101" s="36">
        <f t="shared" ca="1" si="98"/>
        <v>5.7044726323200012E-2</v>
      </c>
      <c r="DU101" s="36">
        <f t="shared" ca="1" si="98"/>
        <v>5.7044726323200012E-2</v>
      </c>
      <c r="DV101" s="36">
        <f t="shared" ca="1" si="98"/>
        <v>5.7044726323200012E-2</v>
      </c>
      <c r="DW101" s="36">
        <f t="shared" ca="1" si="98"/>
        <v>5.7044726323200012E-2</v>
      </c>
      <c r="DX101" s="56">
        <f t="shared" ca="1" si="98"/>
        <v>5.7044726323200012E-2</v>
      </c>
      <c r="DY101" s="56">
        <f t="shared" ca="1" si="98"/>
        <v>5.7044726323200012E-2</v>
      </c>
      <c r="DZ101" s="56">
        <f t="shared" ca="1" si="98"/>
        <v>0.11408945264640002</v>
      </c>
      <c r="EA101" s="56">
        <f t="shared" ca="1" si="98"/>
        <v>0.17113417896960004</v>
      </c>
      <c r="EB101" s="56">
        <f t="shared" ca="1" si="98"/>
        <v>0.28522363161600012</v>
      </c>
      <c r="EC101" s="82">
        <f t="shared" ca="1" si="90"/>
        <v>0.57044726323200023</v>
      </c>
      <c r="ED101" s="82">
        <f t="shared" ca="1" si="90"/>
        <v>1.1408945264640005</v>
      </c>
      <c r="EE101" s="82">
        <f t="shared" ca="1" si="90"/>
        <v>2.2817890529280009</v>
      </c>
      <c r="EF101" s="82">
        <f t="shared" ca="1" si="84"/>
        <v>4.5635781058560019</v>
      </c>
      <c r="EG101" s="36">
        <f t="shared" ca="1" si="99"/>
        <v>7.9353481846153845E-2</v>
      </c>
      <c r="EH101" s="36">
        <f t="shared" ca="1" si="99"/>
        <v>4.2983135999999998E-2</v>
      </c>
      <c r="EI101" s="36">
        <f t="shared" ca="1" si="99"/>
        <v>2.7147243789473682E-2</v>
      </c>
      <c r="EJ101" s="36">
        <f t="shared" ca="1" si="99"/>
        <v>1.8756277527272724E-2</v>
      </c>
      <c r="EK101" s="36">
        <f t="shared" ca="1" si="99"/>
        <v>1.6505524224E-2</v>
      </c>
      <c r="EL101" s="36">
        <f t="shared" ca="1" si="99"/>
        <v>1.6505524224E-2</v>
      </c>
      <c r="EM101" s="36">
        <f t="shared" ca="1" si="99"/>
        <v>1.6505524224E-2</v>
      </c>
      <c r="EN101" s="36">
        <f t="shared" ca="1" si="99"/>
        <v>1.6505524224E-2</v>
      </c>
      <c r="EO101" s="36">
        <f t="shared" ca="1" si="99"/>
        <v>1.6505524224E-2</v>
      </c>
      <c r="EP101" s="56">
        <f t="shared" ca="1" si="99"/>
        <v>1.6505524224E-2</v>
      </c>
      <c r="EQ101" s="56">
        <f t="shared" ca="1" si="99"/>
        <v>1.6505524224E-2</v>
      </c>
      <c r="ER101" s="56">
        <f t="shared" ca="1" si="99"/>
        <v>3.3011048447999999E-2</v>
      </c>
      <c r="ES101" s="56">
        <f t="shared" ca="1" si="99"/>
        <v>4.9516572671999992E-2</v>
      </c>
      <c r="ET101" s="56">
        <f t="shared" ca="1" si="99"/>
        <v>8.2527621119999992E-2</v>
      </c>
      <c r="EU101" s="82">
        <f t="shared" ca="1" si="92"/>
        <v>0.16505524223999998</v>
      </c>
      <c r="EV101" s="82">
        <f t="shared" ca="1" si="92"/>
        <v>0.33011048447999997</v>
      </c>
      <c r="EW101" s="82">
        <f t="shared" ca="1" si="92"/>
        <v>0.66022096895999993</v>
      </c>
      <c r="EX101" s="82">
        <f t="shared" ca="1" si="85"/>
        <v>1.3204419379199999</v>
      </c>
    </row>
    <row r="102" spans="19:154" x14ac:dyDescent="0.15">
      <c r="S102" s="36">
        <v>99</v>
      </c>
      <c r="T102" s="40">
        <f>引用信息!W121</f>
        <v>375.59225651614452</v>
      </c>
      <c r="U102" s="40">
        <f>引用信息!X121</f>
        <v>26.718093483855466</v>
      </c>
      <c r="V102" s="40">
        <f>引用信息!Y121</f>
        <v>10.666666666666666</v>
      </c>
      <c r="W102" s="40">
        <f>引用信息!Z121</f>
        <v>2.8616500000000005</v>
      </c>
      <c r="X102" s="40">
        <f>引用信息!AA121</f>
        <v>0.82799999999999985</v>
      </c>
      <c r="Y102" s="37">
        <f>IF(INT(求节点($J$4:$J$21,$I$4:$I$21,节奏总纲!AD102))&gt;$I$21,$I$21,INT(求节点($J$4:$J$21,$I$4:$I$21,节奏总纲!AD102)))</f>
        <v>18</v>
      </c>
      <c r="Z102" s="37">
        <f>IF(INT(求节点($J$4:$J$21,$I$4:$I$21,节奏总纲!AE102))&gt;$I$21,$I$21,INT(求节点($J$4:$J$21,$I$4:$I$21,节奏总纲!AE102)))</f>
        <v>18</v>
      </c>
      <c r="AA102" s="37">
        <f>IF(INT(求节点($J$4:$J$21,$I$4:$I$21,节奏总纲!AF102))&gt;$I$21,$I$21,INT(求节点($J$4:$J$21,$I$4:$I$21,节奏总纲!AF102)))</f>
        <v>18</v>
      </c>
      <c r="AB102" s="37">
        <f>IF(INT(求节点($J$4:$J$21,$I$4:$I$21,节奏总纲!AG102))&gt;$I$21,$I$21,INT(求节点($J$4:$J$21,$I$4:$I$21,节奏总纲!AG102)))</f>
        <v>18</v>
      </c>
      <c r="AC102" s="37">
        <f>IF(INT(求节点($J$4:$J$21,$I$4:$I$21,节奏总纲!AH102))&gt;$I$21,$I$21,INT(求节点($J$4:$J$21,$I$4:$I$21,节奏总纲!AH102)))</f>
        <v>18</v>
      </c>
      <c r="AD102" s="55">
        <f>('[2]功能-行军令'!F$7+'[2]功能-行军令'!F$14+24*60/'[2]功能-行军令'!$F$18)*'[2]功能-行军令'!$AJ$7</f>
        <v>27.599999999999998</v>
      </c>
      <c r="AE102" s="55">
        <f>('[2]功能-行军令'!G$7+'[2]功能-行军令'!G$14+24*60/'[2]功能-行军令'!$F$18)*'[2]功能-行军令'!$AJ$7</f>
        <v>40.199999999999996</v>
      </c>
      <c r="AF102" s="55">
        <f>('[2]功能-行军令'!H$7+'[2]功能-行军令'!H$14+24*60/'[2]功能-行军令'!$F$18)*'[2]功能-行军令'!$AJ$7</f>
        <v>54.6</v>
      </c>
      <c r="AG102" s="55">
        <f>('[2]功能-行军令'!I$7+'[2]功能-行军令'!I$14+24*60/'[2]功能-行军令'!$F$18)*'[2]功能-行军令'!$AJ$7</f>
        <v>61.8</v>
      </c>
      <c r="AH102" s="55">
        <f>('[2]功能-行军令'!J$7+'[2]功能-行军令'!J$14+24*60/'[2]功能-行军令'!$F$18)*'[2]功能-行军令'!$AJ$7</f>
        <v>61.8</v>
      </c>
      <c r="AL102" s="35">
        <v>99</v>
      </c>
      <c r="AM102" s="28">
        <f t="shared" ca="1" si="100"/>
        <v>18.847436935225506</v>
      </c>
      <c r="AN102" s="28">
        <f t="shared" ca="1" si="100"/>
        <v>10.209028339913814</v>
      </c>
      <c r="AO102" s="28">
        <f t="shared" ca="1" si="100"/>
        <v>6.4478073725771461</v>
      </c>
      <c r="AP102" s="28">
        <f t="shared" ca="1" si="100"/>
        <v>4.4548487301442101</v>
      </c>
      <c r="AQ102" s="28">
        <f t="shared" ca="1" si="100"/>
        <v>3.9202668825269047</v>
      </c>
      <c r="AR102" s="28">
        <f t="shared" ca="1" si="100"/>
        <v>3.9202668825269047</v>
      </c>
      <c r="AS102" s="28">
        <f t="shared" ca="1" si="100"/>
        <v>3.9202668825269047</v>
      </c>
      <c r="AT102" s="28">
        <f t="shared" ca="1" si="100"/>
        <v>3.9202668825269047</v>
      </c>
      <c r="AU102" s="28">
        <f t="shared" ca="1" si="102"/>
        <v>3.9202668825269047</v>
      </c>
      <c r="AV102" s="28">
        <f t="shared" ca="1" si="101"/>
        <v>3.9202668825269047</v>
      </c>
      <c r="AW102" s="28">
        <f t="shared" ca="1" si="101"/>
        <v>3.9202668825269047</v>
      </c>
      <c r="AX102" s="28">
        <f t="shared" ca="1" si="101"/>
        <v>7.8405337650538094</v>
      </c>
      <c r="AY102" s="28">
        <f t="shared" ca="1" si="101"/>
        <v>11.760800647580712</v>
      </c>
      <c r="AZ102" s="28">
        <f t="shared" ca="1" si="101"/>
        <v>19.601334412634525</v>
      </c>
      <c r="BA102" s="28">
        <f t="shared" ca="1" si="80"/>
        <v>39.202668825269051</v>
      </c>
      <c r="BB102" s="28">
        <f t="shared" ca="1" si="80"/>
        <v>78.405337650538101</v>
      </c>
      <c r="BC102" s="28">
        <f t="shared" ca="1" si="80"/>
        <v>156.8106753010762</v>
      </c>
      <c r="BD102" s="28">
        <f t="shared" ca="1" si="80"/>
        <v>313.6213506021524</v>
      </c>
      <c r="BE102" s="28"/>
      <c r="BF102" s="28">
        <f t="shared" ca="1" si="71"/>
        <v>694.64369075985383</v>
      </c>
      <c r="BG102" s="28"/>
      <c r="BI102" s="28"/>
      <c r="BJ102" s="28"/>
      <c r="BK102" s="28"/>
      <c r="BL102" s="36">
        <v>99</v>
      </c>
      <c r="BM102" s="36">
        <f t="shared" ca="1" si="95"/>
        <v>15.94822504591629</v>
      </c>
      <c r="BN102" s="36">
        <f t="shared" ca="1" si="95"/>
        <v>8.6386218998713229</v>
      </c>
      <c r="BO102" s="36">
        <f t="shared" ca="1" si="95"/>
        <v>5.4559717262345204</v>
      </c>
      <c r="BP102" s="36">
        <f t="shared" ca="1" si="95"/>
        <v>3.7695804653983953</v>
      </c>
      <c r="BQ102" s="36">
        <f t="shared" ca="1" si="95"/>
        <v>3.3172308095505882</v>
      </c>
      <c r="BR102" s="36">
        <f t="shared" ca="1" si="95"/>
        <v>3.3172308095505882</v>
      </c>
      <c r="BS102" s="36">
        <f t="shared" ca="1" si="95"/>
        <v>3.3172308095505882</v>
      </c>
      <c r="BT102" s="36">
        <f t="shared" ca="1" si="95"/>
        <v>3.3172308095505882</v>
      </c>
      <c r="BU102" s="36">
        <f t="shared" ca="1" si="95"/>
        <v>3.3172308095505882</v>
      </c>
      <c r="BV102" s="56">
        <f t="shared" ca="1" si="95"/>
        <v>3.3172308095505882</v>
      </c>
      <c r="BW102" s="56">
        <f t="shared" ca="1" si="95"/>
        <v>3.3172308095505882</v>
      </c>
      <c r="BX102" s="56">
        <f t="shared" ca="1" si="95"/>
        <v>6.6344616191011765</v>
      </c>
      <c r="BY102" s="56">
        <f t="shared" ca="1" si="95"/>
        <v>9.9516924286517625</v>
      </c>
      <c r="BZ102" s="56">
        <f t="shared" ca="1" si="95"/>
        <v>16.586154047752942</v>
      </c>
      <c r="CA102" s="82">
        <f t="shared" ca="1" si="81"/>
        <v>33.172308095505883</v>
      </c>
      <c r="CB102" s="82">
        <f t="shared" ca="1" si="81"/>
        <v>66.344616191011767</v>
      </c>
      <c r="CC102" s="82">
        <f t="shared" ca="1" si="81"/>
        <v>132.68923238202353</v>
      </c>
      <c r="CD102" s="82">
        <f t="shared" ca="1" si="81"/>
        <v>265.37846476404707</v>
      </c>
      <c r="CE102" s="36">
        <f t="shared" ca="1" si="96"/>
        <v>1.6524113200784454</v>
      </c>
      <c r="CF102" s="36">
        <f t="shared" ca="1" si="96"/>
        <v>0.89505613170915799</v>
      </c>
      <c r="CG102" s="36">
        <f t="shared" ca="1" si="96"/>
        <v>0.5652986095005208</v>
      </c>
      <c r="CH102" s="36">
        <f t="shared" ca="1" si="96"/>
        <v>0.39056994838217796</v>
      </c>
      <c r="CI102" s="36">
        <f t="shared" ca="1" si="96"/>
        <v>0.34370155457631663</v>
      </c>
      <c r="CJ102" s="36">
        <f t="shared" ca="1" si="96"/>
        <v>0.34370155457631663</v>
      </c>
      <c r="CK102" s="36">
        <f t="shared" ca="1" si="96"/>
        <v>0.34370155457631663</v>
      </c>
      <c r="CL102" s="36">
        <f t="shared" ca="1" si="96"/>
        <v>0.34370155457631663</v>
      </c>
      <c r="CM102" s="36">
        <f t="shared" ca="1" si="96"/>
        <v>0.34370155457631663</v>
      </c>
      <c r="CN102" s="56">
        <f t="shared" ca="1" si="96"/>
        <v>0.34370155457631663</v>
      </c>
      <c r="CO102" s="56">
        <f t="shared" ca="1" si="96"/>
        <v>0.34370155457631663</v>
      </c>
      <c r="CP102" s="56">
        <f t="shared" ca="1" si="96"/>
        <v>0.68740310915263325</v>
      </c>
      <c r="CQ102" s="56">
        <f t="shared" ca="1" si="96"/>
        <v>1.03110466372895</v>
      </c>
      <c r="CR102" s="56">
        <f t="shared" ca="1" si="96"/>
        <v>1.7185077728815834</v>
      </c>
      <c r="CS102" s="82">
        <f t="shared" ca="1" si="82"/>
        <v>3.4370155457631668</v>
      </c>
      <c r="CT102" s="82">
        <f t="shared" ca="1" si="82"/>
        <v>6.8740310915263336</v>
      </c>
      <c r="CU102" s="82">
        <f t="shared" ca="1" si="82"/>
        <v>13.748062183052667</v>
      </c>
      <c r="CV102" s="82">
        <f t="shared" ca="1" si="82"/>
        <v>27.496124366105335</v>
      </c>
      <c r="CW102" s="36">
        <f t="shared" ca="1" si="97"/>
        <v>0.89600000000000002</v>
      </c>
      <c r="CX102" s="36">
        <f t="shared" ca="1" si="97"/>
        <v>0.48533333333333334</v>
      </c>
      <c r="CY102" s="36">
        <f t="shared" ca="1" si="97"/>
        <v>0.3065263157894737</v>
      </c>
      <c r="CZ102" s="36">
        <f t="shared" ca="1" si="97"/>
        <v>0.21178181818181815</v>
      </c>
      <c r="DA102" s="36">
        <f t="shared" ca="1" si="97"/>
        <v>0.18636800000000001</v>
      </c>
      <c r="DB102" s="36">
        <f t="shared" ca="1" si="97"/>
        <v>0.18636800000000001</v>
      </c>
      <c r="DC102" s="36">
        <f t="shared" ca="1" si="97"/>
        <v>0.18636800000000001</v>
      </c>
      <c r="DD102" s="36">
        <f t="shared" ca="1" si="97"/>
        <v>0.18636800000000001</v>
      </c>
      <c r="DE102" s="36">
        <f t="shared" ca="1" si="97"/>
        <v>0.18636800000000001</v>
      </c>
      <c r="DF102" s="56">
        <f t="shared" ca="1" si="97"/>
        <v>0.18636800000000001</v>
      </c>
      <c r="DG102" s="56">
        <f t="shared" ca="1" si="97"/>
        <v>0.18636800000000001</v>
      </c>
      <c r="DH102" s="56">
        <f t="shared" ca="1" si="97"/>
        <v>0.37273600000000001</v>
      </c>
      <c r="DI102" s="56">
        <f t="shared" ca="1" si="97"/>
        <v>0.55910399999999993</v>
      </c>
      <c r="DJ102" s="56">
        <f t="shared" ca="1" si="97"/>
        <v>0.93184</v>
      </c>
      <c r="DK102" s="82">
        <f t="shared" ca="1" si="83"/>
        <v>1.86368</v>
      </c>
      <c r="DL102" s="82">
        <f t="shared" ca="1" si="83"/>
        <v>3.72736</v>
      </c>
      <c r="DM102" s="82">
        <f t="shared" ca="1" si="83"/>
        <v>7.45472</v>
      </c>
      <c r="DN102" s="82">
        <f t="shared" ca="1" si="83"/>
        <v>14.90944</v>
      </c>
      <c r="DO102" s="36">
        <f t="shared" ca="1" si="98"/>
        <v>0.27207687692307697</v>
      </c>
      <c r="DP102" s="36">
        <f t="shared" ca="1" si="98"/>
        <v>0.14737497500000002</v>
      </c>
      <c r="DQ102" s="36">
        <f t="shared" ca="1" si="98"/>
        <v>9.307893157894738E-2</v>
      </c>
      <c r="DR102" s="36">
        <f t="shared" ca="1" si="98"/>
        <v>6.4309080000000005E-2</v>
      </c>
      <c r="DS102" s="36">
        <f t="shared" ca="1" si="98"/>
        <v>5.6591990400000007E-2</v>
      </c>
      <c r="DT102" s="36">
        <f t="shared" ca="1" si="98"/>
        <v>5.6591990400000007E-2</v>
      </c>
      <c r="DU102" s="36">
        <f t="shared" ca="1" si="98"/>
        <v>5.6591990400000007E-2</v>
      </c>
      <c r="DV102" s="36">
        <f t="shared" ca="1" si="98"/>
        <v>5.6591990400000007E-2</v>
      </c>
      <c r="DW102" s="36">
        <f t="shared" ca="1" si="98"/>
        <v>5.6591990400000007E-2</v>
      </c>
      <c r="DX102" s="56">
        <f t="shared" ca="1" si="98"/>
        <v>5.6591990400000007E-2</v>
      </c>
      <c r="DY102" s="56">
        <f t="shared" ca="1" si="98"/>
        <v>5.6591990400000007E-2</v>
      </c>
      <c r="DZ102" s="56">
        <f t="shared" ca="1" si="98"/>
        <v>0.11318398080000001</v>
      </c>
      <c r="EA102" s="56">
        <f t="shared" ca="1" si="98"/>
        <v>0.16977597120000001</v>
      </c>
      <c r="EB102" s="56">
        <f t="shared" ca="1" si="98"/>
        <v>0.28295995200000007</v>
      </c>
      <c r="EC102" s="82">
        <f t="shared" ca="1" si="90"/>
        <v>0.56591990400000014</v>
      </c>
      <c r="ED102" s="82">
        <f t="shared" ca="1" si="90"/>
        <v>1.1318398080000003</v>
      </c>
      <c r="EE102" s="82">
        <f t="shared" ca="1" si="90"/>
        <v>2.2636796160000006</v>
      </c>
      <c r="EF102" s="82">
        <f t="shared" ca="1" si="84"/>
        <v>4.5273592320000011</v>
      </c>
      <c r="EG102" s="36">
        <f t="shared" ca="1" si="99"/>
        <v>7.87236923076923E-2</v>
      </c>
      <c r="EH102" s="36">
        <f t="shared" ca="1" si="99"/>
        <v>4.2641999999999992E-2</v>
      </c>
      <c r="EI102" s="36">
        <f t="shared" ca="1" si="99"/>
        <v>2.6931789473684208E-2</v>
      </c>
      <c r="EJ102" s="36">
        <f t="shared" ca="1" si="99"/>
        <v>1.8607418181818176E-2</v>
      </c>
      <c r="EK102" s="36">
        <f t="shared" ca="1" si="99"/>
        <v>1.6374527999999999E-2</v>
      </c>
      <c r="EL102" s="36">
        <f t="shared" ca="1" si="99"/>
        <v>1.6374527999999999E-2</v>
      </c>
      <c r="EM102" s="36">
        <f t="shared" ca="1" si="99"/>
        <v>1.6374527999999999E-2</v>
      </c>
      <c r="EN102" s="36">
        <f t="shared" ca="1" si="99"/>
        <v>1.6374527999999999E-2</v>
      </c>
      <c r="EO102" s="36">
        <f t="shared" ca="1" si="99"/>
        <v>1.6374527999999999E-2</v>
      </c>
      <c r="EP102" s="56">
        <f t="shared" ca="1" si="99"/>
        <v>1.6374527999999999E-2</v>
      </c>
      <c r="EQ102" s="56">
        <f t="shared" ca="1" si="99"/>
        <v>1.6374527999999999E-2</v>
      </c>
      <c r="ER102" s="56">
        <f t="shared" ca="1" si="99"/>
        <v>3.2749055999999999E-2</v>
      </c>
      <c r="ES102" s="56">
        <f t="shared" ca="1" si="99"/>
        <v>4.9123583999999984E-2</v>
      </c>
      <c r="ET102" s="56">
        <f t="shared" ca="1" si="99"/>
        <v>8.1872639999999969E-2</v>
      </c>
      <c r="EU102" s="82">
        <f t="shared" ca="1" si="92"/>
        <v>0.16374527999999994</v>
      </c>
      <c r="EV102" s="82">
        <f t="shared" ca="1" si="92"/>
        <v>0.32749055999999988</v>
      </c>
      <c r="EW102" s="82">
        <f t="shared" ca="1" si="92"/>
        <v>0.65498111999999975</v>
      </c>
      <c r="EX102" s="82">
        <f t="shared" ca="1" si="85"/>
        <v>1.3099622399999995</v>
      </c>
    </row>
    <row r="103" spans="19:154" x14ac:dyDescent="0.15">
      <c r="S103" s="36">
        <v>100</v>
      </c>
      <c r="T103" s="40">
        <f>引用信息!W122</f>
        <v>372.58751846401537</v>
      </c>
      <c r="U103" s="40">
        <f>引用信息!X122</f>
        <v>26.504348735984625</v>
      </c>
      <c r="V103" s="40">
        <f>引用信息!Y122</f>
        <v>10.581333333333333</v>
      </c>
      <c r="W103" s="40">
        <f>引用信息!Z122</f>
        <v>2.8387568000000005</v>
      </c>
      <c r="X103" s="40">
        <f>引用信息!AA122</f>
        <v>0.82137599999999988</v>
      </c>
      <c r="Y103" s="37">
        <f>IF(INT(求节点($J$4:$J$21,$I$4:$I$21,节奏总纲!AD103))&gt;$I$21,$I$21,INT(求节点($J$4:$J$21,$I$4:$I$21,节奏总纲!AD103)))</f>
        <v>18</v>
      </c>
      <c r="Z103" s="37">
        <f>IF(INT(求节点($J$4:$J$21,$I$4:$I$21,节奏总纲!AE103))&gt;$I$21,$I$21,INT(求节点($J$4:$J$21,$I$4:$I$21,节奏总纲!AE103)))</f>
        <v>18</v>
      </c>
      <c r="AA103" s="37">
        <f>IF(INT(求节点($J$4:$J$21,$I$4:$I$21,节奏总纲!AF103))&gt;$I$21,$I$21,INT(求节点($J$4:$J$21,$I$4:$I$21,节奏总纲!AF103)))</f>
        <v>18</v>
      </c>
      <c r="AB103" s="37">
        <f>IF(INT(求节点($J$4:$J$21,$I$4:$I$21,节奏总纲!AG103))&gt;$I$21,$I$21,INT(求节点($J$4:$J$21,$I$4:$I$21,节奏总纲!AG103)))</f>
        <v>18</v>
      </c>
      <c r="AC103" s="37">
        <f>IF(INT(求节点($J$4:$J$21,$I$4:$I$21,节奏总纲!AH103))&gt;$I$21,$I$21,INT(求节点($J$4:$J$21,$I$4:$I$21,节奏总纲!AH103)))</f>
        <v>18</v>
      </c>
      <c r="AD103" s="55">
        <f>('[2]功能-行军令'!F$7+'[2]功能-行军令'!F$14+24*60/'[2]功能-行军令'!$F$18)*'[2]功能-行军令'!$AJ$7</f>
        <v>27.599999999999998</v>
      </c>
      <c r="AE103" s="55">
        <f>('[2]功能-行军令'!G$7+'[2]功能-行军令'!G$14+24*60/'[2]功能-行军令'!$F$18)*'[2]功能-行军令'!$AJ$7</f>
        <v>40.199999999999996</v>
      </c>
      <c r="AF103" s="55">
        <f>('[2]功能-行军令'!H$7+'[2]功能-行军令'!H$14+24*60/'[2]功能-行军令'!$F$18)*'[2]功能-行军令'!$AJ$7</f>
        <v>54.6</v>
      </c>
      <c r="AG103" s="55">
        <f>('[2]功能-行军令'!I$7+'[2]功能-行军令'!I$14+24*60/'[2]功能-行军令'!$F$18)*'[2]功能-行军令'!$AJ$7</f>
        <v>61.8</v>
      </c>
      <c r="AH103" s="55">
        <f>('[2]功能-行军令'!J$7+'[2]功能-行军令'!J$14+24*60/'[2]功能-行军令'!$F$18)*'[2]功能-行军令'!$AJ$7</f>
        <v>61.8</v>
      </c>
      <c r="AL103" s="35">
        <v>100</v>
      </c>
      <c r="AM103" s="28">
        <f t="shared" ca="1" si="100"/>
        <v>18.696657439743699</v>
      </c>
      <c r="AN103" s="28">
        <f t="shared" ca="1" si="100"/>
        <v>10.127356113194503</v>
      </c>
      <c r="AO103" s="28">
        <f t="shared" ca="1" si="100"/>
        <v>6.3962249135965292</v>
      </c>
      <c r="AP103" s="28">
        <f t="shared" ca="1" si="100"/>
        <v>4.4192099403030562</v>
      </c>
      <c r="AQ103" s="28">
        <f t="shared" ca="1" si="100"/>
        <v>3.8889047474666896</v>
      </c>
      <c r="AR103" s="28">
        <f t="shared" ca="1" si="100"/>
        <v>3.8889047474666896</v>
      </c>
      <c r="AS103" s="28">
        <f t="shared" ca="1" si="100"/>
        <v>3.8889047474666896</v>
      </c>
      <c r="AT103" s="28">
        <f t="shared" ca="1" si="100"/>
        <v>3.8889047474666896</v>
      </c>
      <c r="AU103" s="28">
        <f t="shared" ca="1" si="102"/>
        <v>3.8889047474666896</v>
      </c>
      <c r="AV103" s="28">
        <f t="shared" ca="1" si="101"/>
        <v>3.8889047474666896</v>
      </c>
      <c r="AW103" s="28">
        <f t="shared" ca="1" si="101"/>
        <v>3.8889047474666896</v>
      </c>
      <c r="AX103" s="28">
        <f t="shared" ca="1" si="101"/>
        <v>7.7778094949333791</v>
      </c>
      <c r="AY103" s="28">
        <f t="shared" ca="1" si="101"/>
        <v>11.666714242400067</v>
      </c>
      <c r="AZ103" s="28">
        <f t="shared" ca="1" si="101"/>
        <v>19.444523737333448</v>
      </c>
      <c r="BA103" s="28">
        <f t="shared" ca="1" si="80"/>
        <v>38.889047474666896</v>
      </c>
      <c r="BB103" s="28">
        <f t="shared" ca="1" si="80"/>
        <v>77.778094949333791</v>
      </c>
      <c r="BC103" s="28">
        <f t="shared" ca="1" si="80"/>
        <v>155.55618989866758</v>
      </c>
      <c r="BD103" s="28">
        <f t="shared" ca="1" si="80"/>
        <v>311.11237979733517</v>
      </c>
      <c r="BE103" s="28"/>
      <c r="BF103" s="28">
        <f t="shared" ca="1" si="71"/>
        <v>689.08654123377494</v>
      </c>
      <c r="BG103" s="28"/>
      <c r="BI103" s="28"/>
      <c r="BJ103" s="28"/>
      <c r="BK103" s="28"/>
      <c r="BL103" s="36">
        <v>100</v>
      </c>
      <c r="BM103" s="36">
        <f t="shared" ca="1" si="95"/>
        <v>15.820639245548959</v>
      </c>
      <c r="BN103" s="36">
        <f t="shared" ca="1" si="95"/>
        <v>8.5695129246723525</v>
      </c>
      <c r="BO103" s="36">
        <f t="shared" ca="1" si="95"/>
        <v>5.4123239524246438</v>
      </c>
      <c r="BP103" s="36">
        <f t="shared" ca="1" si="95"/>
        <v>3.7394238216752078</v>
      </c>
      <c r="BQ103" s="36">
        <f t="shared" ca="1" si="95"/>
        <v>3.2906929630741835</v>
      </c>
      <c r="BR103" s="36">
        <f t="shared" ca="1" si="95"/>
        <v>3.2906929630741835</v>
      </c>
      <c r="BS103" s="36">
        <f t="shared" ca="1" si="95"/>
        <v>3.2906929630741835</v>
      </c>
      <c r="BT103" s="36">
        <f t="shared" ca="1" si="95"/>
        <v>3.2906929630741835</v>
      </c>
      <c r="BU103" s="36">
        <f t="shared" ca="1" si="95"/>
        <v>3.2906929630741835</v>
      </c>
      <c r="BV103" s="56">
        <f t="shared" ca="1" si="95"/>
        <v>3.2906929630741835</v>
      </c>
      <c r="BW103" s="56">
        <f t="shared" ca="1" si="95"/>
        <v>3.2906929630741835</v>
      </c>
      <c r="BX103" s="56">
        <f t="shared" ca="1" si="95"/>
        <v>6.5813859261483669</v>
      </c>
      <c r="BY103" s="56">
        <f t="shared" ca="1" si="95"/>
        <v>9.8720788892225499</v>
      </c>
      <c r="BZ103" s="56">
        <f t="shared" ca="1" si="95"/>
        <v>16.453464815370918</v>
      </c>
      <c r="CA103" s="82">
        <f t="shared" ca="1" si="81"/>
        <v>32.906929630741836</v>
      </c>
      <c r="CB103" s="82">
        <f t="shared" ca="1" si="81"/>
        <v>65.813859261483671</v>
      </c>
      <c r="CC103" s="82">
        <f t="shared" ca="1" si="81"/>
        <v>131.62771852296734</v>
      </c>
      <c r="CD103" s="82">
        <f t="shared" ca="1" si="81"/>
        <v>263.25543704593468</v>
      </c>
      <c r="CE103" s="36">
        <f t="shared" ca="1" si="96"/>
        <v>1.639192029517818</v>
      </c>
      <c r="CF103" s="36">
        <f t="shared" ca="1" si="96"/>
        <v>0.8878956826554848</v>
      </c>
      <c r="CG103" s="36">
        <f t="shared" ca="1" si="96"/>
        <v>0.56077622062451671</v>
      </c>
      <c r="CH103" s="36">
        <f t="shared" ca="1" si="96"/>
        <v>0.38744538879512058</v>
      </c>
      <c r="CI103" s="36">
        <f t="shared" ca="1" si="96"/>
        <v>0.34095194213970614</v>
      </c>
      <c r="CJ103" s="36">
        <f t="shared" ca="1" si="96"/>
        <v>0.34095194213970614</v>
      </c>
      <c r="CK103" s="36">
        <f t="shared" ca="1" si="96"/>
        <v>0.34095194213970614</v>
      </c>
      <c r="CL103" s="36">
        <f t="shared" ca="1" si="96"/>
        <v>0.34095194213970614</v>
      </c>
      <c r="CM103" s="36">
        <f t="shared" ca="1" si="96"/>
        <v>0.34095194213970614</v>
      </c>
      <c r="CN103" s="56">
        <f t="shared" ca="1" si="96"/>
        <v>0.34095194213970614</v>
      </c>
      <c r="CO103" s="56">
        <f t="shared" ca="1" si="96"/>
        <v>0.34095194213970614</v>
      </c>
      <c r="CP103" s="56">
        <f t="shared" ca="1" si="96"/>
        <v>0.68190388427941229</v>
      </c>
      <c r="CQ103" s="56">
        <f t="shared" ca="1" si="96"/>
        <v>1.0228558264191185</v>
      </c>
      <c r="CR103" s="56">
        <f t="shared" ca="1" si="96"/>
        <v>1.704759710698531</v>
      </c>
      <c r="CS103" s="82">
        <f t="shared" ca="1" si="82"/>
        <v>3.4095194213970621</v>
      </c>
      <c r="CT103" s="82">
        <f t="shared" ca="1" si="82"/>
        <v>6.8190388427941242</v>
      </c>
      <c r="CU103" s="82">
        <f t="shared" ca="1" si="82"/>
        <v>13.638077685588248</v>
      </c>
      <c r="CV103" s="82">
        <f t="shared" ca="1" si="82"/>
        <v>27.276155371176497</v>
      </c>
      <c r="CW103" s="36">
        <f t="shared" ca="1" si="97"/>
        <v>0.88883200000000007</v>
      </c>
      <c r="CX103" s="36">
        <f t="shared" ca="1" si="97"/>
        <v>0.48145066666666669</v>
      </c>
      <c r="CY103" s="36">
        <f t="shared" ca="1" si="97"/>
        <v>0.30407410526315792</v>
      </c>
      <c r="CZ103" s="36">
        <f t="shared" ca="1" si="97"/>
        <v>0.21008756363636363</v>
      </c>
      <c r="DA103" s="36">
        <f t="shared" ca="1" si="97"/>
        <v>0.18487705600000001</v>
      </c>
      <c r="DB103" s="36">
        <f t="shared" ca="1" si="97"/>
        <v>0.18487705600000001</v>
      </c>
      <c r="DC103" s="36">
        <f t="shared" ca="1" si="97"/>
        <v>0.18487705600000001</v>
      </c>
      <c r="DD103" s="36">
        <f t="shared" ca="1" si="97"/>
        <v>0.18487705600000001</v>
      </c>
      <c r="DE103" s="36">
        <f t="shared" ca="1" si="97"/>
        <v>0.18487705600000001</v>
      </c>
      <c r="DF103" s="56">
        <f t="shared" ca="1" si="97"/>
        <v>0.18487705600000001</v>
      </c>
      <c r="DG103" s="56">
        <f t="shared" ca="1" si="97"/>
        <v>0.18487705600000001</v>
      </c>
      <c r="DH103" s="56">
        <f t="shared" ca="1" si="97"/>
        <v>0.36975411200000002</v>
      </c>
      <c r="DI103" s="56">
        <f t="shared" ca="1" si="97"/>
        <v>0.55463116800000001</v>
      </c>
      <c r="DJ103" s="56">
        <f t="shared" ca="1" si="97"/>
        <v>0.92438528000000009</v>
      </c>
      <c r="DK103" s="82">
        <f t="shared" ca="1" si="83"/>
        <v>1.8487705600000002</v>
      </c>
      <c r="DL103" s="82">
        <f t="shared" ca="1" si="83"/>
        <v>3.6975411200000003</v>
      </c>
      <c r="DM103" s="82">
        <f t="shared" ca="1" si="83"/>
        <v>7.3950822400000007</v>
      </c>
      <c r="DN103" s="82">
        <f t="shared" ca="1" si="83"/>
        <v>14.790164480000001</v>
      </c>
      <c r="DO103" s="36">
        <f t="shared" ca="1" si="98"/>
        <v>0.26990026190769234</v>
      </c>
      <c r="DP103" s="36">
        <f t="shared" ca="1" si="98"/>
        <v>0.14619597520000002</v>
      </c>
      <c r="DQ103" s="36">
        <f t="shared" ca="1" si="98"/>
        <v>9.2334300126315799E-2</v>
      </c>
      <c r="DR103" s="36">
        <f t="shared" ca="1" si="98"/>
        <v>6.3794607359999991E-2</v>
      </c>
      <c r="DS103" s="36">
        <f t="shared" ca="1" si="98"/>
        <v>5.6139254476800002E-2</v>
      </c>
      <c r="DT103" s="36">
        <f t="shared" ca="1" si="98"/>
        <v>5.6139254476800002E-2</v>
      </c>
      <c r="DU103" s="36">
        <f t="shared" ca="1" si="98"/>
        <v>5.6139254476800002E-2</v>
      </c>
      <c r="DV103" s="36">
        <f t="shared" ca="1" si="98"/>
        <v>5.6139254476800002E-2</v>
      </c>
      <c r="DW103" s="36">
        <f t="shared" ca="1" si="98"/>
        <v>5.6139254476800002E-2</v>
      </c>
      <c r="DX103" s="56">
        <f t="shared" ca="1" si="98"/>
        <v>5.6139254476800002E-2</v>
      </c>
      <c r="DY103" s="56">
        <f t="shared" ca="1" si="98"/>
        <v>5.6139254476800002E-2</v>
      </c>
      <c r="DZ103" s="56">
        <f t="shared" ca="1" si="98"/>
        <v>0.1122785089536</v>
      </c>
      <c r="EA103" s="56">
        <f t="shared" ca="1" si="98"/>
        <v>0.16841776343040002</v>
      </c>
      <c r="EB103" s="56">
        <f t="shared" ca="1" si="98"/>
        <v>0.28069627238400008</v>
      </c>
      <c r="EC103" s="82">
        <f t="shared" ca="1" si="90"/>
        <v>0.56139254476800016</v>
      </c>
      <c r="ED103" s="82">
        <f t="shared" ca="1" si="90"/>
        <v>1.1227850895360003</v>
      </c>
      <c r="EE103" s="82">
        <f t="shared" ca="1" si="90"/>
        <v>2.2455701790720006</v>
      </c>
      <c r="EF103" s="82">
        <f t="shared" ca="1" si="84"/>
        <v>4.4911403581440013</v>
      </c>
      <c r="EG103" s="36">
        <f t="shared" ca="1" si="99"/>
        <v>7.8093902769230755E-2</v>
      </c>
      <c r="EH103" s="36">
        <f t="shared" ca="1" si="99"/>
        <v>4.2300863999999994E-2</v>
      </c>
      <c r="EI103" s="36">
        <f t="shared" ca="1" si="99"/>
        <v>2.6716335157894733E-2</v>
      </c>
      <c r="EJ103" s="36">
        <f t="shared" ca="1" si="99"/>
        <v>1.8458558836363631E-2</v>
      </c>
      <c r="EK103" s="36">
        <f t="shared" ca="1" si="99"/>
        <v>1.6243531775999999E-2</v>
      </c>
      <c r="EL103" s="36">
        <f t="shared" ca="1" si="99"/>
        <v>1.6243531775999999E-2</v>
      </c>
      <c r="EM103" s="36">
        <f t="shared" ca="1" si="99"/>
        <v>1.6243531775999999E-2</v>
      </c>
      <c r="EN103" s="36">
        <f t="shared" ca="1" si="99"/>
        <v>1.6243531775999999E-2</v>
      </c>
      <c r="EO103" s="36">
        <f t="shared" ca="1" si="99"/>
        <v>1.6243531775999999E-2</v>
      </c>
      <c r="EP103" s="56">
        <f t="shared" ca="1" si="99"/>
        <v>1.6243531775999999E-2</v>
      </c>
      <c r="EQ103" s="56">
        <f t="shared" ca="1" si="99"/>
        <v>1.6243531775999999E-2</v>
      </c>
      <c r="ER103" s="56">
        <f t="shared" ca="1" si="99"/>
        <v>3.2487063551999998E-2</v>
      </c>
      <c r="ES103" s="56">
        <f t="shared" ca="1" si="99"/>
        <v>4.8730595327999983E-2</v>
      </c>
      <c r="ET103" s="56">
        <f t="shared" ca="1" si="99"/>
        <v>8.1217658879999988E-2</v>
      </c>
      <c r="EU103" s="82">
        <f t="shared" ca="1" si="92"/>
        <v>0.16243531775999998</v>
      </c>
      <c r="EV103" s="82">
        <f t="shared" ca="1" si="92"/>
        <v>0.32487063551999995</v>
      </c>
      <c r="EW103" s="82">
        <f t="shared" ca="1" si="92"/>
        <v>0.6497412710399999</v>
      </c>
      <c r="EX103" s="82">
        <f t="shared" ca="1" si="85"/>
        <v>1.2994825420799998</v>
      </c>
    </row>
    <row r="104" spans="19:154" x14ac:dyDescent="0.15">
      <c r="S104" s="36">
        <v>101</v>
      </c>
      <c r="T104" s="40">
        <f>引用信息!W123</f>
        <v>369.58278041188623</v>
      </c>
      <c r="U104" s="40">
        <f>引用信息!X123</f>
        <v>26.29060398811378</v>
      </c>
      <c r="V104" s="40">
        <f>引用信息!Y123</f>
        <v>10.496</v>
      </c>
      <c r="W104" s="40">
        <f>引用信息!Z123</f>
        <v>2.8158636000000006</v>
      </c>
      <c r="X104" s="40">
        <f>引用信息!AA123</f>
        <v>0.81475199999999992</v>
      </c>
      <c r="Y104" s="37">
        <f>IF(INT(求节点($J$4:$J$21,$I$4:$I$21,节奏总纲!AD104))&gt;$I$21,$I$21,INT(求节点($J$4:$J$21,$I$4:$I$21,节奏总纲!AD104)))</f>
        <v>18</v>
      </c>
      <c r="Z104" s="37">
        <f>IF(INT(求节点($J$4:$J$21,$I$4:$I$21,节奏总纲!AE104))&gt;$I$21,$I$21,INT(求节点($J$4:$J$21,$I$4:$I$21,节奏总纲!AE104)))</f>
        <v>18</v>
      </c>
      <c r="AA104" s="37">
        <f>IF(INT(求节点($J$4:$J$21,$I$4:$I$21,节奏总纲!AF104))&gt;$I$21,$I$21,INT(求节点($J$4:$J$21,$I$4:$I$21,节奏总纲!AF104)))</f>
        <v>18</v>
      </c>
      <c r="AB104" s="37">
        <f>IF(INT(求节点($J$4:$J$21,$I$4:$I$21,节奏总纲!AG104))&gt;$I$21,$I$21,INT(求节点($J$4:$J$21,$I$4:$I$21,节奏总纲!AG104)))</f>
        <v>18</v>
      </c>
      <c r="AC104" s="37">
        <f>IF(INT(求节点($J$4:$J$21,$I$4:$I$21,节奏总纲!AH104))&gt;$I$21,$I$21,INT(求节点($J$4:$J$21,$I$4:$I$21,节奏总纲!AH104)))</f>
        <v>18</v>
      </c>
      <c r="AD104" s="55">
        <f>('[2]功能-行军令'!F$7+'[2]功能-行军令'!F$14+24*60/'[2]功能-行军令'!$F$18)*'[2]功能-行军令'!$AJ$7</f>
        <v>27.599999999999998</v>
      </c>
      <c r="AE104" s="55">
        <f>('[2]功能-行军令'!G$7+'[2]功能-行军令'!G$14+24*60/'[2]功能-行军令'!$F$18)*'[2]功能-行军令'!$AJ$7</f>
        <v>40.199999999999996</v>
      </c>
      <c r="AF104" s="55">
        <f>('[2]功能-行军令'!H$7+'[2]功能-行军令'!H$14+24*60/'[2]功能-行军令'!$F$18)*'[2]功能-行军令'!$AJ$7</f>
        <v>54.6</v>
      </c>
      <c r="AG104" s="55">
        <f>('[2]功能-行军令'!I$7+'[2]功能-行军令'!I$14+24*60/'[2]功能-行军令'!$F$18)*'[2]功能-行军令'!$AJ$7</f>
        <v>61.8</v>
      </c>
      <c r="AH104" s="55">
        <f>('[2]功能-行军令'!J$7+'[2]功能-行军令'!J$14+24*60/'[2]功能-行军令'!$F$18)*'[2]功能-行军令'!$AJ$7</f>
        <v>61.8</v>
      </c>
      <c r="AL104" s="35">
        <v>101</v>
      </c>
      <c r="AM104" s="28">
        <f t="shared" ca="1" si="100"/>
        <v>18.545877944261896</v>
      </c>
      <c r="AN104" s="28">
        <f t="shared" ca="1" si="100"/>
        <v>10.045683886475196</v>
      </c>
      <c r="AO104" s="28">
        <f t="shared" ca="1" si="100"/>
        <v>6.3446424546159133</v>
      </c>
      <c r="AP104" s="28">
        <f t="shared" ca="1" si="100"/>
        <v>4.3835711504619033</v>
      </c>
      <c r="AQ104" s="28">
        <f t="shared" ca="1" si="100"/>
        <v>3.8575426124064758</v>
      </c>
      <c r="AR104" s="28">
        <f t="shared" ca="1" si="100"/>
        <v>3.8575426124064758</v>
      </c>
      <c r="AS104" s="28">
        <f t="shared" ca="1" si="100"/>
        <v>3.8575426124064758</v>
      </c>
      <c r="AT104" s="28">
        <f t="shared" ca="1" si="100"/>
        <v>3.8575426124064758</v>
      </c>
      <c r="AU104" s="28">
        <f t="shared" ca="1" si="102"/>
        <v>3.8575426124064758</v>
      </c>
      <c r="AV104" s="28">
        <f t="shared" ca="1" si="101"/>
        <v>3.8575426124064758</v>
      </c>
      <c r="AW104" s="28">
        <f t="shared" ca="1" si="101"/>
        <v>3.8575426124064758</v>
      </c>
      <c r="AX104" s="28">
        <f t="shared" ca="1" si="101"/>
        <v>7.7150852248129516</v>
      </c>
      <c r="AY104" s="28">
        <f t="shared" ca="1" si="101"/>
        <v>11.572627837219423</v>
      </c>
      <c r="AZ104" s="28">
        <f t="shared" ca="1" si="101"/>
        <v>19.287713062032374</v>
      </c>
      <c r="BA104" s="28">
        <f t="shared" ca="1" si="80"/>
        <v>38.575426124064748</v>
      </c>
      <c r="BB104" s="28">
        <f t="shared" ca="1" si="80"/>
        <v>77.150852248129496</v>
      </c>
      <c r="BC104" s="28">
        <f t="shared" ca="1" si="80"/>
        <v>154.30170449625899</v>
      </c>
      <c r="BD104" s="28">
        <f t="shared" ca="1" si="80"/>
        <v>308.60340899251798</v>
      </c>
      <c r="BE104" s="28"/>
      <c r="BF104" s="28">
        <f t="shared" ca="1" si="71"/>
        <v>683.52939170769616</v>
      </c>
      <c r="BG104" s="28"/>
      <c r="BI104" s="28"/>
      <c r="BJ104" s="28"/>
      <c r="BK104" s="28"/>
      <c r="BL104" s="36">
        <v>101</v>
      </c>
      <c r="BM104" s="36">
        <f t="shared" ref="BM104:BZ113" ca="1" si="103">IF(OFFSET($X$3,$S104,BM$1)&lt;BM$3,0,
OFFSET($S$3,$S104,BM$1)
*IFERROR(INDEX($K$49:$K$66,OFFSET($X$3,$S104,BM$1)-BM$3+1),0)
*OFFSET($AC$3,$S104,BM$1)
/(INDEX($D$4:$D$21,BM$3)
*INDEX($E$4:$E$21,BM$3)))</f>
        <v>15.693053445181631</v>
      </c>
      <c r="BN104" s="36">
        <f t="shared" ca="1" si="103"/>
        <v>8.5004039494733838</v>
      </c>
      <c r="BO104" s="36">
        <f t="shared" ca="1" si="103"/>
        <v>5.368676178614769</v>
      </c>
      <c r="BP104" s="36">
        <f t="shared" ca="1" si="103"/>
        <v>3.7092671779520217</v>
      </c>
      <c r="BQ104" s="36">
        <f t="shared" ca="1" si="103"/>
        <v>3.2641551165977796</v>
      </c>
      <c r="BR104" s="36">
        <f t="shared" ca="1" si="103"/>
        <v>3.2641551165977796</v>
      </c>
      <c r="BS104" s="36">
        <f t="shared" ca="1" si="103"/>
        <v>3.2641551165977796</v>
      </c>
      <c r="BT104" s="36">
        <f t="shared" ca="1" si="103"/>
        <v>3.2641551165977796</v>
      </c>
      <c r="BU104" s="36">
        <f t="shared" ca="1" si="103"/>
        <v>3.2641551165977796</v>
      </c>
      <c r="BV104" s="56">
        <f t="shared" ca="1" si="103"/>
        <v>3.2641551165977796</v>
      </c>
      <c r="BW104" s="56">
        <f t="shared" ca="1" si="103"/>
        <v>3.2641551165977796</v>
      </c>
      <c r="BX104" s="56">
        <f t="shared" ca="1" si="103"/>
        <v>6.5283102331955591</v>
      </c>
      <c r="BY104" s="56">
        <f t="shared" ca="1" si="103"/>
        <v>9.7924653497933356</v>
      </c>
      <c r="BZ104" s="56">
        <f t="shared" ca="1" si="103"/>
        <v>16.320775582988897</v>
      </c>
      <c r="CA104" s="82">
        <f t="shared" ca="1" si="81"/>
        <v>32.641551165977795</v>
      </c>
      <c r="CB104" s="82">
        <f t="shared" ca="1" si="81"/>
        <v>65.28310233195559</v>
      </c>
      <c r="CC104" s="82">
        <f t="shared" ca="1" si="81"/>
        <v>130.56620466391118</v>
      </c>
      <c r="CD104" s="82">
        <f t="shared" ca="1" si="81"/>
        <v>261.13240932782236</v>
      </c>
      <c r="CE104" s="36">
        <f t="shared" ref="CE104:CR113" ca="1" si="104">IF(OFFSET($X$3,$S104,CE$1)&lt;CE$3,0,
OFFSET($S$3,$S104,CE$1)
*IFERROR(INDEX($K$49:$K$66,OFFSET($X$3,$S104,CE$1)-CE$3+1),0)
*OFFSET($AC$3,$S104,CE$1)
/(INDEX($D$4:$D$21,CE$3)
*INDEX($E$4:$E$21,CE$3)))</f>
        <v>1.6259727389571905</v>
      </c>
      <c r="CF104" s="36">
        <f t="shared" ca="1" si="104"/>
        <v>0.88073523360181161</v>
      </c>
      <c r="CG104" s="36">
        <f t="shared" ca="1" si="104"/>
        <v>0.55625383174851262</v>
      </c>
      <c r="CH104" s="36">
        <f t="shared" ca="1" si="104"/>
        <v>0.38432082920806321</v>
      </c>
      <c r="CI104" s="36">
        <f t="shared" ca="1" si="104"/>
        <v>0.33820232970309566</v>
      </c>
      <c r="CJ104" s="36">
        <f t="shared" ca="1" si="104"/>
        <v>0.33820232970309566</v>
      </c>
      <c r="CK104" s="36">
        <f t="shared" ca="1" si="104"/>
        <v>0.33820232970309566</v>
      </c>
      <c r="CL104" s="36">
        <f t="shared" ca="1" si="104"/>
        <v>0.33820232970309566</v>
      </c>
      <c r="CM104" s="36">
        <f t="shared" ca="1" si="104"/>
        <v>0.33820232970309566</v>
      </c>
      <c r="CN104" s="56">
        <f t="shared" ca="1" si="104"/>
        <v>0.33820232970309566</v>
      </c>
      <c r="CO104" s="56">
        <f t="shared" ca="1" si="104"/>
        <v>0.33820232970309566</v>
      </c>
      <c r="CP104" s="56">
        <f t="shared" ca="1" si="104"/>
        <v>0.67640465940619132</v>
      </c>
      <c r="CQ104" s="56">
        <f t="shared" ca="1" si="104"/>
        <v>1.0146069891092868</v>
      </c>
      <c r="CR104" s="56">
        <f t="shared" ca="1" si="104"/>
        <v>1.691011648515478</v>
      </c>
      <c r="CS104" s="82">
        <f t="shared" ca="1" si="82"/>
        <v>3.3820232970309561</v>
      </c>
      <c r="CT104" s="82">
        <f t="shared" ca="1" si="82"/>
        <v>6.7640465940619121</v>
      </c>
      <c r="CU104" s="82">
        <f t="shared" ca="1" si="82"/>
        <v>13.528093188123824</v>
      </c>
      <c r="CV104" s="82">
        <f t="shared" ca="1" si="82"/>
        <v>27.056186376247648</v>
      </c>
      <c r="CW104" s="36">
        <f t="shared" ref="CW104:DJ113" ca="1" si="105">IF(OFFSET($X$3,$S104,CW$1)&lt;CW$3,0,
OFFSET($S$3,$S104,CW$1)
*IFERROR(INDEX($K$49:$K$66,OFFSET($X$3,$S104,CW$1)-CW$3+1),0)
*OFFSET($AC$3,$S104,CW$1)
/(INDEX($D$4:$D$21,CW$3)
*INDEX($E$4:$E$21,CW$3)))</f>
        <v>0.88166400000000011</v>
      </c>
      <c r="CX104" s="36">
        <f t="shared" ca="1" si="105"/>
        <v>0.47756800000000005</v>
      </c>
      <c r="CY104" s="36">
        <f t="shared" ca="1" si="105"/>
        <v>0.30162189473684214</v>
      </c>
      <c r="CZ104" s="36">
        <f t="shared" ca="1" si="105"/>
        <v>0.20839330909090908</v>
      </c>
      <c r="DA104" s="36">
        <f t="shared" ca="1" si="105"/>
        <v>0.18338611200000002</v>
      </c>
      <c r="DB104" s="36">
        <f t="shared" ca="1" si="105"/>
        <v>0.18338611200000002</v>
      </c>
      <c r="DC104" s="36">
        <f t="shared" ca="1" si="105"/>
        <v>0.18338611200000002</v>
      </c>
      <c r="DD104" s="36">
        <f t="shared" ca="1" si="105"/>
        <v>0.18338611200000002</v>
      </c>
      <c r="DE104" s="36">
        <f t="shared" ca="1" si="105"/>
        <v>0.18338611200000002</v>
      </c>
      <c r="DF104" s="56">
        <f t="shared" ca="1" si="105"/>
        <v>0.18338611200000002</v>
      </c>
      <c r="DG104" s="56">
        <f t="shared" ca="1" si="105"/>
        <v>0.18338611200000002</v>
      </c>
      <c r="DH104" s="56">
        <f t="shared" ca="1" si="105"/>
        <v>0.36677222400000004</v>
      </c>
      <c r="DI104" s="56">
        <f t="shared" ca="1" si="105"/>
        <v>0.55015833599999997</v>
      </c>
      <c r="DJ104" s="56">
        <f t="shared" ca="1" si="105"/>
        <v>0.91693056000000017</v>
      </c>
      <c r="DK104" s="82">
        <f t="shared" ca="1" si="83"/>
        <v>1.8338611200000003</v>
      </c>
      <c r="DL104" s="82">
        <f t="shared" ca="1" si="83"/>
        <v>3.6677222400000007</v>
      </c>
      <c r="DM104" s="82">
        <f t="shared" ca="1" si="83"/>
        <v>7.3354444800000014</v>
      </c>
      <c r="DN104" s="82">
        <f t="shared" ca="1" si="83"/>
        <v>14.670888960000003</v>
      </c>
      <c r="DO104" s="36">
        <f t="shared" ref="DO104:EB113" ca="1" si="106">IF(OFFSET($X$3,$S104,DO$1)&lt;DO$3,0,
OFFSET($S$3,$S104,DO$1)
*IFERROR(INDEX($K$49:$K$66,OFFSET($X$3,$S104,DO$1)-DO$3+1),0)
*OFFSET($AC$3,$S104,DO$1)
/(INDEX($D$4:$D$21,DO$3)
*INDEX($E$4:$E$21,DO$3)))</f>
        <v>0.26772364689230777</v>
      </c>
      <c r="DP104" s="36">
        <f t="shared" ca="1" si="106"/>
        <v>0.14501697540000003</v>
      </c>
      <c r="DQ104" s="36">
        <f t="shared" ca="1" si="106"/>
        <v>9.1589668673684232E-2</v>
      </c>
      <c r="DR104" s="36">
        <f t="shared" ca="1" si="106"/>
        <v>6.3280134720000006E-2</v>
      </c>
      <c r="DS104" s="36">
        <f t="shared" ca="1" si="106"/>
        <v>5.568651855360001E-2</v>
      </c>
      <c r="DT104" s="36">
        <f t="shared" ca="1" si="106"/>
        <v>5.568651855360001E-2</v>
      </c>
      <c r="DU104" s="36">
        <f t="shared" ca="1" si="106"/>
        <v>5.568651855360001E-2</v>
      </c>
      <c r="DV104" s="36">
        <f t="shared" ca="1" si="106"/>
        <v>5.568651855360001E-2</v>
      </c>
      <c r="DW104" s="36">
        <f t="shared" ca="1" si="106"/>
        <v>5.568651855360001E-2</v>
      </c>
      <c r="DX104" s="56">
        <f t="shared" ca="1" si="106"/>
        <v>5.568651855360001E-2</v>
      </c>
      <c r="DY104" s="56">
        <f t="shared" ca="1" si="106"/>
        <v>5.568651855360001E-2</v>
      </c>
      <c r="DZ104" s="56">
        <f t="shared" ca="1" si="106"/>
        <v>0.11137303710720002</v>
      </c>
      <c r="EA104" s="56">
        <f t="shared" ca="1" si="106"/>
        <v>0.16705955566080002</v>
      </c>
      <c r="EB104" s="56">
        <f t="shared" ca="1" si="106"/>
        <v>0.27843259276800009</v>
      </c>
      <c r="EC104" s="82">
        <f t="shared" ca="1" si="90"/>
        <v>0.55686518553600017</v>
      </c>
      <c r="ED104" s="82">
        <f t="shared" ca="1" si="90"/>
        <v>1.1137303710720003</v>
      </c>
      <c r="EE104" s="82">
        <f t="shared" ca="1" si="90"/>
        <v>2.2274607421440007</v>
      </c>
      <c r="EF104" s="82">
        <f t="shared" ca="1" si="84"/>
        <v>4.4549214842880014</v>
      </c>
      <c r="EG104" s="36">
        <f t="shared" ref="EG104:ET113" ca="1" si="107">IF(OFFSET($X$3,$S104,EG$1)&lt;EG$3,0,
OFFSET($S$3,$S104,EG$1)
*IFERROR(INDEX($K$49:$K$66,OFFSET($X$3,$S104,EG$1)-EG$3+1),0)
*OFFSET($AC$3,$S104,EG$1)
/(INDEX($D$4:$D$21,EG$3)
*INDEX($E$4:$E$21,EG$3)))</f>
        <v>7.7464113230769238E-2</v>
      </c>
      <c r="EH104" s="36">
        <f t="shared" ca="1" si="107"/>
        <v>4.1959728000000002E-2</v>
      </c>
      <c r="EI104" s="36">
        <f t="shared" ca="1" si="107"/>
        <v>2.6500880842105265E-2</v>
      </c>
      <c r="EJ104" s="36">
        <f t="shared" ca="1" si="107"/>
        <v>1.830969949090909E-2</v>
      </c>
      <c r="EK104" s="36">
        <f t="shared" ca="1" si="107"/>
        <v>1.6112535552000002E-2</v>
      </c>
      <c r="EL104" s="36">
        <f t="shared" ca="1" si="107"/>
        <v>1.6112535552000002E-2</v>
      </c>
      <c r="EM104" s="36">
        <f t="shared" ca="1" si="107"/>
        <v>1.6112535552000002E-2</v>
      </c>
      <c r="EN104" s="36">
        <f t="shared" ca="1" si="107"/>
        <v>1.6112535552000002E-2</v>
      </c>
      <c r="EO104" s="36">
        <f t="shared" ca="1" si="107"/>
        <v>1.6112535552000002E-2</v>
      </c>
      <c r="EP104" s="56">
        <f t="shared" ca="1" si="107"/>
        <v>1.6112535552000002E-2</v>
      </c>
      <c r="EQ104" s="56">
        <f t="shared" ca="1" si="107"/>
        <v>1.6112535552000002E-2</v>
      </c>
      <c r="ER104" s="56">
        <f t="shared" ca="1" si="107"/>
        <v>3.2225071104000004E-2</v>
      </c>
      <c r="ES104" s="56">
        <f t="shared" ca="1" si="107"/>
        <v>4.8337606655999989E-2</v>
      </c>
      <c r="ET104" s="56">
        <f t="shared" ca="1" si="107"/>
        <v>8.0562677760000007E-2</v>
      </c>
      <c r="EU104" s="82">
        <f t="shared" ca="1" si="92"/>
        <v>0.16112535552000001</v>
      </c>
      <c r="EV104" s="82">
        <f t="shared" ca="1" si="92"/>
        <v>0.32225071104000003</v>
      </c>
      <c r="EW104" s="82">
        <f t="shared" ca="1" si="92"/>
        <v>0.64450142208000005</v>
      </c>
      <c r="EX104" s="82">
        <f t="shared" ca="1" si="85"/>
        <v>1.2890028441600001</v>
      </c>
    </row>
    <row r="105" spans="19:154" x14ac:dyDescent="0.15">
      <c r="S105" s="36">
        <v>102</v>
      </c>
      <c r="T105" s="40">
        <f>引用信息!W124</f>
        <v>366.57804235975709</v>
      </c>
      <c r="U105" s="40">
        <f>引用信息!X124</f>
        <v>26.076859240242939</v>
      </c>
      <c r="V105" s="40">
        <f>引用信息!Y124</f>
        <v>10.410666666666668</v>
      </c>
      <c r="W105" s="40">
        <f>引用信息!Z124</f>
        <v>2.7929704000000011</v>
      </c>
      <c r="X105" s="40">
        <f>引用信息!AA124</f>
        <v>0.80812799999999996</v>
      </c>
      <c r="Y105" s="37">
        <f>IF(INT(求节点($J$4:$J$21,$I$4:$I$21,节奏总纲!AD105))&gt;$I$21,$I$21,INT(求节点($J$4:$J$21,$I$4:$I$21,节奏总纲!AD105)))</f>
        <v>18</v>
      </c>
      <c r="Z105" s="37">
        <f>IF(INT(求节点($J$4:$J$21,$I$4:$I$21,节奏总纲!AE105))&gt;$I$21,$I$21,INT(求节点($J$4:$J$21,$I$4:$I$21,节奏总纲!AE105)))</f>
        <v>18</v>
      </c>
      <c r="AA105" s="37">
        <f>IF(INT(求节点($J$4:$J$21,$I$4:$I$21,节奏总纲!AF105))&gt;$I$21,$I$21,INT(求节点($J$4:$J$21,$I$4:$I$21,节奏总纲!AF105)))</f>
        <v>18</v>
      </c>
      <c r="AB105" s="37">
        <f>IF(INT(求节点($J$4:$J$21,$I$4:$I$21,节奏总纲!AG105))&gt;$I$21,$I$21,INT(求节点($J$4:$J$21,$I$4:$I$21,节奏总纲!AG105)))</f>
        <v>18</v>
      </c>
      <c r="AC105" s="37">
        <f>IF(INT(求节点($J$4:$J$21,$I$4:$I$21,节奏总纲!AH105))&gt;$I$21,$I$21,INT(求节点($J$4:$J$21,$I$4:$I$21,节奏总纲!AH105)))</f>
        <v>18</v>
      </c>
      <c r="AD105" s="55">
        <f>('[2]功能-行军令'!F$7+'[2]功能-行军令'!F$14+24*60/'[2]功能-行军令'!$F$18)*'[2]功能-行军令'!$AJ$7</f>
        <v>27.599999999999998</v>
      </c>
      <c r="AE105" s="55">
        <f>('[2]功能-行军令'!G$7+'[2]功能-行军令'!G$14+24*60/'[2]功能-行军令'!$F$18)*'[2]功能-行军令'!$AJ$7</f>
        <v>40.199999999999996</v>
      </c>
      <c r="AF105" s="55">
        <f>('[2]功能-行军令'!H$7+'[2]功能-行军令'!H$14+24*60/'[2]功能-行军令'!$F$18)*'[2]功能-行军令'!$AJ$7</f>
        <v>54.6</v>
      </c>
      <c r="AG105" s="55">
        <f>('[2]功能-行军令'!I$7+'[2]功能-行军令'!I$14+24*60/'[2]功能-行军令'!$F$18)*'[2]功能-行军令'!$AJ$7</f>
        <v>61.8</v>
      </c>
      <c r="AH105" s="55">
        <f>('[2]功能-行军令'!J$7+'[2]功能-行军令'!J$14+24*60/'[2]功能-行军令'!$F$18)*'[2]功能-行军令'!$AJ$7</f>
        <v>61.8</v>
      </c>
      <c r="AL105" s="35">
        <v>102</v>
      </c>
      <c r="AM105" s="28">
        <f t="shared" ref="AM105:AT114" ca="1" si="108">SUMIF($BM$3:$EX$3,AM$3,$BM105:$EX105)</f>
        <v>18.395098448780097</v>
      </c>
      <c r="AN105" s="28">
        <f t="shared" ca="1" si="108"/>
        <v>9.9640116597558865</v>
      </c>
      <c r="AO105" s="28">
        <f t="shared" ca="1" si="108"/>
        <v>6.2930599956352964</v>
      </c>
      <c r="AP105" s="28">
        <f t="shared" ca="1" si="108"/>
        <v>4.3479323606207494</v>
      </c>
      <c r="AQ105" s="28">
        <f t="shared" ca="1" si="108"/>
        <v>3.8261804773462593</v>
      </c>
      <c r="AR105" s="28">
        <f t="shared" ca="1" si="108"/>
        <v>3.8261804773462593</v>
      </c>
      <c r="AS105" s="28">
        <f t="shared" ca="1" si="108"/>
        <v>3.8261804773462593</v>
      </c>
      <c r="AT105" s="28">
        <f t="shared" ca="1" si="108"/>
        <v>3.8261804773462593</v>
      </c>
      <c r="AU105" s="28">
        <f t="shared" ca="1" si="102"/>
        <v>3.8261804773462593</v>
      </c>
      <c r="AV105" s="28">
        <f t="shared" ca="1" si="101"/>
        <v>3.8261804773462593</v>
      </c>
      <c r="AW105" s="28">
        <f t="shared" ca="1" si="101"/>
        <v>3.8261804773462593</v>
      </c>
      <c r="AX105" s="28">
        <f t="shared" ca="1" si="101"/>
        <v>7.6523609546925186</v>
      </c>
      <c r="AY105" s="28">
        <f t="shared" ca="1" si="101"/>
        <v>11.478541432038778</v>
      </c>
      <c r="AZ105" s="28">
        <f t="shared" ca="1" si="101"/>
        <v>19.130902386731297</v>
      </c>
      <c r="BA105" s="28">
        <f t="shared" ca="1" si="80"/>
        <v>38.261804773462593</v>
      </c>
      <c r="BB105" s="28">
        <f t="shared" ca="1" si="80"/>
        <v>76.523609546925186</v>
      </c>
      <c r="BC105" s="28">
        <f t="shared" ca="1" si="80"/>
        <v>153.04721909385037</v>
      </c>
      <c r="BD105" s="28">
        <f t="shared" ca="1" si="80"/>
        <v>306.09443818770075</v>
      </c>
      <c r="BE105" s="28"/>
      <c r="BF105" s="28">
        <f t="shared" ca="1" si="71"/>
        <v>677.97224218161728</v>
      </c>
      <c r="BG105" s="28"/>
      <c r="BI105" s="28"/>
      <c r="BJ105" s="28"/>
      <c r="BK105" s="28"/>
      <c r="BL105" s="36">
        <v>102</v>
      </c>
      <c r="BM105" s="36">
        <f t="shared" ca="1" si="103"/>
        <v>15.565467644814301</v>
      </c>
      <c r="BN105" s="36">
        <f t="shared" ca="1" si="103"/>
        <v>8.4312949742744134</v>
      </c>
      <c r="BO105" s="36">
        <f t="shared" ca="1" si="103"/>
        <v>5.3250284048048924</v>
      </c>
      <c r="BP105" s="36">
        <f t="shared" ca="1" si="103"/>
        <v>3.6791105342288342</v>
      </c>
      <c r="BQ105" s="36">
        <f t="shared" ca="1" si="103"/>
        <v>3.2376172701213743</v>
      </c>
      <c r="BR105" s="36">
        <f t="shared" ca="1" si="103"/>
        <v>3.2376172701213743</v>
      </c>
      <c r="BS105" s="36">
        <f t="shared" ca="1" si="103"/>
        <v>3.2376172701213743</v>
      </c>
      <c r="BT105" s="36">
        <f t="shared" ca="1" si="103"/>
        <v>3.2376172701213743</v>
      </c>
      <c r="BU105" s="36">
        <f t="shared" ca="1" si="103"/>
        <v>3.2376172701213743</v>
      </c>
      <c r="BV105" s="56">
        <f t="shared" ca="1" si="103"/>
        <v>3.2376172701213743</v>
      </c>
      <c r="BW105" s="56">
        <f t="shared" ca="1" si="103"/>
        <v>3.2376172701213743</v>
      </c>
      <c r="BX105" s="56">
        <f t="shared" ca="1" si="103"/>
        <v>6.4752345402427487</v>
      </c>
      <c r="BY105" s="56">
        <f t="shared" ca="1" si="103"/>
        <v>9.712851810364123</v>
      </c>
      <c r="BZ105" s="56">
        <f t="shared" ca="1" si="103"/>
        <v>16.188086350606874</v>
      </c>
      <c r="CA105" s="82">
        <f t="shared" ca="1" si="81"/>
        <v>32.376172701213747</v>
      </c>
      <c r="CB105" s="82">
        <f t="shared" ca="1" si="81"/>
        <v>64.752345402427494</v>
      </c>
      <c r="CC105" s="82">
        <f t="shared" ca="1" si="81"/>
        <v>129.50469080485499</v>
      </c>
      <c r="CD105" s="82">
        <f t="shared" ca="1" si="81"/>
        <v>259.00938160970998</v>
      </c>
      <c r="CE105" s="36">
        <f t="shared" ca="1" si="104"/>
        <v>1.6127534483965631</v>
      </c>
      <c r="CF105" s="36">
        <f t="shared" ca="1" si="104"/>
        <v>0.87357478454813842</v>
      </c>
      <c r="CG105" s="36">
        <f t="shared" ca="1" si="104"/>
        <v>0.55173144287250842</v>
      </c>
      <c r="CH105" s="36">
        <f t="shared" ca="1" si="104"/>
        <v>0.38119626962100578</v>
      </c>
      <c r="CI105" s="36">
        <f t="shared" ca="1" si="104"/>
        <v>0.33545271726648512</v>
      </c>
      <c r="CJ105" s="36">
        <f t="shared" ca="1" si="104"/>
        <v>0.33545271726648512</v>
      </c>
      <c r="CK105" s="36">
        <f t="shared" ca="1" si="104"/>
        <v>0.33545271726648512</v>
      </c>
      <c r="CL105" s="36">
        <f t="shared" ca="1" si="104"/>
        <v>0.33545271726648512</v>
      </c>
      <c r="CM105" s="36">
        <f t="shared" ca="1" si="104"/>
        <v>0.33545271726648512</v>
      </c>
      <c r="CN105" s="56">
        <f t="shared" ca="1" si="104"/>
        <v>0.33545271726648512</v>
      </c>
      <c r="CO105" s="56">
        <f t="shared" ca="1" si="104"/>
        <v>0.33545271726648512</v>
      </c>
      <c r="CP105" s="56">
        <f t="shared" ca="1" si="104"/>
        <v>0.67090543453297025</v>
      </c>
      <c r="CQ105" s="56">
        <f t="shared" ca="1" si="104"/>
        <v>1.0063581517994553</v>
      </c>
      <c r="CR105" s="56">
        <f t="shared" ca="1" si="104"/>
        <v>1.6772635863324259</v>
      </c>
      <c r="CS105" s="82">
        <f t="shared" ca="1" si="82"/>
        <v>3.3545271726648518</v>
      </c>
      <c r="CT105" s="82">
        <f t="shared" ca="1" si="82"/>
        <v>6.7090543453297036</v>
      </c>
      <c r="CU105" s="82">
        <f t="shared" ca="1" si="82"/>
        <v>13.418108690659407</v>
      </c>
      <c r="CV105" s="82">
        <f t="shared" ca="1" si="82"/>
        <v>26.836217381318814</v>
      </c>
      <c r="CW105" s="36">
        <f t="shared" ca="1" si="105"/>
        <v>0.87449600000000016</v>
      </c>
      <c r="CX105" s="36">
        <f t="shared" ca="1" si="105"/>
        <v>0.47368533333333346</v>
      </c>
      <c r="CY105" s="36">
        <f t="shared" ca="1" si="105"/>
        <v>0.29916968421052637</v>
      </c>
      <c r="CZ105" s="36">
        <f t="shared" ca="1" si="105"/>
        <v>0.20669905454545456</v>
      </c>
      <c r="DA105" s="36">
        <f t="shared" ca="1" si="105"/>
        <v>0.18189516800000005</v>
      </c>
      <c r="DB105" s="36">
        <f t="shared" ca="1" si="105"/>
        <v>0.18189516800000005</v>
      </c>
      <c r="DC105" s="36">
        <f t="shared" ca="1" si="105"/>
        <v>0.18189516800000005</v>
      </c>
      <c r="DD105" s="36">
        <f t="shared" ca="1" si="105"/>
        <v>0.18189516800000005</v>
      </c>
      <c r="DE105" s="36">
        <f t="shared" ca="1" si="105"/>
        <v>0.18189516800000005</v>
      </c>
      <c r="DF105" s="56">
        <f t="shared" ca="1" si="105"/>
        <v>0.18189516800000005</v>
      </c>
      <c r="DG105" s="56">
        <f t="shared" ca="1" si="105"/>
        <v>0.18189516800000005</v>
      </c>
      <c r="DH105" s="56">
        <f t="shared" ca="1" si="105"/>
        <v>0.3637903360000001</v>
      </c>
      <c r="DI105" s="56">
        <f t="shared" ca="1" si="105"/>
        <v>0.54568550400000004</v>
      </c>
      <c r="DJ105" s="56">
        <f t="shared" ca="1" si="105"/>
        <v>0.90947584000000015</v>
      </c>
      <c r="DK105" s="82">
        <f t="shared" ca="1" si="83"/>
        <v>1.8189516800000003</v>
      </c>
      <c r="DL105" s="82">
        <f t="shared" ca="1" si="83"/>
        <v>3.6379033600000006</v>
      </c>
      <c r="DM105" s="82">
        <f t="shared" ca="1" si="83"/>
        <v>7.2758067200000012</v>
      </c>
      <c r="DN105" s="82">
        <f t="shared" ca="1" si="83"/>
        <v>14.551613440000002</v>
      </c>
      <c r="DO105" s="36">
        <f t="shared" ca="1" si="106"/>
        <v>0.26554703187692313</v>
      </c>
      <c r="DP105" s="36">
        <f t="shared" ca="1" si="106"/>
        <v>0.14383797560000003</v>
      </c>
      <c r="DQ105" s="36">
        <f t="shared" ca="1" si="106"/>
        <v>9.0845037221052652E-2</v>
      </c>
      <c r="DR105" s="36">
        <f t="shared" ca="1" si="106"/>
        <v>6.2765662080000006E-2</v>
      </c>
      <c r="DS105" s="36">
        <f t="shared" ca="1" si="106"/>
        <v>5.5233782630400012E-2</v>
      </c>
      <c r="DT105" s="36">
        <f t="shared" ca="1" si="106"/>
        <v>5.5233782630400012E-2</v>
      </c>
      <c r="DU105" s="36">
        <f t="shared" ca="1" si="106"/>
        <v>5.5233782630400012E-2</v>
      </c>
      <c r="DV105" s="36">
        <f t="shared" ca="1" si="106"/>
        <v>5.5233782630400012E-2</v>
      </c>
      <c r="DW105" s="36">
        <f t="shared" ca="1" si="106"/>
        <v>5.5233782630400012E-2</v>
      </c>
      <c r="DX105" s="56">
        <f t="shared" ca="1" si="106"/>
        <v>5.5233782630400012E-2</v>
      </c>
      <c r="DY105" s="56">
        <f t="shared" ca="1" si="106"/>
        <v>5.5233782630400012E-2</v>
      </c>
      <c r="DZ105" s="56">
        <f t="shared" ca="1" si="106"/>
        <v>0.11046756526080002</v>
      </c>
      <c r="EA105" s="56">
        <f t="shared" ca="1" si="106"/>
        <v>0.16570134789120006</v>
      </c>
      <c r="EB105" s="56">
        <f t="shared" ca="1" si="106"/>
        <v>0.2761689131520001</v>
      </c>
      <c r="EC105" s="82">
        <f t="shared" ca="1" si="90"/>
        <v>0.55233782630400019</v>
      </c>
      <c r="ED105" s="82">
        <f t="shared" ca="1" si="90"/>
        <v>1.1046756526080004</v>
      </c>
      <c r="EE105" s="82">
        <f t="shared" ca="1" si="90"/>
        <v>2.2093513052160008</v>
      </c>
      <c r="EF105" s="82">
        <f t="shared" ca="1" si="84"/>
        <v>4.4187026104320015</v>
      </c>
      <c r="EG105" s="36">
        <f t="shared" ca="1" si="107"/>
        <v>7.6834323692307679E-2</v>
      </c>
      <c r="EH105" s="36">
        <f t="shared" ca="1" si="107"/>
        <v>4.1618591999999996E-2</v>
      </c>
      <c r="EI105" s="36">
        <f t="shared" ca="1" si="107"/>
        <v>2.6285426526315787E-2</v>
      </c>
      <c r="EJ105" s="36">
        <f t="shared" ca="1" si="107"/>
        <v>1.8160840145454542E-2</v>
      </c>
      <c r="EK105" s="36">
        <f t="shared" ca="1" si="107"/>
        <v>1.5981539327999998E-2</v>
      </c>
      <c r="EL105" s="36">
        <f t="shared" ca="1" si="107"/>
        <v>1.5981539327999998E-2</v>
      </c>
      <c r="EM105" s="36">
        <f t="shared" ca="1" si="107"/>
        <v>1.5981539327999998E-2</v>
      </c>
      <c r="EN105" s="36">
        <f t="shared" ca="1" si="107"/>
        <v>1.5981539327999998E-2</v>
      </c>
      <c r="EO105" s="36">
        <f t="shared" ca="1" si="107"/>
        <v>1.5981539327999998E-2</v>
      </c>
      <c r="EP105" s="56">
        <f t="shared" ca="1" si="107"/>
        <v>1.5981539327999998E-2</v>
      </c>
      <c r="EQ105" s="56">
        <f t="shared" ca="1" si="107"/>
        <v>1.5981539327999998E-2</v>
      </c>
      <c r="ER105" s="56">
        <f t="shared" ca="1" si="107"/>
        <v>3.1963078655999996E-2</v>
      </c>
      <c r="ES105" s="56">
        <f t="shared" ca="1" si="107"/>
        <v>4.7944617983999994E-2</v>
      </c>
      <c r="ET105" s="56">
        <f t="shared" ca="1" si="107"/>
        <v>7.9907696639999998E-2</v>
      </c>
      <c r="EU105" s="82">
        <f t="shared" ca="1" si="92"/>
        <v>0.15981539328</v>
      </c>
      <c r="EV105" s="82">
        <f t="shared" ca="1" si="92"/>
        <v>0.31963078655999999</v>
      </c>
      <c r="EW105" s="82">
        <f t="shared" ca="1" si="92"/>
        <v>0.63926157311999998</v>
      </c>
      <c r="EX105" s="82">
        <f t="shared" ca="1" si="85"/>
        <v>1.27852314624</v>
      </c>
    </row>
    <row r="106" spans="19:154" x14ac:dyDescent="0.15">
      <c r="S106" s="36">
        <v>103</v>
      </c>
      <c r="T106" s="40">
        <f>引用信息!W125</f>
        <v>363.57330430762789</v>
      </c>
      <c r="U106" s="40">
        <f>引用信息!X125</f>
        <v>25.863114492372091</v>
      </c>
      <c r="V106" s="40">
        <f>引用信息!Y125</f>
        <v>10.325333333333333</v>
      </c>
      <c r="W106" s="40">
        <f>引用信息!Z125</f>
        <v>2.7700772000000007</v>
      </c>
      <c r="X106" s="40">
        <f>引用信息!AA125</f>
        <v>0.80150399999999988</v>
      </c>
      <c r="Y106" s="37">
        <f>IF(INT(求节点($J$4:$J$21,$I$4:$I$21,节奏总纲!AD106))&gt;$I$21,$I$21,INT(求节点($J$4:$J$21,$I$4:$I$21,节奏总纲!AD106)))</f>
        <v>18</v>
      </c>
      <c r="Z106" s="37">
        <f>IF(INT(求节点($J$4:$J$21,$I$4:$I$21,节奏总纲!AE106))&gt;$I$21,$I$21,INT(求节点($J$4:$J$21,$I$4:$I$21,节奏总纲!AE106)))</f>
        <v>18</v>
      </c>
      <c r="AA106" s="37">
        <f>IF(INT(求节点($J$4:$J$21,$I$4:$I$21,节奏总纲!AF106))&gt;$I$21,$I$21,INT(求节点($J$4:$J$21,$I$4:$I$21,节奏总纲!AF106)))</f>
        <v>18</v>
      </c>
      <c r="AB106" s="37">
        <f>IF(INT(求节点($J$4:$J$21,$I$4:$I$21,节奏总纲!AG106))&gt;$I$21,$I$21,INT(求节点($J$4:$J$21,$I$4:$I$21,节奏总纲!AG106)))</f>
        <v>18</v>
      </c>
      <c r="AC106" s="37">
        <f>IF(INT(求节点($J$4:$J$21,$I$4:$I$21,节奏总纲!AH106))&gt;$I$21,$I$21,INT(求节点($J$4:$J$21,$I$4:$I$21,节奏总纲!AH106)))</f>
        <v>18</v>
      </c>
      <c r="AD106" s="55">
        <f>('[2]功能-行军令'!F$7+'[2]功能-行军令'!F$14+24*60/'[2]功能-行军令'!$F$18)*'[2]功能-行军令'!$AJ$7</f>
        <v>27.599999999999998</v>
      </c>
      <c r="AE106" s="55">
        <f>('[2]功能-行军令'!G$7+'[2]功能-行军令'!G$14+24*60/'[2]功能-行军令'!$F$18)*'[2]功能-行军令'!$AJ$7</f>
        <v>40.199999999999996</v>
      </c>
      <c r="AF106" s="55">
        <f>('[2]功能-行军令'!H$7+'[2]功能-行军令'!H$14+24*60/'[2]功能-行军令'!$F$18)*'[2]功能-行军令'!$AJ$7</f>
        <v>54.6</v>
      </c>
      <c r="AG106" s="55">
        <f>('[2]功能-行军令'!I$7+'[2]功能-行军令'!I$14+24*60/'[2]功能-行军令'!$F$18)*'[2]功能-行军令'!$AJ$7</f>
        <v>61.8</v>
      </c>
      <c r="AH106" s="55">
        <f>('[2]功能-行军令'!J$7+'[2]功能-行军令'!J$14+24*60/'[2]功能-行军令'!$F$18)*'[2]功能-行军令'!$AJ$7</f>
        <v>61.8</v>
      </c>
      <c r="AL106" s="35">
        <v>103</v>
      </c>
      <c r="AM106" s="28">
        <f t="shared" ca="1" si="108"/>
        <v>18.24431895329829</v>
      </c>
      <c r="AN106" s="28">
        <f t="shared" ca="1" si="108"/>
        <v>9.8823394330365719</v>
      </c>
      <c r="AO106" s="28">
        <f t="shared" ca="1" si="108"/>
        <v>6.2414775366546769</v>
      </c>
      <c r="AP106" s="28">
        <f t="shared" ca="1" si="108"/>
        <v>4.3122935707795955</v>
      </c>
      <c r="AQ106" s="28">
        <f t="shared" ca="1" si="108"/>
        <v>3.7948183422860442</v>
      </c>
      <c r="AR106" s="28">
        <f t="shared" ca="1" si="108"/>
        <v>3.7948183422860442</v>
      </c>
      <c r="AS106" s="28">
        <f t="shared" ca="1" si="108"/>
        <v>3.7948183422860442</v>
      </c>
      <c r="AT106" s="28">
        <f t="shared" ca="1" si="108"/>
        <v>3.7948183422860442</v>
      </c>
      <c r="AU106" s="28">
        <f t="shared" ca="1" si="102"/>
        <v>3.7948183422860442</v>
      </c>
      <c r="AV106" s="28">
        <f t="shared" ca="1" si="101"/>
        <v>3.7948183422860442</v>
      </c>
      <c r="AW106" s="28">
        <f t="shared" ca="1" si="101"/>
        <v>3.7948183422860442</v>
      </c>
      <c r="AX106" s="28">
        <f t="shared" ca="1" si="101"/>
        <v>7.5896366845720884</v>
      </c>
      <c r="AY106" s="28">
        <f t="shared" ca="1" si="101"/>
        <v>11.384455026858131</v>
      </c>
      <c r="AZ106" s="28">
        <f t="shared" ca="1" si="101"/>
        <v>18.974091711430219</v>
      </c>
      <c r="BA106" s="28">
        <f t="shared" ca="1" si="80"/>
        <v>37.948183422860438</v>
      </c>
      <c r="BB106" s="28">
        <f t="shared" ca="1" si="80"/>
        <v>75.896366845720877</v>
      </c>
      <c r="BC106" s="28">
        <f t="shared" ca="1" si="80"/>
        <v>151.79273369144175</v>
      </c>
      <c r="BD106" s="28">
        <f t="shared" ca="1" si="80"/>
        <v>303.58546738288351</v>
      </c>
      <c r="BE106" s="28"/>
      <c r="BF106" s="28">
        <f t="shared" ca="1" si="71"/>
        <v>672.4150926555385</v>
      </c>
      <c r="BG106" s="28"/>
      <c r="BI106" s="28"/>
      <c r="BJ106" s="28"/>
      <c r="BK106" s="28"/>
      <c r="BL106" s="36">
        <v>103</v>
      </c>
      <c r="BM106" s="36">
        <f t="shared" ca="1" si="103"/>
        <v>15.43788184444697</v>
      </c>
      <c r="BN106" s="36">
        <f t="shared" ca="1" si="103"/>
        <v>8.3621859990754412</v>
      </c>
      <c r="BO106" s="36">
        <f t="shared" ca="1" si="103"/>
        <v>5.2813806309950158</v>
      </c>
      <c r="BP106" s="36">
        <f t="shared" ca="1" si="103"/>
        <v>3.6489538905056467</v>
      </c>
      <c r="BQ106" s="36">
        <f t="shared" ca="1" si="103"/>
        <v>3.2110794236449696</v>
      </c>
      <c r="BR106" s="36">
        <f t="shared" ca="1" si="103"/>
        <v>3.2110794236449696</v>
      </c>
      <c r="BS106" s="36">
        <f t="shared" ca="1" si="103"/>
        <v>3.2110794236449696</v>
      </c>
      <c r="BT106" s="36">
        <f t="shared" ca="1" si="103"/>
        <v>3.2110794236449696</v>
      </c>
      <c r="BU106" s="36">
        <f t="shared" ca="1" si="103"/>
        <v>3.2110794236449696</v>
      </c>
      <c r="BV106" s="56">
        <f t="shared" ca="1" si="103"/>
        <v>3.2110794236449696</v>
      </c>
      <c r="BW106" s="56">
        <f t="shared" ca="1" si="103"/>
        <v>3.2110794236449696</v>
      </c>
      <c r="BX106" s="56">
        <f t="shared" ca="1" si="103"/>
        <v>6.4221588472899391</v>
      </c>
      <c r="BY106" s="56">
        <f t="shared" ca="1" si="103"/>
        <v>9.6332382709349069</v>
      </c>
      <c r="BZ106" s="56">
        <f t="shared" ca="1" si="103"/>
        <v>16.05539711822485</v>
      </c>
      <c r="CA106" s="82">
        <f t="shared" ca="1" si="81"/>
        <v>32.110794236449699</v>
      </c>
      <c r="CB106" s="82">
        <f t="shared" ca="1" si="81"/>
        <v>64.221588472899398</v>
      </c>
      <c r="CC106" s="82">
        <f t="shared" ca="1" si="81"/>
        <v>128.4431769457988</v>
      </c>
      <c r="CD106" s="82">
        <f t="shared" ca="1" si="81"/>
        <v>256.88635389159759</v>
      </c>
      <c r="CE106" s="36">
        <f t="shared" ca="1" si="104"/>
        <v>1.5995341578359352</v>
      </c>
      <c r="CF106" s="36">
        <f t="shared" ca="1" si="104"/>
        <v>0.86641433549446489</v>
      </c>
      <c r="CG106" s="36">
        <f t="shared" ca="1" si="104"/>
        <v>0.5472090539965041</v>
      </c>
      <c r="CH106" s="36">
        <f t="shared" ca="1" si="104"/>
        <v>0.37807171003394829</v>
      </c>
      <c r="CI106" s="36">
        <f t="shared" ca="1" si="104"/>
        <v>0.33270310482987453</v>
      </c>
      <c r="CJ106" s="36">
        <f t="shared" ca="1" si="104"/>
        <v>0.33270310482987453</v>
      </c>
      <c r="CK106" s="36">
        <f t="shared" ca="1" si="104"/>
        <v>0.33270310482987453</v>
      </c>
      <c r="CL106" s="36">
        <f t="shared" ca="1" si="104"/>
        <v>0.33270310482987453</v>
      </c>
      <c r="CM106" s="36">
        <f t="shared" ca="1" si="104"/>
        <v>0.33270310482987453</v>
      </c>
      <c r="CN106" s="56">
        <f t="shared" ca="1" si="104"/>
        <v>0.33270310482987453</v>
      </c>
      <c r="CO106" s="56">
        <f t="shared" ca="1" si="104"/>
        <v>0.33270310482987453</v>
      </c>
      <c r="CP106" s="56">
        <f t="shared" ca="1" si="104"/>
        <v>0.66540620965974906</v>
      </c>
      <c r="CQ106" s="56">
        <f t="shared" ca="1" si="104"/>
        <v>0.99810931448962359</v>
      </c>
      <c r="CR106" s="56">
        <f t="shared" ca="1" si="104"/>
        <v>1.6635155241493731</v>
      </c>
      <c r="CS106" s="82">
        <f t="shared" ca="1" si="82"/>
        <v>3.3270310482987462</v>
      </c>
      <c r="CT106" s="82">
        <f t="shared" ca="1" si="82"/>
        <v>6.6540620965974924</v>
      </c>
      <c r="CU106" s="82">
        <f t="shared" ca="1" si="82"/>
        <v>13.308124193194985</v>
      </c>
      <c r="CV106" s="82">
        <f t="shared" ca="1" si="82"/>
        <v>26.616248386389969</v>
      </c>
      <c r="CW106" s="36">
        <f t="shared" ca="1" si="105"/>
        <v>0.86732799999999999</v>
      </c>
      <c r="CX106" s="36">
        <f t="shared" ca="1" si="105"/>
        <v>0.46980266666666665</v>
      </c>
      <c r="CY106" s="36">
        <f t="shared" ca="1" si="105"/>
        <v>0.29671747368421053</v>
      </c>
      <c r="CZ106" s="36">
        <f t="shared" ca="1" si="105"/>
        <v>0.20500479999999996</v>
      </c>
      <c r="DA106" s="36">
        <f t="shared" ca="1" si="105"/>
        <v>0.180404224</v>
      </c>
      <c r="DB106" s="36">
        <f t="shared" ca="1" si="105"/>
        <v>0.180404224</v>
      </c>
      <c r="DC106" s="36">
        <f t="shared" ca="1" si="105"/>
        <v>0.180404224</v>
      </c>
      <c r="DD106" s="36">
        <f t="shared" ca="1" si="105"/>
        <v>0.180404224</v>
      </c>
      <c r="DE106" s="36">
        <f t="shared" ca="1" si="105"/>
        <v>0.180404224</v>
      </c>
      <c r="DF106" s="56">
        <f t="shared" ca="1" si="105"/>
        <v>0.180404224</v>
      </c>
      <c r="DG106" s="56">
        <f t="shared" ca="1" si="105"/>
        <v>0.180404224</v>
      </c>
      <c r="DH106" s="56">
        <f t="shared" ca="1" si="105"/>
        <v>0.360808448</v>
      </c>
      <c r="DI106" s="56">
        <f t="shared" ca="1" si="105"/>
        <v>0.54121267200000001</v>
      </c>
      <c r="DJ106" s="56">
        <f t="shared" ca="1" si="105"/>
        <v>0.90202112000000001</v>
      </c>
      <c r="DK106" s="82">
        <f t="shared" ca="1" si="83"/>
        <v>1.80404224</v>
      </c>
      <c r="DL106" s="82">
        <f t="shared" ca="1" si="83"/>
        <v>3.60808448</v>
      </c>
      <c r="DM106" s="82">
        <f t="shared" ca="1" si="83"/>
        <v>7.2161689600000001</v>
      </c>
      <c r="DN106" s="82">
        <f t="shared" ca="1" si="83"/>
        <v>14.43233792</v>
      </c>
      <c r="DO106" s="36">
        <f t="shared" ca="1" si="106"/>
        <v>0.2633704168615385</v>
      </c>
      <c r="DP106" s="36">
        <f t="shared" ca="1" si="106"/>
        <v>0.14265897580000003</v>
      </c>
      <c r="DQ106" s="36">
        <f t="shared" ca="1" si="106"/>
        <v>9.0100405768421071E-2</v>
      </c>
      <c r="DR106" s="36">
        <f t="shared" ca="1" si="106"/>
        <v>6.2251189440000007E-2</v>
      </c>
      <c r="DS106" s="36">
        <f t="shared" ca="1" si="106"/>
        <v>5.4781046707200014E-2</v>
      </c>
      <c r="DT106" s="36">
        <f t="shared" ca="1" si="106"/>
        <v>5.4781046707200014E-2</v>
      </c>
      <c r="DU106" s="36">
        <f t="shared" ca="1" si="106"/>
        <v>5.4781046707200014E-2</v>
      </c>
      <c r="DV106" s="36">
        <f t="shared" ca="1" si="106"/>
        <v>5.4781046707200014E-2</v>
      </c>
      <c r="DW106" s="36">
        <f t="shared" ca="1" si="106"/>
        <v>5.4781046707200014E-2</v>
      </c>
      <c r="DX106" s="56">
        <f t="shared" ca="1" si="106"/>
        <v>5.4781046707200014E-2</v>
      </c>
      <c r="DY106" s="56">
        <f t="shared" ca="1" si="106"/>
        <v>5.4781046707200014E-2</v>
      </c>
      <c r="DZ106" s="56">
        <f t="shared" ca="1" si="106"/>
        <v>0.10956209341440003</v>
      </c>
      <c r="EA106" s="56">
        <f t="shared" ca="1" si="106"/>
        <v>0.16434314012160003</v>
      </c>
      <c r="EB106" s="56">
        <f t="shared" ca="1" si="106"/>
        <v>0.2739052335360001</v>
      </c>
      <c r="EC106" s="82">
        <f t="shared" ca="1" si="90"/>
        <v>0.54781046707200021</v>
      </c>
      <c r="ED106" s="82">
        <f t="shared" ca="1" si="90"/>
        <v>1.0956209341440004</v>
      </c>
      <c r="EE106" s="82">
        <f t="shared" ca="1" si="90"/>
        <v>2.1912418682880008</v>
      </c>
      <c r="EF106" s="82">
        <f t="shared" ca="1" si="84"/>
        <v>4.3824837365760017</v>
      </c>
      <c r="EG106" s="36">
        <f t="shared" ca="1" si="107"/>
        <v>7.6204534153846148E-2</v>
      </c>
      <c r="EH106" s="36">
        <f t="shared" ca="1" si="107"/>
        <v>4.1277455999999997E-2</v>
      </c>
      <c r="EI106" s="36">
        <f t="shared" ca="1" si="107"/>
        <v>2.6069972210526312E-2</v>
      </c>
      <c r="EJ106" s="36">
        <f t="shared" ca="1" si="107"/>
        <v>1.8011980799999994E-2</v>
      </c>
      <c r="EK106" s="36">
        <f t="shared" ca="1" si="107"/>
        <v>1.5850543103999998E-2</v>
      </c>
      <c r="EL106" s="36">
        <f t="shared" ca="1" si="107"/>
        <v>1.5850543103999998E-2</v>
      </c>
      <c r="EM106" s="36">
        <f t="shared" ca="1" si="107"/>
        <v>1.5850543103999998E-2</v>
      </c>
      <c r="EN106" s="36">
        <f t="shared" ca="1" si="107"/>
        <v>1.5850543103999998E-2</v>
      </c>
      <c r="EO106" s="36">
        <f t="shared" ca="1" si="107"/>
        <v>1.5850543103999998E-2</v>
      </c>
      <c r="EP106" s="56">
        <f t="shared" ca="1" si="107"/>
        <v>1.5850543103999998E-2</v>
      </c>
      <c r="EQ106" s="56">
        <f t="shared" ca="1" si="107"/>
        <v>1.5850543103999998E-2</v>
      </c>
      <c r="ER106" s="56">
        <f t="shared" ca="1" si="107"/>
        <v>3.1701086207999996E-2</v>
      </c>
      <c r="ES106" s="56">
        <f t="shared" ca="1" si="107"/>
        <v>4.7551629311999986E-2</v>
      </c>
      <c r="ET106" s="56">
        <f t="shared" ca="1" si="107"/>
        <v>7.9252715519999989E-2</v>
      </c>
      <c r="EU106" s="82">
        <f t="shared" ca="1" si="92"/>
        <v>0.15850543103999998</v>
      </c>
      <c r="EV106" s="82">
        <f t="shared" ca="1" si="92"/>
        <v>0.31701086207999996</v>
      </c>
      <c r="EW106" s="82">
        <f t="shared" ca="1" si="92"/>
        <v>0.63402172415999991</v>
      </c>
      <c r="EX106" s="82">
        <f t="shared" ca="1" si="85"/>
        <v>1.2680434483199998</v>
      </c>
    </row>
    <row r="107" spans="19:154" x14ac:dyDescent="0.15">
      <c r="S107" s="36">
        <v>104</v>
      </c>
      <c r="T107" s="40">
        <f>引用信息!W126</f>
        <v>360.56856625549875</v>
      </c>
      <c r="U107" s="40">
        <f>引用信息!X126</f>
        <v>25.64936974450125</v>
      </c>
      <c r="V107" s="40">
        <f>引用信息!Y126</f>
        <v>10.24</v>
      </c>
      <c r="W107" s="40">
        <f>引用信息!Z126</f>
        <v>2.7471840000000007</v>
      </c>
      <c r="X107" s="40">
        <f>引用信息!AA126</f>
        <v>0.79487999999999992</v>
      </c>
      <c r="Y107" s="37">
        <f>IF(INT(求节点($J$4:$J$21,$I$4:$I$21,节奏总纲!AD107))&gt;$I$21,$I$21,INT(求节点($J$4:$J$21,$I$4:$I$21,节奏总纲!AD107)))</f>
        <v>18</v>
      </c>
      <c r="Z107" s="37">
        <f>IF(INT(求节点($J$4:$J$21,$I$4:$I$21,节奏总纲!AE107))&gt;$I$21,$I$21,INT(求节点($J$4:$J$21,$I$4:$I$21,节奏总纲!AE107)))</f>
        <v>18</v>
      </c>
      <c r="AA107" s="37">
        <f>IF(INT(求节点($J$4:$J$21,$I$4:$I$21,节奏总纲!AF107))&gt;$I$21,$I$21,INT(求节点($J$4:$J$21,$I$4:$I$21,节奏总纲!AF107)))</f>
        <v>18</v>
      </c>
      <c r="AB107" s="37">
        <f>IF(INT(求节点($J$4:$J$21,$I$4:$I$21,节奏总纲!AG107))&gt;$I$21,$I$21,INT(求节点($J$4:$J$21,$I$4:$I$21,节奏总纲!AG107)))</f>
        <v>18</v>
      </c>
      <c r="AC107" s="37">
        <f>IF(INT(求节点($J$4:$J$21,$I$4:$I$21,节奏总纲!AH107))&gt;$I$21,$I$21,INT(求节点($J$4:$J$21,$I$4:$I$21,节奏总纲!AH107)))</f>
        <v>18</v>
      </c>
      <c r="AD107" s="55">
        <f>('[2]功能-行军令'!F$7+'[2]功能-行军令'!F$14+24*60/'[2]功能-行军令'!$F$18)*'[2]功能-行军令'!$AJ$7</f>
        <v>27.599999999999998</v>
      </c>
      <c r="AE107" s="55">
        <f>('[2]功能-行军令'!G$7+'[2]功能-行军令'!G$14+24*60/'[2]功能-行军令'!$F$18)*'[2]功能-行军令'!$AJ$7</f>
        <v>40.199999999999996</v>
      </c>
      <c r="AF107" s="55">
        <f>('[2]功能-行军令'!H$7+'[2]功能-行军令'!H$14+24*60/'[2]功能-行军令'!$F$18)*'[2]功能-行军令'!$AJ$7</f>
        <v>54.6</v>
      </c>
      <c r="AG107" s="55">
        <f>('[2]功能-行军令'!I$7+'[2]功能-行军令'!I$14+24*60/'[2]功能-行军令'!$F$18)*'[2]功能-行军令'!$AJ$7</f>
        <v>61.8</v>
      </c>
      <c r="AH107" s="55">
        <f>('[2]功能-行军令'!J$7+'[2]功能-行军令'!J$14+24*60/'[2]功能-行军令'!$F$18)*'[2]功能-行军令'!$AJ$7</f>
        <v>61.8</v>
      </c>
      <c r="AL107" s="35">
        <v>104</v>
      </c>
      <c r="AM107" s="28">
        <f t="shared" ca="1" si="108"/>
        <v>18.093539457816487</v>
      </c>
      <c r="AN107" s="28">
        <f t="shared" ca="1" si="108"/>
        <v>9.8006672063172626</v>
      </c>
      <c r="AO107" s="28">
        <f t="shared" ca="1" si="108"/>
        <v>6.18989507767406</v>
      </c>
      <c r="AP107" s="28">
        <f t="shared" ca="1" si="108"/>
        <v>4.2766547809384408</v>
      </c>
      <c r="AQ107" s="28">
        <f t="shared" ca="1" si="108"/>
        <v>3.7634562072258291</v>
      </c>
      <c r="AR107" s="28">
        <f t="shared" ca="1" si="108"/>
        <v>3.7634562072258291</v>
      </c>
      <c r="AS107" s="28">
        <f t="shared" ca="1" si="108"/>
        <v>3.7634562072258291</v>
      </c>
      <c r="AT107" s="28">
        <f t="shared" ca="1" si="108"/>
        <v>3.7634562072258291</v>
      </c>
      <c r="AU107" s="28">
        <f t="shared" ca="1" si="102"/>
        <v>3.7634562072258291</v>
      </c>
      <c r="AV107" s="28">
        <f t="shared" ca="1" si="101"/>
        <v>3.7634562072258291</v>
      </c>
      <c r="AW107" s="28">
        <f t="shared" ca="1" si="101"/>
        <v>3.7634562072258291</v>
      </c>
      <c r="AX107" s="28">
        <f t="shared" ca="1" si="101"/>
        <v>7.5269124144516582</v>
      </c>
      <c r="AY107" s="28">
        <f t="shared" ca="1" si="101"/>
        <v>11.290368621677485</v>
      </c>
      <c r="AZ107" s="28">
        <f t="shared" ca="1" si="101"/>
        <v>18.817281036129142</v>
      </c>
      <c r="BA107" s="28">
        <f t="shared" ca="1" si="80"/>
        <v>37.634562072258284</v>
      </c>
      <c r="BB107" s="28">
        <f t="shared" ca="1" si="80"/>
        <v>75.269124144516567</v>
      </c>
      <c r="BC107" s="28">
        <f t="shared" ca="1" si="80"/>
        <v>150.53824828903313</v>
      </c>
      <c r="BD107" s="28">
        <f t="shared" ca="1" si="80"/>
        <v>301.07649657806627</v>
      </c>
      <c r="BE107" s="28"/>
      <c r="BF107" s="28">
        <f t="shared" ca="1" si="71"/>
        <v>666.8579431294595</v>
      </c>
      <c r="BG107" s="28"/>
      <c r="BI107" s="28"/>
      <c r="BJ107" s="28"/>
      <c r="BK107" s="28"/>
      <c r="BL107" s="36">
        <v>104</v>
      </c>
      <c r="BM107" s="36">
        <f t="shared" ca="1" si="103"/>
        <v>15.310296044079639</v>
      </c>
      <c r="BN107" s="36">
        <f t="shared" ca="1" si="103"/>
        <v>8.2930770238764708</v>
      </c>
      <c r="BO107" s="36">
        <f t="shared" ca="1" si="103"/>
        <v>5.2377328571851391</v>
      </c>
      <c r="BP107" s="36">
        <f t="shared" ca="1" si="103"/>
        <v>3.6187972467824596</v>
      </c>
      <c r="BQ107" s="36">
        <f t="shared" ca="1" si="103"/>
        <v>3.1845415771685648</v>
      </c>
      <c r="BR107" s="36">
        <f t="shared" ca="1" si="103"/>
        <v>3.1845415771685648</v>
      </c>
      <c r="BS107" s="36">
        <f t="shared" ca="1" si="103"/>
        <v>3.1845415771685648</v>
      </c>
      <c r="BT107" s="36">
        <f t="shared" ca="1" si="103"/>
        <v>3.1845415771685648</v>
      </c>
      <c r="BU107" s="36">
        <f t="shared" ca="1" si="103"/>
        <v>3.1845415771685648</v>
      </c>
      <c r="BV107" s="56">
        <f t="shared" ca="1" si="103"/>
        <v>3.1845415771685648</v>
      </c>
      <c r="BW107" s="56">
        <f t="shared" ca="1" si="103"/>
        <v>3.1845415771685648</v>
      </c>
      <c r="BX107" s="56">
        <f t="shared" ca="1" si="103"/>
        <v>6.3690831543371296</v>
      </c>
      <c r="BY107" s="56">
        <f t="shared" ca="1" si="103"/>
        <v>9.5536247315056944</v>
      </c>
      <c r="BZ107" s="56">
        <f t="shared" ca="1" si="103"/>
        <v>15.922707885842826</v>
      </c>
      <c r="CA107" s="82">
        <f t="shared" ca="1" si="81"/>
        <v>31.845415771685651</v>
      </c>
      <c r="CB107" s="82">
        <f t="shared" ca="1" si="81"/>
        <v>63.690831543371303</v>
      </c>
      <c r="CC107" s="82">
        <f t="shared" ca="1" si="81"/>
        <v>127.38166308674261</v>
      </c>
      <c r="CD107" s="82">
        <f t="shared" ca="1" si="81"/>
        <v>254.76332617348521</v>
      </c>
      <c r="CE107" s="36">
        <f t="shared" ca="1" si="104"/>
        <v>1.5863148672753078</v>
      </c>
      <c r="CF107" s="36">
        <f t="shared" ca="1" si="104"/>
        <v>0.8592538864407917</v>
      </c>
      <c r="CG107" s="36">
        <f t="shared" ca="1" si="104"/>
        <v>0.54268666512050001</v>
      </c>
      <c r="CH107" s="36">
        <f t="shared" ca="1" si="104"/>
        <v>0.37494715044689086</v>
      </c>
      <c r="CI107" s="36">
        <f t="shared" ca="1" si="104"/>
        <v>0.32995349239326399</v>
      </c>
      <c r="CJ107" s="36">
        <f t="shared" ca="1" si="104"/>
        <v>0.32995349239326399</v>
      </c>
      <c r="CK107" s="36">
        <f t="shared" ca="1" si="104"/>
        <v>0.32995349239326399</v>
      </c>
      <c r="CL107" s="36">
        <f t="shared" ca="1" si="104"/>
        <v>0.32995349239326399</v>
      </c>
      <c r="CM107" s="36">
        <f t="shared" ca="1" si="104"/>
        <v>0.32995349239326399</v>
      </c>
      <c r="CN107" s="56">
        <f t="shared" ca="1" si="104"/>
        <v>0.32995349239326399</v>
      </c>
      <c r="CO107" s="56">
        <f t="shared" ca="1" si="104"/>
        <v>0.32995349239326399</v>
      </c>
      <c r="CP107" s="56">
        <f t="shared" ca="1" si="104"/>
        <v>0.65990698478652798</v>
      </c>
      <c r="CQ107" s="56">
        <f t="shared" ca="1" si="104"/>
        <v>0.9898604771797922</v>
      </c>
      <c r="CR107" s="56">
        <f t="shared" ca="1" si="104"/>
        <v>1.6497674619663205</v>
      </c>
      <c r="CS107" s="82">
        <f t="shared" ca="1" si="82"/>
        <v>3.299534923932641</v>
      </c>
      <c r="CT107" s="82">
        <f t="shared" ca="1" si="82"/>
        <v>6.5990698478652821</v>
      </c>
      <c r="CU107" s="82">
        <f t="shared" ca="1" si="82"/>
        <v>13.198139695730564</v>
      </c>
      <c r="CV107" s="82">
        <f t="shared" ca="1" si="82"/>
        <v>26.396279391461128</v>
      </c>
      <c r="CW107" s="36">
        <f t="shared" ca="1" si="105"/>
        <v>0.86016000000000004</v>
      </c>
      <c r="CX107" s="36">
        <f t="shared" ca="1" si="105"/>
        <v>0.46592000000000006</v>
      </c>
      <c r="CY107" s="36">
        <f t="shared" ca="1" si="105"/>
        <v>0.29426526315789475</v>
      </c>
      <c r="CZ107" s="36">
        <f t="shared" ca="1" si="105"/>
        <v>0.20331054545454544</v>
      </c>
      <c r="DA107" s="36">
        <f t="shared" ca="1" si="105"/>
        <v>0.17891328000000001</v>
      </c>
      <c r="DB107" s="36">
        <f t="shared" ca="1" si="105"/>
        <v>0.17891328000000001</v>
      </c>
      <c r="DC107" s="36">
        <f t="shared" ca="1" si="105"/>
        <v>0.17891328000000001</v>
      </c>
      <c r="DD107" s="36">
        <f t="shared" ca="1" si="105"/>
        <v>0.17891328000000001</v>
      </c>
      <c r="DE107" s="36">
        <f t="shared" ca="1" si="105"/>
        <v>0.17891328000000001</v>
      </c>
      <c r="DF107" s="56">
        <f t="shared" ca="1" si="105"/>
        <v>0.17891328000000001</v>
      </c>
      <c r="DG107" s="56">
        <f t="shared" ca="1" si="105"/>
        <v>0.17891328000000001</v>
      </c>
      <c r="DH107" s="56">
        <f t="shared" ca="1" si="105"/>
        <v>0.35782656000000002</v>
      </c>
      <c r="DI107" s="56">
        <f t="shared" ca="1" si="105"/>
        <v>0.53673983999999997</v>
      </c>
      <c r="DJ107" s="56">
        <f t="shared" ca="1" si="105"/>
        <v>0.89456640000000009</v>
      </c>
      <c r="DK107" s="82">
        <f t="shared" ca="1" si="83"/>
        <v>1.7891328000000002</v>
      </c>
      <c r="DL107" s="82">
        <f t="shared" ca="1" si="83"/>
        <v>3.5782656000000004</v>
      </c>
      <c r="DM107" s="82">
        <f t="shared" ca="1" si="83"/>
        <v>7.1565312000000008</v>
      </c>
      <c r="DN107" s="82">
        <f t="shared" ca="1" si="83"/>
        <v>14.313062400000002</v>
      </c>
      <c r="DO107" s="36">
        <f t="shared" ca="1" si="106"/>
        <v>0.26119380184615387</v>
      </c>
      <c r="DP107" s="36">
        <f t="shared" ca="1" si="106"/>
        <v>0.14147997600000004</v>
      </c>
      <c r="DQ107" s="36">
        <f t="shared" ca="1" si="106"/>
        <v>8.9355774315789491E-2</v>
      </c>
      <c r="DR107" s="36">
        <f t="shared" ca="1" si="106"/>
        <v>6.1736716800000001E-2</v>
      </c>
      <c r="DS107" s="36">
        <f t="shared" ca="1" si="106"/>
        <v>5.4328310784000008E-2</v>
      </c>
      <c r="DT107" s="36">
        <f t="shared" ca="1" si="106"/>
        <v>5.4328310784000008E-2</v>
      </c>
      <c r="DU107" s="36">
        <f t="shared" ca="1" si="106"/>
        <v>5.4328310784000008E-2</v>
      </c>
      <c r="DV107" s="36">
        <f t="shared" ca="1" si="106"/>
        <v>5.4328310784000008E-2</v>
      </c>
      <c r="DW107" s="36">
        <f t="shared" ca="1" si="106"/>
        <v>5.4328310784000008E-2</v>
      </c>
      <c r="DX107" s="56">
        <f t="shared" ca="1" si="106"/>
        <v>5.4328310784000008E-2</v>
      </c>
      <c r="DY107" s="56">
        <f t="shared" ca="1" si="106"/>
        <v>5.4328310784000008E-2</v>
      </c>
      <c r="DZ107" s="56">
        <f t="shared" ca="1" si="106"/>
        <v>0.10865662156800002</v>
      </c>
      <c r="EA107" s="56">
        <f t="shared" ca="1" si="106"/>
        <v>0.16298493235200004</v>
      </c>
      <c r="EB107" s="56">
        <f t="shared" ca="1" si="106"/>
        <v>0.27164155392000011</v>
      </c>
      <c r="EC107" s="82">
        <f t="shared" ca="1" si="90"/>
        <v>0.54328310784000022</v>
      </c>
      <c r="ED107" s="82">
        <f t="shared" ca="1" si="90"/>
        <v>1.0865662156800004</v>
      </c>
      <c r="EE107" s="82">
        <f t="shared" ca="1" si="90"/>
        <v>2.1731324313600009</v>
      </c>
      <c r="EF107" s="82">
        <f t="shared" ca="1" si="84"/>
        <v>4.3462648627200018</v>
      </c>
      <c r="EG107" s="36">
        <f t="shared" ca="1" si="107"/>
        <v>7.5574744615384604E-2</v>
      </c>
      <c r="EH107" s="36">
        <f t="shared" ca="1" si="107"/>
        <v>4.0936319999999991E-2</v>
      </c>
      <c r="EI107" s="36">
        <f t="shared" ca="1" si="107"/>
        <v>2.5854517894736837E-2</v>
      </c>
      <c r="EJ107" s="36">
        <f t="shared" ca="1" si="107"/>
        <v>1.7863121454545449E-2</v>
      </c>
      <c r="EK107" s="36">
        <f t="shared" ca="1" si="107"/>
        <v>1.5719546879999997E-2</v>
      </c>
      <c r="EL107" s="36">
        <f t="shared" ca="1" si="107"/>
        <v>1.5719546879999997E-2</v>
      </c>
      <c r="EM107" s="36">
        <f t="shared" ca="1" si="107"/>
        <v>1.5719546879999997E-2</v>
      </c>
      <c r="EN107" s="36">
        <f t="shared" ca="1" si="107"/>
        <v>1.5719546879999997E-2</v>
      </c>
      <c r="EO107" s="36">
        <f t="shared" ca="1" si="107"/>
        <v>1.5719546879999997E-2</v>
      </c>
      <c r="EP107" s="56">
        <f t="shared" ca="1" si="107"/>
        <v>1.5719546879999997E-2</v>
      </c>
      <c r="EQ107" s="56">
        <f t="shared" ca="1" si="107"/>
        <v>1.5719546879999997E-2</v>
      </c>
      <c r="ER107" s="56">
        <f t="shared" ca="1" si="107"/>
        <v>3.1439093759999995E-2</v>
      </c>
      <c r="ES107" s="56">
        <f t="shared" ca="1" si="107"/>
        <v>4.7158640639999992E-2</v>
      </c>
      <c r="ET107" s="56">
        <f t="shared" ca="1" si="107"/>
        <v>7.8597734399999994E-2</v>
      </c>
      <c r="EU107" s="82">
        <f t="shared" ca="1" si="92"/>
        <v>0.15719546879999999</v>
      </c>
      <c r="EV107" s="82">
        <f t="shared" ca="1" si="92"/>
        <v>0.31439093759999998</v>
      </c>
      <c r="EW107" s="82">
        <f t="shared" ca="1" si="92"/>
        <v>0.62878187519999995</v>
      </c>
      <c r="EX107" s="82">
        <f t="shared" ca="1" si="85"/>
        <v>1.2575637503999999</v>
      </c>
    </row>
    <row r="108" spans="19:154" x14ac:dyDescent="0.15">
      <c r="S108" s="36">
        <v>105</v>
      </c>
      <c r="T108" s="40">
        <f>引用信息!W127</f>
        <v>357.56382820336961</v>
      </c>
      <c r="U108" s="40">
        <f>引用信息!X127</f>
        <v>25.435624996630406</v>
      </c>
      <c r="V108" s="40">
        <f>引用信息!Y127</f>
        <v>10.154666666666667</v>
      </c>
      <c r="W108" s="40">
        <f>引用信息!Z127</f>
        <v>2.7242908000000008</v>
      </c>
      <c r="X108" s="40">
        <f>引用信息!AA127</f>
        <v>0.78825599999999996</v>
      </c>
      <c r="Y108" s="37">
        <f>IF(INT(求节点($J$4:$J$21,$I$4:$I$21,节奏总纲!AD108))&gt;$I$21,$I$21,INT(求节点($J$4:$J$21,$I$4:$I$21,节奏总纲!AD108)))</f>
        <v>18</v>
      </c>
      <c r="Z108" s="37">
        <f>IF(INT(求节点($J$4:$J$21,$I$4:$I$21,节奏总纲!AE108))&gt;$I$21,$I$21,INT(求节点($J$4:$J$21,$I$4:$I$21,节奏总纲!AE108)))</f>
        <v>18</v>
      </c>
      <c r="AA108" s="37">
        <f>IF(INT(求节点($J$4:$J$21,$I$4:$I$21,节奏总纲!AF108))&gt;$I$21,$I$21,INT(求节点($J$4:$J$21,$I$4:$I$21,节奏总纲!AF108)))</f>
        <v>18</v>
      </c>
      <c r="AB108" s="37">
        <f>IF(INT(求节点($J$4:$J$21,$I$4:$I$21,节奏总纲!AG108))&gt;$I$21,$I$21,INT(求节点($J$4:$J$21,$I$4:$I$21,节奏总纲!AG108)))</f>
        <v>18</v>
      </c>
      <c r="AC108" s="37">
        <f>IF(INT(求节点($J$4:$J$21,$I$4:$I$21,节奏总纲!AH108))&gt;$I$21,$I$21,INT(求节点($J$4:$J$21,$I$4:$I$21,节奏总纲!AH108)))</f>
        <v>18</v>
      </c>
      <c r="AD108" s="55">
        <f>('[2]功能-行军令'!F$7+'[2]功能-行军令'!F$14+24*60/'[2]功能-行军令'!$F$18)*'[2]功能-行军令'!$AJ$7</f>
        <v>27.599999999999998</v>
      </c>
      <c r="AE108" s="55">
        <f>('[2]功能-行军令'!G$7+'[2]功能-行军令'!G$14+24*60/'[2]功能-行军令'!$F$18)*'[2]功能-行军令'!$AJ$7</f>
        <v>40.199999999999996</v>
      </c>
      <c r="AF108" s="55">
        <f>('[2]功能-行军令'!H$7+'[2]功能-行军令'!H$14+24*60/'[2]功能-行军令'!$F$18)*'[2]功能-行军令'!$AJ$7</f>
        <v>54.6</v>
      </c>
      <c r="AG108" s="55">
        <f>('[2]功能-行军令'!I$7+'[2]功能-行军令'!I$14+24*60/'[2]功能-行军令'!$F$18)*'[2]功能-行军令'!$AJ$7</f>
        <v>61.8</v>
      </c>
      <c r="AH108" s="55">
        <f>('[2]功能-行军令'!J$7+'[2]功能-行军令'!J$14+24*60/'[2]功能-行军令'!$F$18)*'[2]功能-行军令'!$AJ$7</f>
        <v>61.8</v>
      </c>
      <c r="AL108" s="35">
        <v>105</v>
      </c>
      <c r="AM108" s="28">
        <f t="shared" ca="1" si="108"/>
        <v>17.94275996233468</v>
      </c>
      <c r="AN108" s="28">
        <f t="shared" ca="1" si="108"/>
        <v>9.7189949795979533</v>
      </c>
      <c r="AO108" s="28">
        <f t="shared" ca="1" si="108"/>
        <v>6.1383126186934431</v>
      </c>
      <c r="AP108" s="28">
        <f t="shared" ca="1" si="108"/>
        <v>4.2410159910972869</v>
      </c>
      <c r="AQ108" s="28">
        <f t="shared" ca="1" si="108"/>
        <v>3.732094072165614</v>
      </c>
      <c r="AR108" s="28">
        <f t="shared" ca="1" si="108"/>
        <v>3.732094072165614</v>
      </c>
      <c r="AS108" s="28">
        <f t="shared" ca="1" si="108"/>
        <v>3.732094072165614</v>
      </c>
      <c r="AT108" s="28">
        <f t="shared" ca="1" si="108"/>
        <v>3.732094072165614</v>
      </c>
      <c r="AU108" s="28">
        <f t="shared" ca="1" si="102"/>
        <v>3.732094072165614</v>
      </c>
      <c r="AV108" s="28">
        <f t="shared" ca="1" si="101"/>
        <v>3.732094072165614</v>
      </c>
      <c r="AW108" s="28">
        <f t="shared" ca="1" si="101"/>
        <v>3.732094072165614</v>
      </c>
      <c r="AX108" s="28">
        <f t="shared" ca="1" si="101"/>
        <v>7.4641881443312279</v>
      </c>
      <c r="AY108" s="28">
        <f t="shared" ca="1" si="101"/>
        <v>11.196282216496842</v>
      </c>
      <c r="AZ108" s="28">
        <f t="shared" ca="1" si="101"/>
        <v>18.660470360828064</v>
      </c>
      <c r="BA108" s="28">
        <f t="shared" ca="1" si="80"/>
        <v>37.320940721656129</v>
      </c>
      <c r="BB108" s="28">
        <f t="shared" ca="1" si="80"/>
        <v>74.641881443312258</v>
      </c>
      <c r="BC108" s="28">
        <f t="shared" ca="1" si="80"/>
        <v>149.28376288662452</v>
      </c>
      <c r="BD108" s="28">
        <f t="shared" ca="1" si="80"/>
        <v>298.56752577324903</v>
      </c>
      <c r="BE108" s="28"/>
      <c r="BF108" s="28">
        <f t="shared" ca="1" si="71"/>
        <v>661.30079360338073</v>
      </c>
      <c r="BG108" s="28"/>
      <c r="BI108" s="28"/>
      <c r="BJ108" s="28"/>
      <c r="BK108" s="28"/>
      <c r="BL108" s="36">
        <v>105</v>
      </c>
      <c r="BM108" s="36">
        <f t="shared" ca="1" si="103"/>
        <v>15.182710243712307</v>
      </c>
      <c r="BN108" s="36">
        <f t="shared" ca="1" si="103"/>
        <v>8.2239680486775004</v>
      </c>
      <c r="BO108" s="36">
        <f t="shared" ca="1" si="103"/>
        <v>5.1940850833752634</v>
      </c>
      <c r="BP108" s="36">
        <f t="shared" ca="1" si="103"/>
        <v>3.5886406030592721</v>
      </c>
      <c r="BQ108" s="36">
        <f t="shared" ca="1" si="103"/>
        <v>3.15800373069216</v>
      </c>
      <c r="BR108" s="36">
        <f t="shared" ca="1" si="103"/>
        <v>3.15800373069216</v>
      </c>
      <c r="BS108" s="36">
        <f t="shared" ca="1" si="103"/>
        <v>3.15800373069216</v>
      </c>
      <c r="BT108" s="36">
        <f t="shared" ca="1" si="103"/>
        <v>3.15800373069216</v>
      </c>
      <c r="BU108" s="36">
        <f t="shared" ca="1" si="103"/>
        <v>3.15800373069216</v>
      </c>
      <c r="BV108" s="56">
        <f t="shared" ca="1" si="103"/>
        <v>3.15800373069216</v>
      </c>
      <c r="BW108" s="56">
        <f t="shared" ca="1" si="103"/>
        <v>3.15800373069216</v>
      </c>
      <c r="BX108" s="56">
        <f t="shared" ca="1" si="103"/>
        <v>6.31600746138432</v>
      </c>
      <c r="BY108" s="56">
        <f t="shared" ca="1" si="103"/>
        <v>9.4740111920764818</v>
      </c>
      <c r="BZ108" s="56">
        <f t="shared" ca="1" si="103"/>
        <v>15.7900186534608</v>
      </c>
      <c r="CA108" s="82">
        <f t="shared" ca="1" si="81"/>
        <v>31.5800373069216</v>
      </c>
      <c r="CB108" s="82">
        <f t="shared" ca="1" si="81"/>
        <v>63.1600746138432</v>
      </c>
      <c r="CC108" s="82">
        <f t="shared" ca="1" si="81"/>
        <v>126.3201492276864</v>
      </c>
      <c r="CD108" s="82">
        <f t="shared" ca="1" si="81"/>
        <v>252.6402984553728</v>
      </c>
      <c r="CE108" s="36">
        <f t="shared" ca="1" si="104"/>
        <v>1.5730955767146804</v>
      </c>
      <c r="CF108" s="36">
        <f t="shared" ca="1" si="104"/>
        <v>0.85209343738711851</v>
      </c>
      <c r="CG108" s="36">
        <f t="shared" ca="1" si="104"/>
        <v>0.53816427624449592</v>
      </c>
      <c r="CH108" s="36">
        <f t="shared" ca="1" si="104"/>
        <v>0.37182259085983349</v>
      </c>
      <c r="CI108" s="36">
        <f t="shared" ca="1" si="104"/>
        <v>0.32720387995665351</v>
      </c>
      <c r="CJ108" s="36">
        <f t="shared" ca="1" si="104"/>
        <v>0.32720387995665351</v>
      </c>
      <c r="CK108" s="36">
        <f t="shared" ca="1" si="104"/>
        <v>0.32720387995665351</v>
      </c>
      <c r="CL108" s="36">
        <f t="shared" ca="1" si="104"/>
        <v>0.32720387995665351</v>
      </c>
      <c r="CM108" s="36">
        <f t="shared" ca="1" si="104"/>
        <v>0.32720387995665351</v>
      </c>
      <c r="CN108" s="56">
        <f t="shared" ca="1" si="104"/>
        <v>0.32720387995665351</v>
      </c>
      <c r="CO108" s="56">
        <f t="shared" ca="1" si="104"/>
        <v>0.32720387995665351</v>
      </c>
      <c r="CP108" s="56">
        <f t="shared" ca="1" si="104"/>
        <v>0.65440775991330702</v>
      </c>
      <c r="CQ108" s="56">
        <f t="shared" ca="1" si="104"/>
        <v>0.98161163986996047</v>
      </c>
      <c r="CR108" s="56">
        <f t="shared" ca="1" si="104"/>
        <v>1.6360193997832677</v>
      </c>
      <c r="CS108" s="82">
        <f t="shared" ca="1" si="82"/>
        <v>3.2720387995665354</v>
      </c>
      <c r="CT108" s="82">
        <f t="shared" ca="1" si="82"/>
        <v>6.5440775991330709</v>
      </c>
      <c r="CU108" s="82">
        <f t="shared" ca="1" si="82"/>
        <v>13.088155198266142</v>
      </c>
      <c r="CV108" s="82">
        <f t="shared" ca="1" si="82"/>
        <v>26.176310396532283</v>
      </c>
      <c r="CW108" s="36">
        <f t="shared" ca="1" si="105"/>
        <v>0.85299200000000019</v>
      </c>
      <c r="CX108" s="36">
        <f t="shared" ca="1" si="105"/>
        <v>0.46203733333333341</v>
      </c>
      <c r="CY108" s="36">
        <f t="shared" ca="1" si="105"/>
        <v>0.29181305263157897</v>
      </c>
      <c r="CZ108" s="36">
        <f t="shared" ca="1" si="105"/>
        <v>0.20161629090909092</v>
      </c>
      <c r="DA108" s="36">
        <f t="shared" ca="1" si="105"/>
        <v>0.17742233600000004</v>
      </c>
      <c r="DB108" s="36">
        <f t="shared" ca="1" si="105"/>
        <v>0.17742233600000004</v>
      </c>
      <c r="DC108" s="36">
        <f t="shared" ca="1" si="105"/>
        <v>0.17742233600000004</v>
      </c>
      <c r="DD108" s="36">
        <f t="shared" ca="1" si="105"/>
        <v>0.17742233600000004</v>
      </c>
      <c r="DE108" s="36">
        <f t="shared" ca="1" si="105"/>
        <v>0.17742233600000004</v>
      </c>
      <c r="DF108" s="56">
        <f t="shared" ca="1" si="105"/>
        <v>0.17742233600000004</v>
      </c>
      <c r="DG108" s="56">
        <f t="shared" ca="1" si="105"/>
        <v>0.17742233600000004</v>
      </c>
      <c r="DH108" s="56">
        <f t="shared" ca="1" si="105"/>
        <v>0.35484467200000008</v>
      </c>
      <c r="DI108" s="56">
        <f t="shared" ca="1" si="105"/>
        <v>0.53226700800000004</v>
      </c>
      <c r="DJ108" s="56">
        <f t="shared" ca="1" si="105"/>
        <v>0.88711168000000007</v>
      </c>
      <c r="DK108" s="82">
        <f t="shared" ca="1" si="83"/>
        <v>1.7742233600000001</v>
      </c>
      <c r="DL108" s="82">
        <f t="shared" ca="1" si="83"/>
        <v>3.5484467200000003</v>
      </c>
      <c r="DM108" s="82">
        <f t="shared" ca="1" si="83"/>
        <v>7.0968934400000006</v>
      </c>
      <c r="DN108" s="82">
        <f t="shared" ca="1" si="83"/>
        <v>14.193786880000001</v>
      </c>
      <c r="DO108" s="36">
        <f t="shared" ca="1" si="106"/>
        <v>0.2590171868307693</v>
      </c>
      <c r="DP108" s="36">
        <f t="shared" ca="1" si="106"/>
        <v>0.14030097620000004</v>
      </c>
      <c r="DQ108" s="36">
        <f t="shared" ca="1" si="106"/>
        <v>8.8611142863157924E-2</v>
      </c>
      <c r="DR108" s="36">
        <f t="shared" ca="1" si="106"/>
        <v>6.1222244160000008E-2</v>
      </c>
      <c r="DS108" s="36">
        <f t="shared" ca="1" si="106"/>
        <v>5.3875574860800017E-2</v>
      </c>
      <c r="DT108" s="36">
        <f t="shared" ca="1" si="106"/>
        <v>5.3875574860800017E-2</v>
      </c>
      <c r="DU108" s="36">
        <f t="shared" ca="1" si="106"/>
        <v>5.3875574860800017E-2</v>
      </c>
      <c r="DV108" s="36">
        <f t="shared" ca="1" si="106"/>
        <v>5.3875574860800017E-2</v>
      </c>
      <c r="DW108" s="36">
        <f t="shared" ca="1" si="106"/>
        <v>5.3875574860800017E-2</v>
      </c>
      <c r="DX108" s="56">
        <f t="shared" ca="1" si="106"/>
        <v>5.3875574860800017E-2</v>
      </c>
      <c r="DY108" s="56">
        <f t="shared" ca="1" si="106"/>
        <v>5.3875574860800017E-2</v>
      </c>
      <c r="DZ108" s="56">
        <f t="shared" ca="1" si="106"/>
        <v>0.10775114972160003</v>
      </c>
      <c r="EA108" s="56">
        <f t="shared" ca="1" si="106"/>
        <v>0.16162672458240002</v>
      </c>
      <c r="EB108" s="56">
        <f t="shared" ca="1" si="106"/>
        <v>0.26937787430400012</v>
      </c>
      <c r="EC108" s="82">
        <f t="shared" ca="1" si="90"/>
        <v>0.53875574860800024</v>
      </c>
      <c r="ED108" s="82">
        <f t="shared" ca="1" si="90"/>
        <v>1.0775114972160005</v>
      </c>
      <c r="EE108" s="82">
        <f t="shared" ca="1" si="90"/>
        <v>2.155022994432001</v>
      </c>
      <c r="EF108" s="82">
        <f t="shared" ca="1" si="84"/>
        <v>4.3100459888640019</v>
      </c>
      <c r="EG108" s="36">
        <f t="shared" ca="1" si="107"/>
        <v>7.4944955076923087E-2</v>
      </c>
      <c r="EH108" s="36">
        <f t="shared" ca="1" si="107"/>
        <v>4.0595183999999999E-2</v>
      </c>
      <c r="EI108" s="36">
        <f t="shared" ca="1" si="107"/>
        <v>2.5639063578947369E-2</v>
      </c>
      <c r="EJ108" s="36">
        <f t="shared" ca="1" si="107"/>
        <v>1.7714262109090908E-2</v>
      </c>
      <c r="EK108" s="36">
        <f t="shared" ca="1" si="107"/>
        <v>1.5588550656E-2</v>
      </c>
      <c r="EL108" s="36">
        <f t="shared" ca="1" si="107"/>
        <v>1.5588550656E-2</v>
      </c>
      <c r="EM108" s="36">
        <f t="shared" ca="1" si="107"/>
        <v>1.5588550656E-2</v>
      </c>
      <c r="EN108" s="36">
        <f t="shared" ca="1" si="107"/>
        <v>1.5588550656E-2</v>
      </c>
      <c r="EO108" s="36">
        <f t="shared" ca="1" si="107"/>
        <v>1.5588550656E-2</v>
      </c>
      <c r="EP108" s="56">
        <f t="shared" ca="1" si="107"/>
        <v>1.5588550656E-2</v>
      </c>
      <c r="EQ108" s="56">
        <f t="shared" ca="1" si="107"/>
        <v>1.5588550656E-2</v>
      </c>
      <c r="ER108" s="56">
        <f t="shared" ca="1" si="107"/>
        <v>3.1177101312000001E-2</v>
      </c>
      <c r="ES108" s="56">
        <f t="shared" ca="1" si="107"/>
        <v>4.6765651967999991E-2</v>
      </c>
      <c r="ET108" s="56">
        <f t="shared" ca="1" si="107"/>
        <v>7.7942753279999985E-2</v>
      </c>
      <c r="EU108" s="82">
        <f t="shared" ca="1" si="92"/>
        <v>0.15588550655999997</v>
      </c>
      <c r="EV108" s="82">
        <f t="shared" ca="1" si="92"/>
        <v>0.31177101311999994</v>
      </c>
      <c r="EW108" s="82">
        <f t="shared" ca="1" si="92"/>
        <v>0.62354202623999988</v>
      </c>
      <c r="EX108" s="82">
        <f t="shared" ca="1" si="85"/>
        <v>1.2470840524799998</v>
      </c>
    </row>
    <row r="109" spans="19:154" x14ac:dyDescent="0.15">
      <c r="S109" s="36">
        <v>106</v>
      </c>
      <c r="T109" s="40">
        <f>引用信息!W128</f>
        <v>354.55909015124041</v>
      </c>
      <c r="U109" s="40">
        <f>引用信息!X128</f>
        <v>25.221880248759561</v>
      </c>
      <c r="V109" s="40">
        <f>引用信息!Y128</f>
        <v>10.069333333333333</v>
      </c>
      <c r="W109" s="40">
        <f>引用信息!Z128</f>
        <v>2.7013976000000008</v>
      </c>
      <c r="X109" s="40">
        <f>引用信息!AA128</f>
        <v>0.78163199999999988</v>
      </c>
      <c r="Y109" s="37">
        <f>IF(INT(求节点($J$4:$J$21,$I$4:$I$21,节奏总纲!AD109))&gt;$I$21,$I$21,INT(求节点($J$4:$J$21,$I$4:$I$21,节奏总纲!AD109)))</f>
        <v>18</v>
      </c>
      <c r="Z109" s="37">
        <f>IF(INT(求节点($J$4:$J$21,$I$4:$I$21,节奏总纲!AE109))&gt;$I$21,$I$21,INT(求节点($J$4:$J$21,$I$4:$I$21,节奏总纲!AE109)))</f>
        <v>18</v>
      </c>
      <c r="AA109" s="37">
        <f>IF(INT(求节点($J$4:$J$21,$I$4:$I$21,节奏总纲!AF109))&gt;$I$21,$I$21,INT(求节点($J$4:$J$21,$I$4:$I$21,节奏总纲!AF109)))</f>
        <v>18</v>
      </c>
      <c r="AB109" s="37">
        <f>IF(INT(求节点($J$4:$J$21,$I$4:$I$21,节奏总纲!AG109))&gt;$I$21,$I$21,INT(求节点($J$4:$J$21,$I$4:$I$21,节奏总纲!AG109)))</f>
        <v>18</v>
      </c>
      <c r="AC109" s="37">
        <f>IF(INT(求节点($J$4:$J$21,$I$4:$I$21,节奏总纲!AH109))&gt;$I$21,$I$21,INT(求节点($J$4:$J$21,$I$4:$I$21,节奏总纲!AH109)))</f>
        <v>18</v>
      </c>
      <c r="AD109" s="55">
        <f>('[2]功能-行军令'!F$7+'[2]功能-行军令'!F$14+24*60/'[2]功能-行军令'!$F$18)*'[2]功能-行军令'!$AJ$7</f>
        <v>27.599999999999998</v>
      </c>
      <c r="AE109" s="55">
        <f>('[2]功能-行军令'!G$7+'[2]功能-行军令'!G$14+24*60/'[2]功能-行军令'!$F$18)*'[2]功能-行军令'!$AJ$7</f>
        <v>40.199999999999996</v>
      </c>
      <c r="AF109" s="55">
        <f>('[2]功能-行军令'!H$7+'[2]功能-行军令'!H$14+24*60/'[2]功能-行军令'!$F$18)*'[2]功能-行军令'!$AJ$7</f>
        <v>54.6</v>
      </c>
      <c r="AG109" s="55">
        <f>('[2]功能-行军令'!I$7+'[2]功能-行军令'!I$14+24*60/'[2]功能-行军令'!$F$18)*'[2]功能-行军令'!$AJ$7</f>
        <v>61.8</v>
      </c>
      <c r="AH109" s="55">
        <f>('[2]功能-行军令'!J$7+'[2]功能-行军令'!J$14+24*60/'[2]功能-行军令'!$F$18)*'[2]功能-行军令'!$AJ$7</f>
        <v>61.8</v>
      </c>
      <c r="AL109" s="35">
        <v>106</v>
      </c>
      <c r="AM109" s="28">
        <f t="shared" ca="1" si="108"/>
        <v>17.791980466852877</v>
      </c>
      <c r="AN109" s="28">
        <f t="shared" ca="1" si="108"/>
        <v>9.6373227528786405</v>
      </c>
      <c r="AO109" s="28">
        <f t="shared" ca="1" si="108"/>
        <v>6.0867301597128263</v>
      </c>
      <c r="AP109" s="28">
        <f t="shared" ca="1" si="108"/>
        <v>4.205377201256133</v>
      </c>
      <c r="AQ109" s="28">
        <f t="shared" ca="1" si="108"/>
        <v>3.7007319371053979</v>
      </c>
      <c r="AR109" s="28">
        <f t="shared" ca="1" si="108"/>
        <v>3.7007319371053979</v>
      </c>
      <c r="AS109" s="28">
        <f t="shared" ca="1" si="108"/>
        <v>3.7007319371053979</v>
      </c>
      <c r="AT109" s="28">
        <f t="shared" ca="1" si="108"/>
        <v>3.7007319371053979</v>
      </c>
      <c r="AU109" s="28">
        <f t="shared" ca="1" si="102"/>
        <v>3.7007319371053979</v>
      </c>
      <c r="AV109" s="28">
        <f t="shared" ca="1" si="101"/>
        <v>3.7007319371053979</v>
      </c>
      <c r="AW109" s="28">
        <f t="shared" ca="1" si="101"/>
        <v>3.7007319371053979</v>
      </c>
      <c r="AX109" s="28">
        <f t="shared" ca="1" si="101"/>
        <v>7.4014638742107959</v>
      </c>
      <c r="AY109" s="28">
        <f t="shared" ca="1" si="101"/>
        <v>11.102195811316195</v>
      </c>
      <c r="AZ109" s="28">
        <f t="shared" ca="1" si="101"/>
        <v>18.503659685526987</v>
      </c>
      <c r="BA109" s="28">
        <f t="shared" ca="1" si="80"/>
        <v>37.007319371053974</v>
      </c>
      <c r="BB109" s="28">
        <f t="shared" ca="1" si="80"/>
        <v>74.014638742107948</v>
      </c>
      <c r="BC109" s="28">
        <f t="shared" ca="1" si="80"/>
        <v>148.0292774842159</v>
      </c>
      <c r="BD109" s="28">
        <f t="shared" ca="1" si="80"/>
        <v>296.05855496843179</v>
      </c>
      <c r="BE109" s="28"/>
      <c r="BF109" s="28">
        <f t="shared" ca="1" si="71"/>
        <v>655.74364407730172</v>
      </c>
      <c r="BG109" s="28"/>
      <c r="BI109" s="28"/>
      <c r="BJ109" s="28"/>
      <c r="BK109" s="28"/>
      <c r="BL109" s="36">
        <v>106</v>
      </c>
      <c r="BM109" s="36">
        <f t="shared" ca="1" si="103"/>
        <v>15.055124443344976</v>
      </c>
      <c r="BN109" s="36">
        <f t="shared" ca="1" si="103"/>
        <v>8.1548590734785282</v>
      </c>
      <c r="BO109" s="36">
        <f t="shared" ca="1" si="103"/>
        <v>5.1504373095653868</v>
      </c>
      <c r="BP109" s="36">
        <f t="shared" ca="1" si="103"/>
        <v>3.5584839593360846</v>
      </c>
      <c r="BQ109" s="36">
        <f t="shared" ca="1" si="103"/>
        <v>3.1314658842157552</v>
      </c>
      <c r="BR109" s="36">
        <f t="shared" ca="1" si="103"/>
        <v>3.1314658842157552</v>
      </c>
      <c r="BS109" s="36">
        <f t="shared" ca="1" si="103"/>
        <v>3.1314658842157552</v>
      </c>
      <c r="BT109" s="36">
        <f t="shared" ca="1" si="103"/>
        <v>3.1314658842157552</v>
      </c>
      <c r="BU109" s="36">
        <f t="shared" ca="1" si="103"/>
        <v>3.1314658842157552</v>
      </c>
      <c r="BV109" s="56">
        <f t="shared" ca="1" si="103"/>
        <v>3.1314658842157552</v>
      </c>
      <c r="BW109" s="56">
        <f t="shared" ca="1" si="103"/>
        <v>3.1314658842157552</v>
      </c>
      <c r="BX109" s="56">
        <f t="shared" ca="1" si="103"/>
        <v>6.2629317684315104</v>
      </c>
      <c r="BY109" s="56">
        <f t="shared" ca="1" si="103"/>
        <v>9.3943976526472657</v>
      </c>
      <c r="BZ109" s="56">
        <f t="shared" ca="1" si="103"/>
        <v>15.657329421078776</v>
      </c>
      <c r="CA109" s="82">
        <f t="shared" ca="1" si="81"/>
        <v>31.314658842157552</v>
      </c>
      <c r="CB109" s="82">
        <f t="shared" ca="1" si="81"/>
        <v>62.629317684315104</v>
      </c>
      <c r="CC109" s="82">
        <f t="shared" ca="1" si="81"/>
        <v>125.25863536863021</v>
      </c>
      <c r="CD109" s="82">
        <f t="shared" ca="1" si="81"/>
        <v>250.51727073726042</v>
      </c>
      <c r="CE109" s="36">
        <f t="shared" ca="1" si="104"/>
        <v>1.5598762861540527</v>
      </c>
      <c r="CF109" s="36">
        <f t="shared" ca="1" si="104"/>
        <v>0.84493298833344521</v>
      </c>
      <c r="CG109" s="36">
        <f t="shared" ca="1" si="104"/>
        <v>0.53364188736849172</v>
      </c>
      <c r="CH109" s="36">
        <f t="shared" ca="1" si="104"/>
        <v>0.36869803127277601</v>
      </c>
      <c r="CI109" s="36">
        <f t="shared" ca="1" si="104"/>
        <v>0.32445426752004297</v>
      </c>
      <c r="CJ109" s="36">
        <f t="shared" ca="1" si="104"/>
        <v>0.32445426752004297</v>
      </c>
      <c r="CK109" s="36">
        <f t="shared" ca="1" si="104"/>
        <v>0.32445426752004297</v>
      </c>
      <c r="CL109" s="36">
        <f t="shared" ca="1" si="104"/>
        <v>0.32445426752004297</v>
      </c>
      <c r="CM109" s="36">
        <f t="shared" ca="1" si="104"/>
        <v>0.32445426752004297</v>
      </c>
      <c r="CN109" s="56">
        <f t="shared" ca="1" si="104"/>
        <v>0.32445426752004297</v>
      </c>
      <c r="CO109" s="56">
        <f t="shared" ca="1" si="104"/>
        <v>0.32445426752004297</v>
      </c>
      <c r="CP109" s="56">
        <f t="shared" ca="1" si="104"/>
        <v>0.64890853504008594</v>
      </c>
      <c r="CQ109" s="56">
        <f t="shared" ca="1" si="104"/>
        <v>0.97336280256012886</v>
      </c>
      <c r="CR109" s="56">
        <f t="shared" ca="1" si="104"/>
        <v>1.6222713376002149</v>
      </c>
      <c r="CS109" s="82">
        <f t="shared" ca="1" si="82"/>
        <v>3.2445426752004298</v>
      </c>
      <c r="CT109" s="82">
        <f t="shared" ca="1" si="82"/>
        <v>6.4890853504008597</v>
      </c>
      <c r="CU109" s="82">
        <f t="shared" ca="1" si="82"/>
        <v>12.978170700801719</v>
      </c>
      <c r="CV109" s="82">
        <f t="shared" ca="1" si="82"/>
        <v>25.956341401603439</v>
      </c>
      <c r="CW109" s="36">
        <f t="shared" ca="1" si="105"/>
        <v>0.84582399999999991</v>
      </c>
      <c r="CX109" s="36">
        <f t="shared" ca="1" si="105"/>
        <v>0.45815466666666665</v>
      </c>
      <c r="CY109" s="36">
        <f t="shared" ca="1" si="105"/>
        <v>0.28936084210526314</v>
      </c>
      <c r="CZ109" s="36">
        <f t="shared" ca="1" si="105"/>
        <v>0.19992203636363631</v>
      </c>
      <c r="DA109" s="36">
        <f t="shared" ca="1" si="105"/>
        <v>0.17593139199999999</v>
      </c>
      <c r="DB109" s="36">
        <f t="shared" ca="1" si="105"/>
        <v>0.17593139199999999</v>
      </c>
      <c r="DC109" s="36">
        <f t="shared" ca="1" si="105"/>
        <v>0.17593139199999999</v>
      </c>
      <c r="DD109" s="36">
        <f t="shared" ca="1" si="105"/>
        <v>0.17593139199999999</v>
      </c>
      <c r="DE109" s="36">
        <f t="shared" ca="1" si="105"/>
        <v>0.17593139199999999</v>
      </c>
      <c r="DF109" s="56">
        <f t="shared" ca="1" si="105"/>
        <v>0.17593139199999999</v>
      </c>
      <c r="DG109" s="56">
        <f t="shared" ca="1" si="105"/>
        <v>0.17593139199999999</v>
      </c>
      <c r="DH109" s="56">
        <f t="shared" ca="1" si="105"/>
        <v>0.35186278399999998</v>
      </c>
      <c r="DI109" s="56">
        <f t="shared" ca="1" si="105"/>
        <v>0.527794176</v>
      </c>
      <c r="DJ109" s="56">
        <f t="shared" ca="1" si="105"/>
        <v>0.87965695999999993</v>
      </c>
      <c r="DK109" s="82">
        <f t="shared" ca="1" si="83"/>
        <v>1.7593139199999999</v>
      </c>
      <c r="DL109" s="82">
        <f t="shared" ca="1" si="83"/>
        <v>3.5186278399999997</v>
      </c>
      <c r="DM109" s="82">
        <f t="shared" ca="1" si="83"/>
        <v>7.0372556799999995</v>
      </c>
      <c r="DN109" s="82">
        <f t="shared" ca="1" si="83"/>
        <v>14.074511359999999</v>
      </c>
      <c r="DO109" s="36">
        <f t="shared" ca="1" si="106"/>
        <v>0.25684057181538467</v>
      </c>
      <c r="DP109" s="36">
        <f t="shared" ca="1" si="106"/>
        <v>0.13912197640000004</v>
      </c>
      <c r="DQ109" s="36">
        <f t="shared" ca="1" si="106"/>
        <v>8.786651141052633E-2</v>
      </c>
      <c r="DR109" s="36">
        <f t="shared" ca="1" si="106"/>
        <v>6.0707771520000009E-2</v>
      </c>
      <c r="DS109" s="36">
        <f t="shared" ca="1" si="106"/>
        <v>5.3422838937600012E-2</v>
      </c>
      <c r="DT109" s="36">
        <f t="shared" ca="1" si="106"/>
        <v>5.3422838937600012E-2</v>
      </c>
      <c r="DU109" s="36">
        <f t="shared" ca="1" si="106"/>
        <v>5.3422838937600012E-2</v>
      </c>
      <c r="DV109" s="36">
        <f t="shared" ca="1" si="106"/>
        <v>5.3422838937600012E-2</v>
      </c>
      <c r="DW109" s="36">
        <f t="shared" ca="1" si="106"/>
        <v>5.3422838937600012E-2</v>
      </c>
      <c r="DX109" s="56">
        <f t="shared" ca="1" si="106"/>
        <v>5.3422838937600012E-2</v>
      </c>
      <c r="DY109" s="56">
        <f t="shared" ca="1" si="106"/>
        <v>5.3422838937600012E-2</v>
      </c>
      <c r="DZ109" s="56">
        <f t="shared" ca="1" si="106"/>
        <v>0.10684567787520002</v>
      </c>
      <c r="EA109" s="56">
        <f t="shared" ca="1" si="106"/>
        <v>0.16026851681280005</v>
      </c>
      <c r="EB109" s="56">
        <f t="shared" ca="1" si="106"/>
        <v>0.26711419468800013</v>
      </c>
      <c r="EC109" s="82">
        <f t="shared" ca="1" si="90"/>
        <v>0.53422838937600026</v>
      </c>
      <c r="ED109" s="82">
        <f t="shared" ca="1" si="90"/>
        <v>1.0684567787520005</v>
      </c>
      <c r="EE109" s="82">
        <f t="shared" ca="1" si="90"/>
        <v>2.136913557504001</v>
      </c>
      <c r="EF109" s="82">
        <f t="shared" ca="1" si="84"/>
        <v>4.2738271150080021</v>
      </c>
      <c r="EG109" s="36">
        <f t="shared" ca="1" si="107"/>
        <v>7.4315165538461514E-2</v>
      </c>
      <c r="EH109" s="36">
        <f t="shared" ca="1" si="107"/>
        <v>4.0254047999999987E-2</v>
      </c>
      <c r="EI109" s="36">
        <f t="shared" ca="1" si="107"/>
        <v>2.5423609263157888E-2</v>
      </c>
      <c r="EJ109" s="36">
        <f t="shared" ca="1" si="107"/>
        <v>1.7565402763636356E-2</v>
      </c>
      <c r="EK109" s="36">
        <f t="shared" ca="1" si="107"/>
        <v>1.5457554431999995E-2</v>
      </c>
      <c r="EL109" s="36">
        <f t="shared" ca="1" si="107"/>
        <v>1.5457554431999995E-2</v>
      </c>
      <c r="EM109" s="36">
        <f t="shared" ca="1" si="107"/>
        <v>1.5457554431999995E-2</v>
      </c>
      <c r="EN109" s="36">
        <f t="shared" ca="1" si="107"/>
        <v>1.5457554431999995E-2</v>
      </c>
      <c r="EO109" s="36">
        <f t="shared" ca="1" si="107"/>
        <v>1.5457554431999995E-2</v>
      </c>
      <c r="EP109" s="56">
        <f t="shared" ca="1" si="107"/>
        <v>1.5457554431999995E-2</v>
      </c>
      <c r="EQ109" s="56">
        <f t="shared" ca="1" si="107"/>
        <v>1.5457554431999995E-2</v>
      </c>
      <c r="ER109" s="56">
        <f t="shared" ca="1" si="107"/>
        <v>3.091510886399999E-2</v>
      </c>
      <c r="ES109" s="56">
        <f t="shared" ca="1" si="107"/>
        <v>4.6372663295999983E-2</v>
      </c>
      <c r="ET109" s="56">
        <f t="shared" ca="1" si="107"/>
        <v>7.728777215999999E-2</v>
      </c>
      <c r="EU109" s="82">
        <f t="shared" ca="1" si="92"/>
        <v>0.15457554431999998</v>
      </c>
      <c r="EV109" s="82">
        <f t="shared" ca="1" si="92"/>
        <v>0.30915108863999996</v>
      </c>
      <c r="EW109" s="82">
        <f t="shared" ca="1" si="92"/>
        <v>0.61830217727999992</v>
      </c>
      <c r="EX109" s="82">
        <f t="shared" ca="1" si="85"/>
        <v>1.2366043545599998</v>
      </c>
    </row>
    <row r="110" spans="19:154" x14ac:dyDescent="0.15">
      <c r="S110" s="36">
        <v>107</v>
      </c>
      <c r="T110" s="40">
        <f>引用信息!W129</f>
        <v>351.55435209911127</v>
      </c>
      <c r="U110" s="40">
        <f>引用信息!X129</f>
        <v>25.008135500888717</v>
      </c>
      <c r="V110" s="40">
        <f>引用信息!Y129</f>
        <v>9.984</v>
      </c>
      <c r="W110" s="40">
        <f>引用信息!Z129</f>
        <v>2.6785044000000009</v>
      </c>
      <c r="X110" s="40">
        <f>引用信息!AA129</f>
        <v>0.77500799999999992</v>
      </c>
      <c r="Y110" s="37">
        <f>IF(INT(求节点($J$4:$J$21,$I$4:$I$21,节奏总纲!AD110))&gt;$I$21,$I$21,INT(求节点($J$4:$J$21,$I$4:$I$21,节奏总纲!AD110)))</f>
        <v>18</v>
      </c>
      <c r="Z110" s="37">
        <f>IF(INT(求节点($J$4:$J$21,$I$4:$I$21,节奏总纲!AE110))&gt;$I$21,$I$21,INT(求节点($J$4:$J$21,$I$4:$I$21,节奏总纲!AE110)))</f>
        <v>18</v>
      </c>
      <c r="AA110" s="37">
        <f>IF(INT(求节点($J$4:$J$21,$I$4:$I$21,节奏总纲!AF110))&gt;$I$21,$I$21,INT(求节点($J$4:$J$21,$I$4:$I$21,节奏总纲!AF110)))</f>
        <v>18</v>
      </c>
      <c r="AB110" s="37">
        <f>IF(INT(求节点($J$4:$J$21,$I$4:$I$21,节奏总纲!AG110))&gt;$I$21,$I$21,INT(求节点($J$4:$J$21,$I$4:$I$21,节奏总纲!AG110)))</f>
        <v>18</v>
      </c>
      <c r="AC110" s="37">
        <f>IF(INT(求节点($J$4:$J$21,$I$4:$I$21,节奏总纲!AH110))&gt;$I$21,$I$21,INT(求节点($J$4:$J$21,$I$4:$I$21,节奏总纲!AH110)))</f>
        <v>18</v>
      </c>
      <c r="AD110" s="55">
        <f>('[2]功能-行军令'!F$7+'[2]功能-行军令'!F$14+24*60/'[2]功能-行军令'!$F$18)*'[2]功能-行军令'!$AJ$7</f>
        <v>27.599999999999998</v>
      </c>
      <c r="AE110" s="55">
        <f>('[2]功能-行军令'!G$7+'[2]功能-行军令'!G$14+24*60/'[2]功能-行军令'!$F$18)*'[2]功能-行军令'!$AJ$7</f>
        <v>40.199999999999996</v>
      </c>
      <c r="AF110" s="55">
        <f>('[2]功能-行军令'!H$7+'[2]功能-行军令'!H$14+24*60/'[2]功能-行军令'!$F$18)*'[2]功能-行军令'!$AJ$7</f>
        <v>54.6</v>
      </c>
      <c r="AG110" s="55">
        <f>('[2]功能-行军令'!I$7+'[2]功能-行军令'!I$14+24*60/'[2]功能-行军令'!$F$18)*'[2]功能-行军令'!$AJ$7</f>
        <v>61.8</v>
      </c>
      <c r="AH110" s="55">
        <f>('[2]功能-行军令'!J$7+'[2]功能-行军令'!J$14+24*60/'[2]功能-行军令'!$F$18)*'[2]功能-行军令'!$AJ$7</f>
        <v>61.8</v>
      </c>
      <c r="AL110" s="35">
        <v>107</v>
      </c>
      <c r="AM110" s="28">
        <f t="shared" ca="1" si="108"/>
        <v>17.641200971371074</v>
      </c>
      <c r="AN110" s="28">
        <f t="shared" ca="1" si="108"/>
        <v>9.5556505261593294</v>
      </c>
      <c r="AO110" s="28">
        <f t="shared" ca="1" si="108"/>
        <v>6.0351477007322094</v>
      </c>
      <c r="AP110" s="28">
        <f t="shared" ca="1" si="108"/>
        <v>4.1697384114149791</v>
      </c>
      <c r="AQ110" s="28">
        <f t="shared" ca="1" si="108"/>
        <v>3.6693698020451824</v>
      </c>
      <c r="AR110" s="28">
        <f t="shared" ca="1" si="108"/>
        <v>3.6693698020451824</v>
      </c>
      <c r="AS110" s="28">
        <f t="shared" ca="1" si="108"/>
        <v>3.6693698020451824</v>
      </c>
      <c r="AT110" s="28">
        <f t="shared" ca="1" si="108"/>
        <v>3.6693698020451824</v>
      </c>
      <c r="AU110" s="28">
        <f t="shared" ca="1" si="102"/>
        <v>3.6693698020451824</v>
      </c>
      <c r="AV110" s="28">
        <f t="shared" ref="AV110:AZ119" ca="1" si="109">SUMIF($BM$3:$EX$3,AV$3,$BM110:$EX110)</f>
        <v>3.6693698020451824</v>
      </c>
      <c r="AW110" s="28">
        <f t="shared" ca="1" si="109"/>
        <v>3.6693698020451824</v>
      </c>
      <c r="AX110" s="28">
        <f t="shared" ca="1" si="109"/>
        <v>7.3387396040903647</v>
      </c>
      <c r="AY110" s="28">
        <f t="shared" ca="1" si="109"/>
        <v>11.008109406135549</v>
      </c>
      <c r="AZ110" s="28">
        <f t="shared" ca="1" si="109"/>
        <v>18.346849010225913</v>
      </c>
      <c r="BA110" s="28">
        <f t="shared" ca="1" si="80"/>
        <v>36.693698020451826</v>
      </c>
      <c r="BB110" s="28">
        <f t="shared" ca="1" si="80"/>
        <v>73.387396040903653</v>
      </c>
      <c r="BC110" s="28">
        <f t="shared" ca="1" si="80"/>
        <v>146.77479208180731</v>
      </c>
      <c r="BD110" s="28">
        <f t="shared" ca="1" si="80"/>
        <v>293.54958416361461</v>
      </c>
      <c r="BE110" s="28"/>
      <c r="BF110" s="28">
        <f t="shared" ca="1" si="71"/>
        <v>650.18649455122318</v>
      </c>
      <c r="BG110" s="28"/>
      <c r="BI110" s="28"/>
      <c r="BJ110" s="28"/>
      <c r="BK110" s="28"/>
      <c r="BL110" s="36">
        <v>107</v>
      </c>
      <c r="BM110" s="36">
        <f t="shared" ca="1" si="103"/>
        <v>14.927538642977645</v>
      </c>
      <c r="BN110" s="36">
        <f t="shared" ca="1" si="103"/>
        <v>8.0857500982795578</v>
      </c>
      <c r="BO110" s="36">
        <f t="shared" ca="1" si="103"/>
        <v>5.1067895357555102</v>
      </c>
      <c r="BP110" s="36">
        <f t="shared" ca="1" si="103"/>
        <v>3.5283273156128976</v>
      </c>
      <c r="BQ110" s="36">
        <f t="shared" ca="1" si="103"/>
        <v>3.10492803773935</v>
      </c>
      <c r="BR110" s="36">
        <f t="shared" ca="1" si="103"/>
        <v>3.10492803773935</v>
      </c>
      <c r="BS110" s="36">
        <f t="shared" ca="1" si="103"/>
        <v>3.10492803773935</v>
      </c>
      <c r="BT110" s="36">
        <f t="shared" ca="1" si="103"/>
        <v>3.10492803773935</v>
      </c>
      <c r="BU110" s="36">
        <f t="shared" ca="1" si="103"/>
        <v>3.10492803773935</v>
      </c>
      <c r="BV110" s="56">
        <f t="shared" ca="1" si="103"/>
        <v>3.10492803773935</v>
      </c>
      <c r="BW110" s="56">
        <f t="shared" ca="1" si="103"/>
        <v>3.10492803773935</v>
      </c>
      <c r="BX110" s="56">
        <f t="shared" ca="1" si="103"/>
        <v>6.2098560754787</v>
      </c>
      <c r="BY110" s="56">
        <f t="shared" ca="1" si="103"/>
        <v>9.3147841132180513</v>
      </c>
      <c r="BZ110" s="56">
        <f t="shared" ca="1" si="103"/>
        <v>15.524640188696752</v>
      </c>
      <c r="CA110" s="82">
        <f t="shared" ca="1" si="81"/>
        <v>31.049280377393504</v>
      </c>
      <c r="CB110" s="82">
        <f t="shared" ca="1" si="81"/>
        <v>62.098560754787009</v>
      </c>
      <c r="CC110" s="82">
        <f t="shared" ca="1" si="81"/>
        <v>124.19712150957402</v>
      </c>
      <c r="CD110" s="82">
        <f t="shared" ca="1" si="81"/>
        <v>248.39424301914804</v>
      </c>
      <c r="CE110" s="36">
        <f t="shared" ca="1" si="104"/>
        <v>1.5466569955934253</v>
      </c>
      <c r="CF110" s="36">
        <f t="shared" ca="1" si="104"/>
        <v>0.83777253927977202</v>
      </c>
      <c r="CG110" s="36">
        <f t="shared" ca="1" si="104"/>
        <v>0.52911949849248752</v>
      </c>
      <c r="CH110" s="36">
        <f t="shared" ca="1" si="104"/>
        <v>0.36557347168571863</v>
      </c>
      <c r="CI110" s="36">
        <f t="shared" ca="1" si="104"/>
        <v>0.32170465508343243</v>
      </c>
      <c r="CJ110" s="36">
        <f t="shared" ca="1" si="104"/>
        <v>0.32170465508343243</v>
      </c>
      <c r="CK110" s="36">
        <f t="shared" ca="1" si="104"/>
        <v>0.32170465508343243</v>
      </c>
      <c r="CL110" s="36">
        <f t="shared" ca="1" si="104"/>
        <v>0.32170465508343243</v>
      </c>
      <c r="CM110" s="36">
        <f t="shared" ca="1" si="104"/>
        <v>0.32170465508343243</v>
      </c>
      <c r="CN110" s="56">
        <f t="shared" ca="1" si="104"/>
        <v>0.32170465508343243</v>
      </c>
      <c r="CO110" s="56">
        <f t="shared" ca="1" si="104"/>
        <v>0.32170465508343243</v>
      </c>
      <c r="CP110" s="56">
        <f t="shared" ca="1" si="104"/>
        <v>0.64340931016686487</v>
      </c>
      <c r="CQ110" s="56">
        <f t="shared" ca="1" si="104"/>
        <v>0.96511396525029725</v>
      </c>
      <c r="CR110" s="56">
        <f t="shared" ca="1" si="104"/>
        <v>1.6085232754171621</v>
      </c>
      <c r="CS110" s="82">
        <f t="shared" ca="1" si="82"/>
        <v>3.2170465508343242</v>
      </c>
      <c r="CT110" s="82">
        <f t="shared" ca="1" si="82"/>
        <v>6.4340931016686485</v>
      </c>
      <c r="CU110" s="82">
        <f t="shared" ca="1" si="82"/>
        <v>12.868186203337297</v>
      </c>
      <c r="CV110" s="82">
        <f t="shared" ca="1" si="82"/>
        <v>25.736372406674594</v>
      </c>
      <c r="CW110" s="36">
        <f t="shared" ca="1" si="105"/>
        <v>0.83865600000000007</v>
      </c>
      <c r="CX110" s="36">
        <f t="shared" ca="1" si="105"/>
        <v>0.45427200000000001</v>
      </c>
      <c r="CY110" s="36">
        <f t="shared" ca="1" si="105"/>
        <v>0.28690863157894736</v>
      </c>
      <c r="CZ110" s="36">
        <f t="shared" ca="1" si="105"/>
        <v>0.19822778181818179</v>
      </c>
      <c r="DA110" s="36">
        <f t="shared" ca="1" si="105"/>
        <v>0.174440448</v>
      </c>
      <c r="DB110" s="36">
        <f t="shared" ca="1" si="105"/>
        <v>0.174440448</v>
      </c>
      <c r="DC110" s="36">
        <f t="shared" ca="1" si="105"/>
        <v>0.174440448</v>
      </c>
      <c r="DD110" s="36">
        <f t="shared" ca="1" si="105"/>
        <v>0.174440448</v>
      </c>
      <c r="DE110" s="36">
        <f t="shared" ca="1" si="105"/>
        <v>0.174440448</v>
      </c>
      <c r="DF110" s="56">
        <f t="shared" ca="1" si="105"/>
        <v>0.174440448</v>
      </c>
      <c r="DG110" s="56">
        <f t="shared" ca="1" si="105"/>
        <v>0.174440448</v>
      </c>
      <c r="DH110" s="56">
        <f t="shared" ca="1" si="105"/>
        <v>0.348880896</v>
      </c>
      <c r="DI110" s="56">
        <f t="shared" ca="1" si="105"/>
        <v>0.52332134400000008</v>
      </c>
      <c r="DJ110" s="56">
        <f t="shared" ca="1" si="105"/>
        <v>0.87220224000000013</v>
      </c>
      <c r="DK110" s="82">
        <f t="shared" ca="1" si="83"/>
        <v>1.7444044800000003</v>
      </c>
      <c r="DL110" s="82">
        <f t="shared" ca="1" si="83"/>
        <v>3.4888089600000005</v>
      </c>
      <c r="DM110" s="82">
        <f t="shared" ca="1" si="83"/>
        <v>6.977617920000001</v>
      </c>
      <c r="DN110" s="82">
        <f t="shared" ca="1" si="83"/>
        <v>13.955235840000002</v>
      </c>
      <c r="DO110" s="36">
        <f t="shared" ca="1" si="106"/>
        <v>0.25466395680000004</v>
      </c>
      <c r="DP110" s="36">
        <f t="shared" ca="1" si="106"/>
        <v>0.13794297660000002</v>
      </c>
      <c r="DQ110" s="36">
        <f t="shared" ca="1" si="106"/>
        <v>8.7121879957894749E-2</v>
      </c>
      <c r="DR110" s="36">
        <f t="shared" ca="1" si="106"/>
        <v>6.0193298880000003E-2</v>
      </c>
      <c r="DS110" s="36">
        <f t="shared" ca="1" si="106"/>
        <v>5.2970103014400013E-2</v>
      </c>
      <c r="DT110" s="36">
        <f t="shared" ca="1" si="106"/>
        <v>5.2970103014400013E-2</v>
      </c>
      <c r="DU110" s="36">
        <f t="shared" ca="1" si="106"/>
        <v>5.2970103014400013E-2</v>
      </c>
      <c r="DV110" s="36">
        <f t="shared" ca="1" si="106"/>
        <v>5.2970103014400013E-2</v>
      </c>
      <c r="DW110" s="36">
        <f t="shared" ca="1" si="106"/>
        <v>5.2970103014400013E-2</v>
      </c>
      <c r="DX110" s="56">
        <f t="shared" ca="1" si="106"/>
        <v>5.2970103014400013E-2</v>
      </c>
      <c r="DY110" s="56">
        <f t="shared" ca="1" si="106"/>
        <v>5.2970103014400013E-2</v>
      </c>
      <c r="DZ110" s="56">
        <f t="shared" ca="1" si="106"/>
        <v>0.10594020602880003</v>
      </c>
      <c r="EA110" s="56">
        <f t="shared" ca="1" si="106"/>
        <v>0.15891030904320005</v>
      </c>
      <c r="EB110" s="56">
        <f t="shared" ca="1" si="106"/>
        <v>0.26485051507200008</v>
      </c>
      <c r="EC110" s="82">
        <f t="shared" ca="1" si="90"/>
        <v>0.52970103014400016</v>
      </c>
      <c r="ED110" s="82">
        <f t="shared" ca="1" si="90"/>
        <v>1.0594020602880003</v>
      </c>
      <c r="EE110" s="82">
        <f t="shared" ca="1" si="90"/>
        <v>2.1188041205760006</v>
      </c>
      <c r="EF110" s="82">
        <f t="shared" ca="1" si="84"/>
        <v>4.2376082411520013</v>
      </c>
      <c r="EG110" s="36">
        <f t="shared" ca="1" si="107"/>
        <v>7.3685375999999997E-2</v>
      </c>
      <c r="EH110" s="36">
        <f t="shared" ca="1" si="107"/>
        <v>3.9912911999999995E-2</v>
      </c>
      <c r="EI110" s="36">
        <f t="shared" ca="1" si="107"/>
        <v>2.5208154947368416E-2</v>
      </c>
      <c r="EJ110" s="36">
        <f t="shared" ca="1" si="107"/>
        <v>1.7416543418181815E-2</v>
      </c>
      <c r="EK110" s="36">
        <f t="shared" ca="1" si="107"/>
        <v>1.5326558207999998E-2</v>
      </c>
      <c r="EL110" s="36">
        <f t="shared" ca="1" si="107"/>
        <v>1.5326558207999998E-2</v>
      </c>
      <c r="EM110" s="36">
        <f t="shared" ca="1" si="107"/>
        <v>1.5326558207999998E-2</v>
      </c>
      <c r="EN110" s="36">
        <f t="shared" ca="1" si="107"/>
        <v>1.5326558207999998E-2</v>
      </c>
      <c r="EO110" s="36">
        <f t="shared" ca="1" si="107"/>
        <v>1.5326558207999998E-2</v>
      </c>
      <c r="EP110" s="56">
        <f t="shared" ca="1" si="107"/>
        <v>1.5326558207999998E-2</v>
      </c>
      <c r="EQ110" s="56">
        <f t="shared" ca="1" si="107"/>
        <v>1.5326558207999998E-2</v>
      </c>
      <c r="ER110" s="56">
        <f t="shared" ca="1" si="107"/>
        <v>3.0653116415999996E-2</v>
      </c>
      <c r="ES110" s="56">
        <f t="shared" ca="1" si="107"/>
        <v>4.5979674623999996E-2</v>
      </c>
      <c r="ET110" s="56">
        <f t="shared" ca="1" si="107"/>
        <v>7.6632791039999981E-2</v>
      </c>
      <c r="EU110" s="82">
        <f t="shared" ca="1" si="92"/>
        <v>0.15326558207999996</v>
      </c>
      <c r="EV110" s="82">
        <f t="shared" ca="1" si="92"/>
        <v>0.30653116415999992</v>
      </c>
      <c r="EW110" s="82">
        <f t="shared" ca="1" si="92"/>
        <v>0.61306232831999985</v>
      </c>
      <c r="EX110" s="82">
        <f t="shared" ca="1" si="85"/>
        <v>1.2261246566399997</v>
      </c>
    </row>
    <row r="111" spans="19:154" x14ac:dyDescent="0.15">
      <c r="S111" s="36">
        <v>108</v>
      </c>
      <c r="T111" s="40">
        <f>引用信息!W130</f>
        <v>348.54961404698213</v>
      </c>
      <c r="U111" s="40">
        <f>引用信息!X130</f>
        <v>24.794390753017876</v>
      </c>
      <c r="V111" s="40">
        <f>引用信息!Y130</f>
        <v>9.8986666666666672</v>
      </c>
      <c r="W111" s="40">
        <f>引用信息!Z130</f>
        <v>2.6556112000000009</v>
      </c>
      <c r="X111" s="40">
        <f>引用信息!AA130</f>
        <v>0.76838399999999996</v>
      </c>
      <c r="Y111" s="37">
        <f>IF(INT(求节点($J$4:$J$21,$I$4:$I$21,节奏总纲!AD111))&gt;$I$21,$I$21,INT(求节点($J$4:$J$21,$I$4:$I$21,节奏总纲!AD111)))</f>
        <v>18</v>
      </c>
      <c r="Z111" s="37">
        <f>IF(INT(求节点($J$4:$J$21,$I$4:$I$21,节奏总纲!AE111))&gt;$I$21,$I$21,INT(求节点($J$4:$J$21,$I$4:$I$21,节奏总纲!AE111)))</f>
        <v>18</v>
      </c>
      <c r="AA111" s="37">
        <f>IF(INT(求节点($J$4:$J$21,$I$4:$I$21,节奏总纲!AF111))&gt;$I$21,$I$21,INT(求节点($J$4:$J$21,$I$4:$I$21,节奏总纲!AF111)))</f>
        <v>18</v>
      </c>
      <c r="AB111" s="37">
        <f>IF(INT(求节点($J$4:$J$21,$I$4:$I$21,节奏总纲!AG111))&gt;$I$21,$I$21,INT(求节点($J$4:$J$21,$I$4:$I$21,节奏总纲!AG111)))</f>
        <v>18</v>
      </c>
      <c r="AC111" s="37">
        <f>IF(INT(求节点($J$4:$J$21,$I$4:$I$21,节奏总纲!AH111))&gt;$I$21,$I$21,INT(求节点($J$4:$J$21,$I$4:$I$21,节奏总纲!AH111)))</f>
        <v>18</v>
      </c>
      <c r="AD111" s="55">
        <f>('[2]功能-行军令'!F$7+'[2]功能-行军令'!F$14+24*60/'[2]功能-行军令'!$F$18)*'[2]功能-行军令'!$AJ$7</f>
        <v>27.599999999999998</v>
      </c>
      <c r="AE111" s="55">
        <f>('[2]功能-行军令'!G$7+'[2]功能-行军令'!G$14+24*60/'[2]功能-行军令'!$F$18)*'[2]功能-行军令'!$AJ$7</f>
        <v>40.199999999999996</v>
      </c>
      <c r="AF111" s="55">
        <f>('[2]功能-行军令'!H$7+'[2]功能-行军令'!H$14+24*60/'[2]功能-行军令'!$F$18)*'[2]功能-行军令'!$AJ$7</f>
        <v>54.6</v>
      </c>
      <c r="AG111" s="55">
        <f>('[2]功能-行军令'!I$7+'[2]功能-行军令'!I$14+24*60/'[2]功能-行军令'!$F$18)*'[2]功能-行军令'!$AJ$7</f>
        <v>61.8</v>
      </c>
      <c r="AH111" s="55">
        <f>('[2]功能-行军令'!J$7+'[2]功能-行军令'!J$14+24*60/'[2]功能-行军令'!$F$18)*'[2]功能-行军令'!$AJ$7</f>
        <v>61.8</v>
      </c>
      <c r="AL111" s="35">
        <v>108</v>
      </c>
      <c r="AM111" s="28">
        <f t="shared" ca="1" si="108"/>
        <v>17.490421475889271</v>
      </c>
      <c r="AN111" s="28">
        <f t="shared" ca="1" si="108"/>
        <v>9.4739782994400219</v>
      </c>
      <c r="AO111" s="28">
        <f t="shared" ca="1" si="108"/>
        <v>5.9835652417515917</v>
      </c>
      <c r="AP111" s="28">
        <f t="shared" ca="1" si="108"/>
        <v>4.1340996215738262</v>
      </c>
      <c r="AQ111" s="28">
        <f t="shared" ca="1" si="108"/>
        <v>3.6380076669849681</v>
      </c>
      <c r="AR111" s="28">
        <f t="shared" ca="1" si="108"/>
        <v>3.6380076669849681</v>
      </c>
      <c r="AS111" s="28">
        <f t="shared" ca="1" si="108"/>
        <v>3.6380076669849681</v>
      </c>
      <c r="AT111" s="28">
        <f t="shared" ca="1" si="108"/>
        <v>3.6380076669849681</v>
      </c>
      <c r="AU111" s="28">
        <f t="shared" ca="1" si="102"/>
        <v>3.6380076669849681</v>
      </c>
      <c r="AV111" s="28">
        <f t="shared" ca="1" si="109"/>
        <v>3.6380076669849681</v>
      </c>
      <c r="AW111" s="28">
        <f t="shared" ca="1" si="109"/>
        <v>3.6380076669849681</v>
      </c>
      <c r="AX111" s="28">
        <f t="shared" ca="1" si="109"/>
        <v>7.2760153339699363</v>
      </c>
      <c r="AY111" s="28">
        <f t="shared" ca="1" si="109"/>
        <v>10.914023000954904</v>
      </c>
      <c r="AZ111" s="28">
        <f t="shared" ca="1" si="109"/>
        <v>18.190038334924843</v>
      </c>
      <c r="BA111" s="28">
        <f t="shared" ca="1" si="80"/>
        <v>36.380076669849686</v>
      </c>
      <c r="BB111" s="28">
        <f t="shared" ca="1" si="80"/>
        <v>72.760153339699372</v>
      </c>
      <c r="BC111" s="28">
        <f t="shared" ca="1" si="80"/>
        <v>145.52030667939874</v>
      </c>
      <c r="BD111" s="28">
        <f t="shared" ca="1" si="80"/>
        <v>291.04061335879749</v>
      </c>
      <c r="BE111" s="28"/>
      <c r="BF111" s="28">
        <f t="shared" ca="1" si="71"/>
        <v>644.6293450251444</v>
      </c>
      <c r="BG111" s="28"/>
      <c r="BI111" s="28"/>
      <c r="BJ111" s="28"/>
      <c r="BK111" s="28"/>
      <c r="BL111" s="36">
        <v>108</v>
      </c>
      <c r="BM111" s="36">
        <f t="shared" ca="1" si="103"/>
        <v>14.799952842610319</v>
      </c>
      <c r="BN111" s="36">
        <f t="shared" ca="1" si="103"/>
        <v>8.0166411230805892</v>
      </c>
      <c r="BO111" s="36">
        <f t="shared" ca="1" si="103"/>
        <v>5.0631417619456354</v>
      </c>
      <c r="BP111" s="36">
        <f t="shared" ca="1" si="103"/>
        <v>3.498170671889711</v>
      </c>
      <c r="BQ111" s="36">
        <f t="shared" ca="1" si="103"/>
        <v>3.0783901912629461</v>
      </c>
      <c r="BR111" s="36">
        <f t="shared" ca="1" si="103"/>
        <v>3.0783901912629461</v>
      </c>
      <c r="BS111" s="36">
        <f t="shared" ca="1" si="103"/>
        <v>3.0783901912629461</v>
      </c>
      <c r="BT111" s="36">
        <f t="shared" ca="1" si="103"/>
        <v>3.0783901912629461</v>
      </c>
      <c r="BU111" s="36">
        <f t="shared" ca="1" si="103"/>
        <v>3.0783901912629461</v>
      </c>
      <c r="BV111" s="56">
        <f t="shared" ca="1" si="103"/>
        <v>3.0783901912629461</v>
      </c>
      <c r="BW111" s="56">
        <f t="shared" ca="1" si="103"/>
        <v>3.0783901912629461</v>
      </c>
      <c r="BX111" s="56">
        <f t="shared" ca="1" si="103"/>
        <v>6.1567803825258922</v>
      </c>
      <c r="BY111" s="56">
        <f t="shared" ca="1" si="103"/>
        <v>9.2351705737888388</v>
      </c>
      <c r="BZ111" s="56">
        <f t="shared" ca="1" si="103"/>
        <v>15.391950956314732</v>
      </c>
      <c r="CA111" s="82">
        <f t="shared" ca="1" si="81"/>
        <v>30.783901912629464</v>
      </c>
      <c r="CB111" s="82">
        <f t="shared" ca="1" si="81"/>
        <v>61.567803825258927</v>
      </c>
      <c r="CC111" s="82">
        <f t="shared" ca="1" si="81"/>
        <v>123.13560765051785</v>
      </c>
      <c r="CD111" s="82">
        <f t="shared" ca="1" si="81"/>
        <v>246.27121530103571</v>
      </c>
      <c r="CE111" s="36">
        <f t="shared" ca="1" si="104"/>
        <v>1.5334377050327979</v>
      </c>
      <c r="CF111" s="36">
        <f t="shared" ca="1" si="104"/>
        <v>0.83061209022609883</v>
      </c>
      <c r="CG111" s="36">
        <f t="shared" ca="1" si="104"/>
        <v>0.52459710961648343</v>
      </c>
      <c r="CH111" s="36">
        <f t="shared" ca="1" si="104"/>
        <v>0.36244891209866126</v>
      </c>
      <c r="CI111" s="36">
        <f t="shared" ca="1" si="104"/>
        <v>0.31895504264682195</v>
      </c>
      <c r="CJ111" s="36">
        <f t="shared" ca="1" si="104"/>
        <v>0.31895504264682195</v>
      </c>
      <c r="CK111" s="36">
        <f t="shared" ca="1" si="104"/>
        <v>0.31895504264682195</v>
      </c>
      <c r="CL111" s="36">
        <f t="shared" ca="1" si="104"/>
        <v>0.31895504264682195</v>
      </c>
      <c r="CM111" s="36">
        <f t="shared" ca="1" si="104"/>
        <v>0.31895504264682195</v>
      </c>
      <c r="CN111" s="56">
        <f t="shared" ca="1" si="104"/>
        <v>0.31895504264682195</v>
      </c>
      <c r="CO111" s="56">
        <f t="shared" ca="1" si="104"/>
        <v>0.31895504264682195</v>
      </c>
      <c r="CP111" s="56">
        <f t="shared" ca="1" si="104"/>
        <v>0.6379100852936439</v>
      </c>
      <c r="CQ111" s="56">
        <f t="shared" ca="1" si="104"/>
        <v>0.95686512794046563</v>
      </c>
      <c r="CR111" s="56">
        <f t="shared" ca="1" si="104"/>
        <v>1.5947752132341098</v>
      </c>
      <c r="CS111" s="82">
        <f t="shared" ca="1" si="82"/>
        <v>3.1895504264682195</v>
      </c>
      <c r="CT111" s="82">
        <f t="shared" ca="1" si="82"/>
        <v>6.379100852936439</v>
      </c>
      <c r="CU111" s="82">
        <f t="shared" ca="1" si="82"/>
        <v>12.758201705872878</v>
      </c>
      <c r="CV111" s="82">
        <f t="shared" ca="1" si="82"/>
        <v>25.516403411745756</v>
      </c>
      <c r="CW111" s="36">
        <f t="shared" ca="1" si="105"/>
        <v>0.83148800000000012</v>
      </c>
      <c r="CX111" s="36">
        <f t="shared" ca="1" si="105"/>
        <v>0.45038933333333336</v>
      </c>
      <c r="CY111" s="36">
        <f t="shared" ca="1" si="105"/>
        <v>0.28445642105263164</v>
      </c>
      <c r="CZ111" s="36">
        <f t="shared" ca="1" si="105"/>
        <v>0.19653352727272727</v>
      </c>
      <c r="DA111" s="36">
        <f t="shared" ca="1" si="105"/>
        <v>0.17294950400000003</v>
      </c>
      <c r="DB111" s="36">
        <f t="shared" ca="1" si="105"/>
        <v>0.17294950400000003</v>
      </c>
      <c r="DC111" s="36">
        <f t="shared" ca="1" si="105"/>
        <v>0.17294950400000003</v>
      </c>
      <c r="DD111" s="36">
        <f t="shared" ca="1" si="105"/>
        <v>0.17294950400000003</v>
      </c>
      <c r="DE111" s="36">
        <f t="shared" ca="1" si="105"/>
        <v>0.17294950400000003</v>
      </c>
      <c r="DF111" s="56">
        <f t="shared" ca="1" si="105"/>
        <v>0.17294950400000003</v>
      </c>
      <c r="DG111" s="56">
        <f t="shared" ca="1" si="105"/>
        <v>0.17294950400000003</v>
      </c>
      <c r="DH111" s="56">
        <f t="shared" ca="1" si="105"/>
        <v>0.34589900800000006</v>
      </c>
      <c r="DI111" s="56">
        <f t="shared" ca="1" si="105"/>
        <v>0.51884851200000004</v>
      </c>
      <c r="DJ111" s="56">
        <f t="shared" ca="1" si="105"/>
        <v>0.8647475200000001</v>
      </c>
      <c r="DK111" s="82">
        <f t="shared" ca="1" si="83"/>
        <v>1.7294950400000002</v>
      </c>
      <c r="DL111" s="82">
        <f t="shared" ca="1" si="83"/>
        <v>3.4589900800000004</v>
      </c>
      <c r="DM111" s="82">
        <f t="shared" ca="1" si="83"/>
        <v>6.9179801600000008</v>
      </c>
      <c r="DN111" s="82">
        <f t="shared" ca="1" si="83"/>
        <v>13.835960320000002</v>
      </c>
      <c r="DO111" s="36">
        <f t="shared" ca="1" si="106"/>
        <v>0.25248734178461546</v>
      </c>
      <c r="DP111" s="36">
        <f t="shared" ca="1" si="106"/>
        <v>0.13676397680000005</v>
      </c>
      <c r="DQ111" s="36">
        <f t="shared" ca="1" si="106"/>
        <v>8.6377248505263182E-2</v>
      </c>
      <c r="DR111" s="36">
        <f t="shared" ca="1" si="106"/>
        <v>5.967882624000001E-2</v>
      </c>
      <c r="DS111" s="36">
        <f t="shared" ca="1" si="106"/>
        <v>5.2517367091200015E-2</v>
      </c>
      <c r="DT111" s="36">
        <f t="shared" ca="1" si="106"/>
        <v>5.2517367091200015E-2</v>
      </c>
      <c r="DU111" s="36">
        <f t="shared" ca="1" si="106"/>
        <v>5.2517367091200015E-2</v>
      </c>
      <c r="DV111" s="36">
        <f t="shared" ca="1" si="106"/>
        <v>5.2517367091200015E-2</v>
      </c>
      <c r="DW111" s="36">
        <f t="shared" ca="1" si="106"/>
        <v>5.2517367091200015E-2</v>
      </c>
      <c r="DX111" s="56">
        <f t="shared" ca="1" si="106"/>
        <v>5.2517367091200015E-2</v>
      </c>
      <c r="DY111" s="56">
        <f t="shared" ca="1" si="106"/>
        <v>5.2517367091200015E-2</v>
      </c>
      <c r="DZ111" s="56">
        <f t="shared" ca="1" si="106"/>
        <v>0.10503473418240003</v>
      </c>
      <c r="EA111" s="56">
        <f t="shared" ca="1" si="106"/>
        <v>0.15755210127360003</v>
      </c>
      <c r="EB111" s="56">
        <f t="shared" ca="1" si="106"/>
        <v>0.26258683545600009</v>
      </c>
      <c r="EC111" s="82">
        <f t="shared" ca="1" si="90"/>
        <v>0.52517367091200018</v>
      </c>
      <c r="ED111" s="82">
        <f t="shared" ca="1" si="90"/>
        <v>1.0503473418240004</v>
      </c>
      <c r="EE111" s="82">
        <f t="shared" ca="1" si="90"/>
        <v>2.1006946836480007</v>
      </c>
      <c r="EF111" s="82">
        <f t="shared" ca="1" si="84"/>
        <v>4.2013893672960014</v>
      </c>
      <c r="EG111" s="36">
        <f t="shared" ca="1" si="107"/>
        <v>7.3055586461538452E-2</v>
      </c>
      <c r="EH111" s="36">
        <f t="shared" ca="1" si="107"/>
        <v>3.9571775999999996E-2</v>
      </c>
      <c r="EI111" s="36">
        <f t="shared" ca="1" si="107"/>
        <v>2.4992700631578945E-2</v>
      </c>
      <c r="EJ111" s="36">
        <f t="shared" ca="1" si="107"/>
        <v>1.7267684072727271E-2</v>
      </c>
      <c r="EK111" s="36">
        <f t="shared" ca="1" si="107"/>
        <v>1.5195561983999999E-2</v>
      </c>
      <c r="EL111" s="36">
        <f t="shared" ca="1" si="107"/>
        <v>1.5195561983999999E-2</v>
      </c>
      <c r="EM111" s="36">
        <f t="shared" ca="1" si="107"/>
        <v>1.5195561983999999E-2</v>
      </c>
      <c r="EN111" s="36">
        <f t="shared" ca="1" si="107"/>
        <v>1.5195561983999999E-2</v>
      </c>
      <c r="EO111" s="36">
        <f t="shared" ca="1" si="107"/>
        <v>1.5195561983999999E-2</v>
      </c>
      <c r="EP111" s="56">
        <f t="shared" ca="1" si="107"/>
        <v>1.5195561983999999E-2</v>
      </c>
      <c r="EQ111" s="56">
        <f t="shared" ca="1" si="107"/>
        <v>1.5195561983999999E-2</v>
      </c>
      <c r="ER111" s="56">
        <f t="shared" ca="1" si="107"/>
        <v>3.0391123967999999E-2</v>
      </c>
      <c r="ES111" s="56">
        <f t="shared" ca="1" si="107"/>
        <v>4.5586685951999995E-2</v>
      </c>
      <c r="ET111" s="56">
        <f t="shared" ca="1" si="107"/>
        <v>7.597780992E-2</v>
      </c>
      <c r="EU111" s="82">
        <f t="shared" ca="1" si="92"/>
        <v>0.15195561984</v>
      </c>
      <c r="EV111" s="82">
        <f t="shared" ca="1" si="92"/>
        <v>0.30391123968</v>
      </c>
      <c r="EW111" s="82">
        <f t="shared" ca="1" si="92"/>
        <v>0.60782247936</v>
      </c>
      <c r="EX111" s="82">
        <f t="shared" ca="1" si="85"/>
        <v>1.21564495872</v>
      </c>
    </row>
    <row r="112" spans="19:154" x14ac:dyDescent="0.15">
      <c r="S112" s="36">
        <v>109</v>
      </c>
      <c r="T112" s="40">
        <f>引用信息!W131</f>
        <v>345.54487599485299</v>
      </c>
      <c r="U112" s="40">
        <f>引用信息!X131</f>
        <v>24.580646005147035</v>
      </c>
      <c r="V112" s="40">
        <f>引用信息!Y131</f>
        <v>9.8133333333333344</v>
      </c>
      <c r="W112" s="40">
        <f>引用信息!Z131</f>
        <v>2.632718000000001</v>
      </c>
      <c r="X112" s="40">
        <f>引用信息!AA131</f>
        <v>0.76175999999999999</v>
      </c>
      <c r="Y112" s="37">
        <f>IF(INT(求节点($J$4:$J$21,$I$4:$I$21,节奏总纲!AD112))&gt;$I$21,$I$21,INT(求节点($J$4:$J$21,$I$4:$I$21,节奏总纲!AD112)))</f>
        <v>18</v>
      </c>
      <c r="Z112" s="37">
        <f>IF(INT(求节点($J$4:$J$21,$I$4:$I$21,节奏总纲!AE112))&gt;$I$21,$I$21,INT(求节点($J$4:$J$21,$I$4:$I$21,节奏总纲!AE112)))</f>
        <v>18</v>
      </c>
      <c r="AA112" s="37">
        <f>IF(INT(求节点($J$4:$J$21,$I$4:$I$21,节奏总纲!AF112))&gt;$I$21,$I$21,INT(求节点($J$4:$J$21,$I$4:$I$21,节奏总纲!AF112)))</f>
        <v>18</v>
      </c>
      <c r="AB112" s="37">
        <f>IF(INT(求节点($J$4:$J$21,$I$4:$I$21,节奏总纲!AG112))&gt;$I$21,$I$21,INT(求节点($J$4:$J$21,$I$4:$I$21,节奏总纲!AG112)))</f>
        <v>18</v>
      </c>
      <c r="AC112" s="37">
        <f>IF(INT(求节点($J$4:$J$21,$I$4:$I$21,节奏总纲!AH112))&gt;$I$21,$I$21,INT(求节点($J$4:$J$21,$I$4:$I$21,节奏总纲!AH112)))</f>
        <v>18</v>
      </c>
      <c r="AD112" s="55">
        <f>('[2]功能-行军令'!F$7+'[2]功能-行军令'!F$14+24*60/'[2]功能-行军令'!$F$18)*'[2]功能-行军令'!$AJ$7</f>
        <v>27.599999999999998</v>
      </c>
      <c r="AE112" s="55">
        <f>('[2]功能-行军令'!G$7+'[2]功能-行军令'!G$14+24*60/'[2]功能-行军令'!$F$18)*'[2]功能-行军令'!$AJ$7</f>
        <v>40.199999999999996</v>
      </c>
      <c r="AF112" s="55">
        <f>('[2]功能-行军令'!H$7+'[2]功能-行军令'!H$14+24*60/'[2]功能-行军令'!$F$18)*'[2]功能-行军令'!$AJ$7</f>
        <v>54.6</v>
      </c>
      <c r="AG112" s="55">
        <f>('[2]功能-行军令'!I$7+'[2]功能-行军令'!I$14+24*60/'[2]功能-行军令'!$F$18)*'[2]功能-行军令'!$AJ$7</f>
        <v>61.8</v>
      </c>
      <c r="AH112" s="55">
        <f>('[2]功能-行军令'!J$7+'[2]功能-行军令'!J$14+24*60/'[2]功能-行军令'!$F$18)*'[2]功能-行军令'!$AJ$7</f>
        <v>61.8</v>
      </c>
      <c r="AL112" s="35">
        <v>109</v>
      </c>
      <c r="AM112" s="28">
        <f t="shared" ca="1" si="108"/>
        <v>17.339641980407468</v>
      </c>
      <c r="AN112" s="28">
        <f t="shared" ca="1" si="108"/>
        <v>9.3923060727207091</v>
      </c>
      <c r="AO112" s="28">
        <f t="shared" ca="1" si="108"/>
        <v>5.9319827827709748</v>
      </c>
      <c r="AP112" s="28">
        <f t="shared" ca="1" si="108"/>
        <v>4.0984608317326732</v>
      </c>
      <c r="AQ112" s="28">
        <f t="shared" ca="1" si="108"/>
        <v>3.606645531924753</v>
      </c>
      <c r="AR112" s="28">
        <f t="shared" ca="1" si="108"/>
        <v>3.606645531924753</v>
      </c>
      <c r="AS112" s="28">
        <f t="shared" ca="1" si="108"/>
        <v>3.606645531924753</v>
      </c>
      <c r="AT112" s="28">
        <f t="shared" ca="1" si="108"/>
        <v>3.606645531924753</v>
      </c>
      <c r="AU112" s="28">
        <f t="shared" ca="1" si="102"/>
        <v>3.606645531924753</v>
      </c>
      <c r="AV112" s="28">
        <f t="shared" ca="1" si="109"/>
        <v>3.606645531924753</v>
      </c>
      <c r="AW112" s="28">
        <f t="shared" ca="1" si="109"/>
        <v>3.606645531924753</v>
      </c>
      <c r="AX112" s="28">
        <f t="shared" ca="1" si="109"/>
        <v>7.213291063849506</v>
      </c>
      <c r="AY112" s="28">
        <f t="shared" ca="1" si="109"/>
        <v>10.819936595774257</v>
      </c>
      <c r="AZ112" s="28">
        <f t="shared" ca="1" si="109"/>
        <v>18.033227659623766</v>
      </c>
      <c r="BA112" s="28">
        <f t="shared" ca="1" si="80"/>
        <v>36.066455319247531</v>
      </c>
      <c r="BB112" s="28">
        <f t="shared" ca="1" si="80"/>
        <v>72.132910638495062</v>
      </c>
      <c r="BC112" s="28">
        <f t="shared" ca="1" si="80"/>
        <v>144.26582127699012</v>
      </c>
      <c r="BD112" s="28">
        <f t="shared" ca="1" si="80"/>
        <v>288.53164255398025</v>
      </c>
      <c r="BE112" s="28"/>
      <c r="BF112" s="28">
        <f t="shared" ca="1" si="71"/>
        <v>639.07219549906563</v>
      </c>
      <c r="BG112" s="28"/>
      <c r="BI112" s="28"/>
      <c r="BJ112" s="28"/>
      <c r="BK112" s="28"/>
      <c r="BL112" s="36">
        <v>109</v>
      </c>
      <c r="BM112" s="36">
        <f t="shared" ca="1" si="103"/>
        <v>14.672367042242987</v>
      </c>
      <c r="BN112" s="36">
        <f t="shared" ca="1" si="103"/>
        <v>7.9475321478816179</v>
      </c>
      <c r="BO112" s="36">
        <f t="shared" ca="1" si="103"/>
        <v>5.0194939881357588</v>
      </c>
      <c r="BP112" s="36">
        <f t="shared" ca="1" si="103"/>
        <v>3.4680140281665239</v>
      </c>
      <c r="BQ112" s="36">
        <f t="shared" ca="1" si="103"/>
        <v>3.0518523447865413</v>
      </c>
      <c r="BR112" s="36">
        <f t="shared" ca="1" si="103"/>
        <v>3.0518523447865413</v>
      </c>
      <c r="BS112" s="36">
        <f t="shared" ca="1" si="103"/>
        <v>3.0518523447865413</v>
      </c>
      <c r="BT112" s="36">
        <f t="shared" ca="1" si="103"/>
        <v>3.0518523447865413</v>
      </c>
      <c r="BU112" s="36">
        <f t="shared" ca="1" si="103"/>
        <v>3.0518523447865413</v>
      </c>
      <c r="BV112" s="56">
        <f t="shared" ca="1" si="103"/>
        <v>3.0518523447865413</v>
      </c>
      <c r="BW112" s="56">
        <f t="shared" ca="1" si="103"/>
        <v>3.0518523447865413</v>
      </c>
      <c r="BX112" s="56">
        <f t="shared" ca="1" si="103"/>
        <v>6.1037046895730827</v>
      </c>
      <c r="BY112" s="56">
        <f t="shared" ca="1" si="103"/>
        <v>9.1555570343596226</v>
      </c>
      <c r="BZ112" s="56">
        <f t="shared" ca="1" si="103"/>
        <v>15.259261723932706</v>
      </c>
      <c r="CA112" s="82">
        <f t="shared" ca="1" si="81"/>
        <v>30.518523447865412</v>
      </c>
      <c r="CB112" s="82">
        <f t="shared" ca="1" si="81"/>
        <v>61.037046895730825</v>
      </c>
      <c r="CC112" s="82">
        <f t="shared" ca="1" si="81"/>
        <v>122.07409379146165</v>
      </c>
      <c r="CD112" s="82">
        <f t="shared" ca="1" si="81"/>
        <v>244.1481875829233</v>
      </c>
      <c r="CE112" s="36">
        <f t="shared" ca="1" si="104"/>
        <v>1.5202184144721704</v>
      </c>
      <c r="CF112" s="36">
        <f t="shared" ca="1" si="104"/>
        <v>0.82345164117242564</v>
      </c>
      <c r="CG112" s="36">
        <f t="shared" ca="1" si="104"/>
        <v>0.52007472074047933</v>
      </c>
      <c r="CH112" s="36">
        <f t="shared" ca="1" si="104"/>
        <v>0.35932435251160383</v>
      </c>
      <c r="CI112" s="36">
        <f t="shared" ca="1" si="104"/>
        <v>0.31620543021021141</v>
      </c>
      <c r="CJ112" s="36">
        <f t="shared" ca="1" si="104"/>
        <v>0.31620543021021141</v>
      </c>
      <c r="CK112" s="36">
        <f t="shared" ca="1" si="104"/>
        <v>0.31620543021021141</v>
      </c>
      <c r="CL112" s="36">
        <f t="shared" ca="1" si="104"/>
        <v>0.31620543021021141</v>
      </c>
      <c r="CM112" s="36">
        <f t="shared" ca="1" si="104"/>
        <v>0.31620543021021141</v>
      </c>
      <c r="CN112" s="56">
        <f t="shared" ca="1" si="104"/>
        <v>0.31620543021021141</v>
      </c>
      <c r="CO112" s="56">
        <f t="shared" ca="1" si="104"/>
        <v>0.31620543021021141</v>
      </c>
      <c r="CP112" s="56">
        <f t="shared" ca="1" si="104"/>
        <v>0.63241086042042283</v>
      </c>
      <c r="CQ112" s="56">
        <f t="shared" ca="1" si="104"/>
        <v>0.94861629063063424</v>
      </c>
      <c r="CR112" s="56">
        <f t="shared" ca="1" si="104"/>
        <v>1.5810271510510572</v>
      </c>
      <c r="CS112" s="82">
        <f t="shared" ca="1" si="82"/>
        <v>3.1620543021021144</v>
      </c>
      <c r="CT112" s="82">
        <f t="shared" ca="1" si="82"/>
        <v>6.3241086042042287</v>
      </c>
      <c r="CU112" s="82">
        <f t="shared" ca="1" si="82"/>
        <v>12.648217208408457</v>
      </c>
      <c r="CV112" s="82">
        <f t="shared" ca="1" si="82"/>
        <v>25.296434416816915</v>
      </c>
      <c r="CW112" s="36">
        <f t="shared" ca="1" si="105"/>
        <v>0.82432000000000016</v>
      </c>
      <c r="CX112" s="36">
        <f t="shared" ca="1" si="105"/>
        <v>0.44650666666666677</v>
      </c>
      <c r="CY112" s="36">
        <f t="shared" ca="1" si="105"/>
        <v>0.28200421052631586</v>
      </c>
      <c r="CZ112" s="36">
        <f t="shared" ca="1" si="105"/>
        <v>0.19483927272727275</v>
      </c>
      <c r="DA112" s="36">
        <f t="shared" ca="1" si="105"/>
        <v>0.17145856000000004</v>
      </c>
      <c r="DB112" s="36">
        <f t="shared" ca="1" si="105"/>
        <v>0.17145856000000004</v>
      </c>
      <c r="DC112" s="36">
        <f t="shared" ca="1" si="105"/>
        <v>0.17145856000000004</v>
      </c>
      <c r="DD112" s="36">
        <f t="shared" ca="1" si="105"/>
        <v>0.17145856000000004</v>
      </c>
      <c r="DE112" s="36">
        <f t="shared" ca="1" si="105"/>
        <v>0.17145856000000004</v>
      </c>
      <c r="DF112" s="56">
        <f t="shared" ca="1" si="105"/>
        <v>0.17145856000000004</v>
      </c>
      <c r="DG112" s="56">
        <f t="shared" ca="1" si="105"/>
        <v>0.17145856000000004</v>
      </c>
      <c r="DH112" s="56">
        <f t="shared" ca="1" si="105"/>
        <v>0.34291712000000008</v>
      </c>
      <c r="DI112" s="56">
        <f t="shared" ca="1" si="105"/>
        <v>0.51437568</v>
      </c>
      <c r="DJ112" s="56">
        <f t="shared" ca="1" si="105"/>
        <v>0.85729280000000019</v>
      </c>
      <c r="DK112" s="82">
        <f t="shared" ca="1" si="83"/>
        <v>1.7145856000000004</v>
      </c>
      <c r="DL112" s="82">
        <f t="shared" ca="1" si="83"/>
        <v>3.4291712000000008</v>
      </c>
      <c r="DM112" s="82">
        <f t="shared" ca="1" si="83"/>
        <v>6.8583424000000015</v>
      </c>
      <c r="DN112" s="82">
        <f t="shared" ca="1" si="83"/>
        <v>13.716684800000003</v>
      </c>
      <c r="DO112" s="36">
        <f t="shared" ca="1" si="106"/>
        <v>0.25031072676923083</v>
      </c>
      <c r="DP112" s="36">
        <f t="shared" ca="1" si="106"/>
        <v>0.13558497700000002</v>
      </c>
      <c r="DQ112" s="36">
        <f t="shared" ca="1" si="106"/>
        <v>8.5632617052631602E-2</v>
      </c>
      <c r="DR112" s="36">
        <f t="shared" ca="1" si="106"/>
        <v>5.9164353600000004E-2</v>
      </c>
      <c r="DS112" s="36">
        <f t="shared" ca="1" si="106"/>
        <v>5.206463116800001E-2</v>
      </c>
      <c r="DT112" s="36">
        <f t="shared" ca="1" si="106"/>
        <v>5.206463116800001E-2</v>
      </c>
      <c r="DU112" s="36">
        <f t="shared" ca="1" si="106"/>
        <v>5.206463116800001E-2</v>
      </c>
      <c r="DV112" s="36">
        <f t="shared" ca="1" si="106"/>
        <v>5.206463116800001E-2</v>
      </c>
      <c r="DW112" s="36">
        <f t="shared" ca="1" si="106"/>
        <v>5.206463116800001E-2</v>
      </c>
      <c r="DX112" s="56">
        <f t="shared" ca="1" si="106"/>
        <v>5.206463116800001E-2</v>
      </c>
      <c r="DY112" s="56">
        <f t="shared" ca="1" si="106"/>
        <v>5.206463116800001E-2</v>
      </c>
      <c r="DZ112" s="56">
        <f t="shared" ca="1" si="106"/>
        <v>0.10412926233600002</v>
      </c>
      <c r="EA112" s="56">
        <f t="shared" ca="1" si="106"/>
        <v>0.15619389350400004</v>
      </c>
      <c r="EB112" s="56">
        <f t="shared" ca="1" si="106"/>
        <v>0.2603231558400001</v>
      </c>
      <c r="EC112" s="82">
        <f t="shared" ca="1" si="90"/>
        <v>0.5206463116800002</v>
      </c>
      <c r="ED112" s="82">
        <f t="shared" ca="1" si="90"/>
        <v>1.0412926233600004</v>
      </c>
      <c r="EE112" s="82">
        <f t="shared" ca="1" si="90"/>
        <v>2.0825852467200008</v>
      </c>
      <c r="EF112" s="82">
        <f t="shared" ca="1" si="84"/>
        <v>4.1651704934400016</v>
      </c>
      <c r="EG112" s="36">
        <f t="shared" ca="1" si="107"/>
        <v>7.2425796923076921E-2</v>
      </c>
      <c r="EH112" s="36">
        <f t="shared" ca="1" si="107"/>
        <v>3.9230640000000004E-2</v>
      </c>
      <c r="EI112" s="36">
        <f t="shared" ca="1" si="107"/>
        <v>2.4777246315789474E-2</v>
      </c>
      <c r="EJ112" s="36">
        <f t="shared" ca="1" si="107"/>
        <v>1.7118824727272726E-2</v>
      </c>
      <c r="EK112" s="36">
        <f t="shared" ca="1" si="107"/>
        <v>1.5064565760000001E-2</v>
      </c>
      <c r="EL112" s="36">
        <f t="shared" ca="1" si="107"/>
        <v>1.5064565760000001E-2</v>
      </c>
      <c r="EM112" s="36">
        <f t="shared" ca="1" si="107"/>
        <v>1.5064565760000001E-2</v>
      </c>
      <c r="EN112" s="36">
        <f t="shared" ca="1" si="107"/>
        <v>1.5064565760000001E-2</v>
      </c>
      <c r="EO112" s="36">
        <f t="shared" ca="1" si="107"/>
        <v>1.5064565760000001E-2</v>
      </c>
      <c r="EP112" s="56">
        <f t="shared" ca="1" si="107"/>
        <v>1.5064565760000001E-2</v>
      </c>
      <c r="EQ112" s="56">
        <f t="shared" ca="1" si="107"/>
        <v>1.5064565760000001E-2</v>
      </c>
      <c r="ER112" s="56">
        <f t="shared" ca="1" si="107"/>
        <v>3.0129131520000001E-2</v>
      </c>
      <c r="ES112" s="56">
        <f t="shared" ca="1" si="107"/>
        <v>4.5193697279999993E-2</v>
      </c>
      <c r="ET112" s="56">
        <f t="shared" ca="1" si="107"/>
        <v>7.5322828800000005E-2</v>
      </c>
      <c r="EU112" s="82">
        <f t="shared" ca="1" si="92"/>
        <v>0.15064565760000001</v>
      </c>
      <c r="EV112" s="82">
        <f t="shared" ca="1" si="92"/>
        <v>0.30129131520000002</v>
      </c>
      <c r="EW112" s="82">
        <f t="shared" ca="1" si="92"/>
        <v>0.60258263040000004</v>
      </c>
      <c r="EX112" s="82">
        <f t="shared" ca="1" si="85"/>
        <v>1.2051652608000001</v>
      </c>
    </row>
    <row r="113" spans="19:154" x14ac:dyDescent="0.15">
      <c r="S113" s="36">
        <v>110</v>
      </c>
      <c r="T113" s="40">
        <f>引用信息!W132</f>
        <v>342.54013794272385</v>
      </c>
      <c r="U113" s="40">
        <f>引用信息!X132</f>
        <v>24.366901257276186</v>
      </c>
      <c r="V113" s="40">
        <f>引用信息!Y132</f>
        <v>9.7279999999999998</v>
      </c>
      <c r="W113" s="40">
        <f>引用信息!Z132</f>
        <v>2.6098248000000006</v>
      </c>
      <c r="X113" s="40">
        <f>引用信息!AA132</f>
        <v>0.75513599999999992</v>
      </c>
      <c r="Y113" s="37">
        <f>IF(INT(求节点($J$4:$J$21,$I$4:$I$21,节奏总纲!AD113))&gt;$I$21,$I$21,INT(求节点($J$4:$J$21,$I$4:$I$21,节奏总纲!AD113)))</f>
        <v>18</v>
      </c>
      <c r="Z113" s="37">
        <f>IF(INT(求节点($J$4:$J$21,$I$4:$I$21,节奏总纲!AE113))&gt;$I$21,$I$21,INT(求节点($J$4:$J$21,$I$4:$I$21,节奏总纲!AE113)))</f>
        <v>18</v>
      </c>
      <c r="AA113" s="37">
        <f>IF(INT(求节点($J$4:$J$21,$I$4:$I$21,节奏总纲!AF113))&gt;$I$21,$I$21,INT(求节点($J$4:$J$21,$I$4:$I$21,节奏总纲!AF113)))</f>
        <v>18</v>
      </c>
      <c r="AB113" s="37">
        <f>IF(INT(求节点($J$4:$J$21,$I$4:$I$21,节奏总纲!AG113))&gt;$I$21,$I$21,INT(求节点($J$4:$J$21,$I$4:$I$21,节奏总纲!AG113)))</f>
        <v>18</v>
      </c>
      <c r="AC113" s="37">
        <f>IF(INT(求节点($J$4:$J$21,$I$4:$I$21,节奏总纲!AH113))&gt;$I$21,$I$21,INT(求节点($J$4:$J$21,$I$4:$I$21,节奏总纲!AH113)))</f>
        <v>18</v>
      </c>
      <c r="AD113" s="55">
        <f>('[2]功能-行军令'!F$7+'[2]功能-行军令'!F$14+24*60/'[2]功能-行军令'!$F$18)*'[2]功能-行军令'!$AJ$7</f>
        <v>27.599999999999998</v>
      </c>
      <c r="AE113" s="55">
        <f>('[2]功能-行军令'!G$7+'[2]功能-行军令'!G$14+24*60/'[2]功能-行军令'!$F$18)*'[2]功能-行军令'!$AJ$7</f>
        <v>40.199999999999996</v>
      </c>
      <c r="AF113" s="55">
        <f>('[2]功能-行军令'!H$7+'[2]功能-行军令'!H$14+24*60/'[2]功能-行军令'!$F$18)*'[2]功能-行军令'!$AJ$7</f>
        <v>54.6</v>
      </c>
      <c r="AG113" s="55">
        <f>('[2]功能-行军令'!I$7+'[2]功能-行军令'!I$14+24*60/'[2]功能-行军令'!$F$18)*'[2]功能-行军令'!$AJ$7</f>
        <v>61.8</v>
      </c>
      <c r="AH113" s="55">
        <f>('[2]功能-行军令'!J$7+'[2]功能-行军令'!J$14+24*60/'[2]功能-行军令'!$F$18)*'[2]功能-行军令'!$AJ$7</f>
        <v>61.8</v>
      </c>
      <c r="AL113" s="35">
        <v>110</v>
      </c>
      <c r="AM113" s="28">
        <f t="shared" ca="1" si="108"/>
        <v>17.188862484925661</v>
      </c>
      <c r="AN113" s="28">
        <f t="shared" ca="1" si="108"/>
        <v>9.3106338460014015</v>
      </c>
      <c r="AO113" s="28">
        <f t="shared" ca="1" si="108"/>
        <v>5.8804003237903579</v>
      </c>
      <c r="AP113" s="28">
        <f t="shared" ca="1" si="108"/>
        <v>4.0628220418915202</v>
      </c>
      <c r="AQ113" s="28">
        <f t="shared" ca="1" si="108"/>
        <v>3.5752833968645379</v>
      </c>
      <c r="AR113" s="28">
        <f t="shared" ca="1" si="108"/>
        <v>3.5752833968645379</v>
      </c>
      <c r="AS113" s="28">
        <f t="shared" ca="1" si="108"/>
        <v>3.5752833968645379</v>
      </c>
      <c r="AT113" s="28">
        <f t="shared" ca="1" si="108"/>
        <v>3.5752833968645379</v>
      </c>
      <c r="AU113" s="28">
        <f t="shared" ca="1" si="102"/>
        <v>3.5752833968645379</v>
      </c>
      <c r="AV113" s="28">
        <f t="shared" ca="1" si="109"/>
        <v>3.5752833968645379</v>
      </c>
      <c r="AW113" s="28">
        <f t="shared" ca="1" si="109"/>
        <v>3.5752833968645379</v>
      </c>
      <c r="AX113" s="28">
        <f t="shared" ca="1" si="109"/>
        <v>7.1505667937290758</v>
      </c>
      <c r="AY113" s="28">
        <f t="shared" ca="1" si="109"/>
        <v>10.725850190593611</v>
      </c>
      <c r="AZ113" s="28">
        <f t="shared" ca="1" si="109"/>
        <v>17.876416984322692</v>
      </c>
      <c r="BA113" s="28">
        <f t="shared" ca="1" si="80"/>
        <v>35.752833968645383</v>
      </c>
      <c r="BB113" s="28">
        <f t="shared" ca="1" si="80"/>
        <v>71.505667937290767</v>
      </c>
      <c r="BC113" s="28">
        <f t="shared" ca="1" si="80"/>
        <v>143.01133587458153</v>
      </c>
      <c r="BD113" s="28">
        <f t="shared" ca="1" si="80"/>
        <v>286.02267174916307</v>
      </c>
      <c r="BE113" s="28"/>
      <c r="BF113" s="28">
        <f t="shared" ca="1" si="71"/>
        <v>633.51504597298685</v>
      </c>
      <c r="BG113" s="28"/>
      <c r="BI113" s="28"/>
      <c r="BJ113" s="28"/>
      <c r="BK113" s="28"/>
      <c r="BL113" s="36">
        <v>110</v>
      </c>
      <c r="BM113" s="36">
        <f t="shared" ca="1" si="103"/>
        <v>14.544781241875658</v>
      </c>
      <c r="BN113" s="36">
        <f t="shared" ca="1" si="103"/>
        <v>7.8784231726826484</v>
      </c>
      <c r="BO113" s="36">
        <f t="shared" ca="1" si="103"/>
        <v>4.975846214325883</v>
      </c>
      <c r="BP113" s="36">
        <f t="shared" ca="1" si="103"/>
        <v>3.4378573844433369</v>
      </c>
      <c r="BQ113" s="36">
        <f t="shared" ca="1" si="103"/>
        <v>3.025314498310137</v>
      </c>
      <c r="BR113" s="36">
        <f t="shared" ca="1" si="103"/>
        <v>3.025314498310137</v>
      </c>
      <c r="BS113" s="36">
        <f t="shared" ca="1" si="103"/>
        <v>3.025314498310137</v>
      </c>
      <c r="BT113" s="36">
        <f t="shared" ca="1" si="103"/>
        <v>3.025314498310137</v>
      </c>
      <c r="BU113" s="36">
        <f t="shared" ca="1" si="103"/>
        <v>3.025314498310137</v>
      </c>
      <c r="BV113" s="56">
        <f t="shared" ca="1" si="103"/>
        <v>3.025314498310137</v>
      </c>
      <c r="BW113" s="56">
        <f t="shared" ca="1" si="103"/>
        <v>3.025314498310137</v>
      </c>
      <c r="BX113" s="56">
        <f t="shared" ca="1" si="103"/>
        <v>6.050628996620274</v>
      </c>
      <c r="BY113" s="56">
        <f t="shared" ca="1" si="103"/>
        <v>9.0759434949304101</v>
      </c>
      <c r="BZ113" s="56">
        <f t="shared" ca="1" si="103"/>
        <v>15.126572491550686</v>
      </c>
      <c r="CA113" s="82">
        <f t="shared" ca="1" si="81"/>
        <v>30.253144983101372</v>
      </c>
      <c r="CB113" s="82">
        <f t="shared" ca="1" si="81"/>
        <v>60.506289966202743</v>
      </c>
      <c r="CC113" s="82">
        <f t="shared" ca="1" si="81"/>
        <v>121.01257993240549</v>
      </c>
      <c r="CD113" s="82">
        <f t="shared" ca="1" si="81"/>
        <v>242.02515986481097</v>
      </c>
      <c r="CE113" s="36">
        <f t="shared" ca="1" si="104"/>
        <v>1.5069991239115426</v>
      </c>
      <c r="CF113" s="36">
        <f t="shared" ca="1" si="104"/>
        <v>0.81629119211875223</v>
      </c>
      <c r="CG113" s="36">
        <f t="shared" ca="1" si="104"/>
        <v>0.51555233186447513</v>
      </c>
      <c r="CH113" s="36">
        <f t="shared" ca="1" si="104"/>
        <v>0.3561997929245464</v>
      </c>
      <c r="CI113" s="36">
        <f t="shared" ca="1" si="104"/>
        <v>0.31345581777360088</v>
      </c>
      <c r="CJ113" s="36">
        <f t="shared" ca="1" si="104"/>
        <v>0.31345581777360088</v>
      </c>
      <c r="CK113" s="36">
        <f t="shared" ca="1" si="104"/>
        <v>0.31345581777360088</v>
      </c>
      <c r="CL113" s="36">
        <f t="shared" ca="1" si="104"/>
        <v>0.31345581777360088</v>
      </c>
      <c r="CM113" s="36">
        <f t="shared" ca="1" si="104"/>
        <v>0.31345581777360088</v>
      </c>
      <c r="CN113" s="56">
        <f t="shared" ca="1" si="104"/>
        <v>0.31345581777360088</v>
      </c>
      <c r="CO113" s="56">
        <f t="shared" ca="1" si="104"/>
        <v>0.31345581777360088</v>
      </c>
      <c r="CP113" s="56">
        <f t="shared" ca="1" si="104"/>
        <v>0.62691163554720175</v>
      </c>
      <c r="CQ113" s="56">
        <f t="shared" ca="1" si="104"/>
        <v>0.94036745332080252</v>
      </c>
      <c r="CR113" s="56">
        <f t="shared" ca="1" si="104"/>
        <v>1.5672790888680044</v>
      </c>
      <c r="CS113" s="82">
        <f t="shared" ca="1" si="82"/>
        <v>3.1345581777360088</v>
      </c>
      <c r="CT113" s="82">
        <f t="shared" ca="1" si="82"/>
        <v>6.2691163554720175</v>
      </c>
      <c r="CU113" s="82">
        <f t="shared" ca="1" si="82"/>
        <v>12.538232710944035</v>
      </c>
      <c r="CV113" s="82">
        <f t="shared" ca="1" si="82"/>
        <v>25.07646542188807</v>
      </c>
      <c r="CW113" s="36">
        <f t="shared" ca="1" si="105"/>
        <v>0.8171520000000001</v>
      </c>
      <c r="CX113" s="36">
        <f t="shared" ca="1" si="105"/>
        <v>0.44262400000000007</v>
      </c>
      <c r="CY113" s="36">
        <f t="shared" ca="1" si="105"/>
        <v>0.27955200000000002</v>
      </c>
      <c r="CZ113" s="36">
        <f t="shared" ca="1" si="105"/>
        <v>0.19314501818181817</v>
      </c>
      <c r="DA113" s="36">
        <f t="shared" ca="1" si="105"/>
        <v>0.16996761600000002</v>
      </c>
      <c r="DB113" s="36">
        <f t="shared" ca="1" si="105"/>
        <v>0.16996761600000002</v>
      </c>
      <c r="DC113" s="36">
        <f t="shared" ca="1" si="105"/>
        <v>0.16996761600000002</v>
      </c>
      <c r="DD113" s="36">
        <f t="shared" ca="1" si="105"/>
        <v>0.16996761600000002</v>
      </c>
      <c r="DE113" s="36">
        <f t="shared" ca="1" si="105"/>
        <v>0.16996761600000002</v>
      </c>
      <c r="DF113" s="56">
        <f t="shared" ca="1" si="105"/>
        <v>0.16996761600000002</v>
      </c>
      <c r="DG113" s="56">
        <f t="shared" ca="1" si="105"/>
        <v>0.16996761600000002</v>
      </c>
      <c r="DH113" s="56">
        <f t="shared" ca="1" si="105"/>
        <v>0.33993523200000003</v>
      </c>
      <c r="DI113" s="56">
        <f t="shared" ca="1" si="105"/>
        <v>0.50990284799999996</v>
      </c>
      <c r="DJ113" s="56">
        <f t="shared" ca="1" si="105"/>
        <v>0.84983807999999994</v>
      </c>
      <c r="DK113" s="82">
        <f t="shared" ca="1" si="83"/>
        <v>1.6996761599999999</v>
      </c>
      <c r="DL113" s="82">
        <f t="shared" ca="1" si="83"/>
        <v>3.3993523199999998</v>
      </c>
      <c r="DM113" s="82">
        <f t="shared" ca="1" si="83"/>
        <v>6.7987046399999995</v>
      </c>
      <c r="DN113" s="82">
        <f t="shared" ca="1" si="83"/>
        <v>13.597409279999999</v>
      </c>
      <c r="DO113" s="36">
        <f t="shared" ca="1" si="106"/>
        <v>0.2481341117538462</v>
      </c>
      <c r="DP113" s="36">
        <f t="shared" ca="1" si="106"/>
        <v>0.13440597720000003</v>
      </c>
      <c r="DQ113" s="36">
        <f t="shared" ca="1" si="106"/>
        <v>8.4887985600000021E-2</v>
      </c>
      <c r="DR113" s="36">
        <f t="shared" ca="1" si="106"/>
        <v>5.8649880960000005E-2</v>
      </c>
      <c r="DS113" s="36">
        <f t="shared" ca="1" si="106"/>
        <v>5.1611895244800012E-2</v>
      </c>
      <c r="DT113" s="36">
        <f t="shared" ca="1" si="106"/>
        <v>5.1611895244800012E-2</v>
      </c>
      <c r="DU113" s="36">
        <f t="shared" ca="1" si="106"/>
        <v>5.1611895244800012E-2</v>
      </c>
      <c r="DV113" s="36">
        <f t="shared" ca="1" si="106"/>
        <v>5.1611895244800012E-2</v>
      </c>
      <c r="DW113" s="36">
        <f t="shared" ca="1" si="106"/>
        <v>5.1611895244800012E-2</v>
      </c>
      <c r="DX113" s="56">
        <f t="shared" ca="1" si="106"/>
        <v>5.1611895244800012E-2</v>
      </c>
      <c r="DY113" s="56">
        <f t="shared" ca="1" si="106"/>
        <v>5.1611895244800012E-2</v>
      </c>
      <c r="DZ113" s="56">
        <f t="shared" ca="1" si="106"/>
        <v>0.10322379048960002</v>
      </c>
      <c r="EA113" s="56">
        <f t="shared" ca="1" si="106"/>
        <v>0.15483568573440001</v>
      </c>
      <c r="EB113" s="56">
        <f t="shared" ca="1" si="106"/>
        <v>0.25805947622400005</v>
      </c>
      <c r="EC113" s="82">
        <f t="shared" ca="1" si="90"/>
        <v>0.5161189524480001</v>
      </c>
      <c r="ED113" s="82">
        <f t="shared" ca="1" si="90"/>
        <v>1.0322379048960002</v>
      </c>
      <c r="EE113" s="82">
        <f t="shared" ca="1" si="90"/>
        <v>2.0644758097920004</v>
      </c>
      <c r="EF113" s="82">
        <f t="shared" ca="1" si="84"/>
        <v>4.1289516195840008</v>
      </c>
      <c r="EG113" s="36">
        <f t="shared" ca="1" si="107"/>
        <v>7.1796007384615376E-2</v>
      </c>
      <c r="EH113" s="36">
        <f t="shared" ca="1" si="107"/>
        <v>3.8889503999999998E-2</v>
      </c>
      <c r="EI113" s="36">
        <f t="shared" ca="1" si="107"/>
        <v>2.4561791999999999E-2</v>
      </c>
      <c r="EJ113" s="36">
        <f t="shared" ca="1" si="107"/>
        <v>1.6969965381818178E-2</v>
      </c>
      <c r="EK113" s="36">
        <f t="shared" ca="1" si="107"/>
        <v>1.4933569535999999E-2</v>
      </c>
      <c r="EL113" s="36">
        <f t="shared" ca="1" si="107"/>
        <v>1.4933569535999999E-2</v>
      </c>
      <c r="EM113" s="36">
        <f t="shared" ca="1" si="107"/>
        <v>1.4933569535999999E-2</v>
      </c>
      <c r="EN113" s="36">
        <f t="shared" ca="1" si="107"/>
        <v>1.4933569535999999E-2</v>
      </c>
      <c r="EO113" s="36">
        <f t="shared" ca="1" si="107"/>
        <v>1.4933569535999999E-2</v>
      </c>
      <c r="EP113" s="56">
        <f t="shared" ca="1" si="107"/>
        <v>1.4933569535999999E-2</v>
      </c>
      <c r="EQ113" s="56">
        <f t="shared" ca="1" si="107"/>
        <v>1.4933569535999999E-2</v>
      </c>
      <c r="ER113" s="56">
        <f t="shared" ca="1" si="107"/>
        <v>2.9867139071999997E-2</v>
      </c>
      <c r="ES113" s="56">
        <f t="shared" ca="1" si="107"/>
        <v>4.4800708607999992E-2</v>
      </c>
      <c r="ET113" s="56">
        <f t="shared" ca="1" si="107"/>
        <v>7.4667847679999996E-2</v>
      </c>
      <c r="EU113" s="82">
        <f t="shared" ca="1" si="92"/>
        <v>0.14933569535999999</v>
      </c>
      <c r="EV113" s="82">
        <f t="shared" ca="1" si="92"/>
        <v>0.29867139071999999</v>
      </c>
      <c r="EW113" s="82">
        <f t="shared" ca="1" si="92"/>
        <v>0.59734278143999997</v>
      </c>
      <c r="EX113" s="82">
        <f t="shared" ca="1" si="85"/>
        <v>1.1946855628799999</v>
      </c>
    </row>
    <row r="114" spans="19:154" x14ac:dyDescent="0.15">
      <c r="S114" s="36">
        <v>111</v>
      </c>
      <c r="T114" s="40">
        <f>引用信息!W133</f>
        <v>339.5353998905947</v>
      </c>
      <c r="U114" s="40">
        <f>引用信息!X133</f>
        <v>24.153156509405346</v>
      </c>
      <c r="V114" s="40">
        <f>引用信息!Y133</f>
        <v>9.6426666666666669</v>
      </c>
      <c r="W114" s="40">
        <f>引用信息!Z133</f>
        <v>2.5869316000000007</v>
      </c>
      <c r="X114" s="40">
        <f>引用信息!AA133</f>
        <v>0.74851199999999996</v>
      </c>
      <c r="Y114" s="37">
        <f>IF(INT(求节点($J$4:$J$21,$I$4:$I$21,节奏总纲!AD114))&gt;$I$21,$I$21,INT(求节点($J$4:$J$21,$I$4:$I$21,节奏总纲!AD114)))</f>
        <v>18</v>
      </c>
      <c r="Z114" s="37">
        <f>IF(INT(求节点($J$4:$J$21,$I$4:$I$21,节奏总纲!AE114))&gt;$I$21,$I$21,INT(求节点($J$4:$J$21,$I$4:$I$21,节奏总纲!AE114)))</f>
        <v>18</v>
      </c>
      <c r="AA114" s="37">
        <f>IF(INT(求节点($J$4:$J$21,$I$4:$I$21,节奏总纲!AF114))&gt;$I$21,$I$21,INT(求节点($J$4:$J$21,$I$4:$I$21,节奏总纲!AF114)))</f>
        <v>18</v>
      </c>
      <c r="AB114" s="37">
        <f>IF(INT(求节点($J$4:$J$21,$I$4:$I$21,节奏总纲!AG114))&gt;$I$21,$I$21,INT(求节点($J$4:$J$21,$I$4:$I$21,节奏总纲!AG114)))</f>
        <v>18</v>
      </c>
      <c r="AC114" s="37">
        <f>IF(INT(求节点($J$4:$J$21,$I$4:$I$21,节奏总纲!AH114))&gt;$I$21,$I$21,INT(求节点($J$4:$J$21,$I$4:$I$21,节奏总纲!AH114)))</f>
        <v>18</v>
      </c>
      <c r="AD114" s="55">
        <f>('[2]功能-行军令'!F$7+'[2]功能-行军令'!F$14+24*60/'[2]功能-行军令'!$F$18)*'[2]功能-行军令'!$AJ$7</f>
        <v>27.599999999999998</v>
      </c>
      <c r="AE114" s="55">
        <f>('[2]功能-行军令'!G$7+'[2]功能-行军令'!G$14+24*60/'[2]功能-行军令'!$F$18)*'[2]功能-行军令'!$AJ$7</f>
        <v>40.199999999999996</v>
      </c>
      <c r="AF114" s="55">
        <f>('[2]功能-行军令'!H$7+'[2]功能-行军令'!H$14+24*60/'[2]功能-行军令'!$F$18)*'[2]功能-行军令'!$AJ$7</f>
        <v>54.6</v>
      </c>
      <c r="AG114" s="55">
        <f>('[2]功能-行军令'!I$7+'[2]功能-行军令'!I$14+24*60/'[2]功能-行军令'!$F$18)*'[2]功能-行军令'!$AJ$7</f>
        <v>61.8</v>
      </c>
      <c r="AH114" s="55">
        <f>('[2]功能-行军令'!J$7+'[2]功能-行军令'!J$14+24*60/'[2]功能-行军令'!$F$18)*'[2]功能-行军令'!$AJ$7</f>
        <v>61.8</v>
      </c>
      <c r="AL114" s="35">
        <v>111</v>
      </c>
      <c r="AM114" s="28">
        <f t="shared" ca="1" si="108"/>
        <v>17.038082989443861</v>
      </c>
      <c r="AN114" s="28">
        <f t="shared" ca="1" si="108"/>
        <v>9.2289616192820887</v>
      </c>
      <c r="AO114" s="28">
        <f t="shared" ca="1" si="108"/>
        <v>5.8288178648097411</v>
      </c>
      <c r="AP114" s="28">
        <f t="shared" ca="1" si="108"/>
        <v>4.0271832520503663</v>
      </c>
      <c r="AQ114" s="28">
        <f t="shared" ca="1" si="108"/>
        <v>3.5439212618043228</v>
      </c>
      <c r="AR114" s="28">
        <f t="shared" ca="1" si="108"/>
        <v>3.5439212618043228</v>
      </c>
      <c r="AS114" s="28">
        <f t="shared" ca="1" si="108"/>
        <v>3.5439212618043228</v>
      </c>
      <c r="AT114" s="28">
        <f t="shared" ca="1" si="108"/>
        <v>3.5439212618043228</v>
      </c>
      <c r="AU114" s="28">
        <f t="shared" ca="1" si="102"/>
        <v>3.5439212618043228</v>
      </c>
      <c r="AV114" s="28">
        <f t="shared" ca="1" si="109"/>
        <v>3.5439212618043228</v>
      </c>
      <c r="AW114" s="28">
        <f t="shared" ca="1" si="109"/>
        <v>3.5439212618043228</v>
      </c>
      <c r="AX114" s="28">
        <f t="shared" ca="1" si="109"/>
        <v>7.0878425236086455</v>
      </c>
      <c r="AY114" s="28">
        <f t="shared" ca="1" si="109"/>
        <v>10.631763785412968</v>
      </c>
      <c r="AZ114" s="28">
        <f t="shared" ca="1" si="109"/>
        <v>17.719606309021614</v>
      </c>
      <c r="BA114" s="28">
        <f t="shared" ca="1" si="80"/>
        <v>35.439212618043229</v>
      </c>
      <c r="BB114" s="28">
        <f t="shared" ca="1" si="80"/>
        <v>70.878425236086457</v>
      </c>
      <c r="BC114" s="28">
        <f t="shared" ca="1" si="80"/>
        <v>141.75685047217291</v>
      </c>
      <c r="BD114" s="28">
        <f t="shared" ca="1" si="80"/>
        <v>283.51370094434583</v>
      </c>
      <c r="BE114" s="28"/>
      <c r="BF114" s="28">
        <f t="shared" ca="1" si="71"/>
        <v>627.95789644690797</v>
      </c>
      <c r="BG114" s="28"/>
      <c r="BI114" s="28"/>
      <c r="BJ114" s="28"/>
      <c r="BK114" s="28"/>
      <c r="BL114" s="36">
        <v>111</v>
      </c>
      <c r="BM114" s="36">
        <f t="shared" ref="BM114:BZ123" ca="1" si="110">IF(OFFSET($X$3,$S114,BM$1)&lt;BM$3,0,
OFFSET($S$3,$S114,BM$1)
*IFERROR(INDEX($K$49:$K$66,OFFSET($X$3,$S114,BM$1)-BM$3+1),0)
*OFFSET($AC$3,$S114,BM$1)
/(INDEX($D$4:$D$21,BM$3)
*INDEX($E$4:$E$21,BM$3)))</f>
        <v>14.417195441508328</v>
      </c>
      <c r="BN114" s="36">
        <f t="shared" ca="1" si="110"/>
        <v>7.8093141974836771</v>
      </c>
      <c r="BO114" s="36">
        <f t="shared" ca="1" si="110"/>
        <v>4.9321984405160064</v>
      </c>
      <c r="BP114" s="36">
        <f t="shared" ca="1" si="110"/>
        <v>3.4077007407201498</v>
      </c>
      <c r="BQ114" s="36">
        <f t="shared" ca="1" si="110"/>
        <v>2.9987766518337322</v>
      </c>
      <c r="BR114" s="36">
        <f t="shared" ca="1" si="110"/>
        <v>2.9987766518337322</v>
      </c>
      <c r="BS114" s="36">
        <f t="shared" ca="1" si="110"/>
        <v>2.9987766518337322</v>
      </c>
      <c r="BT114" s="36">
        <f t="shared" ca="1" si="110"/>
        <v>2.9987766518337322</v>
      </c>
      <c r="BU114" s="36">
        <f t="shared" ca="1" si="110"/>
        <v>2.9987766518337322</v>
      </c>
      <c r="BV114" s="56">
        <f t="shared" ca="1" si="110"/>
        <v>2.9987766518337322</v>
      </c>
      <c r="BW114" s="56">
        <f t="shared" ca="1" si="110"/>
        <v>2.9987766518337322</v>
      </c>
      <c r="BX114" s="56">
        <f t="shared" ca="1" si="110"/>
        <v>5.9975533036674644</v>
      </c>
      <c r="BY114" s="56">
        <f t="shared" ca="1" si="110"/>
        <v>8.9963299555011957</v>
      </c>
      <c r="BZ114" s="56">
        <f t="shared" ca="1" si="110"/>
        <v>14.993883259168662</v>
      </c>
      <c r="CA114" s="82">
        <f t="shared" ca="1" si="81"/>
        <v>29.987766518337324</v>
      </c>
      <c r="CB114" s="82">
        <f t="shared" ca="1" si="81"/>
        <v>59.975533036674648</v>
      </c>
      <c r="CC114" s="82">
        <f t="shared" ca="1" si="81"/>
        <v>119.9510660733493</v>
      </c>
      <c r="CD114" s="82">
        <f t="shared" ca="1" si="81"/>
        <v>239.90213214669859</v>
      </c>
      <c r="CE114" s="36">
        <f t="shared" ref="CE114:CR123" ca="1" si="111">IF(OFFSET($X$3,$S114,CE$1)&lt;CE$3,0,
OFFSET($S$3,$S114,CE$1)
*IFERROR(INDEX($K$49:$K$66,OFFSET($X$3,$S114,CE$1)-CE$3+1),0)
*OFFSET($AC$3,$S114,CE$1)
/(INDEX($D$4:$D$21,CE$3)
*INDEX($E$4:$E$21,CE$3)))</f>
        <v>1.4937798333509151</v>
      </c>
      <c r="CF114" s="36">
        <f t="shared" ca="1" si="111"/>
        <v>0.80913074306507904</v>
      </c>
      <c r="CG114" s="36">
        <f t="shared" ca="1" si="111"/>
        <v>0.51102994298847104</v>
      </c>
      <c r="CH114" s="36">
        <f t="shared" ca="1" si="111"/>
        <v>0.35307523333748903</v>
      </c>
      <c r="CI114" s="36">
        <f t="shared" ca="1" si="111"/>
        <v>0.31070620533699034</v>
      </c>
      <c r="CJ114" s="36">
        <f t="shared" ca="1" si="111"/>
        <v>0.31070620533699034</v>
      </c>
      <c r="CK114" s="36">
        <f t="shared" ca="1" si="111"/>
        <v>0.31070620533699034</v>
      </c>
      <c r="CL114" s="36">
        <f t="shared" ca="1" si="111"/>
        <v>0.31070620533699034</v>
      </c>
      <c r="CM114" s="36">
        <f t="shared" ca="1" si="111"/>
        <v>0.31070620533699034</v>
      </c>
      <c r="CN114" s="56">
        <f t="shared" ca="1" si="111"/>
        <v>0.31070620533699034</v>
      </c>
      <c r="CO114" s="56">
        <f t="shared" ca="1" si="111"/>
        <v>0.31070620533699034</v>
      </c>
      <c r="CP114" s="56">
        <f t="shared" ca="1" si="111"/>
        <v>0.62141241067398068</v>
      </c>
      <c r="CQ114" s="56">
        <f t="shared" ca="1" si="111"/>
        <v>0.93211861601097101</v>
      </c>
      <c r="CR114" s="56">
        <f t="shared" ca="1" si="111"/>
        <v>1.553531026684952</v>
      </c>
      <c r="CS114" s="82">
        <f t="shared" ca="1" si="82"/>
        <v>3.107062053369904</v>
      </c>
      <c r="CT114" s="82">
        <f t="shared" ca="1" si="82"/>
        <v>6.2141241067398081</v>
      </c>
      <c r="CU114" s="82">
        <f t="shared" ca="1" si="82"/>
        <v>12.428248213479616</v>
      </c>
      <c r="CV114" s="82">
        <f t="shared" ca="1" si="82"/>
        <v>24.856496426959232</v>
      </c>
      <c r="CW114" s="36">
        <f t="shared" ref="CW114:DJ123" ca="1" si="112">IF(OFFSET($X$3,$S114,CW$1)&lt;CW$3,0,
OFFSET($S$3,$S114,CW$1)
*IFERROR(INDEX($K$49:$K$66,OFFSET($X$3,$S114,CW$1)-CW$3+1),0)
*OFFSET($AC$3,$S114,CW$1)
/(INDEX($D$4:$D$21,CW$3)
*INDEX($E$4:$E$21,CW$3)))</f>
        <v>0.80998400000000004</v>
      </c>
      <c r="CX114" s="36">
        <f t="shared" ca="1" si="112"/>
        <v>0.43874133333333337</v>
      </c>
      <c r="CY114" s="36">
        <f t="shared" ca="1" si="112"/>
        <v>0.27709978947368424</v>
      </c>
      <c r="CZ114" s="36">
        <f t="shared" ca="1" si="112"/>
        <v>0.19145076363636362</v>
      </c>
      <c r="DA114" s="36">
        <f t="shared" ca="1" si="112"/>
        <v>0.16847667199999999</v>
      </c>
      <c r="DB114" s="36">
        <f t="shared" ca="1" si="112"/>
        <v>0.16847667199999999</v>
      </c>
      <c r="DC114" s="36">
        <f t="shared" ca="1" si="112"/>
        <v>0.16847667199999999</v>
      </c>
      <c r="DD114" s="36">
        <f t="shared" ca="1" si="112"/>
        <v>0.16847667199999999</v>
      </c>
      <c r="DE114" s="36">
        <f t="shared" ca="1" si="112"/>
        <v>0.16847667199999999</v>
      </c>
      <c r="DF114" s="56">
        <f t="shared" ca="1" si="112"/>
        <v>0.16847667199999999</v>
      </c>
      <c r="DG114" s="56">
        <f t="shared" ca="1" si="112"/>
        <v>0.16847667199999999</v>
      </c>
      <c r="DH114" s="56">
        <f t="shared" ca="1" si="112"/>
        <v>0.33695334399999999</v>
      </c>
      <c r="DI114" s="56">
        <f t="shared" ca="1" si="112"/>
        <v>0.50543001599999993</v>
      </c>
      <c r="DJ114" s="56">
        <f t="shared" ca="1" si="112"/>
        <v>0.84238336000000003</v>
      </c>
      <c r="DK114" s="82">
        <f t="shared" ca="1" si="83"/>
        <v>1.6847667200000001</v>
      </c>
      <c r="DL114" s="82">
        <f t="shared" ca="1" si="83"/>
        <v>3.3695334400000001</v>
      </c>
      <c r="DM114" s="82">
        <f t="shared" ca="1" si="83"/>
        <v>6.7390668800000002</v>
      </c>
      <c r="DN114" s="82">
        <f t="shared" ca="1" si="83"/>
        <v>13.47813376</v>
      </c>
      <c r="DO114" s="36">
        <f t="shared" ref="DO114:EB123" ca="1" si="113">IF(OFFSET($X$3,$S114,DO$1)&lt;DO$3,0,
OFFSET($S$3,$S114,DO$1)
*IFERROR(INDEX($K$49:$K$66,OFFSET($X$3,$S114,DO$1)-DO$3+1),0)
*OFFSET($AC$3,$S114,DO$1)
/(INDEX($D$4:$D$21,DO$3)
*INDEX($E$4:$E$21,DO$3)))</f>
        <v>0.24595749673846157</v>
      </c>
      <c r="DP114" s="36">
        <f t="shared" ca="1" si="113"/>
        <v>0.13322697740000003</v>
      </c>
      <c r="DQ114" s="36">
        <f t="shared" ca="1" si="113"/>
        <v>8.414335414736844E-2</v>
      </c>
      <c r="DR114" s="36">
        <f t="shared" ca="1" si="113"/>
        <v>5.8135408319999998E-2</v>
      </c>
      <c r="DS114" s="36">
        <f t="shared" ca="1" si="113"/>
        <v>5.1159159321600006E-2</v>
      </c>
      <c r="DT114" s="36">
        <f t="shared" ca="1" si="113"/>
        <v>5.1159159321600006E-2</v>
      </c>
      <c r="DU114" s="36">
        <f t="shared" ca="1" si="113"/>
        <v>5.1159159321600006E-2</v>
      </c>
      <c r="DV114" s="36">
        <f t="shared" ca="1" si="113"/>
        <v>5.1159159321600006E-2</v>
      </c>
      <c r="DW114" s="36">
        <f t="shared" ca="1" si="113"/>
        <v>5.1159159321600006E-2</v>
      </c>
      <c r="DX114" s="56">
        <f t="shared" ca="1" si="113"/>
        <v>5.1159159321600006E-2</v>
      </c>
      <c r="DY114" s="56">
        <f t="shared" ca="1" si="113"/>
        <v>5.1159159321600006E-2</v>
      </c>
      <c r="DZ114" s="56">
        <f t="shared" ca="1" si="113"/>
        <v>0.10231831864320001</v>
      </c>
      <c r="EA114" s="56">
        <f t="shared" ca="1" si="113"/>
        <v>0.15347747796480005</v>
      </c>
      <c r="EB114" s="56">
        <f t="shared" ca="1" si="113"/>
        <v>0.25579579660800006</v>
      </c>
      <c r="EC114" s="82">
        <f t="shared" ca="1" si="90"/>
        <v>0.51159159321600012</v>
      </c>
      <c r="ED114" s="82">
        <f t="shared" ca="1" si="90"/>
        <v>1.0231831864320002</v>
      </c>
      <c r="EE114" s="82">
        <f t="shared" ca="1" si="90"/>
        <v>2.0463663728640005</v>
      </c>
      <c r="EF114" s="82">
        <f t="shared" ca="1" si="84"/>
        <v>4.0927327457280009</v>
      </c>
      <c r="EG114" s="36">
        <f t="shared" ref="EG114:ET123" ca="1" si="114">IF(OFFSET($X$3,$S114,EG$1)&lt;EG$3,0,
OFFSET($S$3,$S114,EG$1)
*IFERROR(INDEX($K$49:$K$66,OFFSET($X$3,$S114,EG$1)-EG$3+1),0)
*OFFSET($AC$3,$S114,EG$1)
/(INDEX($D$4:$D$21,EG$3)
*INDEX($E$4:$E$21,EG$3)))</f>
        <v>7.1166217846153831E-2</v>
      </c>
      <c r="EH114" s="36">
        <f t="shared" ca="1" si="114"/>
        <v>3.8548367999999993E-2</v>
      </c>
      <c r="EI114" s="36">
        <f t="shared" ca="1" si="114"/>
        <v>2.4346337684210524E-2</v>
      </c>
      <c r="EJ114" s="36">
        <f t="shared" ca="1" si="114"/>
        <v>1.6821106036363633E-2</v>
      </c>
      <c r="EK114" s="36">
        <f t="shared" ca="1" si="114"/>
        <v>1.4802573311999998E-2</v>
      </c>
      <c r="EL114" s="36">
        <f t="shared" ca="1" si="114"/>
        <v>1.4802573311999998E-2</v>
      </c>
      <c r="EM114" s="36">
        <f t="shared" ca="1" si="114"/>
        <v>1.4802573311999998E-2</v>
      </c>
      <c r="EN114" s="36">
        <f t="shared" ca="1" si="114"/>
        <v>1.4802573311999998E-2</v>
      </c>
      <c r="EO114" s="36">
        <f t="shared" ca="1" si="114"/>
        <v>1.4802573311999998E-2</v>
      </c>
      <c r="EP114" s="56">
        <f t="shared" ca="1" si="114"/>
        <v>1.4802573311999998E-2</v>
      </c>
      <c r="EQ114" s="56">
        <f t="shared" ca="1" si="114"/>
        <v>1.4802573311999998E-2</v>
      </c>
      <c r="ER114" s="56">
        <f t="shared" ca="1" si="114"/>
        <v>2.9605146623999996E-2</v>
      </c>
      <c r="ES114" s="56">
        <f t="shared" ca="1" si="114"/>
        <v>4.4407719935999991E-2</v>
      </c>
      <c r="ET114" s="56">
        <f t="shared" ca="1" si="114"/>
        <v>7.4012866559999987E-2</v>
      </c>
      <c r="EU114" s="82">
        <f t="shared" ca="1" si="92"/>
        <v>0.14802573311999997</v>
      </c>
      <c r="EV114" s="82">
        <f t="shared" ca="1" si="92"/>
        <v>0.29605146623999995</v>
      </c>
      <c r="EW114" s="82">
        <f t="shared" ca="1" si="92"/>
        <v>0.5921029324799999</v>
      </c>
      <c r="EX114" s="82">
        <f t="shared" ca="1" si="85"/>
        <v>1.1842058649599998</v>
      </c>
    </row>
    <row r="115" spans="19:154" x14ac:dyDescent="0.15">
      <c r="S115" s="36">
        <v>112</v>
      </c>
      <c r="T115" s="40">
        <f>引用信息!W134</f>
        <v>336.53066183846556</v>
      </c>
      <c r="U115" s="40">
        <f>引用信息!X134</f>
        <v>23.939411761534501</v>
      </c>
      <c r="V115" s="40">
        <f>引用信息!Y134</f>
        <v>9.5573333333333341</v>
      </c>
      <c r="W115" s="40">
        <f>引用信息!Z134</f>
        <v>2.5640384000000012</v>
      </c>
      <c r="X115" s="40">
        <f>引用信息!AA134</f>
        <v>0.74188799999999999</v>
      </c>
      <c r="Y115" s="37">
        <f>IF(INT(求节点($J$4:$J$21,$I$4:$I$21,节奏总纲!AD115))&gt;$I$21,$I$21,INT(求节点($J$4:$J$21,$I$4:$I$21,节奏总纲!AD115)))</f>
        <v>18</v>
      </c>
      <c r="Z115" s="37">
        <f>IF(INT(求节点($J$4:$J$21,$I$4:$I$21,节奏总纲!AE115))&gt;$I$21,$I$21,INT(求节点($J$4:$J$21,$I$4:$I$21,节奏总纲!AE115)))</f>
        <v>18</v>
      </c>
      <c r="AA115" s="37">
        <f>IF(INT(求节点($J$4:$J$21,$I$4:$I$21,节奏总纲!AF115))&gt;$I$21,$I$21,INT(求节点($J$4:$J$21,$I$4:$I$21,节奏总纲!AF115)))</f>
        <v>18</v>
      </c>
      <c r="AB115" s="37">
        <f>IF(INT(求节点($J$4:$J$21,$I$4:$I$21,节奏总纲!AG115))&gt;$I$21,$I$21,INT(求节点($J$4:$J$21,$I$4:$I$21,节奏总纲!AG115)))</f>
        <v>18</v>
      </c>
      <c r="AC115" s="37">
        <f>IF(INT(求节点($J$4:$J$21,$I$4:$I$21,节奏总纲!AH115))&gt;$I$21,$I$21,INT(求节点($J$4:$J$21,$I$4:$I$21,节奏总纲!AH115)))</f>
        <v>18</v>
      </c>
      <c r="AD115" s="55">
        <f>('[2]功能-行军令'!F$7+'[2]功能-行军令'!F$14+24*60/'[2]功能-行军令'!$F$18)*'[2]功能-行军令'!$AJ$7</f>
        <v>27.599999999999998</v>
      </c>
      <c r="AE115" s="55">
        <f>('[2]功能-行军令'!G$7+'[2]功能-行军令'!G$14+24*60/'[2]功能-行军令'!$F$18)*'[2]功能-行军令'!$AJ$7</f>
        <v>40.199999999999996</v>
      </c>
      <c r="AF115" s="55">
        <f>('[2]功能-行军令'!H$7+'[2]功能-行军令'!H$14+24*60/'[2]功能-行军令'!$F$18)*'[2]功能-行军令'!$AJ$7</f>
        <v>54.6</v>
      </c>
      <c r="AG115" s="55">
        <f>('[2]功能-行军令'!I$7+'[2]功能-行军令'!I$14+24*60/'[2]功能-行军令'!$F$18)*'[2]功能-行军令'!$AJ$7</f>
        <v>61.8</v>
      </c>
      <c r="AH115" s="55">
        <f>('[2]功能-行军令'!J$7+'[2]功能-行军令'!J$14+24*60/'[2]功能-行军令'!$F$18)*'[2]功能-行军令'!$AJ$7</f>
        <v>61.8</v>
      </c>
      <c r="AL115" s="35">
        <v>112</v>
      </c>
      <c r="AM115" s="28">
        <f t="shared" ref="AM115:AT124" ca="1" si="115">SUMIF($BM$3:$EX$3,AM$3,$BM115:$EX115)</f>
        <v>16.887303493962058</v>
      </c>
      <c r="AN115" s="28">
        <f t="shared" ca="1" si="115"/>
        <v>9.1472893925627794</v>
      </c>
      <c r="AO115" s="28">
        <f t="shared" ca="1" si="115"/>
        <v>5.7772354058291233</v>
      </c>
      <c r="AP115" s="28">
        <f t="shared" ca="1" si="115"/>
        <v>3.9915444622092129</v>
      </c>
      <c r="AQ115" s="28">
        <f t="shared" ca="1" si="115"/>
        <v>3.5125591267441076</v>
      </c>
      <c r="AR115" s="28">
        <f t="shared" ca="1" si="115"/>
        <v>3.5125591267441076</v>
      </c>
      <c r="AS115" s="28">
        <f t="shared" ca="1" si="115"/>
        <v>3.5125591267441076</v>
      </c>
      <c r="AT115" s="28">
        <f t="shared" ca="1" si="115"/>
        <v>3.5125591267441076</v>
      </c>
      <c r="AU115" s="28">
        <f t="shared" ca="1" si="102"/>
        <v>3.5125591267441076</v>
      </c>
      <c r="AV115" s="28">
        <f t="shared" ca="1" si="109"/>
        <v>3.5125591267441076</v>
      </c>
      <c r="AW115" s="28">
        <f t="shared" ca="1" si="109"/>
        <v>3.5125591267441076</v>
      </c>
      <c r="AX115" s="28">
        <f t="shared" ca="1" si="109"/>
        <v>7.0251182534882153</v>
      </c>
      <c r="AY115" s="28">
        <f t="shared" ca="1" si="109"/>
        <v>10.537677380232321</v>
      </c>
      <c r="AZ115" s="28">
        <f t="shared" ca="1" si="109"/>
        <v>17.56279563372054</v>
      </c>
      <c r="BA115" s="28">
        <f t="shared" ca="1" si="80"/>
        <v>35.125591267441081</v>
      </c>
      <c r="BB115" s="28">
        <f t="shared" ca="1" si="80"/>
        <v>70.251182534882162</v>
      </c>
      <c r="BC115" s="28">
        <f t="shared" ca="1" si="80"/>
        <v>140.50236506976432</v>
      </c>
      <c r="BD115" s="28">
        <f t="shared" ca="1" si="80"/>
        <v>281.00473013952865</v>
      </c>
      <c r="BE115" s="28"/>
      <c r="BF115" s="28">
        <f t="shared" ca="1" si="71"/>
        <v>622.40074692082919</v>
      </c>
      <c r="BG115" s="28"/>
      <c r="BI115" s="28"/>
      <c r="BJ115" s="28"/>
      <c r="BK115" s="28"/>
      <c r="BL115" s="36">
        <v>112</v>
      </c>
      <c r="BM115" s="36">
        <f t="shared" ca="1" si="110"/>
        <v>14.289609641140999</v>
      </c>
      <c r="BN115" s="36">
        <f t="shared" ca="1" si="110"/>
        <v>7.7402052222847075</v>
      </c>
      <c r="BO115" s="36">
        <f t="shared" ca="1" si="110"/>
        <v>4.8885506667061307</v>
      </c>
      <c r="BP115" s="36">
        <f t="shared" ca="1" si="110"/>
        <v>3.3775440969969628</v>
      </c>
      <c r="BQ115" s="36">
        <f t="shared" ca="1" si="110"/>
        <v>2.9722388053573279</v>
      </c>
      <c r="BR115" s="36">
        <f t="shared" ca="1" si="110"/>
        <v>2.9722388053573279</v>
      </c>
      <c r="BS115" s="36">
        <f t="shared" ca="1" si="110"/>
        <v>2.9722388053573279</v>
      </c>
      <c r="BT115" s="36">
        <f t="shared" ca="1" si="110"/>
        <v>2.9722388053573279</v>
      </c>
      <c r="BU115" s="36">
        <f t="shared" ca="1" si="110"/>
        <v>2.9722388053573279</v>
      </c>
      <c r="BV115" s="56">
        <f t="shared" ca="1" si="110"/>
        <v>2.9722388053573279</v>
      </c>
      <c r="BW115" s="56">
        <f t="shared" ca="1" si="110"/>
        <v>2.9722388053573279</v>
      </c>
      <c r="BX115" s="56">
        <f t="shared" ca="1" si="110"/>
        <v>5.9444776107146557</v>
      </c>
      <c r="BY115" s="56">
        <f t="shared" ca="1" si="110"/>
        <v>8.9167164160719814</v>
      </c>
      <c r="BZ115" s="56">
        <f t="shared" ca="1" si="110"/>
        <v>14.861194026786638</v>
      </c>
      <c r="CA115" s="82">
        <f t="shared" ca="1" si="81"/>
        <v>29.722388053573276</v>
      </c>
      <c r="CB115" s="82">
        <f t="shared" ca="1" si="81"/>
        <v>59.444776107146552</v>
      </c>
      <c r="CC115" s="82">
        <f t="shared" ca="1" si="81"/>
        <v>118.8895522142931</v>
      </c>
      <c r="CD115" s="82">
        <f t="shared" ca="1" si="81"/>
        <v>237.77910442858621</v>
      </c>
      <c r="CE115" s="36">
        <f t="shared" ca="1" si="111"/>
        <v>1.4805605427902875</v>
      </c>
      <c r="CF115" s="36">
        <f t="shared" ca="1" si="111"/>
        <v>0.80197029401140574</v>
      </c>
      <c r="CG115" s="36">
        <f t="shared" ca="1" si="111"/>
        <v>0.50650755411246673</v>
      </c>
      <c r="CH115" s="36">
        <f t="shared" ca="1" si="111"/>
        <v>0.34995067375043154</v>
      </c>
      <c r="CI115" s="36">
        <f t="shared" ca="1" si="111"/>
        <v>0.3079565929003798</v>
      </c>
      <c r="CJ115" s="36">
        <f t="shared" ca="1" si="111"/>
        <v>0.3079565929003798</v>
      </c>
      <c r="CK115" s="36">
        <f t="shared" ca="1" si="111"/>
        <v>0.3079565929003798</v>
      </c>
      <c r="CL115" s="36">
        <f t="shared" ca="1" si="111"/>
        <v>0.3079565929003798</v>
      </c>
      <c r="CM115" s="36">
        <f t="shared" ca="1" si="111"/>
        <v>0.3079565929003798</v>
      </c>
      <c r="CN115" s="56">
        <f t="shared" ca="1" si="111"/>
        <v>0.3079565929003798</v>
      </c>
      <c r="CO115" s="56">
        <f t="shared" ca="1" si="111"/>
        <v>0.3079565929003798</v>
      </c>
      <c r="CP115" s="56">
        <f t="shared" ca="1" si="111"/>
        <v>0.6159131858007596</v>
      </c>
      <c r="CQ115" s="56">
        <f t="shared" ca="1" si="111"/>
        <v>0.9238697787011394</v>
      </c>
      <c r="CR115" s="56">
        <f t="shared" ca="1" si="111"/>
        <v>1.5397829645018992</v>
      </c>
      <c r="CS115" s="82">
        <f t="shared" ca="1" si="82"/>
        <v>3.0795659290037984</v>
      </c>
      <c r="CT115" s="82">
        <f t="shared" ca="1" si="82"/>
        <v>6.1591318580075969</v>
      </c>
      <c r="CU115" s="82">
        <f t="shared" ca="1" si="82"/>
        <v>12.318263716015194</v>
      </c>
      <c r="CV115" s="82">
        <f t="shared" ca="1" si="82"/>
        <v>24.636527432030388</v>
      </c>
      <c r="CW115" s="36">
        <f t="shared" ca="1" si="112"/>
        <v>0.80281600000000009</v>
      </c>
      <c r="CX115" s="36">
        <f t="shared" ca="1" si="112"/>
        <v>0.43485866666666673</v>
      </c>
      <c r="CY115" s="36">
        <f t="shared" ca="1" si="112"/>
        <v>0.27464757894736846</v>
      </c>
      <c r="CZ115" s="36">
        <f t="shared" ca="1" si="112"/>
        <v>0.1897565090909091</v>
      </c>
      <c r="DA115" s="36">
        <f t="shared" ca="1" si="112"/>
        <v>0.16698572800000003</v>
      </c>
      <c r="DB115" s="36">
        <f t="shared" ca="1" si="112"/>
        <v>0.16698572800000003</v>
      </c>
      <c r="DC115" s="36">
        <f t="shared" ca="1" si="112"/>
        <v>0.16698572800000003</v>
      </c>
      <c r="DD115" s="36">
        <f t="shared" ca="1" si="112"/>
        <v>0.16698572800000003</v>
      </c>
      <c r="DE115" s="36">
        <f t="shared" ca="1" si="112"/>
        <v>0.16698572800000003</v>
      </c>
      <c r="DF115" s="56">
        <f t="shared" ca="1" si="112"/>
        <v>0.16698572800000003</v>
      </c>
      <c r="DG115" s="56">
        <f t="shared" ca="1" si="112"/>
        <v>0.16698572800000003</v>
      </c>
      <c r="DH115" s="56">
        <f t="shared" ca="1" si="112"/>
        <v>0.33397145600000006</v>
      </c>
      <c r="DI115" s="56">
        <f t="shared" ca="1" si="112"/>
        <v>0.500957184</v>
      </c>
      <c r="DJ115" s="56">
        <f t="shared" ca="1" si="112"/>
        <v>0.83492864000000011</v>
      </c>
      <c r="DK115" s="82">
        <f t="shared" ca="1" si="83"/>
        <v>1.6698572800000002</v>
      </c>
      <c r="DL115" s="82">
        <f t="shared" ca="1" si="83"/>
        <v>3.3397145600000004</v>
      </c>
      <c r="DM115" s="82">
        <f t="shared" ca="1" si="83"/>
        <v>6.6794291200000009</v>
      </c>
      <c r="DN115" s="82">
        <f t="shared" ca="1" si="83"/>
        <v>13.358858240000002</v>
      </c>
      <c r="DO115" s="36">
        <f t="shared" ca="1" si="113"/>
        <v>0.24378088172307702</v>
      </c>
      <c r="DP115" s="36">
        <f t="shared" ca="1" si="113"/>
        <v>0.13204797760000006</v>
      </c>
      <c r="DQ115" s="36">
        <f t="shared" ca="1" si="113"/>
        <v>8.3398722694736874E-2</v>
      </c>
      <c r="DR115" s="36">
        <f t="shared" ca="1" si="113"/>
        <v>5.7620935680000013E-2</v>
      </c>
      <c r="DS115" s="36">
        <f t="shared" ca="1" si="113"/>
        <v>5.0706423398400022E-2</v>
      </c>
      <c r="DT115" s="36">
        <f t="shared" ca="1" si="113"/>
        <v>5.0706423398400022E-2</v>
      </c>
      <c r="DU115" s="36">
        <f t="shared" ca="1" si="113"/>
        <v>5.0706423398400022E-2</v>
      </c>
      <c r="DV115" s="36">
        <f t="shared" ca="1" si="113"/>
        <v>5.0706423398400022E-2</v>
      </c>
      <c r="DW115" s="36">
        <f t="shared" ca="1" si="113"/>
        <v>5.0706423398400022E-2</v>
      </c>
      <c r="DX115" s="56">
        <f t="shared" ca="1" si="113"/>
        <v>5.0706423398400022E-2</v>
      </c>
      <c r="DY115" s="56">
        <f t="shared" ca="1" si="113"/>
        <v>5.0706423398400022E-2</v>
      </c>
      <c r="DZ115" s="56">
        <f t="shared" ca="1" si="113"/>
        <v>0.10141284679680004</v>
      </c>
      <c r="EA115" s="56">
        <f t="shared" ca="1" si="113"/>
        <v>0.15211927019520008</v>
      </c>
      <c r="EB115" s="56">
        <f t="shared" ca="1" si="113"/>
        <v>0.25353211699200007</v>
      </c>
      <c r="EC115" s="82">
        <f t="shared" ca="1" si="90"/>
        <v>0.50706423398400013</v>
      </c>
      <c r="ED115" s="82">
        <f t="shared" ca="1" si="90"/>
        <v>1.0141284679680003</v>
      </c>
      <c r="EE115" s="82">
        <f t="shared" ca="1" si="90"/>
        <v>2.0282569359360005</v>
      </c>
      <c r="EF115" s="82">
        <f t="shared" ca="1" si="84"/>
        <v>4.0565138718720011</v>
      </c>
      <c r="EG115" s="36">
        <f t="shared" ca="1" si="114"/>
        <v>7.05364283076923E-2</v>
      </c>
      <c r="EH115" s="36">
        <f t="shared" ca="1" si="114"/>
        <v>3.8207232000000001E-2</v>
      </c>
      <c r="EI115" s="36">
        <f t="shared" ca="1" si="114"/>
        <v>2.4130883368421053E-2</v>
      </c>
      <c r="EJ115" s="36">
        <f t="shared" ca="1" si="114"/>
        <v>1.6672246690909089E-2</v>
      </c>
      <c r="EK115" s="36">
        <f t="shared" ca="1" si="114"/>
        <v>1.4671577088E-2</v>
      </c>
      <c r="EL115" s="36">
        <f t="shared" ca="1" si="114"/>
        <v>1.4671577088E-2</v>
      </c>
      <c r="EM115" s="36">
        <f t="shared" ca="1" si="114"/>
        <v>1.4671577088E-2</v>
      </c>
      <c r="EN115" s="36">
        <f t="shared" ca="1" si="114"/>
        <v>1.4671577088E-2</v>
      </c>
      <c r="EO115" s="36">
        <f t="shared" ca="1" si="114"/>
        <v>1.4671577088E-2</v>
      </c>
      <c r="EP115" s="56">
        <f t="shared" ca="1" si="114"/>
        <v>1.4671577088E-2</v>
      </c>
      <c r="EQ115" s="56">
        <f t="shared" ca="1" si="114"/>
        <v>1.4671577088E-2</v>
      </c>
      <c r="ER115" s="56">
        <f t="shared" ca="1" si="114"/>
        <v>2.9343154175999999E-2</v>
      </c>
      <c r="ES115" s="56">
        <f t="shared" ca="1" si="114"/>
        <v>4.401473126399999E-2</v>
      </c>
      <c r="ET115" s="56">
        <f t="shared" ca="1" si="114"/>
        <v>7.3357885439999992E-2</v>
      </c>
      <c r="EU115" s="82">
        <f t="shared" ca="1" si="92"/>
        <v>0.14671577087999998</v>
      </c>
      <c r="EV115" s="82">
        <f t="shared" ca="1" si="92"/>
        <v>0.29343154175999997</v>
      </c>
      <c r="EW115" s="82">
        <f t="shared" ca="1" si="92"/>
        <v>0.58686308351999994</v>
      </c>
      <c r="EX115" s="82">
        <f t="shared" ca="1" si="85"/>
        <v>1.1737261670399999</v>
      </c>
    </row>
    <row r="116" spans="19:154" x14ac:dyDescent="0.15">
      <c r="S116" s="36">
        <v>113</v>
      </c>
      <c r="T116" s="40">
        <f>引用信息!W135</f>
        <v>333.52592378633642</v>
      </c>
      <c r="U116" s="40">
        <f>引用信息!X135</f>
        <v>23.72566701366366</v>
      </c>
      <c r="V116" s="40">
        <f>引用信息!Y135</f>
        <v>9.4720000000000013</v>
      </c>
      <c r="W116" s="40">
        <f>引用信息!Z135</f>
        <v>2.5411452000000012</v>
      </c>
      <c r="X116" s="40">
        <f>引用信息!AA135</f>
        <v>0.73526400000000003</v>
      </c>
      <c r="Y116" s="37">
        <f>IF(INT(求节点($J$4:$J$21,$I$4:$I$21,节奏总纲!AD116))&gt;$I$21,$I$21,INT(求节点($J$4:$J$21,$I$4:$I$21,节奏总纲!AD116)))</f>
        <v>18</v>
      </c>
      <c r="Z116" s="37">
        <f>IF(INT(求节点($J$4:$J$21,$I$4:$I$21,节奏总纲!AE116))&gt;$I$21,$I$21,INT(求节点($J$4:$J$21,$I$4:$I$21,节奏总纲!AE116)))</f>
        <v>18</v>
      </c>
      <c r="AA116" s="37">
        <f>IF(INT(求节点($J$4:$J$21,$I$4:$I$21,节奏总纲!AF116))&gt;$I$21,$I$21,INT(求节点($J$4:$J$21,$I$4:$I$21,节奏总纲!AF116)))</f>
        <v>18</v>
      </c>
      <c r="AB116" s="37">
        <f>IF(INT(求节点($J$4:$J$21,$I$4:$I$21,节奏总纲!AG116))&gt;$I$21,$I$21,INT(求节点($J$4:$J$21,$I$4:$I$21,节奏总纲!AG116)))</f>
        <v>18</v>
      </c>
      <c r="AC116" s="37">
        <f>IF(INT(求节点($J$4:$J$21,$I$4:$I$21,节奏总纲!AH116))&gt;$I$21,$I$21,INT(求节点($J$4:$J$21,$I$4:$I$21,节奏总纲!AH116)))</f>
        <v>18</v>
      </c>
      <c r="AD116" s="55">
        <f>('[2]功能-行军令'!F$7+'[2]功能-行军令'!F$14+24*60/'[2]功能-行军令'!$F$18)*'[2]功能-行军令'!$AJ$7</f>
        <v>27.599999999999998</v>
      </c>
      <c r="AE116" s="55">
        <f>('[2]功能-行军令'!G$7+'[2]功能-行军令'!G$14+24*60/'[2]功能-行军令'!$F$18)*'[2]功能-行军令'!$AJ$7</f>
        <v>40.199999999999996</v>
      </c>
      <c r="AF116" s="55">
        <f>('[2]功能-行军令'!H$7+'[2]功能-行军令'!H$14+24*60/'[2]功能-行军令'!$F$18)*'[2]功能-行军令'!$AJ$7</f>
        <v>54.6</v>
      </c>
      <c r="AG116" s="55">
        <f>('[2]功能-行军令'!I$7+'[2]功能-行军令'!I$14+24*60/'[2]功能-行军令'!$F$18)*'[2]功能-行军令'!$AJ$7</f>
        <v>61.8</v>
      </c>
      <c r="AH116" s="55">
        <f>('[2]功能-行军令'!J$7+'[2]功能-行军令'!J$14+24*60/'[2]功能-行军令'!$F$18)*'[2]功能-行军令'!$AJ$7</f>
        <v>61.8</v>
      </c>
      <c r="AL116" s="35">
        <v>113</v>
      </c>
      <c r="AM116" s="28">
        <f t="shared" ca="1" si="115"/>
        <v>16.736523998480251</v>
      </c>
      <c r="AN116" s="28">
        <f t="shared" ca="1" si="115"/>
        <v>9.0656171658434701</v>
      </c>
      <c r="AO116" s="28">
        <f t="shared" ca="1" si="115"/>
        <v>5.7256529468485073</v>
      </c>
      <c r="AP116" s="28">
        <f t="shared" ca="1" si="115"/>
        <v>3.9559056723680595</v>
      </c>
      <c r="AQ116" s="28">
        <f t="shared" ca="1" si="115"/>
        <v>3.4811969916838921</v>
      </c>
      <c r="AR116" s="28">
        <f t="shared" ca="1" si="115"/>
        <v>3.4811969916838921</v>
      </c>
      <c r="AS116" s="28">
        <f t="shared" ca="1" si="115"/>
        <v>3.4811969916838921</v>
      </c>
      <c r="AT116" s="28">
        <f t="shared" ca="1" si="115"/>
        <v>3.4811969916838921</v>
      </c>
      <c r="AU116" s="28">
        <f t="shared" ca="1" si="102"/>
        <v>3.4811969916838921</v>
      </c>
      <c r="AV116" s="28">
        <f t="shared" ca="1" si="109"/>
        <v>3.4811969916838921</v>
      </c>
      <c r="AW116" s="28">
        <f t="shared" ca="1" si="109"/>
        <v>3.4811969916838921</v>
      </c>
      <c r="AX116" s="28">
        <f t="shared" ca="1" si="109"/>
        <v>6.9623939833677841</v>
      </c>
      <c r="AY116" s="28">
        <f t="shared" ca="1" si="109"/>
        <v>10.443590975051677</v>
      </c>
      <c r="AZ116" s="28">
        <f t="shared" ca="1" si="109"/>
        <v>17.405984958419463</v>
      </c>
      <c r="BA116" s="28">
        <f t="shared" ca="1" si="80"/>
        <v>34.811969916838926</v>
      </c>
      <c r="BB116" s="28">
        <f t="shared" ca="1" si="80"/>
        <v>69.623939833677852</v>
      </c>
      <c r="BC116" s="28">
        <f t="shared" ca="1" si="80"/>
        <v>139.2478796673557</v>
      </c>
      <c r="BD116" s="28">
        <f t="shared" ca="1" si="80"/>
        <v>278.49575933471141</v>
      </c>
      <c r="BE116" s="28"/>
      <c r="BF116" s="28">
        <f t="shared" ca="1" si="71"/>
        <v>616.8435973947503</v>
      </c>
      <c r="BG116" s="28"/>
      <c r="BI116" s="28"/>
      <c r="BJ116" s="28"/>
      <c r="BK116" s="28"/>
      <c r="BL116" s="36">
        <v>113</v>
      </c>
      <c r="BM116" s="36">
        <f t="shared" ca="1" si="110"/>
        <v>14.162023840773669</v>
      </c>
      <c r="BN116" s="36">
        <f t="shared" ca="1" si="110"/>
        <v>7.671096247085738</v>
      </c>
      <c r="BO116" s="36">
        <f t="shared" ca="1" si="110"/>
        <v>4.844902892896255</v>
      </c>
      <c r="BP116" s="36">
        <f t="shared" ca="1" si="110"/>
        <v>3.3473874532737762</v>
      </c>
      <c r="BQ116" s="36">
        <f t="shared" ca="1" si="110"/>
        <v>2.9457009588809231</v>
      </c>
      <c r="BR116" s="36">
        <f t="shared" ca="1" si="110"/>
        <v>2.9457009588809231</v>
      </c>
      <c r="BS116" s="36">
        <f t="shared" ca="1" si="110"/>
        <v>2.9457009588809231</v>
      </c>
      <c r="BT116" s="36">
        <f t="shared" ca="1" si="110"/>
        <v>2.9457009588809231</v>
      </c>
      <c r="BU116" s="36">
        <f t="shared" ca="1" si="110"/>
        <v>2.9457009588809231</v>
      </c>
      <c r="BV116" s="56">
        <f t="shared" ca="1" si="110"/>
        <v>2.9457009588809231</v>
      </c>
      <c r="BW116" s="56">
        <f t="shared" ca="1" si="110"/>
        <v>2.9457009588809231</v>
      </c>
      <c r="BX116" s="56">
        <f t="shared" ca="1" si="110"/>
        <v>5.8914019177618462</v>
      </c>
      <c r="BY116" s="56">
        <f t="shared" ca="1" si="110"/>
        <v>8.8371028766427688</v>
      </c>
      <c r="BZ116" s="56">
        <f t="shared" ca="1" si="110"/>
        <v>14.728504794404616</v>
      </c>
      <c r="CA116" s="82">
        <f t="shared" ca="1" si="81"/>
        <v>29.457009588809232</v>
      </c>
      <c r="CB116" s="82">
        <f t="shared" ca="1" si="81"/>
        <v>58.914019177618464</v>
      </c>
      <c r="CC116" s="82">
        <f t="shared" ca="1" si="81"/>
        <v>117.82803835523693</v>
      </c>
      <c r="CD116" s="82">
        <f t="shared" ca="1" si="81"/>
        <v>235.65607671047385</v>
      </c>
      <c r="CE116" s="36">
        <f t="shared" ca="1" si="111"/>
        <v>1.4673412522296601</v>
      </c>
      <c r="CF116" s="36">
        <f t="shared" ca="1" si="111"/>
        <v>0.79480984495773255</v>
      </c>
      <c r="CG116" s="36">
        <f t="shared" ca="1" si="111"/>
        <v>0.50198516523646264</v>
      </c>
      <c r="CH116" s="36">
        <f t="shared" ca="1" si="111"/>
        <v>0.34682611416337417</v>
      </c>
      <c r="CI116" s="36">
        <f t="shared" ca="1" si="111"/>
        <v>0.30520698046376932</v>
      </c>
      <c r="CJ116" s="36">
        <f t="shared" ca="1" si="111"/>
        <v>0.30520698046376932</v>
      </c>
      <c r="CK116" s="36">
        <f t="shared" ca="1" si="111"/>
        <v>0.30520698046376932</v>
      </c>
      <c r="CL116" s="36">
        <f t="shared" ca="1" si="111"/>
        <v>0.30520698046376932</v>
      </c>
      <c r="CM116" s="36">
        <f t="shared" ca="1" si="111"/>
        <v>0.30520698046376932</v>
      </c>
      <c r="CN116" s="56">
        <f t="shared" ca="1" si="111"/>
        <v>0.30520698046376932</v>
      </c>
      <c r="CO116" s="56">
        <f t="shared" ca="1" si="111"/>
        <v>0.30520698046376932</v>
      </c>
      <c r="CP116" s="56">
        <f t="shared" ca="1" si="111"/>
        <v>0.61041396092753863</v>
      </c>
      <c r="CQ116" s="56">
        <f t="shared" ca="1" si="111"/>
        <v>0.91562094139130767</v>
      </c>
      <c r="CR116" s="56">
        <f t="shared" ca="1" si="111"/>
        <v>1.5260349023188466</v>
      </c>
      <c r="CS116" s="82">
        <f t="shared" ca="1" si="82"/>
        <v>3.0520698046376933</v>
      </c>
      <c r="CT116" s="82">
        <f t="shared" ca="1" si="82"/>
        <v>6.1041396092753866</v>
      </c>
      <c r="CU116" s="82">
        <f t="shared" ca="1" si="82"/>
        <v>12.208279218550773</v>
      </c>
      <c r="CV116" s="82">
        <f t="shared" ca="1" si="82"/>
        <v>24.416558437101546</v>
      </c>
      <c r="CW116" s="36">
        <f t="shared" ca="1" si="112"/>
        <v>0.79564800000000013</v>
      </c>
      <c r="CX116" s="36">
        <f t="shared" ca="1" si="112"/>
        <v>0.43097600000000008</v>
      </c>
      <c r="CY116" s="36">
        <f t="shared" ca="1" si="112"/>
        <v>0.27219536842105269</v>
      </c>
      <c r="CZ116" s="36">
        <f t="shared" ca="1" si="112"/>
        <v>0.18806225454545455</v>
      </c>
      <c r="DA116" s="36">
        <f t="shared" ca="1" si="112"/>
        <v>0.16549478400000003</v>
      </c>
      <c r="DB116" s="36">
        <f t="shared" ca="1" si="112"/>
        <v>0.16549478400000003</v>
      </c>
      <c r="DC116" s="36">
        <f t="shared" ca="1" si="112"/>
        <v>0.16549478400000003</v>
      </c>
      <c r="DD116" s="36">
        <f t="shared" ca="1" si="112"/>
        <v>0.16549478400000003</v>
      </c>
      <c r="DE116" s="36">
        <f t="shared" ca="1" si="112"/>
        <v>0.16549478400000003</v>
      </c>
      <c r="DF116" s="56">
        <f t="shared" ca="1" si="112"/>
        <v>0.16549478400000003</v>
      </c>
      <c r="DG116" s="56">
        <f t="shared" ca="1" si="112"/>
        <v>0.16549478400000003</v>
      </c>
      <c r="DH116" s="56">
        <f t="shared" ca="1" si="112"/>
        <v>0.33098956800000007</v>
      </c>
      <c r="DI116" s="56">
        <f t="shared" ca="1" si="112"/>
        <v>0.49648435200000007</v>
      </c>
      <c r="DJ116" s="56">
        <f t="shared" ca="1" si="112"/>
        <v>0.82747392000000008</v>
      </c>
      <c r="DK116" s="82">
        <f t="shared" ca="1" si="83"/>
        <v>1.6549478400000002</v>
      </c>
      <c r="DL116" s="82">
        <f t="shared" ca="1" si="83"/>
        <v>3.3098956800000003</v>
      </c>
      <c r="DM116" s="82">
        <f t="shared" ca="1" si="83"/>
        <v>6.6197913600000007</v>
      </c>
      <c r="DN116" s="82">
        <f t="shared" ca="1" si="83"/>
        <v>13.239582720000001</v>
      </c>
      <c r="DO116" s="36">
        <f t="shared" ca="1" si="113"/>
        <v>0.24160426670769239</v>
      </c>
      <c r="DP116" s="36">
        <f t="shared" ca="1" si="113"/>
        <v>0.13086897780000004</v>
      </c>
      <c r="DQ116" s="36">
        <f t="shared" ca="1" si="113"/>
        <v>8.2654091242105293E-2</v>
      </c>
      <c r="DR116" s="36">
        <f t="shared" ca="1" si="113"/>
        <v>5.7106463040000013E-2</v>
      </c>
      <c r="DS116" s="36">
        <f t="shared" ca="1" si="113"/>
        <v>5.0253687475200016E-2</v>
      </c>
      <c r="DT116" s="36">
        <f t="shared" ca="1" si="113"/>
        <v>5.0253687475200016E-2</v>
      </c>
      <c r="DU116" s="36">
        <f t="shared" ca="1" si="113"/>
        <v>5.0253687475200016E-2</v>
      </c>
      <c r="DV116" s="36">
        <f t="shared" ca="1" si="113"/>
        <v>5.0253687475200016E-2</v>
      </c>
      <c r="DW116" s="36">
        <f t="shared" ca="1" si="113"/>
        <v>5.0253687475200016E-2</v>
      </c>
      <c r="DX116" s="56">
        <f t="shared" ca="1" si="113"/>
        <v>5.0253687475200016E-2</v>
      </c>
      <c r="DY116" s="56">
        <f t="shared" ca="1" si="113"/>
        <v>5.0253687475200016E-2</v>
      </c>
      <c r="DZ116" s="56">
        <f t="shared" ca="1" si="113"/>
        <v>0.10050737495040003</v>
      </c>
      <c r="EA116" s="56">
        <f t="shared" ca="1" si="113"/>
        <v>0.15076106242560006</v>
      </c>
      <c r="EB116" s="56">
        <f t="shared" ca="1" si="113"/>
        <v>0.25126843737600013</v>
      </c>
      <c r="EC116" s="82">
        <f t="shared" ca="1" si="90"/>
        <v>0.50253687475200026</v>
      </c>
      <c r="ED116" s="82">
        <f t="shared" ca="1" si="90"/>
        <v>1.0050737495040005</v>
      </c>
      <c r="EE116" s="82">
        <f t="shared" ca="1" si="90"/>
        <v>2.010147499008001</v>
      </c>
      <c r="EF116" s="82">
        <f t="shared" ca="1" si="84"/>
        <v>4.0202949980160021</v>
      </c>
      <c r="EG116" s="36">
        <f t="shared" ca="1" si="114"/>
        <v>6.9906638769230769E-2</v>
      </c>
      <c r="EH116" s="36">
        <f t="shared" ca="1" si="114"/>
        <v>3.7866096000000002E-2</v>
      </c>
      <c r="EI116" s="36">
        <f t="shared" ca="1" si="114"/>
        <v>2.3915429052631582E-2</v>
      </c>
      <c r="EJ116" s="36">
        <f t="shared" ca="1" si="114"/>
        <v>1.6523387345454544E-2</v>
      </c>
      <c r="EK116" s="36">
        <f t="shared" ca="1" si="114"/>
        <v>1.4540580864000001E-2</v>
      </c>
      <c r="EL116" s="36">
        <f t="shared" ca="1" si="114"/>
        <v>1.4540580864000001E-2</v>
      </c>
      <c r="EM116" s="36">
        <f t="shared" ca="1" si="114"/>
        <v>1.4540580864000001E-2</v>
      </c>
      <c r="EN116" s="36">
        <f t="shared" ca="1" si="114"/>
        <v>1.4540580864000001E-2</v>
      </c>
      <c r="EO116" s="36">
        <f t="shared" ca="1" si="114"/>
        <v>1.4540580864000001E-2</v>
      </c>
      <c r="EP116" s="56">
        <f t="shared" ca="1" si="114"/>
        <v>1.4540580864000001E-2</v>
      </c>
      <c r="EQ116" s="56">
        <f t="shared" ca="1" si="114"/>
        <v>1.4540580864000001E-2</v>
      </c>
      <c r="ER116" s="56">
        <f t="shared" ca="1" si="114"/>
        <v>2.9081161728000002E-2</v>
      </c>
      <c r="ES116" s="56">
        <f t="shared" ca="1" si="114"/>
        <v>4.3621742592000003E-2</v>
      </c>
      <c r="ET116" s="56">
        <f t="shared" ca="1" si="114"/>
        <v>7.2702904319999997E-2</v>
      </c>
      <c r="EU116" s="82">
        <f t="shared" ca="1" si="92"/>
        <v>0.14540580863999999</v>
      </c>
      <c r="EV116" s="82">
        <f t="shared" ca="1" si="92"/>
        <v>0.29081161727999999</v>
      </c>
      <c r="EW116" s="82">
        <f t="shared" ca="1" si="92"/>
        <v>0.58162323455999998</v>
      </c>
      <c r="EX116" s="82">
        <f t="shared" ca="1" si="85"/>
        <v>1.16324646912</v>
      </c>
    </row>
    <row r="117" spans="19:154" x14ac:dyDescent="0.15">
      <c r="S117" s="36">
        <v>114</v>
      </c>
      <c r="T117" s="40">
        <f>引用信息!W136</f>
        <v>330.52118573420722</v>
      </c>
      <c r="U117" s="40">
        <f>引用信息!X136</f>
        <v>23.511922265792812</v>
      </c>
      <c r="V117" s="40">
        <f>引用信息!Y136</f>
        <v>9.3866666666666667</v>
      </c>
      <c r="W117" s="40">
        <f>引用信息!Z136</f>
        <v>2.5182520000000008</v>
      </c>
      <c r="X117" s="40">
        <f>引用信息!AA136</f>
        <v>0.72863999999999995</v>
      </c>
      <c r="Y117" s="37">
        <f>IF(INT(求节点($J$4:$J$21,$I$4:$I$21,节奏总纲!AD117))&gt;$I$21,$I$21,INT(求节点($J$4:$J$21,$I$4:$I$21,节奏总纲!AD117)))</f>
        <v>18</v>
      </c>
      <c r="Z117" s="37">
        <f>IF(INT(求节点($J$4:$J$21,$I$4:$I$21,节奏总纲!AE117))&gt;$I$21,$I$21,INT(求节点($J$4:$J$21,$I$4:$I$21,节奏总纲!AE117)))</f>
        <v>18</v>
      </c>
      <c r="AA117" s="37">
        <f>IF(INT(求节点($J$4:$J$21,$I$4:$I$21,节奏总纲!AF117))&gt;$I$21,$I$21,INT(求节点($J$4:$J$21,$I$4:$I$21,节奏总纲!AF117)))</f>
        <v>18</v>
      </c>
      <c r="AB117" s="37">
        <f>IF(INT(求节点($J$4:$J$21,$I$4:$I$21,节奏总纲!AG117))&gt;$I$21,$I$21,INT(求节点($J$4:$J$21,$I$4:$I$21,节奏总纲!AG117)))</f>
        <v>18</v>
      </c>
      <c r="AC117" s="37">
        <f>IF(INT(求节点($J$4:$J$21,$I$4:$I$21,节奏总纲!AH117))&gt;$I$21,$I$21,INT(求节点($J$4:$J$21,$I$4:$I$21,节奏总纲!AH117)))</f>
        <v>18</v>
      </c>
      <c r="AD117" s="55">
        <f>('[2]功能-行军令'!F$7+'[2]功能-行军令'!F$14+24*60/'[2]功能-行军令'!$F$18)*'[2]功能-行军令'!$AJ$7</f>
        <v>27.599999999999998</v>
      </c>
      <c r="AE117" s="55">
        <f>('[2]功能-行军令'!G$7+'[2]功能-行军令'!G$14+24*60/'[2]功能-行军令'!$F$18)*'[2]功能-行军令'!$AJ$7</f>
        <v>40.199999999999996</v>
      </c>
      <c r="AF117" s="55">
        <f>('[2]功能-行军令'!H$7+'[2]功能-行军令'!H$14+24*60/'[2]功能-行军令'!$F$18)*'[2]功能-行军令'!$AJ$7</f>
        <v>54.6</v>
      </c>
      <c r="AG117" s="55">
        <f>('[2]功能-行军令'!I$7+'[2]功能-行军令'!I$14+24*60/'[2]功能-行军令'!$F$18)*'[2]功能-行军令'!$AJ$7</f>
        <v>61.8</v>
      </c>
      <c r="AH117" s="55">
        <f>('[2]功能-行军令'!J$7+'[2]功能-行军令'!J$14+24*60/'[2]功能-行军令'!$F$18)*'[2]功能-行军令'!$AJ$7</f>
        <v>61.8</v>
      </c>
      <c r="AL117" s="35">
        <v>114</v>
      </c>
      <c r="AM117" s="28">
        <f t="shared" ca="1" si="115"/>
        <v>16.585744502998441</v>
      </c>
      <c r="AN117" s="28">
        <f t="shared" ca="1" si="115"/>
        <v>8.983944939124159</v>
      </c>
      <c r="AO117" s="28">
        <f t="shared" ca="1" si="115"/>
        <v>5.6740704878678887</v>
      </c>
      <c r="AP117" s="28">
        <f t="shared" ca="1" si="115"/>
        <v>3.9202668825269047</v>
      </c>
      <c r="AQ117" s="28">
        <f t="shared" ca="1" si="115"/>
        <v>3.4498348566236765</v>
      </c>
      <c r="AR117" s="28">
        <f t="shared" ca="1" si="115"/>
        <v>3.4498348566236765</v>
      </c>
      <c r="AS117" s="28">
        <f t="shared" ca="1" si="115"/>
        <v>3.4498348566236765</v>
      </c>
      <c r="AT117" s="28">
        <f t="shared" ca="1" si="115"/>
        <v>3.4498348566236765</v>
      </c>
      <c r="AU117" s="28">
        <f t="shared" ca="1" si="102"/>
        <v>3.4498348566236765</v>
      </c>
      <c r="AV117" s="28">
        <f t="shared" ca="1" si="109"/>
        <v>3.4498348566236765</v>
      </c>
      <c r="AW117" s="28">
        <f t="shared" ca="1" si="109"/>
        <v>3.4498348566236765</v>
      </c>
      <c r="AX117" s="28">
        <f t="shared" ca="1" si="109"/>
        <v>6.899669713247353</v>
      </c>
      <c r="AY117" s="28">
        <f t="shared" ca="1" si="109"/>
        <v>10.34950456987103</v>
      </c>
      <c r="AZ117" s="28">
        <f t="shared" ca="1" si="109"/>
        <v>17.249174283118386</v>
      </c>
      <c r="BA117" s="28">
        <f t="shared" ca="1" si="80"/>
        <v>34.498348566236771</v>
      </c>
      <c r="BB117" s="28">
        <f t="shared" ca="1" si="80"/>
        <v>68.996697132473543</v>
      </c>
      <c r="BC117" s="28">
        <f t="shared" ca="1" si="80"/>
        <v>137.99339426494709</v>
      </c>
      <c r="BD117" s="28">
        <f t="shared" ca="1" si="80"/>
        <v>275.98678852989417</v>
      </c>
      <c r="BE117" s="28"/>
      <c r="BF117" s="28">
        <f t="shared" ca="1" si="71"/>
        <v>611.28644786867142</v>
      </c>
      <c r="BG117" s="28"/>
      <c r="BI117" s="28"/>
      <c r="BJ117" s="28"/>
      <c r="BK117" s="28"/>
      <c r="BL117" s="36">
        <v>114</v>
      </c>
      <c r="BM117" s="36">
        <f t="shared" ca="1" si="110"/>
        <v>14.034438040406336</v>
      </c>
      <c r="BN117" s="36">
        <f t="shared" ca="1" si="110"/>
        <v>7.6019872718867658</v>
      </c>
      <c r="BO117" s="36">
        <f t="shared" ca="1" si="110"/>
        <v>4.8012551190863784</v>
      </c>
      <c r="BP117" s="36">
        <f t="shared" ca="1" si="110"/>
        <v>3.3172308095505882</v>
      </c>
      <c r="BQ117" s="36">
        <f t="shared" ca="1" si="110"/>
        <v>2.9191631124045179</v>
      </c>
      <c r="BR117" s="36">
        <f t="shared" ca="1" si="110"/>
        <v>2.9191631124045179</v>
      </c>
      <c r="BS117" s="36">
        <f t="shared" ca="1" si="110"/>
        <v>2.9191631124045179</v>
      </c>
      <c r="BT117" s="36">
        <f t="shared" ca="1" si="110"/>
        <v>2.9191631124045179</v>
      </c>
      <c r="BU117" s="36">
        <f t="shared" ca="1" si="110"/>
        <v>2.9191631124045179</v>
      </c>
      <c r="BV117" s="56">
        <f t="shared" ca="1" si="110"/>
        <v>2.9191631124045179</v>
      </c>
      <c r="BW117" s="56">
        <f t="shared" ca="1" si="110"/>
        <v>2.9191631124045179</v>
      </c>
      <c r="BX117" s="56">
        <f t="shared" ca="1" si="110"/>
        <v>5.8383262248090357</v>
      </c>
      <c r="BY117" s="56">
        <f t="shared" ca="1" si="110"/>
        <v>8.7574893372135545</v>
      </c>
      <c r="BZ117" s="56">
        <f t="shared" ca="1" si="110"/>
        <v>14.59581556202259</v>
      </c>
      <c r="CA117" s="82">
        <f t="shared" ca="1" si="81"/>
        <v>29.19163112404518</v>
      </c>
      <c r="CB117" s="82">
        <f t="shared" ca="1" si="81"/>
        <v>58.383262248090361</v>
      </c>
      <c r="CC117" s="82">
        <f t="shared" ca="1" si="81"/>
        <v>116.76652449618072</v>
      </c>
      <c r="CD117" s="82">
        <f t="shared" ca="1" si="81"/>
        <v>233.53304899236144</v>
      </c>
      <c r="CE117" s="36">
        <f t="shared" ca="1" si="111"/>
        <v>1.4541219616690322</v>
      </c>
      <c r="CF117" s="36">
        <f t="shared" ca="1" si="111"/>
        <v>0.78764939590405902</v>
      </c>
      <c r="CG117" s="36">
        <f t="shared" ca="1" si="111"/>
        <v>0.49746277636045838</v>
      </c>
      <c r="CH117" s="36">
        <f t="shared" ca="1" si="111"/>
        <v>0.34370155457631663</v>
      </c>
      <c r="CI117" s="36">
        <f t="shared" ca="1" si="111"/>
        <v>0.30245736802715867</v>
      </c>
      <c r="CJ117" s="36">
        <f t="shared" ca="1" si="111"/>
        <v>0.30245736802715867</v>
      </c>
      <c r="CK117" s="36">
        <f t="shared" ca="1" si="111"/>
        <v>0.30245736802715867</v>
      </c>
      <c r="CL117" s="36">
        <f t="shared" ca="1" si="111"/>
        <v>0.30245736802715867</v>
      </c>
      <c r="CM117" s="36">
        <f t="shared" ca="1" si="111"/>
        <v>0.30245736802715867</v>
      </c>
      <c r="CN117" s="56">
        <f t="shared" ca="1" si="111"/>
        <v>0.30245736802715867</v>
      </c>
      <c r="CO117" s="56">
        <f t="shared" ca="1" si="111"/>
        <v>0.30245736802715867</v>
      </c>
      <c r="CP117" s="56">
        <f t="shared" ca="1" si="111"/>
        <v>0.60491473605431734</v>
      </c>
      <c r="CQ117" s="56">
        <f t="shared" ca="1" si="111"/>
        <v>0.90737210408147595</v>
      </c>
      <c r="CR117" s="56">
        <f t="shared" ca="1" si="111"/>
        <v>1.5122868401357934</v>
      </c>
      <c r="CS117" s="82">
        <f t="shared" ca="1" si="82"/>
        <v>3.0245736802715868</v>
      </c>
      <c r="CT117" s="82">
        <f t="shared" ca="1" si="82"/>
        <v>6.0491473605431736</v>
      </c>
      <c r="CU117" s="82">
        <f t="shared" ca="1" si="82"/>
        <v>12.098294721086347</v>
      </c>
      <c r="CV117" s="82">
        <f t="shared" ca="1" si="82"/>
        <v>24.196589442172694</v>
      </c>
      <c r="CW117" s="36">
        <f t="shared" ca="1" si="112"/>
        <v>0.78847999999999996</v>
      </c>
      <c r="CX117" s="36">
        <f t="shared" ca="1" si="112"/>
        <v>0.42709333333333332</v>
      </c>
      <c r="CY117" s="36">
        <f t="shared" ca="1" si="112"/>
        <v>0.26974315789473685</v>
      </c>
      <c r="CZ117" s="36">
        <f t="shared" ca="1" si="112"/>
        <v>0.18636799999999998</v>
      </c>
      <c r="DA117" s="36">
        <f t="shared" ca="1" si="112"/>
        <v>0.16400383999999998</v>
      </c>
      <c r="DB117" s="36">
        <f t="shared" ca="1" si="112"/>
        <v>0.16400383999999998</v>
      </c>
      <c r="DC117" s="36">
        <f t="shared" ca="1" si="112"/>
        <v>0.16400383999999998</v>
      </c>
      <c r="DD117" s="36">
        <f t="shared" ca="1" si="112"/>
        <v>0.16400383999999998</v>
      </c>
      <c r="DE117" s="36">
        <f t="shared" ca="1" si="112"/>
        <v>0.16400383999999998</v>
      </c>
      <c r="DF117" s="56">
        <f t="shared" ca="1" si="112"/>
        <v>0.16400383999999998</v>
      </c>
      <c r="DG117" s="56">
        <f t="shared" ca="1" si="112"/>
        <v>0.16400383999999998</v>
      </c>
      <c r="DH117" s="56">
        <f t="shared" ca="1" si="112"/>
        <v>0.32800767999999997</v>
      </c>
      <c r="DI117" s="56">
        <f t="shared" ca="1" si="112"/>
        <v>0.49201152000000004</v>
      </c>
      <c r="DJ117" s="56">
        <f t="shared" ca="1" si="112"/>
        <v>0.82001920000000006</v>
      </c>
      <c r="DK117" s="82">
        <f t="shared" ca="1" si="83"/>
        <v>1.6400384000000001</v>
      </c>
      <c r="DL117" s="82">
        <f t="shared" ca="1" si="83"/>
        <v>3.2800768000000002</v>
      </c>
      <c r="DM117" s="82">
        <f t="shared" ca="1" si="83"/>
        <v>6.5601536000000005</v>
      </c>
      <c r="DN117" s="82">
        <f t="shared" ca="1" si="83"/>
        <v>13.120307200000001</v>
      </c>
      <c r="DO117" s="36">
        <f t="shared" ca="1" si="113"/>
        <v>0.23942765169230776</v>
      </c>
      <c r="DP117" s="36">
        <f t="shared" ca="1" si="113"/>
        <v>0.12968997800000004</v>
      </c>
      <c r="DQ117" s="36">
        <f t="shared" ca="1" si="113"/>
        <v>8.1909459789473713E-2</v>
      </c>
      <c r="DR117" s="36">
        <f t="shared" ca="1" si="113"/>
        <v>5.6591990400000007E-2</v>
      </c>
      <c r="DS117" s="36">
        <f t="shared" ca="1" si="113"/>
        <v>4.9800951552000018E-2</v>
      </c>
      <c r="DT117" s="36">
        <f t="shared" ca="1" si="113"/>
        <v>4.9800951552000018E-2</v>
      </c>
      <c r="DU117" s="36">
        <f t="shared" ca="1" si="113"/>
        <v>4.9800951552000018E-2</v>
      </c>
      <c r="DV117" s="36">
        <f t="shared" ca="1" si="113"/>
        <v>4.9800951552000018E-2</v>
      </c>
      <c r="DW117" s="36">
        <f t="shared" ca="1" si="113"/>
        <v>4.9800951552000018E-2</v>
      </c>
      <c r="DX117" s="56">
        <f t="shared" ca="1" si="113"/>
        <v>4.9800951552000018E-2</v>
      </c>
      <c r="DY117" s="56">
        <f t="shared" ca="1" si="113"/>
        <v>4.9800951552000018E-2</v>
      </c>
      <c r="DZ117" s="56">
        <f t="shared" ca="1" si="113"/>
        <v>9.9601903104000036E-2</v>
      </c>
      <c r="EA117" s="56">
        <f t="shared" ca="1" si="113"/>
        <v>0.14940285465600003</v>
      </c>
      <c r="EB117" s="56">
        <f t="shared" ca="1" si="113"/>
        <v>0.24900475776000008</v>
      </c>
      <c r="EC117" s="82">
        <f t="shared" ca="1" si="90"/>
        <v>0.49800951552000017</v>
      </c>
      <c r="ED117" s="82">
        <f t="shared" ca="1" si="90"/>
        <v>0.99601903104000034</v>
      </c>
      <c r="EE117" s="82">
        <f t="shared" ca="1" si="90"/>
        <v>1.9920380620800007</v>
      </c>
      <c r="EF117" s="82">
        <f t="shared" ca="1" si="84"/>
        <v>3.9840761241600013</v>
      </c>
      <c r="EG117" s="36">
        <f t="shared" ca="1" si="114"/>
        <v>6.9276849230769225E-2</v>
      </c>
      <c r="EH117" s="36">
        <f t="shared" ca="1" si="114"/>
        <v>3.7524959999999996E-2</v>
      </c>
      <c r="EI117" s="36">
        <f t="shared" ca="1" si="114"/>
        <v>2.3699974736842103E-2</v>
      </c>
      <c r="EJ117" s="36">
        <f t="shared" ca="1" si="114"/>
        <v>1.6374527999999996E-2</v>
      </c>
      <c r="EK117" s="36">
        <f t="shared" ca="1" si="114"/>
        <v>1.4409584639999999E-2</v>
      </c>
      <c r="EL117" s="36">
        <f t="shared" ca="1" si="114"/>
        <v>1.4409584639999999E-2</v>
      </c>
      <c r="EM117" s="36">
        <f t="shared" ca="1" si="114"/>
        <v>1.4409584639999999E-2</v>
      </c>
      <c r="EN117" s="36">
        <f t="shared" ca="1" si="114"/>
        <v>1.4409584639999999E-2</v>
      </c>
      <c r="EO117" s="36">
        <f t="shared" ca="1" si="114"/>
        <v>1.4409584639999999E-2</v>
      </c>
      <c r="EP117" s="56">
        <f t="shared" ca="1" si="114"/>
        <v>1.4409584639999999E-2</v>
      </c>
      <c r="EQ117" s="56">
        <f t="shared" ca="1" si="114"/>
        <v>1.4409584639999999E-2</v>
      </c>
      <c r="ER117" s="56">
        <f t="shared" ca="1" si="114"/>
        <v>2.8819169279999998E-2</v>
      </c>
      <c r="ES117" s="56">
        <f t="shared" ca="1" si="114"/>
        <v>4.3228753919999995E-2</v>
      </c>
      <c r="ET117" s="56">
        <f t="shared" ca="1" si="114"/>
        <v>7.2047923200000002E-2</v>
      </c>
      <c r="EU117" s="82">
        <f t="shared" ca="1" si="92"/>
        <v>0.1440958464</v>
      </c>
      <c r="EV117" s="82">
        <f t="shared" ca="1" si="92"/>
        <v>0.28819169280000001</v>
      </c>
      <c r="EW117" s="82">
        <f t="shared" ca="1" si="92"/>
        <v>0.57638338560000002</v>
      </c>
      <c r="EX117" s="82">
        <f t="shared" ca="1" si="85"/>
        <v>1.1527667712</v>
      </c>
    </row>
    <row r="118" spans="19:154" x14ac:dyDescent="0.15">
      <c r="S118" s="36">
        <v>115</v>
      </c>
      <c r="T118" s="40">
        <f>引用信息!W137</f>
        <v>327.51644768207808</v>
      </c>
      <c r="U118" s="40">
        <f>引用信息!X137</f>
        <v>23.298177517921971</v>
      </c>
      <c r="V118" s="40">
        <f>引用信息!Y137</f>
        <v>9.3013333333333339</v>
      </c>
      <c r="W118" s="40">
        <f>引用信息!Z137</f>
        <v>2.4953588000000009</v>
      </c>
      <c r="X118" s="40">
        <f>引用信息!AA137</f>
        <v>0.72201599999999999</v>
      </c>
      <c r="Y118" s="37">
        <f>IF(INT(求节点($J$4:$J$21,$I$4:$I$21,节奏总纲!AD118))&gt;$I$21,$I$21,INT(求节点($J$4:$J$21,$I$4:$I$21,节奏总纲!AD118)))</f>
        <v>18</v>
      </c>
      <c r="Z118" s="37">
        <f>IF(INT(求节点($J$4:$J$21,$I$4:$I$21,节奏总纲!AE118))&gt;$I$21,$I$21,INT(求节点($J$4:$J$21,$I$4:$I$21,节奏总纲!AE118)))</f>
        <v>18</v>
      </c>
      <c r="AA118" s="37">
        <f>IF(INT(求节点($J$4:$J$21,$I$4:$I$21,节奏总纲!AF118))&gt;$I$21,$I$21,INT(求节点($J$4:$J$21,$I$4:$I$21,节奏总纲!AF118)))</f>
        <v>18</v>
      </c>
      <c r="AB118" s="37">
        <f>IF(INT(求节点($J$4:$J$21,$I$4:$I$21,节奏总纲!AG118))&gt;$I$21,$I$21,INT(求节点($J$4:$J$21,$I$4:$I$21,节奏总纲!AG118)))</f>
        <v>18</v>
      </c>
      <c r="AC118" s="37">
        <f>IF(INT(求节点($J$4:$J$21,$I$4:$I$21,节奏总纲!AH118))&gt;$I$21,$I$21,INT(求节点($J$4:$J$21,$I$4:$I$21,节奏总纲!AH118)))</f>
        <v>18</v>
      </c>
      <c r="AD118" s="55">
        <f>('[2]功能-行军令'!F$7+'[2]功能-行军令'!F$14+24*60/'[2]功能-行军令'!$F$18)*'[2]功能-行军令'!$AJ$7</f>
        <v>27.599999999999998</v>
      </c>
      <c r="AE118" s="55">
        <f>('[2]功能-行军令'!G$7+'[2]功能-行军令'!G$14+24*60/'[2]功能-行军令'!$F$18)*'[2]功能-行军令'!$AJ$7</f>
        <v>40.199999999999996</v>
      </c>
      <c r="AF118" s="55">
        <f>('[2]功能-行军令'!H$7+'[2]功能-行军令'!H$14+24*60/'[2]功能-行军令'!$F$18)*'[2]功能-行军令'!$AJ$7</f>
        <v>54.6</v>
      </c>
      <c r="AG118" s="55">
        <f>('[2]功能-行军令'!I$7+'[2]功能-行军令'!I$14+24*60/'[2]功能-行军令'!$F$18)*'[2]功能-行军令'!$AJ$7</f>
        <v>61.8</v>
      </c>
      <c r="AH118" s="55">
        <f>('[2]功能-行军令'!J$7+'[2]功能-行军令'!J$14+24*60/'[2]功能-行军令'!$F$18)*'[2]功能-行军令'!$AJ$7</f>
        <v>61.8</v>
      </c>
      <c r="AL118" s="35">
        <v>115</v>
      </c>
      <c r="AM118" s="28">
        <f t="shared" ca="1" si="115"/>
        <v>16.434965007516645</v>
      </c>
      <c r="AN118" s="28">
        <f t="shared" ca="1" si="115"/>
        <v>8.9022727124048462</v>
      </c>
      <c r="AO118" s="28">
        <f t="shared" ca="1" si="115"/>
        <v>5.6224880288872727</v>
      </c>
      <c r="AP118" s="28">
        <f t="shared" ca="1" si="115"/>
        <v>3.8846280926857513</v>
      </c>
      <c r="AQ118" s="28">
        <f t="shared" ca="1" si="115"/>
        <v>3.4184727215634614</v>
      </c>
      <c r="AR118" s="28">
        <f t="shared" ca="1" si="115"/>
        <v>3.4184727215634614</v>
      </c>
      <c r="AS118" s="28">
        <f t="shared" ca="1" si="115"/>
        <v>3.4184727215634614</v>
      </c>
      <c r="AT118" s="28">
        <f t="shared" ca="1" si="115"/>
        <v>3.4184727215634614</v>
      </c>
      <c r="AU118" s="28">
        <f t="shared" ca="1" si="102"/>
        <v>3.4184727215634614</v>
      </c>
      <c r="AV118" s="28">
        <f t="shared" ca="1" si="109"/>
        <v>3.4184727215634614</v>
      </c>
      <c r="AW118" s="28">
        <f t="shared" ca="1" si="109"/>
        <v>3.4184727215634614</v>
      </c>
      <c r="AX118" s="28">
        <f t="shared" ca="1" si="109"/>
        <v>6.8369454431269228</v>
      </c>
      <c r="AY118" s="28">
        <f t="shared" ca="1" si="109"/>
        <v>10.255418164690385</v>
      </c>
      <c r="AZ118" s="28">
        <f t="shared" ca="1" si="109"/>
        <v>17.092363607817308</v>
      </c>
      <c r="BA118" s="28">
        <f t="shared" ca="1" si="80"/>
        <v>34.184727215634616</v>
      </c>
      <c r="BB118" s="28">
        <f t="shared" ca="1" si="80"/>
        <v>68.369454431269233</v>
      </c>
      <c r="BC118" s="28">
        <f t="shared" ca="1" si="80"/>
        <v>136.73890886253847</v>
      </c>
      <c r="BD118" s="28">
        <f t="shared" ca="1" si="80"/>
        <v>273.47781772507693</v>
      </c>
      <c r="BE118" s="28"/>
      <c r="BF118" s="28">
        <f t="shared" ca="1" si="71"/>
        <v>605.72929834259253</v>
      </c>
      <c r="BG118" s="28"/>
      <c r="BI118" s="28"/>
      <c r="BJ118" s="28"/>
      <c r="BK118" s="28"/>
      <c r="BL118" s="36">
        <v>115</v>
      </c>
      <c r="BM118" s="36">
        <f t="shared" ca="1" si="110"/>
        <v>13.906852240039008</v>
      </c>
      <c r="BN118" s="36">
        <f t="shared" ca="1" si="110"/>
        <v>7.5328782966877954</v>
      </c>
      <c r="BO118" s="36">
        <f t="shared" ca="1" si="110"/>
        <v>4.7576073452765026</v>
      </c>
      <c r="BP118" s="36">
        <f t="shared" ca="1" si="110"/>
        <v>3.2870741658274012</v>
      </c>
      <c r="BQ118" s="36">
        <f t="shared" ca="1" si="110"/>
        <v>2.8926252659281135</v>
      </c>
      <c r="BR118" s="36">
        <f t="shared" ca="1" si="110"/>
        <v>2.8926252659281135</v>
      </c>
      <c r="BS118" s="36">
        <f t="shared" ca="1" si="110"/>
        <v>2.8926252659281135</v>
      </c>
      <c r="BT118" s="36">
        <f t="shared" ca="1" si="110"/>
        <v>2.8926252659281135</v>
      </c>
      <c r="BU118" s="36">
        <f t="shared" ca="1" si="110"/>
        <v>2.8926252659281135</v>
      </c>
      <c r="BV118" s="56">
        <f t="shared" ca="1" si="110"/>
        <v>2.8926252659281135</v>
      </c>
      <c r="BW118" s="56">
        <f t="shared" ca="1" si="110"/>
        <v>2.8926252659281135</v>
      </c>
      <c r="BX118" s="56">
        <f t="shared" ca="1" si="110"/>
        <v>5.7852505318562271</v>
      </c>
      <c r="BY118" s="56">
        <f t="shared" ca="1" si="110"/>
        <v>8.6778757977843402</v>
      </c>
      <c r="BZ118" s="56">
        <f t="shared" ca="1" si="110"/>
        <v>14.463126329640568</v>
      </c>
      <c r="CA118" s="82">
        <f t="shared" ca="1" si="81"/>
        <v>28.926252659281136</v>
      </c>
      <c r="CB118" s="82">
        <f t="shared" ca="1" si="81"/>
        <v>57.852505318562272</v>
      </c>
      <c r="CC118" s="82">
        <f t="shared" ca="1" si="81"/>
        <v>115.70501063712454</v>
      </c>
      <c r="CD118" s="82">
        <f t="shared" ca="1" si="81"/>
        <v>231.41002127424909</v>
      </c>
      <c r="CE118" s="36">
        <f t="shared" ca="1" si="111"/>
        <v>1.440902671108405</v>
      </c>
      <c r="CF118" s="36">
        <f t="shared" ca="1" si="111"/>
        <v>0.78048894685038606</v>
      </c>
      <c r="CG118" s="36">
        <f t="shared" ca="1" si="111"/>
        <v>0.49294038748445435</v>
      </c>
      <c r="CH118" s="36">
        <f t="shared" ca="1" si="111"/>
        <v>0.34057699498925931</v>
      </c>
      <c r="CI118" s="36">
        <f t="shared" ca="1" si="111"/>
        <v>0.29970775559054824</v>
      </c>
      <c r="CJ118" s="36">
        <f t="shared" ca="1" si="111"/>
        <v>0.29970775559054824</v>
      </c>
      <c r="CK118" s="36">
        <f t="shared" ca="1" si="111"/>
        <v>0.29970775559054824</v>
      </c>
      <c r="CL118" s="36">
        <f t="shared" ca="1" si="111"/>
        <v>0.29970775559054824</v>
      </c>
      <c r="CM118" s="36">
        <f t="shared" ca="1" si="111"/>
        <v>0.29970775559054824</v>
      </c>
      <c r="CN118" s="56">
        <f t="shared" ca="1" si="111"/>
        <v>0.29970775559054824</v>
      </c>
      <c r="CO118" s="56">
        <f t="shared" ca="1" si="111"/>
        <v>0.29970775559054824</v>
      </c>
      <c r="CP118" s="56">
        <f t="shared" ca="1" si="111"/>
        <v>0.59941551118109648</v>
      </c>
      <c r="CQ118" s="56">
        <f t="shared" ca="1" si="111"/>
        <v>0.89912326677164456</v>
      </c>
      <c r="CR118" s="56">
        <f t="shared" ca="1" si="111"/>
        <v>1.4985387779527413</v>
      </c>
      <c r="CS118" s="82">
        <f t="shared" ca="1" si="82"/>
        <v>2.9970775559054825</v>
      </c>
      <c r="CT118" s="82">
        <f t="shared" ca="1" si="82"/>
        <v>5.9941551118109651</v>
      </c>
      <c r="CU118" s="82">
        <f t="shared" ca="1" si="82"/>
        <v>11.98831022362193</v>
      </c>
      <c r="CV118" s="82">
        <f t="shared" ca="1" si="82"/>
        <v>23.97662044724386</v>
      </c>
      <c r="CW118" s="36">
        <f t="shared" ca="1" si="112"/>
        <v>0.78131200000000001</v>
      </c>
      <c r="CX118" s="36">
        <f t="shared" ca="1" si="112"/>
        <v>0.42321066666666668</v>
      </c>
      <c r="CY118" s="36">
        <f t="shared" ca="1" si="112"/>
        <v>0.26729094736842107</v>
      </c>
      <c r="CZ118" s="36">
        <f t="shared" ca="1" si="112"/>
        <v>0.18467374545454546</v>
      </c>
      <c r="DA118" s="36">
        <f t="shared" ca="1" si="112"/>
        <v>0.16251289600000002</v>
      </c>
      <c r="DB118" s="36">
        <f t="shared" ca="1" si="112"/>
        <v>0.16251289600000002</v>
      </c>
      <c r="DC118" s="36">
        <f t="shared" ca="1" si="112"/>
        <v>0.16251289600000002</v>
      </c>
      <c r="DD118" s="36">
        <f t="shared" ca="1" si="112"/>
        <v>0.16251289600000002</v>
      </c>
      <c r="DE118" s="36">
        <f t="shared" ca="1" si="112"/>
        <v>0.16251289600000002</v>
      </c>
      <c r="DF118" s="56">
        <f t="shared" ca="1" si="112"/>
        <v>0.16251289600000002</v>
      </c>
      <c r="DG118" s="56">
        <f t="shared" ca="1" si="112"/>
        <v>0.16251289600000002</v>
      </c>
      <c r="DH118" s="56">
        <f t="shared" ca="1" si="112"/>
        <v>0.32502579200000004</v>
      </c>
      <c r="DI118" s="56">
        <f t="shared" ca="1" si="112"/>
        <v>0.48753868800000005</v>
      </c>
      <c r="DJ118" s="56">
        <f t="shared" ca="1" si="112"/>
        <v>0.81256448000000014</v>
      </c>
      <c r="DK118" s="82">
        <f t="shared" ca="1" si="83"/>
        <v>1.6251289600000003</v>
      </c>
      <c r="DL118" s="82">
        <f t="shared" ca="1" si="83"/>
        <v>3.2502579200000006</v>
      </c>
      <c r="DM118" s="82">
        <f t="shared" ca="1" si="83"/>
        <v>6.5005158400000012</v>
      </c>
      <c r="DN118" s="82">
        <f t="shared" ca="1" si="83"/>
        <v>13.001031680000002</v>
      </c>
      <c r="DO118" s="36">
        <f t="shared" ca="1" si="113"/>
        <v>0.23725103667692313</v>
      </c>
      <c r="DP118" s="36">
        <f t="shared" ca="1" si="113"/>
        <v>0.12851097820000004</v>
      </c>
      <c r="DQ118" s="36">
        <f t="shared" ca="1" si="113"/>
        <v>8.1164828336842132E-2</v>
      </c>
      <c r="DR118" s="36">
        <f t="shared" ca="1" si="113"/>
        <v>5.6077517760000008E-2</v>
      </c>
      <c r="DS118" s="36">
        <f t="shared" ca="1" si="113"/>
        <v>4.9348215628800013E-2</v>
      </c>
      <c r="DT118" s="36">
        <f t="shared" ca="1" si="113"/>
        <v>4.9348215628800013E-2</v>
      </c>
      <c r="DU118" s="36">
        <f t="shared" ca="1" si="113"/>
        <v>4.9348215628800013E-2</v>
      </c>
      <c r="DV118" s="36">
        <f t="shared" ca="1" si="113"/>
        <v>4.9348215628800013E-2</v>
      </c>
      <c r="DW118" s="36">
        <f t="shared" ca="1" si="113"/>
        <v>4.9348215628800013E-2</v>
      </c>
      <c r="DX118" s="56">
        <f t="shared" ca="1" si="113"/>
        <v>4.9348215628800013E-2</v>
      </c>
      <c r="DY118" s="56">
        <f t="shared" ca="1" si="113"/>
        <v>4.9348215628800013E-2</v>
      </c>
      <c r="DZ118" s="56">
        <f t="shared" ca="1" si="113"/>
        <v>9.8696431257600026E-2</v>
      </c>
      <c r="EA118" s="56">
        <f t="shared" ca="1" si="113"/>
        <v>0.14804464688640004</v>
      </c>
      <c r="EB118" s="56">
        <f t="shared" ca="1" si="113"/>
        <v>0.24674107814400009</v>
      </c>
      <c r="EC118" s="82">
        <f t="shared" ca="1" si="90"/>
        <v>0.49348215628800018</v>
      </c>
      <c r="ED118" s="82">
        <f t="shared" ca="1" si="90"/>
        <v>0.98696431257600037</v>
      </c>
      <c r="EE118" s="82">
        <f t="shared" ca="1" si="90"/>
        <v>1.9739286251520007</v>
      </c>
      <c r="EF118" s="82">
        <f t="shared" ca="1" si="84"/>
        <v>3.9478572503040015</v>
      </c>
      <c r="EG118" s="36">
        <f t="shared" ca="1" si="114"/>
        <v>6.864705969230768E-2</v>
      </c>
      <c r="EH118" s="36">
        <f t="shared" ca="1" si="114"/>
        <v>3.7183823999999997E-2</v>
      </c>
      <c r="EI118" s="36">
        <f t="shared" ca="1" si="114"/>
        <v>2.3484520421052629E-2</v>
      </c>
      <c r="EJ118" s="36">
        <f t="shared" ca="1" si="114"/>
        <v>1.6225668654545451E-2</v>
      </c>
      <c r="EK118" s="36">
        <f t="shared" ca="1" si="114"/>
        <v>1.4278588415999998E-2</v>
      </c>
      <c r="EL118" s="36">
        <f t="shared" ca="1" si="114"/>
        <v>1.4278588415999998E-2</v>
      </c>
      <c r="EM118" s="36">
        <f t="shared" ca="1" si="114"/>
        <v>1.4278588415999998E-2</v>
      </c>
      <c r="EN118" s="36">
        <f t="shared" ca="1" si="114"/>
        <v>1.4278588415999998E-2</v>
      </c>
      <c r="EO118" s="36">
        <f t="shared" ca="1" si="114"/>
        <v>1.4278588415999998E-2</v>
      </c>
      <c r="EP118" s="56">
        <f t="shared" ca="1" si="114"/>
        <v>1.4278588415999998E-2</v>
      </c>
      <c r="EQ118" s="56">
        <f t="shared" ca="1" si="114"/>
        <v>1.4278588415999998E-2</v>
      </c>
      <c r="ER118" s="56">
        <f t="shared" ca="1" si="114"/>
        <v>2.8557176831999997E-2</v>
      </c>
      <c r="ES118" s="56">
        <f t="shared" ca="1" si="114"/>
        <v>4.2835765247999993E-2</v>
      </c>
      <c r="ET118" s="56">
        <f t="shared" ca="1" si="114"/>
        <v>7.1392942079999994E-2</v>
      </c>
      <c r="EU118" s="82">
        <f t="shared" ca="1" si="92"/>
        <v>0.14278588415999999</v>
      </c>
      <c r="EV118" s="82">
        <f t="shared" ca="1" si="92"/>
        <v>0.28557176831999997</v>
      </c>
      <c r="EW118" s="82">
        <f t="shared" ca="1" si="92"/>
        <v>0.57114353663999995</v>
      </c>
      <c r="EX118" s="82">
        <f t="shared" ca="1" si="85"/>
        <v>1.1422870732799999</v>
      </c>
    </row>
    <row r="119" spans="19:154" x14ac:dyDescent="0.15">
      <c r="S119" s="36">
        <v>116</v>
      </c>
      <c r="T119" s="40">
        <f>引用信息!W138</f>
        <v>324.51170962994894</v>
      </c>
      <c r="U119" s="40">
        <f>引用信息!X138</f>
        <v>23.084432770051126</v>
      </c>
      <c r="V119" s="40">
        <f>引用信息!Y138</f>
        <v>9.2160000000000011</v>
      </c>
      <c r="W119" s="40">
        <f>引用信息!Z138</f>
        <v>2.4724656000000009</v>
      </c>
      <c r="X119" s="40">
        <f>引用信息!AA138</f>
        <v>0.71539200000000003</v>
      </c>
      <c r="Y119" s="37">
        <f>IF(INT(求节点($J$4:$J$21,$I$4:$I$21,节奏总纲!AD119))&gt;$I$21,$I$21,INT(求节点($J$4:$J$21,$I$4:$I$21,节奏总纲!AD119)))</f>
        <v>18</v>
      </c>
      <c r="Z119" s="37">
        <f>IF(INT(求节点($J$4:$J$21,$I$4:$I$21,节奏总纲!AE119))&gt;$I$21,$I$21,INT(求节点($J$4:$J$21,$I$4:$I$21,节奏总纲!AE119)))</f>
        <v>18</v>
      </c>
      <c r="AA119" s="37">
        <f>IF(INT(求节点($J$4:$J$21,$I$4:$I$21,节奏总纲!AF119))&gt;$I$21,$I$21,INT(求节点($J$4:$J$21,$I$4:$I$21,节奏总纲!AF119)))</f>
        <v>18</v>
      </c>
      <c r="AB119" s="37">
        <f>IF(INT(求节点($J$4:$J$21,$I$4:$I$21,节奏总纲!AG119))&gt;$I$21,$I$21,INT(求节点($J$4:$J$21,$I$4:$I$21,节奏总纲!AG119)))</f>
        <v>18</v>
      </c>
      <c r="AC119" s="37">
        <f>IF(INT(求节点($J$4:$J$21,$I$4:$I$21,节奏总纲!AH119))&gt;$I$21,$I$21,INT(求节点($J$4:$J$21,$I$4:$I$21,节奏总纲!AH119)))</f>
        <v>18</v>
      </c>
      <c r="AD119" s="55">
        <f>('[2]功能-行军令'!F$7+'[2]功能-行军令'!F$14+24*60/'[2]功能-行军令'!$F$18)*'[2]功能-行军令'!$AJ$7</f>
        <v>27.599999999999998</v>
      </c>
      <c r="AE119" s="55">
        <f>('[2]功能-行军令'!G$7+'[2]功能-行军令'!G$14+24*60/'[2]功能-行军令'!$F$18)*'[2]功能-行军令'!$AJ$7</f>
        <v>40.199999999999996</v>
      </c>
      <c r="AF119" s="55">
        <f>('[2]功能-行军令'!H$7+'[2]功能-行军令'!H$14+24*60/'[2]功能-行军令'!$F$18)*'[2]功能-行军令'!$AJ$7</f>
        <v>54.6</v>
      </c>
      <c r="AG119" s="55">
        <f>('[2]功能-行军令'!I$7+'[2]功能-行军令'!I$14+24*60/'[2]功能-行军令'!$F$18)*'[2]功能-行军令'!$AJ$7</f>
        <v>61.8</v>
      </c>
      <c r="AH119" s="55">
        <f>('[2]功能-行军令'!J$7+'[2]功能-行军令'!J$14+24*60/'[2]功能-行军令'!$F$18)*'[2]功能-行军令'!$AJ$7</f>
        <v>61.8</v>
      </c>
      <c r="AL119" s="35">
        <v>116</v>
      </c>
      <c r="AM119" s="28">
        <f t="shared" ca="1" si="115"/>
        <v>16.284185512034835</v>
      </c>
      <c r="AN119" s="28">
        <f t="shared" ca="1" si="115"/>
        <v>8.8206004856855387</v>
      </c>
      <c r="AO119" s="28">
        <f t="shared" ca="1" si="115"/>
        <v>5.5709055699066559</v>
      </c>
      <c r="AP119" s="28">
        <f t="shared" ca="1" si="115"/>
        <v>3.8489893028445974</v>
      </c>
      <c r="AQ119" s="28">
        <f t="shared" ca="1" si="115"/>
        <v>3.3871105865032463</v>
      </c>
      <c r="AR119" s="28">
        <f t="shared" ca="1" si="115"/>
        <v>3.3871105865032463</v>
      </c>
      <c r="AS119" s="28">
        <f t="shared" ca="1" si="115"/>
        <v>3.3871105865032463</v>
      </c>
      <c r="AT119" s="28">
        <f t="shared" ca="1" si="115"/>
        <v>3.3871105865032463</v>
      </c>
      <c r="AU119" s="28">
        <f t="shared" ca="1" si="102"/>
        <v>3.3871105865032463</v>
      </c>
      <c r="AV119" s="28">
        <f t="shared" ca="1" si="109"/>
        <v>3.3871105865032463</v>
      </c>
      <c r="AW119" s="28">
        <f t="shared" ca="1" si="109"/>
        <v>3.3871105865032463</v>
      </c>
      <c r="AX119" s="28">
        <f t="shared" ca="1" si="109"/>
        <v>6.7742211730064925</v>
      </c>
      <c r="AY119" s="28">
        <f t="shared" ca="1" si="109"/>
        <v>10.161331759509737</v>
      </c>
      <c r="AZ119" s="28">
        <f t="shared" ca="1" si="109"/>
        <v>16.935552932516234</v>
      </c>
      <c r="BA119" s="28">
        <f t="shared" ca="1" si="80"/>
        <v>33.871105865032469</v>
      </c>
      <c r="BB119" s="28">
        <f t="shared" ca="1" si="80"/>
        <v>67.742211730064938</v>
      </c>
      <c r="BC119" s="28">
        <f t="shared" ca="1" si="80"/>
        <v>135.48442346012988</v>
      </c>
      <c r="BD119" s="28">
        <f t="shared" ca="1" si="80"/>
        <v>270.96884692025975</v>
      </c>
      <c r="BE119" s="28"/>
      <c r="BF119" s="28">
        <f t="shared" ca="1" si="71"/>
        <v>600.17214881651375</v>
      </c>
      <c r="BG119" s="28"/>
      <c r="BI119" s="28"/>
      <c r="BJ119" s="28"/>
      <c r="BK119" s="28"/>
      <c r="BL119" s="36">
        <v>116</v>
      </c>
      <c r="BM119" s="36">
        <f t="shared" ca="1" si="110"/>
        <v>13.779266439671677</v>
      </c>
      <c r="BN119" s="36">
        <f t="shared" ca="1" si="110"/>
        <v>7.463769321488825</v>
      </c>
      <c r="BO119" s="36">
        <f t="shared" ca="1" si="110"/>
        <v>4.713959571466626</v>
      </c>
      <c r="BP119" s="36">
        <f t="shared" ca="1" si="110"/>
        <v>3.2569175221042141</v>
      </c>
      <c r="BQ119" s="36">
        <f t="shared" ca="1" si="110"/>
        <v>2.8660874194517088</v>
      </c>
      <c r="BR119" s="36">
        <f t="shared" ca="1" si="110"/>
        <v>2.8660874194517088</v>
      </c>
      <c r="BS119" s="36">
        <f t="shared" ca="1" si="110"/>
        <v>2.8660874194517088</v>
      </c>
      <c r="BT119" s="36">
        <f t="shared" ca="1" si="110"/>
        <v>2.8660874194517088</v>
      </c>
      <c r="BU119" s="36">
        <f t="shared" ca="1" si="110"/>
        <v>2.8660874194517088</v>
      </c>
      <c r="BV119" s="56">
        <f t="shared" ca="1" si="110"/>
        <v>2.8660874194517088</v>
      </c>
      <c r="BW119" s="56">
        <f t="shared" ca="1" si="110"/>
        <v>2.8660874194517088</v>
      </c>
      <c r="BX119" s="56">
        <f t="shared" ca="1" si="110"/>
        <v>5.7321748389034175</v>
      </c>
      <c r="BY119" s="56">
        <f t="shared" ca="1" si="110"/>
        <v>8.5982622583551258</v>
      </c>
      <c r="BZ119" s="56">
        <f t="shared" ca="1" si="110"/>
        <v>14.330437097258544</v>
      </c>
      <c r="CA119" s="82">
        <f t="shared" ca="1" si="81"/>
        <v>28.660874194517088</v>
      </c>
      <c r="CB119" s="82">
        <f t="shared" ca="1" si="81"/>
        <v>57.321748389034177</v>
      </c>
      <c r="CC119" s="82">
        <f t="shared" ca="1" si="81"/>
        <v>114.64349677806835</v>
      </c>
      <c r="CD119" s="82">
        <f t="shared" ca="1" si="81"/>
        <v>229.28699355613671</v>
      </c>
      <c r="CE119" s="36">
        <f t="shared" ca="1" si="111"/>
        <v>1.4276833805477773</v>
      </c>
      <c r="CF119" s="36">
        <f t="shared" ca="1" si="111"/>
        <v>0.77332849779671264</v>
      </c>
      <c r="CG119" s="36">
        <f t="shared" ca="1" si="111"/>
        <v>0.48841799860845009</v>
      </c>
      <c r="CH119" s="36">
        <f t="shared" ca="1" si="111"/>
        <v>0.33745243540220188</v>
      </c>
      <c r="CI119" s="36">
        <f t="shared" ca="1" si="111"/>
        <v>0.29695814315393765</v>
      </c>
      <c r="CJ119" s="36">
        <f t="shared" ca="1" si="111"/>
        <v>0.29695814315393765</v>
      </c>
      <c r="CK119" s="36">
        <f t="shared" ca="1" si="111"/>
        <v>0.29695814315393765</v>
      </c>
      <c r="CL119" s="36">
        <f t="shared" ca="1" si="111"/>
        <v>0.29695814315393765</v>
      </c>
      <c r="CM119" s="36">
        <f t="shared" ca="1" si="111"/>
        <v>0.29695814315393765</v>
      </c>
      <c r="CN119" s="56">
        <f t="shared" ca="1" si="111"/>
        <v>0.29695814315393765</v>
      </c>
      <c r="CO119" s="56">
        <f t="shared" ca="1" si="111"/>
        <v>0.29695814315393765</v>
      </c>
      <c r="CP119" s="56">
        <f t="shared" ca="1" si="111"/>
        <v>0.5939162863078753</v>
      </c>
      <c r="CQ119" s="56">
        <f t="shared" ca="1" si="111"/>
        <v>0.89087442946181294</v>
      </c>
      <c r="CR119" s="56">
        <f t="shared" ca="1" si="111"/>
        <v>1.4847907157696885</v>
      </c>
      <c r="CS119" s="82">
        <f t="shared" ca="1" si="82"/>
        <v>2.9695814315393769</v>
      </c>
      <c r="CT119" s="82">
        <f t="shared" ca="1" si="82"/>
        <v>5.9391628630787539</v>
      </c>
      <c r="CU119" s="82">
        <f t="shared" ca="1" si="82"/>
        <v>11.878325726157508</v>
      </c>
      <c r="CV119" s="82">
        <f t="shared" ca="1" si="82"/>
        <v>23.756651452315015</v>
      </c>
      <c r="CW119" s="36">
        <f t="shared" ca="1" si="112"/>
        <v>0.77414400000000017</v>
      </c>
      <c r="CX119" s="36">
        <f t="shared" ca="1" si="112"/>
        <v>0.41932800000000009</v>
      </c>
      <c r="CY119" s="36">
        <f t="shared" ca="1" si="112"/>
        <v>0.26483873684210529</v>
      </c>
      <c r="CZ119" s="36">
        <f t="shared" ca="1" si="112"/>
        <v>0.18297949090909091</v>
      </c>
      <c r="DA119" s="36">
        <f t="shared" ca="1" si="112"/>
        <v>0.16102195200000002</v>
      </c>
      <c r="DB119" s="36">
        <f t="shared" ca="1" si="112"/>
        <v>0.16102195200000002</v>
      </c>
      <c r="DC119" s="36">
        <f t="shared" ca="1" si="112"/>
        <v>0.16102195200000002</v>
      </c>
      <c r="DD119" s="36">
        <f t="shared" ca="1" si="112"/>
        <v>0.16102195200000002</v>
      </c>
      <c r="DE119" s="36">
        <f t="shared" ca="1" si="112"/>
        <v>0.16102195200000002</v>
      </c>
      <c r="DF119" s="56">
        <f t="shared" ca="1" si="112"/>
        <v>0.16102195200000002</v>
      </c>
      <c r="DG119" s="56">
        <f t="shared" ca="1" si="112"/>
        <v>0.16102195200000002</v>
      </c>
      <c r="DH119" s="56">
        <f t="shared" ca="1" si="112"/>
        <v>0.32204390400000005</v>
      </c>
      <c r="DI119" s="56">
        <f t="shared" ca="1" si="112"/>
        <v>0.48306585600000002</v>
      </c>
      <c r="DJ119" s="56">
        <f t="shared" ca="1" si="112"/>
        <v>0.80510976000000012</v>
      </c>
      <c r="DK119" s="82">
        <f t="shared" ca="1" si="83"/>
        <v>1.6102195200000002</v>
      </c>
      <c r="DL119" s="82">
        <f t="shared" ca="1" si="83"/>
        <v>3.2204390400000005</v>
      </c>
      <c r="DM119" s="82">
        <f t="shared" ca="1" si="83"/>
        <v>6.4408780800000009</v>
      </c>
      <c r="DN119" s="82">
        <f t="shared" ca="1" si="83"/>
        <v>12.881756160000002</v>
      </c>
      <c r="DO119" s="36">
        <f t="shared" ca="1" si="113"/>
        <v>0.23507442166153855</v>
      </c>
      <c r="DP119" s="36">
        <f t="shared" ca="1" si="113"/>
        <v>0.12733197840000005</v>
      </c>
      <c r="DQ119" s="36">
        <f t="shared" ca="1" si="113"/>
        <v>8.0420196884210551E-2</v>
      </c>
      <c r="DR119" s="36">
        <f t="shared" ca="1" si="113"/>
        <v>5.5563045120000015E-2</v>
      </c>
      <c r="DS119" s="36">
        <f t="shared" ca="1" si="113"/>
        <v>4.8895479705600015E-2</v>
      </c>
      <c r="DT119" s="36">
        <f t="shared" ca="1" si="113"/>
        <v>4.8895479705600015E-2</v>
      </c>
      <c r="DU119" s="36">
        <f t="shared" ca="1" si="113"/>
        <v>4.8895479705600015E-2</v>
      </c>
      <c r="DV119" s="36">
        <f t="shared" ca="1" si="113"/>
        <v>4.8895479705600015E-2</v>
      </c>
      <c r="DW119" s="36">
        <f t="shared" ca="1" si="113"/>
        <v>4.8895479705600015E-2</v>
      </c>
      <c r="DX119" s="56">
        <f t="shared" ca="1" si="113"/>
        <v>4.8895479705600015E-2</v>
      </c>
      <c r="DY119" s="56">
        <f t="shared" ca="1" si="113"/>
        <v>4.8895479705600015E-2</v>
      </c>
      <c r="DZ119" s="56">
        <f t="shared" ca="1" si="113"/>
        <v>9.7790959411200029E-2</v>
      </c>
      <c r="EA119" s="56">
        <f t="shared" ca="1" si="113"/>
        <v>0.14668643911680004</v>
      </c>
      <c r="EB119" s="56">
        <f t="shared" ca="1" si="113"/>
        <v>0.2444773985280001</v>
      </c>
      <c r="EC119" s="82">
        <f t="shared" ca="1" si="90"/>
        <v>0.4889547970560002</v>
      </c>
      <c r="ED119" s="82">
        <f t="shared" ca="1" si="90"/>
        <v>0.9779095941120004</v>
      </c>
      <c r="EE119" s="82">
        <f t="shared" ca="1" si="90"/>
        <v>1.9558191882240008</v>
      </c>
      <c r="EF119" s="82">
        <f t="shared" ca="1" si="84"/>
        <v>3.9116383764480016</v>
      </c>
      <c r="EG119" s="36">
        <f t="shared" ca="1" si="114"/>
        <v>6.8017270153846149E-2</v>
      </c>
      <c r="EH119" s="36">
        <f t="shared" ca="1" si="114"/>
        <v>3.6842687999999998E-2</v>
      </c>
      <c r="EI119" s="36">
        <f t="shared" ca="1" si="114"/>
        <v>2.3269066105263157E-2</v>
      </c>
      <c r="EJ119" s="36">
        <f t="shared" ca="1" si="114"/>
        <v>1.6076809309090907E-2</v>
      </c>
      <c r="EK119" s="36">
        <f t="shared" ca="1" si="114"/>
        <v>1.4147592192E-2</v>
      </c>
      <c r="EL119" s="36">
        <f t="shared" ca="1" si="114"/>
        <v>1.4147592192E-2</v>
      </c>
      <c r="EM119" s="36">
        <f t="shared" ca="1" si="114"/>
        <v>1.4147592192E-2</v>
      </c>
      <c r="EN119" s="36">
        <f t="shared" ca="1" si="114"/>
        <v>1.4147592192E-2</v>
      </c>
      <c r="EO119" s="36">
        <f t="shared" ca="1" si="114"/>
        <v>1.4147592192E-2</v>
      </c>
      <c r="EP119" s="56">
        <f t="shared" ca="1" si="114"/>
        <v>1.4147592192E-2</v>
      </c>
      <c r="EQ119" s="56">
        <f t="shared" ca="1" si="114"/>
        <v>1.4147592192E-2</v>
      </c>
      <c r="ER119" s="56">
        <f t="shared" ca="1" si="114"/>
        <v>2.8295184383999999E-2</v>
      </c>
      <c r="ES119" s="56">
        <f t="shared" ca="1" si="114"/>
        <v>4.2442776575999999E-2</v>
      </c>
      <c r="ET119" s="56">
        <f t="shared" ca="1" si="114"/>
        <v>7.0737960960000013E-2</v>
      </c>
      <c r="EU119" s="82">
        <f t="shared" ca="1" si="92"/>
        <v>0.14147592192000003</v>
      </c>
      <c r="EV119" s="82">
        <f t="shared" ca="1" si="92"/>
        <v>0.28295184384000005</v>
      </c>
      <c r="EW119" s="82">
        <f t="shared" ca="1" si="92"/>
        <v>0.5659036876800001</v>
      </c>
      <c r="EX119" s="82">
        <f t="shared" ca="1" si="85"/>
        <v>1.1318073753600002</v>
      </c>
    </row>
    <row r="120" spans="19:154" x14ac:dyDescent="0.15">
      <c r="S120" s="36">
        <v>117</v>
      </c>
      <c r="T120" s="40">
        <f>引用信息!W139</f>
        <v>321.50697157781974</v>
      </c>
      <c r="U120" s="40">
        <f>引用信息!X139</f>
        <v>22.870688022180282</v>
      </c>
      <c r="V120" s="40">
        <f>引用信息!Y139</f>
        <v>9.1306666666666683</v>
      </c>
      <c r="W120" s="40">
        <f>引用信息!Z139</f>
        <v>2.449572400000001</v>
      </c>
      <c r="X120" s="40">
        <f>引用信息!AA139</f>
        <v>0.70876799999999995</v>
      </c>
      <c r="Y120" s="37">
        <f>IF(INT(求节点($J$4:$J$21,$I$4:$I$21,节奏总纲!AD120))&gt;$I$21,$I$21,INT(求节点($J$4:$J$21,$I$4:$I$21,节奏总纲!AD120)))</f>
        <v>18</v>
      </c>
      <c r="Z120" s="37">
        <f>IF(INT(求节点($J$4:$J$21,$I$4:$I$21,节奏总纲!AE120))&gt;$I$21,$I$21,INT(求节点($J$4:$J$21,$I$4:$I$21,节奏总纲!AE120)))</f>
        <v>18</v>
      </c>
      <c r="AA120" s="37">
        <f>IF(INT(求节点($J$4:$J$21,$I$4:$I$21,节奏总纲!AF120))&gt;$I$21,$I$21,INT(求节点($J$4:$J$21,$I$4:$I$21,节奏总纲!AF120)))</f>
        <v>18</v>
      </c>
      <c r="AB120" s="37">
        <f>IF(INT(求节点($J$4:$J$21,$I$4:$I$21,节奏总纲!AG120))&gt;$I$21,$I$21,INT(求节点($J$4:$J$21,$I$4:$I$21,节奏总纲!AG120)))</f>
        <v>18</v>
      </c>
      <c r="AC120" s="37">
        <f>IF(INT(求节点($J$4:$J$21,$I$4:$I$21,节奏总纲!AH120))&gt;$I$21,$I$21,INT(求节点($J$4:$J$21,$I$4:$I$21,节奏总纲!AH120)))</f>
        <v>18</v>
      </c>
      <c r="AD120" s="55">
        <f>('[2]功能-行军令'!F$7+'[2]功能-行军令'!F$14+24*60/'[2]功能-行军令'!$F$18)*'[2]功能-行军令'!$AJ$7</f>
        <v>27.599999999999998</v>
      </c>
      <c r="AE120" s="55">
        <f>('[2]功能-行军令'!G$7+'[2]功能-行军令'!G$14+24*60/'[2]功能-行军令'!$F$18)*'[2]功能-行军令'!$AJ$7</f>
        <v>40.199999999999996</v>
      </c>
      <c r="AF120" s="55">
        <f>('[2]功能-行军令'!H$7+'[2]功能-行军令'!H$14+24*60/'[2]功能-行军令'!$F$18)*'[2]功能-行军令'!$AJ$7</f>
        <v>54.6</v>
      </c>
      <c r="AG120" s="55">
        <f>('[2]功能-行军令'!I$7+'[2]功能-行军令'!I$14+24*60/'[2]功能-行军令'!$F$18)*'[2]功能-行军令'!$AJ$7</f>
        <v>61.8</v>
      </c>
      <c r="AH120" s="55">
        <f>('[2]功能-行军令'!J$7+'[2]功能-行军令'!J$14+24*60/'[2]功能-行军令'!$F$18)*'[2]功能-行军令'!$AJ$7</f>
        <v>61.8</v>
      </c>
      <c r="AL120" s="35">
        <v>117</v>
      </c>
      <c r="AM120" s="28">
        <f t="shared" ca="1" si="115"/>
        <v>16.133406016553032</v>
      </c>
      <c r="AN120" s="28">
        <f t="shared" ca="1" si="115"/>
        <v>8.7389282589662294</v>
      </c>
      <c r="AO120" s="28">
        <f t="shared" ca="1" si="115"/>
        <v>5.5193231109260372</v>
      </c>
      <c r="AP120" s="28">
        <f t="shared" ca="1" si="115"/>
        <v>3.813350513003444</v>
      </c>
      <c r="AQ120" s="28">
        <f t="shared" ca="1" si="115"/>
        <v>3.3557484514430316</v>
      </c>
      <c r="AR120" s="28">
        <f t="shared" ca="1" si="115"/>
        <v>3.3557484514430316</v>
      </c>
      <c r="AS120" s="28">
        <f t="shared" ca="1" si="115"/>
        <v>3.3557484514430316</v>
      </c>
      <c r="AT120" s="28">
        <f t="shared" ca="1" si="115"/>
        <v>3.3557484514430316</v>
      </c>
      <c r="AU120" s="28">
        <f t="shared" ca="1" si="102"/>
        <v>3.3557484514430316</v>
      </c>
      <c r="AV120" s="28">
        <f t="shared" ref="AV120:AZ129" ca="1" si="116">SUMIF($BM$3:$EX$3,AV$3,$BM120:$EX120)</f>
        <v>3.3557484514430316</v>
      </c>
      <c r="AW120" s="28">
        <f t="shared" ca="1" si="116"/>
        <v>3.3557484514430316</v>
      </c>
      <c r="AX120" s="28">
        <f t="shared" ca="1" si="116"/>
        <v>6.7114969028860632</v>
      </c>
      <c r="AY120" s="28">
        <f t="shared" ca="1" si="116"/>
        <v>10.067245354329094</v>
      </c>
      <c r="AZ120" s="28">
        <f t="shared" ca="1" si="116"/>
        <v>16.778742257215153</v>
      </c>
      <c r="BA120" s="28">
        <f t="shared" ca="1" si="80"/>
        <v>33.557484514430307</v>
      </c>
      <c r="BB120" s="28">
        <f t="shared" ca="1" si="80"/>
        <v>67.114969028860614</v>
      </c>
      <c r="BC120" s="28">
        <f t="shared" ca="1" si="80"/>
        <v>134.22993805772123</v>
      </c>
      <c r="BD120" s="28">
        <f t="shared" ca="1" si="80"/>
        <v>268.45987611544246</v>
      </c>
      <c r="BE120" s="28"/>
      <c r="BF120" s="28">
        <f t="shared" ca="1" si="71"/>
        <v>594.61499929043498</v>
      </c>
      <c r="BG120" s="28"/>
      <c r="BI120" s="28"/>
      <c r="BJ120" s="28"/>
      <c r="BK120" s="28"/>
      <c r="BL120" s="36">
        <v>117</v>
      </c>
      <c r="BM120" s="36">
        <f t="shared" ca="1" si="110"/>
        <v>13.651680639304345</v>
      </c>
      <c r="BN120" s="36">
        <f t="shared" ca="1" si="110"/>
        <v>7.3946603462898537</v>
      </c>
      <c r="BO120" s="36">
        <f t="shared" ca="1" si="110"/>
        <v>4.6703117976567494</v>
      </c>
      <c r="BP120" s="36">
        <f t="shared" ca="1" si="110"/>
        <v>3.2267608783810267</v>
      </c>
      <c r="BQ120" s="36">
        <f t="shared" ca="1" si="110"/>
        <v>2.839549572975304</v>
      </c>
      <c r="BR120" s="36">
        <f t="shared" ca="1" si="110"/>
        <v>2.839549572975304</v>
      </c>
      <c r="BS120" s="36">
        <f t="shared" ca="1" si="110"/>
        <v>2.839549572975304</v>
      </c>
      <c r="BT120" s="36">
        <f t="shared" ca="1" si="110"/>
        <v>2.839549572975304</v>
      </c>
      <c r="BU120" s="36">
        <f t="shared" ca="1" si="110"/>
        <v>2.839549572975304</v>
      </c>
      <c r="BV120" s="56">
        <f t="shared" ca="1" si="110"/>
        <v>2.839549572975304</v>
      </c>
      <c r="BW120" s="56">
        <f t="shared" ca="1" si="110"/>
        <v>2.839549572975304</v>
      </c>
      <c r="BX120" s="56">
        <f t="shared" ca="1" si="110"/>
        <v>5.6790991459506079</v>
      </c>
      <c r="BY120" s="56">
        <f t="shared" ca="1" si="110"/>
        <v>8.5186487189259115</v>
      </c>
      <c r="BZ120" s="56">
        <f t="shared" ca="1" si="110"/>
        <v>14.197747864876519</v>
      </c>
      <c r="CA120" s="82">
        <f t="shared" ca="1" si="81"/>
        <v>28.395495729753037</v>
      </c>
      <c r="CB120" s="82">
        <f t="shared" ca="1" si="81"/>
        <v>56.790991459506074</v>
      </c>
      <c r="CC120" s="82">
        <f t="shared" ca="1" si="81"/>
        <v>113.58198291901215</v>
      </c>
      <c r="CD120" s="82">
        <f t="shared" ca="1" si="81"/>
        <v>227.1639658380243</v>
      </c>
      <c r="CE120" s="36">
        <f t="shared" ca="1" si="111"/>
        <v>1.4144640899871495</v>
      </c>
      <c r="CF120" s="36">
        <f t="shared" ca="1" si="111"/>
        <v>0.76616804874303934</v>
      </c>
      <c r="CG120" s="36">
        <f t="shared" ca="1" si="111"/>
        <v>0.48389560973244589</v>
      </c>
      <c r="CH120" s="36">
        <f t="shared" ca="1" si="111"/>
        <v>0.33432787581514439</v>
      </c>
      <c r="CI120" s="36">
        <f t="shared" ca="1" si="111"/>
        <v>0.29420853071732711</v>
      </c>
      <c r="CJ120" s="36">
        <f t="shared" ca="1" si="111"/>
        <v>0.29420853071732711</v>
      </c>
      <c r="CK120" s="36">
        <f t="shared" ca="1" si="111"/>
        <v>0.29420853071732711</v>
      </c>
      <c r="CL120" s="36">
        <f t="shared" ca="1" si="111"/>
        <v>0.29420853071732711</v>
      </c>
      <c r="CM120" s="36">
        <f t="shared" ca="1" si="111"/>
        <v>0.29420853071732711</v>
      </c>
      <c r="CN120" s="56">
        <f t="shared" ca="1" si="111"/>
        <v>0.29420853071732711</v>
      </c>
      <c r="CO120" s="56">
        <f t="shared" ca="1" si="111"/>
        <v>0.29420853071732711</v>
      </c>
      <c r="CP120" s="56">
        <f t="shared" ca="1" si="111"/>
        <v>0.58841706143465422</v>
      </c>
      <c r="CQ120" s="56">
        <f t="shared" ca="1" si="111"/>
        <v>0.88262559215198133</v>
      </c>
      <c r="CR120" s="56">
        <f t="shared" ca="1" si="111"/>
        <v>1.4710426535866354</v>
      </c>
      <c r="CS120" s="82">
        <f t="shared" ca="1" si="82"/>
        <v>2.9420853071732709</v>
      </c>
      <c r="CT120" s="82">
        <f t="shared" ca="1" si="82"/>
        <v>5.8841706143465418</v>
      </c>
      <c r="CU120" s="82">
        <f t="shared" ca="1" si="82"/>
        <v>11.768341228693084</v>
      </c>
      <c r="CV120" s="82">
        <f t="shared" ca="1" si="82"/>
        <v>23.536682457386167</v>
      </c>
      <c r="CW120" s="36">
        <f t="shared" ca="1" si="112"/>
        <v>0.76697600000000021</v>
      </c>
      <c r="CX120" s="36">
        <f t="shared" ca="1" si="112"/>
        <v>0.41544533333333344</v>
      </c>
      <c r="CY120" s="36">
        <f t="shared" ca="1" si="112"/>
        <v>0.26238652631578957</v>
      </c>
      <c r="CZ120" s="36">
        <f t="shared" ca="1" si="112"/>
        <v>0.18128523636363639</v>
      </c>
      <c r="DA120" s="36">
        <f t="shared" ca="1" si="112"/>
        <v>0.15953100800000003</v>
      </c>
      <c r="DB120" s="36">
        <f t="shared" ca="1" si="112"/>
        <v>0.15953100800000003</v>
      </c>
      <c r="DC120" s="36">
        <f t="shared" ca="1" si="112"/>
        <v>0.15953100800000003</v>
      </c>
      <c r="DD120" s="36">
        <f t="shared" ca="1" si="112"/>
        <v>0.15953100800000003</v>
      </c>
      <c r="DE120" s="36">
        <f t="shared" ca="1" si="112"/>
        <v>0.15953100800000003</v>
      </c>
      <c r="DF120" s="56">
        <f t="shared" ca="1" si="112"/>
        <v>0.15953100800000003</v>
      </c>
      <c r="DG120" s="56">
        <f t="shared" ca="1" si="112"/>
        <v>0.15953100800000003</v>
      </c>
      <c r="DH120" s="56">
        <f t="shared" ca="1" si="112"/>
        <v>0.31906201600000006</v>
      </c>
      <c r="DI120" s="56">
        <f t="shared" ca="1" si="112"/>
        <v>0.47859302400000014</v>
      </c>
      <c r="DJ120" s="56">
        <f t="shared" ca="1" si="112"/>
        <v>0.7976550400000002</v>
      </c>
      <c r="DK120" s="82">
        <f t="shared" ca="1" si="83"/>
        <v>1.5953100800000004</v>
      </c>
      <c r="DL120" s="82">
        <f t="shared" ca="1" si="83"/>
        <v>3.1906201600000008</v>
      </c>
      <c r="DM120" s="82">
        <f t="shared" ca="1" si="83"/>
        <v>6.3812403200000016</v>
      </c>
      <c r="DN120" s="82">
        <f t="shared" ca="1" si="83"/>
        <v>12.762480640000003</v>
      </c>
      <c r="DO120" s="36">
        <f t="shared" ca="1" si="113"/>
        <v>0.23289780664615392</v>
      </c>
      <c r="DP120" s="36">
        <f t="shared" ca="1" si="113"/>
        <v>0.12615297860000005</v>
      </c>
      <c r="DQ120" s="36">
        <f t="shared" ca="1" si="113"/>
        <v>7.9675565431578971E-2</v>
      </c>
      <c r="DR120" s="36">
        <f t="shared" ca="1" si="113"/>
        <v>5.5048572480000009E-2</v>
      </c>
      <c r="DS120" s="36">
        <f t="shared" ca="1" si="113"/>
        <v>4.8442743782400016E-2</v>
      </c>
      <c r="DT120" s="36">
        <f t="shared" ca="1" si="113"/>
        <v>4.8442743782400016E-2</v>
      </c>
      <c r="DU120" s="36">
        <f t="shared" ca="1" si="113"/>
        <v>4.8442743782400016E-2</v>
      </c>
      <c r="DV120" s="36">
        <f t="shared" ca="1" si="113"/>
        <v>4.8442743782400016E-2</v>
      </c>
      <c r="DW120" s="36">
        <f t="shared" ca="1" si="113"/>
        <v>4.8442743782400016E-2</v>
      </c>
      <c r="DX120" s="56">
        <f t="shared" ca="1" si="113"/>
        <v>4.8442743782400016E-2</v>
      </c>
      <c r="DY120" s="56">
        <f t="shared" ca="1" si="113"/>
        <v>4.8442743782400016E-2</v>
      </c>
      <c r="DZ120" s="56">
        <f t="shared" ca="1" si="113"/>
        <v>9.6885487564800032E-2</v>
      </c>
      <c r="EA120" s="56">
        <f t="shared" ca="1" si="113"/>
        <v>0.14532823134720005</v>
      </c>
      <c r="EB120" s="56">
        <f t="shared" ca="1" si="113"/>
        <v>0.24221371891200011</v>
      </c>
      <c r="EC120" s="82">
        <f t="shared" ca="1" si="90"/>
        <v>0.48442743782400022</v>
      </c>
      <c r="ED120" s="82">
        <f t="shared" ca="1" si="90"/>
        <v>0.96885487564800044</v>
      </c>
      <c r="EE120" s="82">
        <f t="shared" ca="1" si="90"/>
        <v>1.9377097512960009</v>
      </c>
      <c r="EF120" s="82">
        <f t="shared" ca="1" si="84"/>
        <v>3.8754195025920017</v>
      </c>
      <c r="EG120" s="36">
        <f t="shared" ca="1" si="114"/>
        <v>6.7387480615384604E-2</v>
      </c>
      <c r="EH120" s="36">
        <f t="shared" ca="1" si="114"/>
        <v>3.6501552E-2</v>
      </c>
      <c r="EI120" s="36">
        <f t="shared" ca="1" si="114"/>
        <v>2.3053611789473683E-2</v>
      </c>
      <c r="EJ120" s="36">
        <f t="shared" ca="1" si="114"/>
        <v>1.5927949963636362E-2</v>
      </c>
      <c r="EK120" s="36">
        <f t="shared" ca="1" si="114"/>
        <v>1.4016595967999999E-2</v>
      </c>
      <c r="EL120" s="36">
        <f t="shared" ca="1" si="114"/>
        <v>1.4016595967999999E-2</v>
      </c>
      <c r="EM120" s="36">
        <f t="shared" ca="1" si="114"/>
        <v>1.4016595967999999E-2</v>
      </c>
      <c r="EN120" s="36">
        <f t="shared" ca="1" si="114"/>
        <v>1.4016595967999999E-2</v>
      </c>
      <c r="EO120" s="36">
        <f t="shared" ca="1" si="114"/>
        <v>1.4016595967999999E-2</v>
      </c>
      <c r="EP120" s="56">
        <f t="shared" ca="1" si="114"/>
        <v>1.4016595967999999E-2</v>
      </c>
      <c r="EQ120" s="56">
        <f t="shared" ca="1" si="114"/>
        <v>1.4016595967999999E-2</v>
      </c>
      <c r="ER120" s="56">
        <f t="shared" ca="1" si="114"/>
        <v>2.8033191935999999E-2</v>
      </c>
      <c r="ES120" s="56">
        <f t="shared" ca="1" si="114"/>
        <v>4.2049787903999991E-2</v>
      </c>
      <c r="ET120" s="56">
        <f t="shared" ca="1" si="114"/>
        <v>7.0082979840000004E-2</v>
      </c>
      <c r="EU120" s="82">
        <f t="shared" ca="1" si="92"/>
        <v>0.14016595968000001</v>
      </c>
      <c r="EV120" s="82">
        <f t="shared" ca="1" si="92"/>
        <v>0.28033191936000001</v>
      </c>
      <c r="EW120" s="82">
        <f t="shared" ca="1" si="92"/>
        <v>0.56066383872000003</v>
      </c>
      <c r="EX120" s="82">
        <f t="shared" ca="1" si="85"/>
        <v>1.1213276774400001</v>
      </c>
    </row>
    <row r="121" spans="19:154" x14ac:dyDescent="0.15">
      <c r="S121" s="36">
        <v>118</v>
      </c>
      <c r="T121" s="40">
        <f>引用信息!W140</f>
        <v>318.5022335256906</v>
      </c>
      <c r="U121" s="40">
        <f>引用信息!X140</f>
        <v>22.656943274309437</v>
      </c>
      <c r="V121" s="40">
        <f>引用信息!Y140</f>
        <v>9.0453333333333354</v>
      </c>
      <c r="W121" s="40">
        <f>引用信息!Z140</f>
        <v>2.426679200000001</v>
      </c>
      <c r="X121" s="40">
        <f>引用信息!AA140</f>
        <v>0.70214399999999999</v>
      </c>
      <c r="Y121" s="37">
        <f>IF(INT(求节点($J$4:$J$21,$I$4:$I$21,节奏总纲!AD121))&gt;$I$21,$I$21,INT(求节点($J$4:$J$21,$I$4:$I$21,节奏总纲!AD121)))</f>
        <v>18</v>
      </c>
      <c r="Z121" s="37">
        <f>IF(INT(求节点($J$4:$J$21,$I$4:$I$21,节奏总纲!AE121))&gt;$I$21,$I$21,INT(求节点($J$4:$J$21,$I$4:$I$21,节奏总纲!AE121)))</f>
        <v>18</v>
      </c>
      <c r="AA121" s="37">
        <f>IF(INT(求节点($J$4:$J$21,$I$4:$I$21,节奏总纲!AF121))&gt;$I$21,$I$21,INT(求节点($J$4:$J$21,$I$4:$I$21,节奏总纲!AF121)))</f>
        <v>18</v>
      </c>
      <c r="AB121" s="37">
        <f>IF(INT(求节点($J$4:$J$21,$I$4:$I$21,节奏总纲!AG121))&gt;$I$21,$I$21,INT(求节点($J$4:$J$21,$I$4:$I$21,节奏总纲!AG121)))</f>
        <v>18</v>
      </c>
      <c r="AC121" s="37">
        <f>IF(INT(求节点($J$4:$J$21,$I$4:$I$21,节奏总纲!AH121))&gt;$I$21,$I$21,INT(求节点($J$4:$J$21,$I$4:$I$21,节奏总纲!AH121)))</f>
        <v>18</v>
      </c>
      <c r="AD121" s="55">
        <f>('[2]功能-行军令'!F$7+'[2]功能-行军令'!F$14+24*60/'[2]功能-行军令'!$F$18)*'[2]功能-行军令'!$AJ$7</f>
        <v>27.599999999999998</v>
      </c>
      <c r="AE121" s="55">
        <f>('[2]功能-行军令'!G$7+'[2]功能-行军令'!G$14+24*60/'[2]功能-行军令'!$F$18)*'[2]功能-行军令'!$AJ$7</f>
        <v>40.199999999999996</v>
      </c>
      <c r="AF121" s="55">
        <f>('[2]功能-行军令'!H$7+'[2]功能-行军令'!H$14+24*60/'[2]功能-行军令'!$F$18)*'[2]功能-行军令'!$AJ$7</f>
        <v>54.6</v>
      </c>
      <c r="AG121" s="55">
        <f>('[2]功能-行军令'!I$7+'[2]功能-行军令'!I$14+24*60/'[2]功能-行军令'!$F$18)*'[2]功能-行军令'!$AJ$7</f>
        <v>61.8</v>
      </c>
      <c r="AH121" s="55">
        <f>('[2]功能-行军令'!J$7+'[2]功能-行军令'!J$14+24*60/'[2]功能-行军令'!$F$18)*'[2]功能-行军令'!$AJ$7</f>
        <v>61.8</v>
      </c>
      <c r="AL121" s="35">
        <v>118</v>
      </c>
      <c r="AM121" s="28">
        <f t="shared" ca="1" si="115"/>
        <v>15.982626521071229</v>
      </c>
      <c r="AN121" s="28">
        <f t="shared" ca="1" si="115"/>
        <v>8.6572560322469165</v>
      </c>
      <c r="AO121" s="28">
        <f t="shared" ca="1" si="115"/>
        <v>5.4677406519454204</v>
      </c>
      <c r="AP121" s="28">
        <f t="shared" ca="1" si="115"/>
        <v>3.7777117231622905</v>
      </c>
      <c r="AQ121" s="28">
        <f t="shared" ca="1" si="115"/>
        <v>3.324386316382816</v>
      </c>
      <c r="AR121" s="28">
        <f t="shared" ca="1" si="115"/>
        <v>3.324386316382816</v>
      </c>
      <c r="AS121" s="28">
        <f t="shared" ca="1" si="115"/>
        <v>3.324386316382816</v>
      </c>
      <c r="AT121" s="28">
        <f t="shared" ca="1" si="115"/>
        <v>3.324386316382816</v>
      </c>
      <c r="AU121" s="28">
        <f t="shared" ca="1" si="102"/>
        <v>3.324386316382816</v>
      </c>
      <c r="AV121" s="28">
        <f t="shared" ca="1" si="116"/>
        <v>3.324386316382816</v>
      </c>
      <c r="AW121" s="28">
        <f t="shared" ca="1" si="116"/>
        <v>3.324386316382816</v>
      </c>
      <c r="AX121" s="28">
        <f t="shared" ca="1" si="116"/>
        <v>6.648772632765632</v>
      </c>
      <c r="AY121" s="28">
        <f t="shared" ca="1" si="116"/>
        <v>9.9731589491484467</v>
      </c>
      <c r="AZ121" s="28">
        <f t="shared" ca="1" si="116"/>
        <v>16.62193158191408</v>
      </c>
      <c r="BA121" s="28">
        <f t="shared" ca="1" si="80"/>
        <v>33.243863163828159</v>
      </c>
      <c r="BB121" s="28">
        <f t="shared" ca="1" si="80"/>
        <v>66.487726327656318</v>
      </c>
      <c r="BC121" s="28">
        <f t="shared" ca="1" si="80"/>
        <v>132.97545265531264</v>
      </c>
      <c r="BD121" s="28">
        <f t="shared" ca="1" si="80"/>
        <v>265.95090531062527</v>
      </c>
      <c r="BE121" s="28"/>
      <c r="BF121" s="28">
        <f t="shared" ca="1" si="71"/>
        <v>589.05784976435621</v>
      </c>
      <c r="BG121" s="28"/>
      <c r="BI121" s="28"/>
      <c r="BJ121" s="28"/>
      <c r="BK121" s="28"/>
      <c r="BL121" s="36">
        <v>118</v>
      </c>
      <c r="BM121" s="36">
        <f t="shared" ca="1" si="110"/>
        <v>13.524094838937016</v>
      </c>
      <c r="BN121" s="36">
        <f t="shared" ca="1" si="110"/>
        <v>7.3255513710908842</v>
      </c>
      <c r="BO121" s="36">
        <f t="shared" ca="1" si="110"/>
        <v>4.6266640238468737</v>
      </c>
      <c r="BP121" s="36">
        <f t="shared" ca="1" si="110"/>
        <v>3.1966042346578396</v>
      </c>
      <c r="BQ121" s="36">
        <f t="shared" ca="1" si="110"/>
        <v>2.8130117264988992</v>
      </c>
      <c r="BR121" s="36">
        <f t="shared" ca="1" si="110"/>
        <v>2.8130117264988992</v>
      </c>
      <c r="BS121" s="36">
        <f t="shared" ca="1" si="110"/>
        <v>2.8130117264988992</v>
      </c>
      <c r="BT121" s="36">
        <f t="shared" ca="1" si="110"/>
        <v>2.8130117264988992</v>
      </c>
      <c r="BU121" s="36">
        <f t="shared" ca="1" si="110"/>
        <v>2.8130117264988992</v>
      </c>
      <c r="BV121" s="56">
        <f t="shared" ca="1" si="110"/>
        <v>2.8130117264988992</v>
      </c>
      <c r="BW121" s="56">
        <f t="shared" ca="1" si="110"/>
        <v>2.8130117264988992</v>
      </c>
      <c r="BX121" s="56">
        <f t="shared" ca="1" si="110"/>
        <v>5.6260234529977984</v>
      </c>
      <c r="BY121" s="56">
        <f t="shared" ca="1" si="110"/>
        <v>8.4390351794966971</v>
      </c>
      <c r="BZ121" s="56">
        <f t="shared" ca="1" si="110"/>
        <v>14.065058632494496</v>
      </c>
      <c r="CA121" s="82">
        <f t="shared" ca="1" si="81"/>
        <v>28.130117264988993</v>
      </c>
      <c r="CB121" s="82">
        <f t="shared" ca="1" si="81"/>
        <v>56.260234529977986</v>
      </c>
      <c r="CC121" s="82">
        <f t="shared" ca="1" si="81"/>
        <v>112.52046905995597</v>
      </c>
      <c r="CD121" s="82">
        <f t="shared" ca="1" si="81"/>
        <v>225.04093811991194</v>
      </c>
      <c r="CE121" s="36">
        <f t="shared" ca="1" si="111"/>
        <v>1.401244799426522</v>
      </c>
      <c r="CF121" s="36">
        <f t="shared" ca="1" si="111"/>
        <v>0.75900759968936615</v>
      </c>
      <c r="CG121" s="36">
        <f t="shared" ca="1" si="111"/>
        <v>0.4793732208564418</v>
      </c>
      <c r="CH121" s="36">
        <f t="shared" ca="1" si="111"/>
        <v>0.33120331622808702</v>
      </c>
      <c r="CI121" s="36">
        <f t="shared" ca="1" si="111"/>
        <v>0.29145891828071663</v>
      </c>
      <c r="CJ121" s="36">
        <f t="shared" ca="1" si="111"/>
        <v>0.29145891828071663</v>
      </c>
      <c r="CK121" s="36">
        <f t="shared" ca="1" si="111"/>
        <v>0.29145891828071663</v>
      </c>
      <c r="CL121" s="36">
        <f t="shared" ca="1" si="111"/>
        <v>0.29145891828071663</v>
      </c>
      <c r="CM121" s="36">
        <f t="shared" ca="1" si="111"/>
        <v>0.29145891828071663</v>
      </c>
      <c r="CN121" s="56">
        <f t="shared" ca="1" si="111"/>
        <v>0.29145891828071663</v>
      </c>
      <c r="CO121" s="56">
        <f t="shared" ca="1" si="111"/>
        <v>0.29145891828071663</v>
      </c>
      <c r="CP121" s="56">
        <f t="shared" ca="1" si="111"/>
        <v>0.58291783656143326</v>
      </c>
      <c r="CQ121" s="56">
        <f t="shared" ca="1" si="111"/>
        <v>0.87437675484214972</v>
      </c>
      <c r="CR121" s="56">
        <f t="shared" ca="1" si="111"/>
        <v>1.4572945914035831</v>
      </c>
      <c r="CS121" s="82">
        <f t="shared" ca="1" si="82"/>
        <v>2.9145891828071662</v>
      </c>
      <c r="CT121" s="82">
        <f t="shared" ca="1" si="82"/>
        <v>5.8291783656143323</v>
      </c>
      <c r="CU121" s="82">
        <f t="shared" ca="1" si="82"/>
        <v>11.658356731228665</v>
      </c>
      <c r="CV121" s="82">
        <f t="shared" ca="1" si="82"/>
        <v>23.316713462457329</v>
      </c>
      <c r="CW121" s="36">
        <f t="shared" ca="1" si="112"/>
        <v>0.75980800000000026</v>
      </c>
      <c r="CX121" s="36">
        <f t="shared" ca="1" si="112"/>
        <v>0.4115626666666668</v>
      </c>
      <c r="CY121" s="36">
        <f t="shared" ca="1" si="112"/>
        <v>0.25993431578947379</v>
      </c>
      <c r="CZ121" s="36">
        <f t="shared" ca="1" si="112"/>
        <v>0.17959098181818187</v>
      </c>
      <c r="DA121" s="36">
        <f t="shared" ca="1" si="112"/>
        <v>0.15804006400000006</v>
      </c>
      <c r="DB121" s="36">
        <f t="shared" ca="1" si="112"/>
        <v>0.15804006400000006</v>
      </c>
      <c r="DC121" s="36">
        <f t="shared" ca="1" si="112"/>
        <v>0.15804006400000006</v>
      </c>
      <c r="DD121" s="36">
        <f t="shared" ca="1" si="112"/>
        <v>0.15804006400000006</v>
      </c>
      <c r="DE121" s="36">
        <f t="shared" ca="1" si="112"/>
        <v>0.15804006400000006</v>
      </c>
      <c r="DF121" s="56">
        <f t="shared" ca="1" si="112"/>
        <v>0.15804006400000006</v>
      </c>
      <c r="DG121" s="56">
        <f t="shared" ca="1" si="112"/>
        <v>0.15804006400000006</v>
      </c>
      <c r="DH121" s="56">
        <f t="shared" ca="1" si="112"/>
        <v>0.31608012800000013</v>
      </c>
      <c r="DI121" s="56">
        <f t="shared" ca="1" si="112"/>
        <v>0.47412019200000011</v>
      </c>
      <c r="DJ121" s="56">
        <f t="shared" ca="1" si="112"/>
        <v>0.79020032000000029</v>
      </c>
      <c r="DK121" s="82">
        <f t="shared" ca="1" si="83"/>
        <v>1.5804006400000006</v>
      </c>
      <c r="DL121" s="82">
        <f t="shared" ca="1" si="83"/>
        <v>3.1608012800000012</v>
      </c>
      <c r="DM121" s="82">
        <f t="shared" ca="1" si="83"/>
        <v>6.3216025600000023</v>
      </c>
      <c r="DN121" s="82">
        <f t="shared" ca="1" si="83"/>
        <v>12.643205120000005</v>
      </c>
      <c r="DO121" s="36">
        <f t="shared" ca="1" si="113"/>
        <v>0.23072119163076929</v>
      </c>
      <c r="DP121" s="36">
        <f t="shared" ca="1" si="113"/>
        <v>0.12497397880000004</v>
      </c>
      <c r="DQ121" s="36">
        <f t="shared" ca="1" si="113"/>
        <v>7.893093397894739E-2</v>
      </c>
      <c r="DR121" s="36">
        <f t="shared" ca="1" si="113"/>
        <v>5.453409984000001E-2</v>
      </c>
      <c r="DS121" s="36">
        <f t="shared" ca="1" si="113"/>
        <v>4.7990007859200011E-2</v>
      </c>
      <c r="DT121" s="36">
        <f t="shared" ca="1" si="113"/>
        <v>4.7990007859200011E-2</v>
      </c>
      <c r="DU121" s="36">
        <f t="shared" ca="1" si="113"/>
        <v>4.7990007859200011E-2</v>
      </c>
      <c r="DV121" s="36">
        <f t="shared" ca="1" si="113"/>
        <v>4.7990007859200011E-2</v>
      </c>
      <c r="DW121" s="36">
        <f t="shared" ca="1" si="113"/>
        <v>4.7990007859200011E-2</v>
      </c>
      <c r="DX121" s="56">
        <f t="shared" ca="1" si="113"/>
        <v>4.7990007859200011E-2</v>
      </c>
      <c r="DY121" s="56">
        <f t="shared" ca="1" si="113"/>
        <v>4.7990007859200011E-2</v>
      </c>
      <c r="DZ121" s="56">
        <f t="shared" ca="1" si="113"/>
        <v>9.5980015718400022E-2</v>
      </c>
      <c r="EA121" s="56">
        <f t="shared" ca="1" si="113"/>
        <v>0.14397002357760005</v>
      </c>
      <c r="EB121" s="56">
        <f t="shared" ca="1" si="113"/>
        <v>0.23995003929600012</v>
      </c>
      <c r="EC121" s="82">
        <f t="shared" ca="1" si="90"/>
        <v>0.47990007859200023</v>
      </c>
      <c r="ED121" s="82">
        <f t="shared" ca="1" si="90"/>
        <v>0.95980015718400047</v>
      </c>
      <c r="EE121" s="82">
        <f t="shared" ca="1" si="90"/>
        <v>1.9196003143680009</v>
      </c>
      <c r="EF121" s="82">
        <f t="shared" ca="1" si="84"/>
        <v>3.8392006287360019</v>
      </c>
      <c r="EG121" s="36">
        <f t="shared" ca="1" si="114"/>
        <v>6.6757691076923073E-2</v>
      </c>
      <c r="EH121" s="36">
        <f t="shared" ca="1" si="114"/>
        <v>3.6160416000000001E-2</v>
      </c>
      <c r="EI121" s="36">
        <f t="shared" ca="1" si="114"/>
        <v>2.2838157473684211E-2</v>
      </c>
      <c r="EJ121" s="36">
        <f t="shared" ca="1" si="114"/>
        <v>1.5779090618181817E-2</v>
      </c>
      <c r="EK121" s="36">
        <f t="shared" ca="1" si="114"/>
        <v>1.3885599744000001E-2</v>
      </c>
      <c r="EL121" s="36">
        <f t="shared" ca="1" si="114"/>
        <v>1.3885599744000001E-2</v>
      </c>
      <c r="EM121" s="36">
        <f t="shared" ca="1" si="114"/>
        <v>1.3885599744000001E-2</v>
      </c>
      <c r="EN121" s="36">
        <f t="shared" ca="1" si="114"/>
        <v>1.3885599744000001E-2</v>
      </c>
      <c r="EO121" s="36">
        <f t="shared" ca="1" si="114"/>
        <v>1.3885599744000001E-2</v>
      </c>
      <c r="EP121" s="56">
        <f t="shared" ca="1" si="114"/>
        <v>1.3885599744000001E-2</v>
      </c>
      <c r="EQ121" s="56">
        <f t="shared" ca="1" si="114"/>
        <v>1.3885599744000001E-2</v>
      </c>
      <c r="ER121" s="56">
        <f t="shared" ca="1" si="114"/>
        <v>2.7771199488000001E-2</v>
      </c>
      <c r="ES121" s="56">
        <f t="shared" ca="1" si="114"/>
        <v>4.165679923199999E-2</v>
      </c>
      <c r="ET121" s="56">
        <f t="shared" ca="1" si="114"/>
        <v>6.9427998719999995E-2</v>
      </c>
      <c r="EU121" s="82">
        <f t="shared" ca="1" si="92"/>
        <v>0.13885599743999999</v>
      </c>
      <c r="EV121" s="82">
        <f t="shared" ca="1" si="92"/>
        <v>0.27771199487999998</v>
      </c>
      <c r="EW121" s="82">
        <f t="shared" ca="1" si="92"/>
        <v>0.55542398975999996</v>
      </c>
      <c r="EX121" s="82">
        <f t="shared" ca="1" si="85"/>
        <v>1.1108479795199999</v>
      </c>
    </row>
    <row r="122" spans="19:154" x14ac:dyDescent="0.15">
      <c r="S122" s="36">
        <v>119</v>
      </c>
      <c r="T122" s="40">
        <f>引用信息!W141</f>
        <v>315.49749547356146</v>
      </c>
      <c r="U122" s="40">
        <f>引用信息!X141</f>
        <v>22.443198526438596</v>
      </c>
      <c r="V122" s="40">
        <f>引用信息!Y141</f>
        <v>8.9600000000000026</v>
      </c>
      <c r="W122" s="40">
        <f>引用信息!Z141</f>
        <v>2.4037860000000011</v>
      </c>
      <c r="X122" s="40">
        <f>引用信息!AA141</f>
        <v>0.69552000000000003</v>
      </c>
      <c r="Y122" s="37">
        <f>IF(INT(求节点($J$4:$J$21,$I$4:$I$21,节奏总纲!AD122))&gt;$I$21,$I$21,INT(求节点($J$4:$J$21,$I$4:$I$21,节奏总纲!AD122)))</f>
        <v>18</v>
      </c>
      <c r="Z122" s="37">
        <f>IF(INT(求节点($J$4:$J$21,$I$4:$I$21,节奏总纲!AE122))&gt;$I$21,$I$21,INT(求节点($J$4:$J$21,$I$4:$I$21,节奏总纲!AE122)))</f>
        <v>18</v>
      </c>
      <c r="AA122" s="37">
        <f>IF(INT(求节点($J$4:$J$21,$I$4:$I$21,节奏总纲!AF122))&gt;$I$21,$I$21,INT(求节点($J$4:$J$21,$I$4:$I$21,节奏总纲!AF122)))</f>
        <v>18</v>
      </c>
      <c r="AB122" s="37">
        <f>IF(INT(求节点($J$4:$J$21,$I$4:$I$21,节奏总纲!AG122))&gt;$I$21,$I$21,INT(求节点($J$4:$J$21,$I$4:$I$21,节奏总纲!AG122)))</f>
        <v>18</v>
      </c>
      <c r="AC122" s="37">
        <f>IF(INT(求节点($J$4:$J$21,$I$4:$I$21,节奏总纲!AH122))&gt;$I$21,$I$21,INT(求节点($J$4:$J$21,$I$4:$I$21,节奏总纲!AH122)))</f>
        <v>18</v>
      </c>
      <c r="AD122" s="55">
        <f>('[2]功能-行军令'!F$7+'[2]功能-行军令'!F$14+24*60/'[2]功能-行军令'!$F$18)*'[2]功能-行军令'!$AJ$7</f>
        <v>27.599999999999998</v>
      </c>
      <c r="AE122" s="55">
        <f>('[2]功能-行军令'!G$7+'[2]功能-行军令'!G$14+24*60/'[2]功能-行军令'!$F$18)*'[2]功能-行军令'!$AJ$7</f>
        <v>40.199999999999996</v>
      </c>
      <c r="AF122" s="55">
        <f>('[2]功能-行军令'!H$7+'[2]功能-行军令'!H$14+24*60/'[2]功能-行军令'!$F$18)*'[2]功能-行军令'!$AJ$7</f>
        <v>54.6</v>
      </c>
      <c r="AG122" s="55">
        <f>('[2]功能-行军令'!I$7+'[2]功能-行军令'!I$14+24*60/'[2]功能-行军令'!$F$18)*'[2]功能-行军令'!$AJ$7</f>
        <v>61.8</v>
      </c>
      <c r="AH122" s="55">
        <f>('[2]功能-行军令'!J$7+'[2]功能-行军令'!J$14+24*60/'[2]功能-行军令'!$F$18)*'[2]功能-行军令'!$AJ$7</f>
        <v>61.8</v>
      </c>
      <c r="AL122" s="35">
        <v>119</v>
      </c>
      <c r="AM122" s="28">
        <f t="shared" ca="1" si="115"/>
        <v>15.831847025589425</v>
      </c>
      <c r="AN122" s="28">
        <f t="shared" ca="1" si="115"/>
        <v>8.5755838055276055</v>
      </c>
      <c r="AO122" s="28">
        <f t="shared" ca="1" si="115"/>
        <v>5.4161581929648035</v>
      </c>
      <c r="AP122" s="28">
        <f t="shared" ca="1" si="115"/>
        <v>3.7420729333211371</v>
      </c>
      <c r="AQ122" s="28">
        <f t="shared" ca="1" si="115"/>
        <v>3.2930241813226004</v>
      </c>
      <c r="AR122" s="28">
        <f t="shared" ca="1" si="115"/>
        <v>3.2930241813226004</v>
      </c>
      <c r="AS122" s="28">
        <f t="shared" ca="1" si="115"/>
        <v>3.2930241813226004</v>
      </c>
      <c r="AT122" s="28">
        <f t="shared" ca="1" si="115"/>
        <v>3.2930241813226004</v>
      </c>
      <c r="AU122" s="28">
        <f t="shared" ca="1" si="102"/>
        <v>3.2930241813226004</v>
      </c>
      <c r="AV122" s="28">
        <f t="shared" ca="1" si="116"/>
        <v>3.2930241813226004</v>
      </c>
      <c r="AW122" s="28">
        <f t="shared" ca="1" si="116"/>
        <v>3.2930241813226004</v>
      </c>
      <c r="AX122" s="28">
        <f t="shared" ca="1" si="116"/>
        <v>6.5860483626452009</v>
      </c>
      <c r="AY122" s="28">
        <f t="shared" ca="1" si="116"/>
        <v>9.8790725439678013</v>
      </c>
      <c r="AZ122" s="28">
        <f t="shared" ca="1" si="116"/>
        <v>16.465120906613006</v>
      </c>
      <c r="BA122" s="28">
        <f t="shared" ca="1" si="80"/>
        <v>32.930241813226012</v>
      </c>
      <c r="BB122" s="28">
        <f t="shared" ca="1" si="80"/>
        <v>65.860483626452023</v>
      </c>
      <c r="BC122" s="28">
        <f t="shared" ca="1" si="80"/>
        <v>131.72096725290405</v>
      </c>
      <c r="BD122" s="28">
        <f t="shared" ca="1" si="80"/>
        <v>263.44193450580809</v>
      </c>
      <c r="BE122" s="28"/>
      <c r="BF122" s="28">
        <f t="shared" ca="1" si="71"/>
        <v>583.50070023827743</v>
      </c>
      <c r="BG122" s="28"/>
      <c r="BI122" s="28"/>
      <c r="BJ122" s="28"/>
      <c r="BK122" s="28"/>
      <c r="BL122" s="36">
        <v>119</v>
      </c>
      <c r="BM122" s="36">
        <f t="shared" ca="1" si="110"/>
        <v>13.396509038569686</v>
      </c>
      <c r="BN122" s="36">
        <f t="shared" ca="1" si="110"/>
        <v>7.2564423958919129</v>
      </c>
      <c r="BO122" s="36">
        <f t="shared" ca="1" si="110"/>
        <v>4.583016250036998</v>
      </c>
      <c r="BP122" s="36">
        <f t="shared" ca="1" si="110"/>
        <v>3.1664475909346526</v>
      </c>
      <c r="BQ122" s="36">
        <f t="shared" ca="1" si="110"/>
        <v>2.7864738800224944</v>
      </c>
      <c r="BR122" s="36">
        <f t="shared" ca="1" si="110"/>
        <v>2.7864738800224944</v>
      </c>
      <c r="BS122" s="36">
        <f t="shared" ca="1" si="110"/>
        <v>2.7864738800224944</v>
      </c>
      <c r="BT122" s="36">
        <f t="shared" ca="1" si="110"/>
        <v>2.7864738800224944</v>
      </c>
      <c r="BU122" s="36">
        <f t="shared" ca="1" si="110"/>
        <v>2.7864738800224944</v>
      </c>
      <c r="BV122" s="56">
        <f t="shared" ca="1" si="110"/>
        <v>2.7864738800224944</v>
      </c>
      <c r="BW122" s="56">
        <f t="shared" ca="1" si="110"/>
        <v>2.7864738800224944</v>
      </c>
      <c r="BX122" s="56">
        <f t="shared" ca="1" si="110"/>
        <v>5.5729477600449888</v>
      </c>
      <c r="BY122" s="56">
        <f t="shared" ca="1" si="110"/>
        <v>8.3594216400674828</v>
      </c>
      <c r="BZ122" s="56">
        <f t="shared" ca="1" si="110"/>
        <v>13.932369400112472</v>
      </c>
      <c r="CA122" s="82">
        <f t="shared" ca="1" si="81"/>
        <v>27.864738800224945</v>
      </c>
      <c r="CB122" s="82">
        <f t="shared" ca="1" si="81"/>
        <v>55.72947760044989</v>
      </c>
      <c r="CC122" s="82">
        <f t="shared" ca="1" si="81"/>
        <v>111.45895520089978</v>
      </c>
      <c r="CD122" s="82">
        <f t="shared" ca="1" si="81"/>
        <v>222.91791040179956</v>
      </c>
      <c r="CE122" s="36">
        <f t="shared" ca="1" si="111"/>
        <v>1.3880255088658944</v>
      </c>
      <c r="CF122" s="36">
        <f t="shared" ca="1" si="111"/>
        <v>0.75184715063569285</v>
      </c>
      <c r="CG122" s="36">
        <f t="shared" ca="1" si="111"/>
        <v>0.47485083198043759</v>
      </c>
      <c r="CH122" s="36">
        <f t="shared" ca="1" si="111"/>
        <v>0.32807875664102953</v>
      </c>
      <c r="CI122" s="36">
        <f t="shared" ca="1" si="111"/>
        <v>0.28870930584410603</v>
      </c>
      <c r="CJ122" s="36">
        <f t="shared" ca="1" si="111"/>
        <v>0.28870930584410603</v>
      </c>
      <c r="CK122" s="36">
        <f t="shared" ca="1" si="111"/>
        <v>0.28870930584410603</v>
      </c>
      <c r="CL122" s="36">
        <f t="shared" ca="1" si="111"/>
        <v>0.28870930584410603</v>
      </c>
      <c r="CM122" s="36">
        <f t="shared" ca="1" si="111"/>
        <v>0.28870930584410603</v>
      </c>
      <c r="CN122" s="56">
        <f t="shared" ca="1" si="111"/>
        <v>0.28870930584410603</v>
      </c>
      <c r="CO122" s="56">
        <f t="shared" ca="1" si="111"/>
        <v>0.28870930584410603</v>
      </c>
      <c r="CP122" s="56">
        <f t="shared" ca="1" si="111"/>
        <v>0.57741861168821207</v>
      </c>
      <c r="CQ122" s="56">
        <f t="shared" ca="1" si="111"/>
        <v>0.86612791753231821</v>
      </c>
      <c r="CR122" s="56">
        <f t="shared" ca="1" si="111"/>
        <v>1.4435465292205305</v>
      </c>
      <c r="CS122" s="82">
        <f t="shared" ca="1" si="82"/>
        <v>2.887093058441061</v>
      </c>
      <c r="CT122" s="82">
        <f t="shared" ca="1" si="82"/>
        <v>5.774186116882122</v>
      </c>
      <c r="CU122" s="82">
        <f t="shared" ca="1" si="82"/>
        <v>11.548372233764244</v>
      </c>
      <c r="CV122" s="82">
        <f t="shared" ca="1" si="82"/>
        <v>23.096744467528488</v>
      </c>
      <c r="CW122" s="36">
        <f t="shared" ca="1" si="112"/>
        <v>0.7526400000000002</v>
      </c>
      <c r="CX122" s="36">
        <f t="shared" ca="1" si="112"/>
        <v>0.4076800000000001</v>
      </c>
      <c r="CY122" s="36">
        <f t="shared" ca="1" si="112"/>
        <v>0.25748210526315796</v>
      </c>
      <c r="CZ122" s="36">
        <f t="shared" ca="1" si="112"/>
        <v>0.17789672727272729</v>
      </c>
      <c r="DA122" s="36">
        <f t="shared" ca="1" si="112"/>
        <v>0.15654912000000004</v>
      </c>
      <c r="DB122" s="36">
        <f t="shared" ca="1" si="112"/>
        <v>0.15654912000000004</v>
      </c>
      <c r="DC122" s="36">
        <f t="shared" ca="1" si="112"/>
        <v>0.15654912000000004</v>
      </c>
      <c r="DD122" s="36">
        <f t="shared" ca="1" si="112"/>
        <v>0.15654912000000004</v>
      </c>
      <c r="DE122" s="36">
        <f t="shared" ca="1" si="112"/>
        <v>0.15654912000000004</v>
      </c>
      <c r="DF122" s="56">
        <f t="shared" ca="1" si="112"/>
        <v>0.15654912000000004</v>
      </c>
      <c r="DG122" s="56">
        <f t="shared" ca="1" si="112"/>
        <v>0.15654912000000004</v>
      </c>
      <c r="DH122" s="56">
        <f t="shared" ca="1" si="112"/>
        <v>0.31309824000000008</v>
      </c>
      <c r="DI122" s="56">
        <f t="shared" ca="1" si="112"/>
        <v>0.46964736000000018</v>
      </c>
      <c r="DJ122" s="56">
        <f t="shared" ca="1" si="112"/>
        <v>0.78274560000000026</v>
      </c>
      <c r="DK122" s="82">
        <f t="shared" ca="1" si="83"/>
        <v>1.5654912000000005</v>
      </c>
      <c r="DL122" s="82">
        <f t="shared" ca="1" si="83"/>
        <v>3.1309824000000011</v>
      </c>
      <c r="DM122" s="82">
        <f t="shared" ca="1" si="83"/>
        <v>6.2619648000000021</v>
      </c>
      <c r="DN122" s="82">
        <f t="shared" ca="1" si="83"/>
        <v>12.523929600000004</v>
      </c>
      <c r="DO122" s="36">
        <f t="shared" ca="1" si="113"/>
        <v>0.22854457661538469</v>
      </c>
      <c r="DP122" s="36">
        <f t="shared" ca="1" si="113"/>
        <v>0.12379497900000004</v>
      </c>
      <c r="DQ122" s="36">
        <f t="shared" ca="1" si="113"/>
        <v>7.8186302526315823E-2</v>
      </c>
      <c r="DR122" s="36">
        <f t="shared" ca="1" si="113"/>
        <v>5.401962720000001E-2</v>
      </c>
      <c r="DS122" s="36">
        <f t="shared" ca="1" si="113"/>
        <v>4.753727193600002E-2</v>
      </c>
      <c r="DT122" s="36">
        <f t="shared" ca="1" si="113"/>
        <v>4.753727193600002E-2</v>
      </c>
      <c r="DU122" s="36">
        <f t="shared" ca="1" si="113"/>
        <v>4.753727193600002E-2</v>
      </c>
      <c r="DV122" s="36">
        <f t="shared" ca="1" si="113"/>
        <v>4.753727193600002E-2</v>
      </c>
      <c r="DW122" s="36">
        <f t="shared" ca="1" si="113"/>
        <v>4.753727193600002E-2</v>
      </c>
      <c r="DX122" s="56">
        <f t="shared" ca="1" si="113"/>
        <v>4.753727193600002E-2</v>
      </c>
      <c r="DY122" s="56">
        <f t="shared" ca="1" si="113"/>
        <v>4.753727193600002E-2</v>
      </c>
      <c r="DZ122" s="56">
        <f t="shared" ca="1" si="113"/>
        <v>9.5074543872000039E-2</v>
      </c>
      <c r="EA122" s="56">
        <f t="shared" ca="1" si="113"/>
        <v>0.14261181580800006</v>
      </c>
      <c r="EB122" s="56">
        <f t="shared" ca="1" si="113"/>
        <v>0.2376863596800001</v>
      </c>
      <c r="EC122" s="82">
        <f t="shared" ca="1" si="90"/>
        <v>0.4753727193600002</v>
      </c>
      <c r="ED122" s="82">
        <f t="shared" ca="1" si="90"/>
        <v>0.95074543872000039</v>
      </c>
      <c r="EE122" s="82">
        <f t="shared" ca="1" si="90"/>
        <v>1.9014908774400008</v>
      </c>
      <c r="EF122" s="82">
        <f t="shared" ca="1" si="84"/>
        <v>3.8029817548800016</v>
      </c>
      <c r="EG122" s="36">
        <f t="shared" ca="1" si="114"/>
        <v>6.6127901538461542E-2</v>
      </c>
      <c r="EH122" s="36">
        <f t="shared" ca="1" si="114"/>
        <v>3.5819280000000002E-2</v>
      </c>
      <c r="EI122" s="36">
        <f t="shared" ca="1" si="114"/>
        <v>2.262270315789474E-2</v>
      </c>
      <c r="EJ122" s="36">
        <f t="shared" ca="1" si="114"/>
        <v>1.5630231272727273E-2</v>
      </c>
      <c r="EK122" s="36">
        <f t="shared" ca="1" si="114"/>
        <v>1.3754603520000002E-2</v>
      </c>
      <c r="EL122" s="36">
        <f t="shared" ca="1" si="114"/>
        <v>1.3754603520000002E-2</v>
      </c>
      <c r="EM122" s="36">
        <f t="shared" ca="1" si="114"/>
        <v>1.3754603520000002E-2</v>
      </c>
      <c r="EN122" s="36">
        <f t="shared" ca="1" si="114"/>
        <v>1.3754603520000002E-2</v>
      </c>
      <c r="EO122" s="36">
        <f t="shared" ca="1" si="114"/>
        <v>1.3754603520000002E-2</v>
      </c>
      <c r="EP122" s="56">
        <f t="shared" ca="1" si="114"/>
        <v>1.3754603520000002E-2</v>
      </c>
      <c r="EQ122" s="56">
        <f t="shared" ca="1" si="114"/>
        <v>1.3754603520000002E-2</v>
      </c>
      <c r="ER122" s="56">
        <f t="shared" ca="1" si="114"/>
        <v>2.7509207040000004E-2</v>
      </c>
      <c r="ES122" s="56">
        <f t="shared" ca="1" si="114"/>
        <v>4.1263810560000003E-2</v>
      </c>
      <c r="ET122" s="56">
        <f t="shared" ca="1" si="114"/>
        <v>6.87730176E-2</v>
      </c>
      <c r="EU122" s="82">
        <f t="shared" ca="1" si="92"/>
        <v>0.1375460352</v>
      </c>
      <c r="EV122" s="82">
        <f t="shared" ca="1" si="92"/>
        <v>0.2750920704</v>
      </c>
      <c r="EW122" s="82">
        <f t="shared" ca="1" si="92"/>
        <v>0.5501841408</v>
      </c>
      <c r="EX122" s="82">
        <f t="shared" ca="1" si="85"/>
        <v>1.1003682816</v>
      </c>
    </row>
    <row r="123" spans="19:154" x14ac:dyDescent="0.15">
      <c r="S123" s="36">
        <v>120</v>
      </c>
      <c r="T123" s="40">
        <f>引用信息!W142</f>
        <v>313.99512644749683</v>
      </c>
      <c r="U123" s="40">
        <f>引用信息!X142</f>
        <v>22.336326152503169</v>
      </c>
      <c r="V123" s="40">
        <f>引用信息!Y142</f>
        <v>8.9173333333333336</v>
      </c>
      <c r="W123" s="40">
        <f>引用信息!Z142</f>
        <v>2.3923394000000004</v>
      </c>
      <c r="X123" s="40">
        <f>引用信息!AA142</f>
        <v>0.69220799999999982</v>
      </c>
      <c r="Y123" s="37">
        <f>IF(INT(求节点($J$4:$J$21,$I$4:$I$21,节奏总纲!AD123))&gt;$I$21,$I$21,INT(求节点($J$4:$J$21,$I$4:$I$21,节奏总纲!AD123)))</f>
        <v>18</v>
      </c>
      <c r="Z123" s="37">
        <f>IF(INT(求节点($J$4:$J$21,$I$4:$I$21,节奏总纲!AE123))&gt;$I$21,$I$21,INT(求节点($J$4:$J$21,$I$4:$I$21,节奏总纲!AE123)))</f>
        <v>18</v>
      </c>
      <c r="AA123" s="37">
        <f>IF(INT(求节点($J$4:$J$21,$I$4:$I$21,节奏总纲!AF123))&gt;$I$21,$I$21,INT(求节点($J$4:$J$21,$I$4:$I$21,节奏总纲!AF123)))</f>
        <v>18</v>
      </c>
      <c r="AB123" s="37">
        <f>IF(INT(求节点($J$4:$J$21,$I$4:$I$21,节奏总纲!AG123))&gt;$I$21,$I$21,INT(求节点($J$4:$J$21,$I$4:$I$21,节奏总纲!AG123)))</f>
        <v>18</v>
      </c>
      <c r="AC123" s="37">
        <f>IF(INT(求节点($J$4:$J$21,$I$4:$I$21,节奏总纲!AH123))&gt;$I$21,$I$21,INT(求节点($J$4:$J$21,$I$4:$I$21,节奏总纲!AH123)))</f>
        <v>18</v>
      </c>
      <c r="AD123" s="55">
        <f>('[2]功能-行军令'!F$7+'[2]功能-行军令'!F$14+24*60/'[2]功能-行军令'!$F$18)*'[2]功能-行军令'!$AJ$7</f>
        <v>27.599999999999998</v>
      </c>
      <c r="AE123" s="55">
        <f>('[2]功能-行军令'!G$7+'[2]功能-行军令'!G$14+24*60/'[2]功能-行军令'!$F$18)*'[2]功能-行军令'!$AJ$7</f>
        <v>40.199999999999996</v>
      </c>
      <c r="AF123" s="55">
        <f>('[2]功能-行军令'!H$7+'[2]功能-行军令'!H$14+24*60/'[2]功能-行军令'!$F$18)*'[2]功能-行军令'!$AJ$7</f>
        <v>54.6</v>
      </c>
      <c r="AG123" s="55">
        <f>('[2]功能-行军令'!I$7+'[2]功能-行军令'!I$14+24*60/'[2]功能-行军令'!$F$18)*'[2]功能-行军令'!$AJ$7</f>
        <v>61.8</v>
      </c>
      <c r="AH123" s="55">
        <f>('[2]功能-行军令'!J$7+'[2]功能-行军令'!J$14+24*60/'[2]功能-行军令'!$F$18)*'[2]功能-行军令'!$AJ$7</f>
        <v>61.8</v>
      </c>
      <c r="AL123" s="35">
        <v>120</v>
      </c>
      <c r="AM123" s="28">
        <f t="shared" ca="1" si="115"/>
        <v>15.756457277848522</v>
      </c>
      <c r="AN123" s="28">
        <f t="shared" ca="1" si="115"/>
        <v>8.534747692167949</v>
      </c>
      <c r="AO123" s="28">
        <f t="shared" ca="1" si="115"/>
        <v>5.3903669634744942</v>
      </c>
      <c r="AP123" s="28">
        <f t="shared" ca="1" si="115"/>
        <v>3.7242535384005593</v>
      </c>
      <c r="AQ123" s="28">
        <f t="shared" ca="1" si="115"/>
        <v>3.2773431137924929</v>
      </c>
      <c r="AR123" s="28">
        <f t="shared" ca="1" si="115"/>
        <v>3.2773431137924929</v>
      </c>
      <c r="AS123" s="28">
        <f t="shared" ca="1" si="115"/>
        <v>3.2773431137924929</v>
      </c>
      <c r="AT123" s="28">
        <f t="shared" ca="1" si="115"/>
        <v>3.2773431137924929</v>
      </c>
      <c r="AU123" s="28">
        <f t="shared" ca="1" si="102"/>
        <v>3.2773431137924929</v>
      </c>
      <c r="AV123" s="28">
        <f t="shared" ca="1" si="116"/>
        <v>3.2773431137924929</v>
      </c>
      <c r="AW123" s="28">
        <f t="shared" ca="1" si="116"/>
        <v>3.2773431137924929</v>
      </c>
      <c r="AX123" s="28">
        <f t="shared" ca="1" si="116"/>
        <v>6.5546862275849858</v>
      </c>
      <c r="AY123" s="28">
        <f t="shared" ca="1" si="116"/>
        <v>9.832029341377476</v>
      </c>
      <c r="AZ123" s="28">
        <f t="shared" ca="1" si="116"/>
        <v>16.386715568962465</v>
      </c>
      <c r="BA123" s="28">
        <f t="shared" ca="1" si="80"/>
        <v>32.773431137924931</v>
      </c>
      <c r="BB123" s="28">
        <f t="shared" ca="1" si="80"/>
        <v>65.546862275849861</v>
      </c>
      <c r="BC123" s="28">
        <f t="shared" ca="1" si="80"/>
        <v>131.09372455169972</v>
      </c>
      <c r="BD123" s="28">
        <f t="shared" ca="1" si="80"/>
        <v>262.18744910339944</v>
      </c>
      <c r="BE123" s="28"/>
      <c r="BF123" s="28">
        <f t="shared" ca="1" si="71"/>
        <v>580.72212547523782</v>
      </c>
      <c r="BG123" s="28"/>
      <c r="BI123" s="28"/>
      <c r="BJ123" s="28"/>
      <c r="BK123" s="28"/>
      <c r="BL123" s="36">
        <v>120</v>
      </c>
      <c r="BM123" s="36">
        <f t="shared" ca="1" si="110"/>
        <v>13.332716138386019</v>
      </c>
      <c r="BN123" s="36">
        <f t="shared" ca="1" si="110"/>
        <v>7.2218879082924268</v>
      </c>
      <c r="BO123" s="36">
        <f t="shared" ca="1" si="110"/>
        <v>4.5611923631320588</v>
      </c>
      <c r="BP123" s="36">
        <f t="shared" ca="1" si="110"/>
        <v>3.1513692690730584</v>
      </c>
      <c r="BQ123" s="36">
        <f t="shared" ca="1" si="110"/>
        <v>2.773204956784292</v>
      </c>
      <c r="BR123" s="36">
        <f t="shared" ca="1" si="110"/>
        <v>2.773204956784292</v>
      </c>
      <c r="BS123" s="36">
        <f t="shared" ca="1" si="110"/>
        <v>2.773204956784292</v>
      </c>
      <c r="BT123" s="36">
        <f t="shared" ca="1" si="110"/>
        <v>2.773204956784292</v>
      </c>
      <c r="BU123" s="36">
        <f t="shared" ca="1" si="110"/>
        <v>2.773204956784292</v>
      </c>
      <c r="BV123" s="56">
        <f t="shared" ca="1" si="110"/>
        <v>2.773204956784292</v>
      </c>
      <c r="BW123" s="56">
        <f t="shared" ca="1" si="110"/>
        <v>2.773204956784292</v>
      </c>
      <c r="BX123" s="56">
        <f t="shared" ca="1" si="110"/>
        <v>5.546409913568584</v>
      </c>
      <c r="BY123" s="56">
        <f t="shared" ca="1" si="110"/>
        <v>8.3196148703528738</v>
      </c>
      <c r="BZ123" s="56">
        <f t="shared" ca="1" si="110"/>
        <v>13.866024783921459</v>
      </c>
      <c r="CA123" s="82">
        <f t="shared" ca="1" si="81"/>
        <v>27.732049567842918</v>
      </c>
      <c r="CB123" s="82">
        <f t="shared" ca="1" si="81"/>
        <v>55.464099135685835</v>
      </c>
      <c r="CC123" s="82">
        <f t="shared" ca="1" si="81"/>
        <v>110.92819827137167</v>
      </c>
      <c r="CD123" s="82">
        <f t="shared" ca="1" si="81"/>
        <v>221.85639654274334</v>
      </c>
      <c r="CE123" s="36">
        <f t="shared" ca="1" si="111"/>
        <v>1.3814158635855804</v>
      </c>
      <c r="CF123" s="36">
        <f t="shared" ca="1" si="111"/>
        <v>0.74826692610885603</v>
      </c>
      <c r="CG123" s="36">
        <f t="shared" ca="1" si="111"/>
        <v>0.47258963754243544</v>
      </c>
      <c r="CH123" s="36">
        <f t="shared" ca="1" si="111"/>
        <v>0.32651647684750079</v>
      </c>
      <c r="CI123" s="36">
        <f t="shared" ca="1" si="111"/>
        <v>0.28733449962580071</v>
      </c>
      <c r="CJ123" s="36">
        <f t="shared" ca="1" si="111"/>
        <v>0.28733449962580071</v>
      </c>
      <c r="CK123" s="36">
        <f t="shared" ca="1" si="111"/>
        <v>0.28733449962580071</v>
      </c>
      <c r="CL123" s="36">
        <f t="shared" ca="1" si="111"/>
        <v>0.28733449962580071</v>
      </c>
      <c r="CM123" s="36">
        <f t="shared" ca="1" si="111"/>
        <v>0.28733449962580071</v>
      </c>
      <c r="CN123" s="56">
        <f t="shared" ca="1" si="111"/>
        <v>0.28733449962580071</v>
      </c>
      <c r="CO123" s="56">
        <f t="shared" ca="1" si="111"/>
        <v>0.28733449962580071</v>
      </c>
      <c r="CP123" s="56">
        <f t="shared" ca="1" si="111"/>
        <v>0.57466899925160142</v>
      </c>
      <c r="CQ123" s="56">
        <f t="shared" ca="1" si="111"/>
        <v>0.86200349887740224</v>
      </c>
      <c r="CR123" s="56">
        <f t="shared" ca="1" si="111"/>
        <v>1.4366724981290038</v>
      </c>
      <c r="CS123" s="82">
        <f t="shared" ca="1" si="82"/>
        <v>2.8733449962580075</v>
      </c>
      <c r="CT123" s="82">
        <f t="shared" ca="1" si="82"/>
        <v>5.7466899925160151</v>
      </c>
      <c r="CU123" s="82">
        <f t="shared" ca="1" si="82"/>
        <v>11.49337998503203</v>
      </c>
      <c r="CV123" s="82">
        <f t="shared" ca="1" si="82"/>
        <v>22.98675997006406</v>
      </c>
      <c r="CW123" s="36">
        <f t="shared" ca="1" si="112"/>
        <v>0.74905600000000006</v>
      </c>
      <c r="CX123" s="36">
        <f t="shared" ca="1" si="112"/>
        <v>0.40573866666666669</v>
      </c>
      <c r="CY123" s="36">
        <f t="shared" ca="1" si="112"/>
        <v>0.25625600000000004</v>
      </c>
      <c r="CZ123" s="36">
        <f t="shared" ca="1" si="112"/>
        <v>0.1770496</v>
      </c>
      <c r="DA123" s="36">
        <f t="shared" ca="1" si="112"/>
        <v>0.15580364800000002</v>
      </c>
      <c r="DB123" s="36">
        <f t="shared" ca="1" si="112"/>
        <v>0.15580364800000002</v>
      </c>
      <c r="DC123" s="36">
        <f t="shared" ca="1" si="112"/>
        <v>0.15580364800000002</v>
      </c>
      <c r="DD123" s="36">
        <f t="shared" ca="1" si="112"/>
        <v>0.15580364800000002</v>
      </c>
      <c r="DE123" s="36">
        <f t="shared" ca="1" si="112"/>
        <v>0.15580364800000002</v>
      </c>
      <c r="DF123" s="56">
        <f t="shared" ca="1" si="112"/>
        <v>0.15580364800000002</v>
      </c>
      <c r="DG123" s="56">
        <f t="shared" ca="1" si="112"/>
        <v>0.15580364800000002</v>
      </c>
      <c r="DH123" s="56">
        <f t="shared" ca="1" si="112"/>
        <v>0.31160729600000003</v>
      </c>
      <c r="DI123" s="56">
        <f t="shared" ca="1" si="112"/>
        <v>0.46741094399999999</v>
      </c>
      <c r="DJ123" s="56">
        <f t="shared" ca="1" si="112"/>
        <v>0.77901824000000008</v>
      </c>
      <c r="DK123" s="82">
        <f t="shared" ca="1" si="83"/>
        <v>1.5580364800000002</v>
      </c>
      <c r="DL123" s="82">
        <f t="shared" ca="1" si="83"/>
        <v>3.1160729600000003</v>
      </c>
      <c r="DM123" s="82">
        <f t="shared" ca="1" si="83"/>
        <v>6.2321459200000007</v>
      </c>
      <c r="DN123" s="82">
        <f t="shared" ca="1" si="83"/>
        <v>12.464291840000001</v>
      </c>
      <c r="DO123" s="36">
        <f t="shared" ca="1" si="113"/>
        <v>0.22745626910769234</v>
      </c>
      <c r="DP123" s="36">
        <f t="shared" ca="1" si="113"/>
        <v>0.12320547910000001</v>
      </c>
      <c r="DQ123" s="36">
        <f t="shared" ca="1" si="113"/>
        <v>7.7813986800000012E-2</v>
      </c>
      <c r="DR123" s="36">
        <f t="shared" ca="1" si="113"/>
        <v>5.3762390879999997E-2</v>
      </c>
      <c r="DS123" s="36">
        <f t="shared" ca="1" si="113"/>
        <v>4.7310903974400006E-2</v>
      </c>
      <c r="DT123" s="36">
        <f t="shared" ca="1" si="113"/>
        <v>4.7310903974400006E-2</v>
      </c>
      <c r="DU123" s="36">
        <f t="shared" ca="1" si="113"/>
        <v>4.7310903974400006E-2</v>
      </c>
      <c r="DV123" s="36">
        <f t="shared" ca="1" si="113"/>
        <v>4.7310903974400006E-2</v>
      </c>
      <c r="DW123" s="36">
        <f t="shared" ca="1" si="113"/>
        <v>4.7310903974400006E-2</v>
      </c>
      <c r="DX123" s="56">
        <f t="shared" ca="1" si="113"/>
        <v>4.7310903974400006E-2</v>
      </c>
      <c r="DY123" s="56">
        <f t="shared" ca="1" si="113"/>
        <v>4.7310903974400006E-2</v>
      </c>
      <c r="DZ123" s="56">
        <f t="shared" ca="1" si="113"/>
        <v>9.4621807948800013E-2</v>
      </c>
      <c r="EA123" s="56">
        <f t="shared" ca="1" si="113"/>
        <v>0.14193271192320003</v>
      </c>
      <c r="EB123" s="56">
        <f t="shared" ca="1" si="113"/>
        <v>0.23655451987200005</v>
      </c>
      <c r="EC123" s="82">
        <f t="shared" ca="1" si="90"/>
        <v>0.47310903974400009</v>
      </c>
      <c r="ED123" s="82">
        <f t="shared" ca="1" si="90"/>
        <v>0.94621807948800019</v>
      </c>
      <c r="EE123" s="82">
        <f t="shared" ca="1" si="90"/>
        <v>1.8924361589760004</v>
      </c>
      <c r="EF123" s="82">
        <f t="shared" ca="1" si="84"/>
        <v>3.7848723179520007</v>
      </c>
      <c r="EG123" s="36">
        <f t="shared" ca="1" si="114"/>
        <v>6.5813006769230756E-2</v>
      </c>
      <c r="EH123" s="36">
        <f t="shared" ca="1" si="114"/>
        <v>3.5648711999999992E-2</v>
      </c>
      <c r="EI123" s="36">
        <f t="shared" ca="1" si="114"/>
        <v>2.2514975999999992E-2</v>
      </c>
      <c r="EJ123" s="36">
        <f t="shared" ca="1" si="114"/>
        <v>1.5555801599999993E-2</v>
      </c>
      <c r="EK123" s="36">
        <f t="shared" ca="1" si="114"/>
        <v>1.3689105407999997E-2</v>
      </c>
      <c r="EL123" s="36">
        <f t="shared" ca="1" si="114"/>
        <v>1.3689105407999997E-2</v>
      </c>
      <c r="EM123" s="36">
        <f t="shared" ca="1" si="114"/>
        <v>1.3689105407999997E-2</v>
      </c>
      <c r="EN123" s="36">
        <f t="shared" ca="1" si="114"/>
        <v>1.3689105407999997E-2</v>
      </c>
      <c r="EO123" s="36">
        <f t="shared" ca="1" si="114"/>
        <v>1.3689105407999997E-2</v>
      </c>
      <c r="EP123" s="56">
        <f t="shared" ca="1" si="114"/>
        <v>1.3689105407999997E-2</v>
      </c>
      <c r="EQ123" s="56">
        <f t="shared" ca="1" si="114"/>
        <v>1.3689105407999997E-2</v>
      </c>
      <c r="ER123" s="56">
        <f t="shared" ca="1" si="114"/>
        <v>2.7378210815999993E-2</v>
      </c>
      <c r="ES123" s="56">
        <f t="shared" ca="1" si="114"/>
        <v>4.1067316223999992E-2</v>
      </c>
      <c r="ET123" s="56">
        <f t="shared" ca="1" si="114"/>
        <v>6.8445527039999982E-2</v>
      </c>
      <c r="EU123" s="82">
        <f t="shared" ca="1" si="92"/>
        <v>0.13689105407999996</v>
      </c>
      <c r="EV123" s="82">
        <f t="shared" ca="1" si="92"/>
        <v>0.27378210815999993</v>
      </c>
      <c r="EW123" s="82">
        <f t="shared" ca="1" si="92"/>
        <v>0.54756421631999985</v>
      </c>
      <c r="EX123" s="82">
        <f t="shared" ca="1" si="85"/>
        <v>1.0951284326399997</v>
      </c>
    </row>
    <row r="124" spans="19:154" x14ac:dyDescent="0.15">
      <c r="S124" s="36">
        <v>121</v>
      </c>
      <c r="T124" s="40">
        <f>引用信息!W143</f>
        <v>312.49275742143232</v>
      </c>
      <c r="U124" s="40">
        <f>引用信息!X143</f>
        <v>22.229453778567756</v>
      </c>
      <c r="V124" s="40">
        <f>引用信息!Y143</f>
        <v>8.8746666666666698</v>
      </c>
      <c r="W124" s="40">
        <f>引用信息!Z143</f>
        <v>2.3808928000000011</v>
      </c>
      <c r="X124" s="40">
        <f>引用信息!AA143</f>
        <v>0.68889600000000006</v>
      </c>
      <c r="Y124" s="37">
        <f>IF(INT(求节点($J$4:$J$21,$I$4:$I$21,节奏总纲!AD124))&gt;$I$21,$I$21,INT(求节点($J$4:$J$21,$I$4:$I$21,节奏总纲!AD124)))</f>
        <v>18</v>
      </c>
      <c r="Z124" s="37">
        <f>IF(INT(求节点($J$4:$J$21,$I$4:$I$21,节奏总纲!AE124))&gt;$I$21,$I$21,INT(求节点($J$4:$J$21,$I$4:$I$21,节奏总纲!AE124)))</f>
        <v>18</v>
      </c>
      <c r="AA124" s="37">
        <f>IF(INT(求节点($J$4:$J$21,$I$4:$I$21,节奏总纲!AF124))&gt;$I$21,$I$21,INT(求节点($J$4:$J$21,$I$4:$I$21,节奏总纲!AF124)))</f>
        <v>18</v>
      </c>
      <c r="AB124" s="37">
        <f>IF(INT(求节点($J$4:$J$21,$I$4:$I$21,节奏总纲!AG124))&gt;$I$21,$I$21,INT(求节点($J$4:$J$21,$I$4:$I$21,节奏总纲!AG124)))</f>
        <v>18</v>
      </c>
      <c r="AC124" s="37">
        <f>IF(INT(求节点($J$4:$J$21,$I$4:$I$21,节奏总纲!AH124))&gt;$I$21,$I$21,INT(求节点($J$4:$J$21,$I$4:$I$21,节奏总纲!AH124)))</f>
        <v>18</v>
      </c>
      <c r="AD124" s="55">
        <f>('[2]功能-行军令'!F$7+'[2]功能-行军令'!F$14+24*60/'[2]功能-行军令'!$F$18)*'[2]功能-行军令'!$AJ$7</f>
        <v>27.599999999999998</v>
      </c>
      <c r="AE124" s="55">
        <f>('[2]功能-行军令'!G$7+'[2]功能-行军令'!G$14+24*60/'[2]功能-行军令'!$F$18)*'[2]功能-行军令'!$AJ$7</f>
        <v>40.199999999999996</v>
      </c>
      <c r="AF124" s="55">
        <f>('[2]功能-行军令'!H$7+'[2]功能-行军令'!H$14+24*60/'[2]功能-行军令'!$F$18)*'[2]功能-行军令'!$AJ$7</f>
        <v>54.6</v>
      </c>
      <c r="AG124" s="55">
        <f>('[2]功能-行军令'!I$7+'[2]功能-行军令'!I$14+24*60/'[2]功能-行军令'!$F$18)*'[2]功能-行军令'!$AJ$7</f>
        <v>61.8</v>
      </c>
      <c r="AH124" s="55">
        <f>('[2]功能-行军令'!J$7+'[2]功能-行军令'!J$14+24*60/'[2]功能-行军令'!$F$18)*'[2]功能-行军令'!$AJ$7</f>
        <v>61.8</v>
      </c>
      <c r="AL124" s="35">
        <v>121</v>
      </c>
      <c r="AM124" s="28">
        <f t="shared" ca="1" si="115"/>
        <v>15.681067530107622</v>
      </c>
      <c r="AN124" s="28">
        <f t="shared" ca="1" si="115"/>
        <v>8.4939115788082979</v>
      </c>
      <c r="AO124" s="28">
        <f t="shared" ca="1" si="115"/>
        <v>5.3645757339841875</v>
      </c>
      <c r="AP124" s="28">
        <f t="shared" ca="1" si="115"/>
        <v>3.7064341434799832</v>
      </c>
      <c r="AQ124" s="28">
        <f t="shared" ca="1" si="115"/>
        <v>3.2616620462623858</v>
      </c>
      <c r="AR124" s="28">
        <f t="shared" ca="1" si="115"/>
        <v>3.2616620462623858</v>
      </c>
      <c r="AS124" s="28">
        <f t="shared" ca="1" si="115"/>
        <v>3.2616620462623858</v>
      </c>
      <c r="AT124" s="28">
        <f t="shared" ca="1" si="115"/>
        <v>3.2616620462623858</v>
      </c>
      <c r="AU124" s="28">
        <f t="shared" ca="1" si="102"/>
        <v>3.2616620462623858</v>
      </c>
      <c r="AV124" s="28">
        <f t="shared" ca="1" si="116"/>
        <v>3.2616620462623858</v>
      </c>
      <c r="AW124" s="28">
        <f t="shared" ca="1" si="116"/>
        <v>3.2616620462623858</v>
      </c>
      <c r="AX124" s="28">
        <f t="shared" ca="1" si="116"/>
        <v>6.5233240925247715</v>
      </c>
      <c r="AY124" s="28">
        <f t="shared" ca="1" si="116"/>
        <v>9.784986138787156</v>
      </c>
      <c r="AZ124" s="28">
        <f t="shared" ca="1" si="116"/>
        <v>16.308310231311932</v>
      </c>
      <c r="BA124" s="28">
        <f t="shared" ca="1" si="80"/>
        <v>32.616620462623864</v>
      </c>
      <c r="BB124" s="28">
        <f t="shared" ca="1" si="80"/>
        <v>65.233240925247728</v>
      </c>
      <c r="BC124" s="28">
        <f t="shared" ca="1" si="80"/>
        <v>130.46648185049546</v>
      </c>
      <c r="BD124" s="28">
        <f t="shared" ca="1" si="80"/>
        <v>260.93296370099091</v>
      </c>
      <c r="BE124" s="28"/>
      <c r="BF124" s="28">
        <f t="shared" ca="1" si="71"/>
        <v>577.94355071219866</v>
      </c>
      <c r="BG124" s="28"/>
      <c r="BI124" s="28"/>
      <c r="BJ124" s="28"/>
      <c r="BK124" s="28"/>
      <c r="BL124" s="36">
        <v>121</v>
      </c>
      <c r="BM124" s="36">
        <f t="shared" ref="BM124:BZ133" ca="1" si="117">IF(OFFSET($X$3,$S124,BM$1)&lt;BM$3,0,
OFFSET($S$3,$S124,BM$1)
*IFERROR(INDEX($K$49:$K$66,OFFSET($X$3,$S124,BM$1)-BM$3+1),0)
*OFFSET($AC$3,$S124,BM$1)
/(INDEX($D$4:$D$21,BM$3)
*INDEX($E$4:$E$21,BM$3)))</f>
        <v>13.268923238202357</v>
      </c>
      <c r="BN124" s="36">
        <f t="shared" ca="1" si="117"/>
        <v>7.1873334206929433</v>
      </c>
      <c r="BO124" s="36">
        <f t="shared" ca="1" si="117"/>
        <v>4.5393684762271223</v>
      </c>
      <c r="BP124" s="36">
        <f t="shared" ca="1" si="117"/>
        <v>3.1362909472114655</v>
      </c>
      <c r="BQ124" s="36">
        <f t="shared" ca="1" si="117"/>
        <v>2.7599360335460901</v>
      </c>
      <c r="BR124" s="36">
        <f t="shared" ca="1" si="117"/>
        <v>2.7599360335460901</v>
      </c>
      <c r="BS124" s="36">
        <f t="shared" ca="1" si="117"/>
        <v>2.7599360335460901</v>
      </c>
      <c r="BT124" s="36">
        <f t="shared" ca="1" si="117"/>
        <v>2.7599360335460901</v>
      </c>
      <c r="BU124" s="36">
        <f t="shared" ca="1" si="117"/>
        <v>2.7599360335460901</v>
      </c>
      <c r="BV124" s="56">
        <f t="shared" ca="1" si="117"/>
        <v>2.7599360335460901</v>
      </c>
      <c r="BW124" s="56">
        <f t="shared" ca="1" si="117"/>
        <v>2.7599360335460901</v>
      </c>
      <c r="BX124" s="56">
        <f t="shared" ca="1" si="117"/>
        <v>5.5198720670921801</v>
      </c>
      <c r="BY124" s="56">
        <f t="shared" ca="1" si="117"/>
        <v>8.2798081006382684</v>
      </c>
      <c r="BZ124" s="56">
        <f t="shared" ca="1" si="117"/>
        <v>13.79968016773045</v>
      </c>
      <c r="CA124" s="82">
        <f t="shared" ca="1" si="81"/>
        <v>27.599360335460901</v>
      </c>
      <c r="CB124" s="82">
        <f t="shared" ca="1" si="81"/>
        <v>55.198720670921801</v>
      </c>
      <c r="CC124" s="82">
        <f t="shared" ca="1" si="81"/>
        <v>110.3974413418436</v>
      </c>
      <c r="CD124" s="82">
        <f t="shared" ca="1" si="81"/>
        <v>220.79488268368721</v>
      </c>
      <c r="CE124" s="36">
        <f t="shared" ref="CE124:CR133" ca="1" si="118">IF(OFFSET($X$3,$S124,CE$1)&lt;CE$3,0,
OFFSET($S$3,$S124,CE$1)
*IFERROR(INDEX($K$49:$K$66,OFFSET($X$3,$S124,CE$1)-CE$3+1),0)
*OFFSET($AC$3,$S124,CE$1)
/(INDEX($D$4:$D$21,CE$3)
*INDEX($E$4:$E$21,CE$3)))</f>
        <v>1.3748062183052672</v>
      </c>
      <c r="CF124" s="36">
        <f t="shared" ca="1" si="118"/>
        <v>0.74468670158201977</v>
      </c>
      <c r="CG124" s="36">
        <f t="shared" ca="1" si="118"/>
        <v>0.47032844310443356</v>
      </c>
      <c r="CH124" s="36">
        <f t="shared" ca="1" si="118"/>
        <v>0.32495419705397222</v>
      </c>
      <c r="CI124" s="36">
        <f t="shared" ca="1" si="118"/>
        <v>0.28595969340749561</v>
      </c>
      <c r="CJ124" s="36">
        <f t="shared" ca="1" si="118"/>
        <v>0.28595969340749561</v>
      </c>
      <c r="CK124" s="36">
        <f t="shared" ca="1" si="118"/>
        <v>0.28595969340749561</v>
      </c>
      <c r="CL124" s="36">
        <f t="shared" ca="1" si="118"/>
        <v>0.28595969340749561</v>
      </c>
      <c r="CM124" s="36">
        <f t="shared" ca="1" si="118"/>
        <v>0.28595969340749561</v>
      </c>
      <c r="CN124" s="56">
        <f t="shared" ca="1" si="118"/>
        <v>0.28595969340749561</v>
      </c>
      <c r="CO124" s="56">
        <f t="shared" ca="1" si="118"/>
        <v>0.28595969340749561</v>
      </c>
      <c r="CP124" s="56">
        <f t="shared" ca="1" si="118"/>
        <v>0.57191938681499122</v>
      </c>
      <c r="CQ124" s="56">
        <f t="shared" ca="1" si="118"/>
        <v>0.85787908022248671</v>
      </c>
      <c r="CR124" s="56">
        <f t="shared" ca="1" si="118"/>
        <v>1.4297984670374781</v>
      </c>
      <c r="CS124" s="82">
        <f t="shared" ca="1" si="82"/>
        <v>2.8595969340749563</v>
      </c>
      <c r="CT124" s="82">
        <f t="shared" ca="1" si="82"/>
        <v>5.7191938681499126</v>
      </c>
      <c r="CU124" s="82">
        <f t="shared" ca="1" si="82"/>
        <v>11.438387736299825</v>
      </c>
      <c r="CV124" s="82">
        <f t="shared" ca="1" si="82"/>
        <v>22.87677547259965</v>
      </c>
      <c r="CW124" s="36">
        <f t="shared" ref="CW124:DJ133" ca="1" si="119">IF(OFFSET($X$3,$S124,CW$1)&lt;CW$3,0,
OFFSET($S$3,$S124,CW$1)
*IFERROR(INDEX($K$49:$K$66,OFFSET($X$3,$S124,CW$1)-CW$3+1),0)
*OFFSET($AC$3,$S124,CW$1)
/(INDEX($D$4:$D$21,CW$3)
*INDEX($E$4:$E$21,CW$3)))</f>
        <v>0.74547200000000025</v>
      </c>
      <c r="CX124" s="36">
        <f t="shared" ca="1" si="119"/>
        <v>0.40379733333333351</v>
      </c>
      <c r="CY124" s="36">
        <f t="shared" ca="1" si="119"/>
        <v>0.25502989473684218</v>
      </c>
      <c r="CZ124" s="36">
        <f t="shared" ca="1" si="119"/>
        <v>0.17620247272727277</v>
      </c>
      <c r="DA124" s="36">
        <f t="shared" ca="1" si="119"/>
        <v>0.15505817600000005</v>
      </c>
      <c r="DB124" s="36">
        <f t="shared" ca="1" si="119"/>
        <v>0.15505817600000005</v>
      </c>
      <c r="DC124" s="36">
        <f t="shared" ca="1" si="119"/>
        <v>0.15505817600000005</v>
      </c>
      <c r="DD124" s="36">
        <f t="shared" ca="1" si="119"/>
        <v>0.15505817600000005</v>
      </c>
      <c r="DE124" s="36">
        <f t="shared" ca="1" si="119"/>
        <v>0.15505817600000005</v>
      </c>
      <c r="DF124" s="56">
        <f t="shared" ca="1" si="119"/>
        <v>0.15505817600000005</v>
      </c>
      <c r="DG124" s="56">
        <f t="shared" ca="1" si="119"/>
        <v>0.15505817600000005</v>
      </c>
      <c r="DH124" s="56">
        <f t="shared" ca="1" si="119"/>
        <v>0.3101163520000001</v>
      </c>
      <c r="DI124" s="56">
        <f t="shared" ca="1" si="119"/>
        <v>0.4651745280000002</v>
      </c>
      <c r="DJ124" s="56">
        <f t="shared" ca="1" si="119"/>
        <v>0.77529088000000035</v>
      </c>
      <c r="DK124" s="82">
        <f t="shared" ca="1" si="83"/>
        <v>1.5505817600000007</v>
      </c>
      <c r="DL124" s="82">
        <f t="shared" ca="1" si="83"/>
        <v>3.1011635200000014</v>
      </c>
      <c r="DM124" s="82">
        <f t="shared" ca="1" si="83"/>
        <v>6.2023270400000028</v>
      </c>
      <c r="DN124" s="82">
        <f t="shared" ca="1" si="83"/>
        <v>12.404654080000006</v>
      </c>
      <c r="DO124" s="36">
        <f t="shared" ref="DO124:EB133" ca="1" si="120">IF(OFFSET($X$3,$S124,DO$1)&lt;DO$3,0,
OFFSET($S$3,$S124,DO$1)
*IFERROR(INDEX($K$49:$K$66,OFFSET($X$3,$S124,DO$1)-DO$3+1),0)
*OFFSET($AC$3,$S124,DO$1)
/(INDEX($D$4:$D$21,DO$3)
*INDEX($E$4:$E$21,DO$3)))</f>
        <v>0.22636796160000008</v>
      </c>
      <c r="DP124" s="36">
        <f t="shared" ca="1" si="120"/>
        <v>0.12261597920000004</v>
      </c>
      <c r="DQ124" s="36">
        <f t="shared" ca="1" si="120"/>
        <v>7.7441671073684229E-2</v>
      </c>
      <c r="DR124" s="36">
        <f t="shared" ca="1" si="120"/>
        <v>5.3505154560000011E-2</v>
      </c>
      <c r="DS124" s="36">
        <f t="shared" ca="1" si="120"/>
        <v>4.7084536012800014E-2</v>
      </c>
      <c r="DT124" s="36">
        <f t="shared" ca="1" si="120"/>
        <v>4.7084536012800014E-2</v>
      </c>
      <c r="DU124" s="36">
        <f t="shared" ca="1" si="120"/>
        <v>4.7084536012800014E-2</v>
      </c>
      <c r="DV124" s="36">
        <f t="shared" ca="1" si="120"/>
        <v>4.7084536012800014E-2</v>
      </c>
      <c r="DW124" s="36">
        <f t="shared" ca="1" si="120"/>
        <v>4.7084536012800014E-2</v>
      </c>
      <c r="DX124" s="56">
        <f t="shared" ca="1" si="120"/>
        <v>4.7084536012800014E-2</v>
      </c>
      <c r="DY124" s="56">
        <f t="shared" ca="1" si="120"/>
        <v>4.7084536012800014E-2</v>
      </c>
      <c r="DZ124" s="56">
        <f t="shared" ca="1" si="120"/>
        <v>9.4169072025600029E-2</v>
      </c>
      <c r="EA124" s="56">
        <f t="shared" ca="1" si="120"/>
        <v>0.14125360803840006</v>
      </c>
      <c r="EB124" s="56">
        <f t="shared" ca="1" si="120"/>
        <v>0.23542268006400011</v>
      </c>
      <c r="EC124" s="82">
        <f t="shared" ca="1" si="90"/>
        <v>0.47084536012800021</v>
      </c>
      <c r="ED124" s="82">
        <f t="shared" ca="1" si="90"/>
        <v>0.94169072025600042</v>
      </c>
      <c r="EE124" s="82">
        <f t="shared" ca="1" si="90"/>
        <v>1.8833814405120008</v>
      </c>
      <c r="EF124" s="82">
        <f t="shared" ca="1" si="84"/>
        <v>3.7667628810240017</v>
      </c>
      <c r="EG124" s="36">
        <f t="shared" ref="EG124:ET133" ca="1" si="121">IF(OFFSET($X$3,$S124,EG$1)&lt;EG$3,0,
OFFSET($S$3,$S124,EG$1)
*IFERROR(INDEX($K$49:$K$66,OFFSET($X$3,$S124,EG$1)-EG$3+1),0)
*OFFSET($AC$3,$S124,EG$1)
/(INDEX($D$4:$D$21,EG$3)
*INDEX($E$4:$E$21,EG$3)))</f>
        <v>6.5498111999999997E-2</v>
      </c>
      <c r="EH124" s="36">
        <f t="shared" ca="1" si="121"/>
        <v>3.5478143999999996E-2</v>
      </c>
      <c r="EI124" s="36">
        <f t="shared" ca="1" si="121"/>
        <v>2.2407248842105262E-2</v>
      </c>
      <c r="EJ124" s="36">
        <f t="shared" ca="1" si="121"/>
        <v>1.5481371927272725E-2</v>
      </c>
      <c r="EK124" s="36">
        <f t="shared" ca="1" si="121"/>
        <v>1.3623607296E-2</v>
      </c>
      <c r="EL124" s="36">
        <f t="shared" ca="1" si="121"/>
        <v>1.3623607296E-2</v>
      </c>
      <c r="EM124" s="36">
        <f t="shared" ca="1" si="121"/>
        <v>1.3623607296E-2</v>
      </c>
      <c r="EN124" s="36">
        <f t="shared" ca="1" si="121"/>
        <v>1.3623607296E-2</v>
      </c>
      <c r="EO124" s="36">
        <f t="shared" ca="1" si="121"/>
        <v>1.3623607296E-2</v>
      </c>
      <c r="EP124" s="56">
        <f t="shared" ca="1" si="121"/>
        <v>1.3623607296E-2</v>
      </c>
      <c r="EQ124" s="56">
        <f t="shared" ca="1" si="121"/>
        <v>1.3623607296E-2</v>
      </c>
      <c r="ER124" s="56">
        <f t="shared" ca="1" si="121"/>
        <v>2.7247214592E-2</v>
      </c>
      <c r="ES124" s="56">
        <f t="shared" ca="1" si="121"/>
        <v>4.0870821888000002E-2</v>
      </c>
      <c r="ET124" s="56">
        <f t="shared" ca="1" si="121"/>
        <v>6.8118036480000005E-2</v>
      </c>
      <c r="EU124" s="82">
        <f t="shared" ca="1" si="92"/>
        <v>0.13623607296000001</v>
      </c>
      <c r="EV124" s="82">
        <f t="shared" ca="1" si="92"/>
        <v>0.27247214592000002</v>
      </c>
      <c r="EW124" s="82">
        <f t="shared" ca="1" si="92"/>
        <v>0.54494429184000004</v>
      </c>
      <c r="EX124" s="82">
        <f t="shared" ca="1" si="85"/>
        <v>1.0898885836800001</v>
      </c>
    </row>
    <row r="125" spans="19:154" x14ac:dyDescent="0.15">
      <c r="S125" s="36">
        <v>122</v>
      </c>
      <c r="T125" s="40">
        <f>引用信息!W144</f>
        <v>310.99038839536775</v>
      </c>
      <c r="U125" s="40">
        <f>引用信息!X144</f>
        <v>22.122581404632331</v>
      </c>
      <c r="V125" s="40">
        <f>引用信息!Y144</f>
        <v>8.8320000000000025</v>
      </c>
      <c r="W125" s="40">
        <f>引用信息!Z144</f>
        <v>2.3694462000000009</v>
      </c>
      <c r="X125" s="40">
        <f>引用信息!AA144</f>
        <v>0.68558399999999997</v>
      </c>
      <c r="Y125" s="37">
        <f>IF(INT(求节点($J$4:$J$21,$I$4:$I$21,节奏总纲!AD125))&gt;$I$21,$I$21,INT(求节点($J$4:$J$21,$I$4:$I$21,节奏总纲!AD125)))</f>
        <v>18</v>
      </c>
      <c r="Z125" s="37">
        <f>IF(INT(求节点($J$4:$J$21,$I$4:$I$21,节奏总纲!AE125))&gt;$I$21,$I$21,INT(求节点($J$4:$J$21,$I$4:$I$21,节奏总纲!AE125)))</f>
        <v>18</v>
      </c>
      <c r="AA125" s="37">
        <f>IF(INT(求节点($J$4:$J$21,$I$4:$I$21,节奏总纲!AF125))&gt;$I$21,$I$21,INT(求节点($J$4:$J$21,$I$4:$I$21,节奏总纲!AF125)))</f>
        <v>18</v>
      </c>
      <c r="AB125" s="37">
        <f>IF(INT(求节点($J$4:$J$21,$I$4:$I$21,节奏总纲!AG125))&gt;$I$21,$I$21,INT(求节点($J$4:$J$21,$I$4:$I$21,节奏总纲!AG125)))</f>
        <v>18</v>
      </c>
      <c r="AC125" s="37">
        <f>IF(INT(求节点($J$4:$J$21,$I$4:$I$21,节奏总纲!AH125))&gt;$I$21,$I$21,INT(求节点($J$4:$J$21,$I$4:$I$21,节奏总纲!AH125)))</f>
        <v>18</v>
      </c>
      <c r="AD125" s="55">
        <f>('[2]功能-行军令'!F$7+'[2]功能-行军令'!F$14+24*60/'[2]功能-行军令'!$F$18)*'[2]功能-行军令'!$AJ$7</f>
        <v>27.599999999999998</v>
      </c>
      <c r="AE125" s="55">
        <f>('[2]功能-行军令'!G$7+'[2]功能-行军令'!G$14+24*60/'[2]功能-行军令'!$F$18)*'[2]功能-行军令'!$AJ$7</f>
        <v>40.199999999999996</v>
      </c>
      <c r="AF125" s="55">
        <f>('[2]功能-行军令'!H$7+'[2]功能-行军令'!H$14+24*60/'[2]功能-行军令'!$F$18)*'[2]功能-行军令'!$AJ$7</f>
        <v>54.6</v>
      </c>
      <c r="AG125" s="55">
        <f>('[2]功能-行军令'!I$7+'[2]功能-行军令'!I$14+24*60/'[2]功能-行军令'!$F$18)*'[2]功能-行军令'!$AJ$7</f>
        <v>61.8</v>
      </c>
      <c r="AH125" s="55">
        <f>('[2]功能-行军令'!J$7+'[2]功能-行军令'!J$14+24*60/'[2]功能-行军令'!$F$18)*'[2]功能-行军令'!$AJ$7</f>
        <v>61.8</v>
      </c>
      <c r="AL125" s="35">
        <v>122</v>
      </c>
      <c r="AM125" s="28">
        <f t="shared" ref="AM125:AT134" ca="1" si="122">SUMIF($BM$3:$EX$3,AM$3,$BM125:$EX125)</f>
        <v>15.605677782366723</v>
      </c>
      <c r="AN125" s="28">
        <f t="shared" ca="1" si="122"/>
        <v>8.4530754654486415</v>
      </c>
      <c r="AO125" s="28">
        <f t="shared" ca="1" si="122"/>
        <v>5.3387845044938782</v>
      </c>
      <c r="AP125" s="28">
        <f t="shared" ca="1" si="122"/>
        <v>3.6886147485594067</v>
      </c>
      <c r="AQ125" s="28">
        <f t="shared" ca="1" si="122"/>
        <v>3.2459809787322782</v>
      </c>
      <c r="AR125" s="28">
        <f t="shared" ca="1" si="122"/>
        <v>3.2459809787322782</v>
      </c>
      <c r="AS125" s="28">
        <f t="shared" ca="1" si="122"/>
        <v>3.2459809787322782</v>
      </c>
      <c r="AT125" s="28">
        <f t="shared" ca="1" si="122"/>
        <v>3.2459809787322782</v>
      </c>
      <c r="AU125" s="28">
        <f t="shared" ca="1" si="102"/>
        <v>3.2459809787322782</v>
      </c>
      <c r="AV125" s="28">
        <f t="shared" ca="1" si="116"/>
        <v>3.2459809787322782</v>
      </c>
      <c r="AW125" s="28">
        <f t="shared" ca="1" si="116"/>
        <v>3.2459809787322782</v>
      </c>
      <c r="AX125" s="28">
        <f t="shared" ca="1" si="116"/>
        <v>6.4919619574645564</v>
      </c>
      <c r="AY125" s="28">
        <f t="shared" ca="1" si="116"/>
        <v>9.7379429361968342</v>
      </c>
      <c r="AZ125" s="28">
        <f t="shared" ca="1" si="116"/>
        <v>16.229904893661391</v>
      </c>
      <c r="BA125" s="28">
        <f t="shared" ca="1" si="80"/>
        <v>32.459809787322783</v>
      </c>
      <c r="BB125" s="28">
        <f t="shared" ca="1" si="80"/>
        <v>64.919619574645566</v>
      </c>
      <c r="BC125" s="28">
        <f t="shared" ca="1" si="80"/>
        <v>129.83923914929113</v>
      </c>
      <c r="BD125" s="28">
        <f t="shared" ca="1" si="80"/>
        <v>259.67847829858226</v>
      </c>
      <c r="BE125" s="28"/>
      <c r="BF125" s="28">
        <f t="shared" ca="1" si="71"/>
        <v>575.16497594915904</v>
      </c>
      <c r="BG125" s="28"/>
      <c r="BI125" s="28"/>
      <c r="BJ125" s="28"/>
      <c r="BK125" s="28"/>
      <c r="BL125" s="36">
        <v>122</v>
      </c>
      <c r="BM125" s="36">
        <f t="shared" ca="1" si="117"/>
        <v>13.205130338018693</v>
      </c>
      <c r="BN125" s="36">
        <f t="shared" ca="1" si="117"/>
        <v>7.1527789330934581</v>
      </c>
      <c r="BO125" s="36">
        <f t="shared" ca="1" si="117"/>
        <v>4.5175445893221839</v>
      </c>
      <c r="BP125" s="36">
        <f t="shared" ca="1" si="117"/>
        <v>3.1212126253498722</v>
      </c>
      <c r="BQ125" s="36">
        <f t="shared" ca="1" si="117"/>
        <v>2.7466671103078881</v>
      </c>
      <c r="BR125" s="36">
        <f t="shared" ca="1" si="117"/>
        <v>2.7466671103078881</v>
      </c>
      <c r="BS125" s="36">
        <f t="shared" ca="1" si="117"/>
        <v>2.7466671103078881</v>
      </c>
      <c r="BT125" s="36">
        <f t="shared" ca="1" si="117"/>
        <v>2.7466671103078881</v>
      </c>
      <c r="BU125" s="36">
        <f t="shared" ca="1" si="117"/>
        <v>2.7466671103078881</v>
      </c>
      <c r="BV125" s="56">
        <f t="shared" ca="1" si="117"/>
        <v>2.7466671103078881</v>
      </c>
      <c r="BW125" s="56">
        <f t="shared" ca="1" si="117"/>
        <v>2.7466671103078881</v>
      </c>
      <c r="BX125" s="56">
        <f t="shared" ca="1" si="117"/>
        <v>5.4933342206157763</v>
      </c>
      <c r="BY125" s="56">
        <f t="shared" ca="1" si="117"/>
        <v>8.240001330923663</v>
      </c>
      <c r="BZ125" s="56">
        <f t="shared" ca="1" si="117"/>
        <v>13.733335551539438</v>
      </c>
      <c r="CA125" s="82">
        <f t="shared" ca="1" si="81"/>
        <v>27.466671103078877</v>
      </c>
      <c r="CB125" s="82">
        <f t="shared" ca="1" si="81"/>
        <v>54.933342206157754</v>
      </c>
      <c r="CC125" s="82">
        <f t="shared" ca="1" si="81"/>
        <v>109.86668441231551</v>
      </c>
      <c r="CD125" s="82">
        <f t="shared" ca="1" si="81"/>
        <v>219.73336882463101</v>
      </c>
      <c r="CE125" s="36">
        <f t="shared" ca="1" si="118"/>
        <v>1.3681965730249532</v>
      </c>
      <c r="CF125" s="36">
        <f t="shared" ca="1" si="118"/>
        <v>0.74110647705518307</v>
      </c>
      <c r="CG125" s="36">
        <f t="shared" ca="1" si="118"/>
        <v>0.4680672486664314</v>
      </c>
      <c r="CH125" s="36">
        <f t="shared" ca="1" si="118"/>
        <v>0.32339191726044347</v>
      </c>
      <c r="CI125" s="36">
        <f t="shared" ca="1" si="118"/>
        <v>0.28458488718919028</v>
      </c>
      <c r="CJ125" s="36">
        <f t="shared" ca="1" si="118"/>
        <v>0.28458488718919028</v>
      </c>
      <c r="CK125" s="36">
        <f t="shared" ca="1" si="118"/>
        <v>0.28458488718919028</v>
      </c>
      <c r="CL125" s="36">
        <f t="shared" ca="1" si="118"/>
        <v>0.28458488718919028</v>
      </c>
      <c r="CM125" s="36">
        <f t="shared" ca="1" si="118"/>
        <v>0.28458488718919028</v>
      </c>
      <c r="CN125" s="56">
        <f t="shared" ca="1" si="118"/>
        <v>0.28458488718919028</v>
      </c>
      <c r="CO125" s="56">
        <f t="shared" ca="1" si="118"/>
        <v>0.28458488718919028</v>
      </c>
      <c r="CP125" s="56">
        <f t="shared" ca="1" si="118"/>
        <v>0.56916977437838057</v>
      </c>
      <c r="CQ125" s="56">
        <f t="shared" ca="1" si="118"/>
        <v>0.85375466156757096</v>
      </c>
      <c r="CR125" s="56">
        <f t="shared" ca="1" si="118"/>
        <v>1.4229244359459514</v>
      </c>
      <c r="CS125" s="82">
        <f t="shared" ca="1" si="82"/>
        <v>2.8458488718919028</v>
      </c>
      <c r="CT125" s="82">
        <f t="shared" ca="1" si="82"/>
        <v>5.6916977437838057</v>
      </c>
      <c r="CU125" s="82">
        <f t="shared" ca="1" si="82"/>
        <v>11.383395487567611</v>
      </c>
      <c r="CV125" s="82">
        <f t="shared" ca="1" si="82"/>
        <v>22.766790975135223</v>
      </c>
      <c r="CW125" s="36">
        <f t="shared" ca="1" si="119"/>
        <v>0.74188800000000021</v>
      </c>
      <c r="CX125" s="36">
        <f t="shared" ca="1" si="119"/>
        <v>0.40185600000000016</v>
      </c>
      <c r="CY125" s="36">
        <f t="shared" ca="1" si="119"/>
        <v>0.25380378947368432</v>
      </c>
      <c r="CZ125" s="36">
        <f t="shared" ca="1" si="119"/>
        <v>0.17535534545454548</v>
      </c>
      <c r="DA125" s="36">
        <f t="shared" ca="1" si="119"/>
        <v>0.15431270400000005</v>
      </c>
      <c r="DB125" s="36">
        <f t="shared" ca="1" si="119"/>
        <v>0.15431270400000005</v>
      </c>
      <c r="DC125" s="36">
        <f t="shared" ca="1" si="119"/>
        <v>0.15431270400000005</v>
      </c>
      <c r="DD125" s="36">
        <f t="shared" ca="1" si="119"/>
        <v>0.15431270400000005</v>
      </c>
      <c r="DE125" s="36">
        <f t="shared" ca="1" si="119"/>
        <v>0.15431270400000005</v>
      </c>
      <c r="DF125" s="56">
        <f t="shared" ca="1" si="119"/>
        <v>0.15431270400000005</v>
      </c>
      <c r="DG125" s="56">
        <f t="shared" ca="1" si="119"/>
        <v>0.15431270400000005</v>
      </c>
      <c r="DH125" s="56">
        <f t="shared" ca="1" si="119"/>
        <v>0.3086254080000001</v>
      </c>
      <c r="DI125" s="56">
        <f t="shared" ca="1" si="119"/>
        <v>0.46293811200000018</v>
      </c>
      <c r="DJ125" s="56">
        <f t="shared" ca="1" si="119"/>
        <v>0.77156352000000028</v>
      </c>
      <c r="DK125" s="82">
        <f t="shared" ca="1" si="83"/>
        <v>1.5431270400000006</v>
      </c>
      <c r="DL125" s="82">
        <f t="shared" ca="1" si="83"/>
        <v>3.0862540800000011</v>
      </c>
      <c r="DM125" s="82">
        <f t="shared" ca="1" si="83"/>
        <v>6.1725081600000022</v>
      </c>
      <c r="DN125" s="82">
        <f t="shared" ca="1" si="83"/>
        <v>12.345016320000004</v>
      </c>
      <c r="DO125" s="36">
        <f t="shared" ca="1" si="120"/>
        <v>0.22527965409230777</v>
      </c>
      <c r="DP125" s="36">
        <f t="shared" ca="1" si="120"/>
        <v>0.12202647930000005</v>
      </c>
      <c r="DQ125" s="36">
        <f t="shared" ca="1" si="120"/>
        <v>7.7069355347368446E-2</v>
      </c>
      <c r="DR125" s="36">
        <f t="shared" ca="1" si="120"/>
        <v>5.3247918240000011E-2</v>
      </c>
      <c r="DS125" s="36">
        <f t="shared" ca="1" si="120"/>
        <v>4.6858168051200015E-2</v>
      </c>
      <c r="DT125" s="36">
        <f t="shared" ca="1" si="120"/>
        <v>4.6858168051200015E-2</v>
      </c>
      <c r="DU125" s="36">
        <f t="shared" ca="1" si="120"/>
        <v>4.6858168051200015E-2</v>
      </c>
      <c r="DV125" s="36">
        <f t="shared" ca="1" si="120"/>
        <v>4.6858168051200015E-2</v>
      </c>
      <c r="DW125" s="36">
        <f t="shared" ca="1" si="120"/>
        <v>4.6858168051200015E-2</v>
      </c>
      <c r="DX125" s="56">
        <f t="shared" ca="1" si="120"/>
        <v>4.6858168051200015E-2</v>
      </c>
      <c r="DY125" s="56">
        <f t="shared" ca="1" si="120"/>
        <v>4.6858168051200015E-2</v>
      </c>
      <c r="DZ125" s="56">
        <f t="shared" ca="1" si="120"/>
        <v>9.371633610240003E-2</v>
      </c>
      <c r="EA125" s="56">
        <f t="shared" ca="1" si="120"/>
        <v>0.14057450415360004</v>
      </c>
      <c r="EB125" s="56">
        <f t="shared" ca="1" si="120"/>
        <v>0.23429084025600008</v>
      </c>
      <c r="EC125" s="82">
        <f t="shared" ca="1" si="90"/>
        <v>0.46858168051200016</v>
      </c>
      <c r="ED125" s="82">
        <f t="shared" ca="1" si="90"/>
        <v>0.93716336102400033</v>
      </c>
      <c r="EE125" s="82">
        <f t="shared" ca="1" si="90"/>
        <v>1.8743267220480007</v>
      </c>
      <c r="EF125" s="82">
        <f t="shared" ca="1" si="84"/>
        <v>3.7486534440960013</v>
      </c>
      <c r="EG125" s="36">
        <f t="shared" ca="1" si="121"/>
        <v>6.5183217230769225E-2</v>
      </c>
      <c r="EH125" s="36">
        <f t="shared" ca="1" si="121"/>
        <v>3.5307576E-2</v>
      </c>
      <c r="EI125" s="36">
        <f t="shared" ca="1" si="121"/>
        <v>2.2299521684210524E-2</v>
      </c>
      <c r="EJ125" s="36">
        <f t="shared" ca="1" si="121"/>
        <v>1.5406942254545452E-2</v>
      </c>
      <c r="EK125" s="36">
        <f t="shared" ca="1" si="121"/>
        <v>1.3558109184E-2</v>
      </c>
      <c r="EL125" s="36">
        <f t="shared" ca="1" si="121"/>
        <v>1.3558109184E-2</v>
      </c>
      <c r="EM125" s="36">
        <f t="shared" ca="1" si="121"/>
        <v>1.3558109184E-2</v>
      </c>
      <c r="EN125" s="36">
        <f t="shared" ca="1" si="121"/>
        <v>1.3558109184E-2</v>
      </c>
      <c r="EO125" s="36">
        <f t="shared" ca="1" si="121"/>
        <v>1.3558109184E-2</v>
      </c>
      <c r="EP125" s="56">
        <f t="shared" ca="1" si="121"/>
        <v>1.3558109184E-2</v>
      </c>
      <c r="EQ125" s="56">
        <f t="shared" ca="1" si="121"/>
        <v>1.3558109184E-2</v>
      </c>
      <c r="ER125" s="56">
        <f t="shared" ca="1" si="121"/>
        <v>2.7116218367999999E-2</v>
      </c>
      <c r="ES125" s="56">
        <f t="shared" ca="1" si="121"/>
        <v>4.0674327551999997E-2</v>
      </c>
      <c r="ET125" s="56">
        <f t="shared" ca="1" si="121"/>
        <v>6.779054592E-2</v>
      </c>
      <c r="EU125" s="82">
        <f t="shared" ca="1" si="92"/>
        <v>0.13558109184</v>
      </c>
      <c r="EV125" s="82">
        <f t="shared" ca="1" si="92"/>
        <v>0.27116218368</v>
      </c>
      <c r="EW125" s="82">
        <f t="shared" ca="1" si="92"/>
        <v>0.54232436736</v>
      </c>
      <c r="EX125" s="82">
        <f t="shared" ca="1" si="85"/>
        <v>1.08464873472</v>
      </c>
    </row>
    <row r="126" spans="19:154" x14ac:dyDescent="0.15">
      <c r="S126" s="36">
        <v>123</v>
      </c>
      <c r="T126" s="40">
        <f>引用信息!W145</f>
        <v>309.48801936930306</v>
      </c>
      <c r="U126" s="40">
        <f>引用信息!X145</f>
        <v>22.015709030696904</v>
      </c>
      <c r="V126" s="40">
        <f>引用信息!Y145</f>
        <v>8.7893333333333334</v>
      </c>
      <c r="W126" s="40">
        <f>引用信息!Z145</f>
        <v>2.3579996000000008</v>
      </c>
      <c r="X126" s="40">
        <f>引用信息!AA145</f>
        <v>0.68227199999999988</v>
      </c>
      <c r="Y126" s="37">
        <f>IF(INT(求节点($J$4:$J$21,$I$4:$I$21,节奏总纲!AD126))&gt;$I$21,$I$21,INT(求节点($J$4:$J$21,$I$4:$I$21,节奏总纲!AD126)))</f>
        <v>18</v>
      </c>
      <c r="Z126" s="37">
        <f>IF(INT(求节点($J$4:$J$21,$I$4:$I$21,节奏总纲!AE126))&gt;$I$21,$I$21,INT(求节点($J$4:$J$21,$I$4:$I$21,节奏总纲!AE126)))</f>
        <v>18</v>
      </c>
      <c r="AA126" s="37">
        <f>IF(INT(求节点($J$4:$J$21,$I$4:$I$21,节奏总纲!AF126))&gt;$I$21,$I$21,INT(求节点($J$4:$J$21,$I$4:$I$21,节奏总纲!AF126)))</f>
        <v>18</v>
      </c>
      <c r="AB126" s="37">
        <f>IF(INT(求节点($J$4:$J$21,$I$4:$I$21,节奏总纲!AG126))&gt;$I$21,$I$21,INT(求节点($J$4:$J$21,$I$4:$I$21,节奏总纲!AG126)))</f>
        <v>18</v>
      </c>
      <c r="AC126" s="37">
        <f>IF(INT(求节点($J$4:$J$21,$I$4:$I$21,节奏总纲!AH126))&gt;$I$21,$I$21,INT(求节点($J$4:$J$21,$I$4:$I$21,节奏总纲!AH126)))</f>
        <v>18</v>
      </c>
      <c r="AD126" s="55">
        <f>('[2]功能-行军令'!F$7+'[2]功能-行军令'!F$14+24*60/'[2]功能-行军令'!$F$18)*'[2]功能-行军令'!$AJ$7</f>
        <v>27.599999999999998</v>
      </c>
      <c r="AE126" s="55">
        <f>('[2]功能-行军令'!G$7+'[2]功能-行军令'!G$14+24*60/'[2]功能-行军令'!$F$18)*'[2]功能-行军令'!$AJ$7</f>
        <v>40.199999999999996</v>
      </c>
      <c r="AF126" s="55">
        <f>('[2]功能-行军令'!H$7+'[2]功能-行军令'!H$14+24*60/'[2]功能-行军令'!$F$18)*'[2]功能-行军令'!$AJ$7</f>
        <v>54.6</v>
      </c>
      <c r="AG126" s="55">
        <f>('[2]功能-行军令'!I$7+'[2]功能-行军令'!I$14+24*60/'[2]功能-行军令'!$F$18)*'[2]功能-行军令'!$AJ$7</f>
        <v>61.8</v>
      </c>
      <c r="AH126" s="55">
        <f>('[2]功能-行军令'!J$7+'[2]功能-行军令'!J$14+24*60/'[2]功能-行军令'!$F$18)*'[2]功能-行军令'!$AJ$7</f>
        <v>61.8</v>
      </c>
      <c r="AL126" s="35">
        <v>123</v>
      </c>
      <c r="AM126" s="28">
        <f t="shared" ca="1" si="122"/>
        <v>15.530288034625816</v>
      </c>
      <c r="AN126" s="28">
        <f t="shared" ca="1" si="122"/>
        <v>8.4122393520889851</v>
      </c>
      <c r="AO126" s="28">
        <f t="shared" ca="1" si="122"/>
        <v>5.3129932750035689</v>
      </c>
      <c r="AP126" s="28">
        <f t="shared" ca="1" si="122"/>
        <v>3.6707953536388285</v>
      </c>
      <c r="AQ126" s="28">
        <f t="shared" ca="1" si="122"/>
        <v>3.2302999112021697</v>
      </c>
      <c r="AR126" s="28">
        <f t="shared" ca="1" si="122"/>
        <v>3.2302999112021697</v>
      </c>
      <c r="AS126" s="28">
        <f t="shared" ca="1" si="122"/>
        <v>3.2302999112021697</v>
      </c>
      <c r="AT126" s="28">
        <f t="shared" ca="1" si="122"/>
        <v>3.2302999112021697</v>
      </c>
      <c r="AU126" s="28">
        <f t="shared" ca="1" si="102"/>
        <v>3.2302999112021697</v>
      </c>
      <c r="AV126" s="28">
        <f t="shared" ca="1" si="116"/>
        <v>3.2302999112021697</v>
      </c>
      <c r="AW126" s="28">
        <f t="shared" ca="1" si="116"/>
        <v>3.2302999112021697</v>
      </c>
      <c r="AX126" s="28">
        <f t="shared" ca="1" si="116"/>
        <v>6.4605998224043395</v>
      </c>
      <c r="AY126" s="28">
        <f t="shared" ca="1" si="116"/>
        <v>9.690899733606507</v>
      </c>
      <c r="AZ126" s="28">
        <f t="shared" ca="1" si="116"/>
        <v>16.151499556010847</v>
      </c>
      <c r="BA126" s="28">
        <f t="shared" ca="1" si="80"/>
        <v>32.302999112021695</v>
      </c>
      <c r="BB126" s="28">
        <f t="shared" ca="1" si="80"/>
        <v>64.60599822404339</v>
      </c>
      <c r="BC126" s="28">
        <f t="shared" ca="1" si="80"/>
        <v>129.21199644808678</v>
      </c>
      <c r="BD126" s="28">
        <f t="shared" ca="1" si="80"/>
        <v>258.42399289617356</v>
      </c>
      <c r="BE126" s="28"/>
      <c r="BF126" s="28">
        <f t="shared" ca="1" si="71"/>
        <v>572.38640118611943</v>
      </c>
      <c r="BG126" s="28"/>
      <c r="BI126" s="28"/>
      <c r="BJ126" s="28"/>
      <c r="BK126" s="28"/>
      <c r="BL126" s="36">
        <v>123</v>
      </c>
      <c r="BM126" s="36">
        <f t="shared" ca="1" si="117"/>
        <v>13.141337437835023</v>
      </c>
      <c r="BN126" s="36">
        <f t="shared" ca="1" si="117"/>
        <v>7.1182244454939712</v>
      </c>
      <c r="BO126" s="36">
        <f t="shared" ca="1" si="117"/>
        <v>4.4957207024172448</v>
      </c>
      <c r="BP126" s="36">
        <f t="shared" ca="1" si="117"/>
        <v>3.1061343034882776</v>
      </c>
      <c r="BQ126" s="36">
        <f t="shared" ca="1" si="117"/>
        <v>2.7333981870696848</v>
      </c>
      <c r="BR126" s="36">
        <f t="shared" ca="1" si="117"/>
        <v>2.7333981870696848</v>
      </c>
      <c r="BS126" s="36">
        <f t="shared" ca="1" si="117"/>
        <v>2.7333981870696848</v>
      </c>
      <c r="BT126" s="36">
        <f t="shared" ca="1" si="117"/>
        <v>2.7333981870696848</v>
      </c>
      <c r="BU126" s="36">
        <f t="shared" ca="1" si="117"/>
        <v>2.7333981870696848</v>
      </c>
      <c r="BV126" s="56">
        <f t="shared" ca="1" si="117"/>
        <v>2.7333981870696848</v>
      </c>
      <c r="BW126" s="56">
        <f t="shared" ca="1" si="117"/>
        <v>2.7333981870696848</v>
      </c>
      <c r="BX126" s="56">
        <f t="shared" ca="1" si="117"/>
        <v>5.4667963741393697</v>
      </c>
      <c r="BY126" s="56">
        <f t="shared" ca="1" si="117"/>
        <v>8.2001945612090523</v>
      </c>
      <c r="BZ126" s="56">
        <f t="shared" ca="1" si="117"/>
        <v>13.666990935348423</v>
      </c>
      <c r="CA126" s="82">
        <f t="shared" ca="1" si="81"/>
        <v>27.333981870696846</v>
      </c>
      <c r="CB126" s="82">
        <f t="shared" ca="1" si="81"/>
        <v>54.667963741393692</v>
      </c>
      <c r="CC126" s="82">
        <f t="shared" ca="1" si="81"/>
        <v>109.33592748278738</v>
      </c>
      <c r="CD126" s="82">
        <f t="shared" ca="1" si="81"/>
        <v>218.67185496557477</v>
      </c>
      <c r="CE126" s="36">
        <f t="shared" ca="1" si="118"/>
        <v>1.3615869277446391</v>
      </c>
      <c r="CF126" s="36">
        <f t="shared" ca="1" si="118"/>
        <v>0.73752625252834614</v>
      </c>
      <c r="CG126" s="36">
        <f t="shared" ca="1" si="118"/>
        <v>0.46580605422842913</v>
      </c>
      <c r="CH126" s="36">
        <f t="shared" ca="1" si="118"/>
        <v>0.32182963746691462</v>
      </c>
      <c r="CI126" s="36">
        <f t="shared" ca="1" si="118"/>
        <v>0.2832100809708849</v>
      </c>
      <c r="CJ126" s="36">
        <f t="shared" ca="1" si="118"/>
        <v>0.2832100809708849</v>
      </c>
      <c r="CK126" s="36">
        <f t="shared" ca="1" si="118"/>
        <v>0.2832100809708849</v>
      </c>
      <c r="CL126" s="36">
        <f t="shared" ca="1" si="118"/>
        <v>0.2832100809708849</v>
      </c>
      <c r="CM126" s="36">
        <f t="shared" ca="1" si="118"/>
        <v>0.2832100809708849</v>
      </c>
      <c r="CN126" s="56">
        <f t="shared" ca="1" si="118"/>
        <v>0.2832100809708849</v>
      </c>
      <c r="CO126" s="56">
        <f t="shared" ca="1" si="118"/>
        <v>0.2832100809708849</v>
      </c>
      <c r="CP126" s="56">
        <f t="shared" ca="1" si="118"/>
        <v>0.56642016194176981</v>
      </c>
      <c r="CQ126" s="56">
        <f t="shared" ca="1" si="118"/>
        <v>0.84963024291265477</v>
      </c>
      <c r="CR126" s="56">
        <f t="shared" ca="1" si="118"/>
        <v>1.4160504048544247</v>
      </c>
      <c r="CS126" s="82">
        <f t="shared" ca="1" si="82"/>
        <v>2.8321008097088494</v>
      </c>
      <c r="CT126" s="82">
        <f t="shared" ca="1" si="82"/>
        <v>5.6642016194176987</v>
      </c>
      <c r="CU126" s="82">
        <f t="shared" ca="1" si="82"/>
        <v>11.328403238835397</v>
      </c>
      <c r="CV126" s="82">
        <f t="shared" ca="1" si="82"/>
        <v>22.656806477670795</v>
      </c>
      <c r="CW126" s="36">
        <f t="shared" ca="1" si="119"/>
        <v>0.73830400000000007</v>
      </c>
      <c r="CX126" s="36">
        <f t="shared" ca="1" si="119"/>
        <v>0.3999146666666667</v>
      </c>
      <c r="CY126" s="36">
        <f t="shared" ca="1" si="119"/>
        <v>0.25257768421052634</v>
      </c>
      <c r="CZ126" s="36">
        <f t="shared" ca="1" si="119"/>
        <v>0.17450821818181819</v>
      </c>
      <c r="DA126" s="36">
        <f t="shared" ca="1" si="119"/>
        <v>0.15356723200000003</v>
      </c>
      <c r="DB126" s="36">
        <f t="shared" ca="1" si="119"/>
        <v>0.15356723200000003</v>
      </c>
      <c r="DC126" s="36">
        <f t="shared" ca="1" si="119"/>
        <v>0.15356723200000003</v>
      </c>
      <c r="DD126" s="36">
        <f t="shared" ca="1" si="119"/>
        <v>0.15356723200000003</v>
      </c>
      <c r="DE126" s="36">
        <f t="shared" ca="1" si="119"/>
        <v>0.15356723200000003</v>
      </c>
      <c r="DF126" s="56">
        <f t="shared" ca="1" si="119"/>
        <v>0.15356723200000003</v>
      </c>
      <c r="DG126" s="56">
        <f t="shared" ca="1" si="119"/>
        <v>0.15356723200000003</v>
      </c>
      <c r="DH126" s="56">
        <f t="shared" ca="1" si="119"/>
        <v>0.30713446400000005</v>
      </c>
      <c r="DI126" s="56">
        <f t="shared" ca="1" si="119"/>
        <v>0.46070169599999999</v>
      </c>
      <c r="DJ126" s="56">
        <f t="shared" ca="1" si="119"/>
        <v>0.7678361600000001</v>
      </c>
      <c r="DK126" s="82">
        <f t="shared" ca="1" si="83"/>
        <v>1.5356723200000002</v>
      </c>
      <c r="DL126" s="82">
        <f t="shared" ca="1" si="83"/>
        <v>3.0713446400000004</v>
      </c>
      <c r="DM126" s="82">
        <f t="shared" ca="1" si="83"/>
        <v>6.1426892800000008</v>
      </c>
      <c r="DN126" s="82">
        <f t="shared" ca="1" si="83"/>
        <v>12.285378560000002</v>
      </c>
      <c r="DO126" s="36">
        <f t="shared" ca="1" si="120"/>
        <v>0.22419134658461545</v>
      </c>
      <c r="DP126" s="36">
        <f t="shared" ca="1" si="120"/>
        <v>0.12143697940000003</v>
      </c>
      <c r="DQ126" s="36">
        <f t="shared" ca="1" si="120"/>
        <v>7.6697039621052648E-2</v>
      </c>
      <c r="DR126" s="36">
        <f t="shared" ca="1" si="120"/>
        <v>5.2990681920000005E-2</v>
      </c>
      <c r="DS126" s="36">
        <f t="shared" ca="1" si="120"/>
        <v>4.6631800089600016E-2</v>
      </c>
      <c r="DT126" s="36">
        <f t="shared" ca="1" si="120"/>
        <v>4.6631800089600016E-2</v>
      </c>
      <c r="DU126" s="36">
        <f t="shared" ca="1" si="120"/>
        <v>4.6631800089600016E-2</v>
      </c>
      <c r="DV126" s="36">
        <f t="shared" ca="1" si="120"/>
        <v>4.6631800089600016E-2</v>
      </c>
      <c r="DW126" s="36">
        <f t="shared" ca="1" si="120"/>
        <v>4.6631800089600016E-2</v>
      </c>
      <c r="DX126" s="56">
        <f t="shared" ca="1" si="120"/>
        <v>4.6631800089600016E-2</v>
      </c>
      <c r="DY126" s="56">
        <f t="shared" ca="1" si="120"/>
        <v>4.6631800089600016E-2</v>
      </c>
      <c r="DZ126" s="56">
        <f t="shared" ca="1" si="120"/>
        <v>9.3263600179200032E-2</v>
      </c>
      <c r="EA126" s="56">
        <f t="shared" ca="1" si="120"/>
        <v>0.13989540026880001</v>
      </c>
      <c r="EB126" s="56">
        <f t="shared" ca="1" si="120"/>
        <v>0.23315900044800009</v>
      </c>
      <c r="EC126" s="82">
        <f t="shared" ca="1" si="90"/>
        <v>0.46631800089600017</v>
      </c>
      <c r="ED126" s="82">
        <f t="shared" ca="1" si="90"/>
        <v>0.93263600179200035</v>
      </c>
      <c r="EE126" s="82">
        <f t="shared" ca="1" si="90"/>
        <v>1.8652720035840007</v>
      </c>
      <c r="EF126" s="82">
        <f t="shared" ca="1" si="84"/>
        <v>3.7305440071680014</v>
      </c>
      <c r="EG126" s="36">
        <f t="shared" ca="1" si="121"/>
        <v>6.4868322461538452E-2</v>
      </c>
      <c r="EH126" s="36">
        <f t="shared" ca="1" si="121"/>
        <v>3.513700799999999E-2</v>
      </c>
      <c r="EI126" s="36">
        <f t="shared" ca="1" si="121"/>
        <v>2.2191794526315783E-2</v>
      </c>
      <c r="EJ126" s="36">
        <f t="shared" ca="1" si="121"/>
        <v>1.5332512581818177E-2</v>
      </c>
      <c r="EK126" s="36">
        <f t="shared" ca="1" si="121"/>
        <v>1.3492611071999998E-2</v>
      </c>
      <c r="EL126" s="36">
        <f t="shared" ca="1" si="121"/>
        <v>1.3492611071999998E-2</v>
      </c>
      <c r="EM126" s="36">
        <f t="shared" ca="1" si="121"/>
        <v>1.3492611071999998E-2</v>
      </c>
      <c r="EN126" s="36">
        <f t="shared" ca="1" si="121"/>
        <v>1.3492611071999998E-2</v>
      </c>
      <c r="EO126" s="36">
        <f t="shared" ca="1" si="121"/>
        <v>1.3492611071999998E-2</v>
      </c>
      <c r="EP126" s="56">
        <f t="shared" ca="1" si="121"/>
        <v>1.3492611071999998E-2</v>
      </c>
      <c r="EQ126" s="56">
        <f t="shared" ca="1" si="121"/>
        <v>1.3492611071999998E-2</v>
      </c>
      <c r="ER126" s="56">
        <f t="shared" ca="1" si="121"/>
        <v>2.6985222143999996E-2</v>
      </c>
      <c r="ES126" s="56">
        <f t="shared" ca="1" si="121"/>
        <v>4.0477833215999987E-2</v>
      </c>
      <c r="ET126" s="56">
        <f t="shared" ca="1" si="121"/>
        <v>6.7463055359999982E-2</v>
      </c>
      <c r="EU126" s="82">
        <f t="shared" ca="1" si="92"/>
        <v>0.13492611071999996</v>
      </c>
      <c r="EV126" s="82">
        <f t="shared" ca="1" si="92"/>
        <v>0.26985222143999993</v>
      </c>
      <c r="EW126" s="82">
        <f t="shared" ca="1" si="92"/>
        <v>0.53970444287999986</v>
      </c>
      <c r="EX126" s="82">
        <f t="shared" ca="1" si="85"/>
        <v>1.0794088857599997</v>
      </c>
    </row>
    <row r="127" spans="19:154" x14ac:dyDescent="0.15">
      <c r="S127" s="36">
        <v>124</v>
      </c>
      <c r="T127" s="40">
        <f>引用信息!W146</f>
        <v>307.9856503432386</v>
      </c>
      <c r="U127" s="40">
        <f>引用信息!X146</f>
        <v>21.908836656761487</v>
      </c>
      <c r="V127" s="40">
        <f>引用信息!Y146</f>
        <v>8.7466666666666697</v>
      </c>
      <c r="W127" s="40">
        <f>引用信息!Z146</f>
        <v>2.346553000000001</v>
      </c>
      <c r="X127" s="40">
        <f>引用信息!AA146</f>
        <v>0.67896000000000001</v>
      </c>
      <c r="Y127" s="37">
        <f>IF(INT(求节点($J$4:$J$21,$I$4:$I$21,节奏总纲!AD127))&gt;$I$21,$I$21,INT(求节点($J$4:$J$21,$I$4:$I$21,节奏总纲!AD127)))</f>
        <v>18</v>
      </c>
      <c r="Z127" s="37">
        <f>IF(INT(求节点($J$4:$J$21,$I$4:$I$21,节奏总纲!AE127))&gt;$I$21,$I$21,INT(求节点($J$4:$J$21,$I$4:$I$21,节奏总纲!AE127)))</f>
        <v>18</v>
      </c>
      <c r="AA127" s="37">
        <f>IF(INT(求节点($J$4:$J$21,$I$4:$I$21,节奏总纲!AF127))&gt;$I$21,$I$21,INT(求节点($J$4:$J$21,$I$4:$I$21,节奏总纲!AF127)))</f>
        <v>18</v>
      </c>
      <c r="AB127" s="37">
        <f>IF(INT(求节点($J$4:$J$21,$I$4:$I$21,节奏总纲!AG127))&gt;$I$21,$I$21,INT(求节点($J$4:$J$21,$I$4:$I$21,节奏总纲!AG127)))</f>
        <v>18</v>
      </c>
      <c r="AC127" s="37">
        <f>IF(INT(求节点($J$4:$J$21,$I$4:$I$21,节奏总纲!AH127))&gt;$I$21,$I$21,INT(求节点($J$4:$J$21,$I$4:$I$21,节奏总纲!AH127)))</f>
        <v>18</v>
      </c>
      <c r="AD127" s="55">
        <f>('[2]功能-行军令'!F$7+'[2]功能-行军令'!F$14+24*60/'[2]功能-行军令'!$F$18)*'[2]功能-行军令'!$AJ$7</f>
        <v>27.599999999999998</v>
      </c>
      <c r="AE127" s="55">
        <f>('[2]功能-行军令'!G$7+'[2]功能-行军令'!G$14+24*60/'[2]功能-行军令'!$F$18)*'[2]功能-行军令'!$AJ$7</f>
        <v>40.199999999999996</v>
      </c>
      <c r="AF127" s="55">
        <f>('[2]功能-行军令'!H$7+'[2]功能-行军令'!H$14+24*60/'[2]功能-行军令'!$F$18)*'[2]功能-行军令'!$AJ$7</f>
        <v>54.6</v>
      </c>
      <c r="AG127" s="55">
        <f>('[2]功能-行军令'!I$7+'[2]功能-行军令'!I$14+24*60/'[2]功能-行军令'!$F$18)*'[2]功能-行军令'!$AJ$7</f>
        <v>61.8</v>
      </c>
      <c r="AH127" s="55">
        <f>('[2]功能-行军令'!J$7+'[2]功能-行军令'!J$14+24*60/'[2]功能-行军令'!$F$18)*'[2]功能-行军令'!$AJ$7</f>
        <v>61.8</v>
      </c>
      <c r="AL127" s="35">
        <v>124</v>
      </c>
      <c r="AM127" s="28">
        <f t="shared" ca="1" si="122"/>
        <v>15.454898286884918</v>
      </c>
      <c r="AN127" s="28">
        <f t="shared" ca="1" si="122"/>
        <v>8.3714032387293305</v>
      </c>
      <c r="AO127" s="28">
        <f t="shared" ca="1" si="122"/>
        <v>5.2872020455132605</v>
      </c>
      <c r="AP127" s="28">
        <f t="shared" ca="1" si="122"/>
        <v>3.6529759587182524</v>
      </c>
      <c r="AQ127" s="28">
        <f t="shared" ca="1" si="122"/>
        <v>3.2146188436720631</v>
      </c>
      <c r="AR127" s="28">
        <f t="shared" ca="1" si="122"/>
        <v>3.2146188436720631</v>
      </c>
      <c r="AS127" s="28">
        <f t="shared" ca="1" si="122"/>
        <v>3.2146188436720631</v>
      </c>
      <c r="AT127" s="28">
        <f t="shared" ca="1" si="122"/>
        <v>3.2146188436720631</v>
      </c>
      <c r="AU127" s="28">
        <f t="shared" ca="1" si="102"/>
        <v>3.2146188436720631</v>
      </c>
      <c r="AV127" s="28">
        <f t="shared" ca="1" si="116"/>
        <v>3.2146188436720631</v>
      </c>
      <c r="AW127" s="28">
        <f t="shared" ca="1" si="116"/>
        <v>3.2146188436720631</v>
      </c>
      <c r="AX127" s="28">
        <f t="shared" ca="1" si="116"/>
        <v>6.4292376873441262</v>
      </c>
      <c r="AY127" s="28">
        <f t="shared" ca="1" si="116"/>
        <v>9.643856531016187</v>
      </c>
      <c r="AZ127" s="28">
        <f t="shared" ca="1" si="116"/>
        <v>16.073094218360318</v>
      </c>
      <c r="BA127" s="28">
        <f t="shared" ca="1" si="80"/>
        <v>32.146188436720635</v>
      </c>
      <c r="BB127" s="28">
        <f t="shared" ca="1" si="80"/>
        <v>64.29237687344127</v>
      </c>
      <c r="BC127" s="28">
        <f t="shared" ca="1" si="80"/>
        <v>128.58475374688254</v>
      </c>
      <c r="BD127" s="28">
        <f t="shared" ca="1" si="80"/>
        <v>257.16950749376508</v>
      </c>
      <c r="BE127" s="28"/>
      <c r="BF127" s="28">
        <f t="shared" ca="1" si="71"/>
        <v>569.60782642308038</v>
      </c>
      <c r="BG127" s="28"/>
      <c r="BI127" s="28"/>
      <c r="BJ127" s="28"/>
      <c r="BK127" s="28"/>
      <c r="BL127" s="36">
        <v>124</v>
      </c>
      <c r="BM127" s="36">
        <f t="shared" ca="1" si="117"/>
        <v>13.077544537651361</v>
      </c>
      <c r="BN127" s="36">
        <f t="shared" ca="1" si="117"/>
        <v>7.0836699578944868</v>
      </c>
      <c r="BO127" s="36">
        <f t="shared" ca="1" si="117"/>
        <v>4.4738968155123073</v>
      </c>
      <c r="BP127" s="36">
        <f t="shared" ca="1" si="117"/>
        <v>3.0910559816266847</v>
      </c>
      <c r="BQ127" s="36">
        <f t="shared" ca="1" si="117"/>
        <v>2.7201292638314829</v>
      </c>
      <c r="BR127" s="36">
        <f t="shared" ca="1" si="117"/>
        <v>2.7201292638314829</v>
      </c>
      <c r="BS127" s="36">
        <f t="shared" ca="1" si="117"/>
        <v>2.7201292638314829</v>
      </c>
      <c r="BT127" s="36">
        <f t="shared" ca="1" si="117"/>
        <v>2.7201292638314829</v>
      </c>
      <c r="BU127" s="36">
        <f t="shared" ca="1" si="117"/>
        <v>2.7201292638314829</v>
      </c>
      <c r="BV127" s="56">
        <f t="shared" ca="1" si="117"/>
        <v>2.7201292638314829</v>
      </c>
      <c r="BW127" s="56">
        <f t="shared" ca="1" si="117"/>
        <v>2.7201292638314829</v>
      </c>
      <c r="BX127" s="56">
        <f t="shared" ca="1" si="117"/>
        <v>5.4402585276629658</v>
      </c>
      <c r="BY127" s="56">
        <f t="shared" ca="1" si="117"/>
        <v>8.1603877914944487</v>
      </c>
      <c r="BZ127" s="56">
        <f t="shared" ca="1" si="117"/>
        <v>13.600646319157416</v>
      </c>
      <c r="CA127" s="82">
        <f t="shared" ca="1" si="81"/>
        <v>27.201292638314833</v>
      </c>
      <c r="CB127" s="82">
        <f t="shared" ca="1" si="81"/>
        <v>54.402585276629665</v>
      </c>
      <c r="CC127" s="82">
        <f t="shared" ca="1" si="81"/>
        <v>108.80517055325933</v>
      </c>
      <c r="CD127" s="82">
        <f t="shared" ca="1" si="81"/>
        <v>217.61034110651866</v>
      </c>
      <c r="CE127" s="36">
        <f t="shared" ca="1" si="118"/>
        <v>1.3549772824643256</v>
      </c>
      <c r="CF127" s="36">
        <f t="shared" ca="1" si="118"/>
        <v>0.73394602800150965</v>
      </c>
      <c r="CG127" s="36">
        <f t="shared" ca="1" si="118"/>
        <v>0.4635448597904272</v>
      </c>
      <c r="CH127" s="36">
        <f t="shared" ca="1" si="118"/>
        <v>0.32026735767338599</v>
      </c>
      <c r="CI127" s="36">
        <f t="shared" ca="1" si="118"/>
        <v>0.28183527475257975</v>
      </c>
      <c r="CJ127" s="36">
        <f t="shared" ca="1" si="118"/>
        <v>0.28183527475257975</v>
      </c>
      <c r="CK127" s="36">
        <f t="shared" ca="1" si="118"/>
        <v>0.28183527475257975</v>
      </c>
      <c r="CL127" s="36">
        <f t="shared" ca="1" si="118"/>
        <v>0.28183527475257975</v>
      </c>
      <c r="CM127" s="36">
        <f t="shared" ca="1" si="118"/>
        <v>0.28183527475257975</v>
      </c>
      <c r="CN127" s="56">
        <f t="shared" ca="1" si="118"/>
        <v>0.28183527475257975</v>
      </c>
      <c r="CO127" s="56">
        <f t="shared" ca="1" si="118"/>
        <v>0.28183527475257975</v>
      </c>
      <c r="CP127" s="56">
        <f t="shared" ca="1" si="118"/>
        <v>0.56367054950515949</v>
      </c>
      <c r="CQ127" s="56">
        <f t="shared" ca="1" si="118"/>
        <v>0.84550582425773924</v>
      </c>
      <c r="CR127" s="56">
        <f t="shared" ca="1" si="118"/>
        <v>1.4091763737628986</v>
      </c>
      <c r="CS127" s="82">
        <f t="shared" ca="1" si="82"/>
        <v>2.8183527475257972</v>
      </c>
      <c r="CT127" s="82">
        <f t="shared" ca="1" si="82"/>
        <v>5.6367054950515945</v>
      </c>
      <c r="CU127" s="82">
        <f t="shared" ca="1" si="82"/>
        <v>11.273410990103189</v>
      </c>
      <c r="CV127" s="82">
        <f t="shared" ca="1" si="82"/>
        <v>22.546821980206378</v>
      </c>
      <c r="CW127" s="36">
        <f t="shared" ca="1" si="119"/>
        <v>0.73472000000000015</v>
      </c>
      <c r="CX127" s="36">
        <f t="shared" ca="1" si="119"/>
        <v>0.39797333333333346</v>
      </c>
      <c r="CY127" s="36">
        <f t="shared" ca="1" si="119"/>
        <v>0.25135157894736848</v>
      </c>
      <c r="CZ127" s="36">
        <f t="shared" ca="1" si="119"/>
        <v>0.17366109090909093</v>
      </c>
      <c r="DA127" s="36">
        <f t="shared" ca="1" si="119"/>
        <v>0.15282176000000003</v>
      </c>
      <c r="DB127" s="36">
        <f t="shared" ca="1" si="119"/>
        <v>0.15282176000000003</v>
      </c>
      <c r="DC127" s="36">
        <f t="shared" ca="1" si="119"/>
        <v>0.15282176000000003</v>
      </c>
      <c r="DD127" s="36">
        <f t="shared" ca="1" si="119"/>
        <v>0.15282176000000003</v>
      </c>
      <c r="DE127" s="36">
        <f t="shared" ca="1" si="119"/>
        <v>0.15282176000000003</v>
      </c>
      <c r="DF127" s="56">
        <f t="shared" ca="1" si="119"/>
        <v>0.15282176000000003</v>
      </c>
      <c r="DG127" s="56">
        <f t="shared" ca="1" si="119"/>
        <v>0.15282176000000003</v>
      </c>
      <c r="DH127" s="56">
        <f t="shared" ca="1" si="119"/>
        <v>0.30564352000000006</v>
      </c>
      <c r="DI127" s="56">
        <f t="shared" ca="1" si="119"/>
        <v>0.45846528000000014</v>
      </c>
      <c r="DJ127" s="56">
        <f t="shared" ca="1" si="119"/>
        <v>0.76410880000000037</v>
      </c>
      <c r="DK127" s="82">
        <f t="shared" ca="1" si="83"/>
        <v>1.5282176000000007</v>
      </c>
      <c r="DL127" s="82">
        <f t="shared" ca="1" si="83"/>
        <v>3.0564352000000015</v>
      </c>
      <c r="DM127" s="82">
        <f t="shared" ca="1" si="83"/>
        <v>6.1128704000000029</v>
      </c>
      <c r="DN127" s="82">
        <f t="shared" ca="1" si="83"/>
        <v>12.225740800000006</v>
      </c>
      <c r="DO127" s="36">
        <f t="shared" ca="1" si="120"/>
        <v>0.22310303907692319</v>
      </c>
      <c r="DP127" s="36">
        <f t="shared" ca="1" si="120"/>
        <v>0.12084747950000006</v>
      </c>
      <c r="DQ127" s="36">
        <f t="shared" ca="1" si="120"/>
        <v>7.6324723894736879E-2</v>
      </c>
      <c r="DR127" s="36">
        <f t="shared" ca="1" si="120"/>
        <v>5.2733445600000019E-2</v>
      </c>
      <c r="DS127" s="36">
        <f t="shared" ca="1" si="120"/>
        <v>4.6405432128000024E-2</v>
      </c>
      <c r="DT127" s="36">
        <f t="shared" ca="1" si="120"/>
        <v>4.6405432128000024E-2</v>
      </c>
      <c r="DU127" s="36">
        <f t="shared" ca="1" si="120"/>
        <v>4.6405432128000024E-2</v>
      </c>
      <c r="DV127" s="36">
        <f t="shared" ca="1" si="120"/>
        <v>4.6405432128000024E-2</v>
      </c>
      <c r="DW127" s="36">
        <f t="shared" ca="1" si="120"/>
        <v>4.6405432128000024E-2</v>
      </c>
      <c r="DX127" s="56">
        <f t="shared" ca="1" si="120"/>
        <v>4.6405432128000024E-2</v>
      </c>
      <c r="DY127" s="56">
        <f t="shared" ca="1" si="120"/>
        <v>4.6405432128000024E-2</v>
      </c>
      <c r="DZ127" s="56">
        <f t="shared" ca="1" si="120"/>
        <v>9.2810864256000047E-2</v>
      </c>
      <c r="EA127" s="56">
        <f t="shared" ca="1" si="120"/>
        <v>0.13921629638400004</v>
      </c>
      <c r="EB127" s="56">
        <f t="shared" ca="1" si="120"/>
        <v>0.23202716064000012</v>
      </c>
      <c r="EC127" s="82">
        <f t="shared" ca="1" si="90"/>
        <v>0.46405432128000024</v>
      </c>
      <c r="ED127" s="82">
        <f t="shared" ca="1" si="90"/>
        <v>0.92810864256000047</v>
      </c>
      <c r="EE127" s="82">
        <f t="shared" ca="1" si="90"/>
        <v>1.8562172851200009</v>
      </c>
      <c r="EF127" s="82">
        <f t="shared" ca="1" si="84"/>
        <v>3.7124345702400019</v>
      </c>
      <c r="EG127" s="36">
        <f t="shared" ca="1" si="121"/>
        <v>6.455342769230768E-2</v>
      </c>
      <c r="EH127" s="36">
        <f t="shared" ca="1" si="121"/>
        <v>3.4966439999999994E-2</v>
      </c>
      <c r="EI127" s="36">
        <f t="shared" ca="1" si="121"/>
        <v>2.208406736842105E-2</v>
      </c>
      <c r="EJ127" s="36">
        <f t="shared" ca="1" si="121"/>
        <v>1.5258082909090906E-2</v>
      </c>
      <c r="EK127" s="36">
        <f t="shared" ca="1" si="121"/>
        <v>1.3427112959999999E-2</v>
      </c>
      <c r="EL127" s="36">
        <f t="shared" ca="1" si="121"/>
        <v>1.3427112959999999E-2</v>
      </c>
      <c r="EM127" s="36">
        <f t="shared" ca="1" si="121"/>
        <v>1.3427112959999999E-2</v>
      </c>
      <c r="EN127" s="36">
        <f t="shared" ca="1" si="121"/>
        <v>1.3427112959999999E-2</v>
      </c>
      <c r="EO127" s="36">
        <f t="shared" ca="1" si="121"/>
        <v>1.3427112959999999E-2</v>
      </c>
      <c r="EP127" s="56">
        <f t="shared" ca="1" si="121"/>
        <v>1.3427112959999999E-2</v>
      </c>
      <c r="EQ127" s="56">
        <f t="shared" ca="1" si="121"/>
        <v>1.3427112959999999E-2</v>
      </c>
      <c r="ER127" s="56">
        <f t="shared" ca="1" si="121"/>
        <v>2.6854225919999999E-2</v>
      </c>
      <c r="ES127" s="56">
        <f t="shared" ca="1" si="121"/>
        <v>4.0281338880000003E-2</v>
      </c>
      <c r="ET127" s="56">
        <f t="shared" ca="1" si="121"/>
        <v>6.7135564799999992E-2</v>
      </c>
      <c r="EU127" s="82">
        <f t="shared" ca="1" si="92"/>
        <v>0.13427112959999998</v>
      </c>
      <c r="EV127" s="82">
        <f t="shared" ca="1" si="92"/>
        <v>0.26854225919999997</v>
      </c>
      <c r="EW127" s="82">
        <f t="shared" ca="1" si="92"/>
        <v>0.53708451839999993</v>
      </c>
      <c r="EX127" s="82">
        <f t="shared" ca="1" si="85"/>
        <v>1.0741690367999999</v>
      </c>
    </row>
    <row r="128" spans="19:154" x14ac:dyDescent="0.15">
      <c r="S128" s="36">
        <v>125</v>
      </c>
      <c r="T128" s="40">
        <f>引用信息!W147</f>
        <v>306.48328131717392</v>
      </c>
      <c r="U128" s="40">
        <f>引用信息!X147</f>
        <v>21.801964282826063</v>
      </c>
      <c r="V128" s="40">
        <f>引用信息!Y147</f>
        <v>8.7040000000000006</v>
      </c>
      <c r="W128" s="40">
        <f>引用信息!Z147</f>
        <v>2.3351064000000008</v>
      </c>
      <c r="X128" s="40">
        <f>引用信息!AA147</f>
        <v>0.67564799999999992</v>
      </c>
      <c r="Y128" s="37">
        <f>IF(INT(求节点($J$4:$J$21,$I$4:$I$21,节奏总纲!AD128))&gt;$I$21,$I$21,INT(求节点($J$4:$J$21,$I$4:$I$21,节奏总纲!AD128)))</f>
        <v>18</v>
      </c>
      <c r="Z128" s="37">
        <f>IF(INT(求节点($J$4:$J$21,$I$4:$I$21,节奏总纲!AE128))&gt;$I$21,$I$21,INT(求节点($J$4:$J$21,$I$4:$I$21,节奏总纲!AE128)))</f>
        <v>18</v>
      </c>
      <c r="AA128" s="37">
        <f>IF(INT(求节点($J$4:$J$21,$I$4:$I$21,节奏总纲!AF128))&gt;$I$21,$I$21,INT(求节点($J$4:$J$21,$I$4:$I$21,节奏总纲!AF128)))</f>
        <v>18</v>
      </c>
      <c r="AB128" s="37">
        <f>IF(INT(求节点($J$4:$J$21,$I$4:$I$21,节奏总纲!AG128))&gt;$I$21,$I$21,INT(求节点($J$4:$J$21,$I$4:$I$21,节奏总纲!AG128)))</f>
        <v>18</v>
      </c>
      <c r="AC128" s="37">
        <f>IF(INT(求节点($J$4:$J$21,$I$4:$I$21,节奏总纲!AH128))&gt;$I$21,$I$21,INT(求节点($J$4:$J$21,$I$4:$I$21,节奏总纲!AH128)))</f>
        <v>18</v>
      </c>
      <c r="AD128" s="55">
        <f>('[2]功能-行军令'!F$7+'[2]功能-行军令'!F$14+24*60/'[2]功能-行军令'!$F$18)*'[2]功能-行军令'!$AJ$7</f>
        <v>27.599999999999998</v>
      </c>
      <c r="AE128" s="55">
        <f>('[2]功能-行军令'!G$7+'[2]功能-行军令'!G$14+24*60/'[2]功能-行军令'!$F$18)*'[2]功能-行军令'!$AJ$7</f>
        <v>40.199999999999996</v>
      </c>
      <c r="AF128" s="55">
        <f>('[2]功能-行军令'!H$7+'[2]功能-行军令'!H$14+24*60/'[2]功能-行军令'!$F$18)*'[2]功能-行军令'!$AJ$7</f>
        <v>54.6</v>
      </c>
      <c r="AG128" s="55">
        <f>('[2]功能-行军令'!I$7+'[2]功能-行军令'!I$14+24*60/'[2]功能-行军令'!$F$18)*'[2]功能-行军令'!$AJ$7</f>
        <v>61.8</v>
      </c>
      <c r="AH128" s="55">
        <f>('[2]功能-行军令'!J$7+'[2]功能-行军令'!J$14+24*60/'[2]功能-行军令'!$F$18)*'[2]功能-行军令'!$AJ$7</f>
        <v>61.8</v>
      </c>
      <c r="AL128" s="35">
        <v>125</v>
      </c>
      <c r="AM128" s="28">
        <f t="shared" ca="1" si="122"/>
        <v>15.379508539144013</v>
      </c>
      <c r="AN128" s="28">
        <f t="shared" ca="1" si="122"/>
        <v>8.330567125369674</v>
      </c>
      <c r="AO128" s="28">
        <f t="shared" ca="1" si="122"/>
        <v>5.2614108160229511</v>
      </c>
      <c r="AP128" s="28">
        <f t="shared" ca="1" si="122"/>
        <v>3.635156563797675</v>
      </c>
      <c r="AQ128" s="28">
        <f t="shared" ca="1" si="122"/>
        <v>3.1989377761419546</v>
      </c>
      <c r="AR128" s="28">
        <f t="shared" ca="1" si="122"/>
        <v>3.1989377761419546</v>
      </c>
      <c r="AS128" s="28">
        <f t="shared" ca="1" si="122"/>
        <v>3.1989377761419546</v>
      </c>
      <c r="AT128" s="28">
        <f t="shared" ca="1" si="122"/>
        <v>3.1989377761419546</v>
      </c>
      <c r="AU128" s="28">
        <f t="shared" ca="1" si="102"/>
        <v>3.1989377761419546</v>
      </c>
      <c r="AV128" s="28">
        <f t="shared" ca="1" si="116"/>
        <v>3.1989377761419546</v>
      </c>
      <c r="AW128" s="28">
        <f t="shared" ca="1" si="116"/>
        <v>3.1989377761419546</v>
      </c>
      <c r="AX128" s="28">
        <f t="shared" ca="1" si="116"/>
        <v>6.3978755522839093</v>
      </c>
      <c r="AY128" s="28">
        <f t="shared" ca="1" si="116"/>
        <v>9.5968133284258617</v>
      </c>
      <c r="AZ128" s="28">
        <f t="shared" ca="1" si="116"/>
        <v>15.994688880709772</v>
      </c>
      <c r="BA128" s="28">
        <f t="shared" ca="1" si="80"/>
        <v>31.989377761419544</v>
      </c>
      <c r="BB128" s="28">
        <f t="shared" ca="1" si="80"/>
        <v>63.978755522839087</v>
      </c>
      <c r="BC128" s="28">
        <f t="shared" ca="1" si="80"/>
        <v>127.95751104567817</v>
      </c>
      <c r="BD128" s="28">
        <f t="shared" ca="1" si="80"/>
        <v>255.91502209135635</v>
      </c>
      <c r="BE128" s="28"/>
      <c r="BF128" s="28">
        <f t="shared" ca="1" si="71"/>
        <v>566.82925166004065</v>
      </c>
      <c r="BG128" s="28"/>
      <c r="BI128" s="28"/>
      <c r="BJ128" s="28"/>
      <c r="BK128" s="28"/>
      <c r="BL128" s="36">
        <v>125</v>
      </c>
      <c r="BM128" s="36">
        <f t="shared" ca="1" si="117"/>
        <v>13.013751637467692</v>
      </c>
      <c r="BN128" s="36">
        <f t="shared" ca="1" si="117"/>
        <v>7.0491154702949999</v>
      </c>
      <c r="BO128" s="36">
        <f t="shared" ca="1" si="117"/>
        <v>4.4520729286073681</v>
      </c>
      <c r="BP128" s="36">
        <f t="shared" ca="1" si="117"/>
        <v>3.0759776597650905</v>
      </c>
      <c r="BQ128" s="36">
        <f t="shared" ca="1" si="117"/>
        <v>2.7068603405932801</v>
      </c>
      <c r="BR128" s="36">
        <f t="shared" ca="1" si="117"/>
        <v>2.7068603405932801</v>
      </c>
      <c r="BS128" s="36">
        <f t="shared" ca="1" si="117"/>
        <v>2.7068603405932801</v>
      </c>
      <c r="BT128" s="36">
        <f t="shared" ca="1" si="117"/>
        <v>2.7068603405932801</v>
      </c>
      <c r="BU128" s="36">
        <f t="shared" ca="1" si="117"/>
        <v>2.7068603405932801</v>
      </c>
      <c r="BV128" s="56">
        <f t="shared" ca="1" si="117"/>
        <v>2.7068603405932801</v>
      </c>
      <c r="BW128" s="56">
        <f t="shared" ca="1" si="117"/>
        <v>2.7068603405932801</v>
      </c>
      <c r="BX128" s="56">
        <f t="shared" ca="1" si="117"/>
        <v>5.4137206811865601</v>
      </c>
      <c r="BY128" s="56">
        <f t="shared" ca="1" si="117"/>
        <v>8.1205810217798398</v>
      </c>
      <c r="BZ128" s="56">
        <f t="shared" ca="1" si="117"/>
        <v>13.534301702966399</v>
      </c>
      <c r="CA128" s="82">
        <f t="shared" ca="1" si="81"/>
        <v>27.068603405932798</v>
      </c>
      <c r="CB128" s="82">
        <f t="shared" ca="1" si="81"/>
        <v>54.137206811865596</v>
      </c>
      <c r="CC128" s="82">
        <f t="shared" ca="1" si="81"/>
        <v>108.27441362373119</v>
      </c>
      <c r="CD128" s="82">
        <f t="shared" ca="1" si="81"/>
        <v>216.54882724746238</v>
      </c>
      <c r="CE128" s="36">
        <f t="shared" ca="1" si="118"/>
        <v>1.3483676371840119</v>
      </c>
      <c r="CF128" s="36">
        <f t="shared" ca="1" si="118"/>
        <v>0.73036580347467306</v>
      </c>
      <c r="CG128" s="36">
        <f t="shared" ca="1" si="118"/>
        <v>0.4612836653524251</v>
      </c>
      <c r="CH128" s="36">
        <f t="shared" ca="1" si="118"/>
        <v>0.3187050778798573</v>
      </c>
      <c r="CI128" s="36">
        <f t="shared" ca="1" si="118"/>
        <v>0.28046046853427448</v>
      </c>
      <c r="CJ128" s="36">
        <f t="shared" ca="1" si="118"/>
        <v>0.28046046853427448</v>
      </c>
      <c r="CK128" s="36">
        <f t="shared" ca="1" si="118"/>
        <v>0.28046046853427448</v>
      </c>
      <c r="CL128" s="36">
        <f t="shared" ca="1" si="118"/>
        <v>0.28046046853427448</v>
      </c>
      <c r="CM128" s="36">
        <f t="shared" ca="1" si="118"/>
        <v>0.28046046853427448</v>
      </c>
      <c r="CN128" s="56">
        <f t="shared" ca="1" si="118"/>
        <v>0.28046046853427448</v>
      </c>
      <c r="CO128" s="56">
        <f t="shared" ca="1" si="118"/>
        <v>0.28046046853427448</v>
      </c>
      <c r="CP128" s="56">
        <f t="shared" ca="1" si="118"/>
        <v>0.56092093706854895</v>
      </c>
      <c r="CQ128" s="56">
        <f t="shared" ca="1" si="118"/>
        <v>0.84138140560282326</v>
      </c>
      <c r="CR128" s="56">
        <f t="shared" ca="1" si="118"/>
        <v>1.4023023426713721</v>
      </c>
      <c r="CS128" s="82">
        <f t="shared" ca="1" si="82"/>
        <v>2.8046046853427442</v>
      </c>
      <c r="CT128" s="82">
        <f t="shared" ca="1" si="82"/>
        <v>5.6092093706854884</v>
      </c>
      <c r="CU128" s="82">
        <f t="shared" ca="1" si="82"/>
        <v>11.218418741370977</v>
      </c>
      <c r="CV128" s="82">
        <f t="shared" ca="1" si="82"/>
        <v>22.436837482741954</v>
      </c>
      <c r="CW128" s="36">
        <f t="shared" ca="1" si="119"/>
        <v>0.73113600000000001</v>
      </c>
      <c r="CX128" s="36">
        <f t="shared" ca="1" si="119"/>
        <v>0.396032</v>
      </c>
      <c r="CY128" s="36">
        <f t="shared" ca="1" si="119"/>
        <v>0.25012547368421051</v>
      </c>
      <c r="CZ128" s="36">
        <f t="shared" ca="1" si="119"/>
        <v>0.17281396363636362</v>
      </c>
      <c r="DA128" s="36">
        <f t="shared" ca="1" si="119"/>
        <v>0.152076288</v>
      </c>
      <c r="DB128" s="36">
        <f t="shared" ca="1" si="119"/>
        <v>0.152076288</v>
      </c>
      <c r="DC128" s="36">
        <f t="shared" ca="1" si="119"/>
        <v>0.152076288</v>
      </c>
      <c r="DD128" s="36">
        <f t="shared" ca="1" si="119"/>
        <v>0.152076288</v>
      </c>
      <c r="DE128" s="36">
        <f t="shared" ca="1" si="119"/>
        <v>0.152076288</v>
      </c>
      <c r="DF128" s="56">
        <f t="shared" ca="1" si="119"/>
        <v>0.152076288</v>
      </c>
      <c r="DG128" s="56">
        <f t="shared" ca="1" si="119"/>
        <v>0.152076288</v>
      </c>
      <c r="DH128" s="56">
        <f t="shared" ca="1" si="119"/>
        <v>0.30415257600000001</v>
      </c>
      <c r="DI128" s="56">
        <f t="shared" ca="1" si="119"/>
        <v>0.45622886400000007</v>
      </c>
      <c r="DJ128" s="56">
        <f t="shared" ca="1" si="119"/>
        <v>0.76038144000000008</v>
      </c>
      <c r="DK128" s="82">
        <f t="shared" ca="1" si="83"/>
        <v>1.5207628800000002</v>
      </c>
      <c r="DL128" s="82">
        <f t="shared" ca="1" si="83"/>
        <v>3.0415257600000003</v>
      </c>
      <c r="DM128" s="82">
        <f t="shared" ca="1" si="83"/>
        <v>6.0830515200000006</v>
      </c>
      <c r="DN128" s="82">
        <f t="shared" ca="1" si="83"/>
        <v>12.166103040000001</v>
      </c>
      <c r="DO128" s="36">
        <f t="shared" ca="1" si="120"/>
        <v>0.22201473156923082</v>
      </c>
      <c r="DP128" s="36">
        <f t="shared" ca="1" si="120"/>
        <v>0.12025797960000002</v>
      </c>
      <c r="DQ128" s="36">
        <f t="shared" ca="1" si="120"/>
        <v>7.5952408168421068E-2</v>
      </c>
      <c r="DR128" s="36">
        <f t="shared" ca="1" si="120"/>
        <v>5.2476209280000005E-2</v>
      </c>
      <c r="DS128" s="36">
        <f t="shared" ca="1" si="120"/>
        <v>4.6179064166400011E-2</v>
      </c>
      <c r="DT128" s="36">
        <f t="shared" ca="1" si="120"/>
        <v>4.6179064166400011E-2</v>
      </c>
      <c r="DU128" s="36">
        <f t="shared" ca="1" si="120"/>
        <v>4.6179064166400011E-2</v>
      </c>
      <c r="DV128" s="36">
        <f t="shared" ca="1" si="120"/>
        <v>4.6179064166400011E-2</v>
      </c>
      <c r="DW128" s="36">
        <f t="shared" ca="1" si="120"/>
        <v>4.6179064166400011E-2</v>
      </c>
      <c r="DX128" s="56">
        <f t="shared" ca="1" si="120"/>
        <v>4.6179064166400011E-2</v>
      </c>
      <c r="DY128" s="56">
        <f t="shared" ca="1" si="120"/>
        <v>4.6179064166400011E-2</v>
      </c>
      <c r="DZ128" s="56">
        <f t="shared" ca="1" si="120"/>
        <v>9.2358128332800021E-2</v>
      </c>
      <c r="EA128" s="56">
        <f t="shared" ca="1" si="120"/>
        <v>0.13853719249920005</v>
      </c>
      <c r="EB128" s="56">
        <f t="shared" ca="1" si="120"/>
        <v>0.23089532083200009</v>
      </c>
      <c r="EC128" s="82">
        <f t="shared" ca="1" si="90"/>
        <v>0.46179064166400019</v>
      </c>
      <c r="ED128" s="82">
        <f t="shared" ca="1" si="90"/>
        <v>0.92358128332800038</v>
      </c>
      <c r="EE128" s="82">
        <f t="shared" ca="1" si="90"/>
        <v>1.8471625666560008</v>
      </c>
      <c r="EF128" s="82">
        <f t="shared" ca="1" si="84"/>
        <v>3.6943251333120015</v>
      </c>
      <c r="EG128" s="36">
        <f t="shared" ca="1" si="121"/>
        <v>6.4238532923076921E-2</v>
      </c>
      <c r="EH128" s="36">
        <f t="shared" ca="1" si="121"/>
        <v>3.4795871999999999E-2</v>
      </c>
      <c r="EI128" s="36">
        <f t="shared" ca="1" si="121"/>
        <v>2.1976340210526312E-2</v>
      </c>
      <c r="EJ128" s="36">
        <f t="shared" ca="1" si="121"/>
        <v>1.5183653236363634E-2</v>
      </c>
      <c r="EK128" s="36">
        <f t="shared" ca="1" si="121"/>
        <v>1.3361614847999999E-2</v>
      </c>
      <c r="EL128" s="36">
        <f t="shared" ca="1" si="121"/>
        <v>1.3361614847999999E-2</v>
      </c>
      <c r="EM128" s="36">
        <f t="shared" ca="1" si="121"/>
        <v>1.3361614847999999E-2</v>
      </c>
      <c r="EN128" s="36">
        <f t="shared" ca="1" si="121"/>
        <v>1.3361614847999999E-2</v>
      </c>
      <c r="EO128" s="36">
        <f t="shared" ca="1" si="121"/>
        <v>1.3361614847999999E-2</v>
      </c>
      <c r="EP128" s="56">
        <f t="shared" ca="1" si="121"/>
        <v>1.3361614847999999E-2</v>
      </c>
      <c r="EQ128" s="56">
        <f t="shared" ca="1" si="121"/>
        <v>1.3361614847999999E-2</v>
      </c>
      <c r="ER128" s="56">
        <f t="shared" ca="1" si="121"/>
        <v>2.6723229695999998E-2</v>
      </c>
      <c r="ES128" s="56">
        <f t="shared" ca="1" si="121"/>
        <v>4.0084844543999992E-2</v>
      </c>
      <c r="ET128" s="56">
        <f t="shared" ca="1" si="121"/>
        <v>6.6808074240000001E-2</v>
      </c>
      <c r="EU128" s="82">
        <f t="shared" ca="1" si="92"/>
        <v>0.13361614848</v>
      </c>
      <c r="EV128" s="82">
        <f t="shared" ca="1" si="92"/>
        <v>0.26723229696</v>
      </c>
      <c r="EW128" s="82">
        <f t="shared" ca="1" si="92"/>
        <v>0.53446459392000001</v>
      </c>
      <c r="EX128" s="82">
        <f t="shared" ca="1" si="85"/>
        <v>1.06892918784</v>
      </c>
    </row>
    <row r="129" spans="19:154" x14ac:dyDescent="0.15">
      <c r="S129" s="36">
        <v>126</v>
      </c>
      <c r="T129" s="40">
        <f>引用信息!W148</f>
        <v>304.98091229110935</v>
      </c>
      <c r="U129" s="40">
        <f>引用信息!X148</f>
        <v>21.695091908890639</v>
      </c>
      <c r="V129" s="40">
        <f>引用信息!Y148</f>
        <v>8.6613333333333333</v>
      </c>
      <c r="W129" s="40">
        <f>引用信息!Z148</f>
        <v>2.3236598000000006</v>
      </c>
      <c r="X129" s="40">
        <f>引用信息!AA148</f>
        <v>0.67233599999999982</v>
      </c>
      <c r="Y129" s="37">
        <f>IF(INT(求节点($J$4:$J$21,$I$4:$I$21,节奏总纲!AD129))&gt;$I$21,$I$21,INT(求节点($J$4:$J$21,$I$4:$I$21,节奏总纲!AD129)))</f>
        <v>18</v>
      </c>
      <c r="Z129" s="37">
        <f>IF(INT(求节点($J$4:$J$21,$I$4:$I$21,节奏总纲!AE129))&gt;$I$21,$I$21,INT(求节点($J$4:$J$21,$I$4:$I$21,节奏总纲!AE129)))</f>
        <v>18</v>
      </c>
      <c r="AA129" s="37">
        <f>IF(INT(求节点($J$4:$J$21,$I$4:$I$21,节奏总纲!AF129))&gt;$I$21,$I$21,INT(求节点($J$4:$J$21,$I$4:$I$21,节奏总纲!AF129)))</f>
        <v>18</v>
      </c>
      <c r="AB129" s="37">
        <f>IF(INT(求节点($J$4:$J$21,$I$4:$I$21,节奏总纲!AG129))&gt;$I$21,$I$21,INT(求节点($J$4:$J$21,$I$4:$I$21,节奏总纲!AG129)))</f>
        <v>18</v>
      </c>
      <c r="AC129" s="37">
        <f>IF(INT(求节点($J$4:$J$21,$I$4:$I$21,节奏总纲!AH129))&gt;$I$21,$I$21,INT(求节点($J$4:$J$21,$I$4:$I$21,节奏总纲!AH129)))</f>
        <v>18</v>
      </c>
      <c r="AD129" s="55">
        <f>('[2]功能-行军令'!F$7+'[2]功能-行军令'!F$14+24*60/'[2]功能-行军令'!$F$18)*'[2]功能-行军令'!$AJ$7</f>
        <v>27.599999999999998</v>
      </c>
      <c r="AE129" s="55">
        <f>('[2]功能-行军令'!G$7+'[2]功能-行军令'!G$14+24*60/'[2]功能-行军令'!$F$18)*'[2]功能-行军令'!$AJ$7</f>
        <v>40.199999999999996</v>
      </c>
      <c r="AF129" s="55">
        <f>('[2]功能-行军令'!H$7+'[2]功能-行军令'!H$14+24*60/'[2]功能-行军令'!$F$18)*'[2]功能-行军令'!$AJ$7</f>
        <v>54.6</v>
      </c>
      <c r="AG129" s="55">
        <f>('[2]功能-行军令'!I$7+'[2]功能-行军令'!I$14+24*60/'[2]功能-行军令'!$F$18)*'[2]功能-行军令'!$AJ$7</f>
        <v>61.8</v>
      </c>
      <c r="AH129" s="55">
        <f>('[2]功能-行军令'!J$7+'[2]功能-行军令'!J$14+24*60/'[2]功能-行军令'!$F$18)*'[2]功能-行军令'!$AJ$7</f>
        <v>61.8</v>
      </c>
      <c r="AL129" s="35">
        <v>126</v>
      </c>
      <c r="AM129" s="28">
        <f t="shared" ca="1" si="122"/>
        <v>15.304118791403109</v>
      </c>
      <c r="AN129" s="28">
        <f t="shared" ca="1" si="122"/>
        <v>8.2897310120100176</v>
      </c>
      <c r="AO129" s="28">
        <f t="shared" ca="1" si="122"/>
        <v>5.2356195865326427</v>
      </c>
      <c r="AP129" s="28">
        <f t="shared" ca="1" si="122"/>
        <v>3.6173371688770986</v>
      </c>
      <c r="AQ129" s="28">
        <f t="shared" ca="1" si="122"/>
        <v>3.1832567086118466</v>
      </c>
      <c r="AR129" s="28">
        <f t="shared" ca="1" si="122"/>
        <v>3.1832567086118466</v>
      </c>
      <c r="AS129" s="28">
        <f t="shared" ca="1" si="122"/>
        <v>3.1832567086118466</v>
      </c>
      <c r="AT129" s="28">
        <f t="shared" ca="1" si="122"/>
        <v>3.1832567086118466</v>
      </c>
      <c r="AU129" s="28">
        <f t="shared" ca="1" si="102"/>
        <v>3.1832567086118466</v>
      </c>
      <c r="AV129" s="28">
        <f t="shared" ca="1" si="116"/>
        <v>3.1832567086118466</v>
      </c>
      <c r="AW129" s="28">
        <f t="shared" ca="1" si="116"/>
        <v>3.1832567086118466</v>
      </c>
      <c r="AX129" s="28">
        <f t="shared" ca="1" si="116"/>
        <v>6.3665134172236932</v>
      </c>
      <c r="AY129" s="28">
        <f t="shared" ca="1" si="116"/>
        <v>9.5497701258355399</v>
      </c>
      <c r="AZ129" s="28">
        <f t="shared" ca="1" si="116"/>
        <v>15.916283543059235</v>
      </c>
      <c r="BA129" s="28">
        <f t="shared" ca="1" si="80"/>
        <v>31.83256708611847</v>
      </c>
      <c r="BB129" s="28">
        <f t="shared" ca="1" si="80"/>
        <v>63.665134172236939</v>
      </c>
      <c r="BC129" s="28">
        <f t="shared" ca="1" si="80"/>
        <v>127.33026834447388</v>
      </c>
      <c r="BD129" s="28">
        <f t="shared" ca="1" si="80"/>
        <v>254.66053668894776</v>
      </c>
      <c r="BE129" s="28"/>
      <c r="BF129" s="28">
        <f t="shared" ca="1" si="71"/>
        <v>564.05067689700138</v>
      </c>
      <c r="BG129" s="28"/>
      <c r="BI129" s="28"/>
      <c r="BJ129" s="28"/>
      <c r="BK129" s="28"/>
      <c r="BL129" s="36">
        <v>126</v>
      </c>
      <c r="BM129" s="36">
        <f t="shared" ca="1" si="117"/>
        <v>12.949958737284028</v>
      </c>
      <c r="BN129" s="36">
        <f t="shared" ca="1" si="117"/>
        <v>7.0145609826955146</v>
      </c>
      <c r="BO129" s="36">
        <f t="shared" ca="1" si="117"/>
        <v>4.4302490417024307</v>
      </c>
      <c r="BP129" s="36">
        <f t="shared" ca="1" si="117"/>
        <v>3.0608993379034972</v>
      </c>
      <c r="BQ129" s="36">
        <f t="shared" ca="1" si="117"/>
        <v>2.6935914173550777</v>
      </c>
      <c r="BR129" s="36">
        <f t="shared" ca="1" si="117"/>
        <v>2.6935914173550777</v>
      </c>
      <c r="BS129" s="36">
        <f t="shared" ca="1" si="117"/>
        <v>2.6935914173550777</v>
      </c>
      <c r="BT129" s="36">
        <f t="shared" ca="1" si="117"/>
        <v>2.6935914173550777</v>
      </c>
      <c r="BU129" s="36">
        <f t="shared" ca="1" si="117"/>
        <v>2.6935914173550777</v>
      </c>
      <c r="BV129" s="56">
        <f t="shared" ca="1" si="117"/>
        <v>2.6935914173550777</v>
      </c>
      <c r="BW129" s="56">
        <f t="shared" ca="1" si="117"/>
        <v>2.6935914173550777</v>
      </c>
      <c r="BX129" s="56">
        <f t="shared" ca="1" si="117"/>
        <v>5.3871828347101554</v>
      </c>
      <c r="BY129" s="56">
        <f t="shared" ca="1" si="117"/>
        <v>8.0807742520652326</v>
      </c>
      <c r="BZ129" s="56">
        <f t="shared" ca="1" si="117"/>
        <v>13.467957086775389</v>
      </c>
      <c r="CA129" s="82">
        <f t="shared" ca="1" si="81"/>
        <v>26.935914173550778</v>
      </c>
      <c r="CB129" s="82">
        <f t="shared" ca="1" si="81"/>
        <v>53.871828347101555</v>
      </c>
      <c r="CC129" s="82">
        <f t="shared" ca="1" si="81"/>
        <v>107.74365669420311</v>
      </c>
      <c r="CD129" s="82">
        <f t="shared" ca="1" si="81"/>
        <v>215.48731338840622</v>
      </c>
      <c r="CE129" s="36">
        <f t="shared" ca="1" si="118"/>
        <v>1.3417579919036979</v>
      </c>
      <c r="CF129" s="36">
        <f t="shared" ca="1" si="118"/>
        <v>0.72678557894783635</v>
      </c>
      <c r="CG129" s="36">
        <f t="shared" ca="1" si="118"/>
        <v>0.45902247091442294</v>
      </c>
      <c r="CH129" s="36">
        <f t="shared" ca="1" si="118"/>
        <v>0.31714279808632856</v>
      </c>
      <c r="CI129" s="36">
        <f t="shared" ca="1" si="118"/>
        <v>0.27908566231596915</v>
      </c>
      <c r="CJ129" s="36">
        <f t="shared" ca="1" si="118"/>
        <v>0.27908566231596915</v>
      </c>
      <c r="CK129" s="36">
        <f t="shared" ca="1" si="118"/>
        <v>0.27908566231596915</v>
      </c>
      <c r="CL129" s="36">
        <f t="shared" ca="1" si="118"/>
        <v>0.27908566231596915</v>
      </c>
      <c r="CM129" s="36">
        <f t="shared" ca="1" si="118"/>
        <v>0.27908566231596915</v>
      </c>
      <c r="CN129" s="56">
        <f t="shared" ca="1" si="118"/>
        <v>0.27908566231596915</v>
      </c>
      <c r="CO129" s="56">
        <f t="shared" ca="1" si="118"/>
        <v>0.27908566231596915</v>
      </c>
      <c r="CP129" s="56">
        <f t="shared" ca="1" si="118"/>
        <v>0.5581713246319383</v>
      </c>
      <c r="CQ129" s="56">
        <f t="shared" ca="1" si="118"/>
        <v>0.83725698694790729</v>
      </c>
      <c r="CR129" s="56">
        <f t="shared" ca="1" si="118"/>
        <v>1.3954283115798458</v>
      </c>
      <c r="CS129" s="82">
        <f t="shared" ca="1" si="82"/>
        <v>2.7908566231596916</v>
      </c>
      <c r="CT129" s="82">
        <f t="shared" ca="1" si="82"/>
        <v>5.5817132463193833</v>
      </c>
      <c r="CU129" s="82">
        <f t="shared" ca="1" si="82"/>
        <v>11.163426492638767</v>
      </c>
      <c r="CV129" s="82">
        <f t="shared" ca="1" si="82"/>
        <v>22.326852985277533</v>
      </c>
      <c r="CW129" s="36">
        <f t="shared" ca="1" si="119"/>
        <v>0.72755199999999998</v>
      </c>
      <c r="CX129" s="36">
        <f t="shared" ca="1" si="119"/>
        <v>0.39409066666666664</v>
      </c>
      <c r="CY129" s="36">
        <f t="shared" ca="1" si="119"/>
        <v>0.24889936842105262</v>
      </c>
      <c r="CZ129" s="36">
        <f t="shared" ca="1" si="119"/>
        <v>0.17196683636363633</v>
      </c>
      <c r="DA129" s="36">
        <f t="shared" ca="1" si="119"/>
        <v>0.15133081600000001</v>
      </c>
      <c r="DB129" s="36">
        <f t="shared" ca="1" si="119"/>
        <v>0.15133081600000001</v>
      </c>
      <c r="DC129" s="36">
        <f t="shared" ca="1" si="119"/>
        <v>0.15133081600000001</v>
      </c>
      <c r="DD129" s="36">
        <f t="shared" ca="1" si="119"/>
        <v>0.15133081600000001</v>
      </c>
      <c r="DE129" s="36">
        <f t="shared" ca="1" si="119"/>
        <v>0.15133081600000001</v>
      </c>
      <c r="DF129" s="56">
        <f t="shared" ca="1" si="119"/>
        <v>0.15133081600000001</v>
      </c>
      <c r="DG129" s="56">
        <f t="shared" ca="1" si="119"/>
        <v>0.15133081600000001</v>
      </c>
      <c r="DH129" s="56">
        <f t="shared" ca="1" si="119"/>
        <v>0.30266163200000001</v>
      </c>
      <c r="DI129" s="56">
        <f t="shared" ca="1" si="119"/>
        <v>0.45399244800000005</v>
      </c>
      <c r="DJ129" s="56">
        <f t="shared" ca="1" si="119"/>
        <v>0.75665408000000012</v>
      </c>
      <c r="DK129" s="82">
        <f t="shared" ca="1" si="83"/>
        <v>1.5133081600000002</v>
      </c>
      <c r="DL129" s="82">
        <f t="shared" ca="1" si="83"/>
        <v>3.0266163200000005</v>
      </c>
      <c r="DM129" s="82">
        <f t="shared" ca="1" si="83"/>
        <v>6.0532326400000009</v>
      </c>
      <c r="DN129" s="82">
        <f t="shared" ca="1" si="83"/>
        <v>12.106465280000002</v>
      </c>
      <c r="DO129" s="36">
        <f t="shared" ca="1" si="120"/>
        <v>0.22092642406153853</v>
      </c>
      <c r="DP129" s="36">
        <f t="shared" ca="1" si="120"/>
        <v>0.11966847970000004</v>
      </c>
      <c r="DQ129" s="36">
        <f t="shared" ca="1" si="120"/>
        <v>7.5580092442105284E-2</v>
      </c>
      <c r="DR129" s="36">
        <f t="shared" ca="1" si="120"/>
        <v>5.2218972960000005E-2</v>
      </c>
      <c r="DS129" s="36">
        <f t="shared" ca="1" si="120"/>
        <v>4.5952696204800011E-2</v>
      </c>
      <c r="DT129" s="36">
        <f t="shared" ca="1" si="120"/>
        <v>4.5952696204800011E-2</v>
      </c>
      <c r="DU129" s="36">
        <f t="shared" ca="1" si="120"/>
        <v>4.5952696204800011E-2</v>
      </c>
      <c r="DV129" s="36">
        <f t="shared" ca="1" si="120"/>
        <v>4.5952696204800011E-2</v>
      </c>
      <c r="DW129" s="36">
        <f t="shared" ca="1" si="120"/>
        <v>4.5952696204800011E-2</v>
      </c>
      <c r="DX129" s="56">
        <f t="shared" ca="1" si="120"/>
        <v>4.5952696204800011E-2</v>
      </c>
      <c r="DY129" s="56">
        <f t="shared" ca="1" si="120"/>
        <v>4.5952696204800011E-2</v>
      </c>
      <c r="DZ129" s="56">
        <f t="shared" ca="1" si="120"/>
        <v>9.1905392409600023E-2</v>
      </c>
      <c r="EA129" s="56">
        <f t="shared" ca="1" si="120"/>
        <v>0.13785808861440002</v>
      </c>
      <c r="EB129" s="56">
        <f t="shared" ca="1" si="120"/>
        <v>0.22976348102400007</v>
      </c>
      <c r="EC129" s="82">
        <f t="shared" ca="1" si="90"/>
        <v>0.45952696204800014</v>
      </c>
      <c r="ED129" s="82">
        <f t="shared" ca="1" si="90"/>
        <v>0.91905392409600029</v>
      </c>
      <c r="EE129" s="82">
        <f t="shared" ca="1" si="90"/>
        <v>1.8381078481920006</v>
      </c>
      <c r="EF129" s="82">
        <f t="shared" ca="1" si="84"/>
        <v>3.6762156963840011</v>
      </c>
      <c r="EG129" s="36">
        <f t="shared" ca="1" si="121"/>
        <v>6.3923638153846135E-2</v>
      </c>
      <c r="EH129" s="36">
        <f t="shared" ca="1" si="121"/>
        <v>3.4625303999999989E-2</v>
      </c>
      <c r="EI129" s="36">
        <f t="shared" ca="1" si="121"/>
        <v>2.1868613052631575E-2</v>
      </c>
      <c r="EJ129" s="36">
        <f t="shared" ca="1" si="121"/>
        <v>1.5109223563636358E-2</v>
      </c>
      <c r="EK129" s="36">
        <f t="shared" ca="1" si="121"/>
        <v>1.3296116735999997E-2</v>
      </c>
      <c r="EL129" s="36">
        <f t="shared" ca="1" si="121"/>
        <v>1.3296116735999997E-2</v>
      </c>
      <c r="EM129" s="36">
        <f t="shared" ca="1" si="121"/>
        <v>1.3296116735999997E-2</v>
      </c>
      <c r="EN129" s="36">
        <f t="shared" ca="1" si="121"/>
        <v>1.3296116735999997E-2</v>
      </c>
      <c r="EO129" s="36">
        <f t="shared" ca="1" si="121"/>
        <v>1.3296116735999997E-2</v>
      </c>
      <c r="EP129" s="56">
        <f t="shared" ca="1" si="121"/>
        <v>1.3296116735999997E-2</v>
      </c>
      <c r="EQ129" s="56">
        <f t="shared" ca="1" si="121"/>
        <v>1.3296116735999997E-2</v>
      </c>
      <c r="ER129" s="56">
        <f t="shared" ca="1" si="121"/>
        <v>2.6592233471999994E-2</v>
      </c>
      <c r="ES129" s="56">
        <f t="shared" ca="1" si="121"/>
        <v>3.9888350207999981E-2</v>
      </c>
      <c r="ET129" s="56">
        <f t="shared" ca="1" si="121"/>
        <v>6.6480583679999983E-2</v>
      </c>
      <c r="EU129" s="82">
        <f t="shared" ca="1" si="92"/>
        <v>0.13296116735999997</v>
      </c>
      <c r="EV129" s="82">
        <f t="shared" ca="1" si="92"/>
        <v>0.26592233471999993</v>
      </c>
      <c r="EW129" s="82">
        <f t="shared" ca="1" si="92"/>
        <v>0.53184466943999986</v>
      </c>
      <c r="EX129" s="82">
        <f t="shared" ca="1" si="85"/>
        <v>1.0636893388799997</v>
      </c>
    </row>
    <row r="130" spans="19:154" x14ac:dyDescent="0.15">
      <c r="S130" s="36">
        <v>127</v>
      </c>
      <c r="T130" s="40">
        <f>引用信息!W149</f>
        <v>303.47854326504478</v>
      </c>
      <c r="U130" s="40">
        <f>引用信息!X149</f>
        <v>21.588219534955218</v>
      </c>
      <c r="V130" s="40">
        <f>引用信息!Y149</f>
        <v>8.6186666666666678</v>
      </c>
      <c r="W130" s="40">
        <f>引用信息!Z149</f>
        <v>2.3122132000000009</v>
      </c>
      <c r="X130" s="40">
        <f>引用信息!AA149</f>
        <v>0.66902399999999995</v>
      </c>
      <c r="Y130" s="37">
        <f>IF(INT(求节点($J$4:$J$21,$I$4:$I$21,节奏总纲!AD130))&gt;$I$21,$I$21,INT(求节点($J$4:$J$21,$I$4:$I$21,节奏总纲!AD130)))</f>
        <v>18</v>
      </c>
      <c r="Z130" s="37">
        <f>IF(INT(求节点($J$4:$J$21,$I$4:$I$21,节奏总纲!AE130))&gt;$I$21,$I$21,INT(求节点($J$4:$J$21,$I$4:$I$21,节奏总纲!AE130)))</f>
        <v>18</v>
      </c>
      <c r="AA130" s="37">
        <f>IF(INT(求节点($J$4:$J$21,$I$4:$I$21,节奏总纲!AF130))&gt;$I$21,$I$21,INT(求节点($J$4:$J$21,$I$4:$I$21,节奏总纲!AF130)))</f>
        <v>18</v>
      </c>
      <c r="AB130" s="37">
        <f>IF(INT(求节点($J$4:$J$21,$I$4:$I$21,节奏总纲!AG130))&gt;$I$21,$I$21,INT(求节点($J$4:$J$21,$I$4:$I$21,节奏总纲!AG130)))</f>
        <v>18</v>
      </c>
      <c r="AC130" s="37">
        <f>IF(INT(求节点($J$4:$J$21,$I$4:$I$21,节奏总纲!AH130))&gt;$I$21,$I$21,INT(求节点($J$4:$J$21,$I$4:$I$21,节奏总纲!AH130)))</f>
        <v>18</v>
      </c>
      <c r="AD130" s="55">
        <f>('[2]功能-行军令'!F$7+'[2]功能-行军令'!F$14+24*60/'[2]功能-行军令'!$F$18)*'[2]功能-行军令'!$AJ$7</f>
        <v>27.599999999999998</v>
      </c>
      <c r="AE130" s="55">
        <f>('[2]功能-行军令'!G$7+'[2]功能-行军令'!G$14+24*60/'[2]功能-行军令'!$F$18)*'[2]功能-行军令'!$AJ$7</f>
        <v>40.199999999999996</v>
      </c>
      <c r="AF130" s="55">
        <f>('[2]功能-行军令'!H$7+'[2]功能-行军令'!H$14+24*60/'[2]功能-行军令'!$F$18)*'[2]功能-行军令'!$AJ$7</f>
        <v>54.6</v>
      </c>
      <c r="AG130" s="55">
        <f>('[2]功能-行军令'!I$7+'[2]功能-行军令'!I$14+24*60/'[2]功能-行军令'!$F$18)*'[2]功能-行军令'!$AJ$7</f>
        <v>61.8</v>
      </c>
      <c r="AH130" s="55">
        <f>('[2]功能-行军令'!J$7+'[2]功能-行军令'!J$14+24*60/'[2]功能-行军令'!$F$18)*'[2]功能-行军令'!$AJ$7</f>
        <v>61.8</v>
      </c>
      <c r="AL130" s="35">
        <v>127</v>
      </c>
      <c r="AM130" s="28">
        <f t="shared" ca="1" si="122"/>
        <v>15.228729043662206</v>
      </c>
      <c r="AN130" s="28">
        <f t="shared" ca="1" si="122"/>
        <v>8.248894898650363</v>
      </c>
      <c r="AO130" s="28">
        <f t="shared" ca="1" si="122"/>
        <v>5.2098283570423325</v>
      </c>
      <c r="AP130" s="28">
        <f t="shared" ca="1" si="122"/>
        <v>3.5995177739565212</v>
      </c>
      <c r="AQ130" s="28">
        <f t="shared" ca="1" si="122"/>
        <v>3.1675756410817391</v>
      </c>
      <c r="AR130" s="28">
        <f t="shared" ca="1" si="122"/>
        <v>3.1675756410817391</v>
      </c>
      <c r="AS130" s="28">
        <f t="shared" ca="1" si="122"/>
        <v>3.1675756410817391</v>
      </c>
      <c r="AT130" s="28">
        <f t="shared" ca="1" si="122"/>
        <v>3.1675756410817391</v>
      </c>
      <c r="AU130" s="28">
        <f t="shared" ca="1" si="102"/>
        <v>3.1675756410817391</v>
      </c>
      <c r="AV130" s="28">
        <f t="shared" ref="AV130:AZ139" ca="1" si="123">SUMIF($BM$3:$EX$3,AV$3,$BM130:$EX130)</f>
        <v>3.1675756410817391</v>
      </c>
      <c r="AW130" s="28">
        <f t="shared" ca="1" si="123"/>
        <v>3.1675756410817391</v>
      </c>
      <c r="AX130" s="28">
        <f t="shared" ca="1" si="123"/>
        <v>6.3351512821634781</v>
      </c>
      <c r="AY130" s="28">
        <f t="shared" ca="1" si="123"/>
        <v>9.5027269232452181</v>
      </c>
      <c r="AZ130" s="28">
        <f t="shared" ca="1" si="123"/>
        <v>15.837878205408694</v>
      </c>
      <c r="BA130" s="28">
        <f t="shared" ca="1" si="80"/>
        <v>31.675756410817389</v>
      </c>
      <c r="BB130" s="28">
        <f t="shared" ca="1" si="80"/>
        <v>63.351512821634778</v>
      </c>
      <c r="BC130" s="28">
        <f t="shared" ca="1" si="80"/>
        <v>126.70302564326956</v>
      </c>
      <c r="BD130" s="28">
        <f t="shared" ca="1" si="80"/>
        <v>253.40605128653911</v>
      </c>
      <c r="BE130" s="28"/>
      <c r="BF130" s="28">
        <f t="shared" ca="1" si="71"/>
        <v>561.27210213396188</v>
      </c>
      <c r="BG130" s="28"/>
      <c r="BI130" s="28"/>
      <c r="BJ130" s="28"/>
      <c r="BK130" s="28"/>
      <c r="BL130" s="36">
        <v>127</v>
      </c>
      <c r="BM130" s="36">
        <f t="shared" ca="1" si="117"/>
        <v>12.886165837100361</v>
      </c>
      <c r="BN130" s="36">
        <f t="shared" ca="1" si="117"/>
        <v>6.9800064950960286</v>
      </c>
      <c r="BO130" s="36">
        <f t="shared" ca="1" si="117"/>
        <v>4.4084251547974915</v>
      </c>
      <c r="BP130" s="36">
        <f t="shared" ca="1" si="117"/>
        <v>3.045821016041903</v>
      </c>
      <c r="BQ130" s="36">
        <f t="shared" ca="1" si="117"/>
        <v>2.6803224941168753</v>
      </c>
      <c r="BR130" s="36">
        <f t="shared" ca="1" si="117"/>
        <v>2.6803224941168753</v>
      </c>
      <c r="BS130" s="36">
        <f t="shared" ca="1" si="117"/>
        <v>2.6803224941168753</v>
      </c>
      <c r="BT130" s="36">
        <f t="shared" ca="1" si="117"/>
        <v>2.6803224941168753</v>
      </c>
      <c r="BU130" s="36">
        <f t="shared" ca="1" si="117"/>
        <v>2.6803224941168753</v>
      </c>
      <c r="BV130" s="56">
        <f t="shared" ca="1" si="117"/>
        <v>2.6803224941168753</v>
      </c>
      <c r="BW130" s="56">
        <f t="shared" ca="1" si="117"/>
        <v>2.6803224941168753</v>
      </c>
      <c r="BX130" s="56">
        <f t="shared" ca="1" si="117"/>
        <v>5.3606449882337506</v>
      </c>
      <c r="BY130" s="56">
        <f t="shared" ca="1" si="117"/>
        <v>8.0409674823506254</v>
      </c>
      <c r="BZ130" s="56">
        <f t="shared" ca="1" si="117"/>
        <v>13.401612470584375</v>
      </c>
      <c r="CA130" s="82">
        <f t="shared" ca="1" si="81"/>
        <v>26.80322494116875</v>
      </c>
      <c r="CB130" s="82">
        <f t="shared" ca="1" si="81"/>
        <v>53.6064498823375</v>
      </c>
      <c r="CC130" s="82">
        <f t="shared" ca="1" si="81"/>
        <v>107.212899764675</v>
      </c>
      <c r="CD130" s="82">
        <f t="shared" ca="1" si="81"/>
        <v>214.42579952935</v>
      </c>
      <c r="CE130" s="36">
        <f t="shared" ca="1" si="118"/>
        <v>1.3351483466233842</v>
      </c>
      <c r="CF130" s="36">
        <f t="shared" ca="1" si="118"/>
        <v>0.72320535442099976</v>
      </c>
      <c r="CG130" s="36">
        <f t="shared" ca="1" si="118"/>
        <v>0.4567612764764209</v>
      </c>
      <c r="CH130" s="36">
        <f t="shared" ca="1" si="118"/>
        <v>0.31558051829279987</v>
      </c>
      <c r="CI130" s="36">
        <f t="shared" ca="1" si="118"/>
        <v>0.27771085609766388</v>
      </c>
      <c r="CJ130" s="36">
        <f t="shared" ca="1" si="118"/>
        <v>0.27771085609766388</v>
      </c>
      <c r="CK130" s="36">
        <f t="shared" ca="1" si="118"/>
        <v>0.27771085609766388</v>
      </c>
      <c r="CL130" s="36">
        <f t="shared" ca="1" si="118"/>
        <v>0.27771085609766388</v>
      </c>
      <c r="CM130" s="36">
        <f t="shared" ca="1" si="118"/>
        <v>0.27771085609766388</v>
      </c>
      <c r="CN130" s="56">
        <f t="shared" ca="1" si="118"/>
        <v>0.27771085609766388</v>
      </c>
      <c r="CO130" s="56">
        <f t="shared" ca="1" si="118"/>
        <v>0.27771085609766388</v>
      </c>
      <c r="CP130" s="56">
        <f t="shared" ca="1" si="118"/>
        <v>0.55542171219532777</v>
      </c>
      <c r="CQ130" s="56">
        <f t="shared" ca="1" si="118"/>
        <v>0.83313256829299165</v>
      </c>
      <c r="CR130" s="56">
        <f t="shared" ca="1" si="118"/>
        <v>1.3885542804883193</v>
      </c>
      <c r="CS130" s="82">
        <f t="shared" ca="1" si="82"/>
        <v>2.7771085609766386</v>
      </c>
      <c r="CT130" s="82">
        <f t="shared" ca="1" si="82"/>
        <v>5.5542171219532772</v>
      </c>
      <c r="CU130" s="82">
        <f t="shared" ca="1" si="82"/>
        <v>11.108434243906554</v>
      </c>
      <c r="CV130" s="82">
        <f t="shared" ca="1" si="82"/>
        <v>22.216868487813109</v>
      </c>
      <c r="CW130" s="36">
        <f t="shared" ca="1" si="119"/>
        <v>0.72396800000000006</v>
      </c>
      <c r="CX130" s="36">
        <f t="shared" ca="1" si="119"/>
        <v>0.39214933333333341</v>
      </c>
      <c r="CY130" s="36">
        <f t="shared" ca="1" si="119"/>
        <v>0.24767326315789476</v>
      </c>
      <c r="CZ130" s="36">
        <f t="shared" ca="1" si="119"/>
        <v>0.17111970909090909</v>
      </c>
      <c r="DA130" s="36">
        <f t="shared" ca="1" si="119"/>
        <v>0.15058534400000001</v>
      </c>
      <c r="DB130" s="36">
        <f t="shared" ca="1" si="119"/>
        <v>0.15058534400000001</v>
      </c>
      <c r="DC130" s="36">
        <f t="shared" ca="1" si="119"/>
        <v>0.15058534400000001</v>
      </c>
      <c r="DD130" s="36">
        <f t="shared" ca="1" si="119"/>
        <v>0.15058534400000001</v>
      </c>
      <c r="DE130" s="36">
        <f t="shared" ca="1" si="119"/>
        <v>0.15058534400000001</v>
      </c>
      <c r="DF130" s="56">
        <f t="shared" ca="1" si="119"/>
        <v>0.15058534400000001</v>
      </c>
      <c r="DG130" s="56">
        <f t="shared" ca="1" si="119"/>
        <v>0.15058534400000001</v>
      </c>
      <c r="DH130" s="56">
        <f t="shared" ca="1" si="119"/>
        <v>0.30117068800000002</v>
      </c>
      <c r="DI130" s="56">
        <f t="shared" ca="1" si="119"/>
        <v>0.45175603200000003</v>
      </c>
      <c r="DJ130" s="56">
        <f t="shared" ca="1" si="119"/>
        <v>0.75292672000000016</v>
      </c>
      <c r="DK130" s="82">
        <f t="shared" ca="1" si="83"/>
        <v>1.5058534400000003</v>
      </c>
      <c r="DL130" s="82">
        <f t="shared" ca="1" si="83"/>
        <v>3.0117068800000006</v>
      </c>
      <c r="DM130" s="82">
        <f t="shared" ca="1" si="83"/>
        <v>6.0234137600000013</v>
      </c>
      <c r="DN130" s="82">
        <f t="shared" ca="1" si="83"/>
        <v>12.046827520000003</v>
      </c>
      <c r="DO130" s="36">
        <f t="shared" ca="1" si="120"/>
        <v>0.21983811655384622</v>
      </c>
      <c r="DP130" s="36">
        <f t="shared" ca="1" si="120"/>
        <v>0.11907897980000004</v>
      </c>
      <c r="DQ130" s="36">
        <f t="shared" ca="1" si="120"/>
        <v>7.5207776715789501E-2</v>
      </c>
      <c r="DR130" s="36">
        <f t="shared" ca="1" si="120"/>
        <v>5.1961736640000013E-2</v>
      </c>
      <c r="DS130" s="36">
        <f t="shared" ca="1" si="120"/>
        <v>4.5726328243200012E-2</v>
      </c>
      <c r="DT130" s="36">
        <f t="shared" ca="1" si="120"/>
        <v>4.5726328243200012E-2</v>
      </c>
      <c r="DU130" s="36">
        <f t="shared" ca="1" si="120"/>
        <v>4.5726328243200012E-2</v>
      </c>
      <c r="DV130" s="36">
        <f t="shared" ca="1" si="120"/>
        <v>4.5726328243200012E-2</v>
      </c>
      <c r="DW130" s="36">
        <f t="shared" ca="1" si="120"/>
        <v>4.5726328243200012E-2</v>
      </c>
      <c r="DX130" s="56">
        <f t="shared" ca="1" si="120"/>
        <v>4.5726328243200012E-2</v>
      </c>
      <c r="DY130" s="56">
        <f t="shared" ca="1" si="120"/>
        <v>4.5726328243200012E-2</v>
      </c>
      <c r="DZ130" s="56">
        <f t="shared" ca="1" si="120"/>
        <v>9.1452656486400025E-2</v>
      </c>
      <c r="EA130" s="56">
        <f t="shared" ca="1" si="120"/>
        <v>0.13717898472960005</v>
      </c>
      <c r="EB130" s="56">
        <f t="shared" ca="1" si="120"/>
        <v>0.22863164121600008</v>
      </c>
      <c r="EC130" s="82">
        <f t="shared" ca="1" si="90"/>
        <v>0.45726328243200015</v>
      </c>
      <c r="ED130" s="82">
        <f t="shared" ca="1" si="90"/>
        <v>0.9145265648640003</v>
      </c>
      <c r="EE130" s="82">
        <f t="shared" ca="1" si="90"/>
        <v>1.8290531297280006</v>
      </c>
      <c r="EF130" s="82">
        <f t="shared" ca="1" si="84"/>
        <v>3.6581062594560012</v>
      </c>
      <c r="EG130" s="36">
        <f t="shared" ca="1" si="121"/>
        <v>6.360874338461539E-2</v>
      </c>
      <c r="EH130" s="36">
        <f t="shared" ca="1" si="121"/>
        <v>3.4454736E-2</v>
      </c>
      <c r="EI130" s="36">
        <f t="shared" ca="1" si="121"/>
        <v>2.1760885894736841E-2</v>
      </c>
      <c r="EJ130" s="36">
        <f t="shared" ca="1" si="121"/>
        <v>1.5034793890909089E-2</v>
      </c>
      <c r="EK130" s="36">
        <f t="shared" ca="1" si="121"/>
        <v>1.3230618624000001E-2</v>
      </c>
      <c r="EL130" s="36">
        <f t="shared" ca="1" si="121"/>
        <v>1.3230618624000001E-2</v>
      </c>
      <c r="EM130" s="36">
        <f t="shared" ca="1" si="121"/>
        <v>1.3230618624000001E-2</v>
      </c>
      <c r="EN130" s="36">
        <f t="shared" ca="1" si="121"/>
        <v>1.3230618624000001E-2</v>
      </c>
      <c r="EO130" s="36">
        <f t="shared" ca="1" si="121"/>
        <v>1.3230618624000001E-2</v>
      </c>
      <c r="EP130" s="56">
        <f t="shared" ca="1" si="121"/>
        <v>1.3230618624000001E-2</v>
      </c>
      <c r="EQ130" s="56">
        <f t="shared" ca="1" si="121"/>
        <v>1.3230618624000001E-2</v>
      </c>
      <c r="ER130" s="56">
        <f t="shared" ca="1" si="121"/>
        <v>2.6461237248000001E-2</v>
      </c>
      <c r="ES130" s="56">
        <f t="shared" ca="1" si="121"/>
        <v>3.9691855871999991E-2</v>
      </c>
      <c r="ET130" s="56">
        <f t="shared" ca="1" si="121"/>
        <v>6.6153093119999992E-2</v>
      </c>
      <c r="EU130" s="82">
        <f t="shared" ca="1" si="92"/>
        <v>0.13230618623999998</v>
      </c>
      <c r="EV130" s="82">
        <f t="shared" ca="1" si="92"/>
        <v>0.26461237247999997</v>
      </c>
      <c r="EW130" s="82">
        <f t="shared" ca="1" si="92"/>
        <v>0.52922474495999994</v>
      </c>
      <c r="EX130" s="82">
        <f t="shared" ca="1" si="85"/>
        <v>1.0584494899199999</v>
      </c>
    </row>
    <row r="131" spans="19:154" x14ac:dyDescent="0.15">
      <c r="S131" s="36">
        <v>128</v>
      </c>
      <c r="T131" s="40">
        <f>引用信息!W150</f>
        <v>301.97617423898021</v>
      </c>
      <c r="U131" s="40">
        <f>引用信息!X150</f>
        <v>21.481347161019798</v>
      </c>
      <c r="V131" s="40">
        <f>引用信息!Y150</f>
        <v>8.5760000000000005</v>
      </c>
      <c r="W131" s="40">
        <f>引用信息!Z150</f>
        <v>2.3007666000000007</v>
      </c>
      <c r="X131" s="40">
        <f>引用信息!AA150</f>
        <v>0.66571199999999986</v>
      </c>
      <c r="Y131" s="37">
        <f>IF(INT(求节点($J$4:$J$21,$I$4:$I$21,节奏总纲!AD131))&gt;$I$21,$I$21,INT(求节点($J$4:$J$21,$I$4:$I$21,节奏总纲!AD131)))</f>
        <v>18</v>
      </c>
      <c r="Z131" s="37">
        <f>IF(INT(求节点($J$4:$J$21,$I$4:$I$21,节奏总纲!AE131))&gt;$I$21,$I$21,INT(求节点($J$4:$J$21,$I$4:$I$21,节奏总纲!AE131)))</f>
        <v>18</v>
      </c>
      <c r="AA131" s="37">
        <f>IF(INT(求节点($J$4:$J$21,$I$4:$I$21,节奏总纲!AF131))&gt;$I$21,$I$21,INT(求节点($J$4:$J$21,$I$4:$I$21,节奏总纲!AF131)))</f>
        <v>18</v>
      </c>
      <c r="AB131" s="37">
        <f>IF(INT(求节点($J$4:$J$21,$I$4:$I$21,节奏总纲!AG131))&gt;$I$21,$I$21,INT(求节点($J$4:$J$21,$I$4:$I$21,节奏总纲!AG131)))</f>
        <v>18</v>
      </c>
      <c r="AC131" s="37">
        <f>IF(INT(求节点($J$4:$J$21,$I$4:$I$21,节奏总纲!AH131))&gt;$I$21,$I$21,INT(求节点($J$4:$J$21,$I$4:$I$21,节奏总纲!AH131)))</f>
        <v>18</v>
      </c>
      <c r="AD131" s="55">
        <f>('[2]功能-行军令'!F$7+'[2]功能-行军令'!F$14+24*60/'[2]功能-行军令'!$F$18)*'[2]功能-行军令'!$AJ$7</f>
        <v>27.599999999999998</v>
      </c>
      <c r="AE131" s="55">
        <f>('[2]功能-行军令'!G$7+'[2]功能-行军令'!G$14+24*60/'[2]功能-行军令'!$F$18)*'[2]功能-行军令'!$AJ$7</f>
        <v>40.199999999999996</v>
      </c>
      <c r="AF131" s="55">
        <f>('[2]功能-行军令'!H$7+'[2]功能-行军令'!H$14+24*60/'[2]功能-行军令'!$F$18)*'[2]功能-行军令'!$AJ$7</f>
        <v>54.6</v>
      </c>
      <c r="AG131" s="55">
        <f>('[2]功能-行军令'!I$7+'[2]功能-行军令'!I$14+24*60/'[2]功能-行军令'!$F$18)*'[2]功能-行军令'!$AJ$7</f>
        <v>61.8</v>
      </c>
      <c r="AH131" s="55">
        <f>('[2]功能-行军令'!J$7+'[2]功能-行军令'!J$14+24*60/'[2]功能-行军令'!$F$18)*'[2]功能-行军令'!$AJ$7</f>
        <v>61.8</v>
      </c>
      <c r="AL131" s="35">
        <v>128</v>
      </c>
      <c r="AM131" s="28">
        <f t="shared" ca="1" si="122"/>
        <v>15.153339295921304</v>
      </c>
      <c r="AN131" s="28">
        <f t="shared" ca="1" si="122"/>
        <v>8.2080587852907065</v>
      </c>
      <c r="AO131" s="28">
        <f t="shared" ca="1" si="122"/>
        <v>5.1840371275520258</v>
      </c>
      <c r="AP131" s="28">
        <f t="shared" ca="1" si="122"/>
        <v>3.5816983790359447</v>
      </c>
      <c r="AQ131" s="28">
        <f t="shared" ca="1" si="122"/>
        <v>3.1518945735516311</v>
      </c>
      <c r="AR131" s="28">
        <f t="shared" ca="1" si="122"/>
        <v>3.1518945735516311</v>
      </c>
      <c r="AS131" s="28">
        <f t="shared" ca="1" si="122"/>
        <v>3.1518945735516311</v>
      </c>
      <c r="AT131" s="28">
        <f t="shared" ca="1" si="122"/>
        <v>3.1518945735516311</v>
      </c>
      <c r="AU131" s="28">
        <f t="shared" ca="1" si="102"/>
        <v>3.1518945735516311</v>
      </c>
      <c r="AV131" s="28">
        <f t="shared" ca="1" si="123"/>
        <v>3.1518945735516311</v>
      </c>
      <c r="AW131" s="28">
        <f t="shared" ca="1" si="123"/>
        <v>3.1518945735516311</v>
      </c>
      <c r="AX131" s="28">
        <f t="shared" ca="1" si="123"/>
        <v>6.3037891471032621</v>
      </c>
      <c r="AY131" s="28">
        <f t="shared" ca="1" si="123"/>
        <v>9.4556837206548945</v>
      </c>
      <c r="AZ131" s="28">
        <f t="shared" ca="1" si="123"/>
        <v>15.759472867758159</v>
      </c>
      <c r="BA131" s="28">
        <f t="shared" ca="1" si="80"/>
        <v>31.518945735516319</v>
      </c>
      <c r="BB131" s="28">
        <f t="shared" ca="1" si="80"/>
        <v>63.037891471032637</v>
      </c>
      <c r="BC131" s="28">
        <f t="shared" ca="1" si="80"/>
        <v>126.07578294206527</v>
      </c>
      <c r="BD131" s="28">
        <f t="shared" ca="1" si="80"/>
        <v>252.15156588413055</v>
      </c>
      <c r="BE131" s="28"/>
      <c r="BF131" s="28">
        <f t="shared" ca="1" si="71"/>
        <v>558.49352737092249</v>
      </c>
      <c r="BG131" s="28"/>
      <c r="BI131" s="28"/>
      <c r="BJ131" s="28"/>
      <c r="BK131" s="28"/>
      <c r="BL131" s="36">
        <v>128</v>
      </c>
      <c r="BM131" s="36">
        <f t="shared" ca="1" si="117"/>
        <v>12.822372936916697</v>
      </c>
      <c r="BN131" s="36">
        <f t="shared" ca="1" si="117"/>
        <v>6.9454520074965442</v>
      </c>
      <c r="BO131" s="36">
        <f t="shared" ca="1" si="117"/>
        <v>4.3866012678925541</v>
      </c>
      <c r="BP131" s="36">
        <f t="shared" ca="1" si="117"/>
        <v>3.0307426941803097</v>
      </c>
      <c r="BQ131" s="36">
        <f t="shared" ca="1" si="117"/>
        <v>2.6670535708786729</v>
      </c>
      <c r="BR131" s="36">
        <f t="shared" ca="1" si="117"/>
        <v>2.6670535708786729</v>
      </c>
      <c r="BS131" s="36">
        <f t="shared" ca="1" si="117"/>
        <v>2.6670535708786729</v>
      </c>
      <c r="BT131" s="36">
        <f t="shared" ca="1" si="117"/>
        <v>2.6670535708786729</v>
      </c>
      <c r="BU131" s="36">
        <f t="shared" ca="1" si="117"/>
        <v>2.6670535708786729</v>
      </c>
      <c r="BV131" s="56">
        <f t="shared" ca="1" si="117"/>
        <v>2.6670535708786729</v>
      </c>
      <c r="BW131" s="56">
        <f t="shared" ca="1" si="117"/>
        <v>2.6670535708786729</v>
      </c>
      <c r="BX131" s="56">
        <f t="shared" ca="1" si="117"/>
        <v>5.3341071417573458</v>
      </c>
      <c r="BY131" s="56">
        <f t="shared" ca="1" si="117"/>
        <v>8.0011607126360182</v>
      </c>
      <c r="BZ131" s="56">
        <f t="shared" ca="1" si="117"/>
        <v>13.335267854393365</v>
      </c>
      <c r="CA131" s="82">
        <f t="shared" ca="1" si="81"/>
        <v>26.67053570878673</v>
      </c>
      <c r="CB131" s="82">
        <f t="shared" ca="1" si="81"/>
        <v>53.34107141757346</v>
      </c>
      <c r="CC131" s="82">
        <f t="shared" ca="1" si="81"/>
        <v>106.68214283514692</v>
      </c>
      <c r="CD131" s="82">
        <f t="shared" ca="1" si="81"/>
        <v>213.36428567029384</v>
      </c>
      <c r="CE131" s="36">
        <f t="shared" ca="1" si="118"/>
        <v>1.3285387013430705</v>
      </c>
      <c r="CF131" s="36">
        <f t="shared" ca="1" si="118"/>
        <v>0.71962512989416316</v>
      </c>
      <c r="CG131" s="36">
        <f t="shared" ca="1" si="118"/>
        <v>0.45450008203841885</v>
      </c>
      <c r="CH131" s="36">
        <f t="shared" ca="1" si="118"/>
        <v>0.31401823849927119</v>
      </c>
      <c r="CI131" s="36">
        <f t="shared" ca="1" si="118"/>
        <v>0.27633604987935867</v>
      </c>
      <c r="CJ131" s="36">
        <f t="shared" ca="1" si="118"/>
        <v>0.27633604987935867</v>
      </c>
      <c r="CK131" s="36">
        <f t="shared" ca="1" si="118"/>
        <v>0.27633604987935867</v>
      </c>
      <c r="CL131" s="36">
        <f t="shared" ca="1" si="118"/>
        <v>0.27633604987935867</v>
      </c>
      <c r="CM131" s="36">
        <f t="shared" ca="1" si="118"/>
        <v>0.27633604987935867</v>
      </c>
      <c r="CN131" s="56">
        <f t="shared" ca="1" si="118"/>
        <v>0.27633604987935867</v>
      </c>
      <c r="CO131" s="56">
        <f t="shared" ca="1" si="118"/>
        <v>0.27633604987935867</v>
      </c>
      <c r="CP131" s="56">
        <f t="shared" ca="1" si="118"/>
        <v>0.55267209975871734</v>
      </c>
      <c r="CQ131" s="56">
        <f t="shared" ca="1" si="118"/>
        <v>0.8290081496380759</v>
      </c>
      <c r="CR131" s="56">
        <f t="shared" ca="1" si="118"/>
        <v>1.3816802493967932</v>
      </c>
      <c r="CS131" s="82">
        <f t="shared" ca="1" si="82"/>
        <v>2.7633604987935865</v>
      </c>
      <c r="CT131" s="82">
        <f t="shared" ca="1" si="82"/>
        <v>5.5267209975871729</v>
      </c>
      <c r="CU131" s="82">
        <f t="shared" ca="1" si="82"/>
        <v>11.053441995174346</v>
      </c>
      <c r="CV131" s="82">
        <f t="shared" ca="1" si="82"/>
        <v>22.106883990348692</v>
      </c>
      <c r="CW131" s="36">
        <f t="shared" ca="1" si="119"/>
        <v>0.72038400000000002</v>
      </c>
      <c r="CX131" s="36">
        <f t="shared" ca="1" si="119"/>
        <v>0.39020800000000005</v>
      </c>
      <c r="CY131" s="36">
        <f t="shared" ca="1" si="119"/>
        <v>0.24644715789473687</v>
      </c>
      <c r="CZ131" s="36">
        <f t="shared" ca="1" si="119"/>
        <v>0.17027258181818181</v>
      </c>
      <c r="DA131" s="36">
        <f t="shared" ca="1" si="119"/>
        <v>0.14983987200000001</v>
      </c>
      <c r="DB131" s="36">
        <f t="shared" ca="1" si="119"/>
        <v>0.14983987200000001</v>
      </c>
      <c r="DC131" s="36">
        <f t="shared" ca="1" si="119"/>
        <v>0.14983987200000001</v>
      </c>
      <c r="DD131" s="36">
        <f t="shared" ca="1" si="119"/>
        <v>0.14983987200000001</v>
      </c>
      <c r="DE131" s="36">
        <f t="shared" ca="1" si="119"/>
        <v>0.14983987200000001</v>
      </c>
      <c r="DF131" s="56">
        <f t="shared" ca="1" si="119"/>
        <v>0.14983987200000001</v>
      </c>
      <c r="DG131" s="56">
        <f t="shared" ca="1" si="119"/>
        <v>0.14983987200000001</v>
      </c>
      <c r="DH131" s="56">
        <f t="shared" ca="1" si="119"/>
        <v>0.29967974400000003</v>
      </c>
      <c r="DI131" s="56">
        <f t="shared" ca="1" si="119"/>
        <v>0.44951961600000007</v>
      </c>
      <c r="DJ131" s="56">
        <f t="shared" ca="1" si="119"/>
        <v>0.7491993600000002</v>
      </c>
      <c r="DK131" s="82">
        <f t="shared" ca="1" si="83"/>
        <v>1.4983987200000004</v>
      </c>
      <c r="DL131" s="82">
        <f t="shared" ca="1" si="83"/>
        <v>2.9967974400000008</v>
      </c>
      <c r="DM131" s="82">
        <f t="shared" ca="1" si="83"/>
        <v>5.9935948800000016</v>
      </c>
      <c r="DN131" s="82">
        <f t="shared" ca="1" si="83"/>
        <v>11.987189760000003</v>
      </c>
      <c r="DO131" s="36">
        <f t="shared" ca="1" si="120"/>
        <v>0.2187498090461539</v>
      </c>
      <c r="DP131" s="36">
        <f t="shared" ca="1" si="120"/>
        <v>0.11848947990000003</v>
      </c>
      <c r="DQ131" s="36">
        <f t="shared" ca="1" si="120"/>
        <v>7.4835460989473704E-2</v>
      </c>
      <c r="DR131" s="36">
        <f t="shared" ca="1" si="120"/>
        <v>5.1704500320000006E-2</v>
      </c>
      <c r="DS131" s="36">
        <f t="shared" ca="1" si="120"/>
        <v>4.5499960281600013E-2</v>
      </c>
      <c r="DT131" s="36">
        <f t="shared" ca="1" si="120"/>
        <v>4.5499960281600013E-2</v>
      </c>
      <c r="DU131" s="36">
        <f t="shared" ca="1" si="120"/>
        <v>4.5499960281600013E-2</v>
      </c>
      <c r="DV131" s="36">
        <f t="shared" ca="1" si="120"/>
        <v>4.5499960281600013E-2</v>
      </c>
      <c r="DW131" s="36">
        <f t="shared" ca="1" si="120"/>
        <v>4.5499960281600013E-2</v>
      </c>
      <c r="DX131" s="56">
        <f t="shared" ca="1" si="120"/>
        <v>4.5499960281600013E-2</v>
      </c>
      <c r="DY131" s="56">
        <f t="shared" ca="1" si="120"/>
        <v>4.5499960281600013E-2</v>
      </c>
      <c r="DZ131" s="56">
        <f t="shared" ca="1" si="120"/>
        <v>9.0999920563200026E-2</v>
      </c>
      <c r="EA131" s="56">
        <f t="shared" ca="1" si="120"/>
        <v>0.13649988084480003</v>
      </c>
      <c r="EB131" s="56">
        <f t="shared" ca="1" si="120"/>
        <v>0.22749980140800005</v>
      </c>
      <c r="EC131" s="82">
        <f t="shared" ca="1" si="90"/>
        <v>0.4549996028160001</v>
      </c>
      <c r="ED131" s="82">
        <f t="shared" ca="1" si="90"/>
        <v>0.90999920563200021</v>
      </c>
      <c r="EE131" s="82">
        <f t="shared" ca="1" si="90"/>
        <v>1.8199984112640004</v>
      </c>
      <c r="EF131" s="82">
        <f t="shared" ca="1" si="84"/>
        <v>3.6399968225280008</v>
      </c>
      <c r="EG131" s="36">
        <f t="shared" ca="1" si="121"/>
        <v>6.3293848615384604E-2</v>
      </c>
      <c r="EH131" s="36">
        <f t="shared" ca="1" si="121"/>
        <v>3.4284167999999997E-2</v>
      </c>
      <c r="EI131" s="36">
        <f t="shared" ca="1" si="121"/>
        <v>2.1653158736842103E-2</v>
      </c>
      <c r="EJ131" s="36">
        <f t="shared" ca="1" si="121"/>
        <v>1.4960364218181813E-2</v>
      </c>
      <c r="EK131" s="36">
        <f t="shared" ca="1" si="121"/>
        <v>1.3165120511999999E-2</v>
      </c>
      <c r="EL131" s="36">
        <f t="shared" ca="1" si="121"/>
        <v>1.3165120511999999E-2</v>
      </c>
      <c r="EM131" s="36">
        <f t="shared" ca="1" si="121"/>
        <v>1.3165120511999999E-2</v>
      </c>
      <c r="EN131" s="36">
        <f t="shared" ca="1" si="121"/>
        <v>1.3165120511999999E-2</v>
      </c>
      <c r="EO131" s="36">
        <f t="shared" ca="1" si="121"/>
        <v>1.3165120511999999E-2</v>
      </c>
      <c r="EP131" s="56">
        <f t="shared" ca="1" si="121"/>
        <v>1.3165120511999999E-2</v>
      </c>
      <c r="EQ131" s="56">
        <f t="shared" ca="1" si="121"/>
        <v>1.3165120511999999E-2</v>
      </c>
      <c r="ER131" s="56">
        <f t="shared" ca="1" si="121"/>
        <v>2.6330241023999997E-2</v>
      </c>
      <c r="ES131" s="56">
        <f t="shared" ca="1" si="121"/>
        <v>3.949536153599998E-2</v>
      </c>
      <c r="ET131" s="56">
        <f t="shared" ca="1" si="121"/>
        <v>6.5825602559999974E-2</v>
      </c>
      <c r="EU131" s="82">
        <f t="shared" ca="1" si="92"/>
        <v>0.13165120511999995</v>
      </c>
      <c r="EV131" s="82">
        <f t="shared" ca="1" si="92"/>
        <v>0.2633024102399999</v>
      </c>
      <c r="EW131" s="82">
        <f t="shared" ca="1" si="92"/>
        <v>0.52660482047999979</v>
      </c>
      <c r="EX131" s="82">
        <f t="shared" ca="1" si="85"/>
        <v>1.0532096409599996</v>
      </c>
    </row>
    <row r="132" spans="19:154" x14ac:dyDescent="0.15">
      <c r="S132" s="36">
        <v>129</v>
      </c>
      <c r="T132" s="40">
        <f>引用信息!W151</f>
        <v>300.47380521291564</v>
      </c>
      <c r="U132" s="40">
        <f>引用信息!X151</f>
        <v>21.374474787084374</v>
      </c>
      <c r="V132" s="40">
        <f>引用信息!Y151</f>
        <v>8.5333333333333332</v>
      </c>
      <c r="W132" s="40">
        <f>引用信息!Z151</f>
        <v>2.2893200000000005</v>
      </c>
      <c r="X132" s="40">
        <f>引用信息!AA151</f>
        <v>0.66239999999999988</v>
      </c>
      <c r="Y132" s="37">
        <f>IF(INT(求节点($J$4:$J$21,$I$4:$I$21,节奏总纲!AD132))&gt;$I$21,$I$21,INT(求节点($J$4:$J$21,$I$4:$I$21,节奏总纲!AD132)))</f>
        <v>18</v>
      </c>
      <c r="Z132" s="37">
        <f>IF(INT(求节点($J$4:$J$21,$I$4:$I$21,节奏总纲!AE132))&gt;$I$21,$I$21,INT(求节点($J$4:$J$21,$I$4:$I$21,节奏总纲!AE132)))</f>
        <v>18</v>
      </c>
      <c r="AA132" s="37">
        <f>IF(INT(求节点($J$4:$J$21,$I$4:$I$21,节奏总纲!AF132))&gt;$I$21,$I$21,INT(求节点($J$4:$J$21,$I$4:$I$21,节奏总纲!AF132)))</f>
        <v>18</v>
      </c>
      <c r="AB132" s="37">
        <f>IF(INT(求节点($J$4:$J$21,$I$4:$I$21,节奏总纲!AG132))&gt;$I$21,$I$21,INT(求节点($J$4:$J$21,$I$4:$I$21,节奏总纲!AG132)))</f>
        <v>18</v>
      </c>
      <c r="AC132" s="37">
        <f>IF(INT(求节点($J$4:$J$21,$I$4:$I$21,节奏总纲!AH132))&gt;$I$21,$I$21,INT(求节点($J$4:$J$21,$I$4:$I$21,节奏总纲!AH132)))</f>
        <v>18</v>
      </c>
      <c r="AD132" s="55">
        <f>('[2]功能-行军令'!F$7+'[2]功能-行军令'!F$14+24*60/'[2]功能-行军令'!$F$18)*'[2]功能-行军令'!$AJ$7</f>
        <v>27.599999999999998</v>
      </c>
      <c r="AE132" s="55">
        <f>('[2]功能-行军令'!G$7+'[2]功能-行军令'!G$14+24*60/'[2]功能-行军令'!$F$18)*'[2]功能-行军令'!$AJ$7</f>
        <v>40.199999999999996</v>
      </c>
      <c r="AF132" s="55">
        <f>('[2]功能-行军令'!H$7+'[2]功能-行军令'!H$14+24*60/'[2]功能-行军令'!$F$18)*'[2]功能-行军令'!$AJ$7</f>
        <v>54.6</v>
      </c>
      <c r="AG132" s="55">
        <f>('[2]功能-行军令'!I$7+'[2]功能-行军令'!I$14+24*60/'[2]功能-行军令'!$F$18)*'[2]功能-行军令'!$AJ$7</f>
        <v>61.8</v>
      </c>
      <c r="AH132" s="55">
        <f>('[2]功能-行军令'!J$7+'[2]功能-行军令'!J$14+24*60/'[2]功能-行军令'!$F$18)*'[2]功能-行军令'!$AJ$7</f>
        <v>61.8</v>
      </c>
      <c r="AL132" s="35">
        <v>129</v>
      </c>
      <c r="AM132" s="28">
        <f t="shared" ca="1" si="122"/>
        <v>15.077949548180404</v>
      </c>
      <c r="AN132" s="28">
        <f t="shared" ca="1" si="122"/>
        <v>8.1672226719310519</v>
      </c>
      <c r="AO132" s="28">
        <f t="shared" ca="1" si="122"/>
        <v>5.1582458980617165</v>
      </c>
      <c r="AP132" s="28">
        <f t="shared" ca="1" si="122"/>
        <v>3.5638789841153677</v>
      </c>
      <c r="AQ132" s="28">
        <f t="shared" ca="1" si="122"/>
        <v>3.1362135060215239</v>
      </c>
      <c r="AR132" s="28">
        <f t="shared" ca="1" si="122"/>
        <v>3.1362135060215239</v>
      </c>
      <c r="AS132" s="28">
        <f t="shared" ca="1" si="122"/>
        <v>3.1362135060215239</v>
      </c>
      <c r="AT132" s="28">
        <f t="shared" ca="1" si="122"/>
        <v>3.1362135060215239</v>
      </c>
      <c r="AU132" s="28">
        <f t="shared" ca="1" si="102"/>
        <v>3.1362135060215239</v>
      </c>
      <c r="AV132" s="28">
        <f t="shared" ca="1" si="123"/>
        <v>3.1362135060215239</v>
      </c>
      <c r="AW132" s="28">
        <f t="shared" ca="1" si="123"/>
        <v>3.1362135060215239</v>
      </c>
      <c r="AX132" s="28">
        <f t="shared" ca="1" si="123"/>
        <v>6.2724270120430479</v>
      </c>
      <c r="AY132" s="28">
        <f t="shared" ca="1" si="123"/>
        <v>9.4086405180645709</v>
      </c>
      <c r="AZ132" s="28">
        <f t="shared" ca="1" si="123"/>
        <v>15.681067530107621</v>
      </c>
      <c r="BA132" s="28">
        <f t="shared" ca="1" si="80"/>
        <v>31.362135060215241</v>
      </c>
      <c r="BB132" s="28">
        <f t="shared" ca="1" si="80"/>
        <v>62.724270120430482</v>
      </c>
      <c r="BC132" s="28">
        <f t="shared" ca="1" si="80"/>
        <v>125.44854024086096</v>
      </c>
      <c r="BD132" s="28">
        <f t="shared" ca="1" si="80"/>
        <v>250.89708048172193</v>
      </c>
      <c r="BE132" s="28"/>
      <c r="BF132" s="28">
        <f t="shared" ca="1" si="71"/>
        <v>555.71495260788311</v>
      </c>
      <c r="BG132" s="28"/>
      <c r="BI132" s="28"/>
      <c r="BJ132" s="28"/>
      <c r="BK132" s="28"/>
      <c r="BL132" s="36">
        <v>129</v>
      </c>
      <c r="BM132" s="36">
        <f t="shared" ca="1" si="117"/>
        <v>12.758580036733033</v>
      </c>
      <c r="BN132" s="36">
        <f t="shared" ca="1" si="117"/>
        <v>6.910897519897059</v>
      </c>
      <c r="BO132" s="36">
        <f t="shared" ca="1" si="117"/>
        <v>4.3647773809876158</v>
      </c>
      <c r="BP132" s="36">
        <f t="shared" ca="1" si="117"/>
        <v>3.0156643723187164</v>
      </c>
      <c r="BQ132" s="36">
        <f t="shared" ca="1" si="117"/>
        <v>2.6537846476404705</v>
      </c>
      <c r="BR132" s="36">
        <f t="shared" ca="1" si="117"/>
        <v>2.6537846476404705</v>
      </c>
      <c r="BS132" s="36">
        <f t="shared" ca="1" si="117"/>
        <v>2.6537846476404705</v>
      </c>
      <c r="BT132" s="36">
        <f t="shared" ca="1" si="117"/>
        <v>2.6537846476404705</v>
      </c>
      <c r="BU132" s="36">
        <f t="shared" ca="1" si="117"/>
        <v>2.6537846476404705</v>
      </c>
      <c r="BV132" s="56">
        <f t="shared" ca="1" si="117"/>
        <v>2.6537846476404705</v>
      </c>
      <c r="BW132" s="56">
        <f t="shared" ca="1" si="117"/>
        <v>2.6537846476404705</v>
      </c>
      <c r="BX132" s="56">
        <f t="shared" ca="1" si="117"/>
        <v>5.307569295280941</v>
      </c>
      <c r="BY132" s="56">
        <f t="shared" ca="1" si="117"/>
        <v>7.9613539429214129</v>
      </c>
      <c r="BZ132" s="56">
        <f t="shared" ca="1" si="117"/>
        <v>13.268923238202355</v>
      </c>
      <c r="CA132" s="82">
        <f t="shared" ca="1" si="81"/>
        <v>26.53784647640471</v>
      </c>
      <c r="CB132" s="82">
        <f t="shared" ca="1" si="81"/>
        <v>53.075692952809419</v>
      </c>
      <c r="CC132" s="82">
        <f t="shared" ca="1" si="81"/>
        <v>106.15138590561884</v>
      </c>
      <c r="CD132" s="82">
        <f t="shared" ca="1" si="81"/>
        <v>212.30277181123768</v>
      </c>
      <c r="CE132" s="36">
        <f t="shared" ca="1" si="118"/>
        <v>1.3219290560627566</v>
      </c>
      <c r="CF132" s="36">
        <f t="shared" ca="1" si="118"/>
        <v>0.71604490536732646</v>
      </c>
      <c r="CG132" s="36">
        <f t="shared" ca="1" si="118"/>
        <v>0.45223888760041669</v>
      </c>
      <c r="CH132" s="36">
        <f t="shared" ca="1" si="118"/>
        <v>0.31245595870574239</v>
      </c>
      <c r="CI132" s="36">
        <f t="shared" ca="1" si="118"/>
        <v>0.27496124366105335</v>
      </c>
      <c r="CJ132" s="36">
        <f t="shared" ca="1" si="118"/>
        <v>0.27496124366105335</v>
      </c>
      <c r="CK132" s="36">
        <f t="shared" ca="1" si="118"/>
        <v>0.27496124366105335</v>
      </c>
      <c r="CL132" s="36">
        <f t="shared" ca="1" si="118"/>
        <v>0.27496124366105335</v>
      </c>
      <c r="CM132" s="36">
        <f t="shared" ca="1" si="118"/>
        <v>0.27496124366105335</v>
      </c>
      <c r="CN132" s="56">
        <f t="shared" ca="1" si="118"/>
        <v>0.27496124366105335</v>
      </c>
      <c r="CO132" s="56">
        <f t="shared" ca="1" si="118"/>
        <v>0.27496124366105335</v>
      </c>
      <c r="CP132" s="56">
        <f t="shared" ca="1" si="118"/>
        <v>0.54992248732210669</v>
      </c>
      <c r="CQ132" s="56">
        <f t="shared" ca="1" si="118"/>
        <v>0.82488373098316004</v>
      </c>
      <c r="CR132" s="56">
        <f t="shared" ca="1" si="118"/>
        <v>1.3748062183052672</v>
      </c>
      <c r="CS132" s="82">
        <f t="shared" ca="1" si="82"/>
        <v>2.7496124366105343</v>
      </c>
      <c r="CT132" s="82">
        <f t="shared" ca="1" si="82"/>
        <v>5.4992248732210687</v>
      </c>
      <c r="CU132" s="82">
        <f t="shared" ca="1" si="82"/>
        <v>10.998449746442137</v>
      </c>
      <c r="CV132" s="82">
        <f t="shared" ca="1" si="82"/>
        <v>21.996899492884275</v>
      </c>
      <c r="CW132" s="36">
        <f t="shared" ca="1" si="119"/>
        <v>0.71679999999999999</v>
      </c>
      <c r="CX132" s="36">
        <f t="shared" ca="1" si="119"/>
        <v>0.3882666666666667</v>
      </c>
      <c r="CY132" s="36">
        <f t="shared" ca="1" si="119"/>
        <v>0.24522105263157895</v>
      </c>
      <c r="CZ132" s="36">
        <f t="shared" ca="1" si="119"/>
        <v>0.16942545454545455</v>
      </c>
      <c r="DA132" s="36">
        <f t="shared" ca="1" si="119"/>
        <v>0.14909440000000002</v>
      </c>
      <c r="DB132" s="36">
        <f t="shared" ca="1" si="119"/>
        <v>0.14909440000000002</v>
      </c>
      <c r="DC132" s="36">
        <f t="shared" ca="1" si="119"/>
        <v>0.14909440000000002</v>
      </c>
      <c r="DD132" s="36">
        <f t="shared" ca="1" si="119"/>
        <v>0.14909440000000002</v>
      </c>
      <c r="DE132" s="36">
        <f t="shared" ca="1" si="119"/>
        <v>0.14909440000000002</v>
      </c>
      <c r="DF132" s="56">
        <f t="shared" ca="1" si="119"/>
        <v>0.14909440000000002</v>
      </c>
      <c r="DG132" s="56">
        <f t="shared" ca="1" si="119"/>
        <v>0.14909440000000002</v>
      </c>
      <c r="DH132" s="56">
        <f t="shared" ca="1" si="119"/>
        <v>0.29818880000000003</v>
      </c>
      <c r="DI132" s="56">
        <f t="shared" ca="1" si="119"/>
        <v>0.44728320000000005</v>
      </c>
      <c r="DJ132" s="56">
        <f t="shared" ca="1" si="119"/>
        <v>0.74547200000000013</v>
      </c>
      <c r="DK132" s="82">
        <f t="shared" ca="1" si="83"/>
        <v>1.4909440000000003</v>
      </c>
      <c r="DL132" s="82">
        <f t="shared" ca="1" si="83"/>
        <v>2.9818880000000005</v>
      </c>
      <c r="DM132" s="82">
        <f t="shared" ca="1" si="83"/>
        <v>5.9637760000000011</v>
      </c>
      <c r="DN132" s="82">
        <f t="shared" ca="1" si="83"/>
        <v>11.927552000000002</v>
      </c>
      <c r="DO132" s="36">
        <f t="shared" ca="1" si="120"/>
        <v>0.21766150153846159</v>
      </c>
      <c r="DP132" s="36">
        <f t="shared" ca="1" si="120"/>
        <v>0.11789998000000003</v>
      </c>
      <c r="DQ132" s="36">
        <f t="shared" ca="1" si="120"/>
        <v>7.446314526315792E-2</v>
      </c>
      <c r="DR132" s="36">
        <f t="shared" ca="1" si="120"/>
        <v>5.1447264000000006E-2</v>
      </c>
      <c r="DS132" s="36">
        <f t="shared" ca="1" si="120"/>
        <v>4.5273592320000014E-2</v>
      </c>
      <c r="DT132" s="36">
        <f t="shared" ca="1" si="120"/>
        <v>4.5273592320000014E-2</v>
      </c>
      <c r="DU132" s="36">
        <f t="shared" ca="1" si="120"/>
        <v>4.5273592320000014E-2</v>
      </c>
      <c r="DV132" s="36">
        <f t="shared" ca="1" si="120"/>
        <v>4.5273592320000014E-2</v>
      </c>
      <c r="DW132" s="36">
        <f t="shared" ca="1" si="120"/>
        <v>4.5273592320000014E-2</v>
      </c>
      <c r="DX132" s="56">
        <f t="shared" ca="1" si="120"/>
        <v>4.5273592320000014E-2</v>
      </c>
      <c r="DY132" s="56">
        <f t="shared" ca="1" si="120"/>
        <v>4.5273592320000014E-2</v>
      </c>
      <c r="DZ132" s="56">
        <f t="shared" ca="1" si="120"/>
        <v>9.0547184640000028E-2</v>
      </c>
      <c r="EA132" s="56">
        <f t="shared" ca="1" si="120"/>
        <v>0.13582077696000003</v>
      </c>
      <c r="EB132" s="56">
        <f t="shared" ca="1" si="120"/>
        <v>0.22636796160000003</v>
      </c>
      <c r="EC132" s="82">
        <f t="shared" ca="1" si="90"/>
        <v>0.45273592320000006</v>
      </c>
      <c r="ED132" s="82">
        <f t="shared" ca="1" si="90"/>
        <v>0.90547184640000011</v>
      </c>
      <c r="EE132" s="82">
        <f t="shared" ca="1" si="90"/>
        <v>1.8109436928000002</v>
      </c>
      <c r="EF132" s="82">
        <f t="shared" ca="1" si="84"/>
        <v>3.6218873856000005</v>
      </c>
      <c r="EG132" s="36">
        <f t="shared" ca="1" si="121"/>
        <v>6.2978953846153832E-2</v>
      </c>
      <c r="EH132" s="36">
        <f t="shared" ca="1" si="121"/>
        <v>3.4113599999999994E-2</v>
      </c>
      <c r="EI132" s="36">
        <f t="shared" ca="1" si="121"/>
        <v>2.1545431578947366E-2</v>
      </c>
      <c r="EJ132" s="36">
        <f t="shared" ca="1" si="121"/>
        <v>1.4885934545454541E-2</v>
      </c>
      <c r="EK132" s="36">
        <f t="shared" ca="1" si="121"/>
        <v>1.3099622399999998E-2</v>
      </c>
      <c r="EL132" s="36">
        <f t="shared" ca="1" si="121"/>
        <v>1.3099622399999998E-2</v>
      </c>
      <c r="EM132" s="36">
        <f t="shared" ca="1" si="121"/>
        <v>1.3099622399999998E-2</v>
      </c>
      <c r="EN132" s="36">
        <f t="shared" ca="1" si="121"/>
        <v>1.3099622399999998E-2</v>
      </c>
      <c r="EO132" s="36">
        <f t="shared" ca="1" si="121"/>
        <v>1.3099622399999998E-2</v>
      </c>
      <c r="EP132" s="56">
        <f t="shared" ca="1" si="121"/>
        <v>1.3099622399999998E-2</v>
      </c>
      <c r="EQ132" s="56">
        <f t="shared" ca="1" si="121"/>
        <v>1.3099622399999998E-2</v>
      </c>
      <c r="ER132" s="56">
        <f t="shared" ca="1" si="121"/>
        <v>2.6199244799999997E-2</v>
      </c>
      <c r="ES132" s="56">
        <f t="shared" ca="1" si="121"/>
        <v>3.929886719999999E-2</v>
      </c>
      <c r="ET132" s="56">
        <f t="shared" ca="1" si="121"/>
        <v>6.5498111999999997E-2</v>
      </c>
      <c r="EU132" s="82">
        <f t="shared" ca="1" si="92"/>
        <v>0.13099622399999999</v>
      </c>
      <c r="EV132" s="82">
        <f t="shared" ca="1" si="92"/>
        <v>0.26199244799999999</v>
      </c>
      <c r="EW132" s="82">
        <f t="shared" ca="1" si="92"/>
        <v>0.52398489599999998</v>
      </c>
      <c r="EX132" s="82">
        <f t="shared" ca="1" si="85"/>
        <v>1.047969792</v>
      </c>
    </row>
    <row r="133" spans="19:154" x14ac:dyDescent="0.15">
      <c r="S133" s="36">
        <v>130</v>
      </c>
      <c r="T133" s="40">
        <f>引用信息!W152</f>
        <v>298.97143618685107</v>
      </c>
      <c r="U133" s="40">
        <f>引用信息!X152</f>
        <v>21.267602413148953</v>
      </c>
      <c r="V133" s="40">
        <f>引用信息!Y152</f>
        <v>8.4906666666666677</v>
      </c>
      <c r="W133" s="40">
        <f>引用信息!Z152</f>
        <v>2.2778734000000007</v>
      </c>
      <c r="X133" s="40">
        <f>引用信息!AA152</f>
        <v>0.6590879999999999</v>
      </c>
      <c r="Y133" s="37">
        <f>IF(INT(求节点($J$4:$J$21,$I$4:$I$21,节奏总纲!AD133))&gt;$I$21,$I$21,INT(求节点($J$4:$J$21,$I$4:$I$21,节奏总纲!AD133)))</f>
        <v>18</v>
      </c>
      <c r="Z133" s="37">
        <f>IF(INT(求节点($J$4:$J$21,$I$4:$I$21,节奏总纲!AE133))&gt;$I$21,$I$21,INT(求节点($J$4:$J$21,$I$4:$I$21,节奏总纲!AE133)))</f>
        <v>18</v>
      </c>
      <c r="AA133" s="37">
        <f>IF(INT(求节点($J$4:$J$21,$I$4:$I$21,节奏总纲!AF133))&gt;$I$21,$I$21,INT(求节点($J$4:$J$21,$I$4:$I$21,节奏总纲!AF133)))</f>
        <v>18</v>
      </c>
      <c r="AB133" s="37">
        <f>IF(INT(求节点($J$4:$J$21,$I$4:$I$21,节奏总纲!AG133))&gt;$I$21,$I$21,INT(求节点($J$4:$J$21,$I$4:$I$21,节奏总纲!AG133)))</f>
        <v>18</v>
      </c>
      <c r="AC133" s="37">
        <f>IF(INT(求节点($J$4:$J$21,$I$4:$I$21,节奏总纲!AH133))&gt;$I$21,$I$21,INT(求节点($J$4:$J$21,$I$4:$I$21,节奏总纲!AH133)))</f>
        <v>18</v>
      </c>
      <c r="AD133" s="55">
        <f>('[2]功能-行军令'!F$7+'[2]功能-行军令'!F$14+24*60/'[2]功能-行军令'!$F$18)*'[2]功能-行军令'!$AJ$7</f>
        <v>27.599999999999998</v>
      </c>
      <c r="AE133" s="55">
        <f>('[2]功能-行军令'!G$7+'[2]功能-行军令'!G$14+24*60/'[2]功能-行军令'!$F$18)*'[2]功能-行军令'!$AJ$7</f>
        <v>40.199999999999996</v>
      </c>
      <c r="AF133" s="55">
        <f>('[2]功能-行军令'!H$7+'[2]功能-行军令'!H$14+24*60/'[2]功能-行军令'!$F$18)*'[2]功能-行军令'!$AJ$7</f>
        <v>54.6</v>
      </c>
      <c r="AG133" s="55">
        <f>('[2]功能-行军令'!I$7+'[2]功能-行军令'!I$14+24*60/'[2]功能-行军令'!$F$18)*'[2]功能-行军令'!$AJ$7</f>
        <v>61.8</v>
      </c>
      <c r="AH133" s="55">
        <f>('[2]功能-行军令'!J$7+'[2]功能-行军令'!J$14+24*60/'[2]功能-行军令'!$F$18)*'[2]功能-行军令'!$AJ$7</f>
        <v>61.8</v>
      </c>
      <c r="AL133" s="35">
        <v>130</v>
      </c>
      <c r="AM133" s="28">
        <f t="shared" ca="1" si="122"/>
        <v>15.002559800439501</v>
      </c>
      <c r="AN133" s="28">
        <f t="shared" ca="1" si="122"/>
        <v>8.1263865585713972</v>
      </c>
      <c r="AO133" s="28">
        <f t="shared" ca="1" si="122"/>
        <v>5.132454668571409</v>
      </c>
      <c r="AP133" s="28">
        <f t="shared" ca="1" si="122"/>
        <v>3.5460595891947908</v>
      </c>
      <c r="AQ133" s="28">
        <f t="shared" ca="1" si="122"/>
        <v>3.1205324384914168</v>
      </c>
      <c r="AR133" s="28">
        <f t="shared" ca="1" si="122"/>
        <v>3.1205324384914168</v>
      </c>
      <c r="AS133" s="28">
        <f t="shared" ca="1" si="122"/>
        <v>3.1205324384914168</v>
      </c>
      <c r="AT133" s="28">
        <f t="shared" ca="1" si="122"/>
        <v>3.1205324384914168</v>
      </c>
      <c r="AU133" s="28">
        <f t="shared" ref="AU133:AU164" ca="1" si="124">SUMIF($BM$3:$EX$3,AU$3,$BM133:$EX133)</f>
        <v>3.1205324384914168</v>
      </c>
      <c r="AV133" s="28">
        <f t="shared" ca="1" si="123"/>
        <v>3.1205324384914168</v>
      </c>
      <c r="AW133" s="28">
        <f t="shared" ca="1" si="123"/>
        <v>3.1205324384914168</v>
      </c>
      <c r="AX133" s="28">
        <f t="shared" ca="1" si="123"/>
        <v>6.2410648769828336</v>
      </c>
      <c r="AY133" s="28">
        <f t="shared" ca="1" si="123"/>
        <v>9.3615973154742509</v>
      </c>
      <c r="AZ133" s="28">
        <f t="shared" ca="1" si="123"/>
        <v>15.602662192457084</v>
      </c>
      <c r="BA133" s="28">
        <f t="shared" ca="1" si="80"/>
        <v>31.205324384914167</v>
      </c>
      <c r="BB133" s="28">
        <f t="shared" ca="1" si="80"/>
        <v>62.410648769828335</v>
      </c>
      <c r="BC133" s="28">
        <f t="shared" ca="1" si="80"/>
        <v>124.82129753965667</v>
      </c>
      <c r="BD133" s="28">
        <f t="shared" ca="1" si="80"/>
        <v>249.64259507931334</v>
      </c>
      <c r="BE133" s="28"/>
      <c r="BF133" s="28">
        <f t="shared" ref="BF133:BF196" ca="1" si="125">SUM(AM133:BD133)</f>
        <v>552.93637784484372</v>
      </c>
      <c r="BG133" s="28"/>
      <c r="BI133" s="28"/>
      <c r="BJ133" s="28"/>
      <c r="BK133" s="28"/>
      <c r="BL133" s="36">
        <v>130</v>
      </c>
      <c r="BM133" s="36">
        <f t="shared" ca="1" si="117"/>
        <v>12.694787136549367</v>
      </c>
      <c r="BN133" s="36">
        <f t="shared" ca="1" si="117"/>
        <v>6.8763430322975738</v>
      </c>
      <c r="BO133" s="36">
        <f t="shared" ca="1" si="117"/>
        <v>4.3429534940826784</v>
      </c>
      <c r="BP133" s="36">
        <f t="shared" ca="1" si="117"/>
        <v>3.0005860504571227</v>
      </c>
      <c r="BQ133" s="36">
        <f t="shared" ca="1" si="117"/>
        <v>2.6405157244022686</v>
      </c>
      <c r="BR133" s="36">
        <f t="shared" ca="1" si="117"/>
        <v>2.6405157244022686</v>
      </c>
      <c r="BS133" s="36">
        <f t="shared" ca="1" si="117"/>
        <v>2.6405157244022686</v>
      </c>
      <c r="BT133" s="36">
        <f t="shared" ca="1" si="117"/>
        <v>2.6405157244022686</v>
      </c>
      <c r="BU133" s="36">
        <f t="shared" ca="1" si="117"/>
        <v>2.6405157244022686</v>
      </c>
      <c r="BV133" s="56">
        <f t="shared" ca="1" si="117"/>
        <v>2.6405157244022686</v>
      </c>
      <c r="BW133" s="56">
        <f t="shared" ca="1" si="117"/>
        <v>2.6405157244022686</v>
      </c>
      <c r="BX133" s="56">
        <f t="shared" ca="1" si="117"/>
        <v>5.2810314488045371</v>
      </c>
      <c r="BY133" s="56">
        <f t="shared" ca="1" si="117"/>
        <v>7.9215471732068057</v>
      </c>
      <c r="BZ133" s="56">
        <f t="shared" ca="1" si="117"/>
        <v>13.202578622011343</v>
      </c>
      <c r="CA133" s="82">
        <f t="shared" ca="1" si="81"/>
        <v>26.405157244022686</v>
      </c>
      <c r="CB133" s="82">
        <f t="shared" ca="1" si="81"/>
        <v>52.810314488045371</v>
      </c>
      <c r="CC133" s="82">
        <f t="shared" ca="1" si="81"/>
        <v>105.62062897609074</v>
      </c>
      <c r="CD133" s="82">
        <f t="shared" ca="1" si="81"/>
        <v>211.24125795218148</v>
      </c>
      <c r="CE133" s="36">
        <f t="shared" ca="1" si="118"/>
        <v>1.3153194107824429</v>
      </c>
      <c r="CF133" s="36">
        <f t="shared" ca="1" si="118"/>
        <v>0.71246468084048986</v>
      </c>
      <c r="CG133" s="36">
        <f t="shared" ca="1" si="118"/>
        <v>0.44997769316241465</v>
      </c>
      <c r="CH133" s="36">
        <f t="shared" ca="1" si="118"/>
        <v>0.3108936789122137</v>
      </c>
      <c r="CI133" s="36">
        <f t="shared" ca="1" si="118"/>
        <v>0.27358643744274808</v>
      </c>
      <c r="CJ133" s="36">
        <f t="shared" ca="1" si="118"/>
        <v>0.27358643744274808</v>
      </c>
      <c r="CK133" s="36">
        <f t="shared" ca="1" si="118"/>
        <v>0.27358643744274808</v>
      </c>
      <c r="CL133" s="36">
        <f t="shared" ca="1" si="118"/>
        <v>0.27358643744274808</v>
      </c>
      <c r="CM133" s="36">
        <f t="shared" ca="1" si="118"/>
        <v>0.27358643744274808</v>
      </c>
      <c r="CN133" s="56">
        <f t="shared" ca="1" si="118"/>
        <v>0.27358643744274808</v>
      </c>
      <c r="CO133" s="56">
        <f t="shared" ca="1" si="118"/>
        <v>0.27358643744274808</v>
      </c>
      <c r="CP133" s="56">
        <f t="shared" ca="1" si="118"/>
        <v>0.54717287488549615</v>
      </c>
      <c r="CQ133" s="56">
        <f t="shared" ca="1" si="118"/>
        <v>0.82075931232824428</v>
      </c>
      <c r="CR133" s="56">
        <f t="shared" ca="1" si="118"/>
        <v>1.3679321872137407</v>
      </c>
      <c r="CS133" s="82">
        <f t="shared" ca="1" si="82"/>
        <v>2.7358643744274813</v>
      </c>
      <c r="CT133" s="82">
        <f t="shared" ca="1" si="82"/>
        <v>5.4717287488549626</v>
      </c>
      <c r="CU133" s="82">
        <f t="shared" ca="1" si="82"/>
        <v>10.943457497709925</v>
      </c>
      <c r="CV133" s="82">
        <f t="shared" ca="1" si="82"/>
        <v>21.886914995419851</v>
      </c>
      <c r="CW133" s="36">
        <f t="shared" ca="1" si="119"/>
        <v>0.71321599999999996</v>
      </c>
      <c r="CX133" s="36">
        <f t="shared" ca="1" si="119"/>
        <v>0.38632533333333335</v>
      </c>
      <c r="CY133" s="36">
        <f t="shared" ca="1" si="119"/>
        <v>0.24399494736842106</v>
      </c>
      <c r="CZ133" s="36">
        <f t="shared" ca="1" si="119"/>
        <v>0.16857832727272726</v>
      </c>
      <c r="DA133" s="36">
        <f t="shared" ca="1" si="119"/>
        <v>0.14834892799999999</v>
      </c>
      <c r="DB133" s="36">
        <f t="shared" ca="1" si="119"/>
        <v>0.14834892799999999</v>
      </c>
      <c r="DC133" s="36">
        <f t="shared" ca="1" si="119"/>
        <v>0.14834892799999999</v>
      </c>
      <c r="DD133" s="36">
        <f t="shared" ca="1" si="119"/>
        <v>0.14834892799999999</v>
      </c>
      <c r="DE133" s="36">
        <f t="shared" ca="1" si="119"/>
        <v>0.14834892799999999</v>
      </c>
      <c r="DF133" s="56">
        <f t="shared" ca="1" si="119"/>
        <v>0.14834892799999999</v>
      </c>
      <c r="DG133" s="56">
        <f t="shared" ca="1" si="119"/>
        <v>0.14834892799999999</v>
      </c>
      <c r="DH133" s="56">
        <f t="shared" ca="1" si="119"/>
        <v>0.29669785599999998</v>
      </c>
      <c r="DI133" s="56">
        <f t="shared" ca="1" si="119"/>
        <v>0.44504678400000003</v>
      </c>
      <c r="DJ133" s="56">
        <f t="shared" ca="1" si="119"/>
        <v>0.74174464000000018</v>
      </c>
      <c r="DK133" s="82">
        <f t="shared" ca="1" si="83"/>
        <v>1.4834892800000004</v>
      </c>
      <c r="DL133" s="82">
        <f t="shared" ca="1" si="83"/>
        <v>2.9669785600000007</v>
      </c>
      <c r="DM133" s="82">
        <f t="shared" ca="1" si="83"/>
        <v>5.9339571200000014</v>
      </c>
      <c r="DN133" s="82">
        <f t="shared" ca="1" si="83"/>
        <v>11.867914240000003</v>
      </c>
      <c r="DO133" s="36">
        <f t="shared" ca="1" si="120"/>
        <v>0.2165731940307693</v>
      </c>
      <c r="DP133" s="36">
        <f t="shared" ca="1" si="120"/>
        <v>0.11731048010000004</v>
      </c>
      <c r="DQ133" s="36">
        <f t="shared" ca="1" si="120"/>
        <v>7.4090829536842137E-2</v>
      </c>
      <c r="DR133" s="36">
        <f t="shared" ca="1" si="120"/>
        <v>5.1190027680000014E-2</v>
      </c>
      <c r="DS133" s="36">
        <f t="shared" ca="1" si="120"/>
        <v>4.5047224358400015E-2</v>
      </c>
      <c r="DT133" s="36">
        <f t="shared" ca="1" si="120"/>
        <v>4.5047224358400015E-2</v>
      </c>
      <c r="DU133" s="36">
        <f t="shared" ca="1" si="120"/>
        <v>4.5047224358400015E-2</v>
      </c>
      <c r="DV133" s="36">
        <f t="shared" ca="1" si="120"/>
        <v>4.5047224358400015E-2</v>
      </c>
      <c r="DW133" s="36">
        <f t="shared" ca="1" si="120"/>
        <v>4.5047224358400015E-2</v>
      </c>
      <c r="DX133" s="56">
        <f t="shared" ca="1" si="120"/>
        <v>4.5047224358400015E-2</v>
      </c>
      <c r="DY133" s="56">
        <f t="shared" ca="1" si="120"/>
        <v>4.5047224358400015E-2</v>
      </c>
      <c r="DZ133" s="56">
        <f t="shared" ca="1" si="120"/>
        <v>9.009444871680003E-2</v>
      </c>
      <c r="EA133" s="56">
        <f t="shared" ca="1" si="120"/>
        <v>0.13514167307520003</v>
      </c>
      <c r="EB133" s="56">
        <f t="shared" ca="1" si="120"/>
        <v>0.22523612179200006</v>
      </c>
      <c r="EC133" s="82">
        <f t="shared" ca="1" si="90"/>
        <v>0.45047224358400012</v>
      </c>
      <c r="ED133" s="82">
        <f t="shared" ca="1" si="90"/>
        <v>0.90094448716800024</v>
      </c>
      <c r="EE133" s="82">
        <f t="shared" ca="1" si="90"/>
        <v>1.8018889743360005</v>
      </c>
      <c r="EF133" s="82">
        <f t="shared" ca="1" si="84"/>
        <v>3.603777948672001</v>
      </c>
      <c r="EG133" s="36">
        <f t="shared" ca="1" si="121"/>
        <v>6.2664059076923073E-2</v>
      </c>
      <c r="EH133" s="36">
        <f t="shared" ca="1" si="121"/>
        <v>3.3943031999999998E-2</v>
      </c>
      <c r="EI133" s="36">
        <f t="shared" ca="1" si="121"/>
        <v>2.1437704421052629E-2</v>
      </c>
      <c r="EJ133" s="36">
        <f t="shared" ca="1" si="121"/>
        <v>1.481150487272727E-2</v>
      </c>
      <c r="EK133" s="36">
        <f t="shared" ca="1" si="121"/>
        <v>1.3034124288E-2</v>
      </c>
      <c r="EL133" s="36">
        <f t="shared" ca="1" si="121"/>
        <v>1.3034124288E-2</v>
      </c>
      <c r="EM133" s="36">
        <f t="shared" ca="1" si="121"/>
        <v>1.3034124288E-2</v>
      </c>
      <c r="EN133" s="36">
        <f t="shared" ca="1" si="121"/>
        <v>1.3034124288E-2</v>
      </c>
      <c r="EO133" s="36">
        <f t="shared" ca="1" si="121"/>
        <v>1.3034124288E-2</v>
      </c>
      <c r="EP133" s="56">
        <f t="shared" ca="1" si="121"/>
        <v>1.3034124288E-2</v>
      </c>
      <c r="EQ133" s="56">
        <f t="shared" ca="1" si="121"/>
        <v>1.3034124288E-2</v>
      </c>
      <c r="ER133" s="56">
        <f t="shared" ca="1" si="121"/>
        <v>2.6068248576E-2</v>
      </c>
      <c r="ES133" s="56">
        <f t="shared" ca="1" si="121"/>
        <v>3.9102372863999993E-2</v>
      </c>
      <c r="ET133" s="56">
        <f t="shared" ca="1" si="121"/>
        <v>6.5170621439999993E-2</v>
      </c>
      <c r="EU133" s="82">
        <f t="shared" ca="1" si="92"/>
        <v>0.13034124287999999</v>
      </c>
      <c r="EV133" s="82">
        <f t="shared" ca="1" si="92"/>
        <v>0.26068248575999997</v>
      </c>
      <c r="EW133" s="82">
        <f t="shared" ca="1" si="92"/>
        <v>0.52136497151999994</v>
      </c>
      <c r="EX133" s="82">
        <f t="shared" ca="1" si="85"/>
        <v>1.0427299430399999</v>
      </c>
    </row>
    <row r="134" spans="19:154" x14ac:dyDescent="0.15">
      <c r="S134" s="36">
        <v>131</v>
      </c>
      <c r="T134" s="40">
        <f>引用信息!W153</f>
        <v>297.46906716078649</v>
      </c>
      <c r="U134" s="40">
        <f>引用信息!X153</f>
        <v>21.160730039213529</v>
      </c>
      <c r="V134" s="40">
        <f>引用信息!Y153</f>
        <v>8.4480000000000004</v>
      </c>
      <c r="W134" s="40">
        <f>引用信息!Z153</f>
        <v>2.2664268000000005</v>
      </c>
      <c r="X134" s="40">
        <f>引用信息!AA153</f>
        <v>0.65577599999999991</v>
      </c>
      <c r="Y134" s="37">
        <f>IF(INT(求节点($J$4:$J$21,$I$4:$I$21,节奏总纲!AD134))&gt;$I$21,$I$21,INT(求节点($J$4:$J$21,$I$4:$I$21,节奏总纲!AD134)))</f>
        <v>18</v>
      </c>
      <c r="Z134" s="37">
        <f>IF(INT(求节点($J$4:$J$21,$I$4:$I$21,节奏总纲!AE134))&gt;$I$21,$I$21,INT(求节点($J$4:$J$21,$I$4:$I$21,节奏总纲!AE134)))</f>
        <v>18</v>
      </c>
      <c r="AA134" s="37">
        <f>IF(INT(求节点($J$4:$J$21,$I$4:$I$21,节奏总纲!AF134))&gt;$I$21,$I$21,INT(求节点($J$4:$J$21,$I$4:$I$21,节奏总纲!AF134)))</f>
        <v>18</v>
      </c>
      <c r="AB134" s="37">
        <f>IF(INT(求节点($J$4:$J$21,$I$4:$I$21,节奏总纲!AG134))&gt;$I$21,$I$21,INT(求节点($J$4:$J$21,$I$4:$I$21,节奏总纲!AG134)))</f>
        <v>18</v>
      </c>
      <c r="AC134" s="37">
        <f>IF(INT(求节点($J$4:$J$21,$I$4:$I$21,节奏总纲!AH134))&gt;$I$21,$I$21,INT(求节点($J$4:$J$21,$I$4:$I$21,节奏总纲!AH134)))</f>
        <v>18</v>
      </c>
      <c r="AD134" s="55">
        <f>('[2]功能-行军令'!F$7+'[2]功能-行军令'!F$14+24*60/'[2]功能-行军令'!$F$18)*'[2]功能-行军令'!$AJ$7</f>
        <v>27.599999999999998</v>
      </c>
      <c r="AE134" s="55">
        <f>('[2]功能-行军令'!G$7+'[2]功能-行军令'!G$14+24*60/'[2]功能-行军令'!$F$18)*'[2]功能-行军令'!$AJ$7</f>
        <v>40.199999999999996</v>
      </c>
      <c r="AF134" s="55">
        <f>('[2]功能-行军令'!H$7+'[2]功能-行军令'!H$14+24*60/'[2]功能-行军令'!$F$18)*'[2]功能-行军令'!$AJ$7</f>
        <v>54.6</v>
      </c>
      <c r="AG134" s="55">
        <f>('[2]功能-行军令'!I$7+'[2]功能-行军令'!I$14+24*60/'[2]功能-行军令'!$F$18)*'[2]功能-行军令'!$AJ$7</f>
        <v>61.8</v>
      </c>
      <c r="AH134" s="55">
        <f>('[2]功能-行军令'!J$7+'[2]功能-行军令'!J$14+24*60/'[2]功能-行军令'!$F$18)*'[2]功能-行军令'!$AJ$7</f>
        <v>61.8</v>
      </c>
      <c r="AL134" s="35">
        <v>131</v>
      </c>
      <c r="AM134" s="28">
        <f t="shared" ca="1" si="122"/>
        <v>14.927170052698601</v>
      </c>
      <c r="AN134" s="28">
        <f t="shared" ca="1" si="122"/>
        <v>8.0855504452117426</v>
      </c>
      <c r="AO134" s="28">
        <f t="shared" ca="1" si="122"/>
        <v>5.1066634390811005</v>
      </c>
      <c r="AP134" s="28">
        <f t="shared" ca="1" si="122"/>
        <v>3.5282401942742143</v>
      </c>
      <c r="AQ134" s="28">
        <f t="shared" ca="1" si="122"/>
        <v>3.1048513709613093</v>
      </c>
      <c r="AR134" s="28">
        <f t="shared" ca="1" si="122"/>
        <v>3.1048513709613093</v>
      </c>
      <c r="AS134" s="28">
        <f t="shared" ca="1" si="122"/>
        <v>3.1048513709613093</v>
      </c>
      <c r="AT134" s="28">
        <f t="shared" ca="1" si="122"/>
        <v>3.1048513709613093</v>
      </c>
      <c r="AU134" s="28">
        <f t="shared" ca="1" si="124"/>
        <v>3.1048513709613093</v>
      </c>
      <c r="AV134" s="28">
        <f t="shared" ca="1" si="123"/>
        <v>3.1048513709613093</v>
      </c>
      <c r="AW134" s="28">
        <f t="shared" ca="1" si="123"/>
        <v>3.1048513709613093</v>
      </c>
      <c r="AX134" s="28">
        <f t="shared" ca="1" si="123"/>
        <v>6.2097027419226185</v>
      </c>
      <c r="AY134" s="28">
        <f t="shared" ca="1" si="123"/>
        <v>9.3145541128839273</v>
      </c>
      <c r="AZ134" s="28">
        <f t="shared" ca="1" si="123"/>
        <v>15.524256854806543</v>
      </c>
      <c r="BA134" s="28">
        <f t="shared" ca="1" si="80"/>
        <v>31.048513709613086</v>
      </c>
      <c r="BB134" s="28">
        <f t="shared" ca="1" si="80"/>
        <v>62.097027419226173</v>
      </c>
      <c r="BC134" s="28">
        <f t="shared" ca="1" si="80"/>
        <v>124.19405483845235</v>
      </c>
      <c r="BD134" s="28">
        <f t="shared" ca="1" si="80"/>
        <v>248.38810967690469</v>
      </c>
      <c r="BE134" s="28"/>
      <c r="BF134" s="28">
        <f t="shared" ca="1" si="125"/>
        <v>550.15780308180422</v>
      </c>
      <c r="BG134" s="28"/>
      <c r="BI134" s="28"/>
      <c r="BJ134" s="28"/>
      <c r="BK134" s="28"/>
      <c r="BL134" s="36">
        <v>131</v>
      </c>
      <c r="BM134" s="36">
        <f t="shared" ref="BM134:BZ143" ca="1" si="126">IF(OFFSET($X$3,$S134,BM$1)&lt;BM$3,0,
OFFSET($S$3,$S134,BM$1)
*IFERROR(INDEX($K$49:$K$66,OFFSET($X$3,$S134,BM$1)-BM$3+1),0)
*OFFSET($AC$3,$S134,BM$1)
/(INDEX($D$4:$D$21,BM$3)
*INDEX($E$4:$E$21,BM$3)))</f>
        <v>12.630994236365703</v>
      </c>
      <c r="BN134" s="36">
        <f t="shared" ca="1" si="126"/>
        <v>6.8417885446980895</v>
      </c>
      <c r="BO134" s="36">
        <f t="shared" ca="1" si="126"/>
        <v>4.321129607177741</v>
      </c>
      <c r="BP134" s="36">
        <f t="shared" ca="1" si="126"/>
        <v>2.9855077285955294</v>
      </c>
      <c r="BQ134" s="36">
        <f t="shared" ca="1" si="126"/>
        <v>2.6272468011640662</v>
      </c>
      <c r="BR134" s="36">
        <f t="shared" ca="1" si="126"/>
        <v>2.6272468011640662</v>
      </c>
      <c r="BS134" s="36">
        <f t="shared" ca="1" si="126"/>
        <v>2.6272468011640662</v>
      </c>
      <c r="BT134" s="36">
        <f t="shared" ca="1" si="126"/>
        <v>2.6272468011640662</v>
      </c>
      <c r="BU134" s="36">
        <f t="shared" ca="1" si="126"/>
        <v>2.6272468011640662</v>
      </c>
      <c r="BV134" s="56">
        <f t="shared" ca="1" si="126"/>
        <v>2.6272468011640662</v>
      </c>
      <c r="BW134" s="56">
        <f t="shared" ca="1" si="126"/>
        <v>2.6272468011640662</v>
      </c>
      <c r="BX134" s="56">
        <f t="shared" ca="1" si="126"/>
        <v>5.2544936023281323</v>
      </c>
      <c r="BY134" s="56">
        <f t="shared" ca="1" si="126"/>
        <v>7.8817404034921976</v>
      </c>
      <c r="BZ134" s="56">
        <f t="shared" ca="1" si="126"/>
        <v>13.136234005820331</v>
      </c>
      <c r="CA134" s="82">
        <f t="shared" ca="1" si="81"/>
        <v>26.272468011640662</v>
      </c>
      <c r="CB134" s="82">
        <f t="shared" ca="1" si="81"/>
        <v>52.544936023281323</v>
      </c>
      <c r="CC134" s="82">
        <f t="shared" ca="1" si="81"/>
        <v>105.08987204656265</v>
      </c>
      <c r="CD134" s="82">
        <f t="shared" ca="1" si="81"/>
        <v>210.17974409312529</v>
      </c>
      <c r="CE134" s="36">
        <f t="shared" ref="CE134:CR143" ca="1" si="127">IF(OFFSET($X$3,$S134,CE$1)&lt;CE$3,0,
OFFSET($S$3,$S134,CE$1)
*IFERROR(INDEX($K$49:$K$66,OFFSET($X$3,$S134,CE$1)-CE$3+1),0)
*OFFSET($AC$3,$S134,CE$1)
/(INDEX($D$4:$D$21,CE$3)
*INDEX($E$4:$E$21,CE$3)))</f>
        <v>1.3087097655021291</v>
      </c>
      <c r="CF134" s="36">
        <f t="shared" ca="1" si="127"/>
        <v>0.70888445631365327</v>
      </c>
      <c r="CG134" s="36">
        <f t="shared" ca="1" si="127"/>
        <v>0.44771649872441255</v>
      </c>
      <c r="CH134" s="36">
        <f t="shared" ca="1" si="127"/>
        <v>0.30933139911868501</v>
      </c>
      <c r="CI134" s="36">
        <f t="shared" ca="1" si="127"/>
        <v>0.27221163122444286</v>
      </c>
      <c r="CJ134" s="36">
        <f t="shared" ca="1" si="127"/>
        <v>0.27221163122444286</v>
      </c>
      <c r="CK134" s="36">
        <f t="shared" ca="1" si="127"/>
        <v>0.27221163122444286</v>
      </c>
      <c r="CL134" s="36">
        <f t="shared" ca="1" si="127"/>
        <v>0.27221163122444286</v>
      </c>
      <c r="CM134" s="36">
        <f t="shared" ca="1" si="127"/>
        <v>0.27221163122444286</v>
      </c>
      <c r="CN134" s="56">
        <f t="shared" ca="1" si="127"/>
        <v>0.27221163122444286</v>
      </c>
      <c r="CO134" s="56">
        <f t="shared" ca="1" si="127"/>
        <v>0.27221163122444286</v>
      </c>
      <c r="CP134" s="56">
        <f t="shared" ca="1" si="127"/>
        <v>0.54442326244888573</v>
      </c>
      <c r="CQ134" s="56">
        <f t="shared" ca="1" si="127"/>
        <v>0.81663489367332853</v>
      </c>
      <c r="CR134" s="56">
        <f t="shared" ca="1" si="127"/>
        <v>1.3610581561222141</v>
      </c>
      <c r="CS134" s="82">
        <f t="shared" ca="1" si="82"/>
        <v>2.7221163122444283</v>
      </c>
      <c r="CT134" s="82">
        <f t="shared" ca="1" si="82"/>
        <v>5.4442326244888566</v>
      </c>
      <c r="CU134" s="82">
        <f t="shared" ca="1" si="82"/>
        <v>10.888465248977713</v>
      </c>
      <c r="CV134" s="82">
        <f t="shared" ca="1" si="82"/>
        <v>21.776930497955426</v>
      </c>
      <c r="CW134" s="36">
        <f t="shared" ref="CW134:DJ143" ca="1" si="128">IF(OFFSET($X$3,$S134,CW$1)&lt;CW$3,0,
OFFSET($S$3,$S134,CW$1)
*IFERROR(INDEX($K$49:$K$66,OFFSET($X$3,$S134,CW$1)-CW$3+1),0)
*OFFSET($AC$3,$S134,CW$1)
/(INDEX($D$4:$D$21,CW$3)
*INDEX($E$4:$E$21,CW$3)))</f>
        <v>0.70963199999999993</v>
      </c>
      <c r="CX134" s="36">
        <f t="shared" ca="1" si="128"/>
        <v>0.384384</v>
      </c>
      <c r="CY134" s="36">
        <f t="shared" ca="1" si="128"/>
        <v>0.24276884210526314</v>
      </c>
      <c r="CZ134" s="36">
        <f t="shared" ca="1" si="128"/>
        <v>0.16773119999999997</v>
      </c>
      <c r="DA134" s="36">
        <f t="shared" ca="1" si="128"/>
        <v>0.14760345599999999</v>
      </c>
      <c r="DB134" s="36">
        <f t="shared" ca="1" si="128"/>
        <v>0.14760345599999999</v>
      </c>
      <c r="DC134" s="36">
        <f t="shared" ca="1" si="128"/>
        <v>0.14760345599999999</v>
      </c>
      <c r="DD134" s="36">
        <f t="shared" ca="1" si="128"/>
        <v>0.14760345599999999</v>
      </c>
      <c r="DE134" s="36">
        <f t="shared" ca="1" si="128"/>
        <v>0.14760345599999999</v>
      </c>
      <c r="DF134" s="56">
        <f t="shared" ca="1" si="128"/>
        <v>0.14760345599999999</v>
      </c>
      <c r="DG134" s="56">
        <f t="shared" ca="1" si="128"/>
        <v>0.14760345599999999</v>
      </c>
      <c r="DH134" s="56">
        <f t="shared" ca="1" si="128"/>
        <v>0.29520691199999999</v>
      </c>
      <c r="DI134" s="56">
        <f t="shared" ca="1" si="128"/>
        <v>0.44281036800000001</v>
      </c>
      <c r="DJ134" s="56">
        <f t="shared" ca="1" si="128"/>
        <v>0.73801728000000011</v>
      </c>
      <c r="DK134" s="82">
        <f t="shared" ca="1" si="83"/>
        <v>1.4760345600000002</v>
      </c>
      <c r="DL134" s="82">
        <f t="shared" ca="1" si="83"/>
        <v>2.9520691200000004</v>
      </c>
      <c r="DM134" s="82">
        <f t="shared" ca="1" si="83"/>
        <v>5.9041382400000009</v>
      </c>
      <c r="DN134" s="82">
        <f t="shared" ca="1" si="83"/>
        <v>11.808276480000002</v>
      </c>
      <c r="DO134" s="36">
        <f t="shared" ref="DO134:EB143" ca="1" si="129">IF(OFFSET($X$3,$S134,DO$1)&lt;DO$3,0,
OFFSET($S$3,$S134,DO$1)
*IFERROR(INDEX($K$49:$K$66,OFFSET($X$3,$S134,DO$1)-DO$3+1),0)
*OFFSET($AC$3,$S134,DO$1)
/(INDEX($D$4:$D$21,DO$3)
*INDEX($E$4:$E$21,DO$3)))</f>
        <v>0.21548488652307698</v>
      </c>
      <c r="DP134" s="36">
        <f t="shared" ca="1" si="129"/>
        <v>0.11672098020000003</v>
      </c>
      <c r="DQ134" s="36">
        <f t="shared" ca="1" si="129"/>
        <v>7.371851381052634E-2</v>
      </c>
      <c r="DR134" s="36">
        <f t="shared" ca="1" si="129"/>
        <v>5.0932791360000007E-2</v>
      </c>
      <c r="DS134" s="36">
        <f t="shared" ca="1" si="129"/>
        <v>4.4820856396800009E-2</v>
      </c>
      <c r="DT134" s="36">
        <f t="shared" ca="1" si="129"/>
        <v>4.4820856396800009E-2</v>
      </c>
      <c r="DU134" s="36">
        <f t="shared" ca="1" si="129"/>
        <v>4.4820856396800009E-2</v>
      </c>
      <c r="DV134" s="36">
        <f t="shared" ca="1" si="129"/>
        <v>4.4820856396800009E-2</v>
      </c>
      <c r="DW134" s="36">
        <f t="shared" ca="1" si="129"/>
        <v>4.4820856396800009E-2</v>
      </c>
      <c r="DX134" s="56">
        <f t="shared" ca="1" si="129"/>
        <v>4.4820856396800009E-2</v>
      </c>
      <c r="DY134" s="56">
        <f t="shared" ca="1" si="129"/>
        <v>4.4820856396800009E-2</v>
      </c>
      <c r="DZ134" s="56">
        <f t="shared" ca="1" si="129"/>
        <v>8.9641712793600017E-2</v>
      </c>
      <c r="EA134" s="56">
        <f t="shared" ca="1" si="129"/>
        <v>0.13446256919040001</v>
      </c>
      <c r="EB134" s="56">
        <f t="shared" ca="1" si="129"/>
        <v>0.22410428198400006</v>
      </c>
      <c r="EC134" s="82">
        <f t="shared" ca="1" si="90"/>
        <v>0.44820856396800013</v>
      </c>
      <c r="ED134" s="82">
        <f t="shared" ca="1" si="90"/>
        <v>0.89641712793600026</v>
      </c>
      <c r="EE134" s="82">
        <f t="shared" ca="1" si="90"/>
        <v>1.7928342558720005</v>
      </c>
      <c r="EF134" s="82">
        <f t="shared" ca="1" si="84"/>
        <v>3.585668511744001</v>
      </c>
      <c r="EG134" s="36">
        <f t="shared" ref="EG134:ET143" ca="1" si="130">IF(OFFSET($X$3,$S134,EG$1)&lt;EG$3,0,
OFFSET($S$3,$S134,EG$1)
*IFERROR(INDEX($K$49:$K$66,OFFSET($X$3,$S134,EG$1)-EG$3+1),0)
*OFFSET($AC$3,$S134,EG$1)
/(INDEX($D$4:$D$21,EG$3)
*INDEX($E$4:$E$21,EG$3)))</f>
        <v>6.2349164307692294E-2</v>
      </c>
      <c r="EH134" s="36">
        <f t="shared" ca="1" si="130"/>
        <v>3.3772463999999995E-2</v>
      </c>
      <c r="EI134" s="36">
        <f t="shared" ca="1" si="130"/>
        <v>2.1329977263157891E-2</v>
      </c>
      <c r="EJ134" s="36">
        <f t="shared" ca="1" si="130"/>
        <v>1.4737075199999995E-2</v>
      </c>
      <c r="EK134" s="36">
        <f t="shared" ca="1" si="130"/>
        <v>1.2968626175999998E-2</v>
      </c>
      <c r="EL134" s="36">
        <f t="shared" ca="1" si="130"/>
        <v>1.2968626175999998E-2</v>
      </c>
      <c r="EM134" s="36">
        <f t="shared" ca="1" si="130"/>
        <v>1.2968626175999998E-2</v>
      </c>
      <c r="EN134" s="36">
        <f t="shared" ca="1" si="130"/>
        <v>1.2968626175999998E-2</v>
      </c>
      <c r="EO134" s="36">
        <f t="shared" ca="1" si="130"/>
        <v>1.2968626175999998E-2</v>
      </c>
      <c r="EP134" s="56">
        <f t="shared" ca="1" si="130"/>
        <v>1.2968626175999998E-2</v>
      </c>
      <c r="EQ134" s="56">
        <f t="shared" ca="1" si="130"/>
        <v>1.2968626175999998E-2</v>
      </c>
      <c r="ER134" s="56">
        <f t="shared" ca="1" si="130"/>
        <v>2.5937252351999996E-2</v>
      </c>
      <c r="ES134" s="56">
        <f t="shared" ca="1" si="130"/>
        <v>3.8905878527999996E-2</v>
      </c>
      <c r="ET134" s="56">
        <f t="shared" ca="1" si="130"/>
        <v>6.4843130879999988E-2</v>
      </c>
      <c r="EU134" s="82">
        <f t="shared" ca="1" si="92"/>
        <v>0.12968626175999998</v>
      </c>
      <c r="EV134" s="82">
        <f t="shared" ca="1" si="92"/>
        <v>0.25937252351999995</v>
      </c>
      <c r="EW134" s="82">
        <f t="shared" ca="1" si="92"/>
        <v>0.51874504703999991</v>
      </c>
      <c r="EX134" s="82">
        <f t="shared" ca="1" si="85"/>
        <v>1.0374900940799998</v>
      </c>
    </row>
    <row r="135" spans="19:154" x14ac:dyDescent="0.15">
      <c r="S135" s="36">
        <v>132</v>
      </c>
      <c r="T135" s="40">
        <f>引用信息!W154</f>
        <v>295.96669813472187</v>
      </c>
      <c r="U135" s="40">
        <f>引用信息!X154</f>
        <v>21.053857665278109</v>
      </c>
      <c r="V135" s="40">
        <f>引用信息!Y154</f>
        <v>8.4053333333333331</v>
      </c>
      <c r="W135" s="40">
        <f>引用信息!Z154</f>
        <v>2.2549802000000003</v>
      </c>
      <c r="X135" s="40">
        <f>引用信息!AA154</f>
        <v>0.65246399999999982</v>
      </c>
      <c r="Y135" s="37">
        <f>IF(INT(求节点($J$4:$J$21,$I$4:$I$21,节奏总纲!AD135))&gt;$I$21,$I$21,INT(求节点($J$4:$J$21,$I$4:$I$21,节奏总纲!AD135)))</f>
        <v>18</v>
      </c>
      <c r="Z135" s="37">
        <f>IF(INT(求节点($J$4:$J$21,$I$4:$I$21,节奏总纲!AE135))&gt;$I$21,$I$21,INT(求节点($J$4:$J$21,$I$4:$I$21,节奏总纲!AE135)))</f>
        <v>18</v>
      </c>
      <c r="AA135" s="37">
        <f>IF(INT(求节点($J$4:$J$21,$I$4:$I$21,节奏总纲!AF135))&gt;$I$21,$I$21,INT(求节点($J$4:$J$21,$I$4:$I$21,节奏总纲!AF135)))</f>
        <v>18</v>
      </c>
      <c r="AB135" s="37">
        <f>IF(INT(求节点($J$4:$J$21,$I$4:$I$21,节奏总纲!AG135))&gt;$I$21,$I$21,INT(求节点($J$4:$J$21,$I$4:$I$21,节奏总纲!AG135)))</f>
        <v>18</v>
      </c>
      <c r="AC135" s="37">
        <f>IF(INT(求节点($J$4:$J$21,$I$4:$I$21,节奏总纲!AH135))&gt;$I$21,$I$21,INT(求节点($J$4:$J$21,$I$4:$I$21,节奏总纲!AH135)))</f>
        <v>18</v>
      </c>
      <c r="AD135" s="55">
        <f>('[2]功能-行军令'!F$7+'[2]功能-行军令'!F$14+24*60/'[2]功能-行军令'!$F$18)*'[2]功能-行军令'!$AJ$7</f>
        <v>27.599999999999998</v>
      </c>
      <c r="AE135" s="55">
        <f>('[2]功能-行军令'!G$7+'[2]功能-行军令'!G$14+24*60/'[2]功能-行军令'!$F$18)*'[2]功能-行军令'!$AJ$7</f>
        <v>40.199999999999996</v>
      </c>
      <c r="AF135" s="55">
        <f>('[2]功能-行军令'!H$7+'[2]功能-行军令'!H$14+24*60/'[2]功能-行军令'!$F$18)*'[2]功能-行军令'!$AJ$7</f>
        <v>54.6</v>
      </c>
      <c r="AG135" s="55">
        <f>('[2]功能-行军令'!I$7+'[2]功能-行军令'!I$14+24*60/'[2]功能-行军令'!$F$18)*'[2]功能-行军令'!$AJ$7</f>
        <v>61.8</v>
      </c>
      <c r="AH135" s="55">
        <f>('[2]功能-行军令'!J$7+'[2]功能-行军令'!J$14+24*60/'[2]功能-行军令'!$F$18)*'[2]功能-行军令'!$AJ$7</f>
        <v>61.8</v>
      </c>
      <c r="AL135" s="35">
        <v>132</v>
      </c>
      <c r="AM135" s="28">
        <f t="shared" ref="AM135:AT144" ca="1" si="131">SUMIF($BM$3:$EX$3,AM$3,$BM135:$EX135)</f>
        <v>14.851780304957694</v>
      </c>
      <c r="AN135" s="28">
        <f t="shared" ca="1" si="131"/>
        <v>8.0447143318520862</v>
      </c>
      <c r="AO135" s="28">
        <f t="shared" ca="1" si="131"/>
        <v>5.0808722095907903</v>
      </c>
      <c r="AP135" s="28">
        <f t="shared" ca="1" si="131"/>
        <v>3.5104207993536374</v>
      </c>
      <c r="AQ135" s="28">
        <f t="shared" ca="1" si="131"/>
        <v>3.0891703034312008</v>
      </c>
      <c r="AR135" s="28">
        <f t="shared" ca="1" si="131"/>
        <v>3.0891703034312008</v>
      </c>
      <c r="AS135" s="28">
        <f t="shared" ca="1" si="131"/>
        <v>3.0891703034312008</v>
      </c>
      <c r="AT135" s="28">
        <f t="shared" ca="1" si="131"/>
        <v>3.0891703034312008</v>
      </c>
      <c r="AU135" s="28">
        <f t="shared" ca="1" si="124"/>
        <v>3.0891703034312008</v>
      </c>
      <c r="AV135" s="28">
        <f t="shared" ca="1" si="123"/>
        <v>3.0891703034312008</v>
      </c>
      <c r="AW135" s="28">
        <f t="shared" ca="1" si="123"/>
        <v>3.0891703034312008</v>
      </c>
      <c r="AX135" s="28">
        <f t="shared" ca="1" si="123"/>
        <v>6.1783406068624016</v>
      </c>
      <c r="AY135" s="28">
        <f t="shared" ca="1" si="123"/>
        <v>9.267510910293602</v>
      </c>
      <c r="AZ135" s="28">
        <f t="shared" ca="1" si="123"/>
        <v>15.445851517156004</v>
      </c>
      <c r="BA135" s="28">
        <f t="shared" ca="1" si="80"/>
        <v>30.891703034312009</v>
      </c>
      <c r="BB135" s="28">
        <f t="shared" ca="1" si="80"/>
        <v>61.783406068624018</v>
      </c>
      <c r="BC135" s="28">
        <f t="shared" ca="1" si="80"/>
        <v>123.56681213724804</v>
      </c>
      <c r="BD135" s="28">
        <f t="shared" ca="1" si="80"/>
        <v>247.13362427449607</v>
      </c>
      <c r="BE135" s="28"/>
      <c r="BF135" s="28">
        <f t="shared" ca="1" si="125"/>
        <v>547.37922831876472</v>
      </c>
      <c r="BG135" s="28"/>
      <c r="BI135" s="28"/>
      <c r="BJ135" s="28"/>
      <c r="BK135" s="28"/>
      <c r="BL135" s="36">
        <v>132</v>
      </c>
      <c r="BM135" s="36">
        <f t="shared" ca="1" si="126"/>
        <v>12.567201336182034</v>
      </c>
      <c r="BN135" s="36">
        <f t="shared" ca="1" si="126"/>
        <v>6.8072340570986016</v>
      </c>
      <c r="BO135" s="36">
        <f t="shared" ca="1" si="126"/>
        <v>4.2993057202728009</v>
      </c>
      <c r="BP135" s="36">
        <f t="shared" ca="1" si="126"/>
        <v>2.9704294067339352</v>
      </c>
      <c r="BQ135" s="36">
        <f t="shared" ca="1" si="126"/>
        <v>2.6139778779258633</v>
      </c>
      <c r="BR135" s="36">
        <f t="shared" ca="1" si="126"/>
        <v>2.6139778779258633</v>
      </c>
      <c r="BS135" s="36">
        <f t="shared" ca="1" si="126"/>
        <v>2.6139778779258633</v>
      </c>
      <c r="BT135" s="36">
        <f t="shared" ca="1" si="126"/>
        <v>2.6139778779258633</v>
      </c>
      <c r="BU135" s="36">
        <f t="shared" ca="1" si="126"/>
        <v>2.6139778779258633</v>
      </c>
      <c r="BV135" s="56">
        <f t="shared" ca="1" si="126"/>
        <v>2.6139778779258633</v>
      </c>
      <c r="BW135" s="56">
        <f t="shared" ca="1" si="126"/>
        <v>2.6139778779258633</v>
      </c>
      <c r="BX135" s="56">
        <f t="shared" ca="1" si="126"/>
        <v>5.2279557558517267</v>
      </c>
      <c r="BY135" s="56">
        <f t="shared" ca="1" si="126"/>
        <v>7.8419336337775896</v>
      </c>
      <c r="BZ135" s="56">
        <f t="shared" ca="1" si="126"/>
        <v>13.069889389629317</v>
      </c>
      <c r="CA135" s="82">
        <f t="shared" ca="1" si="81"/>
        <v>26.139778779258634</v>
      </c>
      <c r="CB135" s="82">
        <f t="shared" ca="1" si="81"/>
        <v>52.279557558517268</v>
      </c>
      <c r="CC135" s="82">
        <f t="shared" ca="1" si="81"/>
        <v>104.55911511703454</v>
      </c>
      <c r="CD135" s="82">
        <f t="shared" ca="1" si="81"/>
        <v>209.11823023406907</v>
      </c>
      <c r="CE135" s="36">
        <f t="shared" ca="1" si="127"/>
        <v>1.302100120221815</v>
      </c>
      <c r="CF135" s="36">
        <f t="shared" ca="1" si="127"/>
        <v>0.70530423178681645</v>
      </c>
      <c r="CG135" s="36">
        <f t="shared" ca="1" si="127"/>
        <v>0.44545530428641039</v>
      </c>
      <c r="CH135" s="36">
        <f t="shared" ca="1" si="127"/>
        <v>0.30776911932515627</v>
      </c>
      <c r="CI135" s="36">
        <f t="shared" ca="1" si="127"/>
        <v>0.27083682500613754</v>
      </c>
      <c r="CJ135" s="36">
        <f t="shared" ca="1" si="127"/>
        <v>0.27083682500613754</v>
      </c>
      <c r="CK135" s="36">
        <f t="shared" ca="1" si="127"/>
        <v>0.27083682500613754</v>
      </c>
      <c r="CL135" s="36">
        <f t="shared" ca="1" si="127"/>
        <v>0.27083682500613754</v>
      </c>
      <c r="CM135" s="36">
        <f t="shared" ca="1" si="127"/>
        <v>0.27083682500613754</v>
      </c>
      <c r="CN135" s="56">
        <f t="shared" ca="1" si="127"/>
        <v>0.27083682500613754</v>
      </c>
      <c r="CO135" s="56">
        <f t="shared" ca="1" si="127"/>
        <v>0.27083682500613754</v>
      </c>
      <c r="CP135" s="56">
        <f t="shared" ca="1" si="127"/>
        <v>0.54167365001227508</v>
      </c>
      <c r="CQ135" s="56">
        <f t="shared" ca="1" si="127"/>
        <v>0.81251047501841267</v>
      </c>
      <c r="CR135" s="56">
        <f t="shared" ca="1" si="127"/>
        <v>1.3541841250306879</v>
      </c>
      <c r="CS135" s="82">
        <f t="shared" ca="1" si="82"/>
        <v>2.7083682500613757</v>
      </c>
      <c r="CT135" s="82">
        <f t="shared" ca="1" si="82"/>
        <v>5.4167365001227514</v>
      </c>
      <c r="CU135" s="82">
        <f t="shared" ca="1" si="82"/>
        <v>10.833473000245503</v>
      </c>
      <c r="CV135" s="82">
        <f t="shared" ca="1" si="82"/>
        <v>21.666946000491006</v>
      </c>
      <c r="CW135" s="36">
        <f t="shared" ca="1" si="128"/>
        <v>0.7060479999999999</v>
      </c>
      <c r="CX135" s="36">
        <f t="shared" ca="1" si="128"/>
        <v>0.38244266666666665</v>
      </c>
      <c r="CY135" s="36">
        <f t="shared" ca="1" si="128"/>
        <v>0.24154273684210525</v>
      </c>
      <c r="CZ135" s="36">
        <f t="shared" ca="1" si="128"/>
        <v>0.16688407272727268</v>
      </c>
      <c r="DA135" s="36">
        <f t="shared" ca="1" si="128"/>
        <v>0.146857984</v>
      </c>
      <c r="DB135" s="36">
        <f t="shared" ca="1" si="128"/>
        <v>0.146857984</v>
      </c>
      <c r="DC135" s="36">
        <f t="shared" ca="1" si="128"/>
        <v>0.146857984</v>
      </c>
      <c r="DD135" s="36">
        <f t="shared" ca="1" si="128"/>
        <v>0.146857984</v>
      </c>
      <c r="DE135" s="36">
        <f t="shared" ca="1" si="128"/>
        <v>0.146857984</v>
      </c>
      <c r="DF135" s="56">
        <f t="shared" ca="1" si="128"/>
        <v>0.146857984</v>
      </c>
      <c r="DG135" s="56">
        <f t="shared" ca="1" si="128"/>
        <v>0.146857984</v>
      </c>
      <c r="DH135" s="56">
        <f t="shared" ca="1" si="128"/>
        <v>0.29371596799999999</v>
      </c>
      <c r="DI135" s="56">
        <f t="shared" ca="1" si="128"/>
        <v>0.44057395200000005</v>
      </c>
      <c r="DJ135" s="56">
        <f t="shared" ca="1" si="128"/>
        <v>0.73428992000000004</v>
      </c>
      <c r="DK135" s="82">
        <f t="shared" ca="1" si="83"/>
        <v>1.4685798400000001</v>
      </c>
      <c r="DL135" s="82">
        <f t="shared" ca="1" si="83"/>
        <v>2.9371596800000002</v>
      </c>
      <c r="DM135" s="82">
        <f t="shared" ca="1" si="83"/>
        <v>5.8743193600000003</v>
      </c>
      <c r="DN135" s="82">
        <f t="shared" ca="1" si="83"/>
        <v>11.748638720000001</v>
      </c>
      <c r="DO135" s="36">
        <f t="shared" ca="1" si="129"/>
        <v>0.21439657901538464</v>
      </c>
      <c r="DP135" s="36">
        <f t="shared" ca="1" si="129"/>
        <v>0.11613148030000002</v>
      </c>
      <c r="DQ135" s="36">
        <f t="shared" ca="1" si="129"/>
        <v>7.3346198084210543E-2</v>
      </c>
      <c r="DR135" s="36">
        <f t="shared" ca="1" si="129"/>
        <v>5.067555504E-2</v>
      </c>
      <c r="DS135" s="36">
        <f t="shared" ca="1" si="129"/>
        <v>4.4594488435200003E-2</v>
      </c>
      <c r="DT135" s="36">
        <f t="shared" ca="1" si="129"/>
        <v>4.4594488435200003E-2</v>
      </c>
      <c r="DU135" s="36">
        <f t="shared" ca="1" si="129"/>
        <v>4.4594488435200003E-2</v>
      </c>
      <c r="DV135" s="36">
        <f t="shared" ca="1" si="129"/>
        <v>4.4594488435200003E-2</v>
      </c>
      <c r="DW135" s="36">
        <f t="shared" ca="1" si="129"/>
        <v>4.4594488435200003E-2</v>
      </c>
      <c r="DX135" s="56">
        <f t="shared" ca="1" si="129"/>
        <v>4.4594488435200003E-2</v>
      </c>
      <c r="DY135" s="56">
        <f t="shared" ca="1" si="129"/>
        <v>4.4594488435200003E-2</v>
      </c>
      <c r="DZ135" s="56">
        <f t="shared" ca="1" si="129"/>
        <v>8.9188976870400005E-2</v>
      </c>
      <c r="EA135" s="56">
        <f t="shared" ca="1" si="129"/>
        <v>0.13378346530560001</v>
      </c>
      <c r="EB135" s="56">
        <f t="shared" ca="1" si="129"/>
        <v>0.22297244217600004</v>
      </c>
      <c r="EC135" s="82">
        <f t="shared" ca="1" si="90"/>
        <v>0.44594488435200008</v>
      </c>
      <c r="ED135" s="82">
        <f t="shared" ca="1" si="90"/>
        <v>0.89188976870400016</v>
      </c>
      <c r="EE135" s="82">
        <f t="shared" ca="1" si="90"/>
        <v>1.7837795374080003</v>
      </c>
      <c r="EF135" s="82">
        <f t="shared" ca="1" si="84"/>
        <v>3.5675590748160007</v>
      </c>
      <c r="EG135" s="36">
        <f t="shared" ca="1" si="130"/>
        <v>6.2034269538461514E-2</v>
      </c>
      <c r="EH135" s="36">
        <f t="shared" ca="1" si="130"/>
        <v>3.3601895999999985E-2</v>
      </c>
      <c r="EI135" s="36">
        <f t="shared" ca="1" si="130"/>
        <v>2.122225010526315E-2</v>
      </c>
      <c r="EJ135" s="36">
        <f t="shared" ca="1" si="130"/>
        <v>1.466264552727272E-2</v>
      </c>
      <c r="EK135" s="36">
        <f t="shared" ca="1" si="130"/>
        <v>1.2903128063999996E-2</v>
      </c>
      <c r="EL135" s="36">
        <f t="shared" ca="1" si="130"/>
        <v>1.2903128063999996E-2</v>
      </c>
      <c r="EM135" s="36">
        <f t="shared" ca="1" si="130"/>
        <v>1.2903128063999996E-2</v>
      </c>
      <c r="EN135" s="36">
        <f t="shared" ca="1" si="130"/>
        <v>1.2903128063999996E-2</v>
      </c>
      <c r="EO135" s="36">
        <f t="shared" ca="1" si="130"/>
        <v>1.2903128063999996E-2</v>
      </c>
      <c r="EP135" s="56">
        <f t="shared" ca="1" si="130"/>
        <v>1.2903128063999996E-2</v>
      </c>
      <c r="EQ135" s="56">
        <f t="shared" ca="1" si="130"/>
        <v>1.2903128063999996E-2</v>
      </c>
      <c r="ER135" s="56">
        <f t="shared" ca="1" si="130"/>
        <v>2.5806256127999992E-2</v>
      </c>
      <c r="ES135" s="56">
        <f t="shared" ca="1" si="130"/>
        <v>3.8709384191999985E-2</v>
      </c>
      <c r="ET135" s="56">
        <f t="shared" ca="1" si="130"/>
        <v>6.451564031999997E-2</v>
      </c>
      <c r="EU135" s="82">
        <f t="shared" ca="1" si="92"/>
        <v>0.12903128063999994</v>
      </c>
      <c r="EV135" s="82">
        <f t="shared" ca="1" si="92"/>
        <v>0.25806256127999988</v>
      </c>
      <c r="EW135" s="82">
        <f t="shared" ca="1" si="92"/>
        <v>0.51612512255999976</v>
      </c>
      <c r="EX135" s="82">
        <f t="shared" ca="1" si="85"/>
        <v>1.0322502451199995</v>
      </c>
    </row>
    <row r="136" spans="19:154" x14ac:dyDescent="0.15">
      <c r="S136" s="36">
        <v>133</v>
      </c>
      <c r="T136" s="40">
        <f>引用信息!W155</f>
        <v>294.46432910865735</v>
      </c>
      <c r="U136" s="40">
        <f>引用信息!X155</f>
        <v>20.946985291342688</v>
      </c>
      <c r="V136" s="40">
        <f>引用信息!Y155</f>
        <v>8.3626666666666676</v>
      </c>
      <c r="W136" s="40">
        <f>引用信息!Z155</f>
        <v>2.2435336000000006</v>
      </c>
      <c r="X136" s="40">
        <f>引用信息!AA155</f>
        <v>0.64915199999999995</v>
      </c>
      <c r="Y136" s="37">
        <f>IF(INT(求节点($J$4:$J$21,$I$4:$I$21,节奏总纲!AD136))&gt;$I$21,$I$21,INT(求节点($J$4:$J$21,$I$4:$I$21,节奏总纲!AD136)))</f>
        <v>18</v>
      </c>
      <c r="Z136" s="37">
        <f>IF(INT(求节点($J$4:$J$21,$I$4:$I$21,节奏总纲!AE136))&gt;$I$21,$I$21,INT(求节点($J$4:$J$21,$I$4:$I$21,节奏总纲!AE136)))</f>
        <v>18</v>
      </c>
      <c r="AA136" s="37">
        <f>IF(INT(求节点($J$4:$J$21,$I$4:$I$21,节奏总纲!AF136))&gt;$I$21,$I$21,INT(求节点($J$4:$J$21,$I$4:$I$21,节奏总纲!AF136)))</f>
        <v>18</v>
      </c>
      <c r="AB136" s="37">
        <f>IF(INT(求节点($J$4:$J$21,$I$4:$I$21,节奏总纲!AG136))&gt;$I$21,$I$21,INT(求节点($J$4:$J$21,$I$4:$I$21,节奏总纲!AG136)))</f>
        <v>18</v>
      </c>
      <c r="AC136" s="37">
        <f>IF(INT(求节点($J$4:$J$21,$I$4:$I$21,节奏总纲!AH136))&gt;$I$21,$I$21,INT(求节点($J$4:$J$21,$I$4:$I$21,节奏总纲!AH136)))</f>
        <v>18</v>
      </c>
      <c r="AD136" s="55">
        <f>('[2]功能-行军令'!F$7+'[2]功能-行军令'!F$14+24*60/'[2]功能-行军令'!$F$18)*'[2]功能-行军令'!$AJ$7</f>
        <v>27.599999999999998</v>
      </c>
      <c r="AE136" s="55">
        <f>('[2]功能-行军令'!G$7+'[2]功能-行军令'!G$14+24*60/'[2]功能-行军令'!$F$18)*'[2]功能-行军令'!$AJ$7</f>
        <v>40.199999999999996</v>
      </c>
      <c r="AF136" s="55">
        <f>('[2]功能-行军令'!H$7+'[2]功能-行军令'!H$14+24*60/'[2]功能-行军令'!$F$18)*'[2]功能-行军令'!$AJ$7</f>
        <v>54.6</v>
      </c>
      <c r="AG136" s="55">
        <f>('[2]功能-行军令'!I$7+'[2]功能-行军令'!I$14+24*60/'[2]功能-行军令'!$F$18)*'[2]功能-行军令'!$AJ$7</f>
        <v>61.8</v>
      </c>
      <c r="AH136" s="55">
        <f>('[2]功能-行军令'!J$7+'[2]功能-行军令'!J$14+24*60/'[2]功能-行军令'!$F$18)*'[2]功能-行军令'!$AJ$7</f>
        <v>61.8</v>
      </c>
      <c r="AL136" s="35">
        <v>133</v>
      </c>
      <c r="AM136" s="28">
        <f t="shared" ca="1" si="131"/>
        <v>14.7763905572168</v>
      </c>
      <c r="AN136" s="28">
        <f t="shared" ca="1" si="131"/>
        <v>8.0038782184924315</v>
      </c>
      <c r="AO136" s="28">
        <f t="shared" ca="1" si="131"/>
        <v>5.0550809801004846</v>
      </c>
      <c r="AP136" s="28">
        <f t="shared" ca="1" si="131"/>
        <v>3.4926014044330613</v>
      </c>
      <c r="AQ136" s="28">
        <f t="shared" ca="1" si="131"/>
        <v>3.0734892359010946</v>
      </c>
      <c r="AR136" s="28">
        <f t="shared" ca="1" si="131"/>
        <v>3.0734892359010946</v>
      </c>
      <c r="AS136" s="28">
        <f t="shared" ca="1" si="131"/>
        <v>3.0734892359010946</v>
      </c>
      <c r="AT136" s="28">
        <f t="shared" ca="1" si="131"/>
        <v>3.0734892359010946</v>
      </c>
      <c r="AU136" s="28">
        <f t="shared" ca="1" si="124"/>
        <v>3.0734892359010946</v>
      </c>
      <c r="AV136" s="28">
        <f t="shared" ca="1" si="123"/>
        <v>3.0734892359010946</v>
      </c>
      <c r="AW136" s="28">
        <f t="shared" ca="1" si="123"/>
        <v>3.0734892359010946</v>
      </c>
      <c r="AX136" s="28">
        <f t="shared" ca="1" si="123"/>
        <v>6.1469784718021891</v>
      </c>
      <c r="AY136" s="28">
        <f t="shared" ca="1" si="123"/>
        <v>9.2204677077032819</v>
      </c>
      <c r="AZ136" s="28">
        <f t="shared" ca="1" si="123"/>
        <v>15.367446179505471</v>
      </c>
      <c r="BA136" s="28">
        <f t="shared" ca="1" si="80"/>
        <v>30.734892359010942</v>
      </c>
      <c r="BB136" s="28">
        <f t="shared" ca="1" si="80"/>
        <v>61.469784718021884</v>
      </c>
      <c r="BC136" s="28">
        <f t="shared" ca="1" si="80"/>
        <v>122.93956943604377</v>
      </c>
      <c r="BD136" s="28">
        <f t="shared" ca="1" si="80"/>
        <v>245.87913887208754</v>
      </c>
      <c r="BE136" s="28"/>
      <c r="BF136" s="28">
        <f t="shared" ca="1" si="125"/>
        <v>544.60065355572556</v>
      </c>
      <c r="BG136" s="28"/>
      <c r="BI136" s="28"/>
      <c r="BJ136" s="28"/>
      <c r="BK136" s="28"/>
      <c r="BL136" s="36">
        <v>133</v>
      </c>
      <c r="BM136" s="36">
        <f t="shared" ca="1" si="126"/>
        <v>12.503408435998374</v>
      </c>
      <c r="BN136" s="36">
        <f t="shared" ca="1" si="126"/>
        <v>6.7726795694991191</v>
      </c>
      <c r="BO136" s="36">
        <f t="shared" ca="1" si="126"/>
        <v>4.2774818333678652</v>
      </c>
      <c r="BP136" s="36">
        <f t="shared" ca="1" si="126"/>
        <v>2.9553510848723428</v>
      </c>
      <c r="BQ136" s="36">
        <f t="shared" ca="1" si="126"/>
        <v>2.6007089546876618</v>
      </c>
      <c r="BR136" s="36">
        <f t="shared" ca="1" si="126"/>
        <v>2.6007089546876618</v>
      </c>
      <c r="BS136" s="36">
        <f t="shared" ca="1" si="126"/>
        <v>2.6007089546876618</v>
      </c>
      <c r="BT136" s="36">
        <f t="shared" ca="1" si="126"/>
        <v>2.6007089546876618</v>
      </c>
      <c r="BU136" s="36">
        <f t="shared" ca="1" si="126"/>
        <v>2.6007089546876618</v>
      </c>
      <c r="BV136" s="56">
        <f t="shared" ca="1" si="126"/>
        <v>2.6007089546876618</v>
      </c>
      <c r="BW136" s="56">
        <f t="shared" ca="1" si="126"/>
        <v>2.6007089546876618</v>
      </c>
      <c r="BX136" s="56">
        <f t="shared" ca="1" si="126"/>
        <v>5.2014179093753237</v>
      </c>
      <c r="BY136" s="56">
        <f t="shared" ca="1" si="126"/>
        <v>7.8021268640629842</v>
      </c>
      <c r="BZ136" s="56">
        <f t="shared" ca="1" si="126"/>
        <v>13.003544773438309</v>
      </c>
      <c r="CA136" s="82">
        <f t="shared" ca="1" si="81"/>
        <v>26.007089546876617</v>
      </c>
      <c r="CB136" s="82">
        <f t="shared" ca="1" si="81"/>
        <v>52.014179093753235</v>
      </c>
      <c r="CC136" s="82">
        <f t="shared" ca="1" si="81"/>
        <v>104.02835818750647</v>
      </c>
      <c r="CD136" s="82">
        <f t="shared" ca="1" si="81"/>
        <v>208.05671637501294</v>
      </c>
      <c r="CE136" s="36">
        <f t="shared" ca="1" si="127"/>
        <v>1.2954904749415017</v>
      </c>
      <c r="CF136" s="36">
        <f t="shared" ca="1" si="127"/>
        <v>0.70172400725998008</v>
      </c>
      <c r="CG136" s="36">
        <f t="shared" ca="1" si="127"/>
        <v>0.44319410984840846</v>
      </c>
      <c r="CH136" s="36">
        <f t="shared" ca="1" si="127"/>
        <v>0.30620683953162764</v>
      </c>
      <c r="CI136" s="36">
        <f t="shared" ca="1" si="127"/>
        <v>0.26946201878783232</v>
      </c>
      <c r="CJ136" s="36">
        <f t="shared" ca="1" si="127"/>
        <v>0.26946201878783232</v>
      </c>
      <c r="CK136" s="36">
        <f t="shared" ca="1" si="127"/>
        <v>0.26946201878783232</v>
      </c>
      <c r="CL136" s="36">
        <f t="shared" ca="1" si="127"/>
        <v>0.26946201878783232</v>
      </c>
      <c r="CM136" s="36">
        <f t="shared" ca="1" si="127"/>
        <v>0.26946201878783232</v>
      </c>
      <c r="CN136" s="56">
        <f t="shared" ca="1" si="127"/>
        <v>0.26946201878783232</v>
      </c>
      <c r="CO136" s="56">
        <f t="shared" ca="1" si="127"/>
        <v>0.26946201878783232</v>
      </c>
      <c r="CP136" s="56">
        <f t="shared" ca="1" si="127"/>
        <v>0.53892403757566465</v>
      </c>
      <c r="CQ136" s="56">
        <f t="shared" ca="1" si="127"/>
        <v>0.80838605636349692</v>
      </c>
      <c r="CR136" s="56">
        <f t="shared" ca="1" si="127"/>
        <v>1.3473100939391618</v>
      </c>
      <c r="CS136" s="82">
        <f t="shared" ca="1" si="82"/>
        <v>2.6946201878783236</v>
      </c>
      <c r="CT136" s="82">
        <f t="shared" ca="1" si="82"/>
        <v>5.3892403757566472</v>
      </c>
      <c r="CU136" s="82">
        <f t="shared" ca="1" si="82"/>
        <v>10.778480751513294</v>
      </c>
      <c r="CV136" s="82">
        <f t="shared" ca="1" si="82"/>
        <v>21.556961503026589</v>
      </c>
      <c r="CW136" s="36">
        <f t="shared" ca="1" si="128"/>
        <v>0.7024640000000002</v>
      </c>
      <c r="CX136" s="36">
        <f t="shared" ca="1" si="128"/>
        <v>0.38050133333333341</v>
      </c>
      <c r="CY136" s="36">
        <f t="shared" ca="1" si="128"/>
        <v>0.24031663157894742</v>
      </c>
      <c r="CZ136" s="36">
        <f t="shared" ca="1" si="128"/>
        <v>0.16603694545454548</v>
      </c>
      <c r="DA136" s="36">
        <f t="shared" ca="1" si="128"/>
        <v>0.14611251200000003</v>
      </c>
      <c r="DB136" s="36">
        <f t="shared" ca="1" si="128"/>
        <v>0.14611251200000003</v>
      </c>
      <c r="DC136" s="36">
        <f t="shared" ca="1" si="128"/>
        <v>0.14611251200000003</v>
      </c>
      <c r="DD136" s="36">
        <f t="shared" ca="1" si="128"/>
        <v>0.14611251200000003</v>
      </c>
      <c r="DE136" s="36">
        <f t="shared" ca="1" si="128"/>
        <v>0.14611251200000003</v>
      </c>
      <c r="DF136" s="56">
        <f t="shared" ca="1" si="128"/>
        <v>0.14611251200000003</v>
      </c>
      <c r="DG136" s="56">
        <f t="shared" ca="1" si="128"/>
        <v>0.14611251200000003</v>
      </c>
      <c r="DH136" s="56">
        <f t="shared" ca="1" si="128"/>
        <v>0.29222502400000006</v>
      </c>
      <c r="DI136" s="56">
        <f t="shared" ca="1" si="128"/>
        <v>0.43833753600000003</v>
      </c>
      <c r="DJ136" s="56">
        <f t="shared" ca="1" si="128"/>
        <v>0.73056256000000019</v>
      </c>
      <c r="DK136" s="82">
        <f t="shared" ca="1" si="83"/>
        <v>1.4611251200000004</v>
      </c>
      <c r="DL136" s="82">
        <f t="shared" ca="1" si="83"/>
        <v>2.9222502400000008</v>
      </c>
      <c r="DM136" s="82">
        <f t="shared" ca="1" si="83"/>
        <v>5.8445004800000016</v>
      </c>
      <c r="DN136" s="82">
        <f t="shared" ca="1" si="83"/>
        <v>11.689000960000003</v>
      </c>
      <c r="DO136" s="36">
        <f t="shared" ca="1" si="129"/>
        <v>0.21330827150769238</v>
      </c>
      <c r="DP136" s="36">
        <f t="shared" ca="1" si="129"/>
        <v>0.11554198040000004</v>
      </c>
      <c r="DQ136" s="36">
        <f t="shared" ca="1" si="129"/>
        <v>7.2973882357894759E-2</v>
      </c>
      <c r="DR136" s="36">
        <f t="shared" ca="1" si="129"/>
        <v>5.0418318720000008E-2</v>
      </c>
      <c r="DS136" s="36">
        <f t="shared" ca="1" si="129"/>
        <v>4.4368120473600017E-2</v>
      </c>
      <c r="DT136" s="36">
        <f t="shared" ca="1" si="129"/>
        <v>4.4368120473600017E-2</v>
      </c>
      <c r="DU136" s="36">
        <f t="shared" ca="1" si="129"/>
        <v>4.4368120473600017E-2</v>
      </c>
      <c r="DV136" s="36">
        <f t="shared" ca="1" si="129"/>
        <v>4.4368120473600017E-2</v>
      </c>
      <c r="DW136" s="36">
        <f t="shared" ca="1" si="129"/>
        <v>4.4368120473600017E-2</v>
      </c>
      <c r="DX136" s="56">
        <f t="shared" ca="1" si="129"/>
        <v>4.4368120473600017E-2</v>
      </c>
      <c r="DY136" s="56">
        <f t="shared" ca="1" si="129"/>
        <v>4.4368120473600017E-2</v>
      </c>
      <c r="DZ136" s="56">
        <f t="shared" ca="1" si="129"/>
        <v>8.8736240947200035E-2</v>
      </c>
      <c r="EA136" s="56">
        <f t="shared" ca="1" si="129"/>
        <v>0.13310436142080001</v>
      </c>
      <c r="EB136" s="56">
        <f t="shared" ca="1" si="129"/>
        <v>0.22184060236800004</v>
      </c>
      <c r="EC136" s="82">
        <f t="shared" ca="1" si="90"/>
        <v>0.44368120473600009</v>
      </c>
      <c r="ED136" s="82">
        <f t="shared" ca="1" si="90"/>
        <v>0.88736240947200018</v>
      </c>
      <c r="EE136" s="82">
        <f t="shared" ca="1" si="90"/>
        <v>1.7747248189440004</v>
      </c>
      <c r="EF136" s="82">
        <f t="shared" ca="1" si="84"/>
        <v>3.5494496378880007</v>
      </c>
      <c r="EG136" s="36">
        <f t="shared" ca="1" si="130"/>
        <v>6.1719374769230763E-2</v>
      </c>
      <c r="EH136" s="36">
        <f t="shared" ca="1" si="130"/>
        <v>3.3431327999999996E-2</v>
      </c>
      <c r="EI136" s="36">
        <f t="shared" ca="1" si="130"/>
        <v>2.111452294736842E-2</v>
      </c>
      <c r="EJ136" s="36">
        <f t="shared" ca="1" si="130"/>
        <v>1.4588215854545452E-2</v>
      </c>
      <c r="EK136" s="36">
        <f t="shared" ca="1" si="130"/>
        <v>1.2837629951999999E-2</v>
      </c>
      <c r="EL136" s="36">
        <f t="shared" ca="1" si="130"/>
        <v>1.2837629951999999E-2</v>
      </c>
      <c r="EM136" s="36">
        <f t="shared" ca="1" si="130"/>
        <v>1.2837629951999999E-2</v>
      </c>
      <c r="EN136" s="36">
        <f t="shared" ca="1" si="130"/>
        <v>1.2837629951999999E-2</v>
      </c>
      <c r="EO136" s="36">
        <f t="shared" ca="1" si="130"/>
        <v>1.2837629951999999E-2</v>
      </c>
      <c r="EP136" s="56">
        <f t="shared" ca="1" si="130"/>
        <v>1.2837629951999999E-2</v>
      </c>
      <c r="EQ136" s="56">
        <f t="shared" ca="1" si="130"/>
        <v>1.2837629951999999E-2</v>
      </c>
      <c r="ER136" s="56">
        <f t="shared" ca="1" si="130"/>
        <v>2.5675259903999999E-2</v>
      </c>
      <c r="ES136" s="56">
        <f t="shared" ca="1" si="130"/>
        <v>3.8512889855999995E-2</v>
      </c>
      <c r="ET136" s="56">
        <f t="shared" ca="1" si="130"/>
        <v>6.4188149759999993E-2</v>
      </c>
      <c r="EU136" s="82">
        <f t="shared" ca="1" si="92"/>
        <v>0.12837629951999999</v>
      </c>
      <c r="EV136" s="82">
        <f t="shared" ca="1" si="92"/>
        <v>0.25675259903999997</v>
      </c>
      <c r="EW136" s="82">
        <f t="shared" ca="1" si="92"/>
        <v>0.51350519807999995</v>
      </c>
      <c r="EX136" s="82">
        <f t="shared" ca="1" si="85"/>
        <v>1.0270103961599999</v>
      </c>
    </row>
    <row r="137" spans="19:154" x14ac:dyDescent="0.15">
      <c r="S137" s="36">
        <v>134</v>
      </c>
      <c r="T137" s="40">
        <f>引用信息!W156</f>
        <v>292.96196008259273</v>
      </c>
      <c r="U137" s="40">
        <f>引用信息!X156</f>
        <v>20.840112917407264</v>
      </c>
      <c r="V137" s="40">
        <f>引用信息!Y156</f>
        <v>8.32</v>
      </c>
      <c r="W137" s="40">
        <f>引用信息!Z156</f>
        <v>2.2320870000000008</v>
      </c>
      <c r="X137" s="40">
        <f>引用信息!AA156</f>
        <v>0.64583999999999986</v>
      </c>
      <c r="Y137" s="37">
        <f>IF(INT(求节点($J$4:$J$21,$I$4:$I$21,节奏总纲!AD137))&gt;$I$21,$I$21,INT(求节点($J$4:$J$21,$I$4:$I$21,节奏总纲!AD137)))</f>
        <v>18</v>
      </c>
      <c r="Z137" s="37">
        <f>IF(INT(求节点($J$4:$J$21,$I$4:$I$21,节奏总纲!AE137))&gt;$I$21,$I$21,INT(求节点($J$4:$J$21,$I$4:$I$21,节奏总纲!AE137)))</f>
        <v>18</v>
      </c>
      <c r="AA137" s="37">
        <f>IF(INT(求节点($J$4:$J$21,$I$4:$I$21,节奏总纲!AF137))&gt;$I$21,$I$21,INT(求节点($J$4:$J$21,$I$4:$I$21,节奏总纲!AF137)))</f>
        <v>18</v>
      </c>
      <c r="AB137" s="37">
        <f>IF(INT(求节点($J$4:$J$21,$I$4:$I$21,节奏总纲!AG137))&gt;$I$21,$I$21,INT(求节点($J$4:$J$21,$I$4:$I$21,节奏总纲!AG137)))</f>
        <v>18</v>
      </c>
      <c r="AC137" s="37">
        <f>IF(INT(求节点($J$4:$J$21,$I$4:$I$21,节奏总纲!AH137))&gt;$I$21,$I$21,INT(求节点($J$4:$J$21,$I$4:$I$21,节奏总纲!AH137)))</f>
        <v>18</v>
      </c>
      <c r="AD137" s="55">
        <f>('[2]功能-行军令'!F$7+'[2]功能-行军令'!F$14+24*60/'[2]功能-行军令'!$F$18)*'[2]功能-行军令'!$AJ$7</f>
        <v>27.599999999999998</v>
      </c>
      <c r="AE137" s="55">
        <f>('[2]功能-行军令'!G$7+'[2]功能-行军令'!G$14+24*60/'[2]功能-行军令'!$F$18)*'[2]功能-行军令'!$AJ$7</f>
        <v>40.199999999999996</v>
      </c>
      <c r="AF137" s="55">
        <f>('[2]功能-行军令'!H$7+'[2]功能-行军令'!H$14+24*60/'[2]功能-行军令'!$F$18)*'[2]功能-行军令'!$AJ$7</f>
        <v>54.6</v>
      </c>
      <c r="AG137" s="55">
        <f>('[2]功能-行军令'!I$7+'[2]功能-行军令'!I$14+24*60/'[2]功能-行军令'!$F$18)*'[2]功能-行军令'!$AJ$7</f>
        <v>61.8</v>
      </c>
      <c r="AH137" s="55">
        <f>('[2]功能-行军令'!J$7+'[2]功能-行军令'!J$14+24*60/'[2]功能-行军令'!$F$18)*'[2]功能-行军令'!$AJ$7</f>
        <v>61.8</v>
      </c>
      <c r="AL137" s="35">
        <v>134</v>
      </c>
      <c r="AM137" s="28">
        <f t="shared" ca="1" si="131"/>
        <v>14.701000809475897</v>
      </c>
      <c r="AN137" s="28">
        <f t="shared" ca="1" si="131"/>
        <v>7.963042105132776</v>
      </c>
      <c r="AO137" s="28">
        <f t="shared" ca="1" si="131"/>
        <v>5.0292897506101726</v>
      </c>
      <c r="AP137" s="28">
        <f t="shared" ca="1" si="131"/>
        <v>3.4747820095124831</v>
      </c>
      <c r="AQ137" s="28">
        <f t="shared" ca="1" si="131"/>
        <v>3.0578081683709852</v>
      </c>
      <c r="AR137" s="28">
        <f t="shared" ca="1" si="131"/>
        <v>3.0578081683709852</v>
      </c>
      <c r="AS137" s="28">
        <f t="shared" ca="1" si="131"/>
        <v>3.0578081683709852</v>
      </c>
      <c r="AT137" s="28">
        <f t="shared" ca="1" si="131"/>
        <v>3.0578081683709852</v>
      </c>
      <c r="AU137" s="28">
        <f t="shared" ca="1" si="124"/>
        <v>3.0578081683709852</v>
      </c>
      <c r="AV137" s="28">
        <f t="shared" ca="1" si="123"/>
        <v>3.0578081683709852</v>
      </c>
      <c r="AW137" s="28">
        <f t="shared" ca="1" si="123"/>
        <v>3.0578081683709852</v>
      </c>
      <c r="AX137" s="28">
        <f t="shared" ca="1" si="123"/>
        <v>6.1156163367419705</v>
      </c>
      <c r="AY137" s="28">
        <f t="shared" ca="1" si="123"/>
        <v>9.1734245051129566</v>
      </c>
      <c r="AZ137" s="28">
        <f t="shared" ca="1" si="123"/>
        <v>15.289040841854929</v>
      </c>
      <c r="BA137" s="28">
        <f t="shared" ca="1" si="80"/>
        <v>30.578081683709858</v>
      </c>
      <c r="BB137" s="28">
        <f t="shared" ca="1" si="80"/>
        <v>61.156163367419715</v>
      </c>
      <c r="BC137" s="28">
        <f t="shared" ca="1" si="80"/>
        <v>122.31232673483943</v>
      </c>
      <c r="BD137" s="28">
        <f t="shared" ca="1" si="80"/>
        <v>244.62465346967886</v>
      </c>
      <c r="BE137" s="28"/>
      <c r="BF137" s="28">
        <f t="shared" ca="1" si="125"/>
        <v>541.82207879268594</v>
      </c>
      <c r="BG137" s="28"/>
      <c r="BI137" s="28"/>
      <c r="BJ137" s="28"/>
      <c r="BK137" s="28"/>
      <c r="BL137" s="36">
        <v>134</v>
      </c>
      <c r="BM137" s="36">
        <f t="shared" ca="1" si="126"/>
        <v>12.439615535814706</v>
      </c>
      <c r="BN137" s="36">
        <f t="shared" ca="1" si="126"/>
        <v>6.7381250818996321</v>
      </c>
      <c r="BO137" s="36">
        <f t="shared" ca="1" si="126"/>
        <v>4.2556579464629252</v>
      </c>
      <c r="BP137" s="36">
        <f t="shared" ca="1" si="126"/>
        <v>2.9402727630107481</v>
      </c>
      <c r="BQ137" s="36">
        <f t="shared" ca="1" si="126"/>
        <v>2.5874400314494586</v>
      </c>
      <c r="BR137" s="36">
        <f t="shared" ca="1" si="126"/>
        <v>2.5874400314494586</v>
      </c>
      <c r="BS137" s="36">
        <f t="shared" ca="1" si="126"/>
        <v>2.5874400314494586</v>
      </c>
      <c r="BT137" s="36">
        <f t="shared" ca="1" si="126"/>
        <v>2.5874400314494586</v>
      </c>
      <c r="BU137" s="36">
        <f t="shared" ca="1" si="126"/>
        <v>2.5874400314494586</v>
      </c>
      <c r="BV137" s="56">
        <f t="shared" ca="1" si="126"/>
        <v>2.5874400314494586</v>
      </c>
      <c r="BW137" s="56">
        <f t="shared" ca="1" si="126"/>
        <v>2.5874400314494586</v>
      </c>
      <c r="BX137" s="56">
        <f t="shared" ca="1" si="126"/>
        <v>5.1748800628989171</v>
      </c>
      <c r="BY137" s="56">
        <f t="shared" ca="1" si="126"/>
        <v>7.7623200943483761</v>
      </c>
      <c r="BZ137" s="56">
        <f t="shared" ca="1" si="126"/>
        <v>12.937200157247295</v>
      </c>
      <c r="CA137" s="82">
        <f t="shared" ca="1" si="81"/>
        <v>25.87440031449459</v>
      </c>
      <c r="CB137" s="82">
        <f t="shared" ca="1" si="81"/>
        <v>51.74880062898918</v>
      </c>
      <c r="CC137" s="82">
        <f t="shared" ca="1" si="81"/>
        <v>103.49760125797836</v>
      </c>
      <c r="CD137" s="82">
        <f t="shared" ca="1" si="81"/>
        <v>206.99520251595672</v>
      </c>
      <c r="CE137" s="36">
        <f t="shared" ca="1" si="127"/>
        <v>1.2888808296611876</v>
      </c>
      <c r="CF137" s="36">
        <f t="shared" ca="1" si="127"/>
        <v>0.69814378273314326</v>
      </c>
      <c r="CG137" s="36">
        <f t="shared" ca="1" si="127"/>
        <v>0.4409329154104063</v>
      </c>
      <c r="CH137" s="36">
        <f t="shared" ca="1" si="127"/>
        <v>0.30464455973809884</v>
      </c>
      <c r="CI137" s="36">
        <f t="shared" ca="1" si="127"/>
        <v>0.268087212569527</v>
      </c>
      <c r="CJ137" s="36">
        <f t="shared" ca="1" si="127"/>
        <v>0.268087212569527</v>
      </c>
      <c r="CK137" s="36">
        <f t="shared" ca="1" si="127"/>
        <v>0.268087212569527</v>
      </c>
      <c r="CL137" s="36">
        <f t="shared" ca="1" si="127"/>
        <v>0.268087212569527</v>
      </c>
      <c r="CM137" s="36">
        <f t="shared" ca="1" si="127"/>
        <v>0.268087212569527</v>
      </c>
      <c r="CN137" s="56">
        <f t="shared" ca="1" si="127"/>
        <v>0.268087212569527</v>
      </c>
      <c r="CO137" s="56">
        <f t="shared" ca="1" si="127"/>
        <v>0.268087212569527</v>
      </c>
      <c r="CP137" s="56">
        <f t="shared" ca="1" si="127"/>
        <v>0.536174425139054</v>
      </c>
      <c r="CQ137" s="56">
        <f t="shared" ca="1" si="127"/>
        <v>0.80426163770858106</v>
      </c>
      <c r="CR137" s="56">
        <f t="shared" ca="1" si="127"/>
        <v>1.3404360628476353</v>
      </c>
      <c r="CS137" s="82">
        <f t="shared" ca="1" si="82"/>
        <v>2.6808721256952706</v>
      </c>
      <c r="CT137" s="82">
        <f t="shared" ca="1" si="82"/>
        <v>5.3617442513905411</v>
      </c>
      <c r="CU137" s="82">
        <f t="shared" ca="1" si="82"/>
        <v>10.723488502781082</v>
      </c>
      <c r="CV137" s="82">
        <f t="shared" ca="1" si="82"/>
        <v>21.446977005562164</v>
      </c>
      <c r="CW137" s="36">
        <f t="shared" ca="1" si="128"/>
        <v>0.69888000000000017</v>
      </c>
      <c r="CX137" s="36">
        <f t="shared" ca="1" si="128"/>
        <v>0.37856000000000006</v>
      </c>
      <c r="CY137" s="36">
        <f t="shared" ca="1" si="128"/>
        <v>0.23909052631578953</v>
      </c>
      <c r="CZ137" s="36">
        <f t="shared" ca="1" si="128"/>
        <v>0.16518981818181819</v>
      </c>
      <c r="DA137" s="36">
        <f t="shared" ca="1" si="128"/>
        <v>0.14536704000000003</v>
      </c>
      <c r="DB137" s="36">
        <f t="shared" ca="1" si="128"/>
        <v>0.14536704000000003</v>
      </c>
      <c r="DC137" s="36">
        <f t="shared" ca="1" si="128"/>
        <v>0.14536704000000003</v>
      </c>
      <c r="DD137" s="36">
        <f t="shared" ca="1" si="128"/>
        <v>0.14536704000000003</v>
      </c>
      <c r="DE137" s="36">
        <f t="shared" ca="1" si="128"/>
        <v>0.14536704000000003</v>
      </c>
      <c r="DF137" s="56">
        <f t="shared" ca="1" si="128"/>
        <v>0.14536704000000003</v>
      </c>
      <c r="DG137" s="56">
        <f t="shared" ca="1" si="128"/>
        <v>0.14536704000000003</v>
      </c>
      <c r="DH137" s="56">
        <f t="shared" ca="1" si="128"/>
        <v>0.29073408000000006</v>
      </c>
      <c r="DI137" s="56">
        <f t="shared" ca="1" si="128"/>
        <v>0.43610111999999995</v>
      </c>
      <c r="DJ137" s="56">
        <f t="shared" ca="1" si="128"/>
        <v>0.72683520000000013</v>
      </c>
      <c r="DK137" s="82">
        <f t="shared" ca="1" si="83"/>
        <v>1.4536704000000003</v>
      </c>
      <c r="DL137" s="82">
        <f t="shared" ca="1" si="83"/>
        <v>2.9073408000000005</v>
      </c>
      <c r="DM137" s="82">
        <f t="shared" ca="1" si="83"/>
        <v>5.814681600000001</v>
      </c>
      <c r="DN137" s="82">
        <f t="shared" ca="1" si="83"/>
        <v>11.629363200000002</v>
      </c>
      <c r="DO137" s="36">
        <f t="shared" ca="1" si="129"/>
        <v>0.21221996400000009</v>
      </c>
      <c r="DP137" s="36">
        <f t="shared" ca="1" si="129"/>
        <v>0.11495248050000005</v>
      </c>
      <c r="DQ137" s="36">
        <f t="shared" ca="1" si="129"/>
        <v>7.2601566631578976E-2</v>
      </c>
      <c r="DR137" s="36">
        <f t="shared" ca="1" si="129"/>
        <v>5.0161082400000015E-2</v>
      </c>
      <c r="DS137" s="36">
        <f t="shared" ca="1" si="129"/>
        <v>4.4141752512000018E-2</v>
      </c>
      <c r="DT137" s="36">
        <f t="shared" ca="1" si="129"/>
        <v>4.4141752512000018E-2</v>
      </c>
      <c r="DU137" s="36">
        <f t="shared" ca="1" si="129"/>
        <v>4.4141752512000018E-2</v>
      </c>
      <c r="DV137" s="36">
        <f t="shared" ca="1" si="129"/>
        <v>4.4141752512000018E-2</v>
      </c>
      <c r="DW137" s="36">
        <f t="shared" ca="1" si="129"/>
        <v>4.4141752512000018E-2</v>
      </c>
      <c r="DX137" s="56">
        <f t="shared" ca="1" si="129"/>
        <v>4.4141752512000018E-2</v>
      </c>
      <c r="DY137" s="56">
        <f t="shared" ca="1" si="129"/>
        <v>4.4141752512000018E-2</v>
      </c>
      <c r="DZ137" s="56">
        <f t="shared" ca="1" si="129"/>
        <v>8.8283505024000036E-2</v>
      </c>
      <c r="EA137" s="56">
        <f t="shared" ca="1" si="129"/>
        <v>0.13242525753600004</v>
      </c>
      <c r="EB137" s="56">
        <f t="shared" ca="1" si="129"/>
        <v>0.22070876256000008</v>
      </c>
      <c r="EC137" s="82">
        <f t="shared" ca="1" si="90"/>
        <v>0.44141752512000015</v>
      </c>
      <c r="ED137" s="82">
        <f t="shared" ca="1" si="90"/>
        <v>0.88283505024000031</v>
      </c>
      <c r="EE137" s="82">
        <f t="shared" ca="1" si="90"/>
        <v>1.7656701004800006</v>
      </c>
      <c r="EF137" s="82">
        <f t="shared" ca="1" si="84"/>
        <v>3.5313402009600012</v>
      </c>
      <c r="EG137" s="36">
        <f t="shared" ca="1" si="130"/>
        <v>6.1404479999999984E-2</v>
      </c>
      <c r="EH137" s="36">
        <f t="shared" ca="1" si="130"/>
        <v>3.3260759999999993E-2</v>
      </c>
      <c r="EI137" s="36">
        <f t="shared" ca="1" si="130"/>
        <v>2.1006795789473679E-2</v>
      </c>
      <c r="EJ137" s="36">
        <f t="shared" ca="1" si="130"/>
        <v>1.4513786181818176E-2</v>
      </c>
      <c r="EK137" s="36">
        <f t="shared" ca="1" si="130"/>
        <v>1.2772131839999996E-2</v>
      </c>
      <c r="EL137" s="36">
        <f t="shared" ca="1" si="130"/>
        <v>1.2772131839999996E-2</v>
      </c>
      <c r="EM137" s="36">
        <f t="shared" ca="1" si="130"/>
        <v>1.2772131839999996E-2</v>
      </c>
      <c r="EN137" s="36">
        <f t="shared" ca="1" si="130"/>
        <v>1.2772131839999996E-2</v>
      </c>
      <c r="EO137" s="36">
        <f t="shared" ca="1" si="130"/>
        <v>1.2772131839999996E-2</v>
      </c>
      <c r="EP137" s="56">
        <f t="shared" ca="1" si="130"/>
        <v>1.2772131839999996E-2</v>
      </c>
      <c r="EQ137" s="56">
        <f t="shared" ca="1" si="130"/>
        <v>1.2772131839999996E-2</v>
      </c>
      <c r="ER137" s="56">
        <f t="shared" ca="1" si="130"/>
        <v>2.5544263679999991E-2</v>
      </c>
      <c r="ES137" s="56">
        <f t="shared" ca="1" si="130"/>
        <v>3.8316395519999984E-2</v>
      </c>
      <c r="ET137" s="56">
        <f t="shared" ca="1" si="130"/>
        <v>6.3860659199999989E-2</v>
      </c>
      <c r="EU137" s="82">
        <f t="shared" ca="1" si="92"/>
        <v>0.12772131839999998</v>
      </c>
      <c r="EV137" s="82">
        <f t="shared" ca="1" si="92"/>
        <v>0.25544263679999996</v>
      </c>
      <c r="EW137" s="82">
        <f t="shared" ca="1" si="92"/>
        <v>0.51088527359999991</v>
      </c>
      <c r="EX137" s="82">
        <f t="shared" ca="1" si="85"/>
        <v>1.0217705471999998</v>
      </c>
    </row>
    <row r="138" spans="19:154" x14ac:dyDescent="0.15">
      <c r="S138" s="36">
        <v>135</v>
      </c>
      <c r="T138" s="40">
        <f>引用信息!W157</f>
        <v>291.45959105652815</v>
      </c>
      <c r="U138" s="40">
        <f>引用信息!X157</f>
        <v>20.73324054347184</v>
      </c>
      <c r="V138" s="40">
        <f>引用信息!Y157</f>
        <v>8.277333333333333</v>
      </c>
      <c r="W138" s="40">
        <f>引用信息!Z157</f>
        <v>2.2206404000000006</v>
      </c>
      <c r="X138" s="40">
        <f>引用信息!AA157</f>
        <v>0.64252799999999988</v>
      </c>
      <c r="Y138" s="37">
        <f>IF(INT(求节点($J$4:$J$21,$I$4:$I$21,节奏总纲!AD138))&gt;$I$21,$I$21,INT(求节点($J$4:$J$21,$I$4:$I$21,节奏总纲!AD138)))</f>
        <v>18</v>
      </c>
      <c r="Z138" s="37">
        <f>IF(INT(求节点($J$4:$J$21,$I$4:$I$21,节奏总纲!AE138))&gt;$I$21,$I$21,INT(求节点($J$4:$J$21,$I$4:$I$21,节奏总纲!AE138)))</f>
        <v>18</v>
      </c>
      <c r="AA138" s="37">
        <f>IF(INT(求节点($J$4:$J$21,$I$4:$I$21,节奏总纲!AF138))&gt;$I$21,$I$21,INT(求节点($J$4:$J$21,$I$4:$I$21,节奏总纲!AF138)))</f>
        <v>18</v>
      </c>
      <c r="AB138" s="37">
        <f>IF(INT(求节点($J$4:$J$21,$I$4:$I$21,节奏总纲!AG138))&gt;$I$21,$I$21,INT(求节点($J$4:$J$21,$I$4:$I$21,节奏总纲!AG138)))</f>
        <v>18</v>
      </c>
      <c r="AC138" s="37">
        <f>IF(INT(求节点($J$4:$J$21,$I$4:$I$21,节奏总纲!AH138))&gt;$I$21,$I$21,INT(求节点($J$4:$J$21,$I$4:$I$21,节奏总纲!AH138)))</f>
        <v>18</v>
      </c>
      <c r="AD138" s="55">
        <f>('[2]功能-行军令'!F$7+'[2]功能-行军令'!F$14+24*60/'[2]功能-行军令'!$F$18)*'[2]功能-行军令'!$AJ$7</f>
        <v>27.599999999999998</v>
      </c>
      <c r="AE138" s="55">
        <f>('[2]功能-行军令'!G$7+'[2]功能-行军令'!G$14+24*60/'[2]功能-行军令'!$F$18)*'[2]功能-行军令'!$AJ$7</f>
        <v>40.199999999999996</v>
      </c>
      <c r="AF138" s="55">
        <f>('[2]功能-行军令'!H$7+'[2]功能-行军令'!H$14+24*60/'[2]功能-行军令'!$F$18)*'[2]功能-行军令'!$AJ$7</f>
        <v>54.6</v>
      </c>
      <c r="AG138" s="55">
        <f>('[2]功能-行军令'!I$7+'[2]功能-行军令'!I$14+24*60/'[2]功能-行军令'!$F$18)*'[2]功能-行军令'!$AJ$7</f>
        <v>61.8</v>
      </c>
      <c r="AH138" s="55">
        <f>('[2]功能-行军令'!J$7+'[2]功能-行军令'!J$14+24*60/'[2]功能-行军令'!$F$18)*'[2]功能-行军令'!$AJ$7</f>
        <v>61.8</v>
      </c>
      <c r="AL138" s="35">
        <v>135</v>
      </c>
      <c r="AM138" s="28">
        <f t="shared" ca="1" si="131"/>
        <v>14.625611061734991</v>
      </c>
      <c r="AN138" s="28">
        <f t="shared" ca="1" si="131"/>
        <v>7.9222059917731205</v>
      </c>
      <c r="AO138" s="28">
        <f t="shared" ca="1" si="131"/>
        <v>5.003498521119865</v>
      </c>
      <c r="AP138" s="28">
        <f t="shared" ca="1" si="131"/>
        <v>3.4569626145919066</v>
      </c>
      <c r="AQ138" s="28">
        <f t="shared" ca="1" si="131"/>
        <v>3.0421271008408786</v>
      </c>
      <c r="AR138" s="28">
        <f t="shared" ca="1" si="131"/>
        <v>3.0421271008408786</v>
      </c>
      <c r="AS138" s="28">
        <f t="shared" ca="1" si="131"/>
        <v>3.0421271008408786</v>
      </c>
      <c r="AT138" s="28">
        <f t="shared" ca="1" si="131"/>
        <v>3.0421271008408786</v>
      </c>
      <c r="AU138" s="28">
        <f t="shared" ca="1" si="124"/>
        <v>3.0421271008408786</v>
      </c>
      <c r="AV138" s="28">
        <f t="shared" ca="1" si="123"/>
        <v>3.0421271008408786</v>
      </c>
      <c r="AW138" s="28">
        <f t="shared" ca="1" si="123"/>
        <v>3.0421271008408786</v>
      </c>
      <c r="AX138" s="28">
        <f t="shared" ca="1" si="123"/>
        <v>6.0842542016817571</v>
      </c>
      <c r="AY138" s="28">
        <f t="shared" ca="1" si="123"/>
        <v>9.126381302522633</v>
      </c>
      <c r="AZ138" s="28">
        <f t="shared" ca="1" si="123"/>
        <v>15.210635504204392</v>
      </c>
      <c r="BA138" s="28">
        <f t="shared" ca="1" si="80"/>
        <v>30.421271008408784</v>
      </c>
      <c r="BB138" s="28">
        <f t="shared" ca="1" si="80"/>
        <v>60.842542016817568</v>
      </c>
      <c r="BC138" s="28">
        <f t="shared" ca="1" si="80"/>
        <v>121.68508403363514</v>
      </c>
      <c r="BD138" s="28">
        <f t="shared" ca="1" si="80"/>
        <v>243.37016806727027</v>
      </c>
      <c r="BE138" s="28"/>
      <c r="BF138" s="28">
        <f t="shared" ca="1" si="125"/>
        <v>539.04350402964656</v>
      </c>
      <c r="BG138" s="28"/>
      <c r="BI138" s="28"/>
      <c r="BJ138" s="28"/>
      <c r="BK138" s="28"/>
      <c r="BL138" s="36">
        <v>135</v>
      </c>
      <c r="BM138" s="36">
        <f t="shared" ca="1" si="126"/>
        <v>12.375822635631041</v>
      </c>
      <c r="BN138" s="36">
        <f t="shared" ca="1" si="126"/>
        <v>6.7035705943001469</v>
      </c>
      <c r="BO138" s="36">
        <f t="shared" ca="1" si="126"/>
        <v>4.2338340595579878</v>
      </c>
      <c r="BP138" s="36">
        <f t="shared" ca="1" si="126"/>
        <v>2.9251944411491548</v>
      </c>
      <c r="BQ138" s="36">
        <f t="shared" ca="1" si="126"/>
        <v>2.5741711082112566</v>
      </c>
      <c r="BR138" s="36">
        <f t="shared" ca="1" si="126"/>
        <v>2.5741711082112566</v>
      </c>
      <c r="BS138" s="36">
        <f t="shared" ca="1" si="126"/>
        <v>2.5741711082112566</v>
      </c>
      <c r="BT138" s="36">
        <f t="shared" ca="1" si="126"/>
        <v>2.5741711082112566</v>
      </c>
      <c r="BU138" s="36">
        <f t="shared" ca="1" si="126"/>
        <v>2.5741711082112566</v>
      </c>
      <c r="BV138" s="56">
        <f t="shared" ca="1" si="126"/>
        <v>2.5741711082112566</v>
      </c>
      <c r="BW138" s="56">
        <f t="shared" ca="1" si="126"/>
        <v>2.5741711082112566</v>
      </c>
      <c r="BX138" s="56">
        <f t="shared" ca="1" si="126"/>
        <v>5.1483422164225132</v>
      </c>
      <c r="BY138" s="56">
        <f t="shared" ca="1" si="126"/>
        <v>7.7225133246337689</v>
      </c>
      <c r="BZ138" s="56">
        <f t="shared" ca="1" si="126"/>
        <v>12.870855541056285</v>
      </c>
      <c r="CA138" s="82">
        <f t="shared" ca="1" si="81"/>
        <v>25.74171108211257</v>
      </c>
      <c r="CB138" s="82">
        <f t="shared" ca="1" si="81"/>
        <v>51.483422164225139</v>
      </c>
      <c r="CC138" s="82">
        <f t="shared" ca="1" si="81"/>
        <v>102.96684432845028</v>
      </c>
      <c r="CD138" s="82">
        <f t="shared" ca="1" si="81"/>
        <v>205.93368865690056</v>
      </c>
      <c r="CE138" s="36">
        <f t="shared" ca="1" si="127"/>
        <v>1.2822711843808736</v>
      </c>
      <c r="CF138" s="36">
        <f t="shared" ca="1" si="127"/>
        <v>0.69456355820630655</v>
      </c>
      <c r="CG138" s="36">
        <f t="shared" ca="1" si="127"/>
        <v>0.43867172097240414</v>
      </c>
      <c r="CH138" s="36">
        <f t="shared" ca="1" si="127"/>
        <v>0.3030822799445701</v>
      </c>
      <c r="CI138" s="36">
        <f t="shared" ca="1" si="127"/>
        <v>0.26671240635122173</v>
      </c>
      <c r="CJ138" s="36">
        <f t="shared" ca="1" si="127"/>
        <v>0.26671240635122173</v>
      </c>
      <c r="CK138" s="36">
        <f t="shared" ca="1" si="127"/>
        <v>0.26671240635122173</v>
      </c>
      <c r="CL138" s="36">
        <f t="shared" ca="1" si="127"/>
        <v>0.26671240635122173</v>
      </c>
      <c r="CM138" s="36">
        <f t="shared" ca="1" si="127"/>
        <v>0.26671240635122173</v>
      </c>
      <c r="CN138" s="56">
        <f t="shared" ca="1" si="127"/>
        <v>0.26671240635122173</v>
      </c>
      <c r="CO138" s="56">
        <f t="shared" ca="1" si="127"/>
        <v>0.26671240635122173</v>
      </c>
      <c r="CP138" s="56">
        <f t="shared" ca="1" si="127"/>
        <v>0.53342481270244346</v>
      </c>
      <c r="CQ138" s="56">
        <f t="shared" ca="1" si="127"/>
        <v>0.80013721905366519</v>
      </c>
      <c r="CR138" s="56">
        <f t="shared" ca="1" si="127"/>
        <v>1.3335620317561085</v>
      </c>
      <c r="CS138" s="82">
        <f t="shared" ca="1" si="82"/>
        <v>2.6671240635122171</v>
      </c>
      <c r="CT138" s="82">
        <f t="shared" ca="1" si="82"/>
        <v>5.3342481270244342</v>
      </c>
      <c r="CU138" s="82">
        <f t="shared" ca="1" si="82"/>
        <v>10.668496254048868</v>
      </c>
      <c r="CV138" s="82">
        <f t="shared" ca="1" si="82"/>
        <v>21.336992508097737</v>
      </c>
      <c r="CW138" s="36">
        <f t="shared" ca="1" si="128"/>
        <v>0.69529600000000014</v>
      </c>
      <c r="CX138" s="36">
        <f t="shared" ca="1" si="128"/>
        <v>0.37661866666666671</v>
      </c>
      <c r="CY138" s="36">
        <f t="shared" ca="1" si="128"/>
        <v>0.23786442105263161</v>
      </c>
      <c r="CZ138" s="36">
        <f t="shared" ca="1" si="128"/>
        <v>0.16434269090909093</v>
      </c>
      <c r="DA138" s="36">
        <f t="shared" ca="1" si="128"/>
        <v>0.14462156800000003</v>
      </c>
      <c r="DB138" s="36">
        <f t="shared" ca="1" si="128"/>
        <v>0.14462156800000003</v>
      </c>
      <c r="DC138" s="36">
        <f t="shared" ca="1" si="128"/>
        <v>0.14462156800000003</v>
      </c>
      <c r="DD138" s="36">
        <f t="shared" ca="1" si="128"/>
        <v>0.14462156800000003</v>
      </c>
      <c r="DE138" s="36">
        <f t="shared" ca="1" si="128"/>
        <v>0.14462156800000003</v>
      </c>
      <c r="DF138" s="56">
        <f t="shared" ca="1" si="128"/>
        <v>0.14462156800000003</v>
      </c>
      <c r="DG138" s="56">
        <f t="shared" ca="1" si="128"/>
        <v>0.14462156800000003</v>
      </c>
      <c r="DH138" s="56">
        <f t="shared" ca="1" si="128"/>
        <v>0.28924313600000007</v>
      </c>
      <c r="DI138" s="56">
        <f t="shared" ca="1" si="128"/>
        <v>0.43386470399999993</v>
      </c>
      <c r="DJ138" s="56">
        <f t="shared" ca="1" si="128"/>
        <v>0.72310784000000006</v>
      </c>
      <c r="DK138" s="82">
        <f t="shared" ca="1" si="83"/>
        <v>1.4462156800000001</v>
      </c>
      <c r="DL138" s="82">
        <f t="shared" ca="1" si="83"/>
        <v>2.8924313600000002</v>
      </c>
      <c r="DM138" s="82">
        <f t="shared" ca="1" si="83"/>
        <v>5.7848627200000005</v>
      </c>
      <c r="DN138" s="82">
        <f t="shared" ca="1" si="83"/>
        <v>11.569725440000001</v>
      </c>
      <c r="DO138" s="36">
        <f t="shared" ca="1" si="129"/>
        <v>0.21113165649230775</v>
      </c>
      <c r="DP138" s="36">
        <f t="shared" ca="1" si="129"/>
        <v>0.11436298060000004</v>
      </c>
      <c r="DQ138" s="36">
        <f t="shared" ca="1" si="129"/>
        <v>7.2229250905263179E-2</v>
      </c>
      <c r="DR138" s="36">
        <f t="shared" ca="1" si="129"/>
        <v>4.9903846080000008E-2</v>
      </c>
      <c r="DS138" s="36">
        <f t="shared" ca="1" si="129"/>
        <v>4.3915384550400012E-2</v>
      </c>
      <c r="DT138" s="36">
        <f t="shared" ca="1" si="129"/>
        <v>4.3915384550400012E-2</v>
      </c>
      <c r="DU138" s="36">
        <f t="shared" ca="1" si="129"/>
        <v>4.3915384550400012E-2</v>
      </c>
      <c r="DV138" s="36">
        <f t="shared" ca="1" si="129"/>
        <v>4.3915384550400012E-2</v>
      </c>
      <c r="DW138" s="36">
        <f t="shared" ca="1" si="129"/>
        <v>4.3915384550400012E-2</v>
      </c>
      <c r="DX138" s="56">
        <f t="shared" ca="1" si="129"/>
        <v>4.3915384550400012E-2</v>
      </c>
      <c r="DY138" s="56">
        <f t="shared" ca="1" si="129"/>
        <v>4.3915384550400012E-2</v>
      </c>
      <c r="DZ138" s="56">
        <f t="shared" ca="1" si="129"/>
        <v>8.7830769100800024E-2</v>
      </c>
      <c r="EA138" s="56">
        <f t="shared" ca="1" si="129"/>
        <v>0.13174615365120002</v>
      </c>
      <c r="EB138" s="56">
        <f t="shared" ca="1" si="129"/>
        <v>0.21957692275200005</v>
      </c>
      <c r="EC138" s="82">
        <f t="shared" ca="1" si="90"/>
        <v>0.43915384550400011</v>
      </c>
      <c r="ED138" s="82">
        <f t="shared" ca="1" si="90"/>
        <v>0.87830769100800021</v>
      </c>
      <c r="EE138" s="82">
        <f t="shared" ca="1" si="90"/>
        <v>1.7566153820160004</v>
      </c>
      <c r="EF138" s="82">
        <f t="shared" ca="1" si="84"/>
        <v>3.5132307640320009</v>
      </c>
      <c r="EG138" s="36">
        <f t="shared" ca="1" si="130"/>
        <v>6.1089585230769211E-2</v>
      </c>
      <c r="EH138" s="36">
        <f t="shared" ca="1" si="130"/>
        <v>3.3090191999999991E-2</v>
      </c>
      <c r="EI138" s="36">
        <f t="shared" ca="1" si="130"/>
        <v>2.0899068631578942E-2</v>
      </c>
      <c r="EJ138" s="36">
        <f t="shared" ca="1" si="130"/>
        <v>1.4439356509090904E-2</v>
      </c>
      <c r="EK138" s="36">
        <f t="shared" ca="1" si="130"/>
        <v>1.2706633727999996E-2</v>
      </c>
      <c r="EL138" s="36">
        <f t="shared" ca="1" si="130"/>
        <v>1.2706633727999996E-2</v>
      </c>
      <c r="EM138" s="36">
        <f t="shared" ca="1" si="130"/>
        <v>1.2706633727999996E-2</v>
      </c>
      <c r="EN138" s="36">
        <f t="shared" ca="1" si="130"/>
        <v>1.2706633727999996E-2</v>
      </c>
      <c r="EO138" s="36">
        <f t="shared" ca="1" si="130"/>
        <v>1.2706633727999996E-2</v>
      </c>
      <c r="EP138" s="56">
        <f t="shared" ca="1" si="130"/>
        <v>1.2706633727999996E-2</v>
      </c>
      <c r="EQ138" s="56">
        <f t="shared" ca="1" si="130"/>
        <v>1.2706633727999996E-2</v>
      </c>
      <c r="ER138" s="56">
        <f t="shared" ca="1" si="130"/>
        <v>2.5413267455999991E-2</v>
      </c>
      <c r="ES138" s="56">
        <f t="shared" ca="1" si="130"/>
        <v>3.8119901183999993E-2</v>
      </c>
      <c r="ET138" s="56">
        <f t="shared" ca="1" si="130"/>
        <v>6.3533168639999985E-2</v>
      </c>
      <c r="EU138" s="82">
        <f t="shared" ca="1" si="92"/>
        <v>0.12706633727999997</v>
      </c>
      <c r="EV138" s="82">
        <f t="shared" ca="1" si="92"/>
        <v>0.25413267455999994</v>
      </c>
      <c r="EW138" s="82">
        <f t="shared" ca="1" si="92"/>
        <v>0.50826534911999988</v>
      </c>
      <c r="EX138" s="82">
        <f t="shared" ca="1" si="85"/>
        <v>1.0165306982399998</v>
      </c>
    </row>
    <row r="139" spans="19:154" x14ac:dyDescent="0.15">
      <c r="S139" s="36">
        <v>136</v>
      </c>
      <c r="T139" s="40">
        <f>引用信息!W158</f>
        <v>289.95722203046358</v>
      </c>
      <c r="U139" s="40">
        <f>引用信息!X158</f>
        <v>20.626368169536423</v>
      </c>
      <c r="V139" s="40">
        <f>引用信息!Y158</f>
        <v>8.2346666666666675</v>
      </c>
      <c r="W139" s="40">
        <f>引用信息!Z158</f>
        <v>2.2091938000000009</v>
      </c>
      <c r="X139" s="40">
        <f>引用信息!AA158</f>
        <v>0.63921600000000001</v>
      </c>
      <c r="Y139" s="37">
        <f>IF(INT(求节点($J$4:$J$21,$I$4:$I$21,节奏总纲!AD139))&gt;$I$21,$I$21,INT(求节点($J$4:$J$21,$I$4:$I$21,节奏总纲!AD139)))</f>
        <v>18</v>
      </c>
      <c r="Z139" s="37">
        <f>IF(INT(求节点($J$4:$J$21,$I$4:$I$21,节奏总纲!AE139))&gt;$I$21,$I$21,INT(求节点($J$4:$J$21,$I$4:$I$21,节奏总纲!AE139)))</f>
        <v>18</v>
      </c>
      <c r="AA139" s="37">
        <f>IF(INT(求节点($J$4:$J$21,$I$4:$I$21,节奏总纲!AF139))&gt;$I$21,$I$21,INT(求节点($J$4:$J$21,$I$4:$I$21,节奏总纲!AF139)))</f>
        <v>18</v>
      </c>
      <c r="AB139" s="37">
        <f>IF(INT(求节点($J$4:$J$21,$I$4:$I$21,节奏总纲!AG139))&gt;$I$21,$I$21,INT(求节点($J$4:$J$21,$I$4:$I$21,节奏总纲!AG139)))</f>
        <v>18</v>
      </c>
      <c r="AC139" s="37">
        <f>IF(INT(求节点($J$4:$J$21,$I$4:$I$21,节奏总纲!AH139))&gt;$I$21,$I$21,INT(求节点($J$4:$J$21,$I$4:$I$21,节奏总纲!AH139)))</f>
        <v>18</v>
      </c>
      <c r="AD139" s="55">
        <f>('[2]功能-行军令'!F$7+'[2]功能-行军令'!F$14+24*60/'[2]功能-行军令'!$F$18)*'[2]功能-行军令'!$AJ$7</f>
        <v>27.599999999999998</v>
      </c>
      <c r="AE139" s="55">
        <f>('[2]功能-行军令'!G$7+'[2]功能-行军令'!G$14+24*60/'[2]功能-行军令'!$F$18)*'[2]功能-行军令'!$AJ$7</f>
        <v>40.199999999999996</v>
      </c>
      <c r="AF139" s="55">
        <f>('[2]功能-行军令'!H$7+'[2]功能-行军令'!H$14+24*60/'[2]功能-行军令'!$F$18)*'[2]功能-行军令'!$AJ$7</f>
        <v>54.6</v>
      </c>
      <c r="AG139" s="55">
        <f>('[2]功能-行军令'!I$7+'[2]功能-行军令'!I$14+24*60/'[2]功能-行军令'!$F$18)*'[2]功能-行军令'!$AJ$7</f>
        <v>61.8</v>
      </c>
      <c r="AH139" s="55">
        <f>('[2]功能-行军令'!J$7+'[2]功能-行军令'!J$14+24*60/'[2]功能-行军令'!$F$18)*'[2]功能-行军令'!$AJ$7</f>
        <v>61.8</v>
      </c>
      <c r="AL139" s="35">
        <v>136</v>
      </c>
      <c r="AM139" s="28">
        <f t="shared" ca="1" si="131"/>
        <v>14.550221313994092</v>
      </c>
      <c r="AN139" s="28">
        <f t="shared" ca="1" si="131"/>
        <v>7.8813698784134658</v>
      </c>
      <c r="AO139" s="28">
        <f t="shared" ca="1" si="131"/>
        <v>4.9777072916295566</v>
      </c>
      <c r="AP139" s="28">
        <f t="shared" ca="1" si="131"/>
        <v>3.4391432196713301</v>
      </c>
      <c r="AQ139" s="28">
        <f t="shared" ca="1" si="131"/>
        <v>3.026446033310771</v>
      </c>
      <c r="AR139" s="28">
        <f t="shared" ca="1" si="131"/>
        <v>3.026446033310771</v>
      </c>
      <c r="AS139" s="28">
        <f t="shared" ca="1" si="131"/>
        <v>3.026446033310771</v>
      </c>
      <c r="AT139" s="28">
        <f t="shared" ca="1" si="131"/>
        <v>3.026446033310771</v>
      </c>
      <c r="AU139" s="28">
        <f t="shared" ca="1" si="124"/>
        <v>3.026446033310771</v>
      </c>
      <c r="AV139" s="28">
        <f t="shared" ca="1" si="123"/>
        <v>3.026446033310771</v>
      </c>
      <c r="AW139" s="28">
        <f t="shared" ca="1" si="123"/>
        <v>3.026446033310771</v>
      </c>
      <c r="AX139" s="28">
        <f t="shared" ca="1" si="123"/>
        <v>6.052892066621542</v>
      </c>
      <c r="AY139" s="28">
        <f t="shared" ca="1" si="123"/>
        <v>9.079338099932313</v>
      </c>
      <c r="AZ139" s="28">
        <f t="shared" ca="1" si="123"/>
        <v>15.132230166553851</v>
      </c>
      <c r="BA139" s="28">
        <f t="shared" ca="1" si="80"/>
        <v>30.264460333107703</v>
      </c>
      <c r="BB139" s="28">
        <f t="shared" ca="1" si="80"/>
        <v>60.528920666215406</v>
      </c>
      <c r="BC139" s="28">
        <f t="shared" ca="1" si="80"/>
        <v>121.05784133243081</v>
      </c>
      <c r="BD139" s="28">
        <f t="shared" ca="1" si="80"/>
        <v>242.11568266486162</v>
      </c>
      <c r="BE139" s="28"/>
      <c r="BF139" s="28">
        <f t="shared" ca="1" si="125"/>
        <v>536.26492926660706</v>
      </c>
      <c r="BG139" s="28"/>
      <c r="BI139" s="28"/>
      <c r="BJ139" s="28"/>
      <c r="BK139" s="28"/>
      <c r="BL139" s="36">
        <v>136</v>
      </c>
      <c r="BM139" s="36">
        <f t="shared" ca="1" si="126"/>
        <v>12.312029735447377</v>
      </c>
      <c r="BN139" s="36">
        <f t="shared" ca="1" si="126"/>
        <v>6.6690161067006626</v>
      </c>
      <c r="BO139" s="36">
        <f t="shared" ca="1" si="126"/>
        <v>4.2120101726530494</v>
      </c>
      <c r="BP139" s="36">
        <f t="shared" ca="1" si="126"/>
        <v>2.9101161192875615</v>
      </c>
      <c r="BQ139" s="36">
        <f t="shared" ca="1" si="126"/>
        <v>2.5609021849730542</v>
      </c>
      <c r="BR139" s="36">
        <f t="shared" ca="1" si="126"/>
        <v>2.5609021849730542</v>
      </c>
      <c r="BS139" s="36">
        <f t="shared" ca="1" si="126"/>
        <v>2.5609021849730542</v>
      </c>
      <c r="BT139" s="36">
        <f t="shared" ca="1" si="126"/>
        <v>2.5609021849730542</v>
      </c>
      <c r="BU139" s="36">
        <f t="shared" ca="1" si="126"/>
        <v>2.5609021849730542</v>
      </c>
      <c r="BV139" s="56">
        <f t="shared" ca="1" si="126"/>
        <v>2.5609021849730542</v>
      </c>
      <c r="BW139" s="56">
        <f t="shared" ca="1" si="126"/>
        <v>2.5609021849730542</v>
      </c>
      <c r="BX139" s="56">
        <f t="shared" ca="1" si="126"/>
        <v>5.1218043699461084</v>
      </c>
      <c r="BY139" s="56">
        <f t="shared" ca="1" si="126"/>
        <v>7.6827065549191627</v>
      </c>
      <c r="BZ139" s="56">
        <f t="shared" ca="1" si="126"/>
        <v>12.804510924865271</v>
      </c>
      <c r="CA139" s="82">
        <f t="shared" ca="1" si="81"/>
        <v>25.609021849730542</v>
      </c>
      <c r="CB139" s="82">
        <f t="shared" ca="1" si="81"/>
        <v>51.218043699461084</v>
      </c>
      <c r="CC139" s="82">
        <f t="shared" ca="1" si="81"/>
        <v>102.43608739892217</v>
      </c>
      <c r="CD139" s="82">
        <f t="shared" ca="1" si="81"/>
        <v>204.87217479784434</v>
      </c>
      <c r="CE139" s="36">
        <f t="shared" ca="1" si="127"/>
        <v>1.2756615391005601</v>
      </c>
      <c r="CF139" s="36">
        <f t="shared" ca="1" si="127"/>
        <v>0.69098333367947007</v>
      </c>
      <c r="CG139" s="36">
        <f t="shared" ca="1" si="127"/>
        <v>0.43641052653440215</v>
      </c>
      <c r="CH139" s="36">
        <f t="shared" ca="1" si="127"/>
        <v>0.30152000015104147</v>
      </c>
      <c r="CI139" s="36">
        <f t="shared" ca="1" si="127"/>
        <v>0.26533760013291652</v>
      </c>
      <c r="CJ139" s="36">
        <f t="shared" ca="1" si="127"/>
        <v>0.26533760013291652</v>
      </c>
      <c r="CK139" s="36">
        <f t="shared" ca="1" si="127"/>
        <v>0.26533760013291652</v>
      </c>
      <c r="CL139" s="36">
        <f t="shared" ca="1" si="127"/>
        <v>0.26533760013291652</v>
      </c>
      <c r="CM139" s="36">
        <f t="shared" ca="1" si="127"/>
        <v>0.26533760013291652</v>
      </c>
      <c r="CN139" s="56">
        <f t="shared" ca="1" si="127"/>
        <v>0.26533760013291652</v>
      </c>
      <c r="CO139" s="56">
        <f t="shared" ca="1" si="127"/>
        <v>0.26533760013291652</v>
      </c>
      <c r="CP139" s="56">
        <f t="shared" ca="1" si="127"/>
        <v>0.53067520026583304</v>
      </c>
      <c r="CQ139" s="56">
        <f t="shared" ca="1" si="127"/>
        <v>0.79601280039874966</v>
      </c>
      <c r="CR139" s="56">
        <f t="shared" ca="1" si="127"/>
        <v>1.3266880006645827</v>
      </c>
      <c r="CS139" s="82">
        <f t="shared" ca="1" si="82"/>
        <v>2.6533760013291654</v>
      </c>
      <c r="CT139" s="82">
        <f t="shared" ca="1" si="82"/>
        <v>5.3067520026583308</v>
      </c>
      <c r="CU139" s="82">
        <f t="shared" ca="1" si="82"/>
        <v>10.613504005316662</v>
      </c>
      <c r="CV139" s="82">
        <f t="shared" ca="1" si="82"/>
        <v>21.227008010633323</v>
      </c>
      <c r="CW139" s="36">
        <f t="shared" ca="1" si="128"/>
        <v>0.6917120000000001</v>
      </c>
      <c r="CX139" s="36">
        <f t="shared" ca="1" si="128"/>
        <v>0.37467733333333336</v>
      </c>
      <c r="CY139" s="36">
        <f t="shared" ca="1" si="128"/>
        <v>0.23663831578947372</v>
      </c>
      <c r="CZ139" s="36">
        <f t="shared" ca="1" si="128"/>
        <v>0.16349556363636364</v>
      </c>
      <c r="DA139" s="36">
        <f t="shared" ca="1" si="128"/>
        <v>0.14387609600000001</v>
      </c>
      <c r="DB139" s="36">
        <f t="shared" ca="1" si="128"/>
        <v>0.14387609600000001</v>
      </c>
      <c r="DC139" s="36">
        <f t="shared" ca="1" si="128"/>
        <v>0.14387609600000001</v>
      </c>
      <c r="DD139" s="36">
        <f t="shared" ca="1" si="128"/>
        <v>0.14387609600000001</v>
      </c>
      <c r="DE139" s="36">
        <f t="shared" ca="1" si="128"/>
        <v>0.14387609600000001</v>
      </c>
      <c r="DF139" s="56">
        <f t="shared" ca="1" si="128"/>
        <v>0.14387609600000001</v>
      </c>
      <c r="DG139" s="56">
        <f t="shared" ca="1" si="128"/>
        <v>0.14387609600000001</v>
      </c>
      <c r="DH139" s="56">
        <f t="shared" ca="1" si="128"/>
        <v>0.28775219200000002</v>
      </c>
      <c r="DI139" s="56">
        <f t="shared" ca="1" si="128"/>
        <v>0.43162828800000008</v>
      </c>
      <c r="DJ139" s="56">
        <f t="shared" ca="1" si="128"/>
        <v>0.7193804800000001</v>
      </c>
      <c r="DK139" s="82">
        <f t="shared" ca="1" si="83"/>
        <v>1.4387609600000002</v>
      </c>
      <c r="DL139" s="82">
        <f t="shared" ca="1" si="83"/>
        <v>2.8775219200000004</v>
      </c>
      <c r="DM139" s="82">
        <f t="shared" ca="1" si="83"/>
        <v>5.7550438400000008</v>
      </c>
      <c r="DN139" s="82">
        <f t="shared" ca="1" si="83"/>
        <v>11.510087680000002</v>
      </c>
      <c r="DO139" s="36">
        <f t="shared" ca="1" si="129"/>
        <v>0.21004334898461546</v>
      </c>
      <c r="DP139" s="36">
        <f t="shared" ca="1" si="129"/>
        <v>0.11377348070000004</v>
      </c>
      <c r="DQ139" s="36">
        <f t="shared" ca="1" si="129"/>
        <v>7.1856935178947395E-2</v>
      </c>
      <c r="DR139" s="36">
        <f t="shared" ca="1" si="129"/>
        <v>4.9646609760000009E-2</v>
      </c>
      <c r="DS139" s="36">
        <f t="shared" ca="1" si="129"/>
        <v>4.3689016588800013E-2</v>
      </c>
      <c r="DT139" s="36">
        <f t="shared" ca="1" si="129"/>
        <v>4.3689016588800013E-2</v>
      </c>
      <c r="DU139" s="36">
        <f t="shared" ca="1" si="129"/>
        <v>4.3689016588800013E-2</v>
      </c>
      <c r="DV139" s="36">
        <f t="shared" ca="1" si="129"/>
        <v>4.3689016588800013E-2</v>
      </c>
      <c r="DW139" s="36">
        <f t="shared" ca="1" si="129"/>
        <v>4.3689016588800013E-2</v>
      </c>
      <c r="DX139" s="56">
        <f t="shared" ca="1" si="129"/>
        <v>4.3689016588800013E-2</v>
      </c>
      <c r="DY139" s="56">
        <f t="shared" ca="1" si="129"/>
        <v>4.3689016588800013E-2</v>
      </c>
      <c r="DZ139" s="56">
        <f t="shared" ca="1" si="129"/>
        <v>8.7378033177600026E-2</v>
      </c>
      <c r="EA139" s="56">
        <f t="shared" ca="1" si="129"/>
        <v>0.13106704976640007</v>
      </c>
      <c r="EB139" s="56">
        <f t="shared" ca="1" si="129"/>
        <v>0.21844508294400009</v>
      </c>
      <c r="EC139" s="82">
        <f t="shared" ca="1" si="90"/>
        <v>0.43689016588800017</v>
      </c>
      <c r="ED139" s="82">
        <f t="shared" ca="1" si="90"/>
        <v>0.87378033177600034</v>
      </c>
      <c r="EE139" s="82">
        <f t="shared" ca="1" si="90"/>
        <v>1.7475606635520007</v>
      </c>
      <c r="EF139" s="82">
        <f t="shared" ca="1" si="84"/>
        <v>3.4951213271040014</v>
      </c>
      <c r="EG139" s="36">
        <f t="shared" ca="1" si="130"/>
        <v>6.0774690461538459E-2</v>
      </c>
      <c r="EH139" s="36">
        <f t="shared" ca="1" si="130"/>
        <v>3.2919624000000001E-2</v>
      </c>
      <c r="EI139" s="36">
        <f t="shared" ca="1" si="130"/>
        <v>2.0791341473684211E-2</v>
      </c>
      <c r="EJ139" s="36">
        <f t="shared" ca="1" si="130"/>
        <v>1.4364926836363635E-2</v>
      </c>
      <c r="EK139" s="36">
        <f t="shared" ca="1" si="130"/>
        <v>1.2641135616000001E-2</v>
      </c>
      <c r="EL139" s="36">
        <f t="shared" ca="1" si="130"/>
        <v>1.2641135616000001E-2</v>
      </c>
      <c r="EM139" s="36">
        <f t="shared" ca="1" si="130"/>
        <v>1.2641135616000001E-2</v>
      </c>
      <c r="EN139" s="36">
        <f t="shared" ca="1" si="130"/>
        <v>1.2641135616000001E-2</v>
      </c>
      <c r="EO139" s="36">
        <f t="shared" ca="1" si="130"/>
        <v>1.2641135616000001E-2</v>
      </c>
      <c r="EP139" s="56">
        <f t="shared" ca="1" si="130"/>
        <v>1.2641135616000001E-2</v>
      </c>
      <c r="EQ139" s="56">
        <f t="shared" ca="1" si="130"/>
        <v>1.2641135616000001E-2</v>
      </c>
      <c r="ER139" s="56">
        <f t="shared" ca="1" si="130"/>
        <v>2.5282271232000001E-2</v>
      </c>
      <c r="ES139" s="56">
        <f t="shared" ca="1" si="130"/>
        <v>3.7923406847999996E-2</v>
      </c>
      <c r="ET139" s="56">
        <f t="shared" ca="1" si="130"/>
        <v>6.3205678080000008E-2</v>
      </c>
      <c r="EU139" s="82">
        <f t="shared" ca="1" si="92"/>
        <v>0.12641135616000002</v>
      </c>
      <c r="EV139" s="82">
        <f t="shared" ca="1" si="92"/>
        <v>0.25282271232000003</v>
      </c>
      <c r="EW139" s="82">
        <f t="shared" ca="1" si="92"/>
        <v>0.50564542464000006</v>
      </c>
      <c r="EX139" s="82">
        <f t="shared" ca="1" si="85"/>
        <v>1.0112908492800001</v>
      </c>
    </row>
    <row r="140" spans="19:154" x14ac:dyDescent="0.15">
      <c r="S140" s="36">
        <v>137</v>
      </c>
      <c r="T140" s="40">
        <f>引用信息!W159</f>
        <v>288.45485300439901</v>
      </c>
      <c r="U140" s="40">
        <f>引用信息!X159</f>
        <v>20.519495795600999</v>
      </c>
      <c r="V140" s="40">
        <f>引用信息!Y159</f>
        <v>8.1920000000000002</v>
      </c>
      <c r="W140" s="40">
        <f>引用信息!Z159</f>
        <v>2.1977472000000007</v>
      </c>
      <c r="X140" s="40">
        <f>引用信息!AA159</f>
        <v>0.63590399999999991</v>
      </c>
      <c r="Y140" s="37">
        <f>IF(INT(求节点($J$4:$J$21,$I$4:$I$21,节奏总纲!AD140))&gt;$I$21,$I$21,INT(求节点($J$4:$J$21,$I$4:$I$21,节奏总纲!AD140)))</f>
        <v>18</v>
      </c>
      <c r="Z140" s="37">
        <f>IF(INT(求节点($J$4:$J$21,$I$4:$I$21,节奏总纲!AE140))&gt;$I$21,$I$21,INT(求节点($J$4:$J$21,$I$4:$I$21,节奏总纲!AE140)))</f>
        <v>18</v>
      </c>
      <c r="AA140" s="37">
        <f>IF(INT(求节点($J$4:$J$21,$I$4:$I$21,节奏总纲!AF140))&gt;$I$21,$I$21,INT(求节点($J$4:$J$21,$I$4:$I$21,节奏总纲!AF140)))</f>
        <v>18</v>
      </c>
      <c r="AB140" s="37">
        <f>IF(INT(求节点($J$4:$J$21,$I$4:$I$21,节奏总纲!AG140))&gt;$I$21,$I$21,INT(求节点($J$4:$J$21,$I$4:$I$21,节奏总纲!AG140)))</f>
        <v>18</v>
      </c>
      <c r="AC140" s="37">
        <f>IF(INT(求节点($J$4:$J$21,$I$4:$I$21,节奏总纲!AH140))&gt;$I$21,$I$21,INT(求节点($J$4:$J$21,$I$4:$I$21,节奏总纲!AH140)))</f>
        <v>18</v>
      </c>
      <c r="AD140" s="55">
        <f>('[2]功能-行军令'!F$7+'[2]功能-行军令'!F$14+24*60/'[2]功能-行军令'!$F$18)*'[2]功能-行军令'!$AJ$7</f>
        <v>27.599999999999998</v>
      </c>
      <c r="AE140" s="55">
        <f>('[2]功能-行军令'!G$7+'[2]功能-行军令'!G$14+24*60/'[2]功能-行军令'!$F$18)*'[2]功能-行军令'!$AJ$7</f>
        <v>40.199999999999996</v>
      </c>
      <c r="AF140" s="55">
        <f>('[2]功能-行军令'!H$7+'[2]功能-行军令'!H$14+24*60/'[2]功能-行军令'!$F$18)*'[2]功能-行军令'!$AJ$7</f>
        <v>54.6</v>
      </c>
      <c r="AG140" s="55">
        <f>('[2]功能-行军令'!I$7+'[2]功能-行军令'!I$14+24*60/'[2]功能-行军令'!$F$18)*'[2]功能-行军令'!$AJ$7</f>
        <v>61.8</v>
      </c>
      <c r="AH140" s="55">
        <f>('[2]功能-行军令'!J$7+'[2]功能-行军令'!J$14+24*60/'[2]功能-行军令'!$F$18)*'[2]功能-行军令'!$AJ$7</f>
        <v>61.8</v>
      </c>
      <c r="AL140" s="35">
        <v>137</v>
      </c>
      <c r="AM140" s="28">
        <f t="shared" ca="1" si="131"/>
        <v>14.47483156625319</v>
      </c>
      <c r="AN140" s="28">
        <f t="shared" ca="1" si="131"/>
        <v>7.8405337650538103</v>
      </c>
      <c r="AO140" s="28">
        <f t="shared" ca="1" si="131"/>
        <v>4.9519160621392482</v>
      </c>
      <c r="AP140" s="28">
        <f t="shared" ca="1" si="131"/>
        <v>3.4213238247507531</v>
      </c>
      <c r="AQ140" s="28">
        <f t="shared" ca="1" si="131"/>
        <v>3.010764965780663</v>
      </c>
      <c r="AR140" s="28">
        <f t="shared" ca="1" si="131"/>
        <v>3.010764965780663</v>
      </c>
      <c r="AS140" s="28">
        <f t="shared" ca="1" si="131"/>
        <v>3.010764965780663</v>
      </c>
      <c r="AT140" s="28">
        <f t="shared" ca="1" si="131"/>
        <v>3.010764965780663</v>
      </c>
      <c r="AU140" s="28">
        <f t="shared" ca="1" si="124"/>
        <v>3.010764965780663</v>
      </c>
      <c r="AV140" s="28">
        <f t="shared" ref="AV140:AZ149" ca="1" si="132">SUMIF($BM$3:$EX$3,AV$3,$BM140:$EX140)</f>
        <v>3.010764965780663</v>
      </c>
      <c r="AW140" s="28">
        <f t="shared" ca="1" si="132"/>
        <v>3.010764965780663</v>
      </c>
      <c r="AX140" s="28">
        <f t="shared" ca="1" si="132"/>
        <v>6.021529931561326</v>
      </c>
      <c r="AY140" s="28">
        <f t="shared" ca="1" si="132"/>
        <v>9.0322948973419876</v>
      </c>
      <c r="AZ140" s="28">
        <f t="shared" ca="1" si="132"/>
        <v>15.053824828903318</v>
      </c>
      <c r="BA140" s="28">
        <f t="shared" ca="1" si="80"/>
        <v>30.107649657806636</v>
      </c>
      <c r="BB140" s="28">
        <f t="shared" ca="1" si="80"/>
        <v>60.215299315613272</v>
      </c>
      <c r="BC140" s="28">
        <f t="shared" ca="1" si="80"/>
        <v>120.43059863122654</v>
      </c>
      <c r="BD140" s="28">
        <f t="shared" ca="1" si="80"/>
        <v>240.86119726245309</v>
      </c>
      <c r="BE140" s="28"/>
      <c r="BF140" s="28">
        <f t="shared" ca="1" si="125"/>
        <v>533.48635450356778</v>
      </c>
      <c r="BG140" s="28"/>
      <c r="BI140" s="28"/>
      <c r="BJ140" s="28"/>
      <c r="BK140" s="28"/>
      <c r="BL140" s="36">
        <v>137</v>
      </c>
      <c r="BM140" s="36">
        <f t="shared" ca="1" si="126"/>
        <v>12.248236835263713</v>
      </c>
      <c r="BN140" s="36">
        <f t="shared" ca="1" si="126"/>
        <v>6.6344616191011774</v>
      </c>
      <c r="BO140" s="36">
        <f t="shared" ca="1" si="126"/>
        <v>4.190186285748112</v>
      </c>
      <c r="BP140" s="36">
        <f t="shared" ca="1" si="126"/>
        <v>2.8950377974259678</v>
      </c>
      <c r="BQ140" s="36">
        <f t="shared" ca="1" si="126"/>
        <v>2.5476332617348523</v>
      </c>
      <c r="BR140" s="36">
        <f t="shared" ca="1" si="126"/>
        <v>2.5476332617348523</v>
      </c>
      <c r="BS140" s="36">
        <f t="shared" ca="1" si="126"/>
        <v>2.5476332617348523</v>
      </c>
      <c r="BT140" s="36">
        <f t="shared" ca="1" si="126"/>
        <v>2.5476332617348523</v>
      </c>
      <c r="BU140" s="36">
        <f t="shared" ca="1" si="126"/>
        <v>2.5476332617348523</v>
      </c>
      <c r="BV140" s="56">
        <f t="shared" ca="1" si="126"/>
        <v>2.5476332617348523</v>
      </c>
      <c r="BW140" s="56">
        <f t="shared" ca="1" si="126"/>
        <v>2.5476332617348523</v>
      </c>
      <c r="BX140" s="56">
        <f t="shared" ca="1" si="126"/>
        <v>5.0952665234697045</v>
      </c>
      <c r="BY140" s="56">
        <f t="shared" ca="1" si="126"/>
        <v>7.6428997852045555</v>
      </c>
      <c r="BZ140" s="56">
        <f t="shared" ca="1" si="126"/>
        <v>12.738166308674261</v>
      </c>
      <c r="CA140" s="82">
        <f t="shared" ca="1" si="81"/>
        <v>25.476332617348522</v>
      </c>
      <c r="CB140" s="82">
        <f t="shared" ca="1" si="81"/>
        <v>50.952665234697044</v>
      </c>
      <c r="CC140" s="82">
        <f t="shared" ca="1" si="81"/>
        <v>101.90533046939409</v>
      </c>
      <c r="CD140" s="82">
        <f t="shared" ca="1" si="81"/>
        <v>203.81066093878817</v>
      </c>
      <c r="CE140" s="36">
        <f t="shared" ca="1" si="127"/>
        <v>1.2690518938202464</v>
      </c>
      <c r="CF140" s="36">
        <f t="shared" ca="1" si="127"/>
        <v>0.68740310915263347</v>
      </c>
      <c r="CG140" s="36">
        <f t="shared" ca="1" si="127"/>
        <v>0.43414933209640011</v>
      </c>
      <c r="CH140" s="36">
        <f t="shared" ca="1" si="127"/>
        <v>0.29995772035751278</v>
      </c>
      <c r="CI140" s="36">
        <f t="shared" ca="1" si="127"/>
        <v>0.26396279391461125</v>
      </c>
      <c r="CJ140" s="36">
        <f t="shared" ca="1" si="127"/>
        <v>0.26396279391461125</v>
      </c>
      <c r="CK140" s="36">
        <f t="shared" ca="1" si="127"/>
        <v>0.26396279391461125</v>
      </c>
      <c r="CL140" s="36">
        <f t="shared" ca="1" si="127"/>
        <v>0.26396279391461125</v>
      </c>
      <c r="CM140" s="36">
        <f t="shared" ca="1" si="127"/>
        <v>0.26396279391461125</v>
      </c>
      <c r="CN140" s="56">
        <f t="shared" ca="1" si="127"/>
        <v>0.26396279391461125</v>
      </c>
      <c r="CO140" s="56">
        <f t="shared" ca="1" si="127"/>
        <v>0.26396279391461125</v>
      </c>
      <c r="CP140" s="56">
        <f t="shared" ca="1" si="127"/>
        <v>0.5279255878292225</v>
      </c>
      <c r="CQ140" s="56">
        <f t="shared" ca="1" si="127"/>
        <v>0.79188838174383358</v>
      </c>
      <c r="CR140" s="56">
        <f t="shared" ca="1" si="127"/>
        <v>1.319813969573056</v>
      </c>
      <c r="CS140" s="82">
        <f t="shared" ca="1" si="82"/>
        <v>2.6396279391461119</v>
      </c>
      <c r="CT140" s="82">
        <f t="shared" ca="1" si="82"/>
        <v>5.2792558782922239</v>
      </c>
      <c r="CU140" s="82">
        <f t="shared" ca="1" si="82"/>
        <v>10.558511756584448</v>
      </c>
      <c r="CV140" s="82">
        <f t="shared" ca="1" si="82"/>
        <v>21.117023513168895</v>
      </c>
      <c r="CW140" s="36">
        <f t="shared" ca="1" si="128"/>
        <v>0.68812800000000007</v>
      </c>
      <c r="CX140" s="36">
        <f t="shared" ca="1" si="128"/>
        <v>0.37273600000000001</v>
      </c>
      <c r="CY140" s="36">
        <f t="shared" ca="1" si="128"/>
        <v>0.23541221052631581</v>
      </c>
      <c r="CZ140" s="36">
        <f t="shared" ca="1" si="128"/>
        <v>0.16264843636363635</v>
      </c>
      <c r="DA140" s="36">
        <f t="shared" ca="1" si="128"/>
        <v>0.14313062400000001</v>
      </c>
      <c r="DB140" s="36">
        <f t="shared" ca="1" si="128"/>
        <v>0.14313062400000001</v>
      </c>
      <c r="DC140" s="36">
        <f t="shared" ca="1" si="128"/>
        <v>0.14313062400000001</v>
      </c>
      <c r="DD140" s="36">
        <f t="shared" ca="1" si="128"/>
        <v>0.14313062400000001</v>
      </c>
      <c r="DE140" s="36">
        <f t="shared" ca="1" si="128"/>
        <v>0.14313062400000001</v>
      </c>
      <c r="DF140" s="56">
        <f t="shared" ca="1" si="128"/>
        <v>0.14313062400000001</v>
      </c>
      <c r="DG140" s="56">
        <f t="shared" ca="1" si="128"/>
        <v>0.14313062400000001</v>
      </c>
      <c r="DH140" s="56">
        <f t="shared" ca="1" si="128"/>
        <v>0.28626124800000002</v>
      </c>
      <c r="DI140" s="56">
        <f t="shared" ca="1" si="128"/>
        <v>0.42939187200000001</v>
      </c>
      <c r="DJ140" s="56">
        <f t="shared" ca="1" si="128"/>
        <v>0.71565312000000003</v>
      </c>
      <c r="DK140" s="82">
        <f t="shared" ca="1" si="83"/>
        <v>1.4313062400000001</v>
      </c>
      <c r="DL140" s="82">
        <f t="shared" ca="1" si="83"/>
        <v>2.8626124800000001</v>
      </c>
      <c r="DM140" s="82">
        <f t="shared" ca="1" si="83"/>
        <v>5.7252249600000003</v>
      </c>
      <c r="DN140" s="82">
        <f t="shared" ca="1" si="83"/>
        <v>11.450449920000001</v>
      </c>
      <c r="DO140" s="36">
        <f t="shared" ca="1" si="129"/>
        <v>0.20895504147692318</v>
      </c>
      <c r="DP140" s="36">
        <f t="shared" ca="1" si="129"/>
        <v>0.11318398080000004</v>
      </c>
      <c r="DQ140" s="36">
        <f t="shared" ca="1" si="129"/>
        <v>7.1484619452631612E-2</v>
      </c>
      <c r="DR140" s="36">
        <f t="shared" ca="1" si="129"/>
        <v>4.9389373440000016E-2</v>
      </c>
      <c r="DS140" s="36">
        <f t="shared" ca="1" si="129"/>
        <v>4.3462648627200021E-2</v>
      </c>
      <c r="DT140" s="36">
        <f t="shared" ca="1" si="129"/>
        <v>4.3462648627200021E-2</v>
      </c>
      <c r="DU140" s="36">
        <f t="shared" ca="1" si="129"/>
        <v>4.3462648627200021E-2</v>
      </c>
      <c r="DV140" s="36">
        <f t="shared" ca="1" si="129"/>
        <v>4.3462648627200021E-2</v>
      </c>
      <c r="DW140" s="36">
        <f t="shared" ca="1" si="129"/>
        <v>4.3462648627200021E-2</v>
      </c>
      <c r="DX140" s="56">
        <f t="shared" ca="1" si="129"/>
        <v>4.3462648627200021E-2</v>
      </c>
      <c r="DY140" s="56">
        <f t="shared" ca="1" si="129"/>
        <v>4.3462648627200021E-2</v>
      </c>
      <c r="DZ140" s="56">
        <f t="shared" ca="1" si="129"/>
        <v>8.6925297254400041E-2</v>
      </c>
      <c r="EA140" s="56">
        <f t="shared" ca="1" si="129"/>
        <v>0.13038794588160005</v>
      </c>
      <c r="EB140" s="56">
        <f t="shared" ca="1" si="129"/>
        <v>0.21731324313600006</v>
      </c>
      <c r="EC140" s="82">
        <f t="shared" ca="1" si="90"/>
        <v>0.43462648627200012</v>
      </c>
      <c r="ED140" s="82">
        <f t="shared" ca="1" si="90"/>
        <v>0.86925297254400025</v>
      </c>
      <c r="EE140" s="82">
        <f t="shared" ca="1" si="90"/>
        <v>1.7385059450880005</v>
      </c>
      <c r="EF140" s="82">
        <f t="shared" ca="1" si="84"/>
        <v>3.477011890176001</v>
      </c>
      <c r="EG140" s="36">
        <f t="shared" ca="1" si="130"/>
        <v>6.045979569230768E-2</v>
      </c>
      <c r="EH140" s="36">
        <f t="shared" ca="1" si="130"/>
        <v>3.2749055999999992E-2</v>
      </c>
      <c r="EI140" s="36">
        <f t="shared" ca="1" si="130"/>
        <v>2.068361431578947E-2</v>
      </c>
      <c r="EJ140" s="36">
        <f t="shared" ca="1" si="130"/>
        <v>1.4290497163636359E-2</v>
      </c>
      <c r="EK140" s="36">
        <f t="shared" ca="1" si="130"/>
        <v>1.2575637503999997E-2</v>
      </c>
      <c r="EL140" s="36">
        <f t="shared" ca="1" si="130"/>
        <v>1.2575637503999997E-2</v>
      </c>
      <c r="EM140" s="36">
        <f t="shared" ca="1" si="130"/>
        <v>1.2575637503999997E-2</v>
      </c>
      <c r="EN140" s="36">
        <f t="shared" ca="1" si="130"/>
        <v>1.2575637503999997E-2</v>
      </c>
      <c r="EO140" s="36">
        <f t="shared" ca="1" si="130"/>
        <v>1.2575637503999997E-2</v>
      </c>
      <c r="EP140" s="56">
        <f t="shared" ca="1" si="130"/>
        <v>1.2575637503999997E-2</v>
      </c>
      <c r="EQ140" s="56">
        <f t="shared" ca="1" si="130"/>
        <v>1.2575637503999997E-2</v>
      </c>
      <c r="ER140" s="56">
        <f t="shared" ca="1" si="130"/>
        <v>2.5151275007999994E-2</v>
      </c>
      <c r="ES140" s="56">
        <f t="shared" ca="1" si="130"/>
        <v>3.7726912511999992E-2</v>
      </c>
      <c r="ET140" s="56">
        <f t="shared" ca="1" si="130"/>
        <v>6.287818751999999E-2</v>
      </c>
      <c r="EU140" s="82">
        <f t="shared" ca="1" si="92"/>
        <v>0.12575637503999998</v>
      </c>
      <c r="EV140" s="82">
        <f t="shared" ca="1" si="92"/>
        <v>0.25151275007999996</v>
      </c>
      <c r="EW140" s="82">
        <f t="shared" ca="1" si="92"/>
        <v>0.50302550015999992</v>
      </c>
      <c r="EX140" s="82">
        <f t="shared" ca="1" si="85"/>
        <v>1.0060510003199998</v>
      </c>
    </row>
    <row r="141" spans="19:154" x14ac:dyDescent="0.15">
      <c r="S141" s="36">
        <v>138</v>
      </c>
      <c r="T141" s="40">
        <f>引用信息!W160</f>
        <v>286.95248397833439</v>
      </c>
      <c r="U141" s="40">
        <f>引用信息!X160</f>
        <v>20.412623421665575</v>
      </c>
      <c r="V141" s="40">
        <f>引用信息!Y160</f>
        <v>8.1493333333333329</v>
      </c>
      <c r="W141" s="40">
        <f>引用信息!Z160</f>
        <v>2.1863006000000005</v>
      </c>
      <c r="X141" s="40">
        <f>引用信息!AA160</f>
        <v>0.63259199999999982</v>
      </c>
      <c r="Y141" s="37">
        <f>IF(INT(求节点($J$4:$J$21,$I$4:$I$21,节奏总纲!AD141))&gt;$I$21,$I$21,INT(求节点($J$4:$J$21,$I$4:$I$21,节奏总纲!AD141)))</f>
        <v>18</v>
      </c>
      <c r="Z141" s="37">
        <f>IF(INT(求节点($J$4:$J$21,$I$4:$I$21,节奏总纲!AE141))&gt;$I$21,$I$21,INT(求节点($J$4:$J$21,$I$4:$I$21,节奏总纲!AE141)))</f>
        <v>18</v>
      </c>
      <c r="AA141" s="37">
        <f>IF(INT(求节点($J$4:$J$21,$I$4:$I$21,节奏总纲!AF141))&gt;$I$21,$I$21,INT(求节点($J$4:$J$21,$I$4:$I$21,节奏总纲!AF141)))</f>
        <v>18</v>
      </c>
      <c r="AB141" s="37">
        <f>IF(INT(求节点($J$4:$J$21,$I$4:$I$21,节奏总纲!AG141))&gt;$I$21,$I$21,INT(求节点($J$4:$J$21,$I$4:$I$21,节奏总纲!AG141)))</f>
        <v>18</v>
      </c>
      <c r="AC141" s="37">
        <f>IF(INT(求节点($J$4:$J$21,$I$4:$I$21,节奏总纲!AH141))&gt;$I$21,$I$21,INT(求节点($J$4:$J$21,$I$4:$I$21,节奏总纲!AH141)))</f>
        <v>18</v>
      </c>
      <c r="AD141" s="55">
        <f>('[2]功能-行军令'!F$7+'[2]功能-行军令'!F$14+24*60/'[2]功能-行军令'!$F$18)*'[2]功能-行军令'!$AJ$7</f>
        <v>27.599999999999998</v>
      </c>
      <c r="AE141" s="55">
        <f>('[2]功能-行军令'!G$7+'[2]功能-行军令'!G$14+24*60/'[2]功能-行军令'!$F$18)*'[2]功能-行军令'!$AJ$7</f>
        <v>40.199999999999996</v>
      </c>
      <c r="AF141" s="55">
        <f>('[2]功能-行军令'!H$7+'[2]功能-行军令'!H$14+24*60/'[2]功能-行军令'!$F$18)*'[2]功能-行军令'!$AJ$7</f>
        <v>54.6</v>
      </c>
      <c r="AG141" s="55">
        <f>('[2]功能-行军令'!I$7+'[2]功能-行军令'!I$14+24*60/'[2]功能-行军令'!$F$18)*'[2]功能-行军令'!$AJ$7</f>
        <v>61.8</v>
      </c>
      <c r="AH141" s="55">
        <f>('[2]功能-行军令'!J$7+'[2]功能-行军令'!J$14+24*60/'[2]功能-行军令'!$F$18)*'[2]功能-行军令'!$AJ$7</f>
        <v>61.8</v>
      </c>
      <c r="AL141" s="35">
        <v>138</v>
      </c>
      <c r="AM141" s="28">
        <f t="shared" ca="1" si="131"/>
        <v>14.399441818512285</v>
      </c>
      <c r="AN141" s="28">
        <f t="shared" ca="1" si="131"/>
        <v>7.7996976516941547</v>
      </c>
      <c r="AO141" s="28">
        <f t="shared" ca="1" si="131"/>
        <v>4.9261248326489389</v>
      </c>
      <c r="AP141" s="28">
        <f t="shared" ca="1" si="131"/>
        <v>3.4035044298301758</v>
      </c>
      <c r="AQ141" s="28">
        <f t="shared" ca="1" si="131"/>
        <v>2.995083898250555</v>
      </c>
      <c r="AR141" s="28">
        <f t="shared" ca="1" si="131"/>
        <v>2.995083898250555</v>
      </c>
      <c r="AS141" s="28">
        <f t="shared" ca="1" si="131"/>
        <v>2.995083898250555</v>
      </c>
      <c r="AT141" s="28">
        <f t="shared" ca="1" si="131"/>
        <v>2.995083898250555</v>
      </c>
      <c r="AU141" s="28">
        <f t="shared" ca="1" si="124"/>
        <v>2.995083898250555</v>
      </c>
      <c r="AV141" s="28">
        <f t="shared" ca="1" si="132"/>
        <v>2.995083898250555</v>
      </c>
      <c r="AW141" s="28">
        <f t="shared" ca="1" si="132"/>
        <v>2.995083898250555</v>
      </c>
      <c r="AX141" s="28">
        <f t="shared" ca="1" si="132"/>
        <v>5.99016779650111</v>
      </c>
      <c r="AY141" s="28">
        <f t="shared" ca="1" si="132"/>
        <v>8.9852516947516641</v>
      </c>
      <c r="AZ141" s="28">
        <f t="shared" ca="1" si="132"/>
        <v>14.975419491252774</v>
      </c>
      <c r="BA141" s="28">
        <f t="shared" ca="1" si="80"/>
        <v>29.950838982505548</v>
      </c>
      <c r="BB141" s="28">
        <f t="shared" ca="1" si="80"/>
        <v>59.901677965011096</v>
      </c>
      <c r="BC141" s="28">
        <f t="shared" ca="1" si="80"/>
        <v>119.80335593002219</v>
      </c>
      <c r="BD141" s="28">
        <f t="shared" ca="1" si="80"/>
        <v>239.60671186004438</v>
      </c>
      <c r="BE141" s="28"/>
      <c r="BF141" s="28">
        <f t="shared" ca="1" si="125"/>
        <v>530.70777974052817</v>
      </c>
      <c r="BG141" s="28"/>
      <c r="BI141" s="28"/>
      <c r="BJ141" s="28"/>
      <c r="BK141" s="28"/>
      <c r="BL141" s="36">
        <v>138</v>
      </c>
      <c r="BM141" s="36">
        <f t="shared" ca="1" si="126"/>
        <v>12.184443935080044</v>
      </c>
      <c r="BN141" s="36">
        <f t="shared" ca="1" si="126"/>
        <v>6.5999071315016904</v>
      </c>
      <c r="BO141" s="36">
        <f t="shared" ca="1" si="126"/>
        <v>4.1683623988431728</v>
      </c>
      <c r="BP141" s="36">
        <f t="shared" ca="1" si="126"/>
        <v>2.8799594755643736</v>
      </c>
      <c r="BQ141" s="36">
        <f t="shared" ca="1" si="126"/>
        <v>2.534364338496649</v>
      </c>
      <c r="BR141" s="36">
        <f t="shared" ca="1" si="126"/>
        <v>2.534364338496649</v>
      </c>
      <c r="BS141" s="36">
        <f t="shared" ca="1" si="126"/>
        <v>2.534364338496649</v>
      </c>
      <c r="BT141" s="36">
        <f t="shared" ca="1" si="126"/>
        <v>2.534364338496649</v>
      </c>
      <c r="BU141" s="36">
        <f t="shared" ca="1" si="126"/>
        <v>2.534364338496649</v>
      </c>
      <c r="BV141" s="56">
        <f t="shared" ca="1" si="126"/>
        <v>2.534364338496649</v>
      </c>
      <c r="BW141" s="56">
        <f t="shared" ca="1" si="126"/>
        <v>2.534364338496649</v>
      </c>
      <c r="BX141" s="56">
        <f t="shared" ca="1" si="126"/>
        <v>5.068728676993298</v>
      </c>
      <c r="BY141" s="56">
        <f t="shared" ca="1" si="126"/>
        <v>7.6030930154899456</v>
      </c>
      <c r="BZ141" s="56">
        <f t="shared" ca="1" si="126"/>
        <v>12.671821692483245</v>
      </c>
      <c r="CA141" s="82">
        <f t="shared" ca="1" si="81"/>
        <v>25.343643384966491</v>
      </c>
      <c r="CB141" s="82">
        <f t="shared" ca="1" si="81"/>
        <v>50.687286769932982</v>
      </c>
      <c r="CC141" s="82">
        <f t="shared" ca="1" si="81"/>
        <v>101.37457353986596</v>
      </c>
      <c r="CD141" s="82">
        <f t="shared" ca="1" si="81"/>
        <v>202.74914707973193</v>
      </c>
      <c r="CE141" s="36">
        <f t="shared" ca="1" si="127"/>
        <v>1.2624422485399325</v>
      </c>
      <c r="CF141" s="36">
        <f t="shared" ca="1" si="127"/>
        <v>0.68382288462579677</v>
      </c>
      <c r="CG141" s="36">
        <f t="shared" ca="1" si="127"/>
        <v>0.43188813765839795</v>
      </c>
      <c r="CH141" s="36">
        <f t="shared" ca="1" si="127"/>
        <v>0.29839544056398398</v>
      </c>
      <c r="CI141" s="36">
        <f t="shared" ca="1" si="127"/>
        <v>0.26258798769630598</v>
      </c>
      <c r="CJ141" s="36">
        <f t="shared" ca="1" si="127"/>
        <v>0.26258798769630598</v>
      </c>
      <c r="CK141" s="36">
        <f t="shared" ca="1" si="127"/>
        <v>0.26258798769630598</v>
      </c>
      <c r="CL141" s="36">
        <f t="shared" ca="1" si="127"/>
        <v>0.26258798769630598</v>
      </c>
      <c r="CM141" s="36">
        <f t="shared" ca="1" si="127"/>
        <v>0.26258798769630598</v>
      </c>
      <c r="CN141" s="56">
        <f t="shared" ca="1" si="127"/>
        <v>0.26258798769630598</v>
      </c>
      <c r="CO141" s="56">
        <f t="shared" ca="1" si="127"/>
        <v>0.26258798769630598</v>
      </c>
      <c r="CP141" s="56">
        <f t="shared" ca="1" si="127"/>
        <v>0.52517597539261196</v>
      </c>
      <c r="CQ141" s="56">
        <f t="shared" ca="1" si="127"/>
        <v>0.78776396308891772</v>
      </c>
      <c r="CR141" s="56">
        <f t="shared" ca="1" si="127"/>
        <v>1.3129399384815297</v>
      </c>
      <c r="CS141" s="82">
        <f t="shared" ca="1" si="82"/>
        <v>2.6258798769630594</v>
      </c>
      <c r="CT141" s="82">
        <f t="shared" ca="1" si="82"/>
        <v>5.2517597539261187</v>
      </c>
      <c r="CU141" s="82">
        <f t="shared" ca="1" si="82"/>
        <v>10.503519507852237</v>
      </c>
      <c r="CV141" s="82">
        <f t="shared" ca="1" si="82"/>
        <v>21.007039015704475</v>
      </c>
      <c r="CW141" s="36">
        <f t="shared" ca="1" si="128"/>
        <v>0.68454400000000004</v>
      </c>
      <c r="CX141" s="36">
        <f t="shared" ca="1" si="128"/>
        <v>0.37079466666666666</v>
      </c>
      <c r="CY141" s="36">
        <f t="shared" ca="1" si="128"/>
        <v>0.23418610526315789</v>
      </c>
      <c r="CZ141" s="36">
        <f t="shared" ca="1" si="128"/>
        <v>0.16180130909090906</v>
      </c>
      <c r="DA141" s="36">
        <f t="shared" ca="1" si="128"/>
        <v>0.14238515200000001</v>
      </c>
      <c r="DB141" s="36">
        <f t="shared" ca="1" si="128"/>
        <v>0.14238515200000001</v>
      </c>
      <c r="DC141" s="36">
        <f t="shared" ca="1" si="128"/>
        <v>0.14238515200000001</v>
      </c>
      <c r="DD141" s="36">
        <f t="shared" ca="1" si="128"/>
        <v>0.14238515200000001</v>
      </c>
      <c r="DE141" s="36">
        <f t="shared" ca="1" si="128"/>
        <v>0.14238515200000001</v>
      </c>
      <c r="DF141" s="56">
        <f t="shared" ca="1" si="128"/>
        <v>0.14238515200000001</v>
      </c>
      <c r="DG141" s="56">
        <f t="shared" ca="1" si="128"/>
        <v>0.14238515200000001</v>
      </c>
      <c r="DH141" s="56">
        <f t="shared" ca="1" si="128"/>
        <v>0.28477030400000003</v>
      </c>
      <c r="DI141" s="56">
        <f t="shared" ca="1" si="128"/>
        <v>0.42715545599999993</v>
      </c>
      <c r="DJ141" s="56">
        <f t="shared" ca="1" si="128"/>
        <v>0.71192575999999996</v>
      </c>
      <c r="DK141" s="82">
        <f t="shared" ca="1" si="83"/>
        <v>1.4238515199999999</v>
      </c>
      <c r="DL141" s="82">
        <f t="shared" ca="1" si="83"/>
        <v>2.8477030399999999</v>
      </c>
      <c r="DM141" s="82">
        <f t="shared" ca="1" si="83"/>
        <v>5.6954060799999997</v>
      </c>
      <c r="DN141" s="82">
        <f t="shared" ca="1" si="83"/>
        <v>11.390812159999999</v>
      </c>
      <c r="DO141" s="36">
        <f t="shared" ca="1" si="129"/>
        <v>0.2078667339692308</v>
      </c>
      <c r="DP141" s="36">
        <f t="shared" ca="1" si="129"/>
        <v>0.11259448090000002</v>
      </c>
      <c r="DQ141" s="36">
        <f t="shared" ca="1" si="129"/>
        <v>7.1112303726315801E-2</v>
      </c>
      <c r="DR141" s="36">
        <f t="shared" ca="1" si="129"/>
        <v>4.9132137120000002E-2</v>
      </c>
      <c r="DS141" s="36">
        <f t="shared" ca="1" si="129"/>
        <v>4.3236280665600008E-2</v>
      </c>
      <c r="DT141" s="36">
        <f t="shared" ca="1" si="129"/>
        <v>4.3236280665600008E-2</v>
      </c>
      <c r="DU141" s="36">
        <f t="shared" ca="1" si="129"/>
        <v>4.3236280665600008E-2</v>
      </c>
      <c r="DV141" s="36">
        <f t="shared" ca="1" si="129"/>
        <v>4.3236280665600008E-2</v>
      </c>
      <c r="DW141" s="36">
        <f t="shared" ca="1" si="129"/>
        <v>4.3236280665600008E-2</v>
      </c>
      <c r="DX141" s="56">
        <f t="shared" ca="1" si="129"/>
        <v>4.3236280665600008E-2</v>
      </c>
      <c r="DY141" s="56">
        <f t="shared" ca="1" si="129"/>
        <v>4.3236280665600008E-2</v>
      </c>
      <c r="DZ141" s="56">
        <f t="shared" ca="1" si="129"/>
        <v>8.6472561331200015E-2</v>
      </c>
      <c r="EA141" s="56">
        <f t="shared" ca="1" si="129"/>
        <v>0.12970884199680002</v>
      </c>
      <c r="EB141" s="56">
        <f t="shared" ca="1" si="129"/>
        <v>0.21618140332800007</v>
      </c>
      <c r="EC141" s="82">
        <f t="shared" ca="1" si="90"/>
        <v>0.43236280665600013</v>
      </c>
      <c r="ED141" s="82">
        <f t="shared" ca="1" si="90"/>
        <v>0.86472561331200026</v>
      </c>
      <c r="EE141" s="82">
        <f t="shared" ca="1" si="90"/>
        <v>1.7294512266240005</v>
      </c>
      <c r="EF141" s="82">
        <f t="shared" ca="1" si="84"/>
        <v>3.4589024532480011</v>
      </c>
      <c r="EG141" s="36">
        <f t="shared" ca="1" si="130"/>
        <v>6.0144900923076908E-2</v>
      </c>
      <c r="EH141" s="36">
        <f t="shared" ca="1" si="130"/>
        <v>3.2578487999999996E-2</v>
      </c>
      <c r="EI141" s="36">
        <f t="shared" ca="1" si="130"/>
        <v>2.0575887157894733E-2</v>
      </c>
      <c r="EJ141" s="36">
        <f t="shared" ca="1" si="130"/>
        <v>1.4216067490909087E-2</v>
      </c>
      <c r="EK141" s="36">
        <f t="shared" ca="1" si="130"/>
        <v>1.2510139391999997E-2</v>
      </c>
      <c r="EL141" s="36">
        <f t="shared" ca="1" si="130"/>
        <v>1.2510139391999997E-2</v>
      </c>
      <c r="EM141" s="36">
        <f t="shared" ca="1" si="130"/>
        <v>1.2510139391999997E-2</v>
      </c>
      <c r="EN141" s="36">
        <f t="shared" ca="1" si="130"/>
        <v>1.2510139391999997E-2</v>
      </c>
      <c r="EO141" s="36">
        <f t="shared" ca="1" si="130"/>
        <v>1.2510139391999997E-2</v>
      </c>
      <c r="EP141" s="56">
        <f t="shared" ca="1" si="130"/>
        <v>1.2510139391999997E-2</v>
      </c>
      <c r="EQ141" s="56">
        <f t="shared" ca="1" si="130"/>
        <v>1.2510139391999997E-2</v>
      </c>
      <c r="ER141" s="56">
        <f t="shared" ca="1" si="130"/>
        <v>2.5020278783999993E-2</v>
      </c>
      <c r="ES141" s="56">
        <f t="shared" ca="1" si="130"/>
        <v>3.7530418175999981E-2</v>
      </c>
      <c r="ET141" s="56">
        <f t="shared" ca="1" si="130"/>
        <v>6.2550696959999985E-2</v>
      </c>
      <c r="EU141" s="82">
        <f t="shared" ca="1" si="92"/>
        <v>0.12510139391999997</v>
      </c>
      <c r="EV141" s="82">
        <f t="shared" ca="1" si="92"/>
        <v>0.25020278783999994</v>
      </c>
      <c r="EW141" s="82">
        <f t="shared" ca="1" si="92"/>
        <v>0.50040557567999988</v>
      </c>
      <c r="EX141" s="82">
        <f t="shared" ca="1" si="85"/>
        <v>1.0008111513599998</v>
      </c>
    </row>
    <row r="142" spans="19:154" x14ac:dyDescent="0.15">
      <c r="S142" s="36">
        <v>139</v>
      </c>
      <c r="T142" s="40">
        <f>引用信息!W161</f>
        <v>285.45011495226987</v>
      </c>
      <c r="U142" s="40">
        <f>引用信息!X161</f>
        <v>20.305751047730158</v>
      </c>
      <c r="V142" s="40">
        <f>引用信息!Y161</f>
        <v>8.1066666666666674</v>
      </c>
      <c r="W142" s="40">
        <f>引用信息!Z161</f>
        <v>2.1748540000000007</v>
      </c>
      <c r="X142" s="40">
        <f>引用信息!AA161</f>
        <v>0.62927999999999995</v>
      </c>
      <c r="Y142" s="37">
        <f>IF(INT(求节点($J$4:$J$21,$I$4:$I$21,节奏总纲!AD142))&gt;$I$21,$I$21,INT(求节点($J$4:$J$21,$I$4:$I$21,节奏总纲!AD142)))</f>
        <v>18</v>
      </c>
      <c r="Z142" s="37">
        <f>IF(INT(求节点($J$4:$J$21,$I$4:$I$21,节奏总纲!AE142))&gt;$I$21,$I$21,INT(求节点($J$4:$J$21,$I$4:$I$21,节奏总纲!AE142)))</f>
        <v>18</v>
      </c>
      <c r="AA142" s="37">
        <f>IF(INT(求节点($J$4:$J$21,$I$4:$I$21,节奏总纲!AF142))&gt;$I$21,$I$21,INT(求节点($J$4:$J$21,$I$4:$I$21,节奏总纲!AF142)))</f>
        <v>18</v>
      </c>
      <c r="AB142" s="37">
        <f>IF(INT(求节点($J$4:$J$21,$I$4:$I$21,节奏总纲!AG142))&gt;$I$21,$I$21,INT(求节点($J$4:$J$21,$I$4:$I$21,节奏总纲!AG142)))</f>
        <v>18</v>
      </c>
      <c r="AC142" s="37">
        <f>IF(INT(求节点($J$4:$J$21,$I$4:$I$21,节奏总纲!AH142))&gt;$I$21,$I$21,INT(求节点($J$4:$J$21,$I$4:$I$21,节奏总纲!AH142)))</f>
        <v>18</v>
      </c>
      <c r="AD142" s="55">
        <f>('[2]功能-行军令'!F$7+'[2]功能-行军令'!F$14+24*60/'[2]功能-行军令'!$F$18)*'[2]功能-行军令'!$AJ$7</f>
        <v>27.599999999999998</v>
      </c>
      <c r="AE142" s="55">
        <f>('[2]功能-行军令'!G$7+'[2]功能-行军令'!G$14+24*60/'[2]功能-行军令'!$F$18)*'[2]功能-行军令'!$AJ$7</f>
        <v>40.199999999999996</v>
      </c>
      <c r="AF142" s="55">
        <f>('[2]功能-行军令'!H$7+'[2]功能-行军令'!H$14+24*60/'[2]功能-行军令'!$F$18)*'[2]功能-行军令'!$AJ$7</f>
        <v>54.6</v>
      </c>
      <c r="AG142" s="55">
        <f>('[2]功能-行军令'!I$7+'[2]功能-行军令'!I$14+24*60/'[2]功能-行军令'!$F$18)*'[2]功能-行军令'!$AJ$7</f>
        <v>61.8</v>
      </c>
      <c r="AH142" s="55">
        <f>('[2]功能-行军令'!J$7+'[2]功能-行军令'!J$14+24*60/'[2]功能-行军令'!$F$18)*'[2]功能-行军令'!$AJ$7</f>
        <v>61.8</v>
      </c>
      <c r="AL142" s="35">
        <v>139</v>
      </c>
      <c r="AM142" s="28">
        <f t="shared" ca="1" si="131"/>
        <v>14.324052070771383</v>
      </c>
      <c r="AN142" s="28">
        <f t="shared" ca="1" si="131"/>
        <v>7.7588615383344992</v>
      </c>
      <c r="AO142" s="28">
        <f t="shared" ca="1" si="131"/>
        <v>4.9003336031586313</v>
      </c>
      <c r="AP142" s="28">
        <f t="shared" ca="1" si="131"/>
        <v>3.3856850349095993</v>
      </c>
      <c r="AQ142" s="28">
        <f t="shared" ca="1" si="131"/>
        <v>2.9794028307204479</v>
      </c>
      <c r="AR142" s="28">
        <f t="shared" ca="1" si="131"/>
        <v>2.9794028307204479</v>
      </c>
      <c r="AS142" s="28">
        <f t="shared" ca="1" si="131"/>
        <v>2.9794028307204479</v>
      </c>
      <c r="AT142" s="28">
        <f t="shared" ca="1" si="131"/>
        <v>2.9794028307204479</v>
      </c>
      <c r="AU142" s="28">
        <f t="shared" ca="1" si="124"/>
        <v>2.9794028307204479</v>
      </c>
      <c r="AV142" s="28">
        <f t="shared" ca="1" si="132"/>
        <v>2.9794028307204479</v>
      </c>
      <c r="AW142" s="28">
        <f t="shared" ca="1" si="132"/>
        <v>2.9794028307204479</v>
      </c>
      <c r="AX142" s="28">
        <f t="shared" ca="1" si="132"/>
        <v>5.9588056614408957</v>
      </c>
      <c r="AY142" s="28">
        <f t="shared" ca="1" si="132"/>
        <v>8.9382084921613458</v>
      </c>
      <c r="AZ142" s="28">
        <f t="shared" ca="1" si="132"/>
        <v>14.897014153602242</v>
      </c>
      <c r="BA142" s="28">
        <f t="shared" ca="1" si="80"/>
        <v>29.794028307204485</v>
      </c>
      <c r="BB142" s="28">
        <f t="shared" ca="1" si="80"/>
        <v>59.58805661440897</v>
      </c>
      <c r="BC142" s="28">
        <f t="shared" ca="1" si="80"/>
        <v>119.17611322881794</v>
      </c>
      <c r="BD142" s="28">
        <f t="shared" ca="1" si="80"/>
        <v>238.35222645763588</v>
      </c>
      <c r="BE142" s="28"/>
      <c r="BF142" s="28">
        <f t="shared" ca="1" si="125"/>
        <v>527.92920497748901</v>
      </c>
      <c r="BG142" s="28"/>
      <c r="BI142" s="28"/>
      <c r="BJ142" s="28"/>
      <c r="BK142" s="28"/>
      <c r="BL142" s="36">
        <v>139</v>
      </c>
      <c r="BM142" s="36">
        <f t="shared" ca="1" si="126"/>
        <v>12.120651034896381</v>
      </c>
      <c r="BN142" s="36">
        <f t="shared" ca="1" si="126"/>
        <v>6.5653526439022061</v>
      </c>
      <c r="BO142" s="36">
        <f t="shared" ca="1" si="126"/>
        <v>4.1465385119382354</v>
      </c>
      <c r="BP142" s="36">
        <f t="shared" ca="1" si="126"/>
        <v>2.8648811537027807</v>
      </c>
      <c r="BQ142" s="36">
        <f t="shared" ca="1" si="126"/>
        <v>2.521095415258447</v>
      </c>
      <c r="BR142" s="36">
        <f t="shared" ca="1" si="126"/>
        <v>2.521095415258447</v>
      </c>
      <c r="BS142" s="36">
        <f t="shared" ca="1" si="126"/>
        <v>2.521095415258447</v>
      </c>
      <c r="BT142" s="36">
        <f t="shared" ca="1" si="126"/>
        <v>2.521095415258447</v>
      </c>
      <c r="BU142" s="36">
        <f t="shared" ca="1" si="126"/>
        <v>2.521095415258447</v>
      </c>
      <c r="BV142" s="56">
        <f t="shared" ca="1" si="126"/>
        <v>2.521095415258447</v>
      </c>
      <c r="BW142" s="56">
        <f t="shared" ca="1" si="126"/>
        <v>2.521095415258447</v>
      </c>
      <c r="BX142" s="56">
        <f t="shared" ca="1" si="126"/>
        <v>5.0421908305168941</v>
      </c>
      <c r="BY142" s="56">
        <f t="shared" ca="1" si="126"/>
        <v>7.563286245775342</v>
      </c>
      <c r="BZ142" s="56">
        <f t="shared" ca="1" si="126"/>
        <v>12.605477076292237</v>
      </c>
      <c r="CA142" s="82">
        <f t="shared" ca="1" si="81"/>
        <v>25.210954152584474</v>
      </c>
      <c r="CB142" s="82">
        <f t="shared" ca="1" si="81"/>
        <v>50.421908305168948</v>
      </c>
      <c r="CC142" s="82">
        <f t="shared" ca="1" si="81"/>
        <v>100.8438166103379</v>
      </c>
      <c r="CD142" s="82">
        <f t="shared" ca="1" si="81"/>
        <v>201.68763322067579</v>
      </c>
      <c r="CE142" s="36">
        <f t="shared" ca="1" si="127"/>
        <v>1.2558326032596188</v>
      </c>
      <c r="CF142" s="36">
        <f t="shared" ca="1" si="127"/>
        <v>0.68024266009896017</v>
      </c>
      <c r="CG142" s="36">
        <f t="shared" ca="1" si="127"/>
        <v>0.42962694322039591</v>
      </c>
      <c r="CH142" s="36">
        <f t="shared" ca="1" si="127"/>
        <v>0.2968331607704553</v>
      </c>
      <c r="CI142" s="36">
        <f t="shared" ca="1" si="127"/>
        <v>0.26121318147800071</v>
      </c>
      <c r="CJ142" s="36">
        <f t="shared" ca="1" si="127"/>
        <v>0.26121318147800071</v>
      </c>
      <c r="CK142" s="36">
        <f t="shared" ca="1" si="127"/>
        <v>0.26121318147800071</v>
      </c>
      <c r="CL142" s="36">
        <f t="shared" ca="1" si="127"/>
        <v>0.26121318147800071</v>
      </c>
      <c r="CM142" s="36">
        <f t="shared" ca="1" si="127"/>
        <v>0.26121318147800071</v>
      </c>
      <c r="CN142" s="56">
        <f t="shared" ca="1" si="127"/>
        <v>0.26121318147800071</v>
      </c>
      <c r="CO142" s="56">
        <f t="shared" ca="1" si="127"/>
        <v>0.26121318147800071</v>
      </c>
      <c r="CP142" s="56">
        <f t="shared" ca="1" si="127"/>
        <v>0.52242636295600142</v>
      </c>
      <c r="CQ142" s="56">
        <f t="shared" ca="1" si="127"/>
        <v>0.78363954443400219</v>
      </c>
      <c r="CR142" s="56">
        <f t="shared" ca="1" si="127"/>
        <v>1.3060659073900038</v>
      </c>
      <c r="CS142" s="82">
        <f t="shared" ca="1" si="82"/>
        <v>2.6121318147800077</v>
      </c>
      <c r="CT142" s="82">
        <f t="shared" ca="1" si="82"/>
        <v>5.2242636295600153</v>
      </c>
      <c r="CU142" s="82">
        <f t="shared" ca="1" si="82"/>
        <v>10.448527259120031</v>
      </c>
      <c r="CV142" s="82">
        <f t="shared" ca="1" si="82"/>
        <v>20.897054518240061</v>
      </c>
      <c r="CW142" s="36">
        <f t="shared" ca="1" si="128"/>
        <v>0.68096000000000012</v>
      </c>
      <c r="CX142" s="36">
        <f t="shared" ca="1" si="128"/>
        <v>0.36885333333333342</v>
      </c>
      <c r="CY142" s="36">
        <f t="shared" ca="1" si="128"/>
        <v>0.23296000000000006</v>
      </c>
      <c r="CZ142" s="36">
        <f t="shared" ca="1" si="128"/>
        <v>0.16095418181818183</v>
      </c>
      <c r="DA142" s="36">
        <f t="shared" ca="1" si="128"/>
        <v>0.14163968000000002</v>
      </c>
      <c r="DB142" s="36">
        <f t="shared" ca="1" si="128"/>
        <v>0.14163968000000002</v>
      </c>
      <c r="DC142" s="36">
        <f t="shared" ca="1" si="128"/>
        <v>0.14163968000000002</v>
      </c>
      <c r="DD142" s="36">
        <f t="shared" ca="1" si="128"/>
        <v>0.14163968000000002</v>
      </c>
      <c r="DE142" s="36">
        <f t="shared" ca="1" si="128"/>
        <v>0.14163968000000002</v>
      </c>
      <c r="DF142" s="56">
        <f t="shared" ca="1" si="128"/>
        <v>0.14163968000000002</v>
      </c>
      <c r="DG142" s="56">
        <f t="shared" ca="1" si="128"/>
        <v>0.14163968000000002</v>
      </c>
      <c r="DH142" s="56">
        <f t="shared" ca="1" si="128"/>
        <v>0.28327936000000004</v>
      </c>
      <c r="DI142" s="56">
        <f t="shared" ca="1" si="128"/>
        <v>0.42491903999999997</v>
      </c>
      <c r="DJ142" s="56">
        <f t="shared" ca="1" si="128"/>
        <v>0.70819840000000012</v>
      </c>
      <c r="DK142" s="82">
        <f t="shared" ca="1" si="83"/>
        <v>1.4163968000000002</v>
      </c>
      <c r="DL142" s="82">
        <f t="shared" ca="1" si="83"/>
        <v>2.8327936000000005</v>
      </c>
      <c r="DM142" s="82">
        <f t="shared" ca="1" si="83"/>
        <v>5.6655872000000009</v>
      </c>
      <c r="DN142" s="82">
        <f t="shared" ca="1" si="83"/>
        <v>11.331174400000002</v>
      </c>
      <c r="DO142" s="36">
        <f t="shared" ca="1" si="129"/>
        <v>0.20677842646153854</v>
      </c>
      <c r="DP142" s="36">
        <f t="shared" ca="1" si="129"/>
        <v>0.11200498100000005</v>
      </c>
      <c r="DQ142" s="36">
        <f t="shared" ca="1" si="129"/>
        <v>7.0739988000000031E-2</v>
      </c>
      <c r="DR142" s="36">
        <f t="shared" ca="1" si="129"/>
        <v>4.887490080000001E-2</v>
      </c>
      <c r="DS142" s="36">
        <f t="shared" ca="1" si="129"/>
        <v>4.3009912704000015E-2</v>
      </c>
      <c r="DT142" s="36">
        <f t="shared" ca="1" si="129"/>
        <v>4.3009912704000015E-2</v>
      </c>
      <c r="DU142" s="36">
        <f t="shared" ca="1" si="129"/>
        <v>4.3009912704000015E-2</v>
      </c>
      <c r="DV142" s="36">
        <f t="shared" ca="1" si="129"/>
        <v>4.3009912704000015E-2</v>
      </c>
      <c r="DW142" s="36">
        <f t="shared" ca="1" si="129"/>
        <v>4.3009912704000015E-2</v>
      </c>
      <c r="DX142" s="56">
        <f t="shared" ca="1" si="129"/>
        <v>4.3009912704000015E-2</v>
      </c>
      <c r="DY142" s="56">
        <f t="shared" ca="1" si="129"/>
        <v>4.3009912704000015E-2</v>
      </c>
      <c r="DZ142" s="56">
        <f t="shared" ca="1" si="129"/>
        <v>8.6019825408000031E-2</v>
      </c>
      <c r="EA142" s="56">
        <f t="shared" ca="1" si="129"/>
        <v>0.12902973811200003</v>
      </c>
      <c r="EB142" s="56">
        <f t="shared" ca="1" si="129"/>
        <v>0.21504956352000007</v>
      </c>
      <c r="EC142" s="82">
        <f t="shared" ca="1" si="90"/>
        <v>0.43009912704000014</v>
      </c>
      <c r="ED142" s="82">
        <f t="shared" ca="1" si="90"/>
        <v>0.86019825408000028</v>
      </c>
      <c r="EE142" s="82">
        <f t="shared" ca="1" si="90"/>
        <v>1.7203965081600006</v>
      </c>
      <c r="EF142" s="82">
        <f t="shared" ca="1" si="84"/>
        <v>3.4407930163200011</v>
      </c>
      <c r="EG142" s="36">
        <f t="shared" ca="1" si="130"/>
        <v>5.9830006153846149E-2</v>
      </c>
      <c r="EH142" s="36">
        <f t="shared" ca="1" si="130"/>
        <v>3.240792E-2</v>
      </c>
      <c r="EI142" s="36">
        <f t="shared" ca="1" si="130"/>
        <v>2.0468159999999999E-2</v>
      </c>
      <c r="EJ142" s="36">
        <f t="shared" ca="1" si="130"/>
        <v>1.4141637818181816E-2</v>
      </c>
      <c r="EK142" s="36">
        <f t="shared" ca="1" si="130"/>
        <v>1.2444641279999998E-2</v>
      </c>
      <c r="EL142" s="36">
        <f t="shared" ca="1" si="130"/>
        <v>1.2444641279999998E-2</v>
      </c>
      <c r="EM142" s="36">
        <f t="shared" ca="1" si="130"/>
        <v>1.2444641279999998E-2</v>
      </c>
      <c r="EN142" s="36">
        <f t="shared" ca="1" si="130"/>
        <v>1.2444641279999998E-2</v>
      </c>
      <c r="EO142" s="36">
        <f t="shared" ca="1" si="130"/>
        <v>1.2444641279999998E-2</v>
      </c>
      <c r="EP142" s="56">
        <f t="shared" ca="1" si="130"/>
        <v>1.2444641279999998E-2</v>
      </c>
      <c r="EQ142" s="56">
        <f t="shared" ca="1" si="130"/>
        <v>1.2444641279999998E-2</v>
      </c>
      <c r="ER142" s="56">
        <f t="shared" ca="1" si="130"/>
        <v>2.4889282559999996E-2</v>
      </c>
      <c r="ES142" s="56">
        <f t="shared" ca="1" si="130"/>
        <v>3.7333923839999991E-2</v>
      </c>
      <c r="ET142" s="56">
        <f t="shared" ca="1" si="130"/>
        <v>6.2223206399999995E-2</v>
      </c>
      <c r="EU142" s="82">
        <f t="shared" ca="1" si="92"/>
        <v>0.12444641279999999</v>
      </c>
      <c r="EV142" s="82">
        <f t="shared" ca="1" si="92"/>
        <v>0.24889282559999998</v>
      </c>
      <c r="EW142" s="82">
        <f t="shared" ca="1" si="92"/>
        <v>0.49778565119999996</v>
      </c>
      <c r="EX142" s="82">
        <f t="shared" ca="1" si="85"/>
        <v>0.99557130239999991</v>
      </c>
    </row>
    <row r="143" spans="19:154" x14ac:dyDescent="0.15">
      <c r="S143" s="36">
        <v>140</v>
      </c>
      <c r="T143" s="40">
        <f>引用信息!W162</f>
        <v>283.94774592620524</v>
      </c>
      <c r="U143" s="40">
        <f>引用信息!X162</f>
        <v>20.198878673794734</v>
      </c>
      <c r="V143" s="40">
        <f>引用信息!Y162</f>
        <v>8.0640000000000001</v>
      </c>
      <c r="W143" s="40">
        <f>引用信息!Z162</f>
        <v>2.1634074000000005</v>
      </c>
      <c r="X143" s="40">
        <f>引用信息!AA162</f>
        <v>0.62596799999999997</v>
      </c>
      <c r="Y143" s="37">
        <f>IF(INT(求节点($J$4:$J$21,$I$4:$I$21,节奏总纲!AD143))&gt;$I$21,$I$21,INT(求节点($J$4:$J$21,$I$4:$I$21,节奏总纲!AD143)))</f>
        <v>18</v>
      </c>
      <c r="Z143" s="37">
        <f>IF(INT(求节点($J$4:$J$21,$I$4:$I$21,节奏总纲!AE143))&gt;$I$21,$I$21,INT(求节点($J$4:$J$21,$I$4:$I$21,节奏总纲!AE143)))</f>
        <v>18</v>
      </c>
      <c r="AA143" s="37">
        <f>IF(INT(求节点($J$4:$J$21,$I$4:$I$21,节奏总纲!AF143))&gt;$I$21,$I$21,INT(求节点($J$4:$J$21,$I$4:$I$21,节奏总纲!AF143)))</f>
        <v>18</v>
      </c>
      <c r="AB143" s="37">
        <f>IF(INT(求节点($J$4:$J$21,$I$4:$I$21,节奏总纲!AG143))&gt;$I$21,$I$21,INT(求节点($J$4:$J$21,$I$4:$I$21,节奏总纲!AG143)))</f>
        <v>18</v>
      </c>
      <c r="AC143" s="37">
        <f>IF(INT(求节点($J$4:$J$21,$I$4:$I$21,节奏总纲!AH143))&gt;$I$21,$I$21,INT(求节点($J$4:$J$21,$I$4:$I$21,节奏总纲!AH143)))</f>
        <v>18</v>
      </c>
      <c r="AD143" s="55">
        <f>('[2]功能-行军令'!F$7+'[2]功能-行军令'!F$14+24*60/'[2]功能-行军令'!$F$18)*'[2]功能-行军令'!$AJ$7</f>
        <v>27.599999999999998</v>
      </c>
      <c r="AE143" s="55">
        <f>('[2]功能-行军令'!G$7+'[2]功能-行军令'!G$14+24*60/'[2]功能-行军令'!$F$18)*'[2]功能-行军令'!$AJ$7</f>
        <v>40.199999999999996</v>
      </c>
      <c r="AF143" s="55">
        <f>('[2]功能-行军令'!H$7+'[2]功能-行军令'!H$14+24*60/'[2]功能-行军令'!$F$18)*'[2]功能-行军令'!$AJ$7</f>
        <v>54.6</v>
      </c>
      <c r="AG143" s="55">
        <f>('[2]功能-行军令'!I$7+'[2]功能-行军令'!I$14+24*60/'[2]功能-行军令'!$F$18)*'[2]功能-行军令'!$AJ$7</f>
        <v>61.8</v>
      </c>
      <c r="AH143" s="55">
        <f>('[2]功能-行军令'!J$7+'[2]功能-行军令'!J$14+24*60/'[2]功能-行军令'!$F$18)*'[2]功能-行军令'!$AJ$7</f>
        <v>61.8</v>
      </c>
      <c r="AL143" s="35">
        <v>140</v>
      </c>
      <c r="AM143" s="28">
        <f t="shared" ca="1" si="131"/>
        <v>14.24866232303048</v>
      </c>
      <c r="AN143" s="28">
        <f t="shared" ca="1" si="131"/>
        <v>7.7180254249748437</v>
      </c>
      <c r="AO143" s="28">
        <f t="shared" ca="1" si="131"/>
        <v>4.8745423736683229</v>
      </c>
      <c r="AP143" s="28">
        <f t="shared" ca="1" si="131"/>
        <v>3.3678656399890219</v>
      </c>
      <c r="AQ143" s="28">
        <f t="shared" ca="1" si="131"/>
        <v>2.9637217631903403</v>
      </c>
      <c r="AR143" s="28">
        <f t="shared" ca="1" si="131"/>
        <v>2.9637217631903403</v>
      </c>
      <c r="AS143" s="28">
        <f t="shared" ca="1" si="131"/>
        <v>2.9637217631903403</v>
      </c>
      <c r="AT143" s="28">
        <f t="shared" ca="1" si="131"/>
        <v>2.9637217631903403</v>
      </c>
      <c r="AU143" s="28">
        <f t="shared" ca="1" si="124"/>
        <v>2.9637217631903403</v>
      </c>
      <c r="AV143" s="28">
        <f t="shared" ca="1" si="132"/>
        <v>2.9637217631903403</v>
      </c>
      <c r="AW143" s="28">
        <f t="shared" ca="1" si="132"/>
        <v>2.9637217631903403</v>
      </c>
      <c r="AX143" s="28">
        <f t="shared" ca="1" si="132"/>
        <v>5.9274435263806806</v>
      </c>
      <c r="AY143" s="28">
        <f t="shared" ca="1" si="132"/>
        <v>8.8911652895710187</v>
      </c>
      <c r="AZ143" s="28">
        <f t="shared" ca="1" si="132"/>
        <v>14.8186088159517</v>
      </c>
      <c r="BA143" s="28">
        <f t="shared" ca="1" si="80"/>
        <v>29.6372176319034</v>
      </c>
      <c r="BB143" s="28">
        <f t="shared" ca="1" si="80"/>
        <v>59.274435263806801</v>
      </c>
      <c r="BC143" s="28">
        <f t="shared" ca="1" si="80"/>
        <v>118.5488705276136</v>
      </c>
      <c r="BD143" s="28">
        <f t="shared" ca="1" si="80"/>
        <v>237.0977410552272</v>
      </c>
      <c r="BE143" s="28"/>
      <c r="BF143" s="28">
        <f t="shared" ca="1" si="125"/>
        <v>525.15063021444951</v>
      </c>
      <c r="BG143" s="28"/>
      <c r="BI143" s="28"/>
      <c r="BJ143" s="28"/>
      <c r="BK143" s="28"/>
      <c r="BL143" s="36">
        <v>140</v>
      </c>
      <c r="BM143" s="36">
        <f t="shared" ca="1" si="126"/>
        <v>12.056858134712714</v>
      </c>
      <c r="BN143" s="36">
        <f t="shared" ca="1" si="126"/>
        <v>6.53079815630272</v>
      </c>
      <c r="BO143" s="36">
        <f t="shared" ca="1" si="126"/>
        <v>4.1247146250332971</v>
      </c>
      <c r="BP143" s="36">
        <f t="shared" ca="1" si="126"/>
        <v>2.8498028318411865</v>
      </c>
      <c r="BQ143" s="36">
        <f t="shared" ca="1" si="126"/>
        <v>2.5078264920202447</v>
      </c>
      <c r="BR143" s="36">
        <f t="shared" ca="1" si="126"/>
        <v>2.5078264920202447</v>
      </c>
      <c r="BS143" s="36">
        <f t="shared" ca="1" si="126"/>
        <v>2.5078264920202447</v>
      </c>
      <c r="BT143" s="36">
        <f t="shared" ca="1" si="126"/>
        <v>2.5078264920202447</v>
      </c>
      <c r="BU143" s="36">
        <f t="shared" ca="1" si="126"/>
        <v>2.5078264920202447</v>
      </c>
      <c r="BV143" s="56">
        <f t="shared" ca="1" si="126"/>
        <v>2.5078264920202447</v>
      </c>
      <c r="BW143" s="56">
        <f t="shared" ca="1" si="126"/>
        <v>2.5078264920202447</v>
      </c>
      <c r="BX143" s="56">
        <f t="shared" ca="1" si="126"/>
        <v>5.0156529840404893</v>
      </c>
      <c r="BY143" s="56">
        <f t="shared" ca="1" si="126"/>
        <v>7.5234794760607331</v>
      </c>
      <c r="BZ143" s="56">
        <f t="shared" ca="1" si="126"/>
        <v>12.539132460101222</v>
      </c>
      <c r="CA143" s="82">
        <f t="shared" ca="1" si="81"/>
        <v>25.078264920202443</v>
      </c>
      <c r="CB143" s="82">
        <f t="shared" ca="1" si="81"/>
        <v>50.156529840404886</v>
      </c>
      <c r="CC143" s="82">
        <f t="shared" ca="1" si="81"/>
        <v>100.31305968080977</v>
      </c>
      <c r="CD143" s="82">
        <f t="shared" ca="1" si="81"/>
        <v>200.62611936161954</v>
      </c>
      <c r="CE143" s="36">
        <f t="shared" ca="1" si="127"/>
        <v>1.249222957979305</v>
      </c>
      <c r="CF143" s="36">
        <f t="shared" ca="1" si="127"/>
        <v>0.67666243557212358</v>
      </c>
      <c r="CG143" s="36">
        <f t="shared" ca="1" si="127"/>
        <v>0.42736574878239386</v>
      </c>
      <c r="CH143" s="36">
        <f t="shared" ca="1" si="127"/>
        <v>0.29527088097692661</v>
      </c>
      <c r="CI143" s="36">
        <f t="shared" ca="1" si="127"/>
        <v>0.25983837525969544</v>
      </c>
      <c r="CJ143" s="36">
        <f t="shared" ca="1" si="127"/>
        <v>0.25983837525969544</v>
      </c>
      <c r="CK143" s="36">
        <f t="shared" ca="1" si="127"/>
        <v>0.25983837525969544</v>
      </c>
      <c r="CL143" s="36">
        <f t="shared" ca="1" si="127"/>
        <v>0.25983837525969544</v>
      </c>
      <c r="CM143" s="36">
        <f t="shared" ca="1" si="127"/>
        <v>0.25983837525969544</v>
      </c>
      <c r="CN143" s="56">
        <f t="shared" ca="1" si="127"/>
        <v>0.25983837525969544</v>
      </c>
      <c r="CO143" s="56">
        <f t="shared" ca="1" si="127"/>
        <v>0.25983837525969544</v>
      </c>
      <c r="CP143" s="56">
        <f t="shared" ca="1" si="127"/>
        <v>0.51967675051939088</v>
      </c>
      <c r="CQ143" s="56">
        <f t="shared" ca="1" si="127"/>
        <v>0.77951512577908622</v>
      </c>
      <c r="CR143" s="56">
        <f t="shared" ca="1" si="127"/>
        <v>1.2991918762984771</v>
      </c>
      <c r="CS143" s="82">
        <f t="shared" ca="1" si="82"/>
        <v>2.5983837525969542</v>
      </c>
      <c r="CT143" s="82">
        <f t="shared" ca="1" si="82"/>
        <v>5.1967675051939084</v>
      </c>
      <c r="CU143" s="82">
        <f t="shared" ca="1" si="82"/>
        <v>10.393535010387817</v>
      </c>
      <c r="CV143" s="82">
        <f t="shared" ca="1" si="82"/>
        <v>20.787070020775634</v>
      </c>
      <c r="CW143" s="36">
        <f t="shared" ca="1" si="128"/>
        <v>0.67737600000000009</v>
      </c>
      <c r="CX143" s="36">
        <f t="shared" ca="1" si="128"/>
        <v>0.36691200000000007</v>
      </c>
      <c r="CY143" s="36">
        <f t="shared" ca="1" si="128"/>
        <v>0.23173389473684214</v>
      </c>
      <c r="CZ143" s="36">
        <f t="shared" ca="1" si="128"/>
        <v>0.16010705454545454</v>
      </c>
      <c r="DA143" s="36">
        <f t="shared" ca="1" si="128"/>
        <v>0.14089420800000002</v>
      </c>
      <c r="DB143" s="36">
        <f t="shared" ca="1" si="128"/>
        <v>0.14089420800000002</v>
      </c>
      <c r="DC143" s="36">
        <f t="shared" ca="1" si="128"/>
        <v>0.14089420800000002</v>
      </c>
      <c r="DD143" s="36">
        <f t="shared" ca="1" si="128"/>
        <v>0.14089420800000002</v>
      </c>
      <c r="DE143" s="36">
        <f t="shared" ca="1" si="128"/>
        <v>0.14089420800000002</v>
      </c>
      <c r="DF143" s="56">
        <f t="shared" ca="1" si="128"/>
        <v>0.14089420800000002</v>
      </c>
      <c r="DG143" s="56">
        <f t="shared" ca="1" si="128"/>
        <v>0.14089420800000002</v>
      </c>
      <c r="DH143" s="56">
        <f t="shared" ca="1" si="128"/>
        <v>0.28178841600000004</v>
      </c>
      <c r="DI143" s="56">
        <f t="shared" ca="1" si="128"/>
        <v>0.42268262400000001</v>
      </c>
      <c r="DJ143" s="56">
        <f t="shared" ca="1" si="128"/>
        <v>0.70447104000000005</v>
      </c>
      <c r="DK143" s="82">
        <f t="shared" ca="1" si="83"/>
        <v>1.4089420800000001</v>
      </c>
      <c r="DL143" s="82">
        <f t="shared" ca="1" si="83"/>
        <v>2.8178841600000002</v>
      </c>
      <c r="DM143" s="82">
        <f t="shared" ca="1" si="83"/>
        <v>5.6357683200000004</v>
      </c>
      <c r="DN143" s="82">
        <f t="shared" ca="1" si="83"/>
        <v>11.271536640000001</v>
      </c>
      <c r="DO143" s="36">
        <f t="shared" ca="1" si="129"/>
        <v>0.2056901189538462</v>
      </c>
      <c r="DP143" s="36">
        <f t="shared" ca="1" si="129"/>
        <v>0.11141548110000003</v>
      </c>
      <c r="DQ143" s="36">
        <f t="shared" ca="1" si="129"/>
        <v>7.0367672273684234E-2</v>
      </c>
      <c r="DR143" s="36">
        <f t="shared" ca="1" si="129"/>
        <v>4.8617664480000003E-2</v>
      </c>
      <c r="DS143" s="36">
        <f t="shared" ca="1" si="129"/>
        <v>4.2783544742400009E-2</v>
      </c>
      <c r="DT143" s="36">
        <f t="shared" ca="1" si="129"/>
        <v>4.2783544742400009E-2</v>
      </c>
      <c r="DU143" s="36">
        <f t="shared" ca="1" si="129"/>
        <v>4.2783544742400009E-2</v>
      </c>
      <c r="DV143" s="36">
        <f t="shared" ca="1" si="129"/>
        <v>4.2783544742400009E-2</v>
      </c>
      <c r="DW143" s="36">
        <f t="shared" ca="1" si="129"/>
        <v>4.2783544742400009E-2</v>
      </c>
      <c r="DX143" s="56">
        <f t="shared" ca="1" si="129"/>
        <v>4.2783544742400009E-2</v>
      </c>
      <c r="DY143" s="56">
        <f t="shared" ca="1" si="129"/>
        <v>4.2783544742400009E-2</v>
      </c>
      <c r="DZ143" s="56">
        <f t="shared" ca="1" si="129"/>
        <v>8.5567089484800019E-2</v>
      </c>
      <c r="EA143" s="56">
        <f t="shared" ca="1" si="129"/>
        <v>0.1283506342272</v>
      </c>
      <c r="EB143" s="56">
        <f t="shared" ca="1" si="129"/>
        <v>0.21391772371200005</v>
      </c>
      <c r="EC143" s="82">
        <f t="shared" ca="1" si="90"/>
        <v>0.42783544742400009</v>
      </c>
      <c r="ED143" s="82">
        <f t="shared" ca="1" si="90"/>
        <v>0.85567089484800019</v>
      </c>
      <c r="EE143" s="82">
        <f t="shared" ca="1" si="90"/>
        <v>1.7113417896960004</v>
      </c>
      <c r="EF143" s="82">
        <f t="shared" ca="1" si="84"/>
        <v>3.4226835793920007</v>
      </c>
      <c r="EG143" s="36">
        <f t="shared" ca="1" si="130"/>
        <v>5.9515111384615377E-2</v>
      </c>
      <c r="EH143" s="36">
        <f t="shared" ca="1" si="130"/>
        <v>3.2237351999999997E-2</v>
      </c>
      <c r="EI143" s="36">
        <f t="shared" ca="1" si="130"/>
        <v>2.0360432842105262E-2</v>
      </c>
      <c r="EJ143" s="36">
        <f t="shared" ca="1" si="130"/>
        <v>1.4067208145454542E-2</v>
      </c>
      <c r="EK143" s="36">
        <f t="shared" ca="1" si="130"/>
        <v>1.2379143167999998E-2</v>
      </c>
      <c r="EL143" s="36">
        <f t="shared" ca="1" si="130"/>
        <v>1.2379143167999998E-2</v>
      </c>
      <c r="EM143" s="36">
        <f t="shared" ca="1" si="130"/>
        <v>1.2379143167999998E-2</v>
      </c>
      <c r="EN143" s="36">
        <f t="shared" ca="1" si="130"/>
        <v>1.2379143167999998E-2</v>
      </c>
      <c r="EO143" s="36">
        <f t="shared" ca="1" si="130"/>
        <v>1.2379143167999998E-2</v>
      </c>
      <c r="EP143" s="56">
        <f t="shared" ca="1" si="130"/>
        <v>1.2379143167999998E-2</v>
      </c>
      <c r="EQ143" s="56">
        <f t="shared" ca="1" si="130"/>
        <v>1.2379143167999998E-2</v>
      </c>
      <c r="ER143" s="56">
        <f t="shared" ca="1" si="130"/>
        <v>2.4758286335999996E-2</v>
      </c>
      <c r="ES143" s="56">
        <f t="shared" ca="1" si="130"/>
        <v>3.7137429503999987E-2</v>
      </c>
      <c r="ET143" s="56">
        <f t="shared" ca="1" si="130"/>
        <v>6.1895715839999997E-2</v>
      </c>
      <c r="EU143" s="82">
        <f t="shared" ca="1" si="92"/>
        <v>0.12379143167999999</v>
      </c>
      <c r="EV143" s="82">
        <f t="shared" ca="1" si="92"/>
        <v>0.24758286335999999</v>
      </c>
      <c r="EW143" s="82">
        <f t="shared" ca="1" si="92"/>
        <v>0.49516572671999998</v>
      </c>
      <c r="EX143" s="82">
        <f t="shared" ca="1" si="85"/>
        <v>0.99033145343999995</v>
      </c>
    </row>
    <row r="144" spans="19:154" x14ac:dyDescent="0.15">
      <c r="S144" s="36">
        <v>141</v>
      </c>
      <c r="T144" s="40">
        <f>引用信息!W163</f>
        <v>282.44537690014067</v>
      </c>
      <c r="U144" s="40">
        <f>引用信息!X163</f>
        <v>20.09200629985931</v>
      </c>
      <c r="V144" s="40">
        <f>引用信息!Y163</f>
        <v>8.0213333333333328</v>
      </c>
      <c r="W144" s="40">
        <f>引用信息!Z163</f>
        <v>2.1519608000000003</v>
      </c>
      <c r="X144" s="40">
        <f>引用信息!AA163</f>
        <v>0.62265599999999988</v>
      </c>
      <c r="Y144" s="37">
        <f>IF(INT(求节点($J$4:$J$21,$I$4:$I$21,节奏总纲!AD144))&gt;$I$21,$I$21,INT(求节点($J$4:$J$21,$I$4:$I$21,节奏总纲!AD144)))</f>
        <v>18</v>
      </c>
      <c r="Z144" s="37">
        <f>IF(INT(求节点($J$4:$J$21,$I$4:$I$21,节奏总纲!AE144))&gt;$I$21,$I$21,INT(求节点($J$4:$J$21,$I$4:$I$21,节奏总纲!AE144)))</f>
        <v>18</v>
      </c>
      <c r="AA144" s="37">
        <f>IF(INT(求节点($J$4:$J$21,$I$4:$I$21,节奏总纲!AF144))&gt;$I$21,$I$21,INT(求节点($J$4:$J$21,$I$4:$I$21,节奏总纲!AF144)))</f>
        <v>18</v>
      </c>
      <c r="AB144" s="37">
        <f>IF(INT(求节点($J$4:$J$21,$I$4:$I$21,节奏总纲!AG144))&gt;$I$21,$I$21,INT(求节点($J$4:$J$21,$I$4:$I$21,节奏总纲!AG144)))</f>
        <v>18</v>
      </c>
      <c r="AC144" s="37">
        <f>IF(INT(求节点($J$4:$J$21,$I$4:$I$21,节奏总纲!AH144))&gt;$I$21,$I$21,INT(求节点($J$4:$J$21,$I$4:$I$21,节奏总纲!AH144)))</f>
        <v>18</v>
      </c>
      <c r="AD144" s="55">
        <f>('[2]功能-行军令'!F$7+'[2]功能-行军令'!F$14+24*60/'[2]功能-行军令'!$F$18)*'[2]功能-行军令'!$AJ$7</f>
        <v>27.599999999999998</v>
      </c>
      <c r="AE144" s="55">
        <f>('[2]功能-行军令'!G$7+'[2]功能-行军令'!G$14+24*60/'[2]功能-行军令'!$F$18)*'[2]功能-行军令'!$AJ$7</f>
        <v>40.199999999999996</v>
      </c>
      <c r="AF144" s="55">
        <f>('[2]功能-行军令'!H$7+'[2]功能-行军令'!H$14+24*60/'[2]功能-行军令'!$F$18)*'[2]功能-行军令'!$AJ$7</f>
        <v>54.6</v>
      </c>
      <c r="AG144" s="55">
        <f>('[2]功能-行军令'!I$7+'[2]功能-行军令'!I$14+24*60/'[2]功能-行军令'!$F$18)*'[2]功能-行军令'!$AJ$7</f>
        <v>61.8</v>
      </c>
      <c r="AH144" s="55">
        <f>('[2]功能-行军令'!J$7+'[2]功能-行军令'!J$14+24*60/'[2]功能-行军令'!$F$18)*'[2]功能-行军令'!$AJ$7</f>
        <v>61.8</v>
      </c>
      <c r="AL144" s="35">
        <v>141</v>
      </c>
      <c r="AM144" s="28">
        <f t="shared" ca="1" si="131"/>
        <v>14.173272575289579</v>
      </c>
      <c r="AN144" s="28">
        <f t="shared" ca="1" si="131"/>
        <v>7.677189311615189</v>
      </c>
      <c r="AO144" s="28">
        <f t="shared" ca="1" si="131"/>
        <v>4.8487511441780136</v>
      </c>
      <c r="AP144" s="28">
        <f t="shared" ca="1" si="131"/>
        <v>3.3500462450684454</v>
      </c>
      <c r="AQ144" s="28">
        <f t="shared" ca="1" si="131"/>
        <v>2.9480406956602323</v>
      </c>
      <c r="AR144" s="28">
        <f t="shared" ca="1" si="131"/>
        <v>2.9480406956602323</v>
      </c>
      <c r="AS144" s="28">
        <f t="shared" ca="1" si="131"/>
        <v>2.9480406956602323</v>
      </c>
      <c r="AT144" s="28">
        <f t="shared" ca="1" si="131"/>
        <v>2.9480406956602323</v>
      </c>
      <c r="AU144" s="28">
        <f t="shared" ca="1" si="124"/>
        <v>2.9480406956602323</v>
      </c>
      <c r="AV144" s="28">
        <f t="shared" ca="1" si="132"/>
        <v>2.9480406956602323</v>
      </c>
      <c r="AW144" s="28">
        <f t="shared" ca="1" si="132"/>
        <v>2.9480406956602323</v>
      </c>
      <c r="AX144" s="28">
        <f t="shared" ca="1" si="132"/>
        <v>5.8960813913204646</v>
      </c>
      <c r="AY144" s="28">
        <f t="shared" ca="1" si="132"/>
        <v>8.8441220869806969</v>
      </c>
      <c r="AZ144" s="28">
        <f t="shared" ca="1" si="132"/>
        <v>14.740203478301165</v>
      </c>
      <c r="BA144" s="28">
        <f t="shared" ca="1" si="80"/>
        <v>29.48040695660233</v>
      </c>
      <c r="BB144" s="28">
        <f t="shared" ca="1" si="80"/>
        <v>58.96081391320466</v>
      </c>
      <c r="BC144" s="28">
        <f t="shared" ca="1" si="80"/>
        <v>117.92162782640932</v>
      </c>
      <c r="BD144" s="28">
        <f t="shared" ca="1" si="80"/>
        <v>235.84325565281864</v>
      </c>
      <c r="BE144" s="28"/>
      <c r="BF144" s="28">
        <f t="shared" ca="1" si="125"/>
        <v>522.37205545141023</v>
      </c>
      <c r="BG144" s="28"/>
      <c r="BI144" s="28"/>
      <c r="BJ144" s="28"/>
      <c r="BK144" s="28"/>
      <c r="BL144" s="36">
        <v>141</v>
      </c>
      <c r="BM144" s="36">
        <f t="shared" ref="BM144:BZ153" ca="1" si="133">IF(OFFSET($X$3,$S144,BM$1)&lt;BM$3,0,
OFFSET($S$3,$S144,BM$1)
*IFERROR(INDEX($K$49:$K$66,OFFSET($X$3,$S144,BM$1)-BM$3+1),0)
*OFFSET($AC$3,$S144,BM$1)
/(INDEX($D$4:$D$21,BM$3)
*INDEX($E$4:$E$21,BM$3)))</f>
        <v>11.99306523452905</v>
      </c>
      <c r="BN144" s="36">
        <f t="shared" ca="1" si="133"/>
        <v>6.4962436687032357</v>
      </c>
      <c r="BO144" s="36">
        <f t="shared" ca="1" si="133"/>
        <v>4.1028907381283588</v>
      </c>
      <c r="BP144" s="36">
        <f t="shared" ca="1" si="133"/>
        <v>2.8347245099795932</v>
      </c>
      <c r="BQ144" s="36">
        <f t="shared" ca="1" si="133"/>
        <v>2.4945575687820423</v>
      </c>
      <c r="BR144" s="36">
        <f t="shared" ca="1" si="133"/>
        <v>2.4945575687820423</v>
      </c>
      <c r="BS144" s="36">
        <f t="shared" ca="1" si="133"/>
        <v>2.4945575687820423</v>
      </c>
      <c r="BT144" s="36">
        <f t="shared" ca="1" si="133"/>
        <v>2.4945575687820423</v>
      </c>
      <c r="BU144" s="36">
        <f t="shared" ca="1" si="133"/>
        <v>2.4945575687820423</v>
      </c>
      <c r="BV144" s="56">
        <f t="shared" ca="1" si="133"/>
        <v>2.4945575687820423</v>
      </c>
      <c r="BW144" s="56">
        <f t="shared" ca="1" si="133"/>
        <v>2.4945575687820423</v>
      </c>
      <c r="BX144" s="56">
        <f t="shared" ca="1" si="133"/>
        <v>4.9891151375640845</v>
      </c>
      <c r="BY144" s="56">
        <f t="shared" ca="1" si="133"/>
        <v>7.4836727063461268</v>
      </c>
      <c r="BZ144" s="56">
        <f t="shared" ca="1" si="133"/>
        <v>12.472787843910213</v>
      </c>
      <c r="CA144" s="82">
        <f t="shared" ca="1" si="81"/>
        <v>24.945575687820426</v>
      </c>
      <c r="CB144" s="82">
        <f t="shared" ca="1" si="81"/>
        <v>49.891151375640852</v>
      </c>
      <c r="CC144" s="82">
        <f t="shared" ca="1" si="81"/>
        <v>99.782302751281705</v>
      </c>
      <c r="CD144" s="82">
        <f t="shared" ca="1" si="81"/>
        <v>199.56460550256341</v>
      </c>
      <c r="CE144" s="36">
        <f t="shared" ref="CE144:CR153" ca="1" si="134">IF(OFFSET($X$3,$S144,CE$1)&lt;CE$3,0,
OFFSET($S$3,$S144,CE$1)
*IFERROR(INDEX($K$49:$K$66,OFFSET($X$3,$S144,CE$1)-CE$3+1),0)
*OFFSET($AC$3,$S144,CE$1)
/(INDEX($D$4:$D$21,CE$3)
*INDEX($E$4:$E$21,CE$3)))</f>
        <v>1.2426133126989911</v>
      </c>
      <c r="CF144" s="36">
        <f t="shared" ca="1" si="134"/>
        <v>0.67308221104528687</v>
      </c>
      <c r="CG144" s="36">
        <f t="shared" ca="1" si="134"/>
        <v>0.42510455434439171</v>
      </c>
      <c r="CH144" s="36">
        <f t="shared" ca="1" si="134"/>
        <v>0.29370860118339787</v>
      </c>
      <c r="CI144" s="36">
        <f t="shared" ca="1" si="134"/>
        <v>0.25846356904139012</v>
      </c>
      <c r="CJ144" s="36">
        <f t="shared" ca="1" si="134"/>
        <v>0.25846356904139012</v>
      </c>
      <c r="CK144" s="36">
        <f t="shared" ca="1" si="134"/>
        <v>0.25846356904139012</v>
      </c>
      <c r="CL144" s="36">
        <f t="shared" ca="1" si="134"/>
        <v>0.25846356904139012</v>
      </c>
      <c r="CM144" s="36">
        <f t="shared" ca="1" si="134"/>
        <v>0.25846356904139012</v>
      </c>
      <c r="CN144" s="56">
        <f t="shared" ca="1" si="134"/>
        <v>0.25846356904139012</v>
      </c>
      <c r="CO144" s="56">
        <f t="shared" ca="1" si="134"/>
        <v>0.25846356904139012</v>
      </c>
      <c r="CP144" s="56">
        <f t="shared" ca="1" si="134"/>
        <v>0.51692713808278024</v>
      </c>
      <c r="CQ144" s="56">
        <f t="shared" ca="1" si="134"/>
        <v>0.77539070712417046</v>
      </c>
      <c r="CR144" s="56">
        <f t="shared" ca="1" si="134"/>
        <v>1.2923178452069508</v>
      </c>
      <c r="CS144" s="82">
        <f t="shared" ca="1" si="82"/>
        <v>2.5846356904139016</v>
      </c>
      <c r="CT144" s="82">
        <f t="shared" ca="1" si="82"/>
        <v>5.1692713808278032</v>
      </c>
      <c r="CU144" s="82">
        <f t="shared" ca="1" si="82"/>
        <v>10.338542761655606</v>
      </c>
      <c r="CV144" s="82">
        <f t="shared" ca="1" si="82"/>
        <v>20.677085523311213</v>
      </c>
      <c r="CW144" s="36">
        <f t="shared" ref="CW144:DJ153" ca="1" si="135">IF(OFFSET($X$3,$S144,CW$1)&lt;CW$3,0,
OFFSET($S$3,$S144,CW$1)
*IFERROR(INDEX($K$49:$K$66,OFFSET($X$3,$S144,CW$1)-CW$3+1),0)
*OFFSET($AC$3,$S144,CW$1)
/(INDEX($D$4:$D$21,CW$3)
*INDEX($E$4:$E$21,CW$3)))</f>
        <v>0.67379199999999995</v>
      </c>
      <c r="CX144" s="36">
        <f t="shared" ca="1" si="135"/>
        <v>0.36497066666666661</v>
      </c>
      <c r="CY144" s="36">
        <f t="shared" ca="1" si="135"/>
        <v>0.23050778947368419</v>
      </c>
      <c r="CZ144" s="36">
        <f t="shared" ca="1" si="135"/>
        <v>0.15925992727272723</v>
      </c>
      <c r="DA144" s="36">
        <f t="shared" ca="1" si="135"/>
        <v>0.140148736</v>
      </c>
      <c r="DB144" s="36">
        <f t="shared" ca="1" si="135"/>
        <v>0.140148736</v>
      </c>
      <c r="DC144" s="36">
        <f t="shared" ca="1" si="135"/>
        <v>0.140148736</v>
      </c>
      <c r="DD144" s="36">
        <f t="shared" ca="1" si="135"/>
        <v>0.140148736</v>
      </c>
      <c r="DE144" s="36">
        <f t="shared" ca="1" si="135"/>
        <v>0.140148736</v>
      </c>
      <c r="DF144" s="56">
        <f t="shared" ca="1" si="135"/>
        <v>0.140148736</v>
      </c>
      <c r="DG144" s="56">
        <f t="shared" ca="1" si="135"/>
        <v>0.140148736</v>
      </c>
      <c r="DH144" s="56">
        <f t="shared" ca="1" si="135"/>
        <v>0.28029747199999999</v>
      </c>
      <c r="DI144" s="56">
        <f t="shared" ca="1" si="135"/>
        <v>0.42044620799999993</v>
      </c>
      <c r="DJ144" s="56">
        <f t="shared" ca="1" si="135"/>
        <v>0.70074368000000009</v>
      </c>
      <c r="DK144" s="82">
        <f t="shared" ca="1" si="83"/>
        <v>1.4014873600000002</v>
      </c>
      <c r="DL144" s="82">
        <f t="shared" ca="1" si="83"/>
        <v>2.8029747200000004</v>
      </c>
      <c r="DM144" s="82">
        <f t="shared" ca="1" si="83"/>
        <v>5.6059494400000007</v>
      </c>
      <c r="DN144" s="82">
        <f t="shared" ca="1" si="83"/>
        <v>11.211898880000001</v>
      </c>
      <c r="DO144" s="36">
        <f t="shared" ref="DO144:EB153" ca="1" si="136">IF(OFFSET($X$3,$S144,DO$1)&lt;DO$3,0,
OFFSET($S$3,$S144,DO$1)
*IFERROR(INDEX($K$49:$K$66,OFFSET($X$3,$S144,DO$1)-DO$3+1),0)
*OFFSET($AC$3,$S144,DO$1)
/(INDEX($D$4:$D$21,DO$3)
*INDEX($E$4:$E$21,DO$3)))</f>
        <v>0.20460181144615389</v>
      </c>
      <c r="DP144" s="36">
        <f t="shared" ca="1" si="136"/>
        <v>0.11082598120000002</v>
      </c>
      <c r="DQ144" s="36">
        <f t="shared" ca="1" si="136"/>
        <v>6.9995356547368437E-2</v>
      </c>
      <c r="DR144" s="36">
        <f t="shared" ca="1" si="136"/>
        <v>4.8360428160000003E-2</v>
      </c>
      <c r="DS144" s="36">
        <f t="shared" ca="1" si="136"/>
        <v>4.2557176780800003E-2</v>
      </c>
      <c r="DT144" s="36">
        <f t="shared" ca="1" si="136"/>
        <v>4.2557176780800003E-2</v>
      </c>
      <c r="DU144" s="36">
        <f t="shared" ca="1" si="136"/>
        <v>4.2557176780800003E-2</v>
      </c>
      <c r="DV144" s="36">
        <f t="shared" ca="1" si="136"/>
        <v>4.2557176780800003E-2</v>
      </c>
      <c r="DW144" s="36">
        <f t="shared" ca="1" si="136"/>
        <v>4.2557176780800003E-2</v>
      </c>
      <c r="DX144" s="56">
        <f t="shared" ca="1" si="136"/>
        <v>4.2557176780800003E-2</v>
      </c>
      <c r="DY144" s="56">
        <f t="shared" ca="1" si="136"/>
        <v>4.2557176780800003E-2</v>
      </c>
      <c r="DZ144" s="56">
        <f t="shared" ca="1" si="136"/>
        <v>8.5114353561600006E-2</v>
      </c>
      <c r="EA144" s="56">
        <f t="shared" ca="1" si="136"/>
        <v>0.12767153034240003</v>
      </c>
      <c r="EB144" s="56">
        <f t="shared" ca="1" si="136"/>
        <v>0.21278588390400002</v>
      </c>
      <c r="EC144" s="82">
        <f t="shared" ca="1" si="90"/>
        <v>0.42557176780800005</v>
      </c>
      <c r="ED144" s="82">
        <f t="shared" ca="1" si="90"/>
        <v>0.85114353561600009</v>
      </c>
      <c r="EE144" s="82">
        <f t="shared" ca="1" si="90"/>
        <v>1.7022870712320002</v>
      </c>
      <c r="EF144" s="82">
        <f t="shared" ca="1" si="84"/>
        <v>3.4045741424640004</v>
      </c>
      <c r="EG144" s="36">
        <f t="shared" ref="EG144:ET153" ca="1" si="137">IF(OFFSET($X$3,$S144,EG$1)&lt;EG$3,0,
OFFSET($S$3,$S144,EG$1)
*IFERROR(INDEX($K$49:$K$66,OFFSET($X$3,$S144,EG$1)-EG$3+1),0)
*OFFSET($AC$3,$S144,EG$1)
/(INDEX($D$4:$D$21,EG$3)
*INDEX($E$4:$E$21,EG$3)))</f>
        <v>5.9200216615384597E-2</v>
      </c>
      <c r="EH144" s="36">
        <f t="shared" ca="1" si="137"/>
        <v>3.2066783999999994E-2</v>
      </c>
      <c r="EI144" s="36">
        <f t="shared" ca="1" si="137"/>
        <v>2.0252705684210521E-2</v>
      </c>
      <c r="EJ144" s="36">
        <f t="shared" ca="1" si="137"/>
        <v>1.3992778472727268E-2</v>
      </c>
      <c r="EK144" s="36">
        <f t="shared" ca="1" si="137"/>
        <v>1.2313645055999996E-2</v>
      </c>
      <c r="EL144" s="36">
        <f t="shared" ca="1" si="137"/>
        <v>1.2313645055999996E-2</v>
      </c>
      <c r="EM144" s="36">
        <f t="shared" ca="1" si="137"/>
        <v>1.2313645055999996E-2</v>
      </c>
      <c r="EN144" s="36">
        <f t="shared" ca="1" si="137"/>
        <v>1.2313645055999996E-2</v>
      </c>
      <c r="EO144" s="36">
        <f t="shared" ca="1" si="137"/>
        <v>1.2313645055999996E-2</v>
      </c>
      <c r="EP144" s="56">
        <f t="shared" ca="1" si="137"/>
        <v>1.2313645055999996E-2</v>
      </c>
      <c r="EQ144" s="56">
        <f t="shared" ca="1" si="137"/>
        <v>1.2313645055999996E-2</v>
      </c>
      <c r="ER144" s="56">
        <f t="shared" ca="1" si="137"/>
        <v>2.4627290111999992E-2</v>
      </c>
      <c r="ES144" s="56">
        <f t="shared" ca="1" si="137"/>
        <v>3.6940935167999997E-2</v>
      </c>
      <c r="ET144" s="56">
        <f t="shared" ca="1" si="137"/>
        <v>6.1568225279999986E-2</v>
      </c>
      <c r="EU144" s="82">
        <f t="shared" ca="1" si="92"/>
        <v>0.12313645055999997</v>
      </c>
      <c r="EV144" s="82">
        <f t="shared" ca="1" si="92"/>
        <v>0.24627290111999994</v>
      </c>
      <c r="EW144" s="82">
        <f t="shared" ca="1" si="92"/>
        <v>0.49254580223999989</v>
      </c>
      <c r="EX144" s="82">
        <f t="shared" ca="1" si="85"/>
        <v>0.98509160447999977</v>
      </c>
    </row>
    <row r="145" spans="19:154" x14ac:dyDescent="0.15">
      <c r="S145" s="36">
        <v>142</v>
      </c>
      <c r="T145" s="40">
        <f>引用信息!W164</f>
        <v>280.9430078740761</v>
      </c>
      <c r="U145" s="40">
        <f>引用信息!X164</f>
        <v>19.985133925923886</v>
      </c>
      <c r="V145" s="40">
        <f>引用信息!Y164</f>
        <v>7.9786666666666664</v>
      </c>
      <c r="W145" s="40">
        <f>引用信息!Z164</f>
        <v>2.1405142000000001</v>
      </c>
      <c r="X145" s="40">
        <f>引用信息!AA164</f>
        <v>0.61934399999999989</v>
      </c>
      <c r="Y145" s="37">
        <f>IF(INT(求节点($J$4:$J$21,$I$4:$I$21,节奏总纲!AD145))&gt;$I$21,$I$21,INT(求节点($J$4:$J$21,$I$4:$I$21,节奏总纲!AD145)))</f>
        <v>18</v>
      </c>
      <c r="Z145" s="37">
        <f>IF(INT(求节点($J$4:$J$21,$I$4:$I$21,节奏总纲!AE145))&gt;$I$21,$I$21,INT(求节点($J$4:$J$21,$I$4:$I$21,节奏总纲!AE145)))</f>
        <v>18</v>
      </c>
      <c r="AA145" s="37">
        <f>IF(INT(求节点($J$4:$J$21,$I$4:$I$21,节奏总纲!AF145))&gt;$I$21,$I$21,INT(求节点($J$4:$J$21,$I$4:$I$21,节奏总纲!AF145)))</f>
        <v>18</v>
      </c>
      <c r="AB145" s="37">
        <f>IF(INT(求节点($J$4:$J$21,$I$4:$I$21,节奏总纲!AG145))&gt;$I$21,$I$21,INT(求节点($J$4:$J$21,$I$4:$I$21,节奏总纲!AG145)))</f>
        <v>18</v>
      </c>
      <c r="AC145" s="37">
        <f>IF(INT(求节点($J$4:$J$21,$I$4:$I$21,节奏总纲!AH145))&gt;$I$21,$I$21,INT(求节点($J$4:$J$21,$I$4:$I$21,节奏总纲!AH145)))</f>
        <v>18</v>
      </c>
      <c r="AD145" s="55">
        <f>('[2]功能-行军令'!F$7+'[2]功能-行军令'!F$14+24*60/'[2]功能-行军令'!$F$18)*'[2]功能-行军令'!$AJ$7</f>
        <v>27.599999999999998</v>
      </c>
      <c r="AE145" s="55">
        <f>('[2]功能-行军令'!G$7+'[2]功能-行军令'!G$14+24*60/'[2]功能-行军令'!$F$18)*'[2]功能-行军令'!$AJ$7</f>
        <v>40.199999999999996</v>
      </c>
      <c r="AF145" s="55">
        <f>('[2]功能-行军令'!H$7+'[2]功能-行军令'!H$14+24*60/'[2]功能-行军令'!$F$18)*'[2]功能-行军令'!$AJ$7</f>
        <v>54.6</v>
      </c>
      <c r="AG145" s="55">
        <f>('[2]功能-行军令'!I$7+'[2]功能-行军令'!I$14+24*60/'[2]功能-行军令'!$F$18)*'[2]功能-行军令'!$AJ$7</f>
        <v>61.8</v>
      </c>
      <c r="AH145" s="55">
        <f>('[2]功能-行军令'!J$7+'[2]功能-行军令'!J$14+24*60/'[2]功能-行军令'!$F$18)*'[2]功能-行军令'!$AJ$7</f>
        <v>61.8</v>
      </c>
      <c r="AL145" s="35">
        <v>142</v>
      </c>
      <c r="AM145" s="28">
        <f t="shared" ref="AM145:AT154" ca="1" si="138">SUMIF($BM$3:$EX$3,AM$3,$BM145:$EX145)</f>
        <v>14.097882827548675</v>
      </c>
      <c r="AN145" s="28">
        <f t="shared" ca="1" si="138"/>
        <v>7.6363531982555335</v>
      </c>
      <c r="AO145" s="28">
        <f t="shared" ca="1" si="138"/>
        <v>4.8229599146877042</v>
      </c>
      <c r="AP145" s="28">
        <f t="shared" ca="1" si="138"/>
        <v>3.3322268501478685</v>
      </c>
      <c r="AQ145" s="28">
        <f t="shared" ca="1" si="138"/>
        <v>2.9323596281301243</v>
      </c>
      <c r="AR145" s="28">
        <f t="shared" ca="1" si="138"/>
        <v>2.9323596281301243</v>
      </c>
      <c r="AS145" s="28">
        <f t="shared" ca="1" si="138"/>
        <v>2.9323596281301243</v>
      </c>
      <c r="AT145" s="28">
        <f t="shared" ca="1" si="138"/>
        <v>2.9323596281301243</v>
      </c>
      <c r="AU145" s="28">
        <f t="shared" ca="1" si="124"/>
        <v>2.9323596281301243</v>
      </c>
      <c r="AV145" s="28">
        <f t="shared" ca="1" si="132"/>
        <v>2.9323596281301243</v>
      </c>
      <c r="AW145" s="28">
        <f t="shared" ca="1" si="132"/>
        <v>2.9323596281301243</v>
      </c>
      <c r="AX145" s="28">
        <f t="shared" ca="1" si="132"/>
        <v>5.8647192562602486</v>
      </c>
      <c r="AY145" s="28">
        <f t="shared" ca="1" si="132"/>
        <v>8.7970788843903751</v>
      </c>
      <c r="AZ145" s="28">
        <f t="shared" ca="1" si="132"/>
        <v>14.661798140650626</v>
      </c>
      <c r="BA145" s="28">
        <f t="shared" ca="1" si="80"/>
        <v>29.323596281301253</v>
      </c>
      <c r="BB145" s="28">
        <f t="shared" ca="1" si="80"/>
        <v>58.647192562602505</v>
      </c>
      <c r="BC145" s="28">
        <f t="shared" ca="1" si="80"/>
        <v>117.29438512520501</v>
      </c>
      <c r="BD145" s="28">
        <f t="shared" ca="1" si="80"/>
        <v>234.58877025041002</v>
      </c>
      <c r="BE145" s="28"/>
      <c r="BF145" s="28">
        <f t="shared" ca="1" si="125"/>
        <v>519.59348068837073</v>
      </c>
      <c r="BG145" s="28"/>
      <c r="BI145" s="28"/>
      <c r="BJ145" s="28"/>
      <c r="BK145" s="28"/>
      <c r="BL145" s="36">
        <v>142</v>
      </c>
      <c r="BM145" s="36">
        <f t="shared" ca="1" si="133"/>
        <v>11.929272334345383</v>
      </c>
      <c r="BN145" s="36">
        <f t="shared" ca="1" si="133"/>
        <v>6.4616891811037496</v>
      </c>
      <c r="BO145" s="36">
        <f t="shared" ca="1" si="133"/>
        <v>4.0810668512234205</v>
      </c>
      <c r="BP145" s="36">
        <f t="shared" ca="1" si="133"/>
        <v>2.8196461881179995</v>
      </c>
      <c r="BQ145" s="36">
        <f t="shared" ca="1" si="133"/>
        <v>2.4812886455438399</v>
      </c>
      <c r="BR145" s="36">
        <f t="shared" ca="1" si="133"/>
        <v>2.4812886455438399</v>
      </c>
      <c r="BS145" s="36">
        <f t="shared" ca="1" si="133"/>
        <v>2.4812886455438399</v>
      </c>
      <c r="BT145" s="36">
        <f t="shared" ca="1" si="133"/>
        <v>2.4812886455438399</v>
      </c>
      <c r="BU145" s="36">
        <f t="shared" ca="1" si="133"/>
        <v>2.4812886455438399</v>
      </c>
      <c r="BV145" s="56">
        <f t="shared" ca="1" si="133"/>
        <v>2.4812886455438399</v>
      </c>
      <c r="BW145" s="56">
        <f t="shared" ca="1" si="133"/>
        <v>2.4812886455438399</v>
      </c>
      <c r="BX145" s="56">
        <f t="shared" ca="1" si="133"/>
        <v>4.9625772910876798</v>
      </c>
      <c r="BY145" s="56">
        <f t="shared" ca="1" si="133"/>
        <v>7.4438659366315196</v>
      </c>
      <c r="BZ145" s="56">
        <f t="shared" ca="1" si="133"/>
        <v>12.406443227719201</v>
      </c>
      <c r="CA145" s="82">
        <f t="shared" ca="1" si="81"/>
        <v>24.812886455438402</v>
      </c>
      <c r="CB145" s="82">
        <f t="shared" ca="1" si="81"/>
        <v>49.625772910876805</v>
      </c>
      <c r="CC145" s="82">
        <f t="shared" ca="1" si="81"/>
        <v>99.251545821753609</v>
      </c>
      <c r="CD145" s="82">
        <f t="shared" ca="1" si="81"/>
        <v>198.50309164350722</v>
      </c>
      <c r="CE145" s="36">
        <f t="shared" ca="1" si="134"/>
        <v>1.2360036674186772</v>
      </c>
      <c r="CF145" s="36">
        <f t="shared" ca="1" si="134"/>
        <v>0.66950198651845005</v>
      </c>
      <c r="CG145" s="36">
        <f t="shared" ca="1" si="134"/>
        <v>0.42284335990638955</v>
      </c>
      <c r="CH145" s="36">
        <f t="shared" ca="1" si="134"/>
        <v>0.29214632138986907</v>
      </c>
      <c r="CI145" s="36">
        <f t="shared" ca="1" si="134"/>
        <v>0.25708876282308485</v>
      </c>
      <c r="CJ145" s="36">
        <f t="shared" ca="1" si="134"/>
        <v>0.25708876282308485</v>
      </c>
      <c r="CK145" s="36">
        <f t="shared" ca="1" si="134"/>
        <v>0.25708876282308485</v>
      </c>
      <c r="CL145" s="36">
        <f t="shared" ca="1" si="134"/>
        <v>0.25708876282308485</v>
      </c>
      <c r="CM145" s="36">
        <f t="shared" ca="1" si="134"/>
        <v>0.25708876282308485</v>
      </c>
      <c r="CN145" s="56">
        <f t="shared" ca="1" si="134"/>
        <v>0.25708876282308485</v>
      </c>
      <c r="CO145" s="56">
        <f t="shared" ca="1" si="134"/>
        <v>0.25708876282308485</v>
      </c>
      <c r="CP145" s="56">
        <f t="shared" ca="1" si="134"/>
        <v>0.5141775256461697</v>
      </c>
      <c r="CQ145" s="56">
        <f t="shared" ca="1" si="134"/>
        <v>0.77126628846925449</v>
      </c>
      <c r="CR145" s="56">
        <f t="shared" ca="1" si="134"/>
        <v>1.2854438141154243</v>
      </c>
      <c r="CS145" s="82">
        <f t="shared" ca="1" si="82"/>
        <v>2.5708876282308486</v>
      </c>
      <c r="CT145" s="82">
        <f t="shared" ca="1" si="82"/>
        <v>5.1417752564616972</v>
      </c>
      <c r="CU145" s="82">
        <f t="shared" ca="1" si="82"/>
        <v>10.283550512923394</v>
      </c>
      <c r="CV145" s="82">
        <f t="shared" ca="1" si="82"/>
        <v>20.567101025846789</v>
      </c>
      <c r="CW145" s="36">
        <f t="shared" ca="1" si="135"/>
        <v>0.67020799999999991</v>
      </c>
      <c r="CX145" s="36">
        <f t="shared" ca="1" si="135"/>
        <v>0.36302933333333326</v>
      </c>
      <c r="CY145" s="36">
        <f t="shared" ca="1" si="135"/>
        <v>0.22928168421052628</v>
      </c>
      <c r="CZ145" s="36">
        <f t="shared" ca="1" si="135"/>
        <v>0.15841279999999996</v>
      </c>
      <c r="DA145" s="36">
        <f t="shared" ca="1" si="135"/>
        <v>0.13940326399999997</v>
      </c>
      <c r="DB145" s="36">
        <f t="shared" ca="1" si="135"/>
        <v>0.13940326399999997</v>
      </c>
      <c r="DC145" s="36">
        <f t="shared" ca="1" si="135"/>
        <v>0.13940326399999997</v>
      </c>
      <c r="DD145" s="36">
        <f t="shared" ca="1" si="135"/>
        <v>0.13940326399999997</v>
      </c>
      <c r="DE145" s="36">
        <f t="shared" ca="1" si="135"/>
        <v>0.13940326399999997</v>
      </c>
      <c r="DF145" s="56">
        <f t="shared" ca="1" si="135"/>
        <v>0.13940326399999997</v>
      </c>
      <c r="DG145" s="56">
        <f t="shared" ca="1" si="135"/>
        <v>0.13940326399999997</v>
      </c>
      <c r="DH145" s="56">
        <f t="shared" ca="1" si="135"/>
        <v>0.27880652799999994</v>
      </c>
      <c r="DI145" s="56">
        <f t="shared" ca="1" si="135"/>
        <v>0.41820979199999997</v>
      </c>
      <c r="DJ145" s="56">
        <f t="shared" ca="1" si="135"/>
        <v>0.69701632000000002</v>
      </c>
      <c r="DK145" s="82">
        <f t="shared" ca="1" si="83"/>
        <v>1.39403264</v>
      </c>
      <c r="DL145" s="82">
        <f t="shared" ca="1" si="83"/>
        <v>2.7880652800000001</v>
      </c>
      <c r="DM145" s="82">
        <f t="shared" ca="1" si="83"/>
        <v>5.5761305600000002</v>
      </c>
      <c r="DN145" s="82">
        <f t="shared" ca="1" si="83"/>
        <v>11.15226112</v>
      </c>
      <c r="DO145" s="36">
        <f t="shared" ca="1" si="136"/>
        <v>0.20351350393846154</v>
      </c>
      <c r="DP145" s="36">
        <f t="shared" ca="1" si="136"/>
        <v>0.11023648130000001</v>
      </c>
      <c r="DQ145" s="36">
        <f t="shared" ca="1" si="136"/>
        <v>6.962304082105264E-2</v>
      </c>
      <c r="DR145" s="36">
        <f t="shared" ca="1" si="136"/>
        <v>4.8103191839999997E-2</v>
      </c>
      <c r="DS145" s="36">
        <f t="shared" ca="1" si="136"/>
        <v>4.2330808819200004E-2</v>
      </c>
      <c r="DT145" s="36">
        <f t="shared" ca="1" si="136"/>
        <v>4.2330808819200004E-2</v>
      </c>
      <c r="DU145" s="36">
        <f t="shared" ca="1" si="136"/>
        <v>4.2330808819200004E-2</v>
      </c>
      <c r="DV145" s="36">
        <f t="shared" ca="1" si="136"/>
        <v>4.2330808819200004E-2</v>
      </c>
      <c r="DW145" s="36">
        <f t="shared" ca="1" si="136"/>
        <v>4.2330808819200004E-2</v>
      </c>
      <c r="DX145" s="56">
        <f t="shared" ca="1" si="136"/>
        <v>4.2330808819200004E-2</v>
      </c>
      <c r="DY145" s="56">
        <f t="shared" ca="1" si="136"/>
        <v>4.2330808819200004E-2</v>
      </c>
      <c r="DZ145" s="56">
        <f t="shared" ca="1" si="136"/>
        <v>8.4661617638400008E-2</v>
      </c>
      <c r="EA145" s="56">
        <f t="shared" ca="1" si="136"/>
        <v>0.12699242645760001</v>
      </c>
      <c r="EB145" s="56">
        <f t="shared" ca="1" si="136"/>
        <v>0.211654044096</v>
      </c>
      <c r="EC145" s="82">
        <f t="shared" ca="1" si="90"/>
        <v>0.423308088192</v>
      </c>
      <c r="ED145" s="82">
        <f t="shared" ca="1" si="90"/>
        <v>0.846616176384</v>
      </c>
      <c r="EE145" s="82">
        <f t="shared" ca="1" si="90"/>
        <v>1.693232352768</v>
      </c>
      <c r="EF145" s="82">
        <f t="shared" ca="1" si="84"/>
        <v>3.386464705536</v>
      </c>
      <c r="EG145" s="36">
        <f t="shared" ca="1" si="137"/>
        <v>5.8885321846153832E-2</v>
      </c>
      <c r="EH145" s="36">
        <f t="shared" ca="1" si="137"/>
        <v>3.1896215999999991E-2</v>
      </c>
      <c r="EI145" s="36">
        <f t="shared" ca="1" si="137"/>
        <v>2.0144978526315784E-2</v>
      </c>
      <c r="EJ145" s="36">
        <f t="shared" ca="1" si="137"/>
        <v>1.3918348799999994E-2</v>
      </c>
      <c r="EK145" s="36">
        <f t="shared" ca="1" si="137"/>
        <v>1.2248146943999996E-2</v>
      </c>
      <c r="EL145" s="36">
        <f t="shared" ca="1" si="137"/>
        <v>1.2248146943999996E-2</v>
      </c>
      <c r="EM145" s="36">
        <f t="shared" ca="1" si="137"/>
        <v>1.2248146943999996E-2</v>
      </c>
      <c r="EN145" s="36">
        <f t="shared" ca="1" si="137"/>
        <v>1.2248146943999996E-2</v>
      </c>
      <c r="EO145" s="36">
        <f t="shared" ca="1" si="137"/>
        <v>1.2248146943999996E-2</v>
      </c>
      <c r="EP145" s="56">
        <f t="shared" ca="1" si="137"/>
        <v>1.2248146943999996E-2</v>
      </c>
      <c r="EQ145" s="56">
        <f t="shared" ca="1" si="137"/>
        <v>1.2248146943999996E-2</v>
      </c>
      <c r="ER145" s="56">
        <f t="shared" ca="1" si="137"/>
        <v>2.4496293887999992E-2</v>
      </c>
      <c r="ES145" s="56">
        <f t="shared" ca="1" si="137"/>
        <v>3.6744440831999993E-2</v>
      </c>
      <c r="ET145" s="56">
        <f t="shared" ca="1" si="137"/>
        <v>6.1240734719999995E-2</v>
      </c>
      <c r="EU145" s="82">
        <f t="shared" ca="1" si="92"/>
        <v>0.12248146943999999</v>
      </c>
      <c r="EV145" s="82">
        <f t="shared" ca="1" si="92"/>
        <v>0.24496293887999998</v>
      </c>
      <c r="EW145" s="82">
        <f t="shared" ca="1" si="92"/>
        <v>0.48992587775999996</v>
      </c>
      <c r="EX145" s="82">
        <f t="shared" ca="1" si="85"/>
        <v>0.97985175551999992</v>
      </c>
    </row>
    <row r="146" spans="19:154" x14ac:dyDescent="0.15">
      <c r="S146" s="36">
        <v>143</v>
      </c>
      <c r="T146" s="40">
        <f>引用信息!W165</f>
        <v>279.44063884801153</v>
      </c>
      <c r="U146" s="40">
        <f>引用信息!X165</f>
        <v>19.878261551988469</v>
      </c>
      <c r="V146" s="40">
        <f>引用信息!Y165</f>
        <v>7.9359999999999999</v>
      </c>
      <c r="W146" s="40">
        <f>引用信息!Z165</f>
        <v>2.1290676000000004</v>
      </c>
      <c r="X146" s="40">
        <f>引用信息!AA165</f>
        <v>0.61603199999999991</v>
      </c>
      <c r="Y146" s="37">
        <f>IF(INT(求节点($J$4:$J$21,$I$4:$I$21,节奏总纲!AD146))&gt;$I$21,$I$21,INT(求节点($J$4:$J$21,$I$4:$I$21,节奏总纲!AD146)))</f>
        <v>18</v>
      </c>
      <c r="Z146" s="37">
        <f>IF(INT(求节点($J$4:$J$21,$I$4:$I$21,节奏总纲!AE146))&gt;$I$21,$I$21,INT(求节点($J$4:$J$21,$I$4:$I$21,节奏总纲!AE146)))</f>
        <v>18</v>
      </c>
      <c r="AA146" s="37">
        <f>IF(INT(求节点($J$4:$J$21,$I$4:$I$21,节奏总纲!AF146))&gt;$I$21,$I$21,INT(求节点($J$4:$J$21,$I$4:$I$21,节奏总纲!AF146)))</f>
        <v>18</v>
      </c>
      <c r="AB146" s="37">
        <f>IF(INT(求节点($J$4:$J$21,$I$4:$I$21,节奏总纲!AG146))&gt;$I$21,$I$21,INT(求节点($J$4:$J$21,$I$4:$I$21,节奏总纲!AG146)))</f>
        <v>18</v>
      </c>
      <c r="AC146" s="37">
        <f>IF(INT(求节点($J$4:$J$21,$I$4:$I$21,节奏总纲!AH146))&gt;$I$21,$I$21,INT(求节点($J$4:$J$21,$I$4:$I$21,节奏总纲!AH146)))</f>
        <v>18</v>
      </c>
      <c r="AD146" s="55">
        <f>('[2]功能-行军令'!F$7+'[2]功能-行军令'!F$14+24*60/'[2]功能-行军令'!$F$18)*'[2]功能-行军令'!$AJ$7</f>
        <v>27.599999999999998</v>
      </c>
      <c r="AE146" s="55">
        <f>('[2]功能-行军令'!G$7+'[2]功能-行军令'!G$14+24*60/'[2]功能-行军令'!$F$18)*'[2]功能-行军令'!$AJ$7</f>
        <v>40.199999999999996</v>
      </c>
      <c r="AF146" s="55">
        <f>('[2]功能-行军令'!H$7+'[2]功能-行军令'!H$14+24*60/'[2]功能-行军令'!$F$18)*'[2]功能-行军令'!$AJ$7</f>
        <v>54.6</v>
      </c>
      <c r="AG146" s="55">
        <f>('[2]功能-行军令'!I$7+'[2]功能-行军令'!I$14+24*60/'[2]功能-行军令'!$F$18)*'[2]功能-行军令'!$AJ$7</f>
        <v>61.8</v>
      </c>
      <c r="AH146" s="55">
        <f>('[2]功能-行军令'!J$7+'[2]功能-行军令'!J$14+24*60/'[2]功能-行军令'!$F$18)*'[2]功能-行军令'!$AJ$7</f>
        <v>61.8</v>
      </c>
      <c r="AL146" s="35">
        <v>143</v>
      </c>
      <c r="AM146" s="28">
        <f t="shared" ca="1" si="138"/>
        <v>14.022493079807777</v>
      </c>
      <c r="AN146" s="28">
        <f t="shared" ca="1" si="138"/>
        <v>7.5955170848958788</v>
      </c>
      <c r="AO146" s="28">
        <f t="shared" ca="1" si="138"/>
        <v>4.7971686851973967</v>
      </c>
      <c r="AP146" s="28">
        <f t="shared" ca="1" si="138"/>
        <v>3.3144074552272924</v>
      </c>
      <c r="AQ146" s="28">
        <f t="shared" ca="1" si="138"/>
        <v>2.9166785606000172</v>
      </c>
      <c r="AR146" s="28">
        <f t="shared" ca="1" si="138"/>
        <v>2.9166785606000172</v>
      </c>
      <c r="AS146" s="28">
        <f t="shared" ca="1" si="138"/>
        <v>2.9166785606000172</v>
      </c>
      <c r="AT146" s="28">
        <f t="shared" ca="1" si="138"/>
        <v>2.9166785606000172</v>
      </c>
      <c r="AU146" s="28">
        <f t="shared" ca="1" si="124"/>
        <v>2.9166785606000172</v>
      </c>
      <c r="AV146" s="28">
        <f t="shared" ca="1" si="132"/>
        <v>2.9166785606000172</v>
      </c>
      <c r="AW146" s="28">
        <f t="shared" ca="1" si="132"/>
        <v>2.9166785606000172</v>
      </c>
      <c r="AX146" s="28">
        <f t="shared" ca="1" si="132"/>
        <v>5.8333571212000344</v>
      </c>
      <c r="AY146" s="28">
        <f t="shared" ca="1" si="132"/>
        <v>8.7500356818000533</v>
      </c>
      <c r="AZ146" s="28">
        <f t="shared" ca="1" si="132"/>
        <v>14.583392803000089</v>
      </c>
      <c r="BA146" s="28">
        <f t="shared" ca="1" si="80"/>
        <v>29.166785606000179</v>
      </c>
      <c r="BB146" s="28">
        <f t="shared" ca="1" si="80"/>
        <v>58.333571212000358</v>
      </c>
      <c r="BC146" s="28">
        <f t="shared" ca="1" si="80"/>
        <v>116.66714242400072</v>
      </c>
      <c r="BD146" s="28">
        <f t="shared" ca="1" si="80"/>
        <v>233.33428484800143</v>
      </c>
      <c r="BE146" s="28"/>
      <c r="BF146" s="28">
        <f t="shared" ca="1" si="125"/>
        <v>516.81490592533135</v>
      </c>
      <c r="BG146" s="28"/>
      <c r="BI146" s="28"/>
      <c r="BJ146" s="28"/>
      <c r="BK146" s="28"/>
      <c r="BL146" s="36">
        <v>143</v>
      </c>
      <c r="BM146" s="36">
        <f t="shared" ca="1" si="133"/>
        <v>11.86547943416172</v>
      </c>
      <c r="BN146" s="36">
        <f t="shared" ca="1" si="133"/>
        <v>6.4271346935042653</v>
      </c>
      <c r="BO146" s="36">
        <f t="shared" ca="1" si="133"/>
        <v>4.0592429643184831</v>
      </c>
      <c r="BP146" s="36">
        <f t="shared" ca="1" si="133"/>
        <v>2.8045678662564066</v>
      </c>
      <c r="BQ146" s="36">
        <f t="shared" ca="1" si="133"/>
        <v>2.4680197223056379</v>
      </c>
      <c r="BR146" s="36">
        <f t="shared" ca="1" si="133"/>
        <v>2.4680197223056379</v>
      </c>
      <c r="BS146" s="36">
        <f t="shared" ca="1" si="133"/>
        <v>2.4680197223056379</v>
      </c>
      <c r="BT146" s="36">
        <f t="shared" ca="1" si="133"/>
        <v>2.4680197223056379</v>
      </c>
      <c r="BU146" s="36">
        <f t="shared" ca="1" si="133"/>
        <v>2.4680197223056379</v>
      </c>
      <c r="BV146" s="56">
        <f t="shared" ca="1" si="133"/>
        <v>2.4680197223056379</v>
      </c>
      <c r="BW146" s="56">
        <f t="shared" ca="1" si="133"/>
        <v>2.4680197223056379</v>
      </c>
      <c r="BX146" s="56">
        <f t="shared" ca="1" si="133"/>
        <v>4.9360394446112759</v>
      </c>
      <c r="BY146" s="56">
        <f t="shared" ca="1" si="133"/>
        <v>7.4040591669169133</v>
      </c>
      <c r="BZ146" s="56">
        <f t="shared" ca="1" si="133"/>
        <v>12.340098611528189</v>
      </c>
      <c r="CA146" s="82">
        <f t="shared" ca="1" si="81"/>
        <v>24.680197223056378</v>
      </c>
      <c r="CB146" s="82">
        <f t="shared" ca="1" si="81"/>
        <v>49.360394446112757</v>
      </c>
      <c r="CC146" s="82">
        <f t="shared" ca="1" si="81"/>
        <v>98.720788892225514</v>
      </c>
      <c r="CD146" s="82">
        <f t="shared" ca="1" si="81"/>
        <v>197.44157778445103</v>
      </c>
      <c r="CE146" s="36">
        <f t="shared" ca="1" si="134"/>
        <v>1.2293940221383637</v>
      </c>
      <c r="CF146" s="36">
        <f t="shared" ca="1" si="134"/>
        <v>0.66592176199161368</v>
      </c>
      <c r="CG146" s="36">
        <f t="shared" ca="1" si="134"/>
        <v>0.42058216546838756</v>
      </c>
      <c r="CH146" s="36">
        <f t="shared" ca="1" si="134"/>
        <v>0.29058404159634044</v>
      </c>
      <c r="CI146" s="36">
        <f t="shared" ca="1" si="134"/>
        <v>0.25571395660477964</v>
      </c>
      <c r="CJ146" s="36">
        <f t="shared" ca="1" si="134"/>
        <v>0.25571395660477964</v>
      </c>
      <c r="CK146" s="36">
        <f t="shared" ca="1" si="134"/>
        <v>0.25571395660477964</v>
      </c>
      <c r="CL146" s="36">
        <f t="shared" ca="1" si="134"/>
        <v>0.25571395660477964</v>
      </c>
      <c r="CM146" s="36">
        <f t="shared" ca="1" si="134"/>
        <v>0.25571395660477964</v>
      </c>
      <c r="CN146" s="56">
        <f t="shared" ca="1" si="134"/>
        <v>0.25571395660477964</v>
      </c>
      <c r="CO146" s="56">
        <f t="shared" ca="1" si="134"/>
        <v>0.25571395660477964</v>
      </c>
      <c r="CP146" s="56">
        <f t="shared" ca="1" si="134"/>
        <v>0.51142791320955927</v>
      </c>
      <c r="CQ146" s="56">
        <f t="shared" ca="1" si="134"/>
        <v>0.76714186981433885</v>
      </c>
      <c r="CR146" s="56">
        <f t="shared" ca="1" si="134"/>
        <v>1.2785697830238982</v>
      </c>
      <c r="CS146" s="82">
        <f t="shared" ca="1" si="82"/>
        <v>2.5571395660477965</v>
      </c>
      <c r="CT146" s="82">
        <f t="shared" ca="1" si="82"/>
        <v>5.1142791320955929</v>
      </c>
      <c r="CU146" s="82">
        <f t="shared" ca="1" si="82"/>
        <v>10.228558264191186</v>
      </c>
      <c r="CV146" s="82">
        <f t="shared" ca="1" si="82"/>
        <v>20.457116528382372</v>
      </c>
      <c r="CW146" s="36">
        <f t="shared" ca="1" si="135"/>
        <v>0.66662399999999999</v>
      </c>
      <c r="CX146" s="36">
        <f t="shared" ca="1" si="135"/>
        <v>0.36108800000000002</v>
      </c>
      <c r="CY146" s="36">
        <f t="shared" ca="1" si="135"/>
        <v>0.22805557894736841</v>
      </c>
      <c r="CZ146" s="36">
        <f t="shared" ca="1" si="135"/>
        <v>0.1575656727272727</v>
      </c>
      <c r="DA146" s="36">
        <f t="shared" ca="1" si="135"/>
        <v>0.138657792</v>
      </c>
      <c r="DB146" s="36">
        <f t="shared" ca="1" si="135"/>
        <v>0.138657792</v>
      </c>
      <c r="DC146" s="36">
        <f t="shared" ca="1" si="135"/>
        <v>0.138657792</v>
      </c>
      <c r="DD146" s="36">
        <f t="shared" ca="1" si="135"/>
        <v>0.138657792</v>
      </c>
      <c r="DE146" s="36">
        <f t="shared" ca="1" si="135"/>
        <v>0.138657792</v>
      </c>
      <c r="DF146" s="56">
        <f t="shared" ca="1" si="135"/>
        <v>0.138657792</v>
      </c>
      <c r="DG146" s="56">
        <f t="shared" ca="1" si="135"/>
        <v>0.138657792</v>
      </c>
      <c r="DH146" s="56">
        <f t="shared" ca="1" si="135"/>
        <v>0.277315584</v>
      </c>
      <c r="DI146" s="56">
        <f t="shared" ca="1" si="135"/>
        <v>0.41597337599999995</v>
      </c>
      <c r="DJ146" s="56">
        <f t="shared" ca="1" si="135"/>
        <v>0.69328896000000007</v>
      </c>
      <c r="DK146" s="82">
        <f t="shared" ca="1" si="83"/>
        <v>1.3865779200000001</v>
      </c>
      <c r="DL146" s="82">
        <f t="shared" ca="1" si="83"/>
        <v>2.7731558400000003</v>
      </c>
      <c r="DM146" s="82">
        <f t="shared" ca="1" si="83"/>
        <v>5.5463116800000005</v>
      </c>
      <c r="DN146" s="82">
        <f t="shared" ca="1" si="83"/>
        <v>11.092623360000001</v>
      </c>
      <c r="DO146" s="36">
        <f t="shared" ca="1" si="136"/>
        <v>0.20242519643076928</v>
      </c>
      <c r="DP146" s="36">
        <f t="shared" ca="1" si="136"/>
        <v>0.10964698140000002</v>
      </c>
      <c r="DQ146" s="36">
        <f t="shared" ca="1" si="136"/>
        <v>6.9250725094736856E-2</v>
      </c>
      <c r="DR146" s="36">
        <f t="shared" ca="1" si="136"/>
        <v>4.7845955520000004E-2</v>
      </c>
      <c r="DS146" s="36">
        <f t="shared" ca="1" si="136"/>
        <v>4.2104440857600012E-2</v>
      </c>
      <c r="DT146" s="36">
        <f t="shared" ca="1" si="136"/>
        <v>4.2104440857600012E-2</v>
      </c>
      <c r="DU146" s="36">
        <f t="shared" ca="1" si="136"/>
        <v>4.2104440857600012E-2</v>
      </c>
      <c r="DV146" s="36">
        <f t="shared" ca="1" si="136"/>
        <v>4.2104440857600012E-2</v>
      </c>
      <c r="DW146" s="36">
        <f t="shared" ca="1" si="136"/>
        <v>4.2104440857600012E-2</v>
      </c>
      <c r="DX146" s="56">
        <f t="shared" ca="1" si="136"/>
        <v>4.2104440857600012E-2</v>
      </c>
      <c r="DY146" s="56">
        <f t="shared" ca="1" si="136"/>
        <v>4.2104440857600012E-2</v>
      </c>
      <c r="DZ146" s="56">
        <f t="shared" ca="1" si="136"/>
        <v>8.4208881715200024E-2</v>
      </c>
      <c r="EA146" s="56">
        <f t="shared" ca="1" si="136"/>
        <v>0.12631332257280001</v>
      </c>
      <c r="EB146" s="56">
        <f t="shared" ca="1" si="136"/>
        <v>0.21052220428800003</v>
      </c>
      <c r="EC146" s="82">
        <f t="shared" ca="1" si="90"/>
        <v>0.42104440857600006</v>
      </c>
      <c r="ED146" s="82">
        <f t="shared" ca="1" si="90"/>
        <v>0.84208881715200012</v>
      </c>
      <c r="EE146" s="82">
        <f t="shared" ca="1" si="90"/>
        <v>1.6841776343040002</v>
      </c>
      <c r="EF146" s="82">
        <f t="shared" ca="1" si="84"/>
        <v>3.3683552686080005</v>
      </c>
      <c r="EG146" s="36">
        <f t="shared" ca="1" si="137"/>
        <v>5.8570427076923066E-2</v>
      </c>
      <c r="EH146" s="36">
        <f t="shared" ca="1" si="137"/>
        <v>3.1725647999999995E-2</v>
      </c>
      <c r="EI146" s="36">
        <f t="shared" ca="1" si="137"/>
        <v>2.003725136842105E-2</v>
      </c>
      <c r="EJ146" s="36">
        <f t="shared" ca="1" si="137"/>
        <v>1.3843919127272723E-2</v>
      </c>
      <c r="EK146" s="36">
        <f t="shared" ca="1" si="137"/>
        <v>1.2182648831999997E-2</v>
      </c>
      <c r="EL146" s="36">
        <f t="shared" ca="1" si="137"/>
        <v>1.2182648831999997E-2</v>
      </c>
      <c r="EM146" s="36">
        <f t="shared" ca="1" si="137"/>
        <v>1.2182648831999997E-2</v>
      </c>
      <c r="EN146" s="36">
        <f t="shared" ca="1" si="137"/>
        <v>1.2182648831999997E-2</v>
      </c>
      <c r="EO146" s="36">
        <f t="shared" ca="1" si="137"/>
        <v>1.2182648831999997E-2</v>
      </c>
      <c r="EP146" s="56">
        <f t="shared" ca="1" si="137"/>
        <v>1.2182648831999997E-2</v>
      </c>
      <c r="EQ146" s="56">
        <f t="shared" ca="1" si="137"/>
        <v>1.2182648831999997E-2</v>
      </c>
      <c r="ER146" s="56">
        <f t="shared" ca="1" si="137"/>
        <v>2.4365297663999995E-2</v>
      </c>
      <c r="ES146" s="56">
        <f t="shared" ca="1" si="137"/>
        <v>3.6547946495999996E-2</v>
      </c>
      <c r="ET146" s="56">
        <f t="shared" ca="1" si="137"/>
        <v>6.0913244159999991E-2</v>
      </c>
      <c r="EU146" s="82">
        <f t="shared" ca="1" si="92"/>
        <v>0.12182648831999998</v>
      </c>
      <c r="EV146" s="82">
        <f t="shared" ca="1" si="92"/>
        <v>0.24365297663999996</v>
      </c>
      <c r="EW146" s="82">
        <f t="shared" ca="1" si="92"/>
        <v>0.48730595327999993</v>
      </c>
      <c r="EX146" s="82">
        <f t="shared" ca="1" si="85"/>
        <v>0.97461190655999985</v>
      </c>
    </row>
    <row r="147" spans="19:154" x14ac:dyDescent="0.15">
      <c r="S147" s="36">
        <v>144</v>
      </c>
      <c r="T147" s="40">
        <f>引用信息!W166</f>
        <v>277.93826982194696</v>
      </c>
      <c r="U147" s="40">
        <f>引用信息!X166</f>
        <v>19.771389178053045</v>
      </c>
      <c r="V147" s="40">
        <f>引用信息!Y166</f>
        <v>7.8933333333333335</v>
      </c>
      <c r="W147" s="40">
        <f>引用信息!Z166</f>
        <v>2.1176210000000006</v>
      </c>
      <c r="X147" s="40">
        <f>引用信息!AA166</f>
        <v>0.61271999999999993</v>
      </c>
      <c r="Y147" s="37">
        <f>IF(INT(求节点($J$4:$J$21,$I$4:$I$21,节奏总纲!AD147))&gt;$I$21,$I$21,INT(求节点($J$4:$J$21,$I$4:$I$21,节奏总纲!AD147)))</f>
        <v>18</v>
      </c>
      <c r="Z147" s="37">
        <f>IF(INT(求节点($J$4:$J$21,$I$4:$I$21,节奏总纲!AE147))&gt;$I$21,$I$21,INT(求节点($J$4:$J$21,$I$4:$I$21,节奏总纲!AE147)))</f>
        <v>18</v>
      </c>
      <c r="AA147" s="37">
        <f>IF(INT(求节点($J$4:$J$21,$I$4:$I$21,节奏总纲!AF147))&gt;$I$21,$I$21,INT(求节点($J$4:$J$21,$I$4:$I$21,节奏总纲!AF147)))</f>
        <v>18</v>
      </c>
      <c r="AB147" s="37">
        <f>IF(INT(求节点($J$4:$J$21,$I$4:$I$21,节奏总纲!AG147))&gt;$I$21,$I$21,INT(求节点($J$4:$J$21,$I$4:$I$21,节奏总纲!AG147)))</f>
        <v>18</v>
      </c>
      <c r="AC147" s="37">
        <f>IF(INT(求节点($J$4:$J$21,$I$4:$I$21,节奏总纲!AH147))&gt;$I$21,$I$21,INT(求节点($J$4:$J$21,$I$4:$I$21,节奏总纲!AH147)))</f>
        <v>18</v>
      </c>
      <c r="AD147" s="55">
        <f>('[2]功能-行军令'!F$7+'[2]功能-行军令'!F$14+24*60/'[2]功能-行军令'!$F$18)*'[2]功能-行军令'!$AJ$7</f>
        <v>27.599999999999998</v>
      </c>
      <c r="AE147" s="55">
        <f>('[2]功能-行军令'!G$7+'[2]功能-行军令'!G$14+24*60/'[2]功能-行军令'!$F$18)*'[2]功能-行军令'!$AJ$7</f>
        <v>40.199999999999996</v>
      </c>
      <c r="AF147" s="55">
        <f>('[2]功能-行军令'!H$7+'[2]功能-行军令'!H$14+24*60/'[2]功能-行军令'!$F$18)*'[2]功能-行军令'!$AJ$7</f>
        <v>54.6</v>
      </c>
      <c r="AG147" s="55">
        <f>('[2]功能-行军令'!I$7+'[2]功能-行军令'!I$14+24*60/'[2]功能-行军令'!$F$18)*'[2]功能-行军令'!$AJ$7</f>
        <v>61.8</v>
      </c>
      <c r="AH147" s="55">
        <f>('[2]功能-行军令'!J$7+'[2]功能-行军令'!J$14+24*60/'[2]功能-行军令'!$F$18)*'[2]功能-行军令'!$AJ$7</f>
        <v>61.8</v>
      </c>
      <c r="AL147" s="35">
        <v>144</v>
      </c>
      <c r="AM147" s="28">
        <f t="shared" ca="1" si="138"/>
        <v>13.947103332066876</v>
      </c>
      <c r="AN147" s="28">
        <f t="shared" ca="1" si="138"/>
        <v>7.5546809715362251</v>
      </c>
      <c r="AO147" s="28">
        <f t="shared" ca="1" si="138"/>
        <v>4.7713774557070883</v>
      </c>
      <c r="AP147" s="28">
        <f t="shared" ca="1" si="138"/>
        <v>3.2965880603067155</v>
      </c>
      <c r="AQ147" s="28">
        <f t="shared" ca="1" si="138"/>
        <v>2.9009974930699101</v>
      </c>
      <c r="AR147" s="28">
        <f t="shared" ca="1" si="138"/>
        <v>2.9009974930699101</v>
      </c>
      <c r="AS147" s="28">
        <f t="shared" ca="1" si="138"/>
        <v>2.9009974930699101</v>
      </c>
      <c r="AT147" s="28">
        <f t="shared" ca="1" si="138"/>
        <v>2.9009974930699101</v>
      </c>
      <c r="AU147" s="28">
        <f t="shared" ca="1" si="124"/>
        <v>2.9009974930699101</v>
      </c>
      <c r="AV147" s="28">
        <f t="shared" ca="1" si="132"/>
        <v>2.9009974930699101</v>
      </c>
      <c r="AW147" s="28">
        <f t="shared" ca="1" si="132"/>
        <v>2.9009974930699101</v>
      </c>
      <c r="AX147" s="28">
        <f t="shared" ca="1" si="132"/>
        <v>5.8019949861398201</v>
      </c>
      <c r="AY147" s="28">
        <f t="shared" ca="1" si="132"/>
        <v>8.702992479209728</v>
      </c>
      <c r="AZ147" s="28">
        <f t="shared" ca="1" si="132"/>
        <v>14.504987465349549</v>
      </c>
      <c r="BA147" s="28">
        <f t="shared" ref="BA147:BD210" ca="1" si="139">SUMIF($BM$3:$EX$3,BA$3,$BM147:$EX147)</f>
        <v>29.009974930699098</v>
      </c>
      <c r="BB147" s="28">
        <f t="shared" ca="1" si="139"/>
        <v>58.019949861398196</v>
      </c>
      <c r="BC147" s="28">
        <f t="shared" ca="1" si="139"/>
        <v>116.03989972279639</v>
      </c>
      <c r="BD147" s="28">
        <f t="shared" ca="1" si="139"/>
        <v>232.07979944559278</v>
      </c>
      <c r="BE147" s="28"/>
      <c r="BF147" s="28">
        <f t="shared" ca="1" si="125"/>
        <v>514.03633116229184</v>
      </c>
      <c r="BG147" s="28"/>
      <c r="BI147" s="28"/>
      <c r="BJ147" s="28"/>
      <c r="BK147" s="28"/>
      <c r="BL147" s="36">
        <v>144</v>
      </c>
      <c r="BM147" s="36">
        <f t="shared" ca="1" si="133"/>
        <v>11.801686533978057</v>
      </c>
      <c r="BN147" s="36">
        <f t="shared" ca="1" si="133"/>
        <v>6.3925802059047809</v>
      </c>
      <c r="BO147" s="36">
        <f t="shared" ca="1" si="133"/>
        <v>4.0374190774135457</v>
      </c>
      <c r="BP147" s="36">
        <f t="shared" ca="1" si="133"/>
        <v>2.7894895443948129</v>
      </c>
      <c r="BQ147" s="36">
        <f t="shared" ca="1" si="133"/>
        <v>2.454750799067436</v>
      </c>
      <c r="BR147" s="36">
        <f t="shared" ca="1" si="133"/>
        <v>2.454750799067436</v>
      </c>
      <c r="BS147" s="36">
        <f t="shared" ca="1" si="133"/>
        <v>2.454750799067436</v>
      </c>
      <c r="BT147" s="36">
        <f t="shared" ca="1" si="133"/>
        <v>2.454750799067436</v>
      </c>
      <c r="BU147" s="36">
        <f t="shared" ca="1" si="133"/>
        <v>2.454750799067436</v>
      </c>
      <c r="BV147" s="56">
        <f t="shared" ca="1" si="133"/>
        <v>2.454750799067436</v>
      </c>
      <c r="BW147" s="56">
        <f t="shared" ca="1" si="133"/>
        <v>2.454750799067436</v>
      </c>
      <c r="BX147" s="56">
        <f t="shared" ca="1" si="133"/>
        <v>4.909501598134872</v>
      </c>
      <c r="BY147" s="56">
        <f t="shared" ca="1" si="133"/>
        <v>7.3642523972023053</v>
      </c>
      <c r="BZ147" s="56">
        <f t="shared" ca="1" si="133"/>
        <v>12.273753995337177</v>
      </c>
      <c r="CA147" s="82">
        <f t="shared" ref="CA147:CD210" ca="1" si="140">IF(OFFSET($X$3,$S147,CA$1)&lt;CA$3,0,
OFFSET($S$3,$S147,CA$1)
*IFERROR(INDEX($K$49:$K$66,OFFSET($X$3,$S147,CA$1)-CA$3+1),0)
*OFFSET($AC$3,$S147,CA$1)
/(INDEX($D$4:$D$21,CA$3)
*INDEX($E$4:$E$21,CA$3)))</f>
        <v>24.547507990674355</v>
      </c>
      <c r="CB147" s="82">
        <f t="shared" ca="1" si="140"/>
        <v>49.095015981348709</v>
      </c>
      <c r="CC147" s="82">
        <f t="shared" ca="1" si="140"/>
        <v>98.190031962697418</v>
      </c>
      <c r="CD147" s="82">
        <f t="shared" ca="1" si="140"/>
        <v>196.38006392539484</v>
      </c>
      <c r="CE147" s="36">
        <f t="shared" ca="1" si="134"/>
        <v>1.2227843768580497</v>
      </c>
      <c r="CF147" s="36">
        <f t="shared" ca="1" si="134"/>
        <v>0.66234153746477686</v>
      </c>
      <c r="CG147" s="36">
        <f t="shared" ca="1" si="134"/>
        <v>0.4183209710303854</v>
      </c>
      <c r="CH147" s="36">
        <f t="shared" ca="1" si="134"/>
        <v>0.28902176180281169</v>
      </c>
      <c r="CI147" s="36">
        <f t="shared" ca="1" si="134"/>
        <v>0.25433915038647431</v>
      </c>
      <c r="CJ147" s="36">
        <f t="shared" ca="1" si="134"/>
        <v>0.25433915038647431</v>
      </c>
      <c r="CK147" s="36">
        <f t="shared" ca="1" si="134"/>
        <v>0.25433915038647431</v>
      </c>
      <c r="CL147" s="36">
        <f t="shared" ca="1" si="134"/>
        <v>0.25433915038647431</v>
      </c>
      <c r="CM147" s="36">
        <f t="shared" ca="1" si="134"/>
        <v>0.25433915038647431</v>
      </c>
      <c r="CN147" s="56">
        <f t="shared" ca="1" si="134"/>
        <v>0.25433915038647431</v>
      </c>
      <c r="CO147" s="56">
        <f t="shared" ca="1" si="134"/>
        <v>0.25433915038647431</v>
      </c>
      <c r="CP147" s="56">
        <f t="shared" ca="1" si="134"/>
        <v>0.50867830077294862</v>
      </c>
      <c r="CQ147" s="56">
        <f t="shared" ca="1" si="134"/>
        <v>0.76301745115942299</v>
      </c>
      <c r="CR147" s="56">
        <f t="shared" ca="1" si="134"/>
        <v>1.2716957519323719</v>
      </c>
      <c r="CS147" s="82">
        <f t="shared" ref="CS147:CV210" ca="1" si="141">IF(OFFSET($X$3,$S147,CS$1)&lt;CS$3,0,
OFFSET($S$3,$S147,CS$1)
*IFERROR(INDEX($K$49:$K$66,OFFSET($X$3,$S147,CS$1)-CS$3+1),0)
*OFFSET($AC$3,$S147,CS$1)
/(INDEX($D$4:$D$21,CS$3)
*INDEX($E$4:$E$21,CS$3)))</f>
        <v>2.5433915038647439</v>
      </c>
      <c r="CT147" s="82">
        <f t="shared" ca="1" si="141"/>
        <v>5.0867830077294878</v>
      </c>
      <c r="CU147" s="82">
        <f t="shared" ca="1" si="141"/>
        <v>10.173566015458976</v>
      </c>
      <c r="CV147" s="82">
        <f t="shared" ca="1" si="141"/>
        <v>20.347132030917951</v>
      </c>
      <c r="CW147" s="36">
        <f t="shared" ca="1" si="135"/>
        <v>0.66304000000000007</v>
      </c>
      <c r="CX147" s="36">
        <f t="shared" ca="1" si="135"/>
        <v>0.35914666666666673</v>
      </c>
      <c r="CY147" s="36">
        <f t="shared" ca="1" si="135"/>
        <v>0.22682947368421055</v>
      </c>
      <c r="CZ147" s="36">
        <f t="shared" ca="1" si="135"/>
        <v>0.15671854545454547</v>
      </c>
      <c r="DA147" s="36">
        <f t="shared" ca="1" si="135"/>
        <v>0.13791232000000003</v>
      </c>
      <c r="DB147" s="36">
        <f t="shared" ca="1" si="135"/>
        <v>0.13791232000000003</v>
      </c>
      <c r="DC147" s="36">
        <f t="shared" ca="1" si="135"/>
        <v>0.13791232000000003</v>
      </c>
      <c r="DD147" s="36">
        <f t="shared" ca="1" si="135"/>
        <v>0.13791232000000003</v>
      </c>
      <c r="DE147" s="36">
        <f t="shared" ca="1" si="135"/>
        <v>0.13791232000000003</v>
      </c>
      <c r="DF147" s="56">
        <f t="shared" ca="1" si="135"/>
        <v>0.13791232000000003</v>
      </c>
      <c r="DG147" s="56">
        <f t="shared" ca="1" si="135"/>
        <v>0.13791232000000003</v>
      </c>
      <c r="DH147" s="56">
        <f t="shared" ca="1" si="135"/>
        <v>0.27582464000000007</v>
      </c>
      <c r="DI147" s="56">
        <f t="shared" ca="1" si="135"/>
        <v>0.41373695999999999</v>
      </c>
      <c r="DJ147" s="56">
        <f t="shared" ca="1" si="135"/>
        <v>0.68956160000000011</v>
      </c>
      <c r="DK147" s="82">
        <f t="shared" ref="DK147:DN210" ca="1" si="142">IF(OFFSET($X$3,$S147,DK$1)&lt;DK$3,0,
OFFSET($S$3,$S147,DK$1)
*IFERROR(INDEX($K$49:$K$66,OFFSET($X$3,$S147,DK$1)-DK$3+1),0)
*OFFSET($AC$3,$S147,DK$1)
/(INDEX($D$4:$D$21,DK$3)
*INDEX($E$4:$E$21,DK$3)))</f>
        <v>1.3791232000000002</v>
      </c>
      <c r="DL147" s="82">
        <f t="shared" ca="1" si="142"/>
        <v>2.7582464000000004</v>
      </c>
      <c r="DM147" s="82">
        <f t="shared" ca="1" si="142"/>
        <v>5.5164928000000009</v>
      </c>
      <c r="DN147" s="82">
        <f t="shared" ca="1" si="142"/>
        <v>11.032985600000002</v>
      </c>
      <c r="DO147" s="36">
        <f t="shared" ca="1" si="136"/>
        <v>0.201336888923077</v>
      </c>
      <c r="DP147" s="36">
        <f t="shared" ca="1" si="136"/>
        <v>0.10905748150000004</v>
      </c>
      <c r="DQ147" s="36">
        <f t="shared" ca="1" si="136"/>
        <v>6.8878409368421073E-2</v>
      </c>
      <c r="DR147" s="36">
        <f t="shared" ca="1" si="136"/>
        <v>4.7588719200000011E-2</v>
      </c>
      <c r="DS147" s="36">
        <f t="shared" ca="1" si="136"/>
        <v>4.1878072896000013E-2</v>
      </c>
      <c r="DT147" s="36">
        <f t="shared" ca="1" si="136"/>
        <v>4.1878072896000013E-2</v>
      </c>
      <c r="DU147" s="36">
        <f t="shared" ca="1" si="136"/>
        <v>4.1878072896000013E-2</v>
      </c>
      <c r="DV147" s="36">
        <f t="shared" ca="1" si="136"/>
        <v>4.1878072896000013E-2</v>
      </c>
      <c r="DW147" s="36">
        <f t="shared" ca="1" si="136"/>
        <v>4.1878072896000013E-2</v>
      </c>
      <c r="DX147" s="56">
        <f t="shared" ca="1" si="136"/>
        <v>4.1878072896000013E-2</v>
      </c>
      <c r="DY147" s="56">
        <f t="shared" ca="1" si="136"/>
        <v>4.1878072896000013E-2</v>
      </c>
      <c r="DZ147" s="56">
        <f t="shared" ca="1" si="136"/>
        <v>8.3756145792000025E-2</v>
      </c>
      <c r="EA147" s="56">
        <f t="shared" ca="1" si="136"/>
        <v>0.12563421868800004</v>
      </c>
      <c r="EB147" s="56">
        <f t="shared" ca="1" si="136"/>
        <v>0.20939036448000004</v>
      </c>
      <c r="EC147" s="82">
        <f t="shared" ca="1" si="90"/>
        <v>0.41878072896000007</v>
      </c>
      <c r="ED147" s="82">
        <f t="shared" ca="1" si="90"/>
        <v>0.83756145792000014</v>
      </c>
      <c r="EE147" s="82">
        <f t="shared" ca="1" si="90"/>
        <v>1.6751229158400003</v>
      </c>
      <c r="EF147" s="82">
        <f t="shared" ca="1" si="90"/>
        <v>3.3502458316800006</v>
      </c>
      <c r="EG147" s="36">
        <f t="shared" ca="1" si="137"/>
        <v>5.8255532307692301E-2</v>
      </c>
      <c r="EH147" s="36">
        <f t="shared" ca="1" si="137"/>
        <v>3.1555079999999992E-2</v>
      </c>
      <c r="EI147" s="36">
        <f t="shared" ca="1" si="137"/>
        <v>1.9929524210526312E-2</v>
      </c>
      <c r="EJ147" s="36">
        <f t="shared" ca="1" si="137"/>
        <v>1.3769489454545451E-2</v>
      </c>
      <c r="EK147" s="36">
        <f t="shared" ca="1" si="137"/>
        <v>1.2117150719999997E-2</v>
      </c>
      <c r="EL147" s="36">
        <f t="shared" ca="1" si="137"/>
        <v>1.2117150719999997E-2</v>
      </c>
      <c r="EM147" s="36">
        <f t="shared" ca="1" si="137"/>
        <v>1.2117150719999997E-2</v>
      </c>
      <c r="EN147" s="36">
        <f t="shared" ca="1" si="137"/>
        <v>1.2117150719999997E-2</v>
      </c>
      <c r="EO147" s="36">
        <f t="shared" ca="1" si="137"/>
        <v>1.2117150719999997E-2</v>
      </c>
      <c r="EP147" s="56">
        <f t="shared" ca="1" si="137"/>
        <v>1.2117150719999997E-2</v>
      </c>
      <c r="EQ147" s="56">
        <f t="shared" ca="1" si="137"/>
        <v>1.2117150719999997E-2</v>
      </c>
      <c r="ER147" s="56">
        <f t="shared" ca="1" si="137"/>
        <v>2.4234301439999995E-2</v>
      </c>
      <c r="ES147" s="56">
        <f t="shared" ca="1" si="137"/>
        <v>3.6351452159999992E-2</v>
      </c>
      <c r="ET147" s="56">
        <f t="shared" ca="1" si="137"/>
        <v>6.0585753599999986E-2</v>
      </c>
      <c r="EU147" s="82">
        <f t="shared" ca="1" si="92"/>
        <v>0.12117150719999997</v>
      </c>
      <c r="EV147" s="82">
        <f t="shared" ca="1" si="92"/>
        <v>0.24234301439999995</v>
      </c>
      <c r="EW147" s="82">
        <f t="shared" ca="1" si="92"/>
        <v>0.48468602879999989</v>
      </c>
      <c r="EX147" s="82">
        <f t="shared" ca="1" si="92"/>
        <v>0.96937205759999978</v>
      </c>
    </row>
    <row r="148" spans="19:154" x14ac:dyDescent="0.15">
      <c r="S148" s="36">
        <v>145</v>
      </c>
      <c r="T148" s="40">
        <f>引用信息!W167</f>
        <v>276.43590079588233</v>
      </c>
      <c r="U148" s="40">
        <f>引用信息!X167</f>
        <v>19.664516804117621</v>
      </c>
      <c r="V148" s="40">
        <f>引用信息!Y167</f>
        <v>7.8506666666666662</v>
      </c>
      <c r="W148" s="40">
        <f>引用信息!Z167</f>
        <v>2.1061744000000004</v>
      </c>
      <c r="X148" s="40">
        <f>引用信息!AA167</f>
        <v>0.60940799999999984</v>
      </c>
      <c r="Y148" s="37">
        <f>IF(INT(求节点($J$4:$J$21,$I$4:$I$21,节奏总纲!AD148))&gt;$I$21,$I$21,INT(求节点($J$4:$J$21,$I$4:$I$21,节奏总纲!AD148)))</f>
        <v>18</v>
      </c>
      <c r="Z148" s="37">
        <f>IF(INT(求节点($J$4:$J$21,$I$4:$I$21,节奏总纲!AE148))&gt;$I$21,$I$21,INT(求节点($J$4:$J$21,$I$4:$I$21,节奏总纲!AE148)))</f>
        <v>18</v>
      </c>
      <c r="AA148" s="37">
        <f>IF(INT(求节点($J$4:$J$21,$I$4:$I$21,节奏总纲!AF148))&gt;$I$21,$I$21,INT(求节点($J$4:$J$21,$I$4:$I$21,节奏总纲!AF148)))</f>
        <v>18</v>
      </c>
      <c r="AB148" s="37">
        <f>IF(INT(求节点($J$4:$J$21,$I$4:$I$21,节奏总纲!AG148))&gt;$I$21,$I$21,INT(求节点($J$4:$J$21,$I$4:$I$21,节奏总纲!AG148)))</f>
        <v>18</v>
      </c>
      <c r="AC148" s="37">
        <f>IF(INT(求节点($J$4:$J$21,$I$4:$I$21,节奏总纲!AH148))&gt;$I$21,$I$21,INT(求节点($J$4:$J$21,$I$4:$I$21,节奏总纲!AH148)))</f>
        <v>18</v>
      </c>
      <c r="AD148" s="55">
        <f>('[2]功能-行军令'!F$7+'[2]功能-行军令'!F$14+24*60/'[2]功能-行军令'!$F$18)*'[2]功能-行军令'!$AJ$7</f>
        <v>27.599999999999998</v>
      </c>
      <c r="AE148" s="55">
        <f>('[2]功能-行军令'!G$7+'[2]功能-行军令'!G$14+24*60/'[2]功能-行军令'!$F$18)*'[2]功能-行军令'!$AJ$7</f>
        <v>40.199999999999996</v>
      </c>
      <c r="AF148" s="55">
        <f>('[2]功能-行军令'!H$7+'[2]功能-行军令'!H$14+24*60/'[2]功能-行军令'!$F$18)*'[2]功能-行军令'!$AJ$7</f>
        <v>54.6</v>
      </c>
      <c r="AG148" s="55">
        <f>('[2]功能-行军令'!I$7+'[2]功能-行军令'!I$14+24*60/'[2]功能-行军令'!$F$18)*'[2]功能-行军令'!$AJ$7</f>
        <v>61.8</v>
      </c>
      <c r="AH148" s="55">
        <f>('[2]功能-行军令'!J$7+'[2]功能-行军令'!J$14+24*60/'[2]功能-行军令'!$F$18)*'[2]功能-行军令'!$AJ$7</f>
        <v>61.8</v>
      </c>
      <c r="AL148" s="35">
        <v>145</v>
      </c>
      <c r="AM148" s="28">
        <f t="shared" ca="1" si="138"/>
        <v>13.87171358432597</v>
      </c>
      <c r="AN148" s="28">
        <f t="shared" ca="1" si="138"/>
        <v>7.5138448581765669</v>
      </c>
      <c r="AO148" s="28">
        <f t="shared" ca="1" si="138"/>
        <v>4.7455862262167781</v>
      </c>
      <c r="AP148" s="28">
        <f t="shared" ca="1" si="138"/>
        <v>3.2787686653861385</v>
      </c>
      <c r="AQ148" s="28">
        <f t="shared" ca="1" si="138"/>
        <v>2.8853164255398021</v>
      </c>
      <c r="AR148" s="28">
        <f t="shared" ca="1" si="138"/>
        <v>2.8853164255398021</v>
      </c>
      <c r="AS148" s="28">
        <f t="shared" ca="1" si="138"/>
        <v>2.8853164255398021</v>
      </c>
      <c r="AT148" s="28">
        <f t="shared" ca="1" si="138"/>
        <v>2.8853164255398021</v>
      </c>
      <c r="AU148" s="28">
        <f t="shared" ca="1" si="124"/>
        <v>2.8853164255398021</v>
      </c>
      <c r="AV148" s="28">
        <f t="shared" ca="1" si="132"/>
        <v>2.8853164255398021</v>
      </c>
      <c r="AW148" s="28">
        <f t="shared" ca="1" si="132"/>
        <v>2.8853164255398021</v>
      </c>
      <c r="AX148" s="28">
        <f t="shared" ca="1" si="132"/>
        <v>5.7706328510796041</v>
      </c>
      <c r="AY148" s="28">
        <f t="shared" ca="1" si="132"/>
        <v>8.6559492766194044</v>
      </c>
      <c r="AZ148" s="28">
        <f t="shared" ca="1" si="132"/>
        <v>14.42658212769901</v>
      </c>
      <c r="BA148" s="28">
        <f t="shared" ca="1" si="139"/>
        <v>28.853164255398021</v>
      </c>
      <c r="BB148" s="28">
        <f t="shared" ca="1" si="139"/>
        <v>57.706328510796041</v>
      </c>
      <c r="BC148" s="28">
        <f t="shared" ca="1" si="139"/>
        <v>115.41265702159208</v>
      </c>
      <c r="BD148" s="28">
        <f t="shared" ca="1" si="139"/>
        <v>230.82531404318416</v>
      </c>
      <c r="BE148" s="28"/>
      <c r="BF148" s="28">
        <f t="shared" ca="1" si="125"/>
        <v>511.2577563992524</v>
      </c>
      <c r="BG148" s="28"/>
      <c r="BI148" s="28"/>
      <c r="BJ148" s="28"/>
      <c r="BK148" s="28"/>
      <c r="BL148" s="36">
        <v>145</v>
      </c>
      <c r="BM148" s="36">
        <f t="shared" ca="1" si="133"/>
        <v>11.737893633794387</v>
      </c>
      <c r="BN148" s="36">
        <f t="shared" ca="1" si="133"/>
        <v>6.3580257183052931</v>
      </c>
      <c r="BO148" s="36">
        <f t="shared" ca="1" si="133"/>
        <v>4.0155951905086065</v>
      </c>
      <c r="BP148" s="36">
        <f t="shared" ca="1" si="133"/>
        <v>2.7744112225332187</v>
      </c>
      <c r="BQ148" s="36">
        <f t="shared" ca="1" si="133"/>
        <v>2.4414818758292327</v>
      </c>
      <c r="BR148" s="36">
        <f t="shared" ca="1" si="133"/>
        <v>2.4414818758292327</v>
      </c>
      <c r="BS148" s="36">
        <f t="shared" ca="1" si="133"/>
        <v>2.4414818758292327</v>
      </c>
      <c r="BT148" s="36">
        <f t="shared" ca="1" si="133"/>
        <v>2.4414818758292327</v>
      </c>
      <c r="BU148" s="36">
        <f t="shared" ca="1" si="133"/>
        <v>2.4414818758292327</v>
      </c>
      <c r="BV148" s="56">
        <f t="shared" ca="1" si="133"/>
        <v>2.4414818758292327</v>
      </c>
      <c r="BW148" s="56">
        <f t="shared" ca="1" si="133"/>
        <v>2.4414818758292327</v>
      </c>
      <c r="BX148" s="56">
        <f t="shared" ca="1" si="133"/>
        <v>4.8829637516584654</v>
      </c>
      <c r="BY148" s="56">
        <f t="shared" ca="1" si="133"/>
        <v>7.3244456274876963</v>
      </c>
      <c r="BZ148" s="56">
        <f t="shared" ca="1" si="133"/>
        <v>12.207409379146164</v>
      </c>
      <c r="CA148" s="82">
        <f t="shared" ca="1" si="140"/>
        <v>24.414818758292327</v>
      </c>
      <c r="CB148" s="82">
        <f t="shared" ca="1" si="140"/>
        <v>48.829637516584654</v>
      </c>
      <c r="CC148" s="82">
        <f t="shared" ca="1" si="140"/>
        <v>97.659275033169308</v>
      </c>
      <c r="CD148" s="82">
        <f t="shared" ca="1" si="140"/>
        <v>195.31855006633862</v>
      </c>
      <c r="CE148" s="36">
        <f t="shared" ca="1" si="134"/>
        <v>1.2161747315777358</v>
      </c>
      <c r="CF148" s="36">
        <f t="shared" ca="1" si="134"/>
        <v>0.65876131293794027</v>
      </c>
      <c r="CG148" s="36">
        <f t="shared" ca="1" si="134"/>
        <v>0.4160597765923833</v>
      </c>
      <c r="CH148" s="36">
        <f t="shared" ca="1" si="134"/>
        <v>0.28745948200928295</v>
      </c>
      <c r="CI148" s="36">
        <f t="shared" ca="1" si="134"/>
        <v>0.25296434416816904</v>
      </c>
      <c r="CJ148" s="36">
        <f t="shared" ca="1" si="134"/>
        <v>0.25296434416816904</v>
      </c>
      <c r="CK148" s="36">
        <f t="shared" ca="1" si="134"/>
        <v>0.25296434416816904</v>
      </c>
      <c r="CL148" s="36">
        <f t="shared" ca="1" si="134"/>
        <v>0.25296434416816904</v>
      </c>
      <c r="CM148" s="36">
        <f t="shared" ca="1" si="134"/>
        <v>0.25296434416816904</v>
      </c>
      <c r="CN148" s="56">
        <f t="shared" ca="1" si="134"/>
        <v>0.25296434416816904</v>
      </c>
      <c r="CO148" s="56">
        <f t="shared" ca="1" si="134"/>
        <v>0.25296434416816904</v>
      </c>
      <c r="CP148" s="56">
        <f t="shared" ca="1" si="134"/>
        <v>0.50592868833633808</v>
      </c>
      <c r="CQ148" s="56">
        <f t="shared" ca="1" si="134"/>
        <v>0.75889303250450713</v>
      </c>
      <c r="CR148" s="56">
        <f t="shared" ca="1" si="134"/>
        <v>1.2648217208408452</v>
      </c>
      <c r="CS148" s="82">
        <f t="shared" ca="1" si="141"/>
        <v>2.5296434416816904</v>
      </c>
      <c r="CT148" s="82">
        <f t="shared" ca="1" si="141"/>
        <v>5.0592868833633808</v>
      </c>
      <c r="CU148" s="82">
        <f t="shared" ca="1" si="141"/>
        <v>10.118573766726762</v>
      </c>
      <c r="CV148" s="82">
        <f t="shared" ca="1" si="141"/>
        <v>20.237147533453523</v>
      </c>
      <c r="CW148" s="36">
        <f t="shared" ca="1" si="135"/>
        <v>0.65945600000000004</v>
      </c>
      <c r="CX148" s="36">
        <f t="shared" ca="1" si="135"/>
        <v>0.35720533333333337</v>
      </c>
      <c r="CY148" s="36">
        <f t="shared" ca="1" si="135"/>
        <v>0.22560336842105266</v>
      </c>
      <c r="CZ148" s="36">
        <f t="shared" ca="1" si="135"/>
        <v>0.15587141818181818</v>
      </c>
      <c r="DA148" s="36">
        <f t="shared" ca="1" si="135"/>
        <v>0.13716684800000001</v>
      </c>
      <c r="DB148" s="36">
        <f t="shared" ca="1" si="135"/>
        <v>0.13716684800000001</v>
      </c>
      <c r="DC148" s="36">
        <f t="shared" ca="1" si="135"/>
        <v>0.13716684800000001</v>
      </c>
      <c r="DD148" s="36">
        <f t="shared" ca="1" si="135"/>
        <v>0.13716684800000001</v>
      </c>
      <c r="DE148" s="36">
        <f t="shared" ca="1" si="135"/>
        <v>0.13716684800000001</v>
      </c>
      <c r="DF148" s="56">
        <f t="shared" ca="1" si="135"/>
        <v>0.13716684800000001</v>
      </c>
      <c r="DG148" s="56">
        <f t="shared" ca="1" si="135"/>
        <v>0.13716684800000001</v>
      </c>
      <c r="DH148" s="56">
        <f t="shared" ca="1" si="135"/>
        <v>0.27433369600000002</v>
      </c>
      <c r="DI148" s="56">
        <f t="shared" ca="1" si="135"/>
        <v>0.41150054399999997</v>
      </c>
      <c r="DJ148" s="56">
        <f t="shared" ca="1" si="135"/>
        <v>0.68583424000000004</v>
      </c>
      <c r="DK148" s="82">
        <f t="shared" ca="1" si="142"/>
        <v>1.3716684800000001</v>
      </c>
      <c r="DL148" s="82">
        <f t="shared" ca="1" si="142"/>
        <v>2.7433369600000002</v>
      </c>
      <c r="DM148" s="82">
        <f t="shared" ca="1" si="142"/>
        <v>5.4866739200000003</v>
      </c>
      <c r="DN148" s="82">
        <f t="shared" ca="1" si="142"/>
        <v>10.973347840000001</v>
      </c>
      <c r="DO148" s="36">
        <f t="shared" ca="1" si="136"/>
        <v>0.20024858141538465</v>
      </c>
      <c r="DP148" s="36">
        <f t="shared" ca="1" si="136"/>
        <v>0.10846798160000003</v>
      </c>
      <c r="DQ148" s="36">
        <f t="shared" ca="1" si="136"/>
        <v>6.8506093642105276E-2</v>
      </c>
      <c r="DR148" s="36">
        <f t="shared" ca="1" si="136"/>
        <v>4.7331482880000005E-2</v>
      </c>
      <c r="DS148" s="36">
        <f t="shared" ca="1" si="136"/>
        <v>4.1651704934400006E-2</v>
      </c>
      <c r="DT148" s="36">
        <f t="shared" ca="1" si="136"/>
        <v>4.1651704934400006E-2</v>
      </c>
      <c r="DU148" s="36">
        <f t="shared" ca="1" si="136"/>
        <v>4.1651704934400006E-2</v>
      </c>
      <c r="DV148" s="36">
        <f t="shared" ca="1" si="136"/>
        <v>4.1651704934400006E-2</v>
      </c>
      <c r="DW148" s="36">
        <f t="shared" ca="1" si="136"/>
        <v>4.1651704934400006E-2</v>
      </c>
      <c r="DX148" s="56">
        <f t="shared" ca="1" si="136"/>
        <v>4.1651704934400006E-2</v>
      </c>
      <c r="DY148" s="56">
        <f t="shared" ca="1" si="136"/>
        <v>4.1651704934400006E-2</v>
      </c>
      <c r="DZ148" s="56">
        <f t="shared" ca="1" si="136"/>
        <v>8.3303409868800013E-2</v>
      </c>
      <c r="EA148" s="56">
        <f t="shared" ca="1" si="136"/>
        <v>0.1249551148032</v>
      </c>
      <c r="EB148" s="56">
        <f t="shared" ca="1" si="136"/>
        <v>0.20825852467200001</v>
      </c>
      <c r="EC148" s="82">
        <f t="shared" ref="EC148:EF211" ca="1" si="143">IF(OFFSET($X$3,$S148,EC$1)&lt;EC$3,0,
OFFSET($S$3,$S148,EC$1)
*IFERROR(INDEX($K$49:$K$66,OFFSET($X$3,$S148,EC$1)-EC$3+1),0)
*OFFSET($AC$3,$S148,EC$1)
/(INDEX($D$4:$D$21,EC$3)
*INDEX($E$4:$E$21,EC$3)))</f>
        <v>0.41651704934400002</v>
      </c>
      <c r="ED148" s="82">
        <f t="shared" ca="1" si="143"/>
        <v>0.83303409868800005</v>
      </c>
      <c r="EE148" s="82">
        <f t="shared" ca="1" si="143"/>
        <v>1.6660681973760001</v>
      </c>
      <c r="EF148" s="82">
        <f t="shared" ca="1" si="143"/>
        <v>3.3321363947520002</v>
      </c>
      <c r="EG148" s="36">
        <f t="shared" ca="1" si="137"/>
        <v>5.7940637538461522E-2</v>
      </c>
      <c r="EH148" s="36">
        <f t="shared" ca="1" si="137"/>
        <v>3.1384511999999989E-2</v>
      </c>
      <c r="EI148" s="36">
        <f t="shared" ca="1" si="137"/>
        <v>1.9821797052631571E-2</v>
      </c>
      <c r="EJ148" s="36">
        <f t="shared" ca="1" si="137"/>
        <v>1.3695059781818175E-2</v>
      </c>
      <c r="EK148" s="36">
        <f t="shared" ca="1" si="137"/>
        <v>1.2051652607999995E-2</v>
      </c>
      <c r="EL148" s="36">
        <f t="shared" ca="1" si="137"/>
        <v>1.2051652607999995E-2</v>
      </c>
      <c r="EM148" s="36">
        <f t="shared" ca="1" si="137"/>
        <v>1.2051652607999995E-2</v>
      </c>
      <c r="EN148" s="36">
        <f t="shared" ca="1" si="137"/>
        <v>1.2051652607999995E-2</v>
      </c>
      <c r="EO148" s="36">
        <f t="shared" ca="1" si="137"/>
        <v>1.2051652607999995E-2</v>
      </c>
      <c r="EP148" s="56">
        <f t="shared" ca="1" si="137"/>
        <v>1.2051652607999995E-2</v>
      </c>
      <c r="EQ148" s="56">
        <f t="shared" ca="1" si="137"/>
        <v>1.2051652607999995E-2</v>
      </c>
      <c r="ER148" s="56">
        <f t="shared" ca="1" si="137"/>
        <v>2.4103305215999991E-2</v>
      </c>
      <c r="ES148" s="56">
        <f t="shared" ca="1" si="137"/>
        <v>3.6154957823999988E-2</v>
      </c>
      <c r="ET148" s="56">
        <f t="shared" ca="1" si="137"/>
        <v>6.0258263039999989E-2</v>
      </c>
      <c r="EU148" s="82">
        <f t="shared" ref="EU148:EX211" ca="1" si="144">IF(OFFSET($X$3,$S148,EU$1)&lt;EU$3,0,
OFFSET($S$3,$S148,EU$1)
*IFERROR(INDEX($K$49:$K$66,OFFSET($X$3,$S148,EU$1)-EU$3+1),0)
*OFFSET($AC$3,$S148,EU$1)
/(INDEX($D$4:$D$21,EU$3)
*INDEX($E$4:$E$21,EU$3)))</f>
        <v>0.12051652607999998</v>
      </c>
      <c r="EV148" s="82">
        <f t="shared" ca="1" si="144"/>
        <v>0.24103305215999996</v>
      </c>
      <c r="EW148" s="82">
        <f t="shared" ca="1" si="144"/>
        <v>0.48206610431999991</v>
      </c>
      <c r="EX148" s="82">
        <f t="shared" ca="1" si="144"/>
        <v>0.96413220863999982</v>
      </c>
    </row>
    <row r="149" spans="19:154" x14ac:dyDescent="0.15">
      <c r="S149" s="36">
        <v>146</v>
      </c>
      <c r="T149" s="40">
        <f>引用信息!W168</f>
        <v>274.93353176981782</v>
      </c>
      <c r="U149" s="40">
        <f>引用信息!X168</f>
        <v>19.557644430182201</v>
      </c>
      <c r="V149" s="40">
        <f>引用信息!Y168</f>
        <v>7.8080000000000007</v>
      </c>
      <c r="W149" s="40">
        <f>引用信息!Z168</f>
        <v>2.0947278000000007</v>
      </c>
      <c r="X149" s="40">
        <f>引用信息!AA168</f>
        <v>0.60609599999999997</v>
      </c>
      <c r="Y149" s="37">
        <f>IF(INT(求节点($J$4:$J$21,$I$4:$I$21,节奏总纲!AD149))&gt;$I$21,$I$21,INT(求节点($J$4:$J$21,$I$4:$I$21,节奏总纲!AD149)))</f>
        <v>18</v>
      </c>
      <c r="Z149" s="37">
        <f>IF(INT(求节点($J$4:$J$21,$I$4:$I$21,节奏总纲!AE149))&gt;$I$21,$I$21,INT(求节点($J$4:$J$21,$I$4:$I$21,节奏总纲!AE149)))</f>
        <v>18</v>
      </c>
      <c r="AA149" s="37">
        <f>IF(INT(求节点($J$4:$J$21,$I$4:$I$21,节奏总纲!AF149))&gt;$I$21,$I$21,INT(求节点($J$4:$J$21,$I$4:$I$21,节奏总纲!AF149)))</f>
        <v>18</v>
      </c>
      <c r="AB149" s="37">
        <f>IF(INT(求节点($J$4:$J$21,$I$4:$I$21,节奏总纲!AG149))&gt;$I$21,$I$21,INT(求节点($J$4:$J$21,$I$4:$I$21,节奏总纲!AG149)))</f>
        <v>18</v>
      </c>
      <c r="AC149" s="37">
        <f>IF(INT(求节点($J$4:$J$21,$I$4:$I$21,节奏总纲!AH149))&gt;$I$21,$I$21,INT(求节点($J$4:$J$21,$I$4:$I$21,节奏总纲!AH149)))</f>
        <v>18</v>
      </c>
      <c r="AD149" s="55">
        <f>('[2]功能-行军令'!F$7+'[2]功能-行军令'!F$14+24*60/'[2]功能-行军令'!$F$18)*'[2]功能-行军令'!$AJ$7</f>
        <v>27.599999999999998</v>
      </c>
      <c r="AE149" s="55">
        <f>('[2]功能-行军令'!G$7+'[2]功能-行军令'!G$14+24*60/'[2]功能-行军令'!$F$18)*'[2]功能-行军令'!$AJ$7</f>
        <v>40.199999999999996</v>
      </c>
      <c r="AF149" s="55">
        <f>('[2]功能-行军令'!H$7+'[2]功能-行军令'!H$14+24*60/'[2]功能-行军令'!$F$18)*'[2]功能-行军令'!$AJ$7</f>
        <v>54.6</v>
      </c>
      <c r="AG149" s="55">
        <f>('[2]功能-行军令'!I$7+'[2]功能-行军令'!I$14+24*60/'[2]功能-行军令'!$F$18)*'[2]功能-行军令'!$AJ$7</f>
        <v>61.8</v>
      </c>
      <c r="AH149" s="55">
        <f>('[2]功能-行军令'!J$7+'[2]功能-行军令'!J$14+24*60/'[2]功能-行军令'!$F$18)*'[2]功能-行军令'!$AJ$7</f>
        <v>61.8</v>
      </c>
      <c r="AL149" s="35">
        <v>146</v>
      </c>
      <c r="AM149" s="28">
        <f t="shared" ca="1" si="138"/>
        <v>13.796323836585071</v>
      </c>
      <c r="AN149" s="28">
        <f t="shared" ca="1" si="138"/>
        <v>7.473008744816914</v>
      </c>
      <c r="AO149" s="28">
        <f t="shared" ca="1" si="138"/>
        <v>4.7197949967264714</v>
      </c>
      <c r="AP149" s="28">
        <f t="shared" ca="1" si="138"/>
        <v>3.260949270465562</v>
      </c>
      <c r="AQ149" s="28">
        <f t="shared" ca="1" si="138"/>
        <v>2.8696353580096945</v>
      </c>
      <c r="AR149" s="28">
        <f t="shared" ca="1" si="138"/>
        <v>2.8696353580096945</v>
      </c>
      <c r="AS149" s="28">
        <f t="shared" ca="1" si="138"/>
        <v>2.8696353580096945</v>
      </c>
      <c r="AT149" s="28">
        <f t="shared" ca="1" si="138"/>
        <v>2.8696353580096945</v>
      </c>
      <c r="AU149" s="28">
        <f t="shared" ca="1" si="124"/>
        <v>2.8696353580096945</v>
      </c>
      <c r="AV149" s="28">
        <f t="shared" ca="1" si="132"/>
        <v>2.8696353580096945</v>
      </c>
      <c r="AW149" s="28">
        <f t="shared" ca="1" si="132"/>
        <v>2.8696353580096945</v>
      </c>
      <c r="AX149" s="28">
        <f t="shared" ca="1" si="132"/>
        <v>5.739270716019389</v>
      </c>
      <c r="AY149" s="28">
        <f t="shared" ca="1" si="132"/>
        <v>8.6089060740290844</v>
      </c>
      <c r="AZ149" s="28">
        <f t="shared" ca="1" si="132"/>
        <v>14.348176790048475</v>
      </c>
      <c r="BA149" s="28">
        <f t="shared" ca="1" si="139"/>
        <v>28.69635358009695</v>
      </c>
      <c r="BB149" s="28">
        <f t="shared" ca="1" si="139"/>
        <v>57.392707160193901</v>
      </c>
      <c r="BC149" s="28">
        <f t="shared" ca="1" si="139"/>
        <v>114.7854143203878</v>
      </c>
      <c r="BD149" s="28">
        <f t="shared" ca="1" si="139"/>
        <v>229.5708286407756</v>
      </c>
      <c r="BE149" s="28"/>
      <c r="BF149" s="28">
        <f t="shared" ca="1" si="125"/>
        <v>508.47918163621307</v>
      </c>
      <c r="BG149" s="28"/>
      <c r="BI149" s="28"/>
      <c r="BJ149" s="28"/>
      <c r="BK149" s="28"/>
      <c r="BL149" s="36">
        <v>146</v>
      </c>
      <c r="BM149" s="36">
        <f t="shared" ca="1" si="133"/>
        <v>11.674100733610725</v>
      </c>
      <c r="BN149" s="36">
        <f t="shared" ca="1" si="133"/>
        <v>6.3234712307058096</v>
      </c>
      <c r="BO149" s="36">
        <f t="shared" ca="1" si="133"/>
        <v>3.9937713036036691</v>
      </c>
      <c r="BP149" s="36">
        <f t="shared" ca="1" si="133"/>
        <v>2.7593329006716258</v>
      </c>
      <c r="BQ149" s="36">
        <f t="shared" ca="1" si="133"/>
        <v>2.4282129525910308</v>
      </c>
      <c r="BR149" s="36">
        <f t="shared" ca="1" si="133"/>
        <v>2.4282129525910308</v>
      </c>
      <c r="BS149" s="36">
        <f t="shared" ca="1" si="133"/>
        <v>2.4282129525910308</v>
      </c>
      <c r="BT149" s="36">
        <f t="shared" ca="1" si="133"/>
        <v>2.4282129525910308</v>
      </c>
      <c r="BU149" s="36">
        <f t="shared" ca="1" si="133"/>
        <v>2.4282129525910308</v>
      </c>
      <c r="BV149" s="56">
        <f t="shared" ca="1" si="133"/>
        <v>2.4282129525910308</v>
      </c>
      <c r="BW149" s="56">
        <f t="shared" ca="1" si="133"/>
        <v>2.4282129525910308</v>
      </c>
      <c r="BX149" s="56">
        <f t="shared" ca="1" si="133"/>
        <v>4.8564259051820615</v>
      </c>
      <c r="BY149" s="56">
        <f t="shared" ca="1" si="133"/>
        <v>7.2846388577730918</v>
      </c>
      <c r="BZ149" s="56">
        <f t="shared" ca="1" si="133"/>
        <v>12.141064762955155</v>
      </c>
      <c r="CA149" s="82">
        <f t="shared" ca="1" si="140"/>
        <v>24.28212952591031</v>
      </c>
      <c r="CB149" s="82">
        <f t="shared" ca="1" si="140"/>
        <v>48.564259051820621</v>
      </c>
      <c r="CC149" s="82">
        <f t="shared" ca="1" si="140"/>
        <v>97.128518103641241</v>
      </c>
      <c r="CD149" s="82">
        <f t="shared" ca="1" si="140"/>
        <v>194.25703620728248</v>
      </c>
      <c r="CE149" s="36">
        <f t="shared" ca="1" si="134"/>
        <v>1.2095650862974221</v>
      </c>
      <c r="CF149" s="36">
        <f t="shared" ca="1" si="134"/>
        <v>0.65518108841110367</v>
      </c>
      <c r="CG149" s="36">
        <f t="shared" ca="1" si="134"/>
        <v>0.41379858215438126</v>
      </c>
      <c r="CH149" s="36">
        <f t="shared" ca="1" si="134"/>
        <v>0.28589720221575426</v>
      </c>
      <c r="CI149" s="36">
        <f t="shared" ca="1" si="134"/>
        <v>0.25158953794986377</v>
      </c>
      <c r="CJ149" s="36">
        <f t="shared" ca="1" si="134"/>
        <v>0.25158953794986377</v>
      </c>
      <c r="CK149" s="36">
        <f t="shared" ca="1" si="134"/>
        <v>0.25158953794986377</v>
      </c>
      <c r="CL149" s="36">
        <f t="shared" ca="1" si="134"/>
        <v>0.25158953794986377</v>
      </c>
      <c r="CM149" s="36">
        <f t="shared" ca="1" si="134"/>
        <v>0.25158953794986377</v>
      </c>
      <c r="CN149" s="56">
        <f t="shared" ca="1" si="134"/>
        <v>0.25158953794986377</v>
      </c>
      <c r="CO149" s="56">
        <f t="shared" ca="1" si="134"/>
        <v>0.25158953794986377</v>
      </c>
      <c r="CP149" s="56">
        <f t="shared" ca="1" si="134"/>
        <v>0.50317907589972755</v>
      </c>
      <c r="CQ149" s="56">
        <f t="shared" ca="1" si="134"/>
        <v>0.75476861384959149</v>
      </c>
      <c r="CR149" s="56">
        <f t="shared" ca="1" si="134"/>
        <v>1.2579476897493191</v>
      </c>
      <c r="CS149" s="82">
        <f t="shared" ca="1" si="141"/>
        <v>2.5158953794986383</v>
      </c>
      <c r="CT149" s="82">
        <f t="shared" ca="1" si="141"/>
        <v>5.0317907589972766</v>
      </c>
      <c r="CU149" s="82">
        <f t="shared" ca="1" si="141"/>
        <v>10.063581517994553</v>
      </c>
      <c r="CV149" s="82">
        <f t="shared" ca="1" si="141"/>
        <v>20.127163035989106</v>
      </c>
      <c r="CW149" s="36">
        <f t="shared" ca="1" si="135"/>
        <v>0.65587200000000001</v>
      </c>
      <c r="CX149" s="36">
        <f t="shared" ca="1" si="135"/>
        <v>0.35526400000000002</v>
      </c>
      <c r="CY149" s="36">
        <f t="shared" ca="1" si="135"/>
        <v>0.22437726315789475</v>
      </c>
      <c r="CZ149" s="36">
        <f t="shared" ca="1" si="135"/>
        <v>0.15502429090909089</v>
      </c>
      <c r="DA149" s="36">
        <f t="shared" ca="1" si="135"/>
        <v>0.13642137600000001</v>
      </c>
      <c r="DB149" s="36">
        <f t="shared" ca="1" si="135"/>
        <v>0.13642137600000001</v>
      </c>
      <c r="DC149" s="36">
        <f t="shared" ca="1" si="135"/>
        <v>0.13642137600000001</v>
      </c>
      <c r="DD149" s="36">
        <f t="shared" ca="1" si="135"/>
        <v>0.13642137600000001</v>
      </c>
      <c r="DE149" s="36">
        <f t="shared" ca="1" si="135"/>
        <v>0.13642137600000001</v>
      </c>
      <c r="DF149" s="56">
        <f t="shared" ca="1" si="135"/>
        <v>0.13642137600000001</v>
      </c>
      <c r="DG149" s="56">
        <f t="shared" ca="1" si="135"/>
        <v>0.13642137600000001</v>
      </c>
      <c r="DH149" s="56">
        <f t="shared" ca="1" si="135"/>
        <v>0.27284275200000002</v>
      </c>
      <c r="DI149" s="56">
        <f t="shared" ca="1" si="135"/>
        <v>0.409264128</v>
      </c>
      <c r="DJ149" s="56">
        <f t="shared" ca="1" si="135"/>
        <v>0.68210688000000019</v>
      </c>
      <c r="DK149" s="82">
        <f t="shared" ca="1" si="142"/>
        <v>1.3642137600000004</v>
      </c>
      <c r="DL149" s="82">
        <f t="shared" ca="1" si="142"/>
        <v>2.7284275200000008</v>
      </c>
      <c r="DM149" s="82">
        <f t="shared" ca="1" si="142"/>
        <v>5.4568550400000015</v>
      </c>
      <c r="DN149" s="82">
        <f t="shared" ca="1" si="142"/>
        <v>10.913710080000003</v>
      </c>
      <c r="DO149" s="36">
        <f t="shared" ca="1" si="136"/>
        <v>0.19916027390769236</v>
      </c>
      <c r="DP149" s="36">
        <f t="shared" ca="1" si="136"/>
        <v>0.10787848170000003</v>
      </c>
      <c r="DQ149" s="36">
        <f t="shared" ca="1" si="136"/>
        <v>6.8133777915789492E-2</v>
      </c>
      <c r="DR149" s="36">
        <f t="shared" ca="1" si="136"/>
        <v>4.7074246560000005E-2</v>
      </c>
      <c r="DS149" s="36">
        <f t="shared" ca="1" si="136"/>
        <v>4.1425336972800014E-2</v>
      </c>
      <c r="DT149" s="36">
        <f t="shared" ca="1" si="136"/>
        <v>4.1425336972800014E-2</v>
      </c>
      <c r="DU149" s="36">
        <f t="shared" ca="1" si="136"/>
        <v>4.1425336972800014E-2</v>
      </c>
      <c r="DV149" s="36">
        <f t="shared" ca="1" si="136"/>
        <v>4.1425336972800014E-2</v>
      </c>
      <c r="DW149" s="36">
        <f t="shared" ca="1" si="136"/>
        <v>4.1425336972800014E-2</v>
      </c>
      <c r="DX149" s="56">
        <f t="shared" ca="1" si="136"/>
        <v>4.1425336972800014E-2</v>
      </c>
      <c r="DY149" s="56">
        <f t="shared" ca="1" si="136"/>
        <v>4.1425336972800014E-2</v>
      </c>
      <c r="DZ149" s="56">
        <f t="shared" ca="1" si="136"/>
        <v>8.2850673945600029E-2</v>
      </c>
      <c r="EA149" s="56">
        <f t="shared" ca="1" si="136"/>
        <v>0.12427601091840002</v>
      </c>
      <c r="EB149" s="56">
        <f t="shared" ca="1" si="136"/>
        <v>0.20712668486400007</v>
      </c>
      <c r="EC149" s="82">
        <f t="shared" ca="1" si="143"/>
        <v>0.41425336972800014</v>
      </c>
      <c r="ED149" s="82">
        <f t="shared" ca="1" si="143"/>
        <v>0.82850673945600029</v>
      </c>
      <c r="EE149" s="82">
        <f t="shared" ca="1" si="143"/>
        <v>1.6570134789120006</v>
      </c>
      <c r="EF149" s="82">
        <f t="shared" ca="1" si="143"/>
        <v>3.3140269578240011</v>
      </c>
      <c r="EG149" s="36">
        <f t="shared" ca="1" si="137"/>
        <v>5.7625742769230763E-2</v>
      </c>
      <c r="EH149" s="36">
        <f t="shared" ca="1" si="137"/>
        <v>3.1213943999999997E-2</v>
      </c>
      <c r="EI149" s="36">
        <f t="shared" ca="1" si="137"/>
        <v>1.9714069894736841E-2</v>
      </c>
      <c r="EJ149" s="36">
        <f t="shared" ca="1" si="137"/>
        <v>1.3620630109090906E-2</v>
      </c>
      <c r="EK149" s="36">
        <f t="shared" ca="1" si="137"/>
        <v>1.1986154495999999E-2</v>
      </c>
      <c r="EL149" s="36">
        <f t="shared" ca="1" si="137"/>
        <v>1.1986154495999999E-2</v>
      </c>
      <c r="EM149" s="36">
        <f t="shared" ca="1" si="137"/>
        <v>1.1986154495999999E-2</v>
      </c>
      <c r="EN149" s="36">
        <f t="shared" ca="1" si="137"/>
        <v>1.1986154495999999E-2</v>
      </c>
      <c r="EO149" s="36">
        <f t="shared" ca="1" si="137"/>
        <v>1.1986154495999999E-2</v>
      </c>
      <c r="EP149" s="56">
        <f t="shared" ca="1" si="137"/>
        <v>1.1986154495999999E-2</v>
      </c>
      <c r="EQ149" s="56">
        <f t="shared" ca="1" si="137"/>
        <v>1.1986154495999999E-2</v>
      </c>
      <c r="ER149" s="56">
        <f t="shared" ca="1" si="137"/>
        <v>2.3972308991999997E-2</v>
      </c>
      <c r="ES149" s="56">
        <f t="shared" ca="1" si="137"/>
        <v>3.5958463487999991E-2</v>
      </c>
      <c r="ET149" s="56">
        <f t="shared" ca="1" si="137"/>
        <v>5.9930772479999991E-2</v>
      </c>
      <c r="EU149" s="82">
        <f t="shared" ca="1" si="144"/>
        <v>0.11986154495999998</v>
      </c>
      <c r="EV149" s="82">
        <f t="shared" ca="1" si="144"/>
        <v>0.23972308991999997</v>
      </c>
      <c r="EW149" s="82">
        <f t="shared" ca="1" si="144"/>
        <v>0.47944617983999993</v>
      </c>
      <c r="EX149" s="82">
        <f t="shared" ca="1" si="144"/>
        <v>0.95889235967999986</v>
      </c>
    </row>
    <row r="150" spans="19:154" x14ac:dyDescent="0.15">
      <c r="S150" s="36">
        <v>147</v>
      </c>
      <c r="T150" s="40">
        <f>引用信息!W169</f>
        <v>273.43116274375319</v>
      </c>
      <c r="U150" s="40">
        <f>引用信息!X169</f>
        <v>19.45077205624678</v>
      </c>
      <c r="V150" s="40">
        <f>引用信息!Y169</f>
        <v>7.7653333333333334</v>
      </c>
      <c r="W150" s="40">
        <f>引用信息!Z169</f>
        <v>2.0832812000000005</v>
      </c>
      <c r="X150" s="40">
        <f>引用信息!AA169</f>
        <v>0.60278399999999988</v>
      </c>
      <c r="Y150" s="37">
        <f>IF(INT(求节点($J$4:$J$21,$I$4:$I$21,节奏总纲!AD150))&gt;$I$21,$I$21,INT(求节点($J$4:$J$21,$I$4:$I$21,节奏总纲!AD150)))</f>
        <v>18</v>
      </c>
      <c r="Z150" s="37">
        <f>IF(INT(求节点($J$4:$J$21,$I$4:$I$21,节奏总纲!AE150))&gt;$I$21,$I$21,INT(求节点($J$4:$J$21,$I$4:$I$21,节奏总纲!AE150)))</f>
        <v>18</v>
      </c>
      <c r="AA150" s="37">
        <f>IF(INT(求节点($J$4:$J$21,$I$4:$I$21,节奏总纲!AF150))&gt;$I$21,$I$21,INT(求节点($J$4:$J$21,$I$4:$I$21,节奏总纲!AF150)))</f>
        <v>18</v>
      </c>
      <c r="AB150" s="37">
        <f>IF(INT(求节点($J$4:$J$21,$I$4:$I$21,节奏总纲!AG150))&gt;$I$21,$I$21,INT(求节点($J$4:$J$21,$I$4:$I$21,节奏总纲!AG150)))</f>
        <v>18</v>
      </c>
      <c r="AC150" s="37">
        <f>IF(INT(求节点($J$4:$J$21,$I$4:$I$21,节奏总纲!AH150))&gt;$I$21,$I$21,INT(求节点($J$4:$J$21,$I$4:$I$21,节奏总纲!AH150)))</f>
        <v>18</v>
      </c>
      <c r="AD150" s="55">
        <f>('[2]功能-行军令'!F$7+'[2]功能-行军令'!F$14+24*60/'[2]功能-行军令'!$F$18)*'[2]功能-行军令'!$AJ$7</f>
        <v>27.599999999999998</v>
      </c>
      <c r="AE150" s="55">
        <f>('[2]功能-行军令'!G$7+'[2]功能-行军令'!G$14+24*60/'[2]功能-行军令'!$F$18)*'[2]功能-行军令'!$AJ$7</f>
        <v>40.199999999999996</v>
      </c>
      <c r="AF150" s="55">
        <f>('[2]功能-行军令'!H$7+'[2]功能-行军令'!H$14+24*60/'[2]功能-行军令'!$F$18)*'[2]功能-行军令'!$AJ$7</f>
        <v>54.6</v>
      </c>
      <c r="AG150" s="55">
        <f>('[2]功能-行军令'!I$7+'[2]功能-行军令'!I$14+24*60/'[2]功能-行军令'!$F$18)*'[2]功能-行军令'!$AJ$7</f>
        <v>61.8</v>
      </c>
      <c r="AH150" s="55">
        <f>('[2]功能-行军令'!J$7+'[2]功能-行军令'!J$14+24*60/'[2]功能-行军令'!$F$18)*'[2]功能-行军令'!$AJ$7</f>
        <v>61.8</v>
      </c>
      <c r="AL150" s="35">
        <v>147</v>
      </c>
      <c r="AM150" s="28">
        <f t="shared" ca="1" si="138"/>
        <v>13.720934088844169</v>
      </c>
      <c r="AN150" s="28">
        <f t="shared" ca="1" si="138"/>
        <v>7.4321726314572585</v>
      </c>
      <c r="AO150" s="28">
        <f t="shared" ca="1" si="138"/>
        <v>4.6940037672361621</v>
      </c>
      <c r="AP150" s="28">
        <f t="shared" ca="1" si="138"/>
        <v>3.2431298755449847</v>
      </c>
      <c r="AQ150" s="28">
        <f t="shared" ca="1" si="138"/>
        <v>2.8539542904795874</v>
      </c>
      <c r="AR150" s="28">
        <f t="shared" ca="1" si="138"/>
        <v>2.8539542904795874</v>
      </c>
      <c r="AS150" s="28">
        <f t="shared" ca="1" si="138"/>
        <v>2.8539542904795874</v>
      </c>
      <c r="AT150" s="28">
        <f t="shared" ca="1" si="138"/>
        <v>2.8539542904795874</v>
      </c>
      <c r="AU150" s="28">
        <f t="shared" ca="1" si="124"/>
        <v>2.8539542904795874</v>
      </c>
      <c r="AV150" s="28">
        <f t="shared" ref="AV150:AZ159" ca="1" si="145">SUMIF($BM$3:$EX$3,AV$3,$BM150:$EX150)</f>
        <v>2.8539542904795874</v>
      </c>
      <c r="AW150" s="28">
        <f t="shared" ca="1" si="145"/>
        <v>2.8539542904795874</v>
      </c>
      <c r="AX150" s="28">
        <f t="shared" ca="1" si="145"/>
        <v>5.7079085809591747</v>
      </c>
      <c r="AY150" s="28">
        <f t="shared" ca="1" si="145"/>
        <v>8.561862871438759</v>
      </c>
      <c r="AZ150" s="28">
        <f t="shared" ca="1" si="145"/>
        <v>14.269771452397935</v>
      </c>
      <c r="BA150" s="28">
        <f t="shared" ca="1" si="139"/>
        <v>28.539542904795869</v>
      </c>
      <c r="BB150" s="28">
        <f t="shared" ca="1" si="139"/>
        <v>57.079085809591739</v>
      </c>
      <c r="BC150" s="28">
        <f t="shared" ca="1" si="139"/>
        <v>114.15817161918348</v>
      </c>
      <c r="BD150" s="28">
        <f t="shared" ca="1" si="139"/>
        <v>228.31634323836695</v>
      </c>
      <c r="BE150" s="28"/>
      <c r="BF150" s="28">
        <f t="shared" ca="1" si="125"/>
        <v>505.70060687317357</v>
      </c>
      <c r="BG150" s="28"/>
      <c r="BI150" s="28"/>
      <c r="BJ150" s="28"/>
      <c r="BK150" s="28"/>
      <c r="BL150" s="36">
        <v>147</v>
      </c>
      <c r="BM150" s="36">
        <f t="shared" ca="1" si="133"/>
        <v>11.61030783342706</v>
      </c>
      <c r="BN150" s="36">
        <f t="shared" ca="1" si="133"/>
        <v>6.2889167431063235</v>
      </c>
      <c r="BO150" s="36">
        <f t="shared" ca="1" si="133"/>
        <v>3.9719474166987307</v>
      </c>
      <c r="BP150" s="36">
        <f t="shared" ca="1" si="133"/>
        <v>2.7442545788100317</v>
      </c>
      <c r="BQ150" s="36">
        <f t="shared" ca="1" si="133"/>
        <v>2.4149440293528284</v>
      </c>
      <c r="BR150" s="36">
        <f t="shared" ca="1" si="133"/>
        <v>2.4149440293528284</v>
      </c>
      <c r="BS150" s="36">
        <f t="shared" ca="1" si="133"/>
        <v>2.4149440293528284</v>
      </c>
      <c r="BT150" s="36">
        <f t="shared" ca="1" si="133"/>
        <v>2.4149440293528284</v>
      </c>
      <c r="BU150" s="36">
        <f t="shared" ca="1" si="133"/>
        <v>2.4149440293528284</v>
      </c>
      <c r="BV150" s="56">
        <f t="shared" ca="1" si="133"/>
        <v>2.4149440293528284</v>
      </c>
      <c r="BW150" s="56">
        <f t="shared" ca="1" si="133"/>
        <v>2.4149440293528284</v>
      </c>
      <c r="BX150" s="56">
        <f t="shared" ca="1" si="133"/>
        <v>4.8298880587056567</v>
      </c>
      <c r="BY150" s="56">
        <f t="shared" ca="1" si="133"/>
        <v>7.2448320880584838</v>
      </c>
      <c r="BZ150" s="56">
        <f t="shared" ca="1" si="133"/>
        <v>12.074720146764141</v>
      </c>
      <c r="CA150" s="82">
        <f t="shared" ca="1" si="140"/>
        <v>24.149440293528283</v>
      </c>
      <c r="CB150" s="82">
        <f t="shared" ca="1" si="140"/>
        <v>48.298880587056566</v>
      </c>
      <c r="CC150" s="82">
        <f t="shared" ca="1" si="140"/>
        <v>96.597761174113131</v>
      </c>
      <c r="CD150" s="82">
        <f t="shared" ca="1" si="140"/>
        <v>193.19552234822626</v>
      </c>
      <c r="CE150" s="36">
        <f t="shared" ca="1" si="134"/>
        <v>1.2029554410171086</v>
      </c>
      <c r="CF150" s="36">
        <f t="shared" ca="1" si="134"/>
        <v>0.65160086388426708</v>
      </c>
      <c r="CG150" s="36">
        <f t="shared" ca="1" si="134"/>
        <v>0.41153738771637921</v>
      </c>
      <c r="CH150" s="36">
        <f t="shared" ca="1" si="134"/>
        <v>0.28433492242222563</v>
      </c>
      <c r="CI150" s="36">
        <f t="shared" ca="1" si="134"/>
        <v>0.25021473173155856</v>
      </c>
      <c r="CJ150" s="36">
        <f t="shared" ca="1" si="134"/>
        <v>0.25021473173155856</v>
      </c>
      <c r="CK150" s="36">
        <f t="shared" ca="1" si="134"/>
        <v>0.25021473173155856</v>
      </c>
      <c r="CL150" s="36">
        <f t="shared" ca="1" si="134"/>
        <v>0.25021473173155856</v>
      </c>
      <c r="CM150" s="36">
        <f t="shared" ca="1" si="134"/>
        <v>0.25021473173155856</v>
      </c>
      <c r="CN150" s="56">
        <f t="shared" ca="1" si="134"/>
        <v>0.25021473173155856</v>
      </c>
      <c r="CO150" s="56">
        <f t="shared" ca="1" si="134"/>
        <v>0.25021473173155856</v>
      </c>
      <c r="CP150" s="56">
        <f t="shared" ca="1" si="134"/>
        <v>0.50042946346311712</v>
      </c>
      <c r="CQ150" s="56">
        <f t="shared" ca="1" si="134"/>
        <v>0.75064419519467562</v>
      </c>
      <c r="CR150" s="56">
        <f t="shared" ca="1" si="134"/>
        <v>1.2510736586577929</v>
      </c>
      <c r="CS150" s="82">
        <f t="shared" ca="1" si="141"/>
        <v>2.5021473173155857</v>
      </c>
      <c r="CT150" s="82">
        <f t="shared" ca="1" si="141"/>
        <v>5.0042946346311714</v>
      </c>
      <c r="CU150" s="82">
        <f t="shared" ca="1" si="141"/>
        <v>10.008589269262343</v>
      </c>
      <c r="CV150" s="82">
        <f t="shared" ca="1" si="141"/>
        <v>20.017178538524686</v>
      </c>
      <c r="CW150" s="36">
        <f t="shared" ca="1" si="135"/>
        <v>0.65228799999999998</v>
      </c>
      <c r="CX150" s="36">
        <f t="shared" ca="1" si="135"/>
        <v>0.35332266666666667</v>
      </c>
      <c r="CY150" s="36">
        <f t="shared" ca="1" si="135"/>
        <v>0.22315115789473686</v>
      </c>
      <c r="CZ150" s="36">
        <f t="shared" ca="1" si="135"/>
        <v>0.15417716363636361</v>
      </c>
      <c r="DA150" s="36">
        <f t="shared" ca="1" si="135"/>
        <v>0.13567590400000001</v>
      </c>
      <c r="DB150" s="36">
        <f t="shared" ca="1" si="135"/>
        <v>0.13567590400000001</v>
      </c>
      <c r="DC150" s="36">
        <f t="shared" ca="1" si="135"/>
        <v>0.13567590400000001</v>
      </c>
      <c r="DD150" s="36">
        <f t="shared" ca="1" si="135"/>
        <v>0.13567590400000001</v>
      </c>
      <c r="DE150" s="36">
        <f t="shared" ca="1" si="135"/>
        <v>0.13567590400000001</v>
      </c>
      <c r="DF150" s="56">
        <f t="shared" ca="1" si="135"/>
        <v>0.13567590400000001</v>
      </c>
      <c r="DG150" s="56">
        <f t="shared" ca="1" si="135"/>
        <v>0.13567590400000001</v>
      </c>
      <c r="DH150" s="56">
        <f t="shared" ca="1" si="135"/>
        <v>0.27135180800000003</v>
      </c>
      <c r="DI150" s="56">
        <f t="shared" ca="1" si="135"/>
        <v>0.40702771199999999</v>
      </c>
      <c r="DJ150" s="56">
        <f t="shared" ca="1" si="135"/>
        <v>0.67837952000000012</v>
      </c>
      <c r="DK150" s="82">
        <f t="shared" ca="1" si="142"/>
        <v>1.3567590400000002</v>
      </c>
      <c r="DL150" s="82">
        <f t="shared" ca="1" si="142"/>
        <v>2.7135180800000005</v>
      </c>
      <c r="DM150" s="82">
        <f t="shared" ca="1" si="142"/>
        <v>5.427036160000001</v>
      </c>
      <c r="DN150" s="82">
        <f t="shared" ca="1" si="142"/>
        <v>10.854072320000002</v>
      </c>
      <c r="DO150" s="36">
        <f t="shared" ca="1" si="136"/>
        <v>0.19807196640000008</v>
      </c>
      <c r="DP150" s="36">
        <f t="shared" ca="1" si="136"/>
        <v>0.10728898180000003</v>
      </c>
      <c r="DQ150" s="36">
        <f t="shared" ca="1" si="136"/>
        <v>6.7761462189473709E-2</v>
      </c>
      <c r="DR150" s="36">
        <f t="shared" ca="1" si="136"/>
        <v>4.6817010240000012E-2</v>
      </c>
      <c r="DS150" s="36">
        <f t="shared" ca="1" si="136"/>
        <v>4.1198969011200015E-2</v>
      </c>
      <c r="DT150" s="36">
        <f t="shared" ca="1" si="136"/>
        <v>4.1198969011200015E-2</v>
      </c>
      <c r="DU150" s="36">
        <f t="shared" ca="1" si="136"/>
        <v>4.1198969011200015E-2</v>
      </c>
      <c r="DV150" s="36">
        <f t="shared" ca="1" si="136"/>
        <v>4.1198969011200015E-2</v>
      </c>
      <c r="DW150" s="36">
        <f t="shared" ca="1" si="136"/>
        <v>4.1198969011200015E-2</v>
      </c>
      <c r="DX150" s="56">
        <f t="shared" ca="1" si="136"/>
        <v>4.1198969011200015E-2</v>
      </c>
      <c r="DY150" s="56">
        <f t="shared" ca="1" si="136"/>
        <v>4.1198969011200015E-2</v>
      </c>
      <c r="DZ150" s="56">
        <f t="shared" ca="1" si="136"/>
        <v>8.239793802240003E-2</v>
      </c>
      <c r="EA150" s="56">
        <f t="shared" ca="1" si="136"/>
        <v>0.12359690703360002</v>
      </c>
      <c r="EB150" s="56">
        <f t="shared" ca="1" si="136"/>
        <v>0.20599484505600005</v>
      </c>
      <c r="EC150" s="82">
        <f t="shared" ca="1" si="143"/>
        <v>0.4119896901120001</v>
      </c>
      <c r="ED150" s="82">
        <f t="shared" ca="1" si="143"/>
        <v>0.82397938022400019</v>
      </c>
      <c r="EE150" s="82">
        <f t="shared" ca="1" si="143"/>
        <v>1.6479587604480004</v>
      </c>
      <c r="EF150" s="82">
        <f t="shared" ca="1" si="143"/>
        <v>3.2959175208960008</v>
      </c>
      <c r="EG150" s="36">
        <f t="shared" ca="1" si="137"/>
        <v>5.7310847999999984E-2</v>
      </c>
      <c r="EH150" s="36">
        <f t="shared" ca="1" si="137"/>
        <v>3.1043375999999994E-2</v>
      </c>
      <c r="EI150" s="36">
        <f t="shared" ca="1" si="137"/>
        <v>1.96063427368421E-2</v>
      </c>
      <c r="EJ150" s="36">
        <f t="shared" ca="1" si="137"/>
        <v>1.3546200436363632E-2</v>
      </c>
      <c r="EK150" s="36">
        <f t="shared" ca="1" si="137"/>
        <v>1.1920656383999997E-2</v>
      </c>
      <c r="EL150" s="36">
        <f t="shared" ca="1" si="137"/>
        <v>1.1920656383999997E-2</v>
      </c>
      <c r="EM150" s="36">
        <f t="shared" ca="1" si="137"/>
        <v>1.1920656383999997E-2</v>
      </c>
      <c r="EN150" s="36">
        <f t="shared" ca="1" si="137"/>
        <v>1.1920656383999997E-2</v>
      </c>
      <c r="EO150" s="36">
        <f t="shared" ca="1" si="137"/>
        <v>1.1920656383999997E-2</v>
      </c>
      <c r="EP150" s="56">
        <f t="shared" ca="1" si="137"/>
        <v>1.1920656383999997E-2</v>
      </c>
      <c r="EQ150" s="56">
        <f t="shared" ca="1" si="137"/>
        <v>1.1920656383999997E-2</v>
      </c>
      <c r="ER150" s="56">
        <f t="shared" ca="1" si="137"/>
        <v>2.3841312767999993E-2</v>
      </c>
      <c r="ES150" s="56">
        <f t="shared" ca="1" si="137"/>
        <v>3.5761969151999994E-2</v>
      </c>
      <c r="ET150" s="56">
        <f t="shared" ca="1" si="137"/>
        <v>5.9603281919999987E-2</v>
      </c>
      <c r="EU150" s="82">
        <f t="shared" ca="1" si="144"/>
        <v>0.11920656383999997</v>
      </c>
      <c r="EV150" s="82">
        <f t="shared" ca="1" si="144"/>
        <v>0.23841312767999995</v>
      </c>
      <c r="EW150" s="82">
        <f t="shared" ca="1" si="144"/>
        <v>0.4768262553599999</v>
      </c>
      <c r="EX150" s="82">
        <f t="shared" ca="1" si="144"/>
        <v>0.95365251071999979</v>
      </c>
    </row>
    <row r="151" spans="19:154" x14ac:dyDescent="0.15">
      <c r="S151" s="36">
        <v>148</v>
      </c>
      <c r="T151" s="40">
        <f>引用信息!W170</f>
        <v>271.92879371768862</v>
      </c>
      <c r="U151" s="40">
        <f>引用信息!X170</f>
        <v>19.343899682311356</v>
      </c>
      <c r="V151" s="40">
        <f>引用信息!Y170</f>
        <v>7.7226666666666661</v>
      </c>
      <c r="W151" s="40">
        <f>引用信息!Z170</f>
        <v>2.0718346000000003</v>
      </c>
      <c r="X151" s="40">
        <f>引用信息!AA170</f>
        <v>0.59947199999999989</v>
      </c>
      <c r="Y151" s="37">
        <f>IF(INT(求节点($J$4:$J$21,$I$4:$I$21,节奏总纲!AD151))&gt;$I$21,$I$21,INT(求节点($J$4:$J$21,$I$4:$I$21,节奏总纲!AD151)))</f>
        <v>18</v>
      </c>
      <c r="Z151" s="37">
        <f>IF(INT(求节点($J$4:$J$21,$I$4:$I$21,节奏总纲!AE151))&gt;$I$21,$I$21,INT(求节点($J$4:$J$21,$I$4:$I$21,节奏总纲!AE151)))</f>
        <v>18</v>
      </c>
      <c r="AA151" s="37">
        <f>IF(INT(求节点($J$4:$J$21,$I$4:$I$21,节奏总纲!AF151))&gt;$I$21,$I$21,INT(求节点($J$4:$J$21,$I$4:$I$21,节奏总纲!AF151)))</f>
        <v>18</v>
      </c>
      <c r="AB151" s="37">
        <f>IF(INT(求节点($J$4:$J$21,$I$4:$I$21,节奏总纲!AG151))&gt;$I$21,$I$21,INT(求节点($J$4:$J$21,$I$4:$I$21,节奏总纲!AG151)))</f>
        <v>18</v>
      </c>
      <c r="AC151" s="37">
        <f>IF(INT(求节点($J$4:$J$21,$I$4:$I$21,节奏总纲!AH151))&gt;$I$21,$I$21,INT(求节点($J$4:$J$21,$I$4:$I$21,节奏总纲!AH151)))</f>
        <v>18</v>
      </c>
      <c r="AD151" s="55">
        <f>('[2]功能-行军令'!F$7+'[2]功能-行军令'!F$14+24*60/'[2]功能-行军令'!$F$18)*'[2]功能-行军令'!$AJ$7</f>
        <v>27.599999999999998</v>
      </c>
      <c r="AE151" s="55">
        <f>('[2]功能-行军令'!G$7+'[2]功能-行军令'!G$14+24*60/'[2]功能-行军令'!$F$18)*'[2]功能-行军令'!$AJ$7</f>
        <v>40.199999999999996</v>
      </c>
      <c r="AF151" s="55">
        <f>('[2]功能-行军令'!H$7+'[2]功能-行军令'!H$14+24*60/'[2]功能-行军令'!$F$18)*'[2]功能-行军令'!$AJ$7</f>
        <v>54.6</v>
      </c>
      <c r="AG151" s="55">
        <f>('[2]功能-行军令'!I$7+'[2]功能-行军令'!I$14+24*60/'[2]功能-行军令'!$F$18)*'[2]功能-行军令'!$AJ$7</f>
        <v>61.8</v>
      </c>
      <c r="AH151" s="55">
        <f>('[2]功能-行军令'!J$7+'[2]功能-行军令'!J$14+24*60/'[2]功能-行军令'!$F$18)*'[2]功能-行军令'!$AJ$7</f>
        <v>61.8</v>
      </c>
      <c r="AL151" s="35">
        <v>148</v>
      </c>
      <c r="AM151" s="28">
        <f t="shared" ca="1" si="138"/>
        <v>13.645544341103266</v>
      </c>
      <c r="AN151" s="28">
        <f t="shared" ca="1" si="138"/>
        <v>7.3913365180976021</v>
      </c>
      <c r="AO151" s="28">
        <f t="shared" ca="1" si="138"/>
        <v>4.6682125377458537</v>
      </c>
      <c r="AP151" s="28">
        <f t="shared" ca="1" si="138"/>
        <v>3.2253104806244082</v>
      </c>
      <c r="AQ151" s="28">
        <f t="shared" ca="1" si="138"/>
        <v>2.8382732229494794</v>
      </c>
      <c r="AR151" s="28">
        <f t="shared" ca="1" si="138"/>
        <v>2.8382732229494794</v>
      </c>
      <c r="AS151" s="28">
        <f t="shared" ca="1" si="138"/>
        <v>2.8382732229494794</v>
      </c>
      <c r="AT151" s="28">
        <f t="shared" ca="1" si="138"/>
        <v>2.8382732229494794</v>
      </c>
      <c r="AU151" s="28">
        <f t="shared" ca="1" si="124"/>
        <v>2.8382732229494794</v>
      </c>
      <c r="AV151" s="28">
        <f t="shared" ca="1" si="145"/>
        <v>2.8382732229494794</v>
      </c>
      <c r="AW151" s="28">
        <f t="shared" ca="1" si="145"/>
        <v>2.8382732229494794</v>
      </c>
      <c r="AX151" s="28">
        <f t="shared" ca="1" si="145"/>
        <v>5.6765464458989587</v>
      </c>
      <c r="AY151" s="28">
        <f t="shared" ca="1" si="145"/>
        <v>8.5148196688484372</v>
      </c>
      <c r="AZ151" s="28">
        <f t="shared" ca="1" si="145"/>
        <v>14.191366114747394</v>
      </c>
      <c r="BA151" s="28">
        <f t="shared" ca="1" si="139"/>
        <v>28.382732229494788</v>
      </c>
      <c r="BB151" s="28">
        <f t="shared" ca="1" si="139"/>
        <v>56.765464458989577</v>
      </c>
      <c r="BC151" s="28">
        <f t="shared" ca="1" si="139"/>
        <v>113.53092891797915</v>
      </c>
      <c r="BD151" s="28">
        <f t="shared" ca="1" si="139"/>
        <v>227.06185783595831</v>
      </c>
      <c r="BE151" s="28"/>
      <c r="BF151" s="28">
        <f t="shared" ca="1" si="125"/>
        <v>502.92203211013407</v>
      </c>
      <c r="BG151" s="28"/>
      <c r="BI151" s="28"/>
      <c r="BJ151" s="28"/>
      <c r="BK151" s="28"/>
      <c r="BL151" s="36">
        <v>148</v>
      </c>
      <c r="BM151" s="36">
        <f t="shared" ca="1" si="133"/>
        <v>11.546514933243394</v>
      </c>
      <c r="BN151" s="36">
        <f t="shared" ca="1" si="133"/>
        <v>6.2543622555068383</v>
      </c>
      <c r="BO151" s="36">
        <f t="shared" ca="1" si="133"/>
        <v>3.9501235297937929</v>
      </c>
      <c r="BP151" s="36">
        <f t="shared" ca="1" si="133"/>
        <v>2.7291762569484384</v>
      </c>
      <c r="BQ151" s="36">
        <f t="shared" ca="1" si="133"/>
        <v>2.401675106114626</v>
      </c>
      <c r="BR151" s="36">
        <f t="shared" ca="1" si="133"/>
        <v>2.401675106114626</v>
      </c>
      <c r="BS151" s="36">
        <f t="shared" ca="1" si="133"/>
        <v>2.401675106114626</v>
      </c>
      <c r="BT151" s="36">
        <f t="shared" ca="1" si="133"/>
        <v>2.401675106114626</v>
      </c>
      <c r="BU151" s="36">
        <f t="shared" ca="1" si="133"/>
        <v>2.401675106114626</v>
      </c>
      <c r="BV151" s="56">
        <f t="shared" ca="1" si="133"/>
        <v>2.401675106114626</v>
      </c>
      <c r="BW151" s="56">
        <f t="shared" ca="1" si="133"/>
        <v>2.401675106114626</v>
      </c>
      <c r="BX151" s="56">
        <f t="shared" ca="1" si="133"/>
        <v>4.803350212229252</v>
      </c>
      <c r="BY151" s="56">
        <f t="shared" ca="1" si="133"/>
        <v>7.2050253183438775</v>
      </c>
      <c r="BZ151" s="56">
        <f t="shared" ca="1" si="133"/>
        <v>12.008375530573129</v>
      </c>
      <c r="CA151" s="82">
        <f t="shared" ca="1" si="140"/>
        <v>24.016751061146259</v>
      </c>
      <c r="CB151" s="82">
        <f t="shared" ca="1" si="140"/>
        <v>48.033502122292518</v>
      </c>
      <c r="CC151" s="82">
        <f t="shared" ca="1" si="140"/>
        <v>96.067004244585036</v>
      </c>
      <c r="CD151" s="82">
        <f t="shared" ca="1" si="140"/>
        <v>192.13400848917007</v>
      </c>
      <c r="CE151" s="36">
        <f t="shared" ca="1" si="134"/>
        <v>1.1963457957367947</v>
      </c>
      <c r="CF151" s="36">
        <f t="shared" ca="1" si="134"/>
        <v>0.64802063935743048</v>
      </c>
      <c r="CG151" s="36">
        <f t="shared" ca="1" si="134"/>
        <v>0.40927619327837711</v>
      </c>
      <c r="CH151" s="36">
        <f t="shared" ca="1" si="134"/>
        <v>0.28277264262869689</v>
      </c>
      <c r="CI151" s="36">
        <f t="shared" ca="1" si="134"/>
        <v>0.24883992551325329</v>
      </c>
      <c r="CJ151" s="36">
        <f t="shared" ca="1" si="134"/>
        <v>0.24883992551325329</v>
      </c>
      <c r="CK151" s="36">
        <f t="shared" ca="1" si="134"/>
        <v>0.24883992551325329</v>
      </c>
      <c r="CL151" s="36">
        <f t="shared" ca="1" si="134"/>
        <v>0.24883992551325329</v>
      </c>
      <c r="CM151" s="36">
        <f t="shared" ca="1" si="134"/>
        <v>0.24883992551325329</v>
      </c>
      <c r="CN151" s="56">
        <f t="shared" ca="1" si="134"/>
        <v>0.24883992551325329</v>
      </c>
      <c r="CO151" s="56">
        <f t="shared" ca="1" si="134"/>
        <v>0.24883992551325329</v>
      </c>
      <c r="CP151" s="56">
        <f t="shared" ca="1" si="134"/>
        <v>0.49767985102650658</v>
      </c>
      <c r="CQ151" s="56">
        <f t="shared" ca="1" si="134"/>
        <v>0.74651977653975987</v>
      </c>
      <c r="CR151" s="56">
        <f t="shared" ca="1" si="134"/>
        <v>1.2441996275662663</v>
      </c>
      <c r="CS151" s="82">
        <f t="shared" ca="1" si="141"/>
        <v>2.4883992551325327</v>
      </c>
      <c r="CT151" s="82">
        <f t="shared" ca="1" si="141"/>
        <v>4.9767985102650654</v>
      </c>
      <c r="CU151" s="82">
        <f t="shared" ca="1" si="141"/>
        <v>9.9535970205301307</v>
      </c>
      <c r="CV151" s="82">
        <f t="shared" ca="1" si="141"/>
        <v>19.907194041060261</v>
      </c>
      <c r="CW151" s="36">
        <f t="shared" ca="1" si="135"/>
        <v>0.64870399999999995</v>
      </c>
      <c r="CX151" s="36">
        <f t="shared" ca="1" si="135"/>
        <v>0.35138133333333332</v>
      </c>
      <c r="CY151" s="36">
        <f t="shared" ca="1" si="135"/>
        <v>0.22192505263157894</v>
      </c>
      <c r="CZ151" s="36">
        <f t="shared" ca="1" si="135"/>
        <v>0.15333003636363635</v>
      </c>
      <c r="DA151" s="36">
        <f t="shared" ca="1" si="135"/>
        <v>0.13493043199999999</v>
      </c>
      <c r="DB151" s="36">
        <f t="shared" ca="1" si="135"/>
        <v>0.13493043199999999</v>
      </c>
      <c r="DC151" s="36">
        <f t="shared" ca="1" si="135"/>
        <v>0.13493043199999999</v>
      </c>
      <c r="DD151" s="36">
        <f t="shared" ca="1" si="135"/>
        <v>0.13493043199999999</v>
      </c>
      <c r="DE151" s="36">
        <f t="shared" ca="1" si="135"/>
        <v>0.13493043199999999</v>
      </c>
      <c r="DF151" s="56">
        <f t="shared" ca="1" si="135"/>
        <v>0.13493043199999999</v>
      </c>
      <c r="DG151" s="56">
        <f t="shared" ca="1" si="135"/>
        <v>0.13493043199999999</v>
      </c>
      <c r="DH151" s="56">
        <f t="shared" ca="1" si="135"/>
        <v>0.26986086399999998</v>
      </c>
      <c r="DI151" s="56">
        <f t="shared" ca="1" si="135"/>
        <v>0.40479129599999991</v>
      </c>
      <c r="DJ151" s="56">
        <f t="shared" ca="1" si="135"/>
        <v>0.67465215999999995</v>
      </c>
      <c r="DK151" s="82">
        <f t="shared" ca="1" si="142"/>
        <v>1.3493043199999999</v>
      </c>
      <c r="DL151" s="82">
        <f t="shared" ca="1" si="142"/>
        <v>2.6986086399999998</v>
      </c>
      <c r="DM151" s="82">
        <f t="shared" ca="1" si="142"/>
        <v>5.3972172799999996</v>
      </c>
      <c r="DN151" s="82">
        <f t="shared" ca="1" si="142"/>
        <v>10.794434559999999</v>
      </c>
      <c r="DO151" s="36">
        <f t="shared" ca="1" si="136"/>
        <v>0.19698365889230771</v>
      </c>
      <c r="DP151" s="36">
        <f t="shared" ca="1" si="136"/>
        <v>0.1066994819</v>
      </c>
      <c r="DQ151" s="36">
        <f t="shared" ca="1" si="136"/>
        <v>6.7389146463157898E-2</v>
      </c>
      <c r="DR151" s="36">
        <f t="shared" ca="1" si="136"/>
        <v>4.6559773919999999E-2</v>
      </c>
      <c r="DS151" s="36">
        <f t="shared" ca="1" si="136"/>
        <v>4.0972601049600002E-2</v>
      </c>
      <c r="DT151" s="36">
        <f t="shared" ca="1" si="136"/>
        <v>4.0972601049600002E-2</v>
      </c>
      <c r="DU151" s="36">
        <f t="shared" ca="1" si="136"/>
        <v>4.0972601049600002E-2</v>
      </c>
      <c r="DV151" s="36">
        <f t="shared" ca="1" si="136"/>
        <v>4.0972601049600002E-2</v>
      </c>
      <c r="DW151" s="36">
        <f t="shared" ca="1" si="136"/>
        <v>4.0972601049600002E-2</v>
      </c>
      <c r="DX151" s="56">
        <f t="shared" ca="1" si="136"/>
        <v>4.0972601049600002E-2</v>
      </c>
      <c r="DY151" s="56">
        <f t="shared" ca="1" si="136"/>
        <v>4.0972601049600002E-2</v>
      </c>
      <c r="DZ151" s="56">
        <f t="shared" ca="1" si="136"/>
        <v>8.1945202099200004E-2</v>
      </c>
      <c r="EA151" s="56">
        <f t="shared" ca="1" si="136"/>
        <v>0.12291780314880002</v>
      </c>
      <c r="EB151" s="56">
        <f t="shared" ca="1" si="136"/>
        <v>0.20486300524800002</v>
      </c>
      <c r="EC151" s="82">
        <f t="shared" ca="1" si="143"/>
        <v>0.40972601049600005</v>
      </c>
      <c r="ED151" s="82">
        <f t="shared" ca="1" si="143"/>
        <v>0.8194520209920001</v>
      </c>
      <c r="EE151" s="82">
        <f t="shared" ca="1" si="143"/>
        <v>1.6389040419840002</v>
      </c>
      <c r="EF151" s="82">
        <f t="shared" ca="1" si="143"/>
        <v>3.2778080839680004</v>
      </c>
      <c r="EG151" s="36">
        <f t="shared" ca="1" si="137"/>
        <v>5.6995953230769225E-2</v>
      </c>
      <c r="EH151" s="36">
        <f t="shared" ca="1" si="137"/>
        <v>3.0872807999999998E-2</v>
      </c>
      <c r="EI151" s="36">
        <f t="shared" ca="1" si="137"/>
        <v>1.9498615578947366E-2</v>
      </c>
      <c r="EJ151" s="36">
        <f t="shared" ca="1" si="137"/>
        <v>1.347177076363636E-2</v>
      </c>
      <c r="EK151" s="36">
        <f t="shared" ca="1" si="137"/>
        <v>1.1855158271999998E-2</v>
      </c>
      <c r="EL151" s="36">
        <f t="shared" ca="1" si="137"/>
        <v>1.1855158271999998E-2</v>
      </c>
      <c r="EM151" s="36">
        <f t="shared" ca="1" si="137"/>
        <v>1.1855158271999998E-2</v>
      </c>
      <c r="EN151" s="36">
        <f t="shared" ca="1" si="137"/>
        <v>1.1855158271999998E-2</v>
      </c>
      <c r="EO151" s="36">
        <f t="shared" ca="1" si="137"/>
        <v>1.1855158271999998E-2</v>
      </c>
      <c r="EP151" s="56">
        <f t="shared" ca="1" si="137"/>
        <v>1.1855158271999998E-2</v>
      </c>
      <c r="EQ151" s="56">
        <f t="shared" ca="1" si="137"/>
        <v>1.1855158271999998E-2</v>
      </c>
      <c r="ER151" s="56">
        <f t="shared" ca="1" si="137"/>
        <v>2.3710316543999996E-2</v>
      </c>
      <c r="ES151" s="56">
        <f t="shared" ca="1" si="137"/>
        <v>3.5565474815999989E-2</v>
      </c>
      <c r="ET151" s="56">
        <f t="shared" ca="1" si="137"/>
        <v>5.9275791359999989E-2</v>
      </c>
      <c r="EU151" s="82">
        <f t="shared" ca="1" si="144"/>
        <v>0.11855158271999998</v>
      </c>
      <c r="EV151" s="82">
        <f t="shared" ca="1" si="144"/>
        <v>0.23710316543999996</v>
      </c>
      <c r="EW151" s="82">
        <f t="shared" ca="1" si="144"/>
        <v>0.47420633087999992</v>
      </c>
      <c r="EX151" s="82">
        <f t="shared" ca="1" si="144"/>
        <v>0.94841266175999983</v>
      </c>
    </row>
    <row r="152" spans="19:154" x14ac:dyDescent="0.15">
      <c r="S152" s="36">
        <v>149</v>
      </c>
      <c r="T152" s="40">
        <f>引用信息!W171</f>
        <v>270.42642469162405</v>
      </c>
      <c r="U152" s="40">
        <f>引用信息!X171</f>
        <v>19.237027308375936</v>
      </c>
      <c r="V152" s="40">
        <f>引用信息!Y171</f>
        <v>7.6800000000000006</v>
      </c>
      <c r="W152" s="40">
        <f>引用信息!Z171</f>
        <v>2.0603880000000006</v>
      </c>
      <c r="X152" s="40">
        <f>引用信息!AA171</f>
        <v>0.59615999999999991</v>
      </c>
      <c r="Y152" s="37">
        <f>IF(INT(求节点($J$4:$J$21,$I$4:$I$21,节奏总纲!AD152))&gt;$I$21,$I$21,INT(求节点($J$4:$J$21,$I$4:$I$21,节奏总纲!AD152)))</f>
        <v>18</v>
      </c>
      <c r="Z152" s="37">
        <f>IF(INT(求节点($J$4:$J$21,$I$4:$I$21,节奏总纲!AE152))&gt;$I$21,$I$21,INT(求节点($J$4:$J$21,$I$4:$I$21,节奏总纲!AE152)))</f>
        <v>18</v>
      </c>
      <c r="AA152" s="37">
        <f>IF(INT(求节点($J$4:$J$21,$I$4:$I$21,节奏总纲!AF152))&gt;$I$21,$I$21,INT(求节点($J$4:$J$21,$I$4:$I$21,节奏总纲!AF152)))</f>
        <v>18</v>
      </c>
      <c r="AB152" s="37">
        <f>IF(INT(求节点($J$4:$J$21,$I$4:$I$21,节奏总纲!AG152))&gt;$I$21,$I$21,INT(求节点($J$4:$J$21,$I$4:$I$21,节奏总纲!AG152)))</f>
        <v>18</v>
      </c>
      <c r="AC152" s="37">
        <f>IF(INT(求节点($J$4:$J$21,$I$4:$I$21,节奏总纲!AH152))&gt;$I$21,$I$21,INT(求节点($J$4:$J$21,$I$4:$I$21,节奏总纲!AH152)))</f>
        <v>18</v>
      </c>
      <c r="AD152" s="55">
        <f>('[2]功能-行军令'!F$7+'[2]功能-行军令'!F$14+24*60/'[2]功能-行军令'!$F$18)*'[2]功能-行军令'!$AJ$7</f>
        <v>27.599999999999998</v>
      </c>
      <c r="AE152" s="55">
        <f>('[2]功能-行军令'!G$7+'[2]功能-行军令'!G$14+24*60/'[2]功能-行军令'!$F$18)*'[2]功能-行军令'!$AJ$7</f>
        <v>40.199999999999996</v>
      </c>
      <c r="AF152" s="55">
        <f>('[2]功能-行军令'!H$7+'[2]功能-行军令'!H$14+24*60/'[2]功能-行军令'!$F$18)*'[2]功能-行军令'!$AJ$7</f>
        <v>54.6</v>
      </c>
      <c r="AG152" s="55">
        <f>('[2]功能-行军令'!I$7+'[2]功能-行军令'!I$14+24*60/'[2]功能-行军令'!$F$18)*'[2]功能-行军令'!$AJ$7</f>
        <v>61.8</v>
      </c>
      <c r="AH152" s="55">
        <f>('[2]功能-行军令'!J$7+'[2]功能-行军令'!J$14+24*60/'[2]功能-行军令'!$F$18)*'[2]功能-行军令'!$AJ$7</f>
        <v>61.8</v>
      </c>
      <c r="AL152" s="35">
        <v>149</v>
      </c>
      <c r="AM152" s="28">
        <f t="shared" ca="1" si="138"/>
        <v>13.570154593362364</v>
      </c>
      <c r="AN152" s="28">
        <f t="shared" ca="1" si="138"/>
        <v>7.3505004047379474</v>
      </c>
      <c r="AO152" s="28">
        <f t="shared" ca="1" si="138"/>
        <v>4.6424213082555443</v>
      </c>
      <c r="AP152" s="28">
        <f t="shared" ca="1" si="138"/>
        <v>3.2074910857038312</v>
      </c>
      <c r="AQ152" s="28">
        <f t="shared" ca="1" si="138"/>
        <v>2.8225921554193718</v>
      </c>
      <c r="AR152" s="28">
        <f t="shared" ca="1" si="138"/>
        <v>2.8225921554193718</v>
      </c>
      <c r="AS152" s="28">
        <f t="shared" ca="1" si="138"/>
        <v>2.8225921554193718</v>
      </c>
      <c r="AT152" s="28">
        <f t="shared" ca="1" si="138"/>
        <v>2.8225921554193718</v>
      </c>
      <c r="AU152" s="28">
        <f t="shared" ca="1" si="124"/>
        <v>2.8225921554193718</v>
      </c>
      <c r="AV152" s="28">
        <f t="shared" ca="1" si="145"/>
        <v>2.8225921554193718</v>
      </c>
      <c r="AW152" s="28">
        <f t="shared" ca="1" si="145"/>
        <v>2.8225921554193718</v>
      </c>
      <c r="AX152" s="28">
        <f t="shared" ca="1" si="145"/>
        <v>5.6451843108387436</v>
      </c>
      <c r="AY152" s="28">
        <f t="shared" ca="1" si="145"/>
        <v>8.4677764662581136</v>
      </c>
      <c r="AZ152" s="28">
        <f t="shared" ca="1" si="145"/>
        <v>14.112960777096857</v>
      </c>
      <c r="BA152" s="28">
        <f t="shared" ca="1" si="139"/>
        <v>28.225921554193715</v>
      </c>
      <c r="BB152" s="28">
        <f t="shared" ca="1" si="139"/>
        <v>56.451843108387429</v>
      </c>
      <c r="BC152" s="28">
        <f t="shared" ca="1" si="139"/>
        <v>112.90368621677486</v>
      </c>
      <c r="BD152" s="28">
        <f t="shared" ca="1" si="139"/>
        <v>225.80737243354972</v>
      </c>
      <c r="BE152" s="28"/>
      <c r="BF152" s="28">
        <f t="shared" ca="1" si="125"/>
        <v>500.14345734709468</v>
      </c>
      <c r="BG152" s="28"/>
      <c r="BI152" s="28"/>
      <c r="BJ152" s="28"/>
      <c r="BK152" s="28"/>
      <c r="BL152" s="36">
        <v>149</v>
      </c>
      <c r="BM152" s="36">
        <f t="shared" ca="1" si="133"/>
        <v>11.482722033059728</v>
      </c>
      <c r="BN152" s="36">
        <f t="shared" ca="1" si="133"/>
        <v>6.2198077679073522</v>
      </c>
      <c r="BO152" s="36">
        <f t="shared" ca="1" si="133"/>
        <v>3.9282996428888541</v>
      </c>
      <c r="BP152" s="36">
        <f t="shared" ca="1" si="133"/>
        <v>2.7140979350868446</v>
      </c>
      <c r="BQ152" s="36">
        <f t="shared" ca="1" si="133"/>
        <v>2.3884061828764236</v>
      </c>
      <c r="BR152" s="36">
        <f t="shared" ca="1" si="133"/>
        <v>2.3884061828764236</v>
      </c>
      <c r="BS152" s="36">
        <f t="shared" ca="1" si="133"/>
        <v>2.3884061828764236</v>
      </c>
      <c r="BT152" s="36">
        <f t="shared" ca="1" si="133"/>
        <v>2.3884061828764236</v>
      </c>
      <c r="BU152" s="36">
        <f t="shared" ca="1" si="133"/>
        <v>2.3884061828764236</v>
      </c>
      <c r="BV152" s="56">
        <f t="shared" ca="1" si="133"/>
        <v>2.3884061828764236</v>
      </c>
      <c r="BW152" s="56">
        <f t="shared" ca="1" si="133"/>
        <v>2.3884061828764236</v>
      </c>
      <c r="BX152" s="56">
        <f t="shared" ca="1" si="133"/>
        <v>4.7768123657528472</v>
      </c>
      <c r="BY152" s="56">
        <f t="shared" ca="1" si="133"/>
        <v>7.1652185486292703</v>
      </c>
      <c r="BZ152" s="56">
        <f t="shared" ca="1" si="133"/>
        <v>11.942030914382118</v>
      </c>
      <c r="CA152" s="82">
        <f t="shared" ca="1" si="140"/>
        <v>23.884061828764235</v>
      </c>
      <c r="CB152" s="82">
        <f t="shared" ca="1" si="140"/>
        <v>47.76812365752847</v>
      </c>
      <c r="CC152" s="82">
        <f t="shared" ca="1" si="140"/>
        <v>95.53624731505694</v>
      </c>
      <c r="CD152" s="82">
        <f t="shared" ca="1" si="140"/>
        <v>191.07249463011388</v>
      </c>
      <c r="CE152" s="36">
        <f t="shared" ca="1" si="134"/>
        <v>1.189736150456481</v>
      </c>
      <c r="CF152" s="36">
        <f t="shared" ca="1" si="134"/>
        <v>0.64444041483059389</v>
      </c>
      <c r="CG152" s="36">
        <f t="shared" ca="1" si="134"/>
        <v>0.40701499884037506</v>
      </c>
      <c r="CH152" s="36">
        <f t="shared" ca="1" si="134"/>
        <v>0.2812103628351682</v>
      </c>
      <c r="CI152" s="36">
        <f t="shared" ca="1" si="134"/>
        <v>0.24746511929494805</v>
      </c>
      <c r="CJ152" s="36">
        <f t="shared" ca="1" si="134"/>
        <v>0.24746511929494805</v>
      </c>
      <c r="CK152" s="36">
        <f t="shared" ca="1" si="134"/>
        <v>0.24746511929494805</v>
      </c>
      <c r="CL152" s="36">
        <f t="shared" ca="1" si="134"/>
        <v>0.24746511929494805</v>
      </c>
      <c r="CM152" s="36">
        <f t="shared" ca="1" si="134"/>
        <v>0.24746511929494805</v>
      </c>
      <c r="CN152" s="56">
        <f t="shared" ca="1" si="134"/>
        <v>0.24746511929494805</v>
      </c>
      <c r="CO152" s="56">
        <f t="shared" ca="1" si="134"/>
        <v>0.24746511929494805</v>
      </c>
      <c r="CP152" s="56">
        <f t="shared" ca="1" si="134"/>
        <v>0.4949302385898961</v>
      </c>
      <c r="CQ152" s="56">
        <f t="shared" ca="1" si="134"/>
        <v>0.74239535788484401</v>
      </c>
      <c r="CR152" s="56">
        <f t="shared" ca="1" si="134"/>
        <v>1.2373255964747401</v>
      </c>
      <c r="CS152" s="82">
        <f t="shared" ca="1" si="141"/>
        <v>2.4746511929494801</v>
      </c>
      <c r="CT152" s="82">
        <f t="shared" ca="1" si="141"/>
        <v>4.9493023858989602</v>
      </c>
      <c r="CU152" s="82">
        <f t="shared" ca="1" si="141"/>
        <v>9.8986047717979204</v>
      </c>
      <c r="CV152" s="82">
        <f t="shared" ca="1" si="141"/>
        <v>19.797209543595841</v>
      </c>
      <c r="CW152" s="36">
        <f t="shared" ca="1" si="135"/>
        <v>0.64512000000000014</v>
      </c>
      <c r="CX152" s="36">
        <f t="shared" ca="1" si="135"/>
        <v>0.34944000000000003</v>
      </c>
      <c r="CY152" s="36">
        <f t="shared" ca="1" si="135"/>
        <v>0.22069894736842108</v>
      </c>
      <c r="CZ152" s="36">
        <f t="shared" ca="1" si="135"/>
        <v>0.15248290909090909</v>
      </c>
      <c r="DA152" s="36">
        <f t="shared" ca="1" si="135"/>
        <v>0.13418496000000002</v>
      </c>
      <c r="DB152" s="36">
        <f t="shared" ca="1" si="135"/>
        <v>0.13418496000000002</v>
      </c>
      <c r="DC152" s="36">
        <f t="shared" ca="1" si="135"/>
        <v>0.13418496000000002</v>
      </c>
      <c r="DD152" s="36">
        <f t="shared" ca="1" si="135"/>
        <v>0.13418496000000002</v>
      </c>
      <c r="DE152" s="36">
        <f t="shared" ca="1" si="135"/>
        <v>0.13418496000000002</v>
      </c>
      <c r="DF152" s="56">
        <f t="shared" ca="1" si="135"/>
        <v>0.13418496000000002</v>
      </c>
      <c r="DG152" s="56">
        <f t="shared" ca="1" si="135"/>
        <v>0.13418496000000002</v>
      </c>
      <c r="DH152" s="56">
        <f t="shared" ca="1" si="135"/>
        <v>0.26836992000000004</v>
      </c>
      <c r="DI152" s="56">
        <f t="shared" ca="1" si="135"/>
        <v>0.40255488</v>
      </c>
      <c r="DJ152" s="56">
        <f t="shared" ca="1" si="135"/>
        <v>0.6709248000000001</v>
      </c>
      <c r="DK152" s="82">
        <f t="shared" ca="1" si="142"/>
        <v>1.3418496000000002</v>
      </c>
      <c r="DL152" s="82">
        <f t="shared" ca="1" si="142"/>
        <v>2.6836992000000004</v>
      </c>
      <c r="DM152" s="82">
        <f t="shared" ca="1" si="142"/>
        <v>5.3673984000000008</v>
      </c>
      <c r="DN152" s="82">
        <f t="shared" ca="1" si="142"/>
        <v>10.734796800000002</v>
      </c>
      <c r="DO152" s="36">
        <f t="shared" ca="1" si="136"/>
        <v>0.19589535138461545</v>
      </c>
      <c r="DP152" s="36">
        <f t="shared" ca="1" si="136"/>
        <v>0.10610998200000003</v>
      </c>
      <c r="DQ152" s="36">
        <f t="shared" ca="1" si="136"/>
        <v>6.7016830736842128E-2</v>
      </c>
      <c r="DR152" s="36">
        <f t="shared" ca="1" si="136"/>
        <v>4.6302537600000006E-2</v>
      </c>
      <c r="DS152" s="36">
        <f t="shared" ca="1" si="136"/>
        <v>4.074623308800001E-2</v>
      </c>
      <c r="DT152" s="36">
        <f t="shared" ca="1" si="136"/>
        <v>4.074623308800001E-2</v>
      </c>
      <c r="DU152" s="36">
        <f t="shared" ca="1" si="136"/>
        <v>4.074623308800001E-2</v>
      </c>
      <c r="DV152" s="36">
        <f t="shared" ca="1" si="136"/>
        <v>4.074623308800001E-2</v>
      </c>
      <c r="DW152" s="36">
        <f t="shared" ca="1" si="136"/>
        <v>4.074623308800001E-2</v>
      </c>
      <c r="DX152" s="56">
        <f t="shared" ca="1" si="136"/>
        <v>4.074623308800001E-2</v>
      </c>
      <c r="DY152" s="56">
        <f t="shared" ca="1" si="136"/>
        <v>4.074623308800001E-2</v>
      </c>
      <c r="DZ152" s="56">
        <f t="shared" ca="1" si="136"/>
        <v>8.149246617600002E-2</v>
      </c>
      <c r="EA152" s="56">
        <f t="shared" ca="1" si="136"/>
        <v>0.12223869926400002</v>
      </c>
      <c r="EB152" s="56">
        <f t="shared" ca="1" si="136"/>
        <v>0.20373116544000006</v>
      </c>
      <c r="EC152" s="82">
        <f t="shared" ca="1" si="143"/>
        <v>0.40746233088000011</v>
      </c>
      <c r="ED152" s="82">
        <f t="shared" ca="1" si="143"/>
        <v>0.81492466176000022</v>
      </c>
      <c r="EE152" s="82">
        <f t="shared" ca="1" si="143"/>
        <v>1.6298493235200004</v>
      </c>
      <c r="EF152" s="82">
        <f t="shared" ca="1" si="143"/>
        <v>3.2596986470400009</v>
      </c>
      <c r="EG152" s="36">
        <f t="shared" ca="1" si="137"/>
        <v>5.6681058461538453E-2</v>
      </c>
      <c r="EH152" s="36">
        <f t="shared" ca="1" si="137"/>
        <v>3.0702239999999995E-2</v>
      </c>
      <c r="EI152" s="36">
        <f t="shared" ca="1" si="137"/>
        <v>1.9390888421052629E-2</v>
      </c>
      <c r="EJ152" s="36">
        <f t="shared" ca="1" si="137"/>
        <v>1.3397341090909088E-2</v>
      </c>
      <c r="EK152" s="36">
        <f t="shared" ca="1" si="137"/>
        <v>1.1789660159999998E-2</v>
      </c>
      <c r="EL152" s="36">
        <f t="shared" ca="1" si="137"/>
        <v>1.1789660159999998E-2</v>
      </c>
      <c r="EM152" s="36">
        <f t="shared" ca="1" si="137"/>
        <v>1.1789660159999998E-2</v>
      </c>
      <c r="EN152" s="36">
        <f t="shared" ca="1" si="137"/>
        <v>1.1789660159999998E-2</v>
      </c>
      <c r="EO152" s="36">
        <f t="shared" ca="1" si="137"/>
        <v>1.1789660159999998E-2</v>
      </c>
      <c r="EP152" s="56">
        <f t="shared" ca="1" si="137"/>
        <v>1.1789660159999998E-2</v>
      </c>
      <c r="EQ152" s="56">
        <f t="shared" ca="1" si="137"/>
        <v>1.1789660159999998E-2</v>
      </c>
      <c r="ER152" s="56">
        <f t="shared" ca="1" si="137"/>
        <v>2.3579320319999996E-2</v>
      </c>
      <c r="ES152" s="56">
        <f t="shared" ca="1" si="137"/>
        <v>3.5368980479999992E-2</v>
      </c>
      <c r="ET152" s="56">
        <f t="shared" ca="1" si="137"/>
        <v>5.8948300799999992E-2</v>
      </c>
      <c r="EU152" s="82">
        <f t="shared" ca="1" si="144"/>
        <v>0.11789660159999998</v>
      </c>
      <c r="EV152" s="82">
        <f t="shared" ca="1" si="144"/>
        <v>0.23579320319999997</v>
      </c>
      <c r="EW152" s="82">
        <f t="shared" ca="1" si="144"/>
        <v>0.47158640639999994</v>
      </c>
      <c r="EX152" s="82">
        <f t="shared" ca="1" si="144"/>
        <v>0.94317281279999987</v>
      </c>
    </row>
    <row r="153" spans="19:154" x14ac:dyDescent="0.15">
      <c r="S153" s="36">
        <v>150</v>
      </c>
      <c r="T153" s="40">
        <f>引用信息!W172</f>
        <v>268.84893721425624</v>
      </c>
      <c r="U153" s="40">
        <f>引用信息!X172</f>
        <v>19.124811315743745</v>
      </c>
      <c r="V153" s="40">
        <f>引用信息!Y172</f>
        <v>7.6352000000000002</v>
      </c>
      <c r="W153" s="40">
        <f>引用信息!Z172</f>
        <v>2.0483690700000006</v>
      </c>
      <c r="X153" s="40">
        <f>引用信息!AA172</f>
        <v>0.59268239999999994</v>
      </c>
      <c r="Y153" s="37">
        <f>IF(INT(求节点($J$4:$J$21,$I$4:$I$21,节奏总纲!AD153))&gt;$I$21,$I$21,INT(求节点($J$4:$J$21,$I$4:$I$21,节奏总纲!AD153)))</f>
        <v>18</v>
      </c>
      <c r="Z153" s="37">
        <f>IF(INT(求节点($J$4:$J$21,$I$4:$I$21,节奏总纲!AE153))&gt;$I$21,$I$21,INT(求节点($J$4:$J$21,$I$4:$I$21,节奏总纲!AE153)))</f>
        <v>18</v>
      </c>
      <c r="AA153" s="37">
        <f>IF(INT(求节点($J$4:$J$21,$I$4:$I$21,节奏总纲!AF153))&gt;$I$21,$I$21,INT(求节点($J$4:$J$21,$I$4:$I$21,节奏总纲!AF153)))</f>
        <v>18</v>
      </c>
      <c r="AB153" s="37">
        <f>IF(INT(求节点($J$4:$J$21,$I$4:$I$21,节奏总纲!AG153))&gt;$I$21,$I$21,INT(求节点($J$4:$J$21,$I$4:$I$21,节奏总纲!AG153)))</f>
        <v>18</v>
      </c>
      <c r="AC153" s="37">
        <f>IF(INT(求节点($J$4:$J$21,$I$4:$I$21,节奏总纲!AH153))&gt;$I$21,$I$21,INT(求节点($J$4:$J$21,$I$4:$I$21,节奏总纲!AH153)))</f>
        <v>18</v>
      </c>
      <c r="AD153" s="55">
        <f>('[2]功能-行军令'!F$7+'[2]功能-行军令'!F$14+24*60/'[2]功能-行军令'!$F$18)*'[2]功能-行军令'!$AJ$7</f>
        <v>27.599999999999998</v>
      </c>
      <c r="AE153" s="55">
        <f>('[2]功能-行军令'!G$7+'[2]功能-行军令'!G$14+24*60/'[2]功能-行军令'!$F$18)*'[2]功能-行军令'!$AJ$7</f>
        <v>40.199999999999996</v>
      </c>
      <c r="AF153" s="55">
        <f>('[2]功能-行军令'!H$7+'[2]功能-行军令'!H$14+24*60/'[2]功能-行军令'!$F$18)*'[2]功能-行军令'!$AJ$7</f>
        <v>54.6</v>
      </c>
      <c r="AG153" s="55">
        <f>('[2]功能-行军令'!I$7+'[2]功能-行军令'!I$14+24*60/'[2]功能-行军令'!$F$18)*'[2]功能-行军令'!$AJ$7</f>
        <v>61.8</v>
      </c>
      <c r="AH153" s="55">
        <f>('[2]功能-行军令'!J$7+'[2]功能-行军令'!J$14+24*60/'[2]功能-行军令'!$F$18)*'[2]功能-行军令'!$AJ$7</f>
        <v>61.8</v>
      </c>
      <c r="AL153" s="35">
        <v>150</v>
      </c>
      <c r="AM153" s="28">
        <f t="shared" ca="1" si="138"/>
        <v>13.490995358234414</v>
      </c>
      <c r="AN153" s="28">
        <f t="shared" ca="1" si="138"/>
        <v>7.3076224857103087</v>
      </c>
      <c r="AO153" s="28">
        <f t="shared" ca="1" si="138"/>
        <v>4.6153405172907203</v>
      </c>
      <c r="AP153" s="28">
        <f t="shared" ca="1" si="138"/>
        <v>3.188780721037225</v>
      </c>
      <c r="AQ153" s="28">
        <f t="shared" ca="1" si="138"/>
        <v>2.8061270345127585</v>
      </c>
      <c r="AR153" s="28">
        <f t="shared" ca="1" si="138"/>
        <v>2.8061270345127585</v>
      </c>
      <c r="AS153" s="28">
        <f t="shared" ca="1" si="138"/>
        <v>2.8061270345127585</v>
      </c>
      <c r="AT153" s="28">
        <f t="shared" ca="1" si="138"/>
        <v>2.8061270345127585</v>
      </c>
      <c r="AU153" s="28">
        <f t="shared" ca="1" si="124"/>
        <v>2.8061270345127585</v>
      </c>
      <c r="AV153" s="28">
        <f t="shared" ca="1" si="145"/>
        <v>2.8061270345127585</v>
      </c>
      <c r="AW153" s="28">
        <f t="shared" ca="1" si="145"/>
        <v>2.8061270345127585</v>
      </c>
      <c r="AX153" s="28">
        <f t="shared" ca="1" si="145"/>
        <v>5.6122540690255169</v>
      </c>
      <c r="AY153" s="28">
        <f t="shared" ca="1" si="145"/>
        <v>8.418381103538275</v>
      </c>
      <c r="AZ153" s="28">
        <f t="shared" ca="1" si="145"/>
        <v>14.030635172563795</v>
      </c>
      <c r="BA153" s="28">
        <f t="shared" ca="1" si="139"/>
        <v>28.061270345127589</v>
      </c>
      <c r="BB153" s="28">
        <f t="shared" ca="1" si="139"/>
        <v>56.122540690255178</v>
      </c>
      <c r="BC153" s="28">
        <f t="shared" ca="1" si="139"/>
        <v>112.24508138051036</v>
      </c>
      <c r="BD153" s="28">
        <f t="shared" ca="1" si="139"/>
        <v>224.49016276102071</v>
      </c>
      <c r="BE153" s="28"/>
      <c r="BF153" s="28">
        <f t="shared" ca="1" si="125"/>
        <v>497.22595384590335</v>
      </c>
      <c r="BG153" s="28"/>
      <c r="BI153" s="28"/>
      <c r="BJ153" s="28"/>
      <c r="BK153" s="28"/>
      <c r="BL153" s="36">
        <v>150</v>
      </c>
      <c r="BM153" s="36">
        <f t="shared" ca="1" si="133"/>
        <v>11.415739487866878</v>
      </c>
      <c r="BN153" s="36">
        <f t="shared" ca="1" si="133"/>
        <v>6.1835255559278925</v>
      </c>
      <c r="BO153" s="36">
        <f t="shared" ca="1" si="133"/>
        <v>3.9053845616386687</v>
      </c>
      <c r="BP153" s="36">
        <f t="shared" ca="1" si="133"/>
        <v>2.6982656971321708</v>
      </c>
      <c r="BQ153" s="36">
        <f t="shared" ca="1" si="133"/>
        <v>2.3744738134763108</v>
      </c>
      <c r="BR153" s="36">
        <f t="shared" ca="1" si="133"/>
        <v>2.3744738134763108</v>
      </c>
      <c r="BS153" s="36">
        <f t="shared" ca="1" si="133"/>
        <v>2.3744738134763108</v>
      </c>
      <c r="BT153" s="36">
        <f t="shared" ca="1" si="133"/>
        <v>2.3744738134763108</v>
      </c>
      <c r="BU153" s="36">
        <f t="shared" ca="1" si="133"/>
        <v>2.3744738134763108</v>
      </c>
      <c r="BV153" s="56">
        <f t="shared" ca="1" si="133"/>
        <v>2.3744738134763108</v>
      </c>
      <c r="BW153" s="56">
        <f t="shared" ca="1" si="133"/>
        <v>2.3744738134763108</v>
      </c>
      <c r="BX153" s="56">
        <f t="shared" ca="1" si="133"/>
        <v>4.7489476269526216</v>
      </c>
      <c r="BY153" s="56">
        <f t="shared" ca="1" si="133"/>
        <v>7.123421440428932</v>
      </c>
      <c r="BZ153" s="56">
        <f t="shared" ca="1" si="133"/>
        <v>11.872369067381557</v>
      </c>
      <c r="CA153" s="82">
        <f t="shared" ca="1" si="140"/>
        <v>23.744738134763114</v>
      </c>
      <c r="CB153" s="82">
        <f t="shared" ca="1" si="140"/>
        <v>47.489476269526229</v>
      </c>
      <c r="CC153" s="82">
        <f t="shared" ca="1" si="140"/>
        <v>94.978952539052457</v>
      </c>
      <c r="CD153" s="82">
        <f t="shared" ca="1" si="140"/>
        <v>189.95790507810491</v>
      </c>
      <c r="CE153" s="36">
        <f t="shared" ca="1" si="134"/>
        <v>1.1827960229121515</v>
      </c>
      <c r="CF153" s="36">
        <f t="shared" ca="1" si="134"/>
        <v>0.6406811790774154</v>
      </c>
      <c r="CG153" s="36">
        <f t="shared" ca="1" si="134"/>
        <v>0.4046407446804729</v>
      </c>
      <c r="CH153" s="36">
        <f t="shared" ca="1" si="134"/>
        <v>0.27956996905196302</v>
      </c>
      <c r="CI153" s="36">
        <f t="shared" ca="1" si="134"/>
        <v>0.2460215727657275</v>
      </c>
      <c r="CJ153" s="36">
        <f t="shared" ca="1" si="134"/>
        <v>0.2460215727657275</v>
      </c>
      <c r="CK153" s="36">
        <f t="shared" ca="1" si="134"/>
        <v>0.2460215727657275</v>
      </c>
      <c r="CL153" s="36">
        <f t="shared" ca="1" si="134"/>
        <v>0.2460215727657275</v>
      </c>
      <c r="CM153" s="36">
        <f t="shared" ca="1" si="134"/>
        <v>0.2460215727657275</v>
      </c>
      <c r="CN153" s="56">
        <f t="shared" ca="1" si="134"/>
        <v>0.2460215727657275</v>
      </c>
      <c r="CO153" s="56">
        <f t="shared" ca="1" si="134"/>
        <v>0.2460215727657275</v>
      </c>
      <c r="CP153" s="56">
        <f t="shared" ca="1" si="134"/>
        <v>0.49204314553145501</v>
      </c>
      <c r="CQ153" s="56">
        <f t="shared" ca="1" si="134"/>
        <v>0.73806471829718245</v>
      </c>
      <c r="CR153" s="56">
        <f t="shared" ca="1" si="134"/>
        <v>1.2301078638286376</v>
      </c>
      <c r="CS153" s="82">
        <f t="shared" ca="1" si="141"/>
        <v>2.4602157276572751</v>
      </c>
      <c r="CT153" s="82">
        <f t="shared" ca="1" si="141"/>
        <v>4.9204314553145503</v>
      </c>
      <c r="CU153" s="82">
        <f t="shared" ca="1" si="141"/>
        <v>9.8408629106291006</v>
      </c>
      <c r="CV153" s="82">
        <f t="shared" ca="1" si="141"/>
        <v>19.681725821258201</v>
      </c>
      <c r="CW153" s="36">
        <f t="shared" ca="1" si="135"/>
        <v>0.64135680000000006</v>
      </c>
      <c r="CX153" s="36">
        <f t="shared" ca="1" si="135"/>
        <v>0.34740160000000003</v>
      </c>
      <c r="CY153" s="36">
        <f t="shared" ca="1" si="135"/>
        <v>0.21941153684210529</v>
      </c>
      <c r="CZ153" s="36">
        <f t="shared" ca="1" si="135"/>
        <v>0.15159342545454546</v>
      </c>
      <c r="DA153" s="36">
        <f t="shared" ca="1" si="135"/>
        <v>0.13340221440000002</v>
      </c>
      <c r="DB153" s="36">
        <f t="shared" ca="1" si="135"/>
        <v>0.13340221440000002</v>
      </c>
      <c r="DC153" s="36">
        <f t="shared" ca="1" si="135"/>
        <v>0.13340221440000002</v>
      </c>
      <c r="DD153" s="36">
        <f t="shared" ca="1" si="135"/>
        <v>0.13340221440000002</v>
      </c>
      <c r="DE153" s="36">
        <f t="shared" ca="1" si="135"/>
        <v>0.13340221440000002</v>
      </c>
      <c r="DF153" s="56">
        <f t="shared" ca="1" si="135"/>
        <v>0.13340221440000002</v>
      </c>
      <c r="DG153" s="56">
        <f t="shared" ca="1" si="135"/>
        <v>0.13340221440000002</v>
      </c>
      <c r="DH153" s="56">
        <f t="shared" ca="1" si="135"/>
        <v>0.26680442880000005</v>
      </c>
      <c r="DI153" s="56">
        <f t="shared" ca="1" si="135"/>
        <v>0.40020664320000005</v>
      </c>
      <c r="DJ153" s="56">
        <f t="shared" ca="1" si="135"/>
        <v>0.66701107200000009</v>
      </c>
      <c r="DK153" s="82">
        <f t="shared" ca="1" si="142"/>
        <v>1.3340221440000002</v>
      </c>
      <c r="DL153" s="82">
        <f t="shared" ca="1" si="142"/>
        <v>2.6680442880000004</v>
      </c>
      <c r="DM153" s="82">
        <f t="shared" ca="1" si="142"/>
        <v>5.3360885760000007</v>
      </c>
      <c r="DN153" s="82">
        <f t="shared" ca="1" si="142"/>
        <v>10.672177152000001</v>
      </c>
      <c r="DO153" s="36">
        <f t="shared" ca="1" si="136"/>
        <v>0.19475262850153849</v>
      </c>
      <c r="DP153" s="36">
        <f t="shared" ca="1" si="136"/>
        <v>0.10549100710500002</v>
      </c>
      <c r="DQ153" s="36">
        <f t="shared" ca="1" si="136"/>
        <v>6.6625899224210541E-2</v>
      </c>
      <c r="DR153" s="36">
        <f t="shared" ca="1" si="136"/>
        <v>4.6032439464E-2</v>
      </c>
      <c r="DS153" s="36">
        <f t="shared" ca="1" si="136"/>
        <v>4.0508546728320008E-2</v>
      </c>
      <c r="DT153" s="36">
        <f t="shared" ca="1" si="136"/>
        <v>4.0508546728320008E-2</v>
      </c>
      <c r="DU153" s="36">
        <f t="shared" ca="1" si="136"/>
        <v>4.0508546728320008E-2</v>
      </c>
      <c r="DV153" s="36">
        <f t="shared" ca="1" si="136"/>
        <v>4.0508546728320008E-2</v>
      </c>
      <c r="DW153" s="36">
        <f t="shared" ca="1" si="136"/>
        <v>4.0508546728320008E-2</v>
      </c>
      <c r="DX153" s="56">
        <f t="shared" ca="1" si="136"/>
        <v>4.0508546728320008E-2</v>
      </c>
      <c r="DY153" s="56">
        <f t="shared" ca="1" si="136"/>
        <v>4.0508546728320008E-2</v>
      </c>
      <c r="DZ153" s="56">
        <f t="shared" ca="1" si="136"/>
        <v>8.1017093456640016E-2</v>
      </c>
      <c r="EA153" s="56">
        <f t="shared" ca="1" si="136"/>
        <v>0.12152564018496002</v>
      </c>
      <c r="EB153" s="56">
        <f t="shared" ca="1" si="136"/>
        <v>0.20254273364160005</v>
      </c>
      <c r="EC153" s="82">
        <f t="shared" ca="1" si="143"/>
        <v>0.40508546728320011</v>
      </c>
      <c r="ED153" s="82">
        <f t="shared" ca="1" si="143"/>
        <v>0.81017093456640021</v>
      </c>
      <c r="EE153" s="82">
        <f t="shared" ca="1" si="143"/>
        <v>1.6203418691328004</v>
      </c>
      <c r="EF153" s="82">
        <f t="shared" ca="1" si="143"/>
        <v>3.2406837382656009</v>
      </c>
      <c r="EG153" s="36">
        <f t="shared" ca="1" si="137"/>
        <v>5.6350418953846147E-2</v>
      </c>
      <c r="EH153" s="36">
        <f t="shared" ca="1" si="137"/>
        <v>3.0523143599999997E-2</v>
      </c>
      <c r="EI153" s="36">
        <f t="shared" ca="1" si="137"/>
        <v>1.9277774905263157E-2</v>
      </c>
      <c r="EJ153" s="36">
        <f t="shared" ca="1" si="137"/>
        <v>1.3319189934545452E-2</v>
      </c>
      <c r="EK153" s="36">
        <f t="shared" ca="1" si="137"/>
        <v>1.1720887142399999E-2</v>
      </c>
      <c r="EL153" s="36">
        <f t="shared" ca="1" si="137"/>
        <v>1.1720887142399999E-2</v>
      </c>
      <c r="EM153" s="36">
        <f t="shared" ca="1" si="137"/>
        <v>1.1720887142399999E-2</v>
      </c>
      <c r="EN153" s="36">
        <f t="shared" ca="1" si="137"/>
        <v>1.1720887142399999E-2</v>
      </c>
      <c r="EO153" s="36">
        <f t="shared" ca="1" si="137"/>
        <v>1.1720887142399999E-2</v>
      </c>
      <c r="EP153" s="56">
        <f t="shared" ca="1" si="137"/>
        <v>1.1720887142399999E-2</v>
      </c>
      <c r="EQ153" s="56">
        <f t="shared" ca="1" si="137"/>
        <v>1.1720887142399999E-2</v>
      </c>
      <c r="ER153" s="56">
        <f t="shared" ca="1" si="137"/>
        <v>2.3441774284799998E-2</v>
      </c>
      <c r="ES153" s="56">
        <f t="shared" ca="1" si="137"/>
        <v>3.5162661427199995E-2</v>
      </c>
      <c r="ET153" s="56">
        <f t="shared" ca="1" si="137"/>
        <v>5.8604435711999997E-2</v>
      </c>
      <c r="EU153" s="82">
        <f t="shared" ca="1" si="144"/>
        <v>0.11720887142399999</v>
      </c>
      <c r="EV153" s="82">
        <f t="shared" ca="1" si="144"/>
        <v>0.23441774284799999</v>
      </c>
      <c r="EW153" s="82">
        <f t="shared" ca="1" si="144"/>
        <v>0.46883548569599998</v>
      </c>
      <c r="EX153" s="82">
        <f t="shared" ca="1" si="144"/>
        <v>0.93767097139199995</v>
      </c>
    </row>
    <row r="154" spans="19:154" x14ac:dyDescent="0.15">
      <c r="S154" s="36">
        <v>151</v>
      </c>
      <c r="T154" s="40">
        <f>引用信息!W173</f>
        <v>267.27144973688843</v>
      </c>
      <c r="U154" s="40">
        <f>引用信息!X173</f>
        <v>19.012595323111551</v>
      </c>
      <c r="V154" s="40">
        <f>引用信息!Y173</f>
        <v>7.5904000000000007</v>
      </c>
      <c r="W154" s="40">
        <f>引用信息!Z173</f>
        <v>2.0363501400000006</v>
      </c>
      <c r="X154" s="40">
        <f>引用信息!AA173</f>
        <v>0.58920479999999997</v>
      </c>
      <c r="Y154" s="37">
        <f>IF(INT(求节点($J$4:$J$21,$I$4:$I$21,节奏总纲!AD154))&gt;$I$21,$I$21,INT(求节点($J$4:$J$21,$I$4:$I$21,节奏总纲!AD154)))</f>
        <v>18</v>
      </c>
      <c r="Z154" s="37">
        <f>IF(INT(求节点($J$4:$J$21,$I$4:$I$21,节奏总纲!AE154))&gt;$I$21,$I$21,INT(求节点($J$4:$J$21,$I$4:$I$21,节奏总纲!AE154)))</f>
        <v>18</v>
      </c>
      <c r="AA154" s="37">
        <f>IF(INT(求节点($J$4:$J$21,$I$4:$I$21,节奏总纲!AF154))&gt;$I$21,$I$21,INT(求节点($J$4:$J$21,$I$4:$I$21,节奏总纲!AF154)))</f>
        <v>18</v>
      </c>
      <c r="AB154" s="37">
        <f>IF(INT(求节点($J$4:$J$21,$I$4:$I$21,节奏总纲!AG154))&gt;$I$21,$I$21,INT(求节点($J$4:$J$21,$I$4:$I$21,节奏总纲!AG154)))</f>
        <v>18</v>
      </c>
      <c r="AC154" s="37">
        <f>IF(INT(求节点($J$4:$J$21,$I$4:$I$21,节奏总纲!AH154))&gt;$I$21,$I$21,INT(求节点($J$4:$J$21,$I$4:$I$21,节奏总纲!AH154)))</f>
        <v>18</v>
      </c>
      <c r="AD154" s="55">
        <f>('[2]功能-行军令'!F$7+'[2]功能-行军令'!F$14+24*60/'[2]功能-行军令'!$F$18)*'[2]功能-行军令'!$AJ$7</f>
        <v>27.599999999999998</v>
      </c>
      <c r="AE154" s="55">
        <f>('[2]功能-行军令'!G$7+'[2]功能-行军令'!G$14+24*60/'[2]功能-行军令'!$F$18)*'[2]功能-行军令'!$AJ$7</f>
        <v>40.199999999999996</v>
      </c>
      <c r="AF154" s="55">
        <f>('[2]功能-行军令'!H$7+'[2]功能-行军令'!H$14+24*60/'[2]功能-行军令'!$F$18)*'[2]功能-行军令'!$AJ$7</f>
        <v>54.6</v>
      </c>
      <c r="AG154" s="55">
        <f>('[2]功能-行军令'!I$7+'[2]功能-行军令'!I$14+24*60/'[2]功能-行军令'!$F$18)*'[2]功能-行军令'!$AJ$7</f>
        <v>61.8</v>
      </c>
      <c r="AH154" s="55">
        <f>('[2]功能-行军令'!J$7+'[2]功能-行军令'!J$14+24*60/'[2]功能-行军令'!$F$18)*'[2]功能-行军令'!$AJ$7</f>
        <v>61.8</v>
      </c>
      <c r="AL154" s="35">
        <v>151</v>
      </c>
      <c r="AM154" s="28">
        <f t="shared" ca="1" si="138"/>
        <v>13.41183612310647</v>
      </c>
      <c r="AN154" s="28">
        <f t="shared" ca="1" si="138"/>
        <v>7.26474456668267</v>
      </c>
      <c r="AO154" s="28">
        <f t="shared" ca="1" si="138"/>
        <v>4.5882597263258971</v>
      </c>
      <c r="AP154" s="28">
        <f t="shared" ca="1" si="138"/>
        <v>3.1700703563706192</v>
      </c>
      <c r="AQ154" s="28">
        <f t="shared" ca="1" si="138"/>
        <v>2.7896619136061456</v>
      </c>
      <c r="AR154" s="28">
        <f t="shared" ca="1" si="138"/>
        <v>2.7896619136061456</v>
      </c>
      <c r="AS154" s="28">
        <f t="shared" ca="1" si="138"/>
        <v>2.7896619136061456</v>
      </c>
      <c r="AT154" s="28">
        <f t="shared" ca="1" si="138"/>
        <v>2.7896619136061456</v>
      </c>
      <c r="AU154" s="28">
        <f t="shared" ca="1" si="124"/>
        <v>2.7896619136061456</v>
      </c>
      <c r="AV154" s="28">
        <f t="shared" ca="1" si="145"/>
        <v>2.7896619136061456</v>
      </c>
      <c r="AW154" s="28">
        <f t="shared" ca="1" si="145"/>
        <v>2.7896619136061456</v>
      </c>
      <c r="AX154" s="28">
        <f t="shared" ca="1" si="145"/>
        <v>5.5793238272122911</v>
      </c>
      <c r="AY154" s="28">
        <f t="shared" ca="1" si="145"/>
        <v>8.3689857408184345</v>
      </c>
      <c r="AZ154" s="28">
        <f t="shared" ca="1" si="145"/>
        <v>13.948309568030728</v>
      </c>
      <c r="BA154" s="28">
        <f t="shared" ca="1" si="139"/>
        <v>27.896619136061457</v>
      </c>
      <c r="BB154" s="28">
        <f t="shared" ca="1" si="139"/>
        <v>55.793238272122913</v>
      </c>
      <c r="BC154" s="28">
        <f t="shared" ca="1" si="139"/>
        <v>111.58647654424583</v>
      </c>
      <c r="BD154" s="28">
        <f t="shared" ca="1" si="139"/>
        <v>223.17295308849165</v>
      </c>
      <c r="BE154" s="28"/>
      <c r="BF154" s="28">
        <f t="shared" ca="1" si="125"/>
        <v>494.30845034471201</v>
      </c>
      <c r="BG154" s="28"/>
      <c r="BI154" s="28"/>
      <c r="BJ154" s="28"/>
      <c r="BK154" s="28"/>
      <c r="BL154" s="36">
        <v>151</v>
      </c>
      <c r="BM154" s="36">
        <f t="shared" ref="BM154:BZ163" ca="1" si="146">IF(OFFSET($X$3,$S154,BM$1)&lt;BM$3,0,
OFFSET($S$3,$S154,BM$1)
*IFERROR(INDEX($K$49:$K$66,OFFSET($X$3,$S154,BM$1)-BM$3+1),0)
*OFFSET($AC$3,$S154,BM$1)
/(INDEX($D$4:$D$21,BM$3)
*INDEX($E$4:$E$21,BM$3)))</f>
        <v>11.348756942674031</v>
      </c>
      <c r="BN154" s="36">
        <f t="shared" ca="1" si="146"/>
        <v>6.1472433439484329</v>
      </c>
      <c r="BO154" s="36">
        <f t="shared" ca="1" si="146"/>
        <v>3.8824694803884841</v>
      </c>
      <c r="BP154" s="36">
        <f t="shared" ca="1" si="146"/>
        <v>2.6824334591774979</v>
      </c>
      <c r="BQ154" s="36">
        <f t="shared" ca="1" si="146"/>
        <v>2.3605414440761985</v>
      </c>
      <c r="BR154" s="36">
        <f t="shared" ca="1" si="146"/>
        <v>2.3605414440761985</v>
      </c>
      <c r="BS154" s="36">
        <f t="shared" ca="1" si="146"/>
        <v>2.3605414440761985</v>
      </c>
      <c r="BT154" s="36">
        <f t="shared" ca="1" si="146"/>
        <v>2.3605414440761985</v>
      </c>
      <c r="BU154" s="36">
        <f t="shared" ca="1" si="146"/>
        <v>2.3605414440761985</v>
      </c>
      <c r="BV154" s="56">
        <f t="shared" ca="1" si="146"/>
        <v>2.3605414440761985</v>
      </c>
      <c r="BW154" s="56">
        <f t="shared" ca="1" si="146"/>
        <v>2.3605414440761985</v>
      </c>
      <c r="BX154" s="56">
        <f t="shared" ca="1" si="146"/>
        <v>4.721082888152397</v>
      </c>
      <c r="BY154" s="56">
        <f t="shared" ca="1" si="146"/>
        <v>7.0816243322285946</v>
      </c>
      <c r="BZ154" s="56">
        <f t="shared" ca="1" si="146"/>
        <v>11.802707220380993</v>
      </c>
      <c r="CA154" s="82">
        <f t="shared" ca="1" si="140"/>
        <v>23.605414440761987</v>
      </c>
      <c r="CB154" s="82">
        <f t="shared" ca="1" si="140"/>
        <v>47.210828881523973</v>
      </c>
      <c r="CC154" s="82">
        <f t="shared" ca="1" si="140"/>
        <v>94.421657763047946</v>
      </c>
      <c r="CD154" s="82">
        <f t="shared" ca="1" si="140"/>
        <v>188.84331552609589</v>
      </c>
      <c r="CE154" s="36">
        <f t="shared" ref="CE154:CR163" ca="1" si="147">IF(OFFSET($X$3,$S154,CE$1)&lt;CE$3,0,
OFFSET($S$3,$S154,CE$1)
*IFERROR(INDEX($K$49:$K$66,OFFSET($X$3,$S154,CE$1)-CE$3+1),0)
*OFFSET($AC$3,$S154,CE$1)
/(INDEX($D$4:$D$21,CE$3)
*INDEX($E$4:$E$21,CE$3)))</f>
        <v>1.175855895367822</v>
      </c>
      <c r="CF154" s="36">
        <f t="shared" ca="1" si="147"/>
        <v>0.63692194332423691</v>
      </c>
      <c r="CG154" s="36">
        <f t="shared" ca="1" si="147"/>
        <v>0.40226649052057067</v>
      </c>
      <c r="CH154" s="36">
        <f t="shared" ca="1" si="147"/>
        <v>0.27792957526875789</v>
      </c>
      <c r="CI154" s="36">
        <f t="shared" ca="1" si="147"/>
        <v>0.24457802623650696</v>
      </c>
      <c r="CJ154" s="36">
        <f t="shared" ca="1" si="147"/>
        <v>0.24457802623650696</v>
      </c>
      <c r="CK154" s="36">
        <f t="shared" ca="1" si="147"/>
        <v>0.24457802623650696</v>
      </c>
      <c r="CL154" s="36">
        <f t="shared" ca="1" si="147"/>
        <v>0.24457802623650696</v>
      </c>
      <c r="CM154" s="36">
        <f t="shared" ca="1" si="147"/>
        <v>0.24457802623650696</v>
      </c>
      <c r="CN154" s="56">
        <f t="shared" ca="1" si="147"/>
        <v>0.24457802623650696</v>
      </c>
      <c r="CO154" s="56">
        <f t="shared" ca="1" si="147"/>
        <v>0.24457802623650696</v>
      </c>
      <c r="CP154" s="56">
        <f t="shared" ca="1" si="147"/>
        <v>0.48915605247301391</v>
      </c>
      <c r="CQ154" s="56">
        <f t="shared" ca="1" si="147"/>
        <v>0.7337340787095209</v>
      </c>
      <c r="CR154" s="56">
        <f t="shared" ca="1" si="147"/>
        <v>1.2228901311825349</v>
      </c>
      <c r="CS154" s="82">
        <f t="shared" ca="1" si="141"/>
        <v>2.4457802623650697</v>
      </c>
      <c r="CT154" s="82">
        <f t="shared" ca="1" si="141"/>
        <v>4.8915605247301395</v>
      </c>
      <c r="CU154" s="82">
        <f t="shared" ca="1" si="141"/>
        <v>9.7831210494602789</v>
      </c>
      <c r="CV154" s="82">
        <f t="shared" ca="1" si="141"/>
        <v>19.566242098920558</v>
      </c>
      <c r="CW154" s="36">
        <f t="shared" ref="CW154:DJ163" ca="1" si="148">IF(OFFSET($X$3,$S154,CW$1)&lt;CW$3,0,
OFFSET($S$3,$S154,CW$1)
*IFERROR(INDEX($K$49:$K$66,OFFSET($X$3,$S154,CW$1)-CW$3+1),0)
*OFFSET($AC$3,$S154,CW$1)
/(INDEX($D$4:$D$21,CW$3)
*INDEX($E$4:$E$21,CW$3)))</f>
        <v>0.63759360000000009</v>
      </c>
      <c r="CX154" s="36">
        <f t="shared" ca="1" si="148"/>
        <v>0.34536320000000004</v>
      </c>
      <c r="CY154" s="36">
        <f t="shared" ca="1" si="148"/>
        <v>0.21812412631578951</v>
      </c>
      <c r="CZ154" s="36">
        <f t="shared" ca="1" si="148"/>
        <v>0.15070394181818184</v>
      </c>
      <c r="DA154" s="36">
        <f t="shared" ca="1" si="148"/>
        <v>0.13261946880000003</v>
      </c>
      <c r="DB154" s="36">
        <f t="shared" ca="1" si="148"/>
        <v>0.13261946880000003</v>
      </c>
      <c r="DC154" s="36">
        <f t="shared" ca="1" si="148"/>
        <v>0.13261946880000003</v>
      </c>
      <c r="DD154" s="36">
        <f t="shared" ca="1" si="148"/>
        <v>0.13261946880000003</v>
      </c>
      <c r="DE154" s="36">
        <f t="shared" ca="1" si="148"/>
        <v>0.13261946880000003</v>
      </c>
      <c r="DF154" s="56">
        <f t="shared" ca="1" si="148"/>
        <v>0.13261946880000003</v>
      </c>
      <c r="DG154" s="56">
        <f t="shared" ca="1" si="148"/>
        <v>0.13261946880000003</v>
      </c>
      <c r="DH154" s="56">
        <f t="shared" ca="1" si="148"/>
        <v>0.26523893760000006</v>
      </c>
      <c r="DI154" s="56">
        <f t="shared" ca="1" si="148"/>
        <v>0.39785840640000003</v>
      </c>
      <c r="DJ154" s="56">
        <f t="shared" ca="1" si="148"/>
        <v>0.66309734400000009</v>
      </c>
      <c r="DK154" s="82">
        <f t="shared" ca="1" si="142"/>
        <v>1.3261946880000002</v>
      </c>
      <c r="DL154" s="82">
        <f t="shared" ca="1" si="142"/>
        <v>2.6523893760000004</v>
      </c>
      <c r="DM154" s="82">
        <f t="shared" ca="1" si="142"/>
        <v>5.3047787520000007</v>
      </c>
      <c r="DN154" s="82">
        <f t="shared" ca="1" si="142"/>
        <v>10.609557504000001</v>
      </c>
      <c r="DO154" s="36">
        <f t="shared" ref="DO154:EB163" ca="1" si="149">IF(OFFSET($X$3,$S154,DO$1)&lt;DO$3,0,
OFFSET($S$3,$S154,DO$1)
*IFERROR(INDEX($K$49:$K$66,OFFSET($X$3,$S154,DO$1)-DO$3+1),0)
*OFFSET($AC$3,$S154,DO$1)
/(INDEX($D$4:$D$21,DO$3)
*INDEX($E$4:$E$21,DO$3)))</f>
        <v>0.19360990561846161</v>
      </c>
      <c r="DP154" s="36">
        <f t="shared" ca="1" si="149"/>
        <v>0.10487203221000004</v>
      </c>
      <c r="DQ154" s="36">
        <f t="shared" ca="1" si="149"/>
        <v>6.6234967711578968E-2</v>
      </c>
      <c r="DR154" s="36">
        <f t="shared" ca="1" si="149"/>
        <v>4.5762341328000014E-2</v>
      </c>
      <c r="DS154" s="36">
        <f t="shared" ca="1" si="149"/>
        <v>4.0270860368640013E-2</v>
      </c>
      <c r="DT154" s="36">
        <f t="shared" ca="1" si="149"/>
        <v>4.0270860368640013E-2</v>
      </c>
      <c r="DU154" s="36">
        <f t="shared" ca="1" si="149"/>
        <v>4.0270860368640013E-2</v>
      </c>
      <c r="DV154" s="36">
        <f t="shared" ca="1" si="149"/>
        <v>4.0270860368640013E-2</v>
      </c>
      <c r="DW154" s="36">
        <f t="shared" ca="1" si="149"/>
        <v>4.0270860368640013E-2</v>
      </c>
      <c r="DX154" s="56">
        <f t="shared" ca="1" si="149"/>
        <v>4.0270860368640013E-2</v>
      </c>
      <c r="DY154" s="56">
        <f t="shared" ca="1" si="149"/>
        <v>4.0270860368640013E-2</v>
      </c>
      <c r="DZ154" s="56">
        <f t="shared" ca="1" si="149"/>
        <v>8.0541720737280026E-2</v>
      </c>
      <c r="EA154" s="56">
        <f t="shared" ca="1" si="149"/>
        <v>0.12081258110592001</v>
      </c>
      <c r="EB154" s="56">
        <f t="shared" ca="1" si="149"/>
        <v>0.20135430184320005</v>
      </c>
      <c r="EC154" s="82">
        <f t="shared" ca="1" si="143"/>
        <v>0.4027086036864001</v>
      </c>
      <c r="ED154" s="82">
        <f t="shared" ca="1" si="143"/>
        <v>0.8054172073728002</v>
      </c>
      <c r="EE154" s="82">
        <f t="shared" ca="1" si="143"/>
        <v>1.6108344147456004</v>
      </c>
      <c r="EF154" s="82">
        <f t="shared" ca="1" si="143"/>
        <v>3.2216688294912008</v>
      </c>
      <c r="EG154" s="36">
        <f t="shared" ref="EG154:ET163" ca="1" si="150">IF(OFFSET($X$3,$S154,EG$1)&lt;EG$3,0,
OFFSET($S$3,$S154,EG$1)
*IFERROR(INDEX($K$49:$K$66,OFFSET($X$3,$S154,EG$1)-EG$3+1),0)
*OFFSET($AC$3,$S154,EG$1)
/(INDEX($D$4:$D$21,EG$3)
*INDEX($E$4:$E$21,EG$3)))</f>
        <v>5.6019779446153842E-2</v>
      </c>
      <c r="EH154" s="36">
        <f t="shared" ca="1" si="150"/>
        <v>3.0344047199999998E-2</v>
      </c>
      <c r="EI154" s="36">
        <f t="shared" ca="1" si="150"/>
        <v>1.9164661389473682E-2</v>
      </c>
      <c r="EJ154" s="36">
        <f t="shared" ca="1" si="150"/>
        <v>1.3241038778181816E-2</v>
      </c>
      <c r="EK154" s="36">
        <f t="shared" ca="1" si="150"/>
        <v>1.1652114124799998E-2</v>
      </c>
      <c r="EL154" s="36">
        <f t="shared" ca="1" si="150"/>
        <v>1.1652114124799998E-2</v>
      </c>
      <c r="EM154" s="36">
        <f t="shared" ca="1" si="150"/>
        <v>1.1652114124799998E-2</v>
      </c>
      <c r="EN154" s="36">
        <f t="shared" ca="1" si="150"/>
        <v>1.1652114124799998E-2</v>
      </c>
      <c r="EO154" s="36">
        <f t="shared" ca="1" si="150"/>
        <v>1.1652114124799998E-2</v>
      </c>
      <c r="EP154" s="56">
        <f t="shared" ca="1" si="150"/>
        <v>1.1652114124799998E-2</v>
      </c>
      <c r="EQ154" s="56">
        <f t="shared" ca="1" si="150"/>
        <v>1.1652114124799998E-2</v>
      </c>
      <c r="ER154" s="56">
        <f t="shared" ca="1" si="150"/>
        <v>2.3304228249599997E-2</v>
      </c>
      <c r="ES154" s="56">
        <f t="shared" ca="1" si="150"/>
        <v>3.4956342374399992E-2</v>
      </c>
      <c r="ET154" s="56">
        <f t="shared" ca="1" si="150"/>
        <v>5.8260570623999995E-2</v>
      </c>
      <c r="EU154" s="82">
        <f t="shared" ca="1" si="144"/>
        <v>0.11652114124799999</v>
      </c>
      <c r="EV154" s="82">
        <f t="shared" ca="1" si="144"/>
        <v>0.23304228249599998</v>
      </c>
      <c r="EW154" s="82">
        <f t="shared" ca="1" si="144"/>
        <v>0.46608456499199996</v>
      </c>
      <c r="EX154" s="82">
        <f t="shared" ca="1" si="144"/>
        <v>0.93216912998399992</v>
      </c>
    </row>
    <row r="155" spans="19:154" x14ac:dyDescent="0.15">
      <c r="S155" s="36">
        <v>152</v>
      </c>
      <c r="T155" s="40">
        <f>引用信息!W174</f>
        <v>265.69396225952067</v>
      </c>
      <c r="U155" s="40">
        <f>引用信息!X174</f>
        <v>18.900379330479357</v>
      </c>
      <c r="V155" s="40">
        <f>引用信息!Y174</f>
        <v>7.5456000000000003</v>
      </c>
      <c r="W155" s="40">
        <f>引用信息!Z174</f>
        <v>2.0243312100000006</v>
      </c>
      <c r="X155" s="40">
        <f>引用信息!AA174</f>
        <v>0.58572719999999989</v>
      </c>
      <c r="Y155" s="37">
        <f>IF(INT(求节点($J$4:$J$21,$I$4:$I$21,节奏总纲!AD155))&gt;$I$21,$I$21,INT(求节点($J$4:$J$21,$I$4:$I$21,节奏总纲!AD155)))</f>
        <v>18</v>
      </c>
      <c r="Z155" s="37">
        <f>IF(INT(求节点($J$4:$J$21,$I$4:$I$21,节奏总纲!AE155))&gt;$I$21,$I$21,INT(求节点($J$4:$J$21,$I$4:$I$21,节奏总纲!AE155)))</f>
        <v>18</v>
      </c>
      <c r="AA155" s="37">
        <f>IF(INT(求节点($J$4:$J$21,$I$4:$I$21,节奏总纲!AF155))&gt;$I$21,$I$21,INT(求节点($J$4:$J$21,$I$4:$I$21,节奏总纲!AF155)))</f>
        <v>18</v>
      </c>
      <c r="AB155" s="37">
        <f>IF(INT(求节点($J$4:$J$21,$I$4:$I$21,节奏总纲!AG155))&gt;$I$21,$I$21,INT(求节点($J$4:$J$21,$I$4:$I$21,节奏总纲!AG155)))</f>
        <v>18</v>
      </c>
      <c r="AC155" s="37">
        <f>IF(INT(求节点($J$4:$J$21,$I$4:$I$21,节奏总纲!AH155))&gt;$I$21,$I$21,INT(求节点($J$4:$J$21,$I$4:$I$21,节奏总纲!AH155)))</f>
        <v>18</v>
      </c>
      <c r="AD155" s="55">
        <f>('[2]功能-行军令'!F$7+'[2]功能-行军令'!F$14+24*60/'[2]功能-行军令'!$F$18)*'[2]功能-行军令'!$AJ$7</f>
        <v>27.599999999999998</v>
      </c>
      <c r="AE155" s="55">
        <f>('[2]功能-行军令'!G$7+'[2]功能-行军令'!G$14+24*60/'[2]功能-行军令'!$F$18)*'[2]功能-行军令'!$AJ$7</f>
        <v>40.199999999999996</v>
      </c>
      <c r="AF155" s="55">
        <f>('[2]功能-行军令'!H$7+'[2]功能-行军令'!H$14+24*60/'[2]功能-行军令'!$F$18)*'[2]功能-行军令'!$AJ$7</f>
        <v>54.6</v>
      </c>
      <c r="AG155" s="55">
        <f>('[2]功能-行军令'!I$7+'[2]功能-行军令'!I$14+24*60/'[2]功能-行军令'!$F$18)*'[2]功能-行军令'!$AJ$7</f>
        <v>61.8</v>
      </c>
      <c r="AH155" s="55">
        <f>('[2]功能-行军令'!J$7+'[2]功能-行军令'!J$14+24*60/'[2]功能-行军令'!$F$18)*'[2]功能-行军令'!$AJ$7</f>
        <v>61.8</v>
      </c>
      <c r="AL155" s="35">
        <v>152</v>
      </c>
      <c r="AM155" s="28">
        <f t="shared" ref="AM155:AT164" ca="1" si="151">SUMIF($BM$3:$EX$3,AM$3,$BM155:$EX155)</f>
        <v>13.332676887978524</v>
      </c>
      <c r="AN155" s="28">
        <f t="shared" ca="1" si="151"/>
        <v>7.2218666476550331</v>
      </c>
      <c r="AO155" s="28">
        <f t="shared" ca="1" si="151"/>
        <v>4.5611789353610739</v>
      </c>
      <c r="AP155" s="28">
        <f t="shared" ca="1" si="151"/>
        <v>3.1513599917040147</v>
      </c>
      <c r="AQ155" s="28">
        <f t="shared" ca="1" si="151"/>
        <v>2.7731967926995331</v>
      </c>
      <c r="AR155" s="28">
        <f t="shared" ca="1" si="151"/>
        <v>2.7731967926995331</v>
      </c>
      <c r="AS155" s="28">
        <f t="shared" ca="1" si="151"/>
        <v>2.7731967926995331</v>
      </c>
      <c r="AT155" s="28">
        <f t="shared" ca="1" si="151"/>
        <v>2.7731967926995331</v>
      </c>
      <c r="AU155" s="28">
        <f t="shared" ca="1" si="124"/>
        <v>2.7731967926995331</v>
      </c>
      <c r="AV155" s="28">
        <f t="shared" ca="1" si="145"/>
        <v>2.7731967926995331</v>
      </c>
      <c r="AW155" s="28">
        <f t="shared" ca="1" si="145"/>
        <v>2.7731967926995331</v>
      </c>
      <c r="AX155" s="28">
        <f t="shared" ca="1" si="145"/>
        <v>5.5463935853990662</v>
      </c>
      <c r="AY155" s="28">
        <f t="shared" ca="1" si="145"/>
        <v>8.3195903780985976</v>
      </c>
      <c r="AZ155" s="28">
        <f t="shared" ca="1" si="145"/>
        <v>13.865983963497666</v>
      </c>
      <c r="BA155" s="28">
        <f t="shared" ca="1" si="139"/>
        <v>27.731967926995331</v>
      </c>
      <c r="BB155" s="28">
        <f t="shared" ca="1" si="139"/>
        <v>55.463935853990662</v>
      </c>
      <c r="BC155" s="28">
        <f t="shared" ca="1" si="139"/>
        <v>110.92787170798132</v>
      </c>
      <c r="BD155" s="28">
        <f t="shared" ca="1" si="139"/>
        <v>221.85574341596265</v>
      </c>
      <c r="BE155" s="28"/>
      <c r="BF155" s="28">
        <f t="shared" ca="1" si="125"/>
        <v>491.39094684352068</v>
      </c>
      <c r="BG155" s="28"/>
      <c r="BI155" s="28"/>
      <c r="BJ155" s="28"/>
      <c r="BK155" s="28"/>
      <c r="BL155" s="36">
        <v>152</v>
      </c>
      <c r="BM155" s="36">
        <f t="shared" ca="1" si="146"/>
        <v>11.281774397481184</v>
      </c>
      <c r="BN155" s="36">
        <f t="shared" ca="1" si="146"/>
        <v>6.1109611319689749</v>
      </c>
      <c r="BO155" s="36">
        <f t="shared" ca="1" si="146"/>
        <v>3.8595543991383003</v>
      </c>
      <c r="BP155" s="36">
        <f t="shared" ca="1" si="146"/>
        <v>2.6666012212228254</v>
      </c>
      <c r="BQ155" s="36">
        <f t="shared" ca="1" si="146"/>
        <v>2.3466090746760866</v>
      </c>
      <c r="BR155" s="36">
        <f t="shared" ca="1" si="146"/>
        <v>2.3466090746760866</v>
      </c>
      <c r="BS155" s="36">
        <f t="shared" ca="1" si="146"/>
        <v>2.3466090746760866</v>
      </c>
      <c r="BT155" s="36">
        <f t="shared" ca="1" si="146"/>
        <v>2.3466090746760866</v>
      </c>
      <c r="BU155" s="36">
        <f t="shared" ca="1" si="146"/>
        <v>2.3466090746760866</v>
      </c>
      <c r="BV155" s="56">
        <f t="shared" ca="1" si="146"/>
        <v>2.3466090746760866</v>
      </c>
      <c r="BW155" s="56">
        <f t="shared" ca="1" si="146"/>
        <v>2.3466090746760866</v>
      </c>
      <c r="BX155" s="56">
        <f t="shared" ca="1" si="146"/>
        <v>4.6932181493521732</v>
      </c>
      <c r="BY155" s="56">
        <f t="shared" ca="1" si="146"/>
        <v>7.0398272240282589</v>
      </c>
      <c r="BZ155" s="56">
        <f t="shared" ca="1" si="146"/>
        <v>11.733045373380433</v>
      </c>
      <c r="CA155" s="82">
        <f t="shared" ca="1" si="140"/>
        <v>23.466090746760866</v>
      </c>
      <c r="CB155" s="82">
        <f t="shared" ca="1" si="140"/>
        <v>46.932181493521732</v>
      </c>
      <c r="CC155" s="82">
        <f t="shared" ca="1" si="140"/>
        <v>93.864362987043464</v>
      </c>
      <c r="CD155" s="82">
        <f t="shared" ca="1" si="140"/>
        <v>187.72872597408693</v>
      </c>
      <c r="CE155" s="36">
        <f t="shared" ca="1" si="147"/>
        <v>1.1689157678234925</v>
      </c>
      <c r="CF155" s="36">
        <f t="shared" ca="1" si="147"/>
        <v>0.63316270757105841</v>
      </c>
      <c r="CG155" s="36">
        <f t="shared" ca="1" si="147"/>
        <v>0.39989223636066845</v>
      </c>
      <c r="CH155" s="36">
        <f t="shared" ca="1" si="147"/>
        <v>0.2762891814855527</v>
      </c>
      <c r="CI155" s="36">
        <f t="shared" ca="1" si="147"/>
        <v>0.24313447970728644</v>
      </c>
      <c r="CJ155" s="36">
        <f t="shared" ca="1" si="147"/>
        <v>0.24313447970728644</v>
      </c>
      <c r="CK155" s="36">
        <f t="shared" ca="1" si="147"/>
        <v>0.24313447970728644</v>
      </c>
      <c r="CL155" s="36">
        <f t="shared" ca="1" si="147"/>
        <v>0.24313447970728644</v>
      </c>
      <c r="CM155" s="36">
        <f t="shared" ca="1" si="147"/>
        <v>0.24313447970728644</v>
      </c>
      <c r="CN155" s="56">
        <f t="shared" ca="1" si="147"/>
        <v>0.24313447970728644</v>
      </c>
      <c r="CO155" s="56">
        <f t="shared" ca="1" si="147"/>
        <v>0.24313447970728644</v>
      </c>
      <c r="CP155" s="56">
        <f t="shared" ca="1" si="147"/>
        <v>0.48626895941457288</v>
      </c>
      <c r="CQ155" s="56">
        <f t="shared" ca="1" si="147"/>
        <v>0.72940343912185923</v>
      </c>
      <c r="CR155" s="56">
        <f t="shared" ca="1" si="147"/>
        <v>1.2156723985364322</v>
      </c>
      <c r="CS155" s="82">
        <f t="shared" ca="1" si="141"/>
        <v>2.4313447970728643</v>
      </c>
      <c r="CT155" s="82">
        <f t="shared" ca="1" si="141"/>
        <v>4.8626895941457287</v>
      </c>
      <c r="CU155" s="82">
        <f t="shared" ca="1" si="141"/>
        <v>9.7253791882914573</v>
      </c>
      <c r="CV155" s="82">
        <f t="shared" ca="1" si="141"/>
        <v>19.450758376582915</v>
      </c>
      <c r="CW155" s="36">
        <f t="shared" ca="1" si="148"/>
        <v>0.63383040000000013</v>
      </c>
      <c r="CX155" s="36">
        <f t="shared" ca="1" si="148"/>
        <v>0.34332480000000004</v>
      </c>
      <c r="CY155" s="36">
        <f t="shared" ca="1" si="148"/>
        <v>0.21683671578947372</v>
      </c>
      <c r="CZ155" s="36">
        <f t="shared" ca="1" si="148"/>
        <v>0.14981445818181818</v>
      </c>
      <c r="DA155" s="36">
        <f t="shared" ca="1" si="148"/>
        <v>0.13183672320000003</v>
      </c>
      <c r="DB155" s="36">
        <f t="shared" ca="1" si="148"/>
        <v>0.13183672320000003</v>
      </c>
      <c r="DC155" s="36">
        <f t="shared" ca="1" si="148"/>
        <v>0.13183672320000003</v>
      </c>
      <c r="DD155" s="36">
        <f t="shared" ca="1" si="148"/>
        <v>0.13183672320000003</v>
      </c>
      <c r="DE155" s="36">
        <f t="shared" ca="1" si="148"/>
        <v>0.13183672320000003</v>
      </c>
      <c r="DF155" s="56">
        <f t="shared" ca="1" si="148"/>
        <v>0.13183672320000003</v>
      </c>
      <c r="DG155" s="56">
        <f t="shared" ca="1" si="148"/>
        <v>0.13183672320000003</v>
      </c>
      <c r="DH155" s="56">
        <f t="shared" ca="1" si="148"/>
        <v>0.26367344640000007</v>
      </c>
      <c r="DI155" s="56">
        <f t="shared" ca="1" si="148"/>
        <v>0.39551016960000002</v>
      </c>
      <c r="DJ155" s="56">
        <f t="shared" ca="1" si="148"/>
        <v>0.65918361600000019</v>
      </c>
      <c r="DK155" s="82">
        <f t="shared" ca="1" si="142"/>
        <v>1.3183672320000004</v>
      </c>
      <c r="DL155" s="82">
        <f t="shared" ca="1" si="142"/>
        <v>2.6367344640000008</v>
      </c>
      <c r="DM155" s="82">
        <f t="shared" ca="1" si="142"/>
        <v>5.2734689280000016</v>
      </c>
      <c r="DN155" s="82">
        <f t="shared" ca="1" si="142"/>
        <v>10.546937856000003</v>
      </c>
      <c r="DO155" s="36">
        <f t="shared" ca="1" si="149"/>
        <v>0.19246718273538466</v>
      </c>
      <c r="DP155" s="36">
        <f t="shared" ca="1" si="149"/>
        <v>0.10425305731500002</v>
      </c>
      <c r="DQ155" s="36">
        <f t="shared" ca="1" si="149"/>
        <v>6.5844036198947381E-2</v>
      </c>
      <c r="DR155" s="36">
        <f t="shared" ca="1" si="149"/>
        <v>4.5492243192000008E-2</v>
      </c>
      <c r="DS155" s="36">
        <f t="shared" ca="1" si="149"/>
        <v>4.0033174008960011E-2</v>
      </c>
      <c r="DT155" s="36">
        <f t="shared" ca="1" si="149"/>
        <v>4.0033174008960011E-2</v>
      </c>
      <c r="DU155" s="36">
        <f t="shared" ca="1" si="149"/>
        <v>4.0033174008960011E-2</v>
      </c>
      <c r="DV155" s="36">
        <f t="shared" ca="1" si="149"/>
        <v>4.0033174008960011E-2</v>
      </c>
      <c r="DW155" s="36">
        <f t="shared" ca="1" si="149"/>
        <v>4.0033174008960011E-2</v>
      </c>
      <c r="DX155" s="56">
        <f t="shared" ca="1" si="149"/>
        <v>4.0033174008960011E-2</v>
      </c>
      <c r="DY155" s="56">
        <f t="shared" ca="1" si="149"/>
        <v>4.0033174008960011E-2</v>
      </c>
      <c r="DZ155" s="56">
        <f t="shared" ca="1" si="149"/>
        <v>8.0066348017920022E-2</v>
      </c>
      <c r="EA155" s="56">
        <f t="shared" ca="1" si="149"/>
        <v>0.12009952202688003</v>
      </c>
      <c r="EB155" s="56">
        <f t="shared" ca="1" si="149"/>
        <v>0.20016587004480008</v>
      </c>
      <c r="EC155" s="82">
        <f t="shared" ca="1" si="143"/>
        <v>0.40033174008960015</v>
      </c>
      <c r="ED155" s="82">
        <f t="shared" ca="1" si="143"/>
        <v>0.8006634801792003</v>
      </c>
      <c r="EE155" s="82">
        <f t="shared" ca="1" si="143"/>
        <v>1.6013269603584006</v>
      </c>
      <c r="EF155" s="82">
        <f t="shared" ca="1" si="143"/>
        <v>3.2026539207168012</v>
      </c>
      <c r="EG155" s="36">
        <f t="shared" ca="1" si="150"/>
        <v>5.5689139938461522E-2</v>
      </c>
      <c r="EH155" s="36">
        <f t="shared" ca="1" si="150"/>
        <v>3.0164950799999993E-2</v>
      </c>
      <c r="EI155" s="36">
        <f t="shared" ca="1" si="150"/>
        <v>1.9051547873684207E-2</v>
      </c>
      <c r="EJ155" s="36">
        <f t="shared" ca="1" si="150"/>
        <v>1.3162887621818177E-2</v>
      </c>
      <c r="EK155" s="36">
        <f t="shared" ca="1" si="150"/>
        <v>1.1583341107199998E-2</v>
      </c>
      <c r="EL155" s="36">
        <f t="shared" ca="1" si="150"/>
        <v>1.1583341107199998E-2</v>
      </c>
      <c r="EM155" s="36">
        <f t="shared" ca="1" si="150"/>
        <v>1.1583341107199998E-2</v>
      </c>
      <c r="EN155" s="36">
        <f t="shared" ca="1" si="150"/>
        <v>1.1583341107199998E-2</v>
      </c>
      <c r="EO155" s="36">
        <f t="shared" ca="1" si="150"/>
        <v>1.1583341107199998E-2</v>
      </c>
      <c r="EP155" s="56">
        <f t="shared" ca="1" si="150"/>
        <v>1.1583341107199998E-2</v>
      </c>
      <c r="EQ155" s="56">
        <f t="shared" ca="1" si="150"/>
        <v>1.1583341107199998E-2</v>
      </c>
      <c r="ER155" s="56">
        <f t="shared" ca="1" si="150"/>
        <v>2.3166682214399995E-2</v>
      </c>
      <c r="ES155" s="56">
        <f t="shared" ca="1" si="150"/>
        <v>3.4750023321599988E-2</v>
      </c>
      <c r="ET155" s="56">
        <f t="shared" ca="1" si="150"/>
        <v>5.7916705535999993E-2</v>
      </c>
      <c r="EU155" s="82">
        <f t="shared" ca="1" si="144"/>
        <v>0.11583341107199999</v>
      </c>
      <c r="EV155" s="82">
        <f t="shared" ca="1" si="144"/>
        <v>0.23166682214399997</v>
      </c>
      <c r="EW155" s="82">
        <f t="shared" ca="1" si="144"/>
        <v>0.46333364428799995</v>
      </c>
      <c r="EX155" s="82">
        <f t="shared" ca="1" si="144"/>
        <v>0.92666728857599989</v>
      </c>
    </row>
    <row r="156" spans="19:154" x14ac:dyDescent="0.15">
      <c r="S156" s="36">
        <v>153</v>
      </c>
      <c r="T156" s="40">
        <f>引用信息!W175</f>
        <v>264.11647478215286</v>
      </c>
      <c r="U156" s="40">
        <f>引用信息!X175</f>
        <v>18.788163337847166</v>
      </c>
      <c r="V156" s="40">
        <f>引用信息!Y175</f>
        <v>7.5008000000000008</v>
      </c>
      <c r="W156" s="40">
        <f>引用信息!Z175</f>
        <v>2.0123122800000006</v>
      </c>
      <c r="X156" s="40">
        <f>引用信息!AA175</f>
        <v>0.58224959999999992</v>
      </c>
      <c r="Y156" s="37">
        <f>IF(INT(求节点($J$4:$J$21,$I$4:$I$21,节奏总纲!AD156))&gt;$I$21,$I$21,INT(求节点($J$4:$J$21,$I$4:$I$21,节奏总纲!AD156)))</f>
        <v>18</v>
      </c>
      <c r="Z156" s="37">
        <f>IF(INT(求节点($J$4:$J$21,$I$4:$I$21,节奏总纲!AE156))&gt;$I$21,$I$21,INT(求节点($J$4:$J$21,$I$4:$I$21,节奏总纲!AE156)))</f>
        <v>18</v>
      </c>
      <c r="AA156" s="37">
        <f>IF(INT(求节点($J$4:$J$21,$I$4:$I$21,节奏总纲!AF156))&gt;$I$21,$I$21,INT(求节点($J$4:$J$21,$I$4:$I$21,节奏总纲!AF156)))</f>
        <v>18</v>
      </c>
      <c r="AB156" s="37">
        <f>IF(INT(求节点($J$4:$J$21,$I$4:$I$21,节奏总纲!AG156))&gt;$I$21,$I$21,INT(求节点($J$4:$J$21,$I$4:$I$21,节奏总纲!AG156)))</f>
        <v>18</v>
      </c>
      <c r="AC156" s="37">
        <f>IF(INT(求节点($J$4:$J$21,$I$4:$I$21,节奏总纲!AH156))&gt;$I$21,$I$21,INT(求节点($J$4:$J$21,$I$4:$I$21,节奏总纲!AH156)))</f>
        <v>18</v>
      </c>
      <c r="AD156" s="55">
        <f>('[2]功能-行军令'!F$7+'[2]功能-行军令'!F$14+24*60/'[2]功能-行军令'!$F$18)*'[2]功能-行军令'!$AJ$7</f>
        <v>27.599999999999998</v>
      </c>
      <c r="AE156" s="55">
        <f>('[2]功能-行军令'!G$7+'[2]功能-行军令'!G$14+24*60/'[2]功能-行军令'!$F$18)*'[2]功能-行军令'!$AJ$7</f>
        <v>40.199999999999996</v>
      </c>
      <c r="AF156" s="55">
        <f>('[2]功能-行军令'!H$7+'[2]功能-行军令'!H$14+24*60/'[2]功能-行军令'!$F$18)*'[2]功能-行军令'!$AJ$7</f>
        <v>54.6</v>
      </c>
      <c r="AG156" s="55">
        <f>('[2]功能-行军令'!I$7+'[2]功能-行军令'!I$14+24*60/'[2]功能-行军令'!$F$18)*'[2]功能-行军令'!$AJ$7</f>
        <v>61.8</v>
      </c>
      <c r="AH156" s="55">
        <f>('[2]功能-行军令'!J$7+'[2]功能-行军令'!J$14+24*60/'[2]功能-行军令'!$F$18)*'[2]功能-行军令'!$AJ$7</f>
        <v>61.8</v>
      </c>
      <c r="AL156" s="35">
        <v>153</v>
      </c>
      <c r="AM156" s="28">
        <f t="shared" ca="1" si="151"/>
        <v>13.253517652850576</v>
      </c>
      <c r="AN156" s="28">
        <f t="shared" ca="1" si="151"/>
        <v>7.1789887286273952</v>
      </c>
      <c r="AO156" s="28">
        <f t="shared" ca="1" si="151"/>
        <v>4.5340981443962498</v>
      </c>
      <c r="AP156" s="28">
        <f t="shared" ca="1" si="151"/>
        <v>3.1326496270374085</v>
      </c>
      <c r="AQ156" s="28">
        <f t="shared" ca="1" si="151"/>
        <v>2.7567316717929198</v>
      </c>
      <c r="AR156" s="28">
        <f t="shared" ca="1" si="151"/>
        <v>2.7567316717929198</v>
      </c>
      <c r="AS156" s="28">
        <f t="shared" ca="1" si="151"/>
        <v>2.7567316717929198</v>
      </c>
      <c r="AT156" s="28">
        <f t="shared" ca="1" si="151"/>
        <v>2.7567316717929198</v>
      </c>
      <c r="AU156" s="28">
        <f t="shared" ca="1" si="124"/>
        <v>2.7567316717929198</v>
      </c>
      <c r="AV156" s="28">
        <f t="shared" ca="1" si="145"/>
        <v>2.7567316717929198</v>
      </c>
      <c r="AW156" s="28">
        <f t="shared" ca="1" si="145"/>
        <v>2.7567316717929198</v>
      </c>
      <c r="AX156" s="28">
        <f t="shared" ca="1" si="145"/>
        <v>5.5134633435858396</v>
      </c>
      <c r="AY156" s="28">
        <f t="shared" ca="1" si="145"/>
        <v>8.2701950153787589</v>
      </c>
      <c r="AZ156" s="28">
        <f t="shared" ca="1" si="145"/>
        <v>13.783658358964599</v>
      </c>
      <c r="BA156" s="28">
        <f t="shared" ca="1" si="139"/>
        <v>27.567316717929199</v>
      </c>
      <c r="BB156" s="28">
        <f t="shared" ca="1" si="139"/>
        <v>55.134633435858397</v>
      </c>
      <c r="BC156" s="28">
        <f t="shared" ca="1" si="139"/>
        <v>110.26926687171679</v>
      </c>
      <c r="BD156" s="28">
        <f t="shared" ca="1" si="139"/>
        <v>220.53853374343359</v>
      </c>
      <c r="BE156" s="28"/>
      <c r="BF156" s="28">
        <f t="shared" ca="1" si="125"/>
        <v>488.47344334232923</v>
      </c>
      <c r="BG156" s="28"/>
      <c r="BI156" s="28"/>
      <c r="BJ156" s="28"/>
      <c r="BK156" s="28"/>
      <c r="BL156" s="36">
        <v>153</v>
      </c>
      <c r="BM156" s="36">
        <f t="shared" ca="1" si="146"/>
        <v>11.214791852288336</v>
      </c>
      <c r="BN156" s="36">
        <f t="shared" ca="1" si="146"/>
        <v>6.0746789199895153</v>
      </c>
      <c r="BO156" s="36">
        <f t="shared" ca="1" si="146"/>
        <v>3.8366393178881149</v>
      </c>
      <c r="BP156" s="36">
        <f t="shared" ca="1" si="146"/>
        <v>2.6507689832681516</v>
      </c>
      <c r="BQ156" s="36">
        <f t="shared" ca="1" si="146"/>
        <v>2.3326767052759738</v>
      </c>
      <c r="BR156" s="36">
        <f t="shared" ca="1" si="146"/>
        <v>2.3326767052759738</v>
      </c>
      <c r="BS156" s="36">
        <f t="shared" ca="1" si="146"/>
        <v>2.3326767052759738</v>
      </c>
      <c r="BT156" s="36">
        <f t="shared" ca="1" si="146"/>
        <v>2.3326767052759738</v>
      </c>
      <c r="BU156" s="36">
        <f t="shared" ca="1" si="146"/>
        <v>2.3326767052759738</v>
      </c>
      <c r="BV156" s="56">
        <f t="shared" ca="1" si="146"/>
        <v>2.3326767052759738</v>
      </c>
      <c r="BW156" s="56">
        <f t="shared" ca="1" si="146"/>
        <v>2.3326767052759738</v>
      </c>
      <c r="BX156" s="56">
        <f t="shared" ca="1" si="146"/>
        <v>4.6653534105519476</v>
      </c>
      <c r="BY156" s="56">
        <f t="shared" ca="1" si="146"/>
        <v>6.9980301158279206</v>
      </c>
      <c r="BZ156" s="56">
        <f t="shared" ca="1" si="146"/>
        <v>11.663383526379871</v>
      </c>
      <c r="CA156" s="82">
        <f t="shared" ca="1" si="140"/>
        <v>23.326767052759742</v>
      </c>
      <c r="CB156" s="82">
        <f t="shared" ca="1" si="140"/>
        <v>46.653534105519483</v>
      </c>
      <c r="CC156" s="82">
        <f t="shared" ca="1" si="140"/>
        <v>93.307068211038967</v>
      </c>
      <c r="CD156" s="82">
        <f t="shared" ca="1" si="140"/>
        <v>186.61413642207793</v>
      </c>
      <c r="CE156" s="36">
        <f t="shared" ca="1" si="147"/>
        <v>1.1619756402791632</v>
      </c>
      <c r="CF156" s="36">
        <f t="shared" ca="1" si="147"/>
        <v>0.62940347181788003</v>
      </c>
      <c r="CG156" s="36">
        <f t="shared" ca="1" si="147"/>
        <v>0.39751798220076634</v>
      </c>
      <c r="CH156" s="36">
        <f t="shared" ca="1" si="147"/>
        <v>0.27464878770234763</v>
      </c>
      <c r="CI156" s="36">
        <f t="shared" ca="1" si="147"/>
        <v>0.24169093317806592</v>
      </c>
      <c r="CJ156" s="36">
        <f t="shared" ca="1" si="147"/>
        <v>0.24169093317806592</v>
      </c>
      <c r="CK156" s="36">
        <f t="shared" ca="1" si="147"/>
        <v>0.24169093317806592</v>
      </c>
      <c r="CL156" s="36">
        <f t="shared" ca="1" si="147"/>
        <v>0.24169093317806592</v>
      </c>
      <c r="CM156" s="36">
        <f t="shared" ca="1" si="147"/>
        <v>0.24169093317806592</v>
      </c>
      <c r="CN156" s="56">
        <f t="shared" ca="1" si="147"/>
        <v>0.24169093317806592</v>
      </c>
      <c r="CO156" s="56">
        <f t="shared" ca="1" si="147"/>
        <v>0.24169093317806592</v>
      </c>
      <c r="CP156" s="56">
        <f t="shared" ca="1" si="147"/>
        <v>0.48338186635613184</v>
      </c>
      <c r="CQ156" s="56">
        <f t="shared" ca="1" si="147"/>
        <v>0.72507279953419779</v>
      </c>
      <c r="CR156" s="56">
        <f t="shared" ca="1" si="147"/>
        <v>1.2084546658903299</v>
      </c>
      <c r="CS156" s="82">
        <f t="shared" ca="1" si="141"/>
        <v>2.4169093317806598</v>
      </c>
      <c r="CT156" s="82">
        <f t="shared" ca="1" si="141"/>
        <v>4.8338186635613196</v>
      </c>
      <c r="CU156" s="82">
        <f t="shared" ca="1" si="141"/>
        <v>9.6676373271226392</v>
      </c>
      <c r="CV156" s="82">
        <f t="shared" ca="1" si="141"/>
        <v>19.335274654245278</v>
      </c>
      <c r="CW156" s="36">
        <f t="shared" ca="1" si="148"/>
        <v>0.63006720000000016</v>
      </c>
      <c r="CX156" s="36">
        <f t="shared" ca="1" si="148"/>
        <v>0.34128640000000005</v>
      </c>
      <c r="CY156" s="36">
        <f t="shared" ca="1" si="148"/>
        <v>0.21554930526315794</v>
      </c>
      <c r="CZ156" s="36">
        <f t="shared" ca="1" si="148"/>
        <v>0.14892497454545456</v>
      </c>
      <c r="DA156" s="36">
        <f t="shared" ca="1" si="148"/>
        <v>0.13105397760000004</v>
      </c>
      <c r="DB156" s="36">
        <f t="shared" ca="1" si="148"/>
        <v>0.13105397760000004</v>
      </c>
      <c r="DC156" s="36">
        <f t="shared" ca="1" si="148"/>
        <v>0.13105397760000004</v>
      </c>
      <c r="DD156" s="36">
        <f t="shared" ca="1" si="148"/>
        <v>0.13105397760000004</v>
      </c>
      <c r="DE156" s="36">
        <f t="shared" ca="1" si="148"/>
        <v>0.13105397760000004</v>
      </c>
      <c r="DF156" s="56">
        <f t="shared" ca="1" si="148"/>
        <v>0.13105397760000004</v>
      </c>
      <c r="DG156" s="56">
        <f t="shared" ca="1" si="148"/>
        <v>0.13105397760000004</v>
      </c>
      <c r="DH156" s="56">
        <f t="shared" ca="1" si="148"/>
        <v>0.26210795520000008</v>
      </c>
      <c r="DI156" s="56">
        <f t="shared" ca="1" si="148"/>
        <v>0.3931619328</v>
      </c>
      <c r="DJ156" s="56">
        <f t="shared" ca="1" si="148"/>
        <v>0.65526988800000008</v>
      </c>
      <c r="DK156" s="82">
        <f t="shared" ca="1" si="142"/>
        <v>1.3105397760000002</v>
      </c>
      <c r="DL156" s="82">
        <f t="shared" ca="1" si="142"/>
        <v>2.6210795520000003</v>
      </c>
      <c r="DM156" s="82">
        <f t="shared" ca="1" si="142"/>
        <v>5.2421591040000006</v>
      </c>
      <c r="DN156" s="82">
        <f t="shared" ca="1" si="142"/>
        <v>10.484318208000001</v>
      </c>
      <c r="DO156" s="36">
        <f t="shared" ca="1" si="149"/>
        <v>0.19132445985230775</v>
      </c>
      <c r="DP156" s="36">
        <f t="shared" ca="1" si="149"/>
        <v>0.10363408242000004</v>
      </c>
      <c r="DQ156" s="36">
        <f t="shared" ca="1" si="149"/>
        <v>6.5453104686315808E-2</v>
      </c>
      <c r="DR156" s="36">
        <f t="shared" ca="1" si="149"/>
        <v>4.5222145056000009E-2</v>
      </c>
      <c r="DS156" s="36">
        <f t="shared" ca="1" si="149"/>
        <v>3.9795487649280009E-2</v>
      </c>
      <c r="DT156" s="36">
        <f t="shared" ca="1" si="149"/>
        <v>3.9795487649280009E-2</v>
      </c>
      <c r="DU156" s="36">
        <f t="shared" ca="1" si="149"/>
        <v>3.9795487649280009E-2</v>
      </c>
      <c r="DV156" s="36">
        <f t="shared" ca="1" si="149"/>
        <v>3.9795487649280009E-2</v>
      </c>
      <c r="DW156" s="36">
        <f t="shared" ca="1" si="149"/>
        <v>3.9795487649280009E-2</v>
      </c>
      <c r="DX156" s="56">
        <f t="shared" ca="1" si="149"/>
        <v>3.9795487649280009E-2</v>
      </c>
      <c r="DY156" s="56">
        <f t="shared" ca="1" si="149"/>
        <v>3.9795487649280009E-2</v>
      </c>
      <c r="DZ156" s="56">
        <f t="shared" ca="1" si="149"/>
        <v>7.9590975298560018E-2</v>
      </c>
      <c r="EA156" s="56">
        <f t="shared" ca="1" si="149"/>
        <v>0.11938646294784003</v>
      </c>
      <c r="EB156" s="56">
        <f t="shared" ca="1" si="149"/>
        <v>0.19897743824640005</v>
      </c>
      <c r="EC156" s="82">
        <f t="shared" ca="1" si="143"/>
        <v>0.39795487649280009</v>
      </c>
      <c r="ED156" s="82">
        <f t="shared" ca="1" si="143"/>
        <v>0.79590975298560018</v>
      </c>
      <c r="EE156" s="82">
        <f t="shared" ca="1" si="143"/>
        <v>1.5918195059712004</v>
      </c>
      <c r="EF156" s="82">
        <f t="shared" ca="1" si="143"/>
        <v>3.1836390119424007</v>
      </c>
      <c r="EG156" s="36">
        <f t="shared" ca="1" si="150"/>
        <v>5.5358500430769217E-2</v>
      </c>
      <c r="EH156" s="36">
        <f t="shared" ca="1" si="150"/>
        <v>2.9985854399999994E-2</v>
      </c>
      <c r="EI156" s="36">
        <f t="shared" ca="1" si="150"/>
        <v>1.8938434357894732E-2</v>
      </c>
      <c r="EJ156" s="36">
        <f t="shared" ca="1" si="150"/>
        <v>1.3084736465454541E-2</v>
      </c>
      <c r="EK156" s="36">
        <f t="shared" ca="1" si="150"/>
        <v>1.1514568089599997E-2</v>
      </c>
      <c r="EL156" s="36">
        <f t="shared" ca="1" si="150"/>
        <v>1.1514568089599997E-2</v>
      </c>
      <c r="EM156" s="36">
        <f t="shared" ca="1" si="150"/>
        <v>1.1514568089599997E-2</v>
      </c>
      <c r="EN156" s="36">
        <f t="shared" ca="1" si="150"/>
        <v>1.1514568089599997E-2</v>
      </c>
      <c r="EO156" s="36">
        <f t="shared" ca="1" si="150"/>
        <v>1.1514568089599997E-2</v>
      </c>
      <c r="EP156" s="56">
        <f t="shared" ca="1" si="150"/>
        <v>1.1514568089599997E-2</v>
      </c>
      <c r="EQ156" s="56">
        <f t="shared" ca="1" si="150"/>
        <v>1.1514568089599997E-2</v>
      </c>
      <c r="ER156" s="56">
        <f t="shared" ca="1" si="150"/>
        <v>2.3029136179199994E-2</v>
      </c>
      <c r="ES156" s="56">
        <f t="shared" ca="1" si="150"/>
        <v>3.4543704268799991E-2</v>
      </c>
      <c r="ET156" s="56">
        <f t="shared" ca="1" si="150"/>
        <v>5.7572840447999984E-2</v>
      </c>
      <c r="EU156" s="82">
        <f t="shared" ca="1" si="144"/>
        <v>0.11514568089599997</v>
      </c>
      <c r="EV156" s="82">
        <f t="shared" ca="1" si="144"/>
        <v>0.23029136179199994</v>
      </c>
      <c r="EW156" s="82">
        <f t="shared" ca="1" si="144"/>
        <v>0.46058272358399988</v>
      </c>
      <c r="EX156" s="82">
        <f t="shared" ca="1" si="144"/>
        <v>0.92116544716799975</v>
      </c>
    </row>
    <row r="157" spans="19:154" x14ac:dyDescent="0.15">
      <c r="S157" s="36">
        <v>154</v>
      </c>
      <c r="T157" s="40">
        <f>引用信息!W176</f>
        <v>262.53898730478505</v>
      </c>
      <c r="U157" s="40">
        <f>引用信息!X176</f>
        <v>18.675947345214972</v>
      </c>
      <c r="V157" s="40">
        <f>引用信息!Y176</f>
        <v>7.4560000000000004</v>
      </c>
      <c r="W157" s="40">
        <f>引用信息!Z176</f>
        <v>2.0002933500000006</v>
      </c>
      <c r="X157" s="40">
        <f>引用信息!AA176</f>
        <v>0.57877199999999995</v>
      </c>
      <c r="Y157" s="37">
        <f>IF(INT(求节点($J$4:$J$21,$I$4:$I$21,节奏总纲!AD157))&gt;$I$21,$I$21,INT(求节点($J$4:$J$21,$I$4:$I$21,节奏总纲!AD157)))</f>
        <v>18</v>
      </c>
      <c r="Z157" s="37">
        <f>IF(INT(求节点($J$4:$J$21,$I$4:$I$21,节奏总纲!AE157))&gt;$I$21,$I$21,INT(求节点($J$4:$J$21,$I$4:$I$21,节奏总纲!AE157)))</f>
        <v>18</v>
      </c>
      <c r="AA157" s="37">
        <f>IF(INT(求节点($J$4:$J$21,$I$4:$I$21,节奏总纲!AF157))&gt;$I$21,$I$21,INT(求节点($J$4:$J$21,$I$4:$I$21,节奏总纲!AF157)))</f>
        <v>18</v>
      </c>
      <c r="AB157" s="37">
        <f>IF(INT(求节点($J$4:$J$21,$I$4:$I$21,节奏总纲!AG157))&gt;$I$21,$I$21,INT(求节点($J$4:$J$21,$I$4:$I$21,节奏总纲!AG157)))</f>
        <v>18</v>
      </c>
      <c r="AC157" s="37">
        <f>IF(INT(求节点($J$4:$J$21,$I$4:$I$21,节奏总纲!AH157))&gt;$I$21,$I$21,INT(求节点($J$4:$J$21,$I$4:$I$21,节奏总纲!AH157)))</f>
        <v>18</v>
      </c>
      <c r="AD157" s="55">
        <f>('[2]功能-行军令'!F$7+'[2]功能-行军令'!F$14+24*60/'[2]功能-行军令'!$F$18)*'[2]功能-行军令'!$AJ$7</f>
        <v>27.599999999999998</v>
      </c>
      <c r="AE157" s="55">
        <f>('[2]功能-行军令'!G$7+'[2]功能-行军令'!G$14+24*60/'[2]功能-行军令'!$F$18)*'[2]功能-行军令'!$AJ$7</f>
        <v>40.199999999999996</v>
      </c>
      <c r="AF157" s="55">
        <f>('[2]功能-行军令'!H$7+'[2]功能-行军令'!H$14+24*60/'[2]功能-行军令'!$F$18)*'[2]功能-行军令'!$AJ$7</f>
        <v>54.6</v>
      </c>
      <c r="AG157" s="55">
        <f>('[2]功能-行军令'!I$7+'[2]功能-行军令'!I$14+24*60/'[2]功能-行军令'!$F$18)*'[2]功能-行军令'!$AJ$7</f>
        <v>61.8</v>
      </c>
      <c r="AH157" s="55">
        <f>('[2]功能-行军令'!J$7+'[2]功能-行军令'!J$14+24*60/'[2]功能-行军令'!$F$18)*'[2]功能-行军令'!$AJ$7</f>
        <v>61.8</v>
      </c>
      <c r="AL157" s="35">
        <v>154</v>
      </c>
      <c r="AM157" s="28">
        <f t="shared" ca="1" si="151"/>
        <v>13.17435841772263</v>
      </c>
      <c r="AN157" s="28">
        <f t="shared" ca="1" si="151"/>
        <v>7.1361108095997574</v>
      </c>
      <c r="AO157" s="28">
        <f t="shared" ca="1" si="151"/>
        <v>4.5070173534314266</v>
      </c>
      <c r="AP157" s="28">
        <f t="shared" ca="1" si="151"/>
        <v>3.1139392623708031</v>
      </c>
      <c r="AQ157" s="28">
        <f t="shared" ca="1" si="151"/>
        <v>2.7402665508863069</v>
      </c>
      <c r="AR157" s="28">
        <f t="shared" ca="1" si="151"/>
        <v>2.7402665508863069</v>
      </c>
      <c r="AS157" s="28">
        <f t="shared" ca="1" si="151"/>
        <v>2.7402665508863069</v>
      </c>
      <c r="AT157" s="28">
        <f t="shared" ca="1" si="151"/>
        <v>2.7402665508863069</v>
      </c>
      <c r="AU157" s="28">
        <f t="shared" ca="1" si="124"/>
        <v>2.7402665508863069</v>
      </c>
      <c r="AV157" s="28">
        <f t="shared" ca="1" si="145"/>
        <v>2.7402665508863069</v>
      </c>
      <c r="AW157" s="28">
        <f t="shared" ca="1" si="145"/>
        <v>2.7402665508863069</v>
      </c>
      <c r="AX157" s="28">
        <f t="shared" ca="1" si="145"/>
        <v>5.4805331017726138</v>
      </c>
      <c r="AY157" s="28">
        <f t="shared" ca="1" si="145"/>
        <v>8.220799652658922</v>
      </c>
      <c r="AZ157" s="28">
        <f t="shared" ca="1" si="145"/>
        <v>13.701332754431535</v>
      </c>
      <c r="BA157" s="28">
        <f t="shared" ca="1" si="139"/>
        <v>27.40266550886307</v>
      </c>
      <c r="BB157" s="28">
        <f t="shared" ca="1" si="139"/>
        <v>54.805331017726139</v>
      </c>
      <c r="BC157" s="28">
        <f t="shared" ca="1" si="139"/>
        <v>109.61066203545228</v>
      </c>
      <c r="BD157" s="28">
        <f t="shared" ca="1" si="139"/>
        <v>219.22132407090456</v>
      </c>
      <c r="BE157" s="28"/>
      <c r="BF157" s="28">
        <f t="shared" ca="1" si="125"/>
        <v>485.55593984113784</v>
      </c>
      <c r="BG157" s="28"/>
      <c r="BI157" s="28"/>
      <c r="BJ157" s="28"/>
      <c r="BK157" s="28"/>
      <c r="BL157" s="36">
        <v>154</v>
      </c>
      <c r="BM157" s="36">
        <f t="shared" ca="1" si="146"/>
        <v>11.147809307095487</v>
      </c>
      <c r="BN157" s="36">
        <f t="shared" ca="1" si="146"/>
        <v>6.0383967080100556</v>
      </c>
      <c r="BO157" s="36">
        <f t="shared" ca="1" si="146"/>
        <v>3.8137242366379298</v>
      </c>
      <c r="BP157" s="36">
        <f t="shared" ca="1" si="146"/>
        <v>2.6349367453134787</v>
      </c>
      <c r="BQ157" s="36">
        <f t="shared" ca="1" si="146"/>
        <v>2.3187443358758615</v>
      </c>
      <c r="BR157" s="36">
        <f t="shared" ca="1" si="146"/>
        <v>2.3187443358758615</v>
      </c>
      <c r="BS157" s="36">
        <f t="shared" ca="1" si="146"/>
        <v>2.3187443358758615</v>
      </c>
      <c r="BT157" s="36">
        <f t="shared" ca="1" si="146"/>
        <v>2.3187443358758615</v>
      </c>
      <c r="BU157" s="36">
        <f t="shared" ca="1" si="146"/>
        <v>2.3187443358758615</v>
      </c>
      <c r="BV157" s="56">
        <f t="shared" ca="1" si="146"/>
        <v>2.3187443358758615</v>
      </c>
      <c r="BW157" s="56">
        <f t="shared" ca="1" si="146"/>
        <v>2.3187443358758615</v>
      </c>
      <c r="BX157" s="56">
        <f t="shared" ca="1" si="146"/>
        <v>4.637488671751723</v>
      </c>
      <c r="BY157" s="56">
        <f t="shared" ca="1" si="146"/>
        <v>6.956233007627584</v>
      </c>
      <c r="BZ157" s="56">
        <f t="shared" ca="1" si="146"/>
        <v>11.593721679379309</v>
      </c>
      <c r="CA157" s="82">
        <f t="shared" ca="1" si="140"/>
        <v>23.187443358758618</v>
      </c>
      <c r="CB157" s="82">
        <f t="shared" ca="1" si="140"/>
        <v>46.374886717517235</v>
      </c>
      <c r="CC157" s="82">
        <f t="shared" ca="1" si="140"/>
        <v>92.74977343503447</v>
      </c>
      <c r="CD157" s="82">
        <f t="shared" ca="1" si="140"/>
        <v>185.49954687006894</v>
      </c>
      <c r="CE157" s="36">
        <f t="shared" ca="1" si="147"/>
        <v>1.1550355127348335</v>
      </c>
      <c r="CF157" s="36">
        <f t="shared" ca="1" si="147"/>
        <v>0.62564423606470154</v>
      </c>
      <c r="CG157" s="36">
        <f t="shared" ca="1" si="147"/>
        <v>0.39514372804086412</v>
      </c>
      <c r="CH157" s="36">
        <f t="shared" ca="1" si="147"/>
        <v>0.27300839391914244</v>
      </c>
      <c r="CI157" s="36">
        <f t="shared" ca="1" si="147"/>
        <v>0.24024738664884537</v>
      </c>
      <c r="CJ157" s="36">
        <f t="shared" ca="1" si="147"/>
        <v>0.24024738664884537</v>
      </c>
      <c r="CK157" s="36">
        <f t="shared" ca="1" si="147"/>
        <v>0.24024738664884537</v>
      </c>
      <c r="CL157" s="36">
        <f t="shared" ca="1" si="147"/>
        <v>0.24024738664884537</v>
      </c>
      <c r="CM157" s="36">
        <f t="shared" ca="1" si="147"/>
        <v>0.24024738664884537</v>
      </c>
      <c r="CN157" s="56">
        <f t="shared" ca="1" si="147"/>
        <v>0.24024738664884537</v>
      </c>
      <c r="CO157" s="56">
        <f t="shared" ca="1" si="147"/>
        <v>0.24024738664884537</v>
      </c>
      <c r="CP157" s="56">
        <f t="shared" ca="1" si="147"/>
        <v>0.48049477329769075</v>
      </c>
      <c r="CQ157" s="56">
        <f t="shared" ca="1" si="147"/>
        <v>0.72074215994653612</v>
      </c>
      <c r="CR157" s="56">
        <f t="shared" ca="1" si="147"/>
        <v>1.201236933244227</v>
      </c>
      <c r="CS157" s="82">
        <f t="shared" ca="1" si="141"/>
        <v>2.402473866488454</v>
      </c>
      <c r="CT157" s="82">
        <f t="shared" ca="1" si="141"/>
        <v>4.8049477329769079</v>
      </c>
      <c r="CU157" s="82">
        <f t="shared" ca="1" si="141"/>
        <v>9.6098954659538158</v>
      </c>
      <c r="CV157" s="82">
        <f t="shared" ca="1" si="141"/>
        <v>19.219790931907632</v>
      </c>
      <c r="CW157" s="36">
        <f t="shared" ca="1" si="148"/>
        <v>0.62630399999999997</v>
      </c>
      <c r="CX157" s="36">
        <f t="shared" ca="1" si="148"/>
        <v>0.33924799999999999</v>
      </c>
      <c r="CY157" s="36">
        <f t="shared" ca="1" si="148"/>
        <v>0.2142618947368421</v>
      </c>
      <c r="CZ157" s="36">
        <f t="shared" ca="1" si="148"/>
        <v>0.14803549090909088</v>
      </c>
      <c r="DA157" s="36">
        <f t="shared" ca="1" si="148"/>
        <v>0.13027123199999999</v>
      </c>
      <c r="DB157" s="36">
        <f t="shared" ca="1" si="148"/>
        <v>0.13027123199999999</v>
      </c>
      <c r="DC157" s="36">
        <f t="shared" ca="1" si="148"/>
        <v>0.13027123199999999</v>
      </c>
      <c r="DD157" s="36">
        <f t="shared" ca="1" si="148"/>
        <v>0.13027123199999999</v>
      </c>
      <c r="DE157" s="36">
        <f t="shared" ca="1" si="148"/>
        <v>0.13027123199999999</v>
      </c>
      <c r="DF157" s="56">
        <f t="shared" ca="1" si="148"/>
        <v>0.13027123199999999</v>
      </c>
      <c r="DG157" s="56">
        <f t="shared" ca="1" si="148"/>
        <v>0.13027123199999999</v>
      </c>
      <c r="DH157" s="56">
        <f t="shared" ca="1" si="148"/>
        <v>0.26054246399999997</v>
      </c>
      <c r="DI157" s="56">
        <f t="shared" ca="1" si="148"/>
        <v>0.39081369600000004</v>
      </c>
      <c r="DJ157" s="56">
        <f t="shared" ca="1" si="148"/>
        <v>0.65135616000000007</v>
      </c>
      <c r="DK157" s="82">
        <f t="shared" ca="1" si="142"/>
        <v>1.3027123200000001</v>
      </c>
      <c r="DL157" s="82">
        <f t="shared" ca="1" si="142"/>
        <v>2.6054246400000003</v>
      </c>
      <c r="DM157" s="82">
        <f t="shared" ca="1" si="142"/>
        <v>5.2108492800000006</v>
      </c>
      <c r="DN157" s="82">
        <f t="shared" ca="1" si="142"/>
        <v>10.421698560000001</v>
      </c>
      <c r="DO157" s="36">
        <f t="shared" ca="1" si="149"/>
        <v>0.19018173696923085</v>
      </c>
      <c r="DP157" s="36">
        <f t="shared" ca="1" si="149"/>
        <v>0.10301510752500004</v>
      </c>
      <c r="DQ157" s="36">
        <f t="shared" ca="1" si="149"/>
        <v>6.5062173173684235E-2</v>
      </c>
      <c r="DR157" s="36">
        <f t="shared" ca="1" si="149"/>
        <v>4.4952046920000009E-2</v>
      </c>
      <c r="DS157" s="36">
        <f t="shared" ca="1" si="149"/>
        <v>3.9557801289600014E-2</v>
      </c>
      <c r="DT157" s="36">
        <f t="shared" ca="1" si="149"/>
        <v>3.9557801289600014E-2</v>
      </c>
      <c r="DU157" s="36">
        <f t="shared" ca="1" si="149"/>
        <v>3.9557801289600014E-2</v>
      </c>
      <c r="DV157" s="36">
        <f t="shared" ca="1" si="149"/>
        <v>3.9557801289600014E-2</v>
      </c>
      <c r="DW157" s="36">
        <f t="shared" ca="1" si="149"/>
        <v>3.9557801289600014E-2</v>
      </c>
      <c r="DX157" s="56">
        <f t="shared" ca="1" si="149"/>
        <v>3.9557801289600014E-2</v>
      </c>
      <c r="DY157" s="56">
        <f t="shared" ca="1" si="149"/>
        <v>3.9557801289600014E-2</v>
      </c>
      <c r="DZ157" s="56">
        <f t="shared" ca="1" si="149"/>
        <v>7.9115602579200028E-2</v>
      </c>
      <c r="EA157" s="56">
        <f t="shared" ca="1" si="149"/>
        <v>0.11867340386880003</v>
      </c>
      <c r="EB157" s="56">
        <f t="shared" ca="1" si="149"/>
        <v>0.19778900644800007</v>
      </c>
      <c r="EC157" s="82">
        <f t="shared" ca="1" si="143"/>
        <v>0.39557801289600014</v>
      </c>
      <c r="ED157" s="82">
        <f t="shared" ca="1" si="143"/>
        <v>0.79115602579200028</v>
      </c>
      <c r="EE157" s="82">
        <f t="shared" ca="1" si="143"/>
        <v>1.5823120515840006</v>
      </c>
      <c r="EF157" s="82">
        <f t="shared" ca="1" si="143"/>
        <v>3.1646241031680011</v>
      </c>
      <c r="EG157" s="36">
        <f t="shared" ca="1" si="150"/>
        <v>5.5027860923076918E-2</v>
      </c>
      <c r="EH157" s="36">
        <f t="shared" ca="1" si="150"/>
        <v>2.9806757999999999E-2</v>
      </c>
      <c r="EI157" s="36">
        <f t="shared" ca="1" si="150"/>
        <v>1.8825320842105264E-2</v>
      </c>
      <c r="EJ157" s="36">
        <f t="shared" ca="1" si="150"/>
        <v>1.3006585309090907E-2</v>
      </c>
      <c r="EK157" s="36">
        <f t="shared" ca="1" si="150"/>
        <v>1.1445795072E-2</v>
      </c>
      <c r="EL157" s="36">
        <f t="shared" ca="1" si="150"/>
        <v>1.1445795072E-2</v>
      </c>
      <c r="EM157" s="36">
        <f t="shared" ca="1" si="150"/>
        <v>1.1445795072E-2</v>
      </c>
      <c r="EN157" s="36">
        <f t="shared" ca="1" si="150"/>
        <v>1.1445795072E-2</v>
      </c>
      <c r="EO157" s="36">
        <f t="shared" ca="1" si="150"/>
        <v>1.1445795072E-2</v>
      </c>
      <c r="EP157" s="56">
        <f t="shared" ca="1" si="150"/>
        <v>1.1445795072E-2</v>
      </c>
      <c r="EQ157" s="56">
        <f t="shared" ca="1" si="150"/>
        <v>1.1445795072E-2</v>
      </c>
      <c r="ER157" s="56">
        <f t="shared" ca="1" si="150"/>
        <v>2.2891590143999999E-2</v>
      </c>
      <c r="ES157" s="56">
        <f t="shared" ca="1" si="150"/>
        <v>3.4337385215999994E-2</v>
      </c>
      <c r="ET157" s="56">
        <f t="shared" ca="1" si="150"/>
        <v>5.722897535999999E-2</v>
      </c>
      <c r="EU157" s="82">
        <f t="shared" ca="1" si="144"/>
        <v>0.11445795071999998</v>
      </c>
      <c r="EV157" s="82">
        <f t="shared" ca="1" si="144"/>
        <v>0.22891590143999996</v>
      </c>
      <c r="EW157" s="82">
        <f t="shared" ca="1" si="144"/>
        <v>0.45783180287999992</v>
      </c>
      <c r="EX157" s="82">
        <f t="shared" ca="1" si="144"/>
        <v>0.91566360575999983</v>
      </c>
    </row>
    <row r="158" spans="19:154" x14ac:dyDescent="0.15">
      <c r="S158" s="36">
        <v>155</v>
      </c>
      <c r="T158" s="40">
        <f>引用信息!W177</f>
        <v>260.96149982741724</v>
      </c>
      <c r="U158" s="40">
        <f>引用信息!X177</f>
        <v>18.563731352582778</v>
      </c>
      <c r="V158" s="40">
        <f>引用信息!Y177</f>
        <v>7.4112</v>
      </c>
      <c r="W158" s="40">
        <f>引用信息!Z177</f>
        <v>1.9882744200000007</v>
      </c>
      <c r="X158" s="40">
        <f>引用信息!AA177</f>
        <v>0.57529439999999987</v>
      </c>
      <c r="Y158" s="37">
        <f>IF(INT(求节点($J$4:$J$21,$I$4:$I$21,节奏总纲!AD158))&gt;$I$21,$I$21,INT(求节点($J$4:$J$21,$I$4:$I$21,节奏总纲!AD158)))</f>
        <v>18</v>
      </c>
      <c r="Z158" s="37">
        <f>IF(INT(求节点($J$4:$J$21,$I$4:$I$21,节奏总纲!AE158))&gt;$I$21,$I$21,INT(求节点($J$4:$J$21,$I$4:$I$21,节奏总纲!AE158)))</f>
        <v>18</v>
      </c>
      <c r="AA158" s="37">
        <f>IF(INT(求节点($J$4:$J$21,$I$4:$I$21,节奏总纲!AF158))&gt;$I$21,$I$21,INT(求节点($J$4:$J$21,$I$4:$I$21,节奏总纲!AF158)))</f>
        <v>18</v>
      </c>
      <c r="AB158" s="37">
        <f>IF(INT(求节点($J$4:$J$21,$I$4:$I$21,节奏总纲!AG158))&gt;$I$21,$I$21,INT(求节点($J$4:$J$21,$I$4:$I$21,节奏总纲!AG158)))</f>
        <v>18</v>
      </c>
      <c r="AC158" s="37">
        <f>IF(INT(求节点($J$4:$J$21,$I$4:$I$21,节奏总纲!AH158))&gt;$I$21,$I$21,INT(求节点($J$4:$J$21,$I$4:$I$21,节奏总纲!AH158)))</f>
        <v>18</v>
      </c>
      <c r="AD158" s="55">
        <f>('[2]功能-行军令'!F$7+'[2]功能-行军令'!F$14+24*60/'[2]功能-行军令'!$F$18)*'[2]功能-行军令'!$AJ$7</f>
        <v>27.599999999999998</v>
      </c>
      <c r="AE158" s="55">
        <f>('[2]功能-行军令'!G$7+'[2]功能-行军令'!G$14+24*60/'[2]功能-行军令'!$F$18)*'[2]功能-行军令'!$AJ$7</f>
        <v>40.199999999999996</v>
      </c>
      <c r="AF158" s="55">
        <f>('[2]功能-行军令'!H$7+'[2]功能-行军令'!H$14+24*60/'[2]功能-行军令'!$F$18)*'[2]功能-行军令'!$AJ$7</f>
        <v>54.6</v>
      </c>
      <c r="AG158" s="55">
        <f>('[2]功能-行军令'!I$7+'[2]功能-行军令'!I$14+24*60/'[2]功能-行军令'!$F$18)*'[2]功能-行军令'!$AJ$7</f>
        <v>61.8</v>
      </c>
      <c r="AH158" s="55">
        <f>('[2]功能-行军令'!J$7+'[2]功能-行军令'!J$14+24*60/'[2]功能-行军令'!$F$18)*'[2]功能-行军令'!$AJ$7</f>
        <v>61.8</v>
      </c>
      <c r="AL158" s="35">
        <v>155</v>
      </c>
      <c r="AM158" s="28">
        <f t="shared" ca="1" si="151"/>
        <v>13.095199182594682</v>
      </c>
      <c r="AN158" s="28">
        <f t="shared" ca="1" si="151"/>
        <v>7.0932328905721187</v>
      </c>
      <c r="AO158" s="28">
        <f t="shared" ca="1" si="151"/>
        <v>4.4799365624666008</v>
      </c>
      <c r="AP158" s="28">
        <f t="shared" ca="1" si="151"/>
        <v>3.0952288977041964</v>
      </c>
      <c r="AQ158" s="28">
        <f t="shared" ca="1" si="151"/>
        <v>2.7238014299796935</v>
      </c>
      <c r="AR158" s="28">
        <f t="shared" ca="1" si="151"/>
        <v>2.7238014299796935</v>
      </c>
      <c r="AS158" s="28">
        <f t="shared" ca="1" si="151"/>
        <v>2.7238014299796935</v>
      </c>
      <c r="AT158" s="28">
        <f t="shared" ca="1" si="151"/>
        <v>2.7238014299796935</v>
      </c>
      <c r="AU158" s="28">
        <f t="shared" ca="1" si="124"/>
        <v>2.7238014299796935</v>
      </c>
      <c r="AV158" s="28">
        <f t="shared" ca="1" si="145"/>
        <v>2.7238014299796935</v>
      </c>
      <c r="AW158" s="28">
        <f t="shared" ca="1" si="145"/>
        <v>2.7238014299796935</v>
      </c>
      <c r="AX158" s="28">
        <f t="shared" ca="1" si="145"/>
        <v>5.4476028599593871</v>
      </c>
      <c r="AY158" s="28">
        <f t="shared" ca="1" si="145"/>
        <v>8.1714042899390797</v>
      </c>
      <c r="AZ158" s="28">
        <f t="shared" ca="1" si="145"/>
        <v>13.61900714989847</v>
      </c>
      <c r="BA158" s="28">
        <f t="shared" ca="1" si="139"/>
        <v>27.238014299796941</v>
      </c>
      <c r="BB158" s="28">
        <f t="shared" ca="1" si="139"/>
        <v>54.476028599593882</v>
      </c>
      <c r="BC158" s="28">
        <f t="shared" ca="1" si="139"/>
        <v>108.95205719918776</v>
      </c>
      <c r="BD158" s="28">
        <f t="shared" ca="1" si="139"/>
        <v>217.90411439837553</v>
      </c>
      <c r="BE158" s="28"/>
      <c r="BF158" s="28">
        <f t="shared" ca="1" si="125"/>
        <v>482.63843633994645</v>
      </c>
      <c r="BG158" s="28"/>
      <c r="BI158" s="28"/>
      <c r="BJ158" s="28"/>
      <c r="BK158" s="28"/>
      <c r="BL158" s="36">
        <v>155</v>
      </c>
      <c r="BM158" s="36">
        <f t="shared" ca="1" si="146"/>
        <v>11.080826761902639</v>
      </c>
      <c r="BN158" s="36">
        <f t="shared" ca="1" si="146"/>
        <v>6.0021144960305959</v>
      </c>
      <c r="BO158" s="36">
        <f t="shared" ca="1" si="146"/>
        <v>3.7908091553877448</v>
      </c>
      <c r="BP158" s="36">
        <f t="shared" ca="1" si="146"/>
        <v>2.6191045073588048</v>
      </c>
      <c r="BQ158" s="36">
        <f t="shared" ca="1" si="146"/>
        <v>2.3048119664757487</v>
      </c>
      <c r="BR158" s="36">
        <f t="shared" ca="1" si="146"/>
        <v>2.3048119664757487</v>
      </c>
      <c r="BS158" s="36">
        <f t="shared" ca="1" si="146"/>
        <v>2.3048119664757487</v>
      </c>
      <c r="BT158" s="36">
        <f t="shared" ca="1" si="146"/>
        <v>2.3048119664757487</v>
      </c>
      <c r="BU158" s="36">
        <f t="shared" ca="1" si="146"/>
        <v>2.3048119664757487</v>
      </c>
      <c r="BV158" s="56">
        <f t="shared" ca="1" si="146"/>
        <v>2.3048119664757487</v>
      </c>
      <c r="BW158" s="56">
        <f t="shared" ca="1" si="146"/>
        <v>2.3048119664757487</v>
      </c>
      <c r="BX158" s="56">
        <f t="shared" ca="1" si="146"/>
        <v>4.6096239329514974</v>
      </c>
      <c r="BY158" s="56">
        <f t="shared" ca="1" si="146"/>
        <v>6.9144358994272457</v>
      </c>
      <c r="BZ158" s="56">
        <f t="shared" ca="1" si="146"/>
        <v>11.524059832378745</v>
      </c>
      <c r="CA158" s="82">
        <f t="shared" ca="1" si="140"/>
        <v>23.04811966475749</v>
      </c>
      <c r="CB158" s="82">
        <f t="shared" ca="1" si="140"/>
        <v>46.096239329514979</v>
      </c>
      <c r="CC158" s="82">
        <f t="shared" ca="1" si="140"/>
        <v>92.192478659029959</v>
      </c>
      <c r="CD158" s="82">
        <f t="shared" ca="1" si="140"/>
        <v>184.38495731805992</v>
      </c>
      <c r="CE158" s="36">
        <f t="shared" ca="1" si="147"/>
        <v>1.148095385190504</v>
      </c>
      <c r="CF158" s="36">
        <f t="shared" ca="1" si="147"/>
        <v>0.62188500031152294</v>
      </c>
      <c r="CG158" s="36">
        <f t="shared" ca="1" si="147"/>
        <v>0.39276947388096189</v>
      </c>
      <c r="CH158" s="36">
        <f t="shared" ca="1" si="147"/>
        <v>0.27136800013593726</v>
      </c>
      <c r="CI158" s="36">
        <f t="shared" ca="1" si="147"/>
        <v>0.23880384011962483</v>
      </c>
      <c r="CJ158" s="36">
        <f t="shared" ca="1" si="147"/>
        <v>0.23880384011962483</v>
      </c>
      <c r="CK158" s="36">
        <f t="shared" ca="1" si="147"/>
        <v>0.23880384011962483</v>
      </c>
      <c r="CL158" s="36">
        <f t="shared" ca="1" si="147"/>
        <v>0.23880384011962483</v>
      </c>
      <c r="CM158" s="36">
        <f t="shared" ca="1" si="147"/>
        <v>0.23880384011962483</v>
      </c>
      <c r="CN158" s="56">
        <f t="shared" ca="1" si="147"/>
        <v>0.23880384011962483</v>
      </c>
      <c r="CO158" s="56">
        <f t="shared" ca="1" si="147"/>
        <v>0.23880384011962483</v>
      </c>
      <c r="CP158" s="56">
        <f t="shared" ca="1" si="147"/>
        <v>0.47760768023924965</v>
      </c>
      <c r="CQ158" s="56">
        <f t="shared" ca="1" si="147"/>
        <v>0.71641152035887445</v>
      </c>
      <c r="CR158" s="56">
        <f t="shared" ca="1" si="147"/>
        <v>1.1940192005981243</v>
      </c>
      <c r="CS158" s="82">
        <f t="shared" ca="1" si="141"/>
        <v>2.3880384011962486</v>
      </c>
      <c r="CT158" s="82">
        <f t="shared" ca="1" si="141"/>
        <v>4.7760768023924971</v>
      </c>
      <c r="CU158" s="82">
        <f t="shared" ca="1" si="141"/>
        <v>9.5521536047849942</v>
      </c>
      <c r="CV158" s="82">
        <f t="shared" ca="1" si="141"/>
        <v>19.104307209569988</v>
      </c>
      <c r="CW158" s="36">
        <f t="shared" ca="1" si="148"/>
        <v>0.62254080000000001</v>
      </c>
      <c r="CX158" s="36">
        <f t="shared" ca="1" si="148"/>
        <v>0.3372096</v>
      </c>
      <c r="CY158" s="36">
        <f t="shared" ca="1" si="148"/>
        <v>0.21297448421052631</v>
      </c>
      <c r="CZ158" s="36">
        <f t="shared" ca="1" si="148"/>
        <v>0.14714600727272725</v>
      </c>
      <c r="DA158" s="36">
        <f t="shared" ca="1" si="148"/>
        <v>0.12948848639999999</v>
      </c>
      <c r="DB158" s="36">
        <f t="shared" ca="1" si="148"/>
        <v>0.12948848639999999</v>
      </c>
      <c r="DC158" s="36">
        <f t="shared" ca="1" si="148"/>
        <v>0.12948848639999999</v>
      </c>
      <c r="DD158" s="36">
        <f t="shared" ca="1" si="148"/>
        <v>0.12948848639999999</v>
      </c>
      <c r="DE158" s="36">
        <f t="shared" ca="1" si="148"/>
        <v>0.12948848639999999</v>
      </c>
      <c r="DF158" s="56">
        <f t="shared" ca="1" si="148"/>
        <v>0.12948848639999999</v>
      </c>
      <c r="DG158" s="56">
        <f t="shared" ca="1" si="148"/>
        <v>0.12948848639999999</v>
      </c>
      <c r="DH158" s="56">
        <f t="shared" ca="1" si="148"/>
        <v>0.25897697279999998</v>
      </c>
      <c r="DI158" s="56">
        <f t="shared" ca="1" si="148"/>
        <v>0.38846545919999997</v>
      </c>
      <c r="DJ158" s="56">
        <f t="shared" ca="1" si="148"/>
        <v>0.64744243200000007</v>
      </c>
      <c r="DK158" s="82">
        <f t="shared" ca="1" si="142"/>
        <v>1.2948848640000001</v>
      </c>
      <c r="DL158" s="82">
        <f t="shared" ca="1" si="142"/>
        <v>2.5897697280000003</v>
      </c>
      <c r="DM158" s="82">
        <f t="shared" ca="1" si="142"/>
        <v>5.1795394560000005</v>
      </c>
      <c r="DN158" s="82">
        <f t="shared" ca="1" si="142"/>
        <v>10.359078912000001</v>
      </c>
      <c r="DO158" s="36">
        <f t="shared" ca="1" si="149"/>
        <v>0.18903901408615389</v>
      </c>
      <c r="DP158" s="36">
        <f t="shared" ca="1" si="149"/>
        <v>0.10239613263000003</v>
      </c>
      <c r="DQ158" s="36">
        <f t="shared" ca="1" si="149"/>
        <v>6.4671241661052647E-2</v>
      </c>
      <c r="DR158" s="36">
        <f t="shared" ca="1" si="149"/>
        <v>4.4681948784000003E-2</v>
      </c>
      <c r="DS158" s="36">
        <f t="shared" ca="1" si="149"/>
        <v>3.9320114929920012E-2</v>
      </c>
      <c r="DT158" s="36">
        <f t="shared" ca="1" si="149"/>
        <v>3.9320114929920012E-2</v>
      </c>
      <c r="DU158" s="36">
        <f t="shared" ca="1" si="149"/>
        <v>3.9320114929920012E-2</v>
      </c>
      <c r="DV158" s="36">
        <f t="shared" ca="1" si="149"/>
        <v>3.9320114929920012E-2</v>
      </c>
      <c r="DW158" s="36">
        <f t="shared" ca="1" si="149"/>
        <v>3.9320114929920012E-2</v>
      </c>
      <c r="DX158" s="56">
        <f t="shared" ca="1" si="149"/>
        <v>3.9320114929920012E-2</v>
      </c>
      <c r="DY158" s="56">
        <f t="shared" ca="1" si="149"/>
        <v>3.9320114929920012E-2</v>
      </c>
      <c r="DZ158" s="56">
        <f t="shared" ca="1" si="149"/>
        <v>7.8640229859840025E-2</v>
      </c>
      <c r="EA158" s="56">
        <f t="shared" ca="1" si="149"/>
        <v>0.11796034478976003</v>
      </c>
      <c r="EB158" s="56">
        <f t="shared" ca="1" si="149"/>
        <v>0.19660057464960007</v>
      </c>
      <c r="EC158" s="82">
        <f t="shared" ca="1" si="143"/>
        <v>0.39320114929920014</v>
      </c>
      <c r="ED158" s="82">
        <f t="shared" ca="1" si="143"/>
        <v>0.78640229859840027</v>
      </c>
      <c r="EE158" s="82">
        <f t="shared" ca="1" si="143"/>
        <v>1.5728045971968005</v>
      </c>
      <c r="EF158" s="82">
        <f t="shared" ca="1" si="143"/>
        <v>3.1456091943936011</v>
      </c>
      <c r="EG158" s="36">
        <f t="shared" ca="1" si="150"/>
        <v>5.4697221415384592E-2</v>
      </c>
      <c r="EH158" s="36">
        <f t="shared" ca="1" si="150"/>
        <v>2.962766159999999E-2</v>
      </c>
      <c r="EI158" s="36">
        <f t="shared" ca="1" si="150"/>
        <v>1.8712207326315781E-2</v>
      </c>
      <c r="EJ158" s="36">
        <f t="shared" ca="1" si="150"/>
        <v>1.2928434152727266E-2</v>
      </c>
      <c r="EK158" s="36">
        <f t="shared" ca="1" si="150"/>
        <v>1.1377022054399995E-2</v>
      </c>
      <c r="EL158" s="36">
        <f t="shared" ca="1" si="150"/>
        <v>1.1377022054399995E-2</v>
      </c>
      <c r="EM158" s="36">
        <f t="shared" ca="1" si="150"/>
        <v>1.1377022054399995E-2</v>
      </c>
      <c r="EN158" s="36">
        <f t="shared" ca="1" si="150"/>
        <v>1.1377022054399995E-2</v>
      </c>
      <c r="EO158" s="36">
        <f t="shared" ca="1" si="150"/>
        <v>1.1377022054399995E-2</v>
      </c>
      <c r="EP158" s="56">
        <f t="shared" ca="1" si="150"/>
        <v>1.1377022054399995E-2</v>
      </c>
      <c r="EQ158" s="56">
        <f t="shared" ca="1" si="150"/>
        <v>1.1377022054399995E-2</v>
      </c>
      <c r="ER158" s="56">
        <f t="shared" ca="1" si="150"/>
        <v>2.2754044108799991E-2</v>
      </c>
      <c r="ES158" s="56">
        <f t="shared" ca="1" si="150"/>
        <v>3.413106616319999E-2</v>
      </c>
      <c r="ET158" s="56">
        <f t="shared" ca="1" si="150"/>
        <v>5.6885110271999988E-2</v>
      </c>
      <c r="EU158" s="82">
        <f t="shared" ca="1" si="144"/>
        <v>0.11377022054399998</v>
      </c>
      <c r="EV158" s="82">
        <f t="shared" ca="1" si="144"/>
        <v>0.22754044108799995</v>
      </c>
      <c r="EW158" s="82">
        <f t="shared" ca="1" si="144"/>
        <v>0.4550808821759999</v>
      </c>
      <c r="EX158" s="82">
        <f t="shared" ca="1" si="144"/>
        <v>0.9101617643519998</v>
      </c>
    </row>
    <row r="159" spans="19:154" x14ac:dyDescent="0.15">
      <c r="S159" s="36">
        <v>156</v>
      </c>
      <c r="T159" s="40">
        <f>引用信息!W178</f>
        <v>259.38401235004943</v>
      </c>
      <c r="U159" s="40">
        <f>引用信息!X178</f>
        <v>18.451515359950587</v>
      </c>
      <c r="V159" s="40">
        <f>引用信息!Y178</f>
        <v>7.3664000000000005</v>
      </c>
      <c r="W159" s="40">
        <f>引用信息!Z178</f>
        <v>1.9762554900000007</v>
      </c>
      <c r="X159" s="40">
        <f>引用信息!AA178</f>
        <v>0.5718167999999999</v>
      </c>
      <c r="Y159" s="37">
        <f>IF(INT(求节点($J$4:$J$21,$I$4:$I$21,节奏总纲!AD159))&gt;$I$21,$I$21,INT(求节点($J$4:$J$21,$I$4:$I$21,节奏总纲!AD159)))</f>
        <v>18</v>
      </c>
      <c r="Z159" s="37">
        <f>IF(INT(求节点($J$4:$J$21,$I$4:$I$21,节奏总纲!AE159))&gt;$I$21,$I$21,INT(求节点($J$4:$J$21,$I$4:$I$21,节奏总纲!AE159)))</f>
        <v>18</v>
      </c>
      <c r="AA159" s="37">
        <f>IF(INT(求节点($J$4:$J$21,$I$4:$I$21,节奏总纲!AF159))&gt;$I$21,$I$21,INT(求节点($J$4:$J$21,$I$4:$I$21,节奏总纲!AF159)))</f>
        <v>18</v>
      </c>
      <c r="AB159" s="37">
        <f>IF(INT(求节点($J$4:$J$21,$I$4:$I$21,节奏总纲!AG159))&gt;$I$21,$I$21,INT(求节点($J$4:$J$21,$I$4:$I$21,节奏总纲!AG159)))</f>
        <v>18</v>
      </c>
      <c r="AC159" s="37">
        <f>IF(INT(求节点($J$4:$J$21,$I$4:$I$21,节奏总纲!AH159))&gt;$I$21,$I$21,INT(求节点($J$4:$J$21,$I$4:$I$21,节奏总纲!AH159)))</f>
        <v>18</v>
      </c>
      <c r="AD159" s="55">
        <f>('[2]功能-行军令'!F$7+'[2]功能-行军令'!F$14+24*60/'[2]功能-行军令'!$F$18)*'[2]功能-行军令'!$AJ$7</f>
        <v>27.599999999999998</v>
      </c>
      <c r="AE159" s="55">
        <f>('[2]功能-行军令'!G$7+'[2]功能-行军令'!G$14+24*60/'[2]功能-行军令'!$F$18)*'[2]功能-行军令'!$AJ$7</f>
        <v>40.199999999999996</v>
      </c>
      <c r="AF159" s="55">
        <f>('[2]功能-行军令'!H$7+'[2]功能-行军令'!H$14+24*60/'[2]功能-行军令'!$F$18)*'[2]功能-行军令'!$AJ$7</f>
        <v>54.6</v>
      </c>
      <c r="AG159" s="55">
        <f>('[2]功能-行军令'!I$7+'[2]功能-行军令'!I$14+24*60/'[2]功能-行军令'!$F$18)*'[2]功能-行军令'!$AJ$7</f>
        <v>61.8</v>
      </c>
      <c r="AH159" s="55">
        <f>('[2]功能-行军令'!J$7+'[2]功能-行军令'!J$14+24*60/'[2]功能-行军令'!$F$18)*'[2]功能-行军令'!$AJ$7</f>
        <v>61.8</v>
      </c>
      <c r="AL159" s="35">
        <v>156</v>
      </c>
      <c r="AM159" s="28">
        <f t="shared" ca="1" si="151"/>
        <v>13.016039947466732</v>
      </c>
      <c r="AN159" s="28">
        <f t="shared" ca="1" si="151"/>
        <v>7.0503549715444818</v>
      </c>
      <c r="AO159" s="28">
        <f t="shared" ca="1" si="151"/>
        <v>4.4528557715017767</v>
      </c>
      <c r="AP159" s="28">
        <f t="shared" ca="1" si="151"/>
        <v>3.076518533037591</v>
      </c>
      <c r="AQ159" s="28">
        <f t="shared" ca="1" si="151"/>
        <v>2.7073363090730806</v>
      </c>
      <c r="AR159" s="28">
        <f t="shared" ca="1" si="151"/>
        <v>2.7073363090730806</v>
      </c>
      <c r="AS159" s="28">
        <f t="shared" ca="1" si="151"/>
        <v>2.7073363090730806</v>
      </c>
      <c r="AT159" s="28">
        <f t="shared" ca="1" si="151"/>
        <v>2.7073363090730806</v>
      </c>
      <c r="AU159" s="28">
        <f t="shared" ca="1" si="124"/>
        <v>2.7073363090730806</v>
      </c>
      <c r="AV159" s="28">
        <f t="shared" ca="1" si="145"/>
        <v>2.7073363090730806</v>
      </c>
      <c r="AW159" s="28">
        <f t="shared" ca="1" si="145"/>
        <v>2.7073363090730806</v>
      </c>
      <c r="AX159" s="28">
        <f t="shared" ca="1" si="145"/>
        <v>5.4146726181461613</v>
      </c>
      <c r="AY159" s="28">
        <f t="shared" ca="1" si="145"/>
        <v>8.1220089272192411</v>
      </c>
      <c r="AZ159" s="28">
        <f t="shared" ca="1" si="145"/>
        <v>13.536681545365406</v>
      </c>
      <c r="BA159" s="28">
        <f t="shared" ca="1" si="139"/>
        <v>27.073363090730812</v>
      </c>
      <c r="BB159" s="28">
        <f t="shared" ca="1" si="139"/>
        <v>54.146726181461624</v>
      </c>
      <c r="BC159" s="28">
        <f t="shared" ca="1" si="139"/>
        <v>108.29345236292325</v>
      </c>
      <c r="BD159" s="28">
        <f t="shared" ca="1" si="139"/>
        <v>216.58690472584649</v>
      </c>
      <c r="BE159" s="28"/>
      <c r="BF159" s="28">
        <f t="shared" ca="1" si="125"/>
        <v>479.72093283875517</v>
      </c>
      <c r="BG159" s="28"/>
      <c r="BI159" s="28"/>
      <c r="BJ159" s="28"/>
      <c r="BK159" s="28"/>
      <c r="BL159" s="36">
        <v>156</v>
      </c>
      <c r="BM159" s="36">
        <f t="shared" ca="1" si="146"/>
        <v>11.01384421670979</v>
      </c>
      <c r="BN159" s="36">
        <f t="shared" ca="1" si="146"/>
        <v>5.9658322840511362</v>
      </c>
      <c r="BO159" s="36">
        <f t="shared" ca="1" si="146"/>
        <v>3.7678940741375597</v>
      </c>
      <c r="BP159" s="36">
        <f t="shared" ca="1" si="146"/>
        <v>2.6032722694041319</v>
      </c>
      <c r="BQ159" s="36">
        <f t="shared" ca="1" si="146"/>
        <v>2.2908795970756364</v>
      </c>
      <c r="BR159" s="36">
        <f t="shared" ca="1" si="146"/>
        <v>2.2908795970756364</v>
      </c>
      <c r="BS159" s="36">
        <f t="shared" ca="1" si="146"/>
        <v>2.2908795970756364</v>
      </c>
      <c r="BT159" s="36">
        <f t="shared" ca="1" si="146"/>
        <v>2.2908795970756364</v>
      </c>
      <c r="BU159" s="36">
        <f t="shared" ca="1" si="146"/>
        <v>2.2908795970756364</v>
      </c>
      <c r="BV159" s="56">
        <f t="shared" ca="1" si="146"/>
        <v>2.2908795970756364</v>
      </c>
      <c r="BW159" s="56">
        <f t="shared" ca="1" si="146"/>
        <v>2.2908795970756364</v>
      </c>
      <c r="BX159" s="56">
        <f t="shared" ca="1" si="146"/>
        <v>4.5817591941512728</v>
      </c>
      <c r="BY159" s="56">
        <f t="shared" ca="1" si="146"/>
        <v>6.8726387912269082</v>
      </c>
      <c r="BZ159" s="56">
        <f t="shared" ca="1" si="146"/>
        <v>11.454397985378185</v>
      </c>
      <c r="CA159" s="82">
        <f t="shared" ca="1" si="140"/>
        <v>22.908795970756369</v>
      </c>
      <c r="CB159" s="82">
        <f t="shared" ca="1" si="140"/>
        <v>45.817591941512738</v>
      </c>
      <c r="CC159" s="82">
        <f t="shared" ca="1" si="140"/>
        <v>91.635183883025476</v>
      </c>
      <c r="CD159" s="82">
        <f t="shared" ca="1" si="140"/>
        <v>183.27036776605095</v>
      </c>
      <c r="CE159" s="36">
        <f t="shared" ca="1" si="147"/>
        <v>1.1411552576461745</v>
      </c>
      <c r="CF159" s="36">
        <f t="shared" ca="1" si="147"/>
        <v>0.61812576455834456</v>
      </c>
      <c r="CG159" s="36">
        <f t="shared" ca="1" si="147"/>
        <v>0.39039521972105973</v>
      </c>
      <c r="CH159" s="36">
        <f t="shared" ca="1" si="147"/>
        <v>0.26972760635273213</v>
      </c>
      <c r="CI159" s="36">
        <f t="shared" ca="1" si="147"/>
        <v>0.23736029359040434</v>
      </c>
      <c r="CJ159" s="36">
        <f t="shared" ca="1" si="147"/>
        <v>0.23736029359040434</v>
      </c>
      <c r="CK159" s="36">
        <f t="shared" ca="1" si="147"/>
        <v>0.23736029359040434</v>
      </c>
      <c r="CL159" s="36">
        <f t="shared" ca="1" si="147"/>
        <v>0.23736029359040434</v>
      </c>
      <c r="CM159" s="36">
        <f t="shared" ca="1" si="147"/>
        <v>0.23736029359040434</v>
      </c>
      <c r="CN159" s="56">
        <f t="shared" ca="1" si="147"/>
        <v>0.23736029359040434</v>
      </c>
      <c r="CO159" s="56">
        <f t="shared" ca="1" si="147"/>
        <v>0.23736029359040434</v>
      </c>
      <c r="CP159" s="56">
        <f t="shared" ca="1" si="147"/>
        <v>0.47472058718080867</v>
      </c>
      <c r="CQ159" s="56">
        <f t="shared" ca="1" si="147"/>
        <v>0.71208088077121301</v>
      </c>
      <c r="CR159" s="56">
        <f t="shared" ca="1" si="147"/>
        <v>1.1868014679520218</v>
      </c>
      <c r="CS159" s="82">
        <f t="shared" ca="1" si="141"/>
        <v>2.3736029359040436</v>
      </c>
      <c r="CT159" s="82">
        <f t="shared" ca="1" si="141"/>
        <v>4.7472058718080872</v>
      </c>
      <c r="CU159" s="82">
        <f t="shared" ca="1" si="141"/>
        <v>9.4944117436161743</v>
      </c>
      <c r="CV159" s="82">
        <f t="shared" ca="1" si="141"/>
        <v>18.988823487232349</v>
      </c>
      <c r="CW159" s="36">
        <f t="shared" ca="1" si="148"/>
        <v>0.61877760000000015</v>
      </c>
      <c r="CX159" s="36">
        <f t="shared" ca="1" si="148"/>
        <v>0.33517120000000006</v>
      </c>
      <c r="CY159" s="36">
        <f t="shared" ca="1" si="148"/>
        <v>0.21168707368421058</v>
      </c>
      <c r="CZ159" s="36">
        <f t="shared" ca="1" si="148"/>
        <v>0.14625652363636366</v>
      </c>
      <c r="DA159" s="36">
        <f t="shared" ca="1" si="148"/>
        <v>0.12870574080000002</v>
      </c>
      <c r="DB159" s="36">
        <f t="shared" ca="1" si="148"/>
        <v>0.12870574080000002</v>
      </c>
      <c r="DC159" s="36">
        <f t="shared" ca="1" si="148"/>
        <v>0.12870574080000002</v>
      </c>
      <c r="DD159" s="36">
        <f t="shared" ca="1" si="148"/>
        <v>0.12870574080000002</v>
      </c>
      <c r="DE159" s="36">
        <f t="shared" ca="1" si="148"/>
        <v>0.12870574080000002</v>
      </c>
      <c r="DF159" s="56">
        <f t="shared" ca="1" si="148"/>
        <v>0.12870574080000002</v>
      </c>
      <c r="DG159" s="56">
        <f t="shared" ca="1" si="148"/>
        <v>0.12870574080000002</v>
      </c>
      <c r="DH159" s="56">
        <f t="shared" ca="1" si="148"/>
        <v>0.25741148160000005</v>
      </c>
      <c r="DI159" s="56">
        <f t="shared" ca="1" si="148"/>
        <v>0.38611722240000002</v>
      </c>
      <c r="DJ159" s="56">
        <f t="shared" ca="1" si="148"/>
        <v>0.64352870400000006</v>
      </c>
      <c r="DK159" s="82">
        <f t="shared" ca="1" si="142"/>
        <v>1.2870574080000001</v>
      </c>
      <c r="DL159" s="82">
        <f t="shared" ca="1" si="142"/>
        <v>2.5741148160000002</v>
      </c>
      <c r="DM159" s="82">
        <f t="shared" ca="1" si="142"/>
        <v>5.1482296320000005</v>
      </c>
      <c r="DN159" s="82">
        <f t="shared" ca="1" si="142"/>
        <v>10.296459264000001</v>
      </c>
      <c r="DO159" s="36">
        <f t="shared" ca="1" si="149"/>
        <v>0.18789629120307699</v>
      </c>
      <c r="DP159" s="36">
        <f t="shared" ca="1" si="149"/>
        <v>0.10177715773500003</v>
      </c>
      <c r="DQ159" s="36">
        <f t="shared" ca="1" si="149"/>
        <v>6.4280310148421074E-2</v>
      </c>
      <c r="DR159" s="36">
        <f t="shared" ca="1" si="149"/>
        <v>4.4411850648000011E-2</v>
      </c>
      <c r="DS159" s="36">
        <f t="shared" ca="1" si="149"/>
        <v>3.908242857024001E-2</v>
      </c>
      <c r="DT159" s="36">
        <f t="shared" ca="1" si="149"/>
        <v>3.908242857024001E-2</v>
      </c>
      <c r="DU159" s="36">
        <f t="shared" ca="1" si="149"/>
        <v>3.908242857024001E-2</v>
      </c>
      <c r="DV159" s="36">
        <f t="shared" ca="1" si="149"/>
        <v>3.908242857024001E-2</v>
      </c>
      <c r="DW159" s="36">
        <f t="shared" ca="1" si="149"/>
        <v>3.908242857024001E-2</v>
      </c>
      <c r="DX159" s="56">
        <f t="shared" ca="1" si="149"/>
        <v>3.908242857024001E-2</v>
      </c>
      <c r="DY159" s="56">
        <f t="shared" ca="1" si="149"/>
        <v>3.908242857024001E-2</v>
      </c>
      <c r="DZ159" s="56">
        <f t="shared" ca="1" si="149"/>
        <v>7.8164857140480021E-2</v>
      </c>
      <c r="EA159" s="56">
        <f t="shared" ca="1" si="149"/>
        <v>0.11724728571072003</v>
      </c>
      <c r="EB159" s="56">
        <f t="shared" ca="1" si="149"/>
        <v>0.19541214285120007</v>
      </c>
      <c r="EC159" s="82">
        <f t="shared" ca="1" si="143"/>
        <v>0.39082428570240013</v>
      </c>
      <c r="ED159" s="82">
        <f t="shared" ca="1" si="143"/>
        <v>0.78164857140480026</v>
      </c>
      <c r="EE159" s="82">
        <f t="shared" ca="1" si="143"/>
        <v>1.5632971428096005</v>
      </c>
      <c r="EF159" s="82">
        <f t="shared" ca="1" si="143"/>
        <v>3.1265942856192011</v>
      </c>
      <c r="EG159" s="36">
        <f t="shared" ca="1" si="150"/>
        <v>5.4366581907692293E-2</v>
      </c>
      <c r="EH159" s="36">
        <f t="shared" ca="1" si="150"/>
        <v>2.9448565199999995E-2</v>
      </c>
      <c r="EI159" s="36">
        <f t="shared" ca="1" si="150"/>
        <v>1.8599093810526313E-2</v>
      </c>
      <c r="EJ159" s="36">
        <f t="shared" ca="1" si="150"/>
        <v>1.2850282996363632E-2</v>
      </c>
      <c r="EK159" s="36">
        <f t="shared" ca="1" si="150"/>
        <v>1.1308249036799998E-2</v>
      </c>
      <c r="EL159" s="36">
        <f t="shared" ca="1" si="150"/>
        <v>1.1308249036799998E-2</v>
      </c>
      <c r="EM159" s="36">
        <f t="shared" ca="1" si="150"/>
        <v>1.1308249036799998E-2</v>
      </c>
      <c r="EN159" s="36">
        <f t="shared" ca="1" si="150"/>
        <v>1.1308249036799998E-2</v>
      </c>
      <c r="EO159" s="36">
        <f t="shared" ca="1" si="150"/>
        <v>1.1308249036799998E-2</v>
      </c>
      <c r="EP159" s="56">
        <f t="shared" ca="1" si="150"/>
        <v>1.1308249036799998E-2</v>
      </c>
      <c r="EQ159" s="56">
        <f t="shared" ca="1" si="150"/>
        <v>1.1308249036799998E-2</v>
      </c>
      <c r="ER159" s="56">
        <f t="shared" ca="1" si="150"/>
        <v>2.2616498073599996E-2</v>
      </c>
      <c r="ES159" s="56">
        <f t="shared" ca="1" si="150"/>
        <v>3.3924747110399993E-2</v>
      </c>
      <c r="ET159" s="56">
        <f t="shared" ca="1" si="150"/>
        <v>5.6541245183999993E-2</v>
      </c>
      <c r="EU159" s="82">
        <f t="shared" ca="1" si="144"/>
        <v>0.11308249036799999</v>
      </c>
      <c r="EV159" s="82">
        <f t="shared" ca="1" si="144"/>
        <v>0.22616498073599997</v>
      </c>
      <c r="EW159" s="82">
        <f t="shared" ca="1" si="144"/>
        <v>0.45232996147199994</v>
      </c>
      <c r="EX159" s="82">
        <f t="shared" ca="1" si="144"/>
        <v>0.90465992294399988</v>
      </c>
    </row>
    <row r="160" spans="19:154" x14ac:dyDescent="0.15">
      <c r="S160" s="36">
        <v>157</v>
      </c>
      <c r="T160" s="40">
        <f>引用信息!W179</f>
        <v>257.80652487268156</v>
      </c>
      <c r="U160" s="40">
        <f>引用信息!X179</f>
        <v>18.339299367318389</v>
      </c>
      <c r="V160" s="40">
        <f>引用信息!Y179</f>
        <v>7.3215999999999992</v>
      </c>
      <c r="W160" s="40">
        <f>引用信息!Z179</f>
        <v>1.9642365600000002</v>
      </c>
      <c r="X160" s="40">
        <f>引用信息!AA179</f>
        <v>0.56833919999999982</v>
      </c>
      <c r="Y160" s="37">
        <f>IF(INT(求节点($J$4:$J$21,$I$4:$I$21,节奏总纲!AD160))&gt;$I$21,$I$21,INT(求节点($J$4:$J$21,$I$4:$I$21,节奏总纲!AD160)))</f>
        <v>18</v>
      </c>
      <c r="Z160" s="37">
        <f>IF(INT(求节点($J$4:$J$21,$I$4:$I$21,节奏总纲!AE160))&gt;$I$21,$I$21,INT(求节点($J$4:$J$21,$I$4:$I$21,节奏总纲!AE160)))</f>
        <v>18</v>
      </c>
      <c r="AA160" s="37">
        <f>IF(INT(求节点($J$4:$J$21,$I$4:$I$21,节奏总纲!AF160))&gt;$I$21,$I$21,INT(求节点($J$4:$J$21,$I$4:$I$21,节奏总纲!AF160)))</f>
        <v>18</v>
      </c>
      <c r="AB160" s="37">
        <f>IF(INT(求节点($J$4:$J$21,$I$4:$I$21,节奏总纲!AG160))&gt;$I$21,$I$21,INT(求节点($J$4:$J$21,$I$4:$I$21,节奏总纲!AG160)))</f>
        <v>18</v>
      </c>
      <c r="AC160" s="37">
        <f>IF(INT(求节点($J$4:$J$21,$I$4:$I$21,节奏总纲!AH160))&gt;$I$21,$I$21,INT(求节点($J$4:$J$21,$I$4:$I$21,节奏总纲!AH160)))</f>
        <v>18</v>
      </c>
      <c r="AD160" s="55">
        <f>('[2]功能-行军令'!F$7+'[2]功能-行军令'!F$14+24*60/'[2]功能-行军令'!$F$18)*'[2]功能-行军令'!$AJ$7</f>
        <v>27.599999999999998</v>
      </c>
      <c r="AE160" s="55">
        <f>('[2]功能-行军令'!G$7+'[2]功能-行军令'!G$14+24*60/'[2]功能-行军令'!$F$18)*'[2]功能-行军令'!$AJ$7</f>
        <v>40.199999999999996</v>
      </c>
      <c r="AF160" s="55">
        <f>('[2]功能-行军令'!H$7+'[2]功能-行军令'!H$14+24*60/'[2]功能-行军令'!$F$18)*'[2]功能-行军令'!$AJ$7</f>
        <v>54.6</v>
      </c>
      <c r="AG160" s="55">
        <f>('[2]功能-行军令'!I$7+'[2]功能-行军令'!I$14+24*60/'[2]功能-行军令'!$F$18)*'[2]功能-行军令'!$AJ$7</f>
        <v>61.8</v>
      </c>
      <c r="AH160" s="55">
        <f>('[2]功能-行军令'!J$7+'[2]功能-行军令'!J$14+24*60/'[2]功能-行军令'!$F$18)*'[2]功能-行军令'!$AJ$7</f>
        <v>61.8</v>
      </c>
      <c r="AL160" s="35">
        <v>157</v>
      </c>
      <c r="AM160" s="28">
        <f t="shared" ca="1" si="151"/>
        <v>12.936880712338784</v>
      </c>
      <c r="AN160" s="28">
        <f t="shared" ca="1" si="151"/>
        <v>7.0074770525168404</v>
      </c>
      <c r="AO160" s="28">
        <f t="shared" ca="1" si="151"/>
        <v>4.4257749805369526</v>
      </c>
      <c r="AP160" s="28">
        <f t="shared" ca="1" si="151"/>
        <v>3.0578081683709843</v>
      </c>
      <c r="AQ160" s="28">
        <f t="shared" ca="1" si="151"/>
        <v>2.6908711881664669</v>
      </c>
      <c r="AR160" s="28">
        <f t="shared" ca="1" si="151"/>
        <v>2.6908711881664669</v>
      </c>
      <c r="AS160" s="28">
        <f t="shared" ca="1" si="151"/>
        <v>2.6908711881664669</v>
      </c>
      <c r="AT160" s="28">
        <f t="shared" ca="1" si="151"/>
        <v>2.6908711881664669</v>
      </c>
      <c r="AU160" s="28">
        <f t="shared" ca="1" si="124"/>
        <v>2.6908711881664669</v>
      </c>
      <c r="AV160" s="28">
        <f t="shared" ref="AV160:AZ169" ca="1" si="152">SUMIF($BM$3:$EX$3,AV$3,$BM160:$EX160)</f>
        <v>2.6908711881664669</v>
      </c>
      <c r="AW160" s="28">
        <f t="shared" ca="1" si="152"/>
        <v>2.6908711881664669</v>
      </c>
      <c r="AX160" s="28">
        <f t="shared" ca="1" si="152"/>
        <v>5.3817423763329337</v>
      </c>
      <c r="AY160" s="28">
        <f t="shared" ca="1" si="152"/>
        <v>8.0726135644994024</v>
      </c>
      <c r="AZ160" s="28">
        <f t="shared" ca="1" si="152"/>
        <v>13.454355940832336</v>
      </c>
      <c r="BA160" s="28">
        <f t="shared" ca="1" si="139"/>
        <v>26.908711881664672</v>
      </c>
      <c r="BB160" s="28">
        <f t="shared" ca="1" si="139"/>
        <v>53.817423763329344</v>
      </c>
      <c r="BC160" s="28">
        <f t="shared" ca="1" si="139"/>
        <v>107.63484752665869</v>
      </c>
      <c r="BD160" s="28">
        <f t="shared" ca="1" si="139"/>
        <v>215.26969505331738</v>
      </c>
      <c r="BE160" s="28"/>
      <c r="BF160" s="28">
        <f t="shared" ca="1" si="125"/>
        <v>476.80342933756361</v>
      </c>
      <c r="BG160" s="28"/>
      <c r="BI160" s="28"/>
      <c r="BJ160" s="28"/>
      <c r="BK160" s="28"/>
      <c r="BL160" s="36">
        <v>157</v>
      </c>
      <c r="BM160" s="36">
        <f t="shared" ca="1" si="146"/>
        <v>10.946861671516938</v>
      </c>
      <c r="BN160" s="36">
        <f t="shared" ca="1" si="146"/>
        <v>5.9295500720716747</v>
      </c>
      <c r="BO160" s="36">
        <f t="shared" ca="1" si="146"/>
        <v>3.7449789928873738</v>
      </c>
      <c r="BP160" s="36">
        <f t="shared" ca="1" si="146"/>
        <v>2.5874400314494577</v>
      </c>
      <c r="BQ160" s="36">
        <f t="shared" ca="1" si="146"/>
        <v>2.2769472276755232</v>
      </c>
      <c r="BR160" s="36">
        <f t="shared" ca="1" si="146"/>
        <v>2.2769472276755232</v>
      </c>
      <c r="BS160" s="36">
        <f t="shared" ca="1" si="146"/>
        <v>2.2769472276755232</v>
      </c>
      <c r="BT160" s="36">
        <f t="shared" ca="1" si="146"/>
        <v>2.2769472276755232</v>
      </c>
      <c r="BU160" s="36">
        <f t="shared" ca="1" si="146"/>
        <v>2.2769472276755232</v>
      </c>
      <c r="BV160" s="56">
        <f t="shared" ca="1" si="146"/>
        <v>2.2769472276755232</v>
      </c>
      <c r="BW160" s="56">
        <f t="shared" ca="1" si="146"/>
        <v>2.2769472276755232</v>
      </c>
      <c r="BX160" s="56">
        <f t="shared" ca="1" si="146"/>
        <v>4.5538944553510463</v>
      </c>
      <c r="BY160" s="56">
        <f t="shared" ca="1" si="146"/>
        <v>6.8308416830265708</v>
      </c>
      <c r="BZ160" s="56">
        <f t="shared" ca="1" si="146"/>
        <v>11.384736138377617</v>
      </c>
      <c r="CA160" s="82">
        <f t="shared" ca="1" si="140"/>
        <v>22.769472276755234</v>
      </c>
      <c r="CB160" s="82">
        <f t="shared" ca="1" si="140"/>
        <v>45.538944553510468</v>
      </c>
      <c r="CC160" s="82">
        <f t="shared" ca="1" si="140"/>
        <v>91.077889107020937</v>
      </c>
      <c r="CD160" s="82">
        <f t="shared" ca="1" si="140"/>
        <v>182.15577821404187</v>
      </c>
      <c r="CE160" s="36">
        <f t="shared" ca="1" si="147"/>
        <v>1.1342151301018448</v>
      </c>
      <c r="CF160" s="36">
        <f t="shared" ca="1" si="147"/>
        <v>0.61436652880516596</v>
      </c>
      <c r="CG160" s="36">
        <f t="shared" ca="1" si="147"/>
        <v>0.38802096556115745</v>
      </c>
      <c r="CH160" s="36">
        <f t="shared" ca="1" si="147"/>
        <v>0.26808721256952694</v>
      </c>
      <c r="CI160" s="36">
        <f t="shared" ca="1" si="147"/>
        <v>0.23591674706118373</v>
      </c>
      <c r="CJ160" s="36">
        <f t="shared" ca="1" si="147"/>
        <v>0.23591674706118373</v>
      </c>
      <c r="CK160" s="36">
        <f t="shared" ca="1" si="147"/>
        <v>0.23591674706118373</v>
      </c>
      <c r="CL160" s="36">
        <f t="shared" ca="1" si="147"/>
        <v>0.23591674706118373</v>
      </c>
      <c r="CM160" s="36">
        <f t="shared" ca="1" si="147"/>
        <v>0.23591674706118373</v>
      </c>
      <c r="CN160" s="56">
        <f t="shared" ca="1" si="147"/>
        <v>0.23591674706118373</v>
      </c>
      <c r="CO160" s="56">
        <f t="shared" ca="1" si="147"/>
        <v>0.23591674706118373</v>
      </c>
      <c r="CP160" s="56">
        <f t="shared" ca="1" si="147"/>
        <v>0.47183349412236747</v>
      </c>
      <c r="CQ160" s="56">
        <f t="shared" ca="1" si="147"/>
        <v>0.70775024118355112</v>
      </c>
      <c r="CR160" s="56">
        <f t="shared" ca="1" si="147"/>
        <v>1.1795837353059186</v>
      </c>
      <c r="CS160" s="82">
        <f t="shared" ca="1" si="141"/>
        <v>2.3591674706118373</v>
      </c>
      <c r="CT160" s="82">
        <f t="shared" ca="1" si="141"/>
        <v>4.7183349412236746</v>
      </c>
      <c r="CU160" s="82">
        <f t="shared" ca="1" si="141"/>
        <v>9.4366698824473492</v>
      </c>
      <c r="CV160" s="82">
        <f t="shared" ca="1" si="141"/>
        <v>18.873339764894698</v>
      </c>
      <c r="CW160" s="36">
        <f t="shared" ca="1" si="148"/>
        <v>0.61501439999999996</v>
      </c>
      <c r="CX160" s="36">
        <f t="shared" ca="1" si="148"/>
        <v>0.33313279999999995</v>
      </c>
      <c r="CY160" s="36">
        <f t="shared" ca="1" si="148"/>
        <v>0.21039966315789471</v>
      </c>
      <c r="CZ160" s="36">
        <f t="shared" ca="1" si="148"/>
        <v>0.14536703999999998</v>
      </c>
      <c r="DA160" s="36">
        <f t="shared" ca="1" si="148"/>
        <v>0.1279229952</v>
      </c>
      <c r="DB160" s="36">
        <f t="shared" ca="1" si="148"/>
        <v>0.1279229952</v>
      </c>
      <c r="DC160" s="36">
        <f t="shared" ca="1" si="148"/>
        <v>0.1279229952</v>
      </c>
      <c r="DD160" s="36">
        <f t="shared" ca="1" si="148"/>
        <v>0.1279229952</v>
      </c>
      <c r="DE160" s="36">
        <f t="shared" ca="1" si="148"/>
        <v>0.1279229952</v>
      </c>
      <c r="DF160" s="56">
        <f t="shared" ca="1" si="148"/>
        <v>0.1279229952</v>
      </c>
      <c r="DG160" s="56">
        <f t="shared" ca="1" si="148"/>
        <v>0.1279229952</v>
      </c>
      <c r="DH160" s="56">
        <f t="shared" ca="1" si="148"/>
        <v>0.2558459904</v>
      </c>
      <c r="DI160" s="56">
        <f t="shared" ca="1" si="148"/>
        <v>0.38376898559999995</v>
      </c>
      <c r="DJ160" s="56">
        <f t="shared" ca="1" si="148"/>
        <v>0.63961497599999995</v>
      </c>
      <c r="DK160" s="82">
        <f t="shared" ca="1" si="142"/>
        <v>1.2792299519999999</v>
      </c>
      <c r="DL160" s="82">
        <f t="shared" ca="1" si="142"/>
        <v>2.5584599039999998</v>
      </c>
      <c r="DM160" s="82">
        <f t="shared" ca="1" si="142"/>
        <v>5.1169198079999996</v>
      </c>
      <c r="DN160" s="82">
        <f t="shared" ca="1" si="142"/>
        <v>10.233839615999999</v>
      </c>
      <c r="DO160" s="36">
        <f t="shared" ca="1" si="149"/>
        <v>0.18675356832000004</v>
      </c>
      <c r="DP160" s="36">
        <f t="shared" ca="1" si="149"/>
        <v>0.10115818284000001</v>
      </c>
      <c r="DQ160" s="36">
        <f t="shared" ca="1" si="149"/>
        <v>6.3889378635789487E-2</v>
      </c>
      <c r="DR160" s="36">
        <f t="shared" ca="1" si="149"/>
        <v>4.4141752512000004E-2</v>
      </c>
      <c r="DS160" s="36">
        <f t="shared" ca="1" si="149"/>
        <v>3.8844742210560008E-2</v>
      </c>
      <c r="DT160" s="36">
        <f t="shared" ca="1" si="149"/>
        <v>3.8844742210560008E-2</v>
      </c>
      <c r="DU160" s="36">
        <f t="shared" ca="1" si="149"/>
        <v>3.8844742210560008E-2</v>
      </c>
      <c r="DV160" s="36">
        <f t="shared" ca="1" si="149"/>
        <v>3.8844742210560008E-2</v>
      </c>
      <c r="DW160" s="36">
        <f t="shared" ca="1" si="149"/>
        <v>3.8844742210560008E-2</v>
      </c>
      <c r="DX160" s="56">
        <f t="shared" ca="1" si="149"/>
        <v>3.8844742210560008E-2</v>
      </c>
      <c r="DY160" s="56">
        <f t="shared" ca="1" si="149"/>
        <v>3.8844742210560008E-2</v>
      </c>
      <c r="DZ160" s="56">
        <f t="shared" ca="1" si="149"/>
        <v>7.7689484421120017E-2</v>
      </c>
      <c r="EA160" s="56">
        <f t="shared" ca="1" si="149"/>
        <v>0.11653422663168</v>
      </c>
      <c r="EB160" s="56">
        <f t="shared" ca="1" si="149"/>
        <v>0.19422371105280001</v>
      </c>
      <c r="EC160" s="82">
        <f t="shared" ca="1" si="143"/>
        <v>0.38844742210560002</v>
      </c>
      <c r="ED160" s="82">
        <f t="shared" ca="1" si="143"/>
        <v>0.77689484421120003</v>
      </c>
      <c r="EE160" s="82">
        <f t="shared" ca="1" si="143"/>
        <v>1.5537896884224001</v>
      </c>
      <c r="EF160" s="82">
        <f t="shared" ca="1" si="143"/>
        <v>3.1075793768448001</v>
      </c>
      <c r="EG160" s="36">
        <f t="shared" ca="1" si="150"/>
        <v>5.4035942399999981E-2</v>
      </c>
      <c r="EH160" s="36">
        <f t="shared" ca="1" si="150"/>
        <v>2.926946879999999E-2</v>
      </c>
      <c r="EI160" s="36">
        <f t="shared" ca="1" si="150"/>
        <v>1.8485980294736835E-2</v>
      </c>
      <c r="EJ160" s="36">
        <f t="shared" ca="1" si="150"/>
        <v>1.2772131839999994E-2</v>
      </c>
      <c r="EK160" s="36">
        <f t="shared" ca="1" si="150"/>
        <v>1.1239476019199996E-2</v>
      </c>
      <c r="EL160" s="36">
        <f t="shared" ca="1" si="150"/>
        <v>1.1239476019199996E-2</v>
      </c>
      <c r="EM160" s="36">
        <f t="shared" ca="1" si="150"/>
        <v>1.1239476019199996E-2</v>
      </c>
      <c r="EN160" s="36">
        <f t="shared" ca="1" si="150"/>
        <v>1.1239476019199996E-2</v>
      </c>
      <c r="EO160" s="36">
        <f t="shared" ca="1" si="150"/>
        <v>1.1239476019199996E-2</v>
      </c>
      <c r="EP160" s="56">
        <f t="shared" ca="1" si="150"/>
        <v>1.1239476019199996E-2</v>
      </c>
      <c r="EQ160" s="56">
        <f t="shared" ca="1" si="150"/>
        <v>1.1239476019199996E-2</v>
      </c>
      <c r="ER160" s="56">
        <f t="shared" ca="1" si="150"/>
        <v>2.2478952038399991E-2</v>
      </c>
      <c r="ES160" s="56">
        <f t="shared" ca="1" si="150"/>
        <v>3.3718428057599989E-2</v>
      </c>
      <c r="ET160" s="56">
        <f t="shared" ca="1" si="150"/>
        <v>5.6197380095999984E-2</v>
      </c>
      <c r="EU160" s="82">
        <f t="shared" ca="1" si="144"/>
        <v>0.11239476019199997</v>
      </c>
      <c r="EV160" s="82">
        <f t="shared" ca="1" si="144"/>
        <v>0.22478952038399994</v>
      </c>
      <c r="EW160" s="82">
        <f t="shared" ca="1" si="144"/>
        <v>0.44957904076799987</v>
      </c>
      <c r="EX160" s="82">
        <f t="shared" ca="1" si="144"/>
        <v>0.89915808153599974</v>
      </c>
    </row>
    <row r="161" spans="19:154" x14ac:dyDescent="0.15">
      <c r="S161" s="36">
        <v>158</v>
      </c>
      <c r="T161" s="40">
        <f>引用信息!W180</f>
        <v>256.22903739531381</v>
      </c>
      <c r="U161" s="40">
        <f>引用信息!X180</f>
        <v>18.227083374686199</v>
      </c>
      <c r="V161" s="40">
        <f>引用信息!Y180</f>
        <v>7.2768000000000006</v>
      </c>
      <c r="W161" s="40">
        <f>引用信息!Z180</f>
        <v>1.9522176300000005</v>
      </c>
      <c r="X161" s="40">
        <f>引用信息!AA180</f>
        <v>0.56486159999999996</v>
      </c>
      <c r="Y161" s="37">
        <f>IF(INT(求节点($J$4:$J$21,$I$4:$I$21,节奏总纲!AD161))&gt;$I$21,$I$21,INT(求节点($J$4:$J$21,$I$4:$I$21,节奏总纲!AD161)))</f>
        <v>18</v>
      </c>
      <c r="Z161" s="37">
        <f>IF(INT(求节点($J$4:$J$21,$I$4:$I$21,节奏总纲!AE161))&gt;$I$21,$I$21,INT(求节点($J$4:$J$21,$I$4:$I$21,节奏总纲!AE161)))</f>
        <v>18</v>
      </c>
      <c r="AA161" s="37">
        <f>IF(INT(求节点($J$4:$J$21,$I$4:$I$21,节奏总纲!AF161))&gt;$I$21,$I$21,INT(求节点($J$4:$J$21,$I$4:$I$21,节奏总纲!AF161)))</f>
        <v>18</v>
      </c>
      <c r="AB161" s="37">
        <f>IF(INT(求节点($J$4:$J$21,$I$4:$I$21,节奏总纲!AG161))&gt;$I$21,$I$21,INT(求节点($J$4:$J$21,$I$4:$I$21,节奏总纲!AG161)))</f>
        <v>18</v>
      </c>
      <c r="AC161" s="37">
        <f>IF(INT(求节点($J$4:$J$21,$I$4:$I$21,节奏总纲!AH161))&gt;$I$21,$I$21,INT(求节点($J$4:$J$21,$I$4:$I$21,节奏总纲!AH161)))</f>
        <v>18</v>
      </c>
      <c r="AD161" s="55">
        <f>('[2]功能-行军令'!F$7+'[2]功能-行军令'!F$14+24*60/'[2]功能-行军令'!$F$18)*'[2]功能-行军令'!$AJ$7</f>
        <v>27.599999999999998</v>
      </c>
      <c r="AE161" s="55">
        <f>('[2]功能-行军令'!G$7+'[2]功能-行军令'!G$14+24*60/'[2]功能-行军令'!$F$18)*'[2]功能-行军令'!$AJ$7</f>
        <v>40.199999999999996</v>
      </c>
      <c r="AF161" s="55">
        <f>('[2]功能-行军令'!H$7+'[2]功能-行军令'!H$14+24*60/'[2]功能-行军令'!$F$18)*'[2]功能-行军令'!$AJ$7</f>
        <v>54.6</v>
      </c>
      <c r="AG161" s="55">
        <f>('[2]功能-行军令'!I$7+'[2]功能-行军令'!I$14+24*60/'[2]功能-行军令'!$F$18)*'[2]功能-行军令'!$AJ$7</f>
        <v>61.8</v>
      </c>
      <c r="AH161" s="55">
        <f>('[2]功能-行军令'!J$7+'[2]功能-行军令'!J$14+24*60/'[2]功能-行军令'!$F$18)*'[2]功能-行军令'!$AJ$7</f>
        <v>61.8</v>
      </c>
      <c r="AL161" s="35">
        <v>158</v>
      </c>
      <c r="AM161" s="28">
        <f t="shared" ca="1" si="151"/>
        <v>12.857721477210839</v>
      </c>
      <c r="AN161" s="28">
        <f t="shared" ca="1" si="151"/>
        <v>6.9645991334892052</v>
      </c>
      <c r="AO161" s="28">
        <f t="shared" ca="1" si="151"/>
        <v>4.3986941895721294</v>
      </c>
      <c r="AP161" s="28">
        <f t="shared" ca="1" si="151"/>
        <v>3.0390978037043794</v>
      </c>
      <c r="AQ161" s="28">
        <f t="shared" ca="1" si="151"/>
        <v>2.6744060672598549</v>
      </c>
      <c r="AR161" s="28">
        <f t="shared" ca="1" si="151"/>
        <v>2.6744060672598549</v>
      </c>
      <c r="AS161" s="28">
        <f t="shared" ca="1" si="151"/>
        <v>2.6744060672598549</v>
      </c>
      <c r="AT161" s="28">
        <f t="shared" ca="1" si="151"/>
        <v>2.6744060672598549</v>
      </c>
      <c r="AU161" s="28">
        <f t="shared" ca="1" si="124"/>
        <v>2.6744060672598549</v>
      </c>
      <c r="AV161" s="28">
        <f t="shared" ca="1" si="152"/>
        <v>2.6744060672598549</v>
      </c>
      <c r="AW161" s="28">
        <f t="shared" ca="1" si="152"/>
        <v>2.6744060672598549</v>
      </c>
      <c r="AX161" s="28">
        <f t="shared" ca="1" si="152"/>
        <v>5.3488121345197097</v>
      </c>
      <c r="AY161" s="28">
        <f t="shared" ca="1" si="152"/>
        <v>8.0232182017795637</v>
      </c>
      <c r="AZ161" s="28">
        <f t="shared" ca="1" si="152"/>
        <v>13.372030336299272</v>
      </c>
      <c r="BA161" s="28">
        <f t="shared" ca="1" si="139"/>
        <v>26.744060672598543</v>
      </c>
      <c r="BB161" s="28">
        <f t="shared" ca="1" si="139"/>
        <v>53.488121345197086</v>
      </c>
      <c r="BC161" s="28">
        <f t="shared" ca="1" si="139"/>
        <v>106.97624269039417</v>
      </c>
      <c r="BD161" s="28">
        <f t="shared" ca="1" si="139"/>
        <v>213.95248538078835</v>
      </c>
      <c r="BE161" s="28"/>
      <c r="BF161" s="28">
        <f t="shared" ca="1" si="125"/>
        <v>473.88592583637222</v>
      </c>
      <c r="BG161" s="28"/>
      <c r="BI161" s="28"/>
      <c r="BJ161" s="28"/>
      <c r="BK161" s="28"/>
      <c r="BL161" s="36">
        <v>158</v>
      </c>
      <c r="BM161" s="36">
        <f t="shared" ca="1" si="146"/>
        <v>10.879879126324093</v>
      </c>
      <c r="BN161" s="36">
        <f t="shared" ca="1" si="146"/>
        <v>5.8932678600922168</v>
      </c>
      <c r="BO161" s="36">
        <f t="shared" ca="1" si="146"/>
        <v>3.7220639116371896</v>
      </c>
      <c r="BP161" s="36">
        <f t="shared" ca="1" si="146"/>
        <v>2.5716077934947852</v>
      </c>
      <c r="BQ161" s="36">
        <f t="shared" ca="1" si="146"/>
        <v>2.2630148582754113</v>
      </c>
      <c r="BR161" s="36">
        <f t="shared" ca="1" si="146"/>
        <v>2.2630148582754113</v>
      </c>
      <c r="BS161" s="36">
        <f t="shared" ca="1" si="146"/>
        <v>2.2630148582754113</v>
      </c>
      <c r="BT161" s="36">
        <f t="shared" ca="1" si="146"/>
        <v>2.2630148582754113</v>
      </c>
      <c r="BU161" s="36">
        <f t="shared" ca="1" si="146"/>
        <v>2.2630148582754113</v>
      </c>
      <c r="BV161" s="56">
        <f t="shared" ca="1" si="146"/>
        <v>2.2630148582754113</v>
      </c>
      <c r="BW161" s="56">
        <f t="shared" ca="1" si="146"/>
        <v>2.2630148582754113</v>
      </c>
      <c r="BX161" s="56">
        <f t="shared" ca="1" si="146"/>
        <v>4.5260297165508225</v>
      </c>
      <c r="BY161" s="56">
        <f t="shared" ca="1" si="146"/>
        <v>6.7890445748262334</v>
      </c>
      <c r="BZ161" s="56">
        <f t="shared" ca="1" si="146"/>
        <v>11.315074291377057</v>
      </c>
      <c r="CA161" s="82">
        <f t="shared" ca="1" si="140"/>
        <v>22.630148582754114</v>
      </c>
      <c r="CB161" s="82">
        <f t="shared" ca="1" si="140"/>
        <v>45.260297165508227</v>
      </c>
      <c r="CC161" s="82">
        <f t="shared" ca="1" si="140"/>
        <v>90.520594331016454</v>
      </c>
      <c r="CD161" s="82">
        <f t="shared" ca="1" si="140"/>
        <v>181.04118866203291</v>
      </c>
      <c r="CE161" s="36">
        <f t="shared" ca="1" si="147"/>
        <v>1.1272750025575156</v>
      </c>
      <c r="CF161" s="36">
        <f t="shared" ca="1" si="147"/>
        <v>0.61060729305198758</v>
      </c>
      <c r="CG161" s="36">
        <f t="shared" ca="1" si="147"/>
        <v>0.38564671140125528</v>
      </c>
      <c r="CH161" s="36">
        <f t="shared" ca="1" si="147"/>
        <v>0.26644681878632182</v>
      </c>
      <c r="CI161" s="36">
        <f t="shared" ca="1" si="147"/>
        <v>0.23447320053196322</v>
      </c>
      <c r="CJ161" s="36">
        <f t="shared" ca="1" si="147"/>
        <v>0.23447320053196322</v>
      </c>
      <c r="CK161" s="36">
        <f t="shared" ca="1" si="147"/>
        <v>0.23447320053196322</v>
      </c>
      <c r="CL161" s="36">
        <f t="shared" ca="1" si="147"/>
        <v>0.23447320053196322</v>
      </c>
      <c r="CM161" s="36">
        <f t="shared" ca="1" si="147"/>
        <v>0.23447320053196322</v>
      </c>
      <c r="CN161" s="56">
        <f t="shared" ca="1" si="147"/>
        <v>0.23447320053196322</v>
      </c>
      <c r="CO161" s="56">
        <f t="shared" ca="1" si="147"/>
        <v>0.23447320053196322</v>
      </c>
      <c r="CP161" s="56">
        <f t="shared" ca="1" si="147"/>
        <v>0.46894640106392643</v>
      </c>
      <c r="CQ161" s="56">
        <f t="shared" ca="1" si="147"/>
        <v>0.70341960159588957</v>
      </c>
      <c r="CR161" s="56">
        <f t="shared" ca="1" si="147"/>
        <v>1.1723660026598162</v>
      </c>
      <c r="CS161" s="82">
        <f t="shared" ca="1" si="141"/>
        <v>2.3447320053196323</v>
      </c>
      <c r="CT161" s="82">
        <f t="shared" ca="1" si="141"/>
        <v>4.6894640106392647</v>
      </c>
      <c r="CU161" s="82">
        <f t="shared" ca="1" si="141"/>
        <v>9.3789280212785293</v>
      </c>
      <c r="CV161" s="82">
        <f t="shared" ca="1" si="141"/>
        <v>18.757856042557059</v>
      </c>
      <c r="CW161" s="36">
        <f t="shared" ca="1" si="148"/>
        <v>0.61125120000000011</v>
      </c>
      <c r="CX161" s="36">
        <f t="shared" ca="1" si="148"/>
        <v>0.33109440000000007</v>
      </c>
      <c r="CY161" s="36">
        <f t="shared" ca="1" si="148"/>
        <v>0.20911225263157901</v>
      </c>
      <c r="CZ161" s="36">
        <f t="shared" ca="1" si="148"/>
        <v>0.14447755636363638</v>
      </c>
      <c r="DA161" s="36">
        <f t="shared" ca="1" si="148"/>
        <v>0.12714024960000003</v>
      </c>
      <c r="DB161" s="36">
        <f t="shared" ca="1" si="148"/>
        <v>0.12714024960000003</v>
      </c>
      <c r="DC161" s="36">
        <f t="shared" ca="1" si="148"/>
        <v>0.12714024960000003</v>
      </c>
      <c r="DD161" s="36">
        <f t="shared" ca="1" si="148"/>
        <v>0.12714024960000003</v>
      </c>
      <c r="DE161" s="36">
        <f t="shared" ca="1" si="148"/>
        <v>0.12714024960000003</v>
      </c>
      <c r="DF161" s="56">
        <f t="shared" ca="1" si="148"/>
        <v>0.12714024960000003</v>
      </c>
      <c r="DG161" s="56">
        <f t="shared" ca="1" si="148"/>
        <v>0.12714024960000003</v>
      </c>
      <c r="DH161" s="56">
        <f t="shared" ca="1" si="148"/>
        <v>0.25428049920000007</v>
      </c>
      <c r="DI161" s="56">
        <f t="shared" ca="1" si="148"/>
        <v>0.38142074879999999</v>
      </c>
      <c r="DJ161" s="56">
        <f t="shared" ca="1" si="148"/>
        <v>0.63570124800000005</v>
      </c>
      <c r="DK161" s="82">
        <f t="shared" ca="1" si="142"/>
        <v>1.2714024960000001</v>
      </c>
      <c r="DL161" s="82">
        <f t="shared" ca="1" si="142"/>
        <v>2.5428049920000002</v>
      </c>
      <c r="DM161" s="82">
        <f t="shared" ca="1" si="142"/>
        <v>5.0856099840000004</v>
      </c>
      <c r="DN161" s="82">
        <f t="shared" ca="1" si="142"/>
        <v>10.171219968000001</v>
      </c>
      <c r="DO161" s="36">
        <f t="shared" ca="1" si="149"/>
        <v>0.18561084543692313</v>
      </c>
      <c r="DP161" s="36">
        <f t="shared" ca="1" si="149"/>
        <v>0.10053920794500003</v>
      </c>
      <c r="DQ161" s="36">
        <f t="shared" ca="1" si="149"/>
        <v>6.3498447123157914E-2</v>
      </c>
      <c r="DR161" s="36">
        <f t="shared" ca="1" si="149"/>
        <v>4.3871654376000005E-2</v>
      </c>
      <c r="DS161" s="36">
        <f t="shared" ca="1" si="149"/>
        <v>3.8607055850880007E-2</v>
      </c>
      <c r="DT161" s="36">
        <f t="shared" ca="1" si="149"/>
        <v>3.8607055850880007E-2</v>
      </c>
      <c r="DU161" s="36">
        <f t="shared" ca="1" si="149"/>
        <v>3.8607055850880007E-2</v>
      </c>
      <c r="DV161" s="36">
        <f t="shared" ca="1" si="149"/>
        <v>3.8607055850880007E-2</v>
      </c>
      <c r="DW161" s="36">
        <f t="shared" ca="1" si="149"/>
        <v>3.8607055850880007E-2</v>
      </c>
      <c r="DX161" s="56">
        <f t="shared" ca="1" si="149"/>
        <v>3.8607055850880007E-2</v>
      </c>
      <c r="DY161" s="56">
        <f t="shared" ca="1" si="149"/>
        <v>3.8607055850880007E-2</v>
      </c>
      <c r="DZ161" s="56">
        <f t="shared" ca="1" si="149"/>
        <v>7.7214111701760013E-2</v>
      </c>
      <c r="EA161" s="56">
        <f t="shared" ca="1" si="149"/>
        <v>0.11582116755264002</v>
      </c>
      <c r="EB161" s="56">
        <f t="shared" ca="1" si="149"/>
        <v>0.19303527925440006</v>
      </c>
      <c r="EC161" s="82">
        <f t="shared" ca="1" si="143"/>
        <v>0.38607055850880012</v>
      </c>
      <c r="ED161" s="82">
        <f t="shared" ca="1" si="143"/>
        <v>0.77214111701760024</v>
      </c>
      <c r="EE161" s="82">
        <f t="shared" ca="1" si="143"/>
        <v>1.5442822340352005</v>
      </c>
      <c r="EF161" s="82">
        <f t="shared" ca="1" si="143"/>
        <v>3.088564468070401</v>
      </c>
      <c r="EG161" s="36">
        <f t="shared" ca="1" si="150"/>
        <v>5.3705302892307683E-2</v>
      </c>
      <c r="EH161" s="36">
        <f t="shared" ca="1" si="150"/>
        <v>2.9090372399999995E-2</v>
      </c>
      <c r="EI161" s="36">
        <f t="shared" ca="1" si="150"/>
        <v>1.8372866778947367E-2</v>
      </c>
      <c r="EJ161" s="36">
        <f t="shared" ca="1" si="150"/>
        <v>1.269398068363636E-2</v>
      </c>
      <c r="EK161" s="36">
        <f t="shared" ca="1" si="150"/>
        <v>1.1170703001599998E-2</v>
      </c>
      <c r="EL161" s="36">
        <f t="shared" ca="1" si="150"/>
        <v>1.1170703001599998E-2</v>
      </c>
      <c r="EM161" s="36">
        <f t="shared" ca="1" si="150"/>
        <v>1.1170703001599998E-2</v>
      </c>
      <c r="EN161" s="36">
        <f t="shared" ca="1" si="150"/>
        <v>1.1170703001599998E-2</v>
      </c>
      <c r="EO161" s="36">
        <f t="shared" ca="1" si="150"/>
        <v>1.1170703001599998E-2</v>
      </c>
      <c r="EP161" s="56">
        <f t="shared" ca="1" si="150"/>
        <v>1.1170703001599998E-2</v>
      </c>
      <c r="EQ161" s="56">
        <f t="shared" ca="1" si="150"/>
        <v>1.1170703001599998E-2</v>
      </c>
      <c r="ER161" s="56">
        <f t="shared" ca="1" si="150"/>
        <v>2.2341406003199997E-2</v>
      </c>
      <c r="ES161" s="56">
        <f t="shared" ca="1" si="150"/>
        <v>3.3512109004799999E-2</v>
      </c>
      <c r="ET161" s="56">
        <f t="shared" ca="1" si="150"/>
        <v>5.5853515007999996E-2</v>
      </c>
      <c r="EU161" s="82">
        <f t="shared" ca="1" si="144"/>
        <v>0.11170703001599999</v>
      </c>
      <c r="EV161" s="82">
        <f t="shared" ca="1" si="144"/>
        <v>0.22341406003199998</v>
      </c>
      <c r="EW161" s="82">
        <f t="shared" ca="1" si="144"/>
        <v>0.44682812006399997</v>
      </c>
      <c r="EX161" s="82">
        <f t="shared" ca="1" si="144"/>
        <v>0.89365624012799993</v>
      </c>
    </row>
    <row r="162" spans="19:154" x14ac:dyDescent="0.15">
      <c r="S162" s="36">
        <v>159</v>
      </c>
      <c r="T162" s="40">
        <f>引用信息!W181</f>
        <v>254.651549917946</v>
      </c>
      <c r="U162" s="40">
        <f>引用信息!X181</f>
        <v>18.114867382054008</v>
      </c>
      <c r="V162" s="40">
        <f>引用信息!Y181</f>
        <v>7.2320000000000002</v>
      </c>
      <c r="W162" s="40">
        <f>引用信息!Z181</f>
        <v>1.9401987000000005</v>
      </c>
      <c r="X162" s="40">
        <f>引用信息!AA181</f>
        <v>0.56138399999999988</v>
      </c>
      <c r="Y162" s="37">
        <f>IF(INT(求节点($J$4:$J$21,$I$4:$I$21,节奏总纲!AD162))&gt;$I$21,$I$21,INT(求节点($J$4:$J$21,$I$4:$I$21,节奏总纲!AD162)))</f>
        <v>18</v>
      </c>
      <c r="Z162" s="37">
        <f>IF(INT(求节点($J$4:$J$21,$I$4:$I$21,节奏总纲!AE162))&gt;$I$21,$I$21,INT(求节点($J$4:$J$21,$I$4:$I$21,节奏总纲!AE162)))</f>
        <v>18</v>
      </c>
      <c r="AA162" s="37">
        <f>IF(INT(求节点($J$4:$J$21,$I$4:$I$21,节奏总纲!AF162))&gt;$I$21,$I$21,INT(求节点($J$4:$J$21,$I$4:$I$21,节奏总纲!AF162)))</f>
        <v>18</v>
      </c>
      <c r="AB162" s="37">
        <f>IF(INT(求节点($J$4:$J$21,$I$4:$I$21,节奏总纲!AG162))&gt;$I$21,$I$21,INT(求节点($J$4:$J$21,$I$4:$I$21,节奏总纲!AG162)))</f>
        <v>18</v>
      </c>
      <c r="AC162" s="37">
        <f>IF(INT(求节点($J$4:$J$21,$I$4:$I$21,节奏总纲!AH162))&gt;$I$21,$I$21,INT(求节点($J$4:$J$21,$I$4:$I$21,节奏总纲!AH162)))</f>
        <v>18</v>
      </c>
      <c r="AD162" s="55">
        <f>('[2]功能-行军令'!F$7+'[2]功能-行军令'!F$14+24*60/'[2]功能-行军令'!$F$18)*'[2]功能-行军令'!$AJ$7</f>
        <v>27.599999999999998</v>
      </c>
      <c r="AE162" s="55">
        <f>('[2]功能-行军令'!G$7+'[2]功能-行军令'!G$14+24*60/'[2]功能-行军令'!$F$18)*'[2]功能-行军令'!$AJ$7</f>
        <v>40.199999999999996</v>
      </c>
      <c r="AF162" s="55">
        <f>('[2]功能-行军令'!H$7+'[2]功能-行军令'!H$14+24*60/'[2]功能-行军令'!$F$18)*'[2]功能-行军令'!$AJ$7</f>
        <v>54.6</v>
      </c>
      <c r="AG162" s="55">
        <f>('[2]功能-行军令'!I$7+'[2]功能-行军令'!I$14+24*60/'[2]功能-行军令'!$F$18)*'[2]功能-行军令'!$AJ$7</f>
        <v>61.8</v>
      </c>
      <c r="AH162" s="55">
        <f>('[2]功能-行军令'!J$7+'[2]功能-行军令'!J$14+24*60/'[2]功能-行军令'!$F$18)*'[2]功能-行军令'!$AJ$7</f>
        <v>61.8</v>
      </c>
      <c r="AL162" s="35">
        <v>159</v>
      </c>
      <c r="AM162" s="28">
        <f t="shared" ca="1" si="151"/>
        <v>12.778562242082891</v>
      </c>
      <c r="AN162" s="28">
        <f t="shared" ca="1" si="151"/>
        <v>6.9217212144615665</v>
      </c>
      <c r="AO162" s="28">
        <f t="shared" ca="1" si="151"/>
        <v>4.3716133986073054</v>
      </c>
      <c r="AP162" s="28">
        <f t="shared" ca="1" si="151"/>
        <v>3.0203874390377745</v>
      </c>
      <c r="AQ162" s="28">
        <f t="shared" ca="1" si="151"/>
        <v>2.6579409463532415</v>
      </c>
      <c r="AR162" s="28">
        <f t="shared" ca="1" si="151"/>
        <v>2.6579409463532415</v>
      </c>
      <c r="AS162" s="28">
        <f t="shared" ca="1" si="151"/>
        <v>2.6579409463532415</v>
      </c>
      <c r="AT162" s="28">
        <f t="shared" ca="1" si="151"/>
        <v>2.6579409463532415</v>
      </c>
      <c r="AU162" s="28">
        <f t="shared" ca="1" si="124"/>
        <v>2.6579409463532415</v>
      </c>
      <c r="AV162" s="28">
        <f t="shared" ca="1" si="152"/>
        <v>2.6579409463532415</v>
      </c>
      <c r="AW162" s="28">
        <f t="shared" ca="1" si="152"/>
        <v>2.6579409463532415</v>
      </c>
      <c r="AX162" s="28">
        <f t="shared" ca="1" si="152"/>
        <v>5.315881892706483</v>
      </c>
      <c r="AY162" s="28">
        <f t="shared" ca="1" si="152"/>
        <v>7.9738228390597241</v>
      </c>
      <c r="AZ162" s="28">
        <f t="shared" ca="1" si="152"/>
        <v>13.289704731766209</v>
      </c>
      <c r="BA162" s="28">
        <f t="shared" ca="1" si="139"/>
        <v>26.579409463532418</v>
      </c>
      <c r="BB162" s="28">
        <f t="shared" ca="1" si="139"/>
        <v>53.158818927064836</v>
      </c>
      <c r="BC162" s="28">
        <f t="shared" ca="1" si="139"/>
        <v>106.31763785412967</v>
      </c>
      <c r="BD162" s="28">
        <f t="shared" ca="1" si="139"/>
        <v>212.63527570825934</v>
      </c>
      <c r="BE162" s="28"/>
      <c r="BF162" s="28">
        <f t="shared" ca="1" si="125"/>
        <v>470.96842233518089</v>
      </c>
      <c r="BG162" s="28"/>
      <c r="BI162" s="28"/>
      <c r="BJ162" s="28"/>
      <c r="BK162" s="28"/>
      <c r="BL162" s="36">
        <v>159</v>
      </c>
      <c r="BM162" s="36">
        <f t="shared" ca="1" si="146"/>
        <v>10.812896581131243</v>
      </c>
      <c r="BN162" s="36">
        <f t="shared" ca="1" si="146"/>
        <v>5.8569856481127571</v>
      </c>
      <c r="BO162" s="36">
        <f t="shared" ca="1" si="146"/>
        <v>3.6991488303870041</v>
      </c>
      <c r="BP162" s="36">
        <f t="shared" ca="1" si="146"/>
        <v>2.5557755555401118</v>
      </c>
      <c r="BQ162" s="36">
        <f t="shared" ca="1" si="146"/>
        <v>2.2490824888752985</v>
      </c>
      <c r="BR162" s="36">
        <f t="shared" ca="1" si="146"/>
        <v>2.2490824888752985</v>
      </c>
      <c r="BS162" s="36">
        <f t="shared" ca="1" si="146"/>
        <v>2.2490824888752985</v>
      </c>
      <c r="BT162" s="36">
        <f t="shared" ca="1" si="146"/>
        <v>2.2490824888752985</v>
      </c>
      <c r="BU162" s="36">
        <f t="shared" ca="1" si="146"/>
        <v>2.2490824888752985</v>
      </c>
      <c r="BV162" s="56">
        <f t="shared" ca="1" si="146"/>
        <v>2.2490824888752985</v>
      </c>
      <c r="BW162" s="56">
        <f t="shared" ca="1" si="146"/>
        <v>2.2490824888752985</v>
      </c>
      <c r="BX162" s="56">
        <f t="shared" ca="1" si="146"/>
        <v>4.498164977750597</v>
      </c>
      <c r="BY162" s="56">
        <f t="shared" ca="1" si="146"/>
        <v>6.7472474666258959</v>
      </c>
      <c r="BZ162" s="56">
        <f t="shared" ca="1" si="146"/>
        <v>11.245412444376496</v>
      </c>
      <c r="CA162" s="82">
        <f t="shared" ca="1" si="140"/>
        <v>22.490824888752993</v>
      </c>
      <c r="CB162" s="82">
        <f t="shared" ca="1" si="140"/>
        <v>44.981649777505986</v>
      </c>
      <c r="CC162" s="82">
        <f t="shared" ca="1" si="140"/>
        <v>89.963299555011972</v>
      </c>
      <c r="CD162" s="82">
        <f t="shared" ca="1" si="140"/>
        <v>179.92659911002394</v>
      </c>
      <c r="CE162" s="36">
        <f t="shared" ca="1" si="147"/>
        <v>1.1203348750131863</v>
      </c>
      <c r="CF162" s="36">
        <f t="shared" ca="1" si="147"/>
        <v>0.6068480572988092</v>
      </c>
      <c r="CG162" s="36">
        <f t="shared" ca="1" si="147"/>
        <v>0.38327245724135323</v>
      </c>
      <c r="CH162" s="36">
        <f t="shared" ca="1" si="147"/>
        <v>0.26480642500311674</v>
      </c>
      <c r="CI162" s="36">
        <f t="shared" ca="1" si="147"/>
        <v>0.23302965400274275</v>
      </c>
      <c r="CJ162" s="36">
        <f t="shared" ca="1" si="147"/>
        <v>0.23302965400274275</v>
      </c>
      <c r="CK162" s="36">
        <f t="shared" ca="1" si="147"/>
        <v>0.23302965400274275</v>
      </c>
      <c r="CL162" s="36">
        <f t="shared" ca="1" si="147"/>
        <v>0.23302965400274275</v>
      </c>
      <c r="CM162" s="36">
        <f t="shared" ca="1" si="147"/>
        <v>0.23302965400274275</v>
      </c>
      <c r="CN162" s="56">
        <f t="shared" ca="1" si="147"/>
        <v>0.23302965400274275</v>
      </c>
      <c r="CO162" s="56">
        <f t="shared" ca="1" si="147"/>
        <v>0.23302965400274275</v>
      </c>
      <c r="CP162" s="56">
        <f t="shared" ca="1" si="147"/>
        <v>0.46605930800548551</v>
      </c>
      <c r="CQ162" s="56">
        <f t="shared" ca="1" si="147"/>
        <v>0.69908896200822823</v>
      </c>
      <c r="CR162" s="56">
        <f t="shared" ca="1" si="147"/>
        <v>1.1651482700137137</v>
      </c>
      <c r="CS162" s="82">
        <f t="shared" ca="1" si="141"/>
        <v>2.3302965400274274</v>
      </c>
      <c r="CT162" s="82">
        <f t="shared" ca="1" si="141"/>
        <v>4.6605930800548547</v>
      </c>
      <c r="CU162" s="82">
        <f t="shared" ca="1" si="141"/>
        <v>9.3211861601097095</v>
      </c>
      <c r="CV162" s="82">
        <f t="shared" ca="1" si="141"/>
        <v>18.642372320219419</v>
      </c>
      <c r="CW162" s="36">
        <f t="shared" ca="1" si="148"/>
        <v>0.60748800000000014</v>
      </c>
      <c r="CX162" s="36">
        <f t="shared" ca="1" si="148"/>
        <v>0.32905600000000007</v>
      </c>
      <c r="CY162" s="36">
        <f t="shared" ca="1" si="148"/>
        <v>0.2078248421052632</v>
      </c>
      <c r="CZ162" s="36">
        <f t="shared" ca="1" si="148"/>
        <v>0.14358807272727273</v>
      </c>
      <c r="DA162" s="36">
        <f t="shared" ca="1" si="148"/>
        <v>0.12635750400000001</v>
      </c>
      <c r="DB162" s="36">
        <f t="shared" ca="1" si="148"/>
        <v>0.12635750400000001</v>
      </c>
      <c r="DC162" s="36">
        <f t="shared" ca="1" si="148"/>
        <v>0.12635750400000001</v>
      </c>
      <c r="DD162" s="36">
        <f t="shared" ca="1" si="148"/>
        <v>0.12635750400000001</v>
      </c>
      <c r="DE162" s="36">
        <f t="shared" ca="1" si="148"/>
        <v>0.12635750400000001</v>
      </c>
      <c r="DF162" s="56">
        <f t="shared" ca="1" si="148"/>
        <v>0.12635750400000001</v>
      </c>
      <c r="DG162" s="56">
        <f t="shared" ca="1" si="148"/>
        <v>0.12635750400000001</v>
      </c>
      <c r="DH162" s="56">
        <f t="shared" ca="1" si="148"/>
        <v>0.25271500800000002</v>
      </c>
      <c r="DI162" s="56">
        <f t="shared" ca="1" si="148"/>
        <v>0.37907251199999997</v>
      </c>
      <c r="DJ162" s="56">
        <f t="shared" ca="1" si="148"/>
        <v>0.63178752000000005</v>
      </c>
      <c r="DK162" s="82">
        <f t="shared" ca="1" si="142"/>
        <v>1.2635750400000001</v>
      </c>
      <c r="DL162" s="82">
        <f t="shared" ca="1" si="142"/>
        <v>2.5271500800000002</v>
      </c>
      <c r="DM162" s="82">
        <f t="shared" ca="1" si="142"/>
        <v>5.0543001600000004</v>
      </c>
      <c r="DN162" s="82">
        <f t="shared" ca="1" si="142"/>
        <v>10.108600320000001</v>
      </c>
      <c r="DO162" s="36">
        <f t="shared" ca="1" si="149"/>
        <v>0.1844681225538462</v>
      </c>
      <c r="DP162" s="36">
        <f t="shared" ca="1" si="149"/>
        <v>9.9920233050000029E-2</v>
      </c>
      <c r="DQ162" s="36">
        <f t="shared" ca="1" si="149"/>
        <v>6.3107515610526341E-2</v>
      </c>
      <c r="DR162" s="36">
        <f t="shared" ca="1" si="149"/>
        <v>4.3601556240000006E-2</v>
      </c>
      <c r="DS162" s="36">
        <f t="shared" ca="1" si="149"/>
        <v>3.8369369491200012E-2</v>
      </c>
      <c r="DT162" s="36">
        <f t="shared" ca="1" si="149"/>
        <v>3.8369369491200012E-2</v>
      </c>
      <c r="DU162" s="36">
        <f t="shared" ca="1" si="149"/>
        <v>3.8369369491200012E-2</v>
      </c>
      <c r="DV162" s="36">
        <f t="shared" ca="1" si="149"/>
        <v>3.8369369491200012E-2</v>
      </c>
      <c r="DW162" s="36">
        <f t="shared" ca="1" si="149"/>
        <v>3.8369369491200012E-2</v>
      </c>
      <c r="DX162" s="56">
        <f t="shared" ca="1" si="149"/>
        <v>3.8369369491200012E-2</v>
      </c>
      <c r="DY162" s="56">
        <f t="shared" ca="1" si="149"/>
        <v>3.8369369491200012E-2</v>
      </c>
      <c r="DZ162" s="56">
        <f t="shared" ca="1" si="149"/>
        <v>7.6738738982400023E-2</v>
      </c>
      <c r="EA162" s="56">
        <f t="shared" ca="1" si="149"/>
        <v>0.11510810847360002</v>
      </c>
      <c r="EB162" s="56">
        <f t="shared" ca="1" si="149"/>
        <v>0.19184684745600006</v>
      </c>
      <c r="EC162" s="82">
        <f t="shared" ca="1" si="143"/>
        <v>0.38369369491200012</v>
      </c>
      <c r="ED162" s="82">
        <f t="shared" ca="1" si="143"/>
        <v>0.76738738982400023</v>
      </c>
      <c r="EE162" s="82">
        <f t="shared" ca="1" si="143"/>
        <v>1.5347747796480005</v>
      </c>
      <c r="EF162" s="82">
        <f t="shared" ca="1" si="143"/>
        <v>3.0695495592960009</v>
      </c>
      <c r="EG162" s="36">
        <f t="shared" ca="1" si="150"/>
        <v>5.3374663384615377E-2</v>
      </c>
      <c r="EH162" s="36">
        <f t="shared" ca="1" si="150"/>
        <v>2.8911275999999996E-2</v>
      </c>
      <c r="EI162" s="36">
        <f t="shared" ca="1" si="150"/>
        <v>1.8259753263157891E-2</v>
      </c>
      <c r="EJ162" s="36">
        <f t="shared" ca="1" si="150"/>
        <v>1.2615829527272724E-2</v>
      </c>
      <c r="EK162" s="36">
        <f t="shared" ca="1" si="150"/>
        <v>1.1101929983999998E-2</v>
      </c>
      <c r="EL162" s="36">
        <f t="shared" ca="1" si="150"/>
        <v>1.1101929983999998E-2</v>
      </c>
      <c r="EM162" s="36">
        <f t="shared" ca="1" si="150"/>
        <v>1.1101929983999998E-2</v>
      </c>
      <c r="EN162" s="36">
        <f t="shared" ca="1" si="150"/>
        <v>1.1101929983999998E-2</v>
      </c>
      <c r="EO162" s="36">
        <f t="shared" ca="1" si="150"/>
        <v>1.1101929983999998E-2</v>
      </c>
      <c r="EP162" s="56">
        <f t="shared" ca="1" si="150"/>
        <v>1.1101929983999998E-2</v>
      </c>
      <c r="EQ162" s="56">
        <f t="shared" ca="1" si="150"/>
        <v>1.1101929983999998E-2</v>
      </c>
      <c r="ER162" s="56">
        <f t="shared" ca="1" si="150"/>
        <v>2.2203859967999996E-2</v>
      </c>
      <c r="ES162" s="56">
        <f t="shared" ca="1" si="150"/>
        <v>3.3305789951999988E-2</v>
      </c>
      <c r="ET162" s="56">
        <f t="shared" ca="1" si="150"/>
        <v>5.5509649919999987E-2</v>
      </c>
      <c r="EU162" s="82">
        <f t="shared" ca="1" si="144"/>
        <v>0.11101929983999997</v>
      </c>
      <c r="EV162" s="82">
        <f t="shared" ca="1" si="144"/>
        <v>0.22203859967999995</v>
      </c>
      <c r="EW162" s="82">
        <f t="shared" ca="1" si="144"/>
        <v>0.4440771993599999</v>
      </c>
      <c r="EX162" s="82">
        <f t="shared" ca="1" si="144"/>
        <v>0.88815439871999979</v>
      </c>
    </row>
    <row r="163" spans="19:154" x14ac:dyDescent="0.15">
      <c r="S163" s="36">
        <v>160</v>
      </c>
      <c r="T163" s="40">
        <f>引用信息!W182</f>
        <v>253.07406244057819</v>
      </c>
      <c r="U163" s="40">
        <f>引用信息!X182</f>
        <v>18.002651389421814</v>
      </c>
      <c r="V163" s="40">
        <f>引用信息!Y182</f>
        <v>7.1872000000000007</v>
      </c>
      <c r="W163" s="40">
        <f>引用信息!Z182</f>
        <v>1.9281797700000005</v>
      </c>
      <c r="X163" s="40">
        <f>引用信息!AA182</f>
        <v>0.55790639999999991</v>
      </c>
      <c r="Y163" s="37">
        <f>IF(INT(求节点($J$4:$J$21,$I$4:$I$21,节奏总纲!AD163))&gt;$I$21,$I$21,INT(求节点($J$4:$J$21,$I$4:$I$21,节奏总纲!AD163)))</f>
        <v>18</v>
      </c>
      <c r="Z163" s="37">
        <f>IF(INT(求节点($J$4:$J$21,$I$4:$I$21,节奏总纲!AE163))&gt;$I$21,$I$21,INT(求节点($J$4:$J$21,$I$4:$I$21,节奏总纲!AE163)))</f>
        <v>18</v>
      </c>
      <c r="AA163" s="37">
        <f>IF(INT(求节点($J$4:$J$21,$I$4:$I$21,节奏总纲!AF163))&gt;$I$21,$I$21,INT(求节点($J$4:$J$21,$I$4:$I$21,节奏总纲!AF163)))</f>
        <v>18</v>
      </c>
      <c r="AB163" s="37">
        <f>IF(INT(求节点($J$4:$J$21,$I$4:$I$21,节奏总纲!AG163))&gt;$I$21,$I$21,INT(求节点($J$4:$J$21,$I$4:$I$21,节奏总纲!AG163)))</f>
        <v>18</v>
      </c>
      <c r="AC163" s="37">
        <f>IF(INT(求节点($J$4:$J$21,$I$4:$I$21,节奏总纲!AH163))&gt;$I$21,$I$21,INT(求节点($J$4:$J$21,$I$4:$I$21,节奏总纲!AH163)))</f>
        <v>18</v>
      </c>
      <c r="AD163" s="55">
        <f>('[2]功能-行军令'!F$7+'[2]功能-行军令'!F$14+24*60/'[2]功能-行军令'!$F$18)*'[2]功能-行军令'!$AJ$7</f>
        <v>27.599999999999998</v>
      </c>
      <c r="AE163" s="55">
        <f>('[2]功能-行军令'!G$7+'[2]功能-行军令'!G$14+24*60/'[2]功能-行军令'!$F$18)*'[2]功能-行军令'!$AJ$7</f>
        <v>40.199999999999996</v>
      </c>
      <c r="AF163" s="55">
        <f>('[2]功能-行军令'!H$7+'[2]功能-行军令'!H$14+24*60/'[2]功能-行军令'!$F$18)*'[2]功能-行军令'!$AJ$7</f>
        <v>54.6</v>
      </c>
      <c r="AG163" s="55">
        <f>('[2]功能-行军令'!I$7+'[2]功能-行军令'!I$14+24*60/'[2]功能-行军令'!$F$18)*'[2]功能-行军令'!$AJ$7</f>
        <v>61.8</v>
      </c>
      <c r="AH163" s="55">
        <f>('[2]功能-行军令'!J$7+'[2]功能-行军令'!J$14+24*60/'[2]功能-行军令'!$F$18)*'[2]功能-行军令'!$AJ$7</f>
        <v>61.8</v>
      </c>
      <c r="AL163" s="35">
        <v>160</v>
      </c>
      <c r="AM163" s="28">
        <f t="shared" ca="1" si="151"/>
        <v>12.699403006954945</v>
      </c>
      <c r="AN163" s="28">
        <f t="shared" ca="1" si="151"/>
        <v>6.8788432954339278</v>
      </c>
      <c r="AO163" s="28">
        <f t="shared" ca="1" si="151"/>
        <v>4.3445326076424813</v>
      </c>
      <c r="AP163" s="28">
        <f t="shared" ca="1" si="151"/>
        <v>3.0016770743711687</v>
      </c>
      <c r="AQ163" s="28">
        <f t="shared" ca="1" si="151"/>
        <v>2.6414758254466286</v>
      </c>
      <c r="AR163" s="28">
        <f t="shared" ca="1" si="151"/>
        <v>2.6414758254466286</v>
      </c>
      <c r="AS163" s="28">
        <f t="shared" ca="1" si="151"/>
        <v>2.6414758254466286</v>
      </c>
      <c r="AT163" s="28">
        <f t="shared" ca="1" si="151"/>
        <v>2.6414758254466286</v>
      </c>
      <c r="AU163" s="28">
        <f t="shared" ca="1" si="124"/>
        <v>2.6414758254466286</v>
      </c>
      <c r="AV163" s="28">
        <f t="shared" ca="1" si="152"/>
        <v>2.6414758254466286</v>
      </c>
      <c r="AW163" s="28">
        <f t="shared" ca="1" si="152"/>
        <v>2.6414758254466286</v>
      </c>
      <c r="AX163" s="28">
        <f t="shared" ca="1" si="152"/>
        <v>5.2829516508932572</v>
      </c>
      <c r="AY163" s="28">
        <f t="shared" ca="1" si="152"/>
        <v>7.9244274763398854</v>
      </c>
      <c r="AZ163" s="28">
        <f t="shared" ca="1" si="152"/>
        <v>13.207379127233144</v>
      </c>
      <c r="BA163" s="28">
        <f t="shared" ca="1" si="139"/>
        <v>26.414758254466289</v>
      </c>
      <c r="BB163" s="28">
        <f t="shared" ca="1" si="139"/>
        <v>52.829516508932578</v>
      </c>
      <c r="BC163" s="28">
        <f t="shared" ca="1" si="139"/>
        <v>105.65903301786516</v>
      </c>
      <c r="BD163" s="28">
        <f t="shared" ca="1" si="139"/>
        <v>211.31806603573031</v>
      </c>
      <c r="BE163" s="28"/>
      <c r="BF163" s="28">
        <f t="shared" ca="1" si="125"/>
        <v>468.0509188339895</v>
      </c>
      <c r="BG163" s="28"/>
      <c r="BI163" s="28"/>
      <c r="BJ163" s="28"/>
      <c r="BK163" s="28"/>
      <c r="BL163" s="36">
        <v>160</v>
      </c>
      <c r="BM163" s="36">
        <f t="shared" ca="1" si="146"/>
        <v>10.745914035938396</v>
      </c>
      <c r="BN163" s="36">
        <f t="shared" ca="1" si="146"/>
        <v>5.8207034361332974</v>
      </c>
      <c r="BO163" s="36">
        <f t="shared" ca="1" si="146"/>
        <v>3.6762337491368196</v>
      </c>
      <c r="BP163" s="36">
        <f t="shared" ca="1" si="146"/>
        <v>2.5399433175854389</v>
      </c>
      <c r="BQ163" s="36">
        <f t="shared" ca="1" si="146"/>
        <v>2.2351501194751862</v>
      </c>
      <c r="BR163" s="36">
        <f t="shared" ca="1" si="146"/>
        <v>2.2351501194751862</v>
      </c>
      <c r="BS163" s="36">
        <f t="shared" ca="1" si="146"/>
        <v>2.2351501194751862</v>
      </c>
      <c r="BT163" s="36">
        <f t="shared" ca="1" si="146"/>
        <v>2.2351501194751862</v>
      </c>
      <c r="BU163" s="36">
        <f t="shared" ca="1" si="146"/>
        <v>2.2351501194751862</v>
      </c>
      <c r="BV163" s="56">
        <f t="shared" ca="1" si="146"/>
        <v>2.2351501194751862</v>
      </c>
      <c r="BW163" s="56">
        <f t="shared" ca="1" si="146"/>
        <v>2.2351501194751862</v>
      </c>
      <c r="BX163" s="56">
        <f t="shared" ca="1" si="146"/>
        <v>4.4703002389503723</v>
      </c>
      <c r="BY163" s="56">
        <f t="shared" ca="1" si="146"/>
        <v>6.7054503584255594</v>
      </c>
      <c r="BZ163" s="56">
        <f t="shared" ca="1" si="146"/>
        <v>11.175750597375933</v>
      </c>
      <c r="CA163" s="82">
        <f t="shared" ca="1" si="140"/>
        <v>22.351501194751865</v>
      </c>
      <c r="CB163" s="82">
        <f t="shared" ca="1" si="140"/>
        <v>44.70300238950373</v>
      </c>
      <c r="CC163" s="82">
        <f t="shared" ca="1" si="140"/>
        <v>89.406004779007461</v>
      </c>
      <c r="CD163" s="82">
        <f t="shared" ca="1" si="140"/>
        <v>178.81200955801492</v>
      </c>
      <c r="CE163" s="36">
        <f t="shared" ca="1" si="147"/>
        <v>1.1133947474688566</v>
      </c>
      <c r="CF163" s="36">
        <f t="shared" ca="1" si="147"/>
        <v>0.6030888215456307</v>
      </c>
      <c r="CG163" s="36">
        <f t="shared" ca="1" si="147"/>
        <v>0.38089820308145095</v>
      </c>
      <c r="CH163" s="36">
        <f t="shared" ca="1" si="147"/>
        <v>0.26316603121991156</v>
      </c>
      <c r="CI163" s="36">
        <f t="shared" ca="1" si="147"/>
        <v>0.23158610747352218</v>
      </c>
      <c r="CJ163" s="36">
        <f t="shared" ca="1" si="147"/>
        <v>0.23158610747352218</v>
      </c>
      <c r="CK163" s="36">
        <f t="shared" ca="1" si="147"/>
        <v>0.23158610747352218</v>
      </c>
      <c r="CL163" s="36">
        <f t="shared" ca="1" si="147"/>
        <v>0.23158610747352218</v>
      </c>
      <c r="CM163" s="36">
        <f t="shared" ca="1" si="147"/>
        <v>0.23158610747352218</v>
      </c>
      <c r="CN163" s="56">
        <f t="shared" ca="1" si="147"/>
        <v>0.23158610747352218</v>
      </c>
      <c r="CO163" s="56">
        <f t="shared" ca="1" si="147"/>
        <v>0.23158610747352218</v>
      </c>
      <c r="CP163" s="56">
        <f t="shared" ca="1" si="147"/>
        <v>0.46317221494704436</v>
      </c>
      <c r="CQ163" s="56">
        <f t="shared" ca="1" si="147"/>
        <v>0.69475832242056657</v>
      </c>
      <c r="CR163" s="56">
        <f t="shared" ca="1" si="147"/>
        <v>1.1579305373676112</v>
      </c>
      <c r="CS163" s="82">
        <f t="shared" ca="1" si="141"/>
        <v>2.3158610747352224</v>
      </c>
      <c r="CT163" s="82">
        <f t="shared" ca="1" si="141"/>
        <v>4.6317221494704448</v>
      </c>
      <c r="CU163" s="82">
        <f t="shared" ca="1" si="141"/>
        <v>9.2634442989408896</v>
      </c>
      <c r="CV163" s="82">
        <f t="shared" ca="1" si="141"/>
        <v>18.526888597881779</v>
      </c>
      <c r="CW163" s="36">
        <f t="shared" ca="1" si="148"/>
        <v>0.60372480000000006</v>
      </c>
      <c r="CX163" s="36">
        <f t="shared" ca="1" si="148"/>
        <v>0.32701760000000002</v>
      </c>
      <c r="CY163" s="36">
        <f t="shared" ca="1" si="148"/>
        <v>0.20653743157894738</v>
      </c>
      <c r="CZ163" s="36">
        <f t="shared" ca="1" si="148"/>
        <v>0.14269858909090907</v>
      </c>
      <c r="DA163" s="36">
        <f t="shared" ca="1" si="148"/>
        <v>0.12557475840000001</v>
      </c>
      <c r="DB163" s="36">
        <f t="shared" ca="1" si="148"/>
        <v>0.12557475840000001</v>
      </c>
      <c r="DC163" s="36">
        <f t="shared" ca="1" si="148"/>
        <v>0.12557475840000001</v>
      </c>
      <c r="DD163" s="36">
        <f t="shared" ca="1" si="148"/>
        <v>0.12557475840000001</v>
      </c>
      <c r="DE163" s="36">
        <f t="shared" ca="1" si="148"/>
        <v>0.12557475840000001</v>
      </c>
      <c r="DF163" s="56">
        <f t="shared" ca="1" si="148"/>
        <v>0.12557475840000001</v>
      </c>
      <c r="DG163" s="56">
        <f t="shared" ca="1" si="148"/>
        <v>0.12557475840000001</v>
      </c>
      <c r="DH163" s="56">
        <f t="shared" ca="1" si="148"/>
        <v>0.25114951680000003</v>
      </c>
      <c r="DI163" s="56">
        <f t="shared" ca="1" si="148"/>
        <v>0.37672427520000001</v>
      </c>
      <c r="DJ163" s="56">
        <f t="shared" ca="1" si="148"/>
        <v>0.62787379200000004</v>
      </c>
      <c r="DK163" s="82">
        <f t="shared" ca="1" si="142"/>
        <v>1.2557475840000001</v>
      </c>
      <c r="DL163" s="82">
        <f t="shared" ca="1" si="142"/>
        <v>2.5114951680000002</v>
      </c>
      <c r="DM163" s="82">
        <f t="shared" ca="1" si="142"/>
        <v>5.0229903360000003</v>
      </c>
      <c r="DN163" s="82">
        <f t="shared" ca="1" si="142"/>
        <v>10.045980672000001</v>
      </c>
      <c r="DO163" s="36">
        <f t="shared" ca="1" si="149"/>
        <v>0.18332539967076927</v>
      </c>
      <c r="DP163" s="36">
        <f t="shared" ca="1" si="149"/>
        <v>9.9301258155000016E-2</v>
      </c>
      <c r="DQ163" s="36">
        <f t="shared" ca="1" si="149"/>
        <v>6.2716584097894754E-2</v>
      </c>
      <c r="DR163" s="36">
        <f t="shared" ca="1" si="149"/>
        <v>4.3331458103999999E-2</v>
      </c>
      <c r="DS163" s="36">
        <f t="shared" ca="1" si="149"/>
        <v>3.8131683131520003E-2</v>
      </c>
      <c r="DT163" s="36">
        <f t="shared" ca="1" si="149"/>
        <v>3.8131683131520003E-2</v>
      </c>
      <c r="DU163" s="36">
        <f t="shared" ca="1" si="149"/>
        <v>3.8131683131520003E-2</v>
      </c>
      <c r="DV163" s="36">
        <f t="shared" ca="1" si="149"/>
        <v>3.8131683131520003E-2</v>
      </c>
      <c r="DW163" s="36">
        <f t="shared" ca="1" si="149"/>
        <v>3.8131683131520003E-2</v>
      </c>
      <c r="DX163" s="56">
        <f t="shared" ca="1" si="149"/>
        <v>3.8131683131520003E-2</v>
      </c>
      <c r="DY163" s="56">
        <f t="shared" ca="1" si="149"/>
        <v>3.8131683131520003E-2</v>
      </c>
      <c r="DZ163" s="56">
        <f t="shared" ca="1" si="149"/>
        <v>7.6263366263040006E-2</v>
      </c>
      <c r="EA163" s="56">
        <f t="shared" ca="1" si="149"/>
        <v>0.11439504939456002</v>
      </c>
      <c r="EB163" s="56">
        <f t="shared" ca="1" si="149"/>
        <v>0.19065841565760006</v>
      </c>
      <c r="EC163" s="82">
        <f t="shared" ca="1" si="143"/>
        <v>0.38131683131520011</v>
      </c>
      <c r="ED163" s="82">
        <f t="shared" ca="1" si="143"/>
        <v>0.76263366263040022</v>
      </c>
      <c r="EE163" s="82">
        <f t="shared" ca="1" si="143"/>
        <v>1.5252673252608004</v>
      </c>
      <c r="EF163" s="82">
        <f t="shared" ca="1" si="143"/>
        <v>3.0505346505216009</v>
      </c>
      <c r="EG163" s="36">
        <f t="shared" ca="1" si="150"/>
        <v>5.3044023876923072E-2</v>
      </c>
      <c r="EH163" s="36">
        <f t="shared" ca="1" si="150"/>
        <v>2.8732179599999994E-2</v>
      </c>
      <c r="EI163" s="36">
        <f t="shared" ca="1" si="150"/>
        <v>1.814663974736842E-2</v>
      </c>
      <c r="EJ163" s="36">
        <f t="shared" ca="1" si="150"/>
        <v>1.2537678370909086E-2</v>
      </c>
      <c r="EK163" s="36">
        <f t="shared" ca="1" si="150"/>
        <v>1.1033156966399999E-2</v>
      </c>
      <c r="EL163" s="36">
        <f t="shared" ca="1" si="150"/>
        <v>1.1033156966399999E-2</v>
      </c>
      <c r="EM163" s="36">
        <f t="shared" ca="1" si="150"/>
        <v>1.1033156966399999E-2</v>
      </c>
      <c r="EN163" s="36">
        <f t="shared" ca="1" si="150"/>
        <v>1.1033156966399999E-2</v>
      </c>
      <c r="EO163" s="36">
        <f t="shared" ca="1" si="150"/>
        <v>1.1033156966399999E-2</v>
      </c>
      <c r="EP163" s="56">
        <f t="shared" ca="1" si="150"/>
        <v>1.1033156966399999E-2</v>
      </c>
      <c r="EQ163" s="56">
        <f t="shared" ca="1" si="150"/>
        <v>1.1033156966399999E-2</v>
      </c>
      <c r="ER163" s="56">
        <f t="shared" ca="1" si="150"/>
        <v>2.2066313932799998E-2</v>
      </c>
      <c r="ES163" s="56">
        <f t="shared" ca="1" si="150"/>
        <v>3.3099470899199991E-2</v>
      </c>
      <c r="ET163" s="56">
        <f t="shared" ca="1" si="150"/>
        <v>5.5165784831999992E-2</v>
      </c>
      <c r="EU163" s="82">
        <f t="shared" ca="1" si="144"/>
        <v>0.11033156966399998</v>
      </c>
      <c r="EV163" s="82">
        <f t="shared" ca="1" si="144"/>
        <v>0.22066313932799997</v>
      </c>
      <c r="EW163" s="82">
        <f t="shared" ca="1" si="144"/>
        <v>0.44132627865599994</v>
      </c>
      <c r="EX163" s="82">
        <f t="shared" ca="1" si="144"/>
        <v>0.88265255731199987</v>
      </c>
    </row>
    <row r="164" spans="19:154" x14ac:dyDescent="0.15">
      <c r="S164" s="36">
        <v>161</v>
      </c>
      <c r="T164" s="40">
        <f>引用信息!W183</f>
        <v>251.49657496321038</v>
      </c>
      <c r="U164" s="40">
        <f>引用信息!X183</f>
        <v>17.89043539678962</v>
      </c>
      <c r="V164" s="40">
        <f>引用信息!Y183</f>
        <v>7.1424000000000003</v>
      </c>
      <c r="W164" s="40">
        <f>引用信息!Z183</f>
        <v>1.9161608400000005</v>
      </c>
      <c r="X164" s="40">
        <f>引用信息!AA183</f>
        <v>0.55442879999999994</v>
      </c>
      <c r="Y164" s="37">
        <f>IF(INT(求节点($J$4:$J$21,$I$4:$I$21,节奏总纲!AD164))&gt;$I$21,$I$21,INT(求节点($J$4:$J$21,$I$4:$I$21,节奏总纲!AD164)))</f>
        <v>18</v>
      </c>
      <c r="Z164" s="37">
        <f>IF(INT(求节点($J$4:$J$21,$I$4:$I$21,节奏总纲!AE164))&gt;$I$21,$I$21,INT(求节点($J$4:$J$21,$I$4:$I$21,节奏总纲!AE164)))</f>
        <v>18</v>
      </c>
      <c r="AA164" s="37">
        <f>IF(INT(求节点($J$4:$J$21,$I$4:$I$21,节奏总纲!AF164))&gt;$I$21,$I$21,INT(求节点($J$4:$J$21,$I$4:$I$21,节奏总纲!AF164)))</f>
        <v>18</v>
      </c>
      <c r="AB164" s="37">
        <f>IF(INT(求节点($J$4:$J$21,$I$4:$I$21,节奏总纲!AG164))&gt;$I$21,$I$21,INT(求节点($J$4:$J$21,$I$4:$I$21,节奏总纲!AG164)))</f>
        <v>18</v>
      </c>
      <c r="AC164" s="37">
        <f>IF(INT(求节点($J$4:$J$21,$I$4:$I$21,节奏总纲!AH164))&gt;$I$21,$I$21,INT(求节点($J$4:$J$21,$I$4:$I$21,节奏总纲!AH164)))</f>
        <v>18</v>
      </c>
      <c r="AD164" s="55">
        <f>('[2]功能-行军令'!F$7+'[2]功能-行军令'!F$14+24*60/'[2]功能-行军令'!$F$18)*'[2]功能-行军令'!$AJ$7</f>
        <v>27.599999999999998</v>
      </c>
      <c r="AE164" s="55">
        <f>('[2]功能-行军令'!G$7+'[2]功能-行军令'!G$14+24*60/'[2]功能-行军令'!$F$18)*'[2]功能-行军令'!$AJ$7</f>
        <v>40.199999999999996</v>
      </c>
      <c r="AF164" s="55">
        <f>('[2]功能-行军令'!H$7+'[2]功能-行军令'!H$14+24*60/'[2]功能-行军令'!$F$18)*'[2]功能-行军令'!$AJ$7</f>
        <v>54.6</v>
      </c>
      <c r="AG164" s="55">
        <f>('[2]功能-行军令'!I$7+'[2]功能-行军令'!I$14+24*60/'[2]功能-行军令'!$F$18)*'[2]功能-行军令'!$AJ$7</f>
        <v>61.8</v>
      </c>
      <c r="AH164" s="55">
        <f>('[2]功能-行军令'!J$7+'[2]功能-行军令'!J$14+24*60/'[2]功能-行军令'!$F$18)*'[2]功能-行军令'!$AJ$7</f>
        <v>61.8</v>
      </c>
      <c r="AL164" s="35">
        <v>161</v>
      </c>
      <c r="AM164" s="28">
        <f t="shared" ca="1" si="151"/>
        <v>12.620243771826996</v>
      </c>
      <c r="AN164" s="28">
        <f t="shared" ca="1" si="151"/>
        <v>6.83596537640629</v>
      </c>
      <c r="AO164" s="28">
        <f t="shared" ca="1" si="151"/>
        <v>4.3174518166776572</v>
      </c>
      <c r="AP164" s="28">
        <f t="shared" ca="1" si="151"/>
        <v>2.9829667097045625</v>
      </c>
      <c r="AQ164" s="28">
        <f t="shared" ca="1" si="151"/>
        <v>2.6250107045400148</v>
      </c>
      <c r="AR164" s="28">
        <f t="shared" ca="1" si="151"/>
        <v>2.6250107045400148</v>
      </c>
      <c r="AS164" s="28">
        <f t="shared" ca="1" si="151"/>
        <v>2.6250107045400148</v>
      </c>
      <c r="AT164" s="28">
        <f t="shared" ca="1" si="151"/>
        <v>2.6250107045400148</v>
      </c>
      <c r="AU164" s="28">
        <f t="shared" ca="1" si="124"/>
        <v>2.6250107045400148</v>
      </c>
      <c r="AV164" s="28">
        <f t="shared" ca="1" si="152"/>
        <v>2.6250107045400148</v>
      </c>
      <c r="AW164" s="28">
        <f t="shared" ca="1" si="152"/>
        <v>2.6250107045400148</v>
      </c>
      <c r="AX164" s="28">
        <f t="shared" ca="1" si="152"/>
        <v>5.2500214090800297</v>
      </c>
      <c r="AY164" s="28">
        <f t="shared" ca="1" si="152"/>
        <v>7.8750321136200458</v>
      </c>
      <c r="AZ164" s="28">
        <f t="shared" ca="1" si="152"/>
        <v>13.125053522700078</v>
      </c>
      <c r="BA164" s="28">
        <f t="shared" ca="1" si="139"/>
        <v>26.250107045400156</v>
      </c>
      <c r="BB164" s="28">
        <f t="shared" ca="1" si="139"/>
        <v>52.500214090800313</v>
      </c>
      <c r="BC164" s="28">
        <f t="shared" ca="1" si="139"/>
        <v>105.00042818160063</v>
      </c>
      <c r="BD164" s="28">
        <f t="shared" ca="1" si="139"/>
        <v>210.00085636320125</v>
      </c>
      <c r="BE164" s="28"/>
      <c r="BF164" s="28">
        <f t="shared" ca="1" si="125"/>
        <v>465.13341533279811</v>
      </c>
      <c r="BG164" s="28"/>
      <c r="BI164" s="28"/>
      <c r="BJ164" s="28"/>
      <c r="BK164" s="28"/>
      <c r="BL164" s="36">
        <v>161</v>
      </c>
      <c r="BM164" s="36">
        <f t="shared" ref="BM164:BZ173" ca="1" si="153">IF(OFFSET($X$3,$S164,BM$1)&lt;BM$3,0,
OFFSET($S$3,$S164,BM$1)
*IFERROR(INDEX($K$49:$K$66,OFFSET($X$3,$S164,BM$1)-BM$3+1),0)
*OFFSET($AC$3,$S164,BM$1)
/(INDEX($D$4:$D$21,BM$3)
*INDEX($E$4:$E$21,BM$3)))</f>
        <v>10.678931490745546</v>
      </c>
      <c r="BN164" s="36">
        <f t="shared" ca="1" si="153"/>
        <v>5.7844212241538377</v>
      </c>
      <c r="BO164" s="36">
        <f t="shared" ca="1" si="153"/>
        <v>3.6533186678866341</v>
      </c>
      <c r="BP164" s="36">
        <f t="shared" ca="1" si="153"/>
        <v>2.5241110796307651</v>
      </c>
      <c r="BQ164" s="36">
        <f t="shared" ca="1" si="153"/>
        <v>2.2212177500750734</v>
      </c>
      <c r="BR164" s="36">
        <f t="shared" ca="1" si="153"/>
        <v>2.2212177500750734</v>
      </c>
      <c r="BS164" s="36">
        <f t="shared" ca="1" si="153"/>
        <v>2.2212177500750734</v>
      </c>
      <c r="BT164" s="36">
        <f t="shared" ca="1" si="153"/>
        <v>2.2212177500750734</v>
      </c>
      <c r="BU164" s="36">
        <f t="shared" ca="1" si="153"/>
        <v>2.2212177500750734</v>
      </c>
      <c r="BV164" s="56">
        <f t="shared" ca="1" si="153"/>
        <v>2.2212177500750734</v>
      </c>
      <c r="BW164" s="56">
        <f t="shared" ca="1" si="153"/>
        <v>2.2212177500750734</v>
      </c>
      <c r="BX164" s="56">
        <f t="shared" ca="1" si="153"/>
        <v>4.4424355001501468</v>
      </c>
      <c r="BY164" s="56">
        <f t="shared" ca="1" si="153"/>
        <v>6.663653250225221</v>
      </c>
      <c r="BZ164" s="56">
        <f t="shared" ca="1" si="153"/>
        <v>11.10608875037537</v>
      </c>
      <c r="CA164" s="82">
        <f t="shared" ca="1" si="140"/>
        <v>22.212177500750741</v>
      </c>
      <c r="CB164" s="82">
        <f t="shared" ca="1" si="140"/>
        <v>44.424355001501482</v>
      </c>
      <c r="CC164" s="82">
        <f t="shared" ca="1" si="140"/>
        <v>88.848710003002964</v>
      </c>
      <c r="CD164" s="82">
        <f t="shared" ca="1" si="140"/>
        <v>177.69742000600593</v>
      </c>
      <c r="CE164" s="36">
        <f t="shared" ref="CE164:CR173" ca="1" si="154">IF(OFFSET($X$3,$S164,CE$1)&lt;CE$3,0,
OFFSET($S$3,$S164,CE$1)
*IFERROR(INDEX($K$49:$K$66,OFFSET($X$3,$S164,CE$1)-CE$3+1),0)
*OFFSET($AC$3,$S164,CE$1)
/(INDEX($D$4:$D$21,CE$3)
*INDEX($E$4:$E$21,CE$3)))</f>
        <v>1.1064546199245271</v>
      </c>
      <c r="CF164" s="36">
        <f t="shared" ca="1" si="154"/>
        <v>0.59932958579245221</v>
      </c>
      <c r="CG164" s="36">
        <f t="shared" ca="1" si="154"/>
        <v>0.37852394892154873</v>
      </c>
      <c r="CH164" s="36">
        <f t="shared" ca="1" si="154"/>
        <v>0.26152563743670637</v>
      </c>
      <c r="CI164" s="36">
        <f t="shared" ca="1" si="154"/>
        <v>0.23014256094430163</v>
      </c>
      <c r="CJ164" s="36">
        <f t="shared" ca="1" si="154"/>
        <v>0.23014256094430163</v>
      </c>
      <c r="CK164" s="36">
        <f t="shared" ca="1" si="154"/>
        <v>0.23014256094430163</v>
      </c>
      <c r="CL164" s="36">
        <f t="shared" ca="1" si="154"/>
        <v>0.23014256094430163</v>
      </c>
      <c r="CM164" s="36">
        <f t="shared" ca="1" si="154"/>
        <v>0.23014256094430163</v>
      </c>
      <c r="CN164" s="56">
        <f t="shared" ca="1" si="154"/>
        <v>0.23014256094430163</v>
      </c>
      <c r="CO164" s="56">
        <f t="shared" ca="1" si="154"/>
        <v>0.23014256094430163</v>
      </c>
      <c r="CP164" s="56">
        <f t="shared" ca="1" si="154"/>
        <v>0.46028512188860327</v>
      </c>
      <c r="CQ164" s="56">
        <f t="shared" ca="1" si="154"/>
        <v>0.6904276828329049</v>
      </c>
      <c r="CR164" s="56">
        <f t="shared" ca="1" si="154"/>
        <v>1.1507128047215083</v>
      </c>
      <c r="CS164" s="82">
        <f t="shared" ca="1" si="141"/>
        <v>2.3014256094430166</v>
      </c>
      <c r="CT164" s="82">
        <f t="shared" ca="1" si="141"/>
        <v>4.6028512188860331</v>
      </c>
      <c r="CU164" s="82">
        <f t="shared" ca="1" si="141"/>
        <v>9.2057024377720662</v>
      </c>
      <c r="CV164" s="82">
        <f t="shared" ca="1" si="141"/>
        <v>18.411404875544132</v>
      </c>
      <c r="CW164" s="36">
        <f t="shared" ref="CW164:DJ173" ca="1" si="155">IF(OFFSET($X$3,$S164,CW$1)&lt;CW$3,0,
OFFSET($S$3,$S164,CW$1)
*IFERROR(INDEX($K$49:$K$66,OFFSET($X$3,$S164,CW$1)-CW$3+1),0)
*OFFSET($AC$3,$S164,CW$1)
/(INDEX($D$4:$D$21,CW$3)
*INDEX($E$4:$E$21,CW$3)))</f>
        <v>0.59996160000000009</v>
      </c>
      <c r="CX164" s="36">
        <f t="shared" ca="1" si="155"/>
        <v>0.32497920000000002</v>
      </c>
      <c r="CY164" s="36">
        <f t="shared" ca="1" si="155"/>
        <v>0.2052500210526316</v>
      </c>
      <c r="CZ164" s="36">
        <f t="shared" ca="1" si="155"/>
        <v>0.14180910545454545</v>
      </c>
      <c r="DA164" s="36">
        <f t="shared" ca="1" si="155"/>
        <v>0.1247920128</v>
      </c>
      <c r="DB164" s="36">
        <f t="shared" ca="1" si="155"/>
        <v>0.1247920128</v>
      </c>
      <c r="DC164" s="36">
        <f t="shared" ca="1" si="155"/>
        <v>0.1247920128</v>
      </c>
      <c r="DD164" s="36">
        <f t="shared" ca="1" si="155"/>
        <v>0.1247920128</v>
      </c>
      <c r="DE164" s="36">
        <f t="shared" ca="1" si="155"/>
        <v>0.1247920128</v>
      </c>
      <c r="DF164" s="56">
        <f t="shared" ca="1" si="155"/>
        <v>0.1247920128</v>
      </c>
      <c r="DG164" s="56">
        <f t="shared" ca="1" si="155"/>
        <v>0.1247920128</v>
      </c>
      <c r="DH164" s="56">
        <f t="shared" ca="1" si="155"/>
        <v>0.24958402560000001</v>
      </c>
      <c r="DI164" s="56">
        <f t="shared" ca="1" si="155"/>
        <v>0.37437603839999994</v>
      </c>
      <c r="DJ164" s="56">
        <f t="shared" ca="1" si="155"/>
        <v>0.62396006400000015</v>
      </c>
      <c r="DK164" s="82">
        <f t="shared" ca="1" si="142"/>
        <v>1.2479201280000003</v>
      </c>
      <c r="DL164" s="82">
        <f t="shared" ca="1" si="142"/>
        <v>2.4958402560000006</v>
      </c>
      <c r="DM164" s="82">
        <f t="shared" ca="1" si="142"/>
        <v>4.9916805120000012</v>
      </c>
      <c r="DN164" s="82">
        <f t="shared" ca="1" si="142"/>
        <v>9.9833610240000024</v>
      </c>
      <c r="DO164" s="36">
        <f t="shared" ref="DO164:EB173" ca="1" si="156">IF(OFFSET($X$3,$S164,DO$1)&lt;DO$3,0,
OFFSET($S$3,$S164,DO$1)
*IFERROR(INDEX($K$49:$K$66,OFFSET($X$3,$S164,DO$1)-DO$3+1),0)
*OFFSET($AC$3,$S164,DO$1)
/(INDEX($D$4:$D$21,DO$3)
*INDEX($E$4:$E$21,DO$3)))</f>
        <v>0.18218267678769234</v>
      </c>
      <c r="DP164" s="36">
        <f t="shared" ca="1" si="156"/>
        <v>9.8682283260000017E-2</v>
      </c>
      <c r="DQ164" s="36">
        <f t="shared" ca="1" si="156"/>
        <v>6.2325652585263173E-2</v>
      </c>
      <c r="DR164" s="36">
        <f t="shared" ca="1" si="156"/>
        <v>4.3061359968000007E-2</v>
      </c>
      <c r="DS164" s="36">
        <f t="shared" ca="1" si="156"/>
        <v>3.7893996771840008E-2</v>
      </c>
      <c r="DT164" s="36">
        <f t="shared" ca="1" si="156"/>
        <v>3.7893996771840008E-2</v>
      </c>
      <c r="DU164" s="36">
        <f t="shared" ca="1" si="156"/>
        <v>3.7893996771840008E-2</v>
      </c>
      <c r="DV164" s="36">
        <f t="shared" ca="1" si="156"/>
        <v>3.7893996771840008E-2</v>
      </c>
      <c r="DW164" s="36">
        <f t="shared" ca="1" si="156"/>
        <v>3.7893996771840008E-2</v>
      </c>
      <c r="DX164" s="56">
        <f t="shared" ca="1" si="156"/>
        <v>3.7893996771840008E-2</v>
      </c>
      <c r="DY164" s="56">
        <f t="shared" ca="1" si="156"/>
        <v>3.7893996771840008E-2</v>
      </c>
      <c r="DZ164" s="56">
        <f t="shared" ca="1" si="156"/>
        <v>7.5787993543680016E-2</v>
      </c>
      <c r="EA164" s="56">
        <f t="shared" ca="1" si="156"/>
        <v>0.11368199031552002</v>
      </c>
      <c r="EB164" s="56">
        <f t="shared" ca="1" si="156"/>
        <v>0.18946998385920005</v>
      </c>
      <c r="EC164" s="82">
        <f t="shared" ca="1" si="143"/>
        <v>0.37893996771840011</v>
      </c>
      <c r="ED164" s="82">
        <f t="shared" ca="1" si="143"/>
        <v>0.75787993543680021</v>
      </c>
      <c r="EE164" s="82">
        <f t="shared" ca="1" si="143"/>
        <v>1.5157598708736004</v>
      </c>
      <c r="EF164" s="82">
        <f t="shared" ca="1" si="143"/>
        <v>3.0315197417472008</v>
      </c>
      <c r="EG164" s="36">
        <f t="shared" ref="EG164:ET173" ca="1" si="157">IF(OFFSET($X$3,$S164,EG$1)&lt;EG$3,0,
OFFSET($S$3,$S164,EG$1)
*IFERROR(INDEX($K$49:$K$66,OFFSET($X$3,$S164,EG$1)-EG$3+1),0)
*OFFSET($AC$3,$S164,EG$1)
/(INDEX($D$4:$D$21,EG$3)
*INDEX($E$4:$E$21,EG$3)))</f>
        <v>5.2713384369230759E-2</v>
      </c>
      <c r="EH164" s="36">
        <f t="shared" ca="1" si="157"/>
        <v>2.8553083199999996E-2</v>
      </c>
      <c r="EI164" s="36">
        <f t="shared" ca="1" si="157"/>
        <v>1.8033526231578945E-2</v>
      </c>
      <c r="EJ164" s="36">
        <f t="shared" ca="1" si="157"/>
        <v>1.2459527214545451E-2</v>
      </c>
      <c r="EK164" s="36">
        <f t="shared" ca="1" si="157"/>
        <v>1.0964383948799998E-2</v>
      </c>
      <c r="EL164" s="36">
        <f t="shared" ca="1" si="157"/>
        <v>1.0964383948799998E-2</v>
      </c>
      <c r="EM164" s="36">
        <f t="shared" ca="1" si="157"/>
        <v>1.0964383948799998E-2</v>
      </c>
      <c r="EN164" s="36">
        <f t="shared" ca="1" si="157"/>
        <v>1.0964383948799998E-2</v>
      </c>
      <c r="EO164" s="36">
        <f t="shared" ca="1" si="157"/>
        <v>1.0964383948799998E-2</v>
      </c>
      <c r="EP164" s="56">
        <f t="shared" ca="1" si="157"/>
        <v>1.0964383948799998E-2</v>
      </c>
      <c r="EQ164" s="56">
        <f t="shared" ca="1" si="157"/>
        <v>1.0964383948799998E-2</v>
      </c>
      <c r="ER164" s="56">
        <f t="shared" ca="1" si="157"/>
        <v>2.1928767897599996E-2</v>
      </c>
      <c r="ES164" s="56">
        <f t="shared" ca="1" si="157"/>
        <v>3.2893151846399994E-2</v>
      </c>
      <c r="ET164" s="56">
        <f t="shared" ca="1" si="157"/>
        <v>5.4821919743999997E-2</v>
      </c>
      <c r="EU164" s="82">
        <f t="shared" ca="1" si="144"/>
        <v>0.10964383948799999</v>
      </c>
      <c r="EV164" s="82">
        <f t="shared" ca="1" si="144"/>
        <v>0.21928767897599999</v>
      </c>
      <c r="EW164" s="82">
        <f t="shared" ca="1" si="144"/>
        <v>0.43857535795199998</v>
      </c>
      <c r="EX164" s="82">
        <f t="shared" ca="1" si="144"/>
        <v>0.87715071590399996</v>
      </c>
    </row>
    <row r="165" spans="19:154" x14ac:dyDescent="0.15">
      <c r="S165" s="36">
        <v>162</v>
      </c>
      <c r="T165" s="40">
        <f>引用信息!W184</f>
        <v>249.91908748584257</v>
      </c>
      <c r="U165" s="40">
        <f>引用信息!X184</f>
        <v>17.778219404157429</v>
      </c>
      <c r="V165" s="40">
        <f>引用信息!Y184</f>
        <v>7.0975999999999999</v>
      </c>
      <c r="W165" s="40">
        <f>引用信息!Z184</f>
        <v>1.9041419100000005</v>
      </c>
      <c r="X165" s="40">
        <f>引用信息!AA184</f>
        <v>0.55095119999999997</v>
      </c>
      <c r="Y165" s="37">
        <f>IF(INT(求节点($J$4:$J$21,$I$4:$I$21,节奏总纲!AD165))&gt;$I$21,$I$21,INT(求节点($J$4:$J$21,$I$4:$I$21,节奏总纲!AD165)))</f>
        <v>18</v>
      </c>
      <c r="Z165" s="37">
        <f>IF(INT(求节点($J$4:$J$21,$I$4:$I$21,节奏总纲!AE165))&gt;$I$21,$I$21,INT(求节点($J$4:$J$21,$I$4:$I$21,节奏总纲!AE165)))</f>
        <v>18</v>
      </c>
      <c r="AA165" s="37">
        <f>IF(INT(求节点($J$4:$J$21,$I$4:$I$21,节奏总纲!AF165))&gt;$I$21,$I$21,INT(求节点($J$4:$J$21,$I$4:$I$21,节奏总纲!AF165)))</f>
        <v>18</v>
      </c>
      <c r="AB165" s="37">
        <f>IF(INT(求节点($J$4:$J$21,$I$4:$I$21,节奏总纲!AG165))&gt;$I$21,$I$21,INT(求节点($J$4:$J$21,$I$4:$I$21,节奏总纲!AG165)))</f>
        <v>18</v>
      </c>
      <c r="AC165" s="37">
        <f>IF(INT(求节点($J$4:$J$21,$I$4:$I$21,节奏总纲!AH165))&gt;$I$21,$I$21,INT(求节点($J$4:$J$21,$I$4:$I$21,节奏总纲!AH165)))</f>
        <v>18</v>
      </c>
      <c r="AD165" s="55">
        <f>('[2]功能-行军令'!F$7+'[2]功能-行军令'!F$14+24*60/'[2]功能-行军令'!$F$18)*'[2]功能-行军令'!$AJ$7</f>
        <v>27.599999999999998</v>
      </c>
      <c r="AE165" s="55">
        <f>('[2]功能-行军令'!G$7+'[2]功能-行军令'!G$14+24*60/'[2]功能-行军令'!$F$18)*'[2]功能-行军令'!$AJ$7</f>
        <v>40.199999999999996</v>
      </c>
      <c r="AF165" s="55">
        <f>('[2]功能-行军令'!H$7+'[2]功能-行军令'!H$14+24*60/'[2]功能-行军令'!$F$18)*'[2]功能-行军令'!$AJ$7</f>
        <v>54.6</v>
      </c>
      <c r="AG165" s="55">
        <f>('[2]功能-行军令'!I$7+'[2]功能-行军令'!I$14+24*60/'[2]功能-行军令'!$F$18)*'[2]功能-行军令'!$AJ$7</f>
        <v>61.8</v>
      </c>
      <c r="AH165" s="55">
        <f>('[2]功能-行军令'!J$7+'[2]功能-行军令'!J$14+24*60/'[2]功能-行军令'!$F$18)*'[2]功能-行军令'!$AJ$7</f>
        <v>61.8</v>
      </c>
      <c r="AL165" s="35">
        <v>162</v>
      </c>
      <c r="AM165" s="28">
        <f t="shared" ref="AM165:AT174" ca="1" si="158">SUMIF($BM$3:$EX$3,AM$3,$BM165:$EX165)</f>
        <v>12.541084536699053</v>
      </c>
      <c r="AN165" s="28">
        <f t="shared" ca="1" si="158"/>
        <v>6.7930874573786513</v>
      </c>
      <c r="AO165" s="28">
        <f t="shared" ca="1" si="158"/>
        <v>4.2903710257128331</v>
      </c>
      <c r="AP165" s="28">
        <f t="shared" ca="1" si="158"/>
        <v>2.9642563450379571</v>
      </c>
      <c r="AQ165" s="28">
        <f t="shared" ca="1" si="158"/>
        <v>2.6085455836334028</v>
      </c>
      <c r="AR165" s="28">
        <f t="shared" ca="1" si="158"/>
        <v>2.6085455836334028</v>
      </c>
      <c r="AS165" s="28">
        <f t="shared" ca="1" si="158"/>
        <v>2.6085455836334028</v>
      </c>
      <c r="AT165" s="28">
        <f t="shared" ca="1" si="158"/>
        <v>2.6085455836334028</v>
      </c>
      <c r="AU165" s="28">
        <f t="shared" ref="AU165:AU201" ca="1" si="159">SUMIF($BM$3:$EX$3,AU$3,$BM165:$EX165)</f>
        <v>2.6085455836334028</v>
      </c>
      <c r="AV165" s="28">
        <f t="shared" ca="1" si="152"/>
        <v>2.6085455836334028</v>
      </c>
      <c r="AW165" s="28">
        <f t="shared" ca="1" si="152"/>
        <v>2.6085455836334028</v>
      </c>
      <c r="AX165" s="28">
        <f t="shared" ca="1" si="152"/>
        <v>5.2170911672668057</v>
      </c>
      <c r="AY165" s="28">
        <f t="shared" ca="1" si="152"/>
        <v>7.825636750900208</v>
      </c>
      <c r="AZ165" s="28">
        <f t="shared" ca="1" si="152"/>
        <v>13.042727918167014</v>
      </c>
      <c r="BA165" s="28">
        <f t="shared" ca="1" si="139"/>
        <v>26.085455836334027</v>
      </c>
      <c r="BB165" s="28">
        <f t="shared" ca="1" si="139"/>
        <v>52.170911672668055</v>
      </c>
      <c r="BC165" s="28">
        <f t="shared" ca="1" si="139"/>
        <v>104.34182334533611</v>
      </c>
      <c r="BD165" s="28">
        <f t="shared" ca="1" si="139"/>
        <v>208.68364669067222</v>
      </c>
      <c r="BE165" s="28"/>
      <c r="BF165" s="28">
        <f t="shared" ca="1" si="125"/>
        <v>462.21591183160672</v>
      </c>
      <c r="BG165" s="28"/>
      <c r="BI165" s="28"/>
      <c r="BJ165" s="28"/>
      <c r="BK165" s="28"/>
      <c r="BL165" s="36">
        <v>162</v>
      </c>
      <c r="BM165" s="36">
        <f t="shared" ca="1" si="153"/>
        <v>10.611948945552699</v>
      </c>
      <c r="BN165" s="36">
        <f t="shared" ca="1" si="153"/>
        <v>5.7481390121743781</v>
      </c>
      <c r="BO165" s="36">
        <f t="shared" ca="1" si="153"/>
        <v>3.6304035866364495</v>
      </c>
      <c r="BP165" s="36">
        <f t="shared" ca="1" si="153"/>
        <v>2.5082788416760922</v>
      </c>
      <c r="BQ165" s="36">
        <f t="shared" ca="1" si="153"/>
        <v>2.2072853806749615</v>
      </c>
      <c r="BR165" s="36">
        <f t="shared" ca="1" si="153"/>
        <v>2.2072853806749615</v>
      </c>
      <c r="BS165" s="36">
        <f t="shared" ca="1" si="153"/>
        <v>2.2072853806749615</v>
      </c>
      <c r="BT165" s="36">
        <f t="shared" ca="1" si="153"/>
        <v>2.2072853806749615</v>
      </c>
      <c r="BU165" s="36">
        <f t="shared" ca="1" si="153"/>
        <v>2.2072853806749615</v>
      </c>
      <c r="BV165" s="56">
        <f t="shared" ca="1" si="153"/>
        <v>2.2072853806749615</v>
      </c>
      <c r="BW165" s="56">
        <f t="shared" ca="1" si="153"/>
        <v>2.2072853806749615</v>
      </c>
      <c r="BX165" s="56">
        <f t="shared" ca="1" si="153"/>
        <v>4.414570761349923</v>
      </c>
      <c r="BY165" s="56">
        <f t="shared" ca="1" si="153"/>
        <v>6.6218561420248845</v>
      </c>
      <c r="BZ165" s="56">
        <f t="shared" ca="1" si="153"/>
        <v>11.036426903374808</v>
      </c>
      <c r="CA165" s="82">
        <f t="shared" ca="1" si="140"/>
        <v>22.072853806749617</v>
      </c>
      <c r="CB165" s="82">
        <f t="shared" ca="1" si="140"/>
        <v>44.145707613499233</v>
      </c>
      <c r="CC165" s="82">
        <f t="shared" ca="1" si="140"/>
        <v>88.291415226998467</v>
      </c>
      <c r="CD165" s="82">
        <f t="shared" ca="1" si="140"/>
        <v>176.58283045399693</v>
      </c>
      <c r="CE165" s="36">
        <f t="shared" ca="1" si="154"/>
        <v>1.0995144923801978</v>
      </c>
      <c r="CF165" s="36">
        <f t="shared" ca="1" si="154"/>
        <v>0.59557035003927383</v>
      </c>
      <c r="CG165" s="36">
        <f t="shared" ca="1" si="154"/>
        <v>0.37614969476164667</v>
      </c>
      <c r="CH165" s="36">
        <f t="shared" ca="1" si="154"/>
        <v>0.2598852436535013</v>
      </c>
      <c r="CI165" s="36">
        <f t="shared" ca="1" si="154"/>
        <v>0.22869901441508117</v>
      </c>
      <c r="CJ165" s="36">
        <f t="shared" ca="1" si="154"/>
        <v>0.22869901441508117</v>
      </c>
      <c r="CK165" s="36">
        <f t="shared" ca="1" si="154"/>
        <v>0.22869901441508117</v>
      </c>
      <c r="CL165" s="36">
        <f t="shared" ca="1" si="154"/>
        <v>0.22869901441508117</v>
      </c>
      <c r="CM165" s="36">
        <f t="shared" ca="1" si="154"/>
        <v>0.22869901441508117</v>
      </c>
      <c r="CN165" s="56">
        <f t="shared" ca="1" si="154"/>
        <v>0.22869901441508117</v>
      </c>
      <c r="CO165" s="56">
        <f t="shared" ca="1" si="154"/>
        <v>0.22869901441508117</v>
      </c>
      <c r="CP165" s="56">
        <f t="shared" ca="1" si="154"/>
        <v>0.45739802883016234</v>
      </c>
      <c r="CQ165" s="56">
        <f t="shared" ca="1" si="154"/>
        <v>0.68609704324524345</v>
      </c>
      <c r="CR165" s="56">
        <f t="shared" ca="1" si="154"/>
        <v>1.1434950720754058</v>
      </c>
      <c r="CS165" s="82">
        <f t="shared" ca="1" si="141"/>
        <v>2.2869901441508116</v>
      </c>
      <c r="CT165" s="82">
        <f t="shared" ca="1" si="141"/>
        <v>4.5739802883016232</v>
      </c>
      <c r="CU165" s="82">
        <f t="shared" ca="1" si="141"/>
        <v>9.1479605766032464</v>
      </c>
      <c r="CV165" s="82">
        <f t="shared" ca="1" si="141"/>
        <v>18.295921153206493</v>
      </c>
      <c r="CW165" s="36">
        <f t="shared" ca="1" si="155"/>
        <v>0.59619840000000002</v>
      </c>
      <c r="CX165" s="36">
        <f t="shared" ca="1" si="155"/>
        <v>0.32294079999999997</v>
      </c>
      <c r="CY165" s="36">
        <f t="shared" ca="1" si="155"/>
        <v>0.20396261052631579</v>
      </c>
      <c r="CZ165" s="36">
        <f t="shared" ca="1" si="155"/>
        <v>0.1409196218181818</v>
      </c>
      <c r="DA165" s="36">
        <f t="shared" ca="1" si="155"/>
        <v>0.1240092672</v>
      </c>
      <c r="DB165" s="36">
        <f t="shared" ca="1" si="155"/>
        <v>0.1240092672</v>
      </c>
      <c r="DC165" s="36">
        <f t="shared" ca="1" si="155"/>
        <v>0.1240092672</v>
      </c>
      <c r="DD165" s="36">
        <f t="shared" ca="1" si="155"/>
        <v>0.1240092672</v>
      </c>
      <c r="DE165" s="36">
        <f t="shared" ca="1" si="155"/>
        <v>0.1240092672</v>
      </c>
      <c r="DF165" s="56">
        <f t="shared" ca="1" si="155"/>
        <v>0.1240092672</v>
      </c>
      <c r="DG165" s="56">
        <f t="shared" ca="1" si="155"/>
        <v>0.1240092672</v>
      </c>
      <c r="DH165" s="56">
        <f t="shared" ca="1" si="155"/>
        <v>0.24801853439999999</v>
      </c>
      <c r="DI165" s="56">
        <f t="shared" ca="1" si="155"/>
        <v>0.37202780159999999</v>
      </c>
      <c r="DJ165" s="56">
        <f t="shared" ca="1" si="155"/>
        <v>0.62004633600000014</v>
      </c>
      <c r="DK165" s="82">
        <f t="shared" ca="1" si="142"/>
        <v>1.2400926720000003</v>
      </c>
      <c r="DL165" s="82">
        <f t="shared" ca="1" si="142"/>
        <v>2.4801853440000006</v>
      </c>
      <c r="DM165" s="82">
        <f t="shared" ca="1" si="142"/>
        <v>4.9603706880000011</v>
      </c>
      <c r="DN165" s="82">
        <f t="shared" ca="1" si="142"/>
        <v>9.9207413760000023</v>
      </c>
      <c r="DO165" s="36">
        <f t="shared" ca="1" si="156"/>
        <v>0.18103995390461544</v>
      </c>
      <c r="DP165" s="36">
        <f t="shared" ca="1" si="156"/>
        <v>9.8063308365000032E-2</v>
      </c>
      <c r="DQ165" s="36">
        <f t="shared" ca="1" si="156"/>
        <v>6.1934721072631593E-2</v>
      </c>
      <c r="DR165" s="36">
        <f t="shared" ca="1" si="156"/>
        <v>4.2791261832000008E-2</v>
      </c>
      <c r="DS165" s="36">
        <f t="shared" ca="1" si="156"/>
        <v>3.7656310412160013E-2</v>
      </c>
      <c r="DT165" s="36">
        <f t="shared" ca="1" si="156"/>
        <v>3.7656310412160013E-2</v>
      </c>
      <c r="DU165" s="36">
        <f t="shared" ca="1" si="156"/>
        <v>3.7656310412160013E-2</v>
      </c>
      <c r="DV165" s="36">
        <f t="shared" ca="1" si="156"/>
        <v>3.7656310412160013E-2</v>
      </c>
      <c r="DW165" s="36">
        <f t="shared" ca="1" si="156"/>
        <v>3.7656310412160013E-2</v>
      </c>
      <c r="DX165" s="56">
        <f t="shared" ca="1" si="156"/>
        <v>3.7656310412160013E-2</v>
      </c>
      <c r="DY165" s="56">
        <f t="shared" ca="1" si="156"/>
        <v>3.7656310412160013E-2</v>
      </c>
      <c r="DZ165" s="56">
        <f t="shared" ca="1" si="156"/>
        <v>7.5312620824320026E-2</v>
      </c>
      <c r="EA165" s="56">
        <f t="shared" ca="1" si="156"/>
        <v>0.11296893123648002</v>
      </c>
      <c r="EB165" s="56">
        <f t="shared" ca="1" si="156"/>
        <v>0.18828155206080008</v>
      </c>
      <c r="EC165" s="82">
        <f t="shared" ca="1" si="143"/>
        <v>0.37656310412160016</v>
      </c>
      <c r="ED165" s="82">
        <f t="shared" ca="1" si="143"/>
        <v>0.75312620824320031</v>
      </c>
      <c r="EE165" s="82">
        <f t="shared" ca="1" si="143"/>
        <v>1.5062524164864006</v>
      </c>
      <c r="EF165" s="82">
        <f t="shared" ca="1" si="143"/>
        <v>3.0125048329728012</v>
      </c>
      <c r="EG165" s="36">
        <f t="shared" ca="1" si="157"/>
        <v>5.2382744861538461E-2</v>
      </c>
      <c r="EH165" s="36">
        <f t="shared" ca="1" si="157"/>
        <v>2.8373986800000001E-2</v>
      </c>
      <c r="EI165" s="36">
        <f t="shared" ca="1" si="157"/>
        <v>1.7920412715789473E-2</v>
      </c>
      <c r="EJ165" s="36">
        <f t="shared" ca="1" si="157"/>
        <v>1.2381376058181816E-2</v>
      </c>
      <c r="EK165" s="36">
        <f t="shared" ca="1" si="157"/>
        <v>1.0895610931200001E-2</v>
      </c>
      <c r="EL165" s="36">
        <f t="shared" ca="1" si="157"/>
        <v>1.0895610931200001E-2</v>
      </c>
      <c r="EM165" s="36">
        <f t="shared" ca="1" si="157"/>
        <v>1.0895610931200001E-2</v>
      </c>
      <c r="EN165" s="36">
        <f t="shared" ca="1" si="157"/>
        <v>1.0895610931200001E-2</v>
      </c>
      <c r="EO165" s="36">
        <f t="shared" ca="1" si="157"/>
        <v>1.0895610931200001E-2</v>
      </c>
      <c r="EP165" s="56">
        <f t="shared" ca="1" si="157"/>
        <v>1.0895610931200001E-2</v>
      </c>
      <c r="EQ165" s="56">
        <f t="shared" ca="1" si="157"/>
        <v>1.0895610931200001E-2</v>
      </c>
      <c r="ER165" s="56">
        <f t="shared" ca="1" si="157"/>
        <v>2.1791221862400002E-2</v>
      </c>
      <c r="ES165" s="56">
        <f t="shared" ca="1" si="157"/>
        <v>3.2686832793599997E-2</v>
      </c>
      <c r="ET165" s="56">
        <f t="shared" ca="1" si="157"/>
        <v>5.4478054655999995E-2</v>
      </c>
      <c r="EU165" s="82">
        <f t="shared" ca="1" si="144"/>
        <v>0.10895610931199999</v>
      </c>
      <c r="EV165" s="82">
        <f t="shared" ca="1" si="144"/>
        <v>0.21791221862399998</v>
      </c>
      <c r="EW165" s="82">
        <f t="shared" ca="1" si="144"/>
        <v>0.43582443724799996</v>
      </c>
      <c r="EX165" s="82">
        <f t="shared" ca="1" si="144"/>
        <v>0.87164887449599993</v>
      </c>
    </row>
    <row r="166" spans="19:154" x14ac:dyDescent="0.15">
      <c r="S166" s="36">
        <v>163</v>
      </c>
      <c r="T166" s="40">
        <f>引用信息!W185</f>
        <v>248.34160000847476</v>
      </c>
      <c r="U166" s="40">
        <f>引用信息!X185</f>
        <v>17.666003411525235</v>
      </c>
      <c r="V166" s="40">
        <f>引用信息!Y185</f>
        <v>7.0528000000000004</v>
      </c>
      <c r="W166" s="40">
        <f>引用信息!Z185</f>
        <v>1.8921229800000006</v>
      </c>
      <c r="X166" s="40">
        <f>引用信息!AA185</f>
        <v>0.54747359999999989</v>
      </c>
      <c r="Y166" s="37">
        <f>IF(INT(求节点($J$4:$J$21,$I$4:$I$21,节奏总纲!AD166))&gt;$I$21,$I$21,INT(求节点($J$4:$J$21,$I$4:$I$21,节奏总纲!AD166)))</f>
        <v>18</v>
      </c>
      <c r="Z166" s="37">
        <f>IF(INT(求节点($J$4:$J$21,$I$4:$I$21,节奏总纲!AE166))&gt;$I$21,$I$21,INT(求节点($J$4:$J$21,$I$4:$I$21,节奏总纲!AE166)))</f>
        <v>18</v>
      </c>
      <c r="AA166" s="37">
        <f>IF(INT(求节点($J$4:$J$21,$I$4:$I$21,节奏总纲!AF166))&gt;$I$21,$I$21,INT(求节点($J$4:$J$21,$I$4:$I$21,节奏总纲!AF166)))</f>
        <v>18</v>
      </c>
      <c r="AB166" s="37">
        <f>IF(INT(求节点($J$4:$J$21,$I$4:$I$21,节奏总纲!AG166))&gt;$I$21,$I$21,INT(求节点($J$4:$J$21,$I$4:$I$21,节奏总纲!AG166)))</f>
        <v>18</v>
      </c>
      <c r="AC166" s="37">
        <f>IF(INT(求节点($J$4:$J$21,$I$4:$I$21,节奏总纲!AH166))&gt;$I$21,$I$21,INT(求节点($J$4:$J$21,$I$4:$I$21,节奏总纲!AH166)))</f>
        <v>18</v>
      </c>
      <c r="AD166" s="55">
        <f>('[2]功能-行军令'!F$7+'[2]功能-行军令'!F$14+24*60/'[2]功能-行军令'!$F$18)*'[2]功能-行军令'!$AJ$7</f>
        <v>27.599999999999998</v>
      </c>
      <c r="AE166" s="55">
        <f>('[2]功能-行军令'!G$7+'[2]功能-行军令'!G$14+24*60/'[2]功能-行军令'!$F$18)*'[2]功能-行军令'!$AJ$7</f>
        <v>40.199999999999996</v>
      </c>
      <c r="AF166" s="55">
        <f>('[2]功能-行军令'!H$7+'[2]功能-行军令'!H$14+24*60/'[2]功能-行军令'!$F$18)*'[2]功能-行军令'!$AJ$7</f>
        <v>54.6</v>
      </c>
      <c r="AG166" s="55">
        <f>('[2]功能-行军令'!I$7+'[2]功能-行军令'!I$14+24*60/'[2]功能-行军令'!$F$18)*'[2]功能-行军令'!$AJ$7</f>
        <v>61.8</v>
      </c>
      <c r="AH166" s="55">
        <f>('[2]功能-行军令'!J$7+'[2]功能-行军令'!J$14+24*60/'[2]功能-行军令'!$F$18)*'[2]功能-行军令'!$AJ$7</f>
        <v>61.8</v>
      </c>
      <c r="AL166" s="35">
        <v>163</v>
      </c>
      <c r="AM166" s="28">
        <f t="shared" ca="1" si="158"/>
        <v>12.461925301571105</v>
      </c>
      <c r="AN166" s="28">
        <f t="shared" ca="1" si="158"/>
        <v>6.7502095383510143</v>
      </c>
      <c r="AO166" s="28">
        <f t="shared" ca="1" si="158"/>
        <v>4.2632902347480099</v>
      </c>
      <c r="AP166" s="28">
        <f t="shared" ca="1" si="158"/>
        <v>2.9455459803713517</v>
      </c>
      <c r="AQ166" s="28">
        <f t="shared" ca="1" si="158"/>
        <v>2.5920804627267899</v>
      </c>
      <c r="AR166" s="28">
        <f t="shared" ca="1" si="158"/>
        <v>2.5920804627267899</v>
      </c>
      <c r="AS166" s="28">
        <f t="shared" ca="1" si="158"/>
        <v>2.5920804627267899</v>
      </c>
      <c r="AT166" s="28">
        <f t="shared" ca="1" si="158"/>
        <v>2.5920804627267899</v>
      </c>
      <c r="AU166" s="28">
        <f t="shared" ca="1" si="159"/>
        <v>2.5920804627267899</v>
      </c>
      <c r="AV166" s="28">
        <f t="shared" ca="1" si="152"/>
        <v>2.5920804627267899</v>
      </c>
      <c r="AW166" s="28">
        <f t="shared" ca="1" si="152"/>
        <v>2.5920804627267899</v>
      </c>
      <c r="AX166" s="28">
        <f t="shared" ca="1" si="152"/>
        <v>5.1841609254535799</v>
      </c>
      <c r="AY166" s="28">
        <f t="shared" ca="1" si="152"/>
        <v>7.7762413881803676</v>
      </c>
      <c r="AZ166" s="28">
        <f t="shared" ca="1" si="152"/>
        <v>12.960402313633949</v>
      </c>
      <c r="BA166" s="28">
        <f t="shared" ca="1" si="139"/>
        <v>25.920804627267898</v>
      </c>
      <c r="BB166" s="28">
        <f t="shared" ca="1" si="139"/>
        <v>51.841609254535797</v>
      </c>
      <c r="BC166" s="28">
        <f t="shared" ca="1" si="139"/>
        <v>103.68321850907159</v>
      </c>
      <c r="BD166" s="28">
        <f t="shared" ca="1" si="139"/>
        <v>207.36643701814319</v>
      </c>
      <c r="BE166" s="28"/>
      <c r="BF166" s="28">
        <f t="shared" ca="1" si="125"/>
        <v>459.29840833041538</v>
      </c>
      <c r="BG166" s="28"/>
      <c r="BI166" s="28"/>
      <c r="BJ166" s="28"/>
      <c r="BK166" s="28"/>
      <c r="BL166" s="36">
        <v>163</v>
      </c>
      <c r="BM166" s="36">
        <f t="shared" ca="1" si="153"/>
        <v>10.544966400359851</v>
      </c>
      <c r="BN166" s="36">
        <f t="shared" ca="1" si="153"/>
        <v>5.7118568001949193</v>
      </c>
      <c r="BO166" s="36">
        <f t="shared" ca="1" si="153"/>
        <v>3.6074885053862649</v>
      </c>
      <c r="BP166" s="36">
        <f t="shared" ca="1" si="153"/>
        <v>2.4924466037214188</v>
      </c>
      <c r="BQ166" s="36">
        <f t="shared" ca="1" si="153"/>
        <v>2.1933530112748492</v>
      </c>
      <c r="BR166" s="36">
        <f t="shared" ca="1" si="153"/>
        <v>2.1933530112748492</v>
      </c>
      <c r="BS166" s="36">
        <f t="shared" ca="1" si="153"/>
        <v>2.1933530112748492</v>
      </c>
      <c r="BT166" s="36">
        <f t="shared" ca="1" si="153"/>
        <v>2.1933530112748492</v>
      </c>
      <c r="BU166" s="36">
        <f t="shared" ca="1" si="153"/>
        <v>2.1933530112748492</v>
      </c>
      <c r="BV166" s="56">
        <f t="shared" ca="1" si="153"/>
        <v>2.1933530112748492</v>
      </c>
      <c r="BW166" s="56">
        <f t="shared" ca="1" si="153"/>
        <v>2.1933530112748492</v>
      </c>
      <c r="BX166" s="56">
        <f t="shared" ca="1" si="153"/>
        <v>4.3867060225496983</v>
      </c>
      <c r="BY166" s="56">
        <f t="shared" ca="1" si="153"/>
        <v>6.5800590338245462</v>
      </c>
      <c r="BZ166" s="56">
        <f t="shared" ca="1" si="153"/>
        <v>10.966765056374244</v>
      </c>
      <c r="CA166" s="82">
        <f t="shared" ca="1" si="140"/>
        <v>21.933530112748489</v>
      </c>
      <c r="CB166" s="82">
        <f t="shared" ca="1" si="140"/>
        <v>43.867060225496978</v>
      </c>
      <c r="CC166" s="82">
        <f t="shared" ca="1" si="140"/>
        <v>87.734120450993956</v>
      </c>
      <c r="CD166" s="82">
        <f t="shared" ca="1" si="140"/>
        <v>175.46824090198791</v>
      </c>
      <c r="CE166" s="36">
        <f t="shared" ca="1" si="154"/>
        <v>1.0925743648358683</v>
      </c>
      <c r="CF166" s="36">
        <f t="shared" ca="1" si="154"/>
        <v>0.59181111428609534</v>
      </c>
      <c r="CG166" s="36">
        <f t="shared" ca="1" si="154"/>
        <v>0.37377544060174445</v>
      </c>
      <c r="CH166" s="36">
        <f t="shared" ca="1" si="154"/>
        <v>0.25824484987029611</v>
      </c>
      <c r="CI166" s="36">
        <f t="shared" ca="1" si="154"/>
        <v>0.22725546788586062</v>
      </c>
      <c r="CJ166" s="36">
        <f t="shared" ca="1" si="154"/>
        <v>0.22725546788586062</v>
      </c>
      <c r="CK166" s="36">
        <f t="shared" ca="1" si="154"/>
        <v>0.22725546788586062</v>
      </c>
      <c r="CL166" s="36">
        <f t="shared" ca="1" si="154"/>
        <v>0.22725546788586062</v>
      </c>
      <c r="CM166" s="36">
        <f t="shared" ca="1" si="154"/>
        <v>0.22725546788586062</v>
      </c>
      <c r="CN166" s="56">
        <f t="shared" ca="1" si="154"/>
        <v>0.22725546788586062</v>
      </c>
      <c r="CO166" s="56">
        <f t="shared" ca="1" si="154"/>
        <v>0.22725546788586062</v>
      </c>
      <c r="CP166" s="56">
        <f t="shared" ca="1" si="154"/>
        <v>0.45451093577172125</v>
      </c>
      <c r="CQ166" s="56">
        <f t="shared" ca="1" si="154"/>
        <v>0.68176640365758168</v>
      </c>
      <c r="CR166" s="56">
        <f t="shared" ca="1" si="154"/>
        <v>1.1362773394293031</v>
      </c>
      <c r="CS166" s="82">
        <f t="shared" ca="1" si="141"/>
        <v>2.2725546788586062</v>
      </c>
      <c r="CT166" s="82">
        <f t="shared" ca="1" si="141"/>
        <v>4.5451093577172124</v>
      </c>
      <c r="CU166" s="82">
        <f t="shared" ca="1" si="141"/>
        <v>9.0902187154344247</v>
      </c>
      <c r="CV166" s="82">
        <f t="shared" ca="1" si="141"/>
        <v>18.180437430868849</v>
      </c>
      <c r="CW166" s="36">
        <f t="shared" ca="1" si="155"/>
        <v>0.59243520000000005</v>
      </c>
      <c r="CX166" s="36">
        <f t="shared" ca="1" si="155"/>
        <v>0.32090240000000003</v>
      </c>
      <c r="CY166" s="36">
        <f t="shared" ca="1" si="155"/>
        <v>0.20267520000000003</v>
      </c>
      <c r="CZ166" s="36">
        <f t="shared" ca="1" si="155"/>
        <v>0.14003013818181817</v>
      </c>
      <c r="DA166" s="36">
        <f t="shared" ca="1" si="155"/>
        <v>0.12322652160000001</v>
      </c>
      <c r="DB166" s="36">
        <f t="shared" ca="1" si="155"/>
        <v>0.12322652160000001</v>
      </c>
      <c r="DC166" s="36">
        <f t="shared" ca="1" si="155"/>
        <v>0.12322652160000001</v>
      </c>
      <c r="DD166" s="36">
        <f t="shared" ca="1" si="155"/>
        <v>0.12322652160000001</v>
      </c>
      <c r="DE166" s="36">
        <f t="shared" ca="1" si="155"/>
        <v>0.12322652160000001</v>
      </c>
      <c r="DF166" s="56">
        <f t="shared" ca="1" si="155"/>
        <v>0.12322652160000001</v>
      </c>
      <c r="DG166" s="56">
        <f t="shared" ca="1" si="155"/>
        <v>0.12322652160000001</v>
      </c>
      <c r="DH166" s="56">
        <f t="shared" ca="1" si="155"/>
        <v>0.24645304320000003</v>
      </c>
      <c r="DI166" s="56">
        <f t="shared" ca="1" si="155"/>
        <v>0.36967956479999997</v>
      </c>
      <c r="DJ166" s="56">
        <f t="shared" ca="1" si="155"/>
        <v>0.61613260800000014</v>
      </c>
      <c r="DK166" s="82">
        <f t="shared" ca="1" si="142"/>
        <v>1.2322652160000003</v>
      </c>
      <c r="DL166" s="82">
        <f t="shared" ca="1" si="142"/>
        <v>2.4645304320000005</v>
      </c>
      <c r="DM166" s="82">
        <f t="shared" ca="1" si="142"/>
        <v>4.9290608640000011</v>
      </c>
      <c r="DN166" s="82">
        <f t="shared" ca="1" si="142"/>
        <v>9.8581217280000022</v>
      </c>
      <c r="DO166" s="36">
        <f t="shared" ca="1" si="156"/>
        <v>0.17989723102153848</v>
      </c>
      <c r="DP166" s="36">
        <f t="shared" ca="1" si="156"/>
        <v>9.7444333470000019E-2</v>
      </c>
      <c r="DQ166" s="36">
        <f t="shared" ca="1" si="156"/>
        <v>6.1543789560000006E-2</v>
      </c>
      <c r="DR166" s="36">
        <f t="shared" ca="1" si="156"/>
        <v>4.2521163696000001E-2</v>
      </c>
      <c r="DS166" s="36">
        <f t="shared" ca="1" si="156"/>
        <v>3.7418624052480004E-2</v>
      </c>
      <c r="DT166" s="36">
        <f t="shared" ca="1" si="156"/>
        <v>3.7418624052480004E-2</v>
      </c>
      <c r="DU166" s="36">
        <f t="shared" ca="1" si="156"/>
        <v>3.7418624052480004E-2</v>
      </c>
      <c r="DV166" s="36">
        <f t="shared" ca="1" si="156"/>
        <v>3.7418624052480004E-2</v>
      </c>
      <c r="DW166" s="36">
        <f t="shared" ca="1" si="156"/>
        <v>3.7418624052480004E-2</v>
      </c>
      <c r="DX166" s="56">
        <f t="shared" ca="1" si="156"/>
        <v>3.7418624052480004E-2</v>
      </c>
      <c r="DY166" s="56">
        <f t="shared" ca="1" si="156"/>
        <v>3.7418624052480004E-2</v>
      </c>
      <c r="DZ166" s="56">
        <f t="shared" ca="1" si="156"/>
        <v>7.4837248104960008E-2</v>
      </c>
      <c r="EA166" s="56">
        <f t="shared" ca="1" si="156"/>
        <v>0.11225587215744003</v>
      </c>
      <c r="EB166" s="56">
        <f t="shared" ca="1" si="156"/>
        <v>0.18709312026240005</v>
      </c>
      <c r="EC166" s="82">
        <f t="shared" ca="1" si="143"/>
        <v>0.3741862405248001</v>
      </c>
      <c r="ED166" s="82">
        <f t="shared" ca="1" si="143"/>
        <v>0.74837248104960019</v>
      </c>
      <c r="EE166" s="82">
        <f t="shared" ca="1" si="143"/>
        <v>1.4967449620992004</v>
      </c>
      <c r="EF166" s="82">
        <f t="shared" ca="1" si="143"/>
        <v>2.9934899241984008</v>
      </c>
      <c r="EG166" s="36">
        <f t="shared" ca="1" si="157"/>
        <v>5.2052105353846148E-2</v>
      </c>
      <c r="EH166" s="36">
        <f t="shared" ca="1" si="157"/>
        <v>2.8194890399999995E-2</v>
      </c>
      <c r="EI166" s="36">
        <f t="shared" ca="1" si="157"/>
        <v>1.7807299199999998E-2</v>
      </c>
      <c r="EJ166" s="36">
        <f t="shared" ca="1" si="157"/>
        <v>1.2303224901818179E-2</v>
      </c>
      <c r="EK166" s="36">
        <f t="shared" ca="1" si="157"/>
        <v>1.0826837913599998E-2</v>
      </c>
      <c r="EL166" s="36">
        <f t="shared" ca="1" si="157"/>
        <v>1.0826837913599998E-2</v>
      </c>
      <c r="EM166" s="36">
        <f t="shared" ca="1" si="157"/>
        <v>1.0826837913599998E-2</v>
      </c>
      <c r="EN166" s="36">
        <f t="shared" ca="1" si="157"/>
        <v>1.0826837913599998E-2</v>
      </c>
      <c r="EO166" s="36">
        <f t="shared" ca="1" si="157"/>
        <v>1.0826837913599998E-2</v>
      </c>
      <c r="EP166" s="56">
        <f t="shared" ca="1" si="157"/>
        <v>1.0826837913599998E-2</v>
      </c>
      <c r="EQ166" s="56">
        <f t="shared" ca="1" si="157"/>
        <v>1.0826837913599998E-2</v>
      </c>
      <c r="ER166" s="56">
        <f t="shared" ca="1" si="157"/>
        <v>2.1653675827199997E-2</v>
      </c>
      <c r="ES166" s="56">
        <f t="shared" ca="1" si="157"/>
        <v>3.2480513740799993E-2</v>
      </c>
      <c r="ET166" s="56">
        <f t="shared" ca="1" si="157"/>
        <v>5.4134189567999987E-2</v>
      </c>
      <c r="EU166" s="82">
        <f t="shared" ca="1" si="144"/>
        <v>0.10826837913599997</v>
      </c>
      <c r="EV166" s="82">
        <f t="shared" ca="1" si="144"/>
        <v>0.21653675827199995</v>
      </c>
      <c r="EW166" s="82">
        <f t="shared" ca="1" si="144"/>
        <v>0.43307351654399989</v>
      </c>
      <c r="EX166" s="82">
        <f t="shared" ca="1" si="144"/>
        <v>0.86614703308799978</v>
      </c>
    </row>
    <row r="167" spans="19:154" x14ac:dyDescent="0.15">
      <c r="S167" s="36">
        <v>164</v>
      </c>
      <c r="T167" s="40">
        <f>引用信息!W186</f>
        <v>246.76411253110692</v>
      </c>
      <c r="U167" s="40">
        <f>引用信息!X186</f>
        <v>17.553787418893037</v>
      </c>
      <c r="V167" s="40">
        <f>引用信息!Y186</f>
        <v>7.0079999999999991</v>
      </c>
      <c r="W167" s="40">
        <f>引用信息!Z186</f>
        <v>1.8801040500000001</v>
      </c>
      <c r="X167" s="40">
        <f>引用信息!AA186</f>
        <v>0.54399599999999981</v>
      </c>
      <c r="Y167" s="37">
        <f>IF(INT(求节点($J$4:$J$21,$I$4:$I$21,节奏总纲!AD167))&gt;$I$21,$I$21,INT(求节点($J$4:$J$21,$I$4:$I$21,节奏总纲!AD167)))</f>
        <v>18</v>
      </c>
      <c r="Z167" s="37">
        <f>IF(INT(求节点($J$4:$J$21,$I$4:$I$21,节奏总纲!AE167))&gt;$I$21,$I$21,INT(求节点($J$4:$J$21,$I$4:$I$21,节奏总纲!AE167)))</f>
        <v>18</v>
      </c>
      <c r="AA167" s="37">
        <f>IF(INT(求节点($J$4:$J$21,$I$4:$I$21,节奏总纲!AF167))&gt;$I$21,$I$21,INT(求节点($J$4:$J$21,$I$4:$I$21,节奏总纲!AF167)))</f>
        <v>18</v>
      </c>
      <c r="AB167" s="37">
        <f>IF(INT(求节点($J$4:$J$21,$I$4:$I$21,节奏总纲!AG167))&gt;$I$21,$I$21,INT(求节点($J$4:$J$21,$I$4:$I$21,节奏总纲!AG167)))</f>
        <v>18</v>
      </c>
      <c r="AC167" s="37">
        <f>IF(INT(求节点($J$4:$J$21,$I$4:$I$21,节奏总纲!AH167))&gt;$I$21,$I$21,INT(求节点($J$4:$J$21,$I$4:$I$21,节奏总纲!AH167)))</f>
        <v>18</v>
      </c>
      <c r="AD167" s="55">
        <f>('[2]功能-行军令'!F$7+'[2]功能-行军令'!F$14+24*60/'[2]功能-行军令'!$F$18)*'[2]功能-行军令'!$AJ$7</f>
        <v>27.599999999999998</v>
      </c>
      <c r="AE167" s="55">
        <f>('[2]功能-行军令'!G$7+'[2]功能-行军令'!G$14+24*60/'[2]功能-行军令'!$F$18)*'[2]功能-行军令'!$AJ$7</f>
        <v>40.199999999999996</v>
      </c>
      <c r="AF167" s="55">
        <f>('[2]功能-行军令'!H$7+'[2]功能-行军令'!H$14+24*60/'[2]功能-行军令'!$F$18)*'[2]功能-行军令'!$AJ$7</f>
        <v>54.6</v>
      </c>
      <c r="AG167" s="55">
        <f>('[2]功能-行军令'!I$7+'[2]功能-行军令'!I$14+24*60/'[2]功能-行军令'!$F$18)*'[2]功能-行军令'!$AJ$7</f>
        <v>61.8</v>
      </c>
      <c r="AH167" s="55">
        <f>('[2]功能-行军令'!J$7+'[2]功能-行军令'!J$14+24*60/'[2]功能-行军令'!$F$18)*'[2]功能-行军令'!$AJ$7</f>
        <v>61.8</v>
      </c>
      <c r="AL167" s="35">
        <v>164</v>
      </c>
      <c r="AM167" s="28">
        <f t="shared" ca="1" si="158"/>
        <v>12.382766066443152</v>
      </c>
      <c r="AN167" s="28">
        <f t="shared" ca="1" si="158"/>
        <v>6.7073316193233739</v>
      </c>
      <c r="AO167" s="28">
        <f t="shared" ca="1" si="158"/>
        <v>4.2362094437831841</v>
      </c>
      <c r="AP167" s="28">
        <f t="shared" ca="1" si="158"/>
        <v>2.926835615704745</v>
      </c>
      <c r="AQ167" s="28">
        <f t="shared" ca="1" si="158"/>
        <v>2.5756153418201762</v>
      </c>
      <c r="AR167" s="28">
        <f t="shared" ca="1" si="158"/>
        <v>2.5756153418201762</v>
      </c>
      <c r="AS167" s="28">
        <f t="shared" ca="1" si="158"/>
        <v>2.5756153418201762</v>
      </c>
      <c r="AT167" s="28">
        <f t="shared" ca="1" si="158"/>
        <v>2.5756153418201762</v>
      </c>
      <c r="AU167" s="28">
        <f t="shared" ca="1" si="159"/>
        <v>2.5756153418201762</v>
      </c>
      <c r="AV167" s="28">
        <f t="shared" ca="1" si="152"/>
        <v>2.5756153418201762</v>
      </c>
      <c r="AW167" s="28">
        <f t="shared" ca="1" si="152"/>
        <v>2.5756153418201762</v>
      </c>
      <c r="AX167" s="28">
        <f t="shared" ca="1" si="152"/>
        <v>5.1512306836403523</v>
      </c>
      <c r="AY167" s="28">
        <f t="shared" ca="1" si="152"/>
        <v>7.7268460254605289</v>
      </c>
      <c r="AZ167" s="28">
        <f t="shared" ca="1" si="152"/>
        <v>12.878076709100879</v>
      </c>
      <c r="BA167" s="28">
        <f t="shared" ca="1" si="139"/>
        <v>25.756153418201759</v>
      </c>
      <c r="BB167" s="28">
        <f t="shared" ca="1" si="139"/>
        <v>51.512306836403518</v>
      </c>
      <c r="BC167" s="28">
        <f t="shared" ca="1" si="139"/>
        <v>103.02461367280704</v>
      </c>
      <c r="BD167" s="28">
        <f t="shared" ca="1" si="139"/>
        <v>206.04922734561407</v>
      </c>
      <c r="BE167" s="28"/>
      <c r="BF167" s="28">
        <f t="shared" ca="1" si="125"/>
        <v>456.38090482922382</v>
      </c>
      <c r="BG167" s="28"/>
      <c r="BI167" s="28"/>
      <c r="BJ167" s="28"/>
      <c r="BK167" s="28"/>
      <c r="BL167" s="36">
        <v>164</v>
      </c>
      <c r="BM167" s="36">
        <f t="shared" ca="1" si="153"/>
        <v>10.477983855166999</v>
      </c>
      <c r="BN167" s="36">
        <f t="shared" ca="1" si="153"/>
        <v>5.6755745882154578</v>
      </c>
      <c r="BO167" s="36">
        <f t="shared" ca="1" si="153"/>
        <v>3.5845734241360785</v>
      </c>
      <c r="BP167" s="36">
        <f t="shared" ca="1" si="153"/>
        <v>2.476614365766745</v>
      </c>
      <c r="BQ167" s="36">
        <f t="shared" ca="1" si="153"/>
        <v>2.1794206418747359</v>
      </c>
      <c r="BR167" s="36">
        <f t="shared" ca="1" si="153"/>
        <v>2.1794206418747359</v>
      </c>
      <c r="BS167" s="36">
        <f t="shared" ca="1" si="153"/>
        <v>2.1794206418747359</v>
      </c>
      <c r="BT167" s="36">
        <f t="shared" ca="1" si="153"/>
        <v>2.1794206418747359</v>
      </c>
      <c r="BU167" s="36">
        <f t="shared" ca="1" si="153"/>
        <v>2.1794206418747359</v>
      </c>
      <c r="BV167" s="56">
        <f t="shared" ca="1" si="153"/>
        <v>2.1794206418747359</v>
      </c>
      <c r="BW167" s="56">
        <f t="shared" ca="1" si="153"/>
        <v>2.1794206418747359</v>
      </c>
      <c r="BX167" s="56">
        <f t="shared" ca="1" si="153"/>
        <v>4.3588412837494719</v>
      </c>
      <c r="BY167" s="56">
        <f t="shared" ca="1" si="153"/>
        <v>6.5382619256242087</v>
      </c>
      <c r="BZ167" s="56">
        <f t="shared" ca="1" si="153"/>
        <v>10.897103209373681</v>
      </c>
      <c r="CA167" s="82">
        <f t="shared" ca="1" si="140"/>
        <v>21.794206418747361</v>
      </c>
      <c r="CB167" s="82">
        <f t="shared" ca="1" si="140"/>
        <v>43.588412837494722</v>
      </c>
      <c r="CC167" s="82">
        <f t="shared" ca="1" si="140"/>
        <v>87.176825674989445</v>
      </c>
      <c r="CD167" s="82">
        <f t="shared" ca="1" si="140"/>
        <v>174.35365134997889</v>
      </c>
      <c r="CE167" s="36">
        <f t="shared" ca="1" si="154"/>
        <v>1.0856342372915386</v>
      </c>
      <c r="CF167" s="36">
        <f t="shared" ca="1" si="154"/>
        <v>0.58805187853291674</v>
      </c>
      <c r="CG167" s="36">
        <f t="shared" ca="1" si="154"/>
        <v>0.37140118644184217</v>
      </c>
      <c r="CH167" s="36">
        <f t="shared" ca="1" si="154"/>
        <v>0.25660445608709093</v>
      </c>
      <c r="CI167" s="36">
        <f t="shared" ca="1" si="154"/>
        <v>0.22581192135664002</v>
      </c>
      <c r="CJ167" s="36">
        <f t="shared" ca="1" si="154"/>
        <v>0.22581192135664002</v>
      </c>
      <c r="CK167" s="36">
        <f t="shared" ca="1" si="154"/>
        <v>0.22581192135664002</v>
      </c>
      <c r="CL167" s="36">
        <f t="shared" ca="1" si="154"/>
        <v>0.22581192135664002</v>
      </c>
      <c r="CM167" s="36">
        <f t="shared" ca="1" si="154"/>
        <v>0.22581192135664002</v>
      </c>
      <c r="CN167" s="56">
        <f t="shared" ca="1" si="154"/>
        <v>0.22581192135664002</v>
      </c>
      <c r="CO167" s="56">
        <f t="shared" ca="1" si="154"/>
        <v>0.22581192135664002</v>
      </c>
      <c r="CP167" s="56">
        <f t="shared" ca="1" si="154"/>
        <v>0.45162384271328004</v>
      </c>
      <c r="CQ167" s="56">
        <f t="shared" ca="1" si="154"/>
        <v>0.67743576406992001</v>
      </c>
      <c r="CR167" s="56">
        <f t="shared" ca="1" si="154"/>
        <v>1.1290596067831999</v>
      </c>
      <c r="CS167" s="82">
        <f t="shared" ca="1" si="141"/>
        <v>2.2581192135663999</v>
      </c>
      <c r="CT167" s="82">
        <f t="shared" ca="1" si="141"/>
        <v>4.5162384271327998</v>
      </c>
      <c r="CU167" s="82">
        <f t="shared" ca="1" si="141"/>
        <v>9.0324768542655995</v>
      </c>
      <c r="CV167" s="82">
        <f t="shared" ca="1" si="141"/>
        <v>18.064953708531199</v>
      </c>
      <c r="CW167" s="36">
        <f t="shared" ca="1" si="155"/>
        <v>0.58867199999999997</v>
      </c>
      <c r="CX167" s="36">
        <f t="shared" ca="1" si="155"/>
        <v>0.31886399999999998</v>
      </c>
      <c r="CY167" s="36">
        <f t="shared" ca="1" si="155"/>
        <v>0.20138778947368419</v>
      </c>
      <c r="CZ167" s="36">
        <f t="shared" ca="1" si="155"/>
        <v>0.13914065454545452</v>
      </c>
      <c r="DA167" s="36">
        <f t="shared" ca="1" si="155"/>
        <v>0.12244377599999999</v>
      </c>
      <c r="DB167" s="36">
        <f t="shared" ca="1" si="155"/>
        <v>0.12244377599999999</v>
      </c>
      <c r="DC167" s="36">
        <f t="shared" ca="1" si="155"/>
        <v>0.12244377599999999</v>
      </c>
      <c r="DD167" s="36">
        <f t="shared" ca="1" si="155"/>
        <v>0.12244377599999999</v>
      </c>
      <c r="DE167" s="36">
        <f t="shared" ca="1" si="155"/>
        <v>0.12244377599999999</v>
      </c>
      <c r="DF167" s="56">
        <f t="shared" ca="1" si="155"/>
        <v>0.12244377599999999</v>
      </c>
      <c r="DG167" s="56">
        <f t="shared" ca="1" si="155"/>
        <v>0.12244377599999999</v>
      </c>
      <c r="DH167" s="56">
        <f t="shared" ca="1" si="155"/>
        <v>0.24488755199999998</v>
      </c>
      <c r="DI167" s="56">
        <f t="shared" ca="1" si="155"/>
        <v>0.3673313279999999</v>
      </c>
      <c r="DJ167" s="56">
        <f t="shared" ca="1" si="155"/>
        <v>0.61221888000000002</v>
      </c>
      <c r="DK167" s="82">
        <f t="shared" ca="1" si="142"/>
        <v>1.22443776</v>
      </c>
      <c r="DL167" s="82">
        <f t="shared" ca="1" si="142"/>
        <v>2.4488755200000001</v>
      </c>
      <c r="DM167" s="82">
        <f t="shared" ca="1" si="142"/>
        <v>4.8977510400000002</v>
      </c>
      <c r="DN167" s="82">
        <f t="shared" ca="1" si="142"/>
        <v>9.7955020800000003</v>
      </c>
      <c r="DO167" s="36">
        <f t="shared" ca="1" si="156"/>
        <v>0.17875450813846155</v>
      </c>
      <c r="DP167" s="36">
        <f t="shared" ca="1" si="156"/>
        <v>9.6825358575000006E-2</v>
      </c>
      <c r="DQ167" s="36">
        <f t="shared" ca="1" si="156"/>
        <v>6.1152858047368419E-2</v>
      </c>
      <c r="DR167" s="36">
        <f t="shared" ca="1" si="156"/>
        <v>4.2251065559999995E-2</v>
      </c>
      <c r="DS167" s="36">
        <f t="shared" ca="1" si="156"/>
        <v>3.7180937692800002E-2</v>
      </c>
      <c r="DT167" s="36">
        <f t="shared" ca="1" si="156"/>
        <v>3.7180937692800002E-2</v>
      </c>
      <c r="DU167" s="36">
        <f t="shared" ca="1" si="156"/>
        <v>3.7180937692800002E-2</v>
      </c>
      <c r="DV167" s="36">
        <f t="shared" ca="1" si="156"/>
        <v>3.7180937692800002E-2</v>
      </c>
      <c r="DW167" s="36">
        <f t="shared" ca="1" si="156"/>
        <v>3.7180937692800002E-2</v>
      </c>
      <c r="DX167" s="56">
        <f t="shared" ca="1" si="156"/>
        <v>3.7180937692800002E-2</v>
      </c>
      <c r="DY167" s="56">
        <f t="shared" ca="1" si="156"/>
        <v>3.7180937692800002E-2</v>
      </c>
      <c r="DZ167" s="56">
        <f t="shared" ca="1" si="156"/>
        <v>7.4361875385600004E-2</v>
      </c>
      <c r="EA167" s="56">
        <f t="shared" ca="1" si="156"/>
        <v>0.1115428130784</v>
      </c>
      <c r="EB167" s="56">
        <f t="shared" ca="1" si="156"/>
        <v>0.18590468846399999</v>
      </c>
      <c r="EC167" s="82">
        <f t="shared" ca="1" si="143"/>
        <v>0.37180937692799998</v>
      </c>
      <c r="ED167" s="82">
        <f t="shared" ca="1" si="143"/>
        <v>0.74361875385599996</v>
      </c>
      <c r="EE167" s="82">
        <f t="shared" ca="1" si="143"/>
        <v>1.4872375077119999</v>
      </c>
      <c r="EF167" s="82">
        <f t="shared" ca="1" si="143"/>
        <v>2.9744750154239998</v>
      </c>
      <c r="EG167" s="36">
        <f t="shared" ca="1" si="157"/>
        <v>5.1721465846153822E-2</v>
      </c>
      <c r="EH167" s="36">
        <f t="shared" ca="1" si="157"/>
        <v>2.8015793999999986E-2</v>
      </c>
      <c r="EI167" s="36">
        <f t="shared" ca="1" si="157"/>
        <v>1.7694185684210519E-2</v>
      </c>
      <c r="EJ167" s="36">
        <f t="shared" ca="1" si="157"/>
        <v>1.2225073745454538E-2</v>
      </c>
      <c r="EK167" s="36">
        <f t="shared" ca="1" si="157"/>
        <v>1.0758064895999996E-2</v>
      </c>
      <c r="EL167" s="36">
        <f t="shared" ca="1" si="157"/>
        <v>1.0758064895999996E-2</v>
      </c>
      <c r="EM167" s="36">
        <f t="shared" ca="1" si="157"/>
        <v>1.0758064895999996E-2</v>
      </c>
      <c r="EN167" s="36">
        <f t="shared" ca="1" si="157"/>
        <v>1.0758064895999996E-2</v>
      </c>
      <c r="EO167" s="36">
        <f t="shared" ca="1" si="157"/>
        <v>1.0758064895999996E-2</v>
      </c>
      <c r="EP167" s="56">
        <f t="shared" ca="1" si="157"/>
        <v>1.0758064895999996E-2</v>
      </c>
      <c r="EQ167" s="56">
        <f t="shared" ca="1" si="157"/>
        <v>1.0758064895999996E-2</v>
      </c>
      <c r="ER167" s="56">
        <f t="shared" ca="1" si="157"/>
        <v>2.1516129791999992E-2</v>
      </c>
      <c r="ES167" s="56">
        <f t="shared" ca="1" si="157"/>
        <v>3.2274194687999989E-2</v>
      </c>
      <c r="ET167" s="56">
        <f t="shared" ca="1" si="157"/>
        <v>5.3790324479999978E-2</v>
      </c>
      <c r="EU167" s="82">
        <f t="shared" ca="1" si="144"/>
        <v>0.10758064895999996</v>
      </c>
      <c r="EV167" s="82">
        <f t="shared" ca="1" si="144"/>
        <v>0.21516129791999991</v>
      </c>
      <c r="EW167" s="82">
        <f t="shared" ca="1" si="144"/>
        <v>0.43032259583999982</v>
      </c>
      <c r="EX167" s="82">
        <f t="shared" ca="1" si="144"/>
        <v>0.86064519167999964</v>
      </c>
    </row>
    <row r="168" spans="19:154" x14ac:dyDescent="0.15">
      <c r="S168" s="36">
        <v>165</v>
      </c>
      <c r="T168" s="40">
        <f>引用信息!W187</f>
        <v>245.18662505373916</v>
      </c>
      <c r="U168" s="40">
        <f>引用信息!X187</f>
        <v>17.44157142626085</v>
      </c>
      <c r="V168" s="40">
        <f>引用信息!Y187</f>
        <v>6.9632000000000005</v>
      </c>
      <c r="W168" s="40">
        <f>引用信息!Z187</f>
        <v>1.8680851200000006</v>
      </c>
      <c r="X168" s="40">
        <f>引用信息!AA187</f>
        <v>0.54051839999999995</v>
      </c>
      <c r="Y168" s="37">
        <f>IF(INT(求节点($J$4:$J$21,$I$4:$I$21,节奏总纲!AD168))&gt;$I$21,$I$21,INT(求节点($J$4:$J$21,$I$4:$I$21,节奏总纲!AD168)))</f>
        <v>18</v>
      </c>
      <c r="Z168" s="37">
        <f>IF(INT(求节点($J$4:$J$21,$I$4:$I$21,节奏总纲!AE168))&gt;$I$21,$I$21,INT(求节点($J$4:$J$21,$I$4:$I$21,节奏总纲!AE168)))</f>
        <v>18</v>
      </c>
      <c r="AA168" s="37">
        <f>IF(INT(求节点($J$4:$J$21,$I$4:$I$21,节奏总纲!AF168))&gt;$I$21,$I$21,INT(求节点($J$4:$J$21,$I$4:$I$21,节奏总纲!AF168)))</f>
        <v>18</v>
      </c>
      <c r="AB168" s="37">
        <f>IF(INT(求节点($J$4:$J$21,$I$4:$I$21,节奏总纲!AG168))&gt;$I$21,$I$21,INT(求节点($J$4:$J$21,$I$4:$I$21,节奏总纲!AG168)))</f>
        <v>18</v>
      </c>
      <c r="AC168" s="37">
        <f>IF(INT(求节点($J$4:$J$21,$I$4:$I$21,节奏总纲!AH168))&gt;$I$21,$I$21,INT(求节点($J$4:$J$21,$I$4:$I$21,节奏总纲!AH168)))</f>
        <v>18</v>
      </c>
      <c r="AD168" s="55">
        <f>('[2]功能-行军令'!F$7+'[2]功能-行军令'!F$14+24*60/'[2]功能-行军令'!$F$18)*'[2]功能-行军令'!$AJ$7</f>
        <v>27.599999999999998</v>
      </c>
      <c r="AE168" s="55">
        <f>('[2]功能-行军令'!G$7+'[2]功能-行军令'!G$14+24*60/'[2]功能-行军令'!$F$18)*'[2]功能-行军令'!$AJ$7</f>
        <v>40.199999999999996</v>
      </c>
      <c r="AF168" s="55">
        <f>('[2]功能-行军令'!H$7+'[2]功能-行军令'!H$14+24*60/'[2]功能-行军令'!$F$18)*'[2]功能-行军令'!$AJ$7</f>
        <v>54.6</v>
      </c>
      <c r="AG168" s="55">
        <f>('[2]功能-行军令'!I$7+'[2]功能-行军令'!I$14+24*60/'[2]功能-行军令'!$F$18)*'[2]功能-行军令'!$AJ$7</f>
        <v>61.8</v>
      </c>
      <c r="AH168" s="55">
        <f>('[2]功能-行军令'!J$7+'[2]功能-行军令'!J$14+24*60/'[2]功能-行军令'!$F$18)*'[2]功能-行军令'!$AJ$7</f>
        <v>61.8</v>
      </c>
      <c r="AL168" s="35">
        <v>165</v>
      </c>
      <c r="AM168" s="28">
        <f t="shared" ca="1" si="158"/>
        <v>12.303606831315211</v>
      </c>
      <c r="AN168" s="28">
        <f t="shared" ca="1" si="158"/>
        <v>6.6644537002957387</v>
      </c>
      <c r="AO168" s="28">
        <f t="shared" ca="1" si="158"/>
        <v>4.2091286528183618</v>
      </c>
      <c r="AP168" s="28">
        <f t="shared" ca="1" si="158"/>
        <v>2.9081252510381401</v>
      </c>
      <c r="AQ168" s="28">
        <f t="shared" ca="1" si="158"/>
        <v>2.5591502209135633</v>
      </c>
      <c r="AR168" s="28">
        <f t="shared" ca="1" si="158"/>
        <v>2.5591502209135633</v>
      </c>
      <c r="AS168" s="28">
        <f t="shared" ca="1" si="158"/>
        <v>2.5591502209135633</v>
      </c>
      <c r="AT168" s="28">
        <f t="shared" ca="1" si="158"/>
        <v>2.5591502209135633</v>
      </c>
      <c r="AU168" s="28">
        <f t="shared" ca="1" si="159"/>
        <v>2.5591502209135633</v>
      </c>
      <c r="AV168" s="28">
        <f t="shared" ca="1" si="152"/>
        <v>2.5591502209135633</v>
      </c>
      <c r="AW168" s="28">
        <f t="shared" ca="1" si="152"/>
        <v>2.5591502209135633</v>
      </c>
      <c r="AX168" s="28">
        <f t="shared" ca="1" si="152"/>
        <v>5.1183004418271265</v>
      </c>
      <c r="AY168" s="28">
        <f t="shared" ca="1" si="152"/>
        <v>7.6774506627406911</v>
      </c>
      <c r="AZ168" s="28">
        <f t="shared" ca="1" si="152"/>
        <v>12.79575110456782</v>
      </c>
      <c r="BA168" s="28">
        <f t="shared" ca="1" si="139"/>
        <v>25.591502209135641</v>
      </c>
      <c r="BB168" s="28">
        <f t="shared" ca="1" si="139"/>
        <v>51.183004418271281</v>
      </c>
      <c r="BC168" s="28">
        <f t="shared" ca="1" si="139"/>
        <v>102.36600883654256</v>
      </c>
      <c r="BD168" s="28">
        <f t="shared" ca="1" si="139"/>
        <v>204.73201767308512</v>
      </c>
      <c r="BE168" s="28"/>
      <c r="BF168" s="28">
        <f t="shared" ca="1" si="125"/>
        <v>453.46340132803266</v>
      </c>
      <c r="BG168" s="28"/>
      <c r="BI168" s="28"/>
      <c r="BJ168" s="28"/>
      <c r="BK168" s="28"/>
      <c r="BL168" s="36">
        <v>165</v>
      </c>
      <c r="BM168" s="36">
        <f t="shared" ca="1" si="153"/>
        <v>10.411001309974154</v>
      </c>
      <c r="BN168" s="36">
        <f t="shared" ca="1" si="153"/>
        <v>5.6392923762359999</v>
      </c>
      <c r="BO168" s="36">
        <f t="shared" ca="1" si="153"/>
        <v>3.5616583428858948</v>
      </c>
      <c r="BP168" s="36">
        <f t="shared" ca="1" si="153"/>
        <v>2.4607821278120725</v>
      </c>
      <c r="BQ168" s="36">
        <f t="shared" ca="1" si="153"/>
        <v>2.1654882724746241</v>
      </c>
      <c r="BR168" s="36">
        <f t="shared" ca="1" si="153"/>
        <v>2.1654882724746241</v>
      </c>
      <c r="BS168" s="36">
        <f t="shared" ca="1" si="153"/>
        <v>2.1654882724746241</v>
      </c>
      <c r="BT168" s="36">
        <f t="shared" ca="1" si="153"/>
        <v>2.1654882724746241</v>
      </c>
      <c r="BU168" s="36">
        <f t="shared" ca="1" si="153"/>
        <v>2.1654882724746241</v>
      </c>
      <c r="BV168" s="56">
        <f t="shared" ca="1" si="153"/>
        <v>2.1654882724746241</v>
      </c>
      <c r="BW168" s="56">
        <f t="shared" ca="1" si="153"/>
        <v>2.1654882724746241</v>
      </c>
      <c r="BX168" s="56">
        <f t="shared" ca="1" si="153"/>
        <v>4.3309765449492481</v>
      </c>
      <c r="BY168" s="56">
        <f t="shared" ca="1" si="153"/>
        <v>6.4964648174238722</v>
      </c>
      <c r="BZ168" s="56">
        <f t="shared" ca="1" si="153"/>
        <v>10.827441362373122</v>
      </c>
      <c r="CA168" s="82">
        <f t="shared" ca="1" si="140"/>
        <v>21.654882724746244</v>
      </c>
      <c r="CB168" s="82">
        <f t="shared" ca="1" si="140"/>
        <v>43.309765449492488</v>
      </c>
      <c r="CC168" s="82">
        <f t="shared" ca="1" si="140"/>
        <v>86.619530898984976</v>
      </c>
      <c r="CD168" s="82">
        <f t="shared" ca="1" si="140"/>
        <v>173.23906179796995</v>
      </c>
      <c r="CE168" s="36">
        <f t="shared" ca="1" si="154"/>
        <v>1.0786941097472096</v>
      </c>
      <c r="CF168" s="36">
        <f t="shared" ca="1" si="154"/>
        <v>0.58429264277973847</v>
      </c>
      <c r="CG168" s="36">
        <f t="shared" ca="1" si="154"/>
        <v>0.36902693228194011</v>
      </c>
      <c r="CH168" s="36">
        <f t="shared" ca="1" si="154"/>
        <v>0.25496406230388585</v>
      </c>
      <c r="CI168" s="36">
        <f t="shared" ca="1" si="154"/>
        <v>0.22436837482741959</v>
      </c>
      <c r="CJ168" s="36">
        <f t="shared" ca="1" si="154"/>
        <v>0.22436837482741959</v>
      </c>
      <c r="CK168" s="36">
        <f t="shared" ca="1" si="154"/>
        <v>0.22436837482741959</v>
      </c>
      <c r="CL168" s="36">
        <f t="shared" ca="1" si="154"/>
        <v>0.22436837482741959</v>
      </c>
      <c r="CM168" s="36">
        <f t="shared" ca="1" si="154"/>
        <v>0.22436837482741959</v>
      </c>
      <c r="CN168" s="56">
        <f t="shared" ca="1" si="154"/>
        <v>0.22436837482741959</v>
      </c>
      <c r="CO168" s="56">
        <f t="shared" ca="1" si="154"/>
        <v>0.22436837482741959</v>
      </c>
      <c r="CP168" s="56">
        <f t="shared" ca="1" si="154"/>
        <v>0.44873674965483917</v>
      </c>
      <c r="CQ168" s="56">
        <f t="shared" ca="1" si="154"/>
        <v>0.67310512448225857</v>
      </c>
      <c r="CR168" s="56">
        <f t="shared" ca="1" si="154"/>
        <v>1.1218418741370979</v>
      </c>
      <c r="CS168" s="82">
        <f t="shared" ca="1" si="141"/>
        <v>2.2436837482741958</v>
      </c>
      <c r="CT168" s="82">
        <f t="shared" ca="1" si="141"/>
        <v>4.4873674965483916</v>
      </c>
      <c r="CU168" s="82">
        <f t="shared" ca="1" si="141"/>
        <v>8.9747349930967832</v>
      </c>
      <c r="CV168" s="82">
        <f t="shared" ca="1" si="141"/>
        <v>17.949469986193566</v>
      </c>
      <c r="CW168" s="36">
        <f t="shared" ca="1" si="155"/>
        <v>0.58490880000000012</v>
      </c>
      <c r="CX168" s="36">
        <f t="shared" ca="1" si="155"/>
        <v>0.3168256000000001</v>
      </c>
      <c r="CY168" s="36">
        <f t="shared" ca="1" si="155"/>
        <v>0.20010037894736846</v>
      </c>
      <c r="CZ168" s="36">
        <f t="shared" ca="1" si="155"/>
        <v>0.13825117090909092</v>
      </c>
      <c r="DA168" s="36">
        <f t="shared" ca="1" si="155"/>
        <v>0.12166103040000004</v>
      </c>
      <c r="DB168" s="36">
        <f t="shared" ca="1" si="155"/>
        <v>0.12166103040000004</v>
      </c>
      <c r="DC168" s="36">
        <f t="shared" ca="1" si="155"/>
        <v>0.12166103040000004</v>
      </c>
      <c r="DD168" s="36">
        <f t="shared" ca="1" si="155"/>
        <v>0.12166103040000004</v>
      </c>
      <c r="DE168" s="36">
        <f t="shared" ca="1" si="155"/>
        <v>0.12166103040000004</v>
      </c>
      <c r="DF168" s="56">
        <f t="shared" ca="1" si="155"/>
        <v>0.12166103040000004</v>
      </c>
      <c r="DG168" s="56">
        <f t="shared" ca="1" si="155"/>
        <v>0.12166103040000004</v>
      </c>
      <c r="DH168" s="56">
        <f t="shared" ca="1" si="155"/>
        <v>0.24332206080000007</v>
      </c>
      <c r="DI168" s="56">
        <f t="shared" ca="1" si="155"/>
        <v>0.3649830912</v>
      </c>
      <c r="DJ168" s="56">
        <f t="shared" ca="1" si="155"/>
        <v>0.60830515200000002</v>
      </c>
      <c r="DK168" s="82">
        <f t="shared" ca="1" si="142"/>
        <v>1.216610304</v>
      </c>
      <c r="DL168" s="82">
        <f t="shared" ca="1" si="142"/>
        <v>2.4332206080000001</v>
      </c>
      <c r="DM168" s="82">
        <f t="shared" ca="1" si="142"/>
        <v>4.8664412160000001</v>
      </c>
      <c r="DN168" s="82">
        <f t="shared" ca="1" si="142"/>
        <v>9.7328824320000003</v>
      </c>
      <c r="DO168" s="36">
        <f t="shared" ca="1" si="156"/>
        <v>0.17761178525538471</v>
      </c>
      <c r="DP168" s="36">
        <f t="shared" ca="1" si="156"/>
        <v>9.6206383680000049E-2</v>
      </c>
      <c r="DQ168" s="36">
        <f t="shared" ca="1" si="156"/>
        <v>6.0761926534736867E-2</v>
      </c>
      <c r="DR168" s="36">
        <f t="shared" ca="1" si="156"/>
        <v>4.1980967424000017E-2</v>
      </c>
      <c r="DS168" s="36">
        <f t="shared" ca="1" si="156"/>
        <v>3.6943251333120014E-2</v>
      </c>
      <c r="DT168" s="36">
        <f t="shared" ca="1" si="156"/>
        <v>3.6943251333120014E-2</v>
      </c>
      <c r="DU168" s="36">
        <f t="shared" ca="1" si="156"/>
        <v>3.6943251333120014E-2</v>
      </c>
      <c r="DV168" s="36">
        <f t="shared" ca="1" si="156"/>
        <v>3.6943251333120014E-2</v>
      </c>
      <c r="DW168" s="36">
        <f t="shared" ca="1" si="156"/>
        <v>3.6943251333120014E-2</v>
      </c>
      <c r="DX168" s="56">
        <f t="shared" ca="1" si="156"/>
        <v>3.6943251333120014E-2</v>
      </c>
      <c r="DY168" s="56">
        <f t="shared" ca="1" si="156"/>
        <v>3.6943251333120014E-2</v>
      </c>
      <c r="DZ168" s="56">
        <f t="shared" ca="1" si="156"/>
        <v>7.3886502666240028E-2</v>
      </c>
      <c r="EA168" s="56">
        <f t="shared" ca="1" si="156"/>
        <v>0.11082975399936003</v>
      </c>
      <c r="EB168" s="56">
        <f t="shared" ca="1" si="156"/>
        <v>0.18471625666560004</v>
      </c>
      <c r="EC168" s="82">
        <f t="shared" ca="1" si="143"/>
        <v>0.36943251333120009</v>
      </c>
      <c r="ED168" s="82">
        <f t="shared" ca="1" si="143"/>
        <v>0.73886502666240017</v>
      </c>
      <c r="EE168" s="82">
        <f t="shared" ca="1" si="143"/>
        <v>1.4777300533248003</v>
      </c>
      <c r="EF168" s="82">
        <f t="shared" ca="1" si="143"/>
        <v>2.9554601066496007</v>
      </c>
      <c r="EG168" s="36">
        <f t="shared" ca="1" si="157"/>
        <v>5.139082633846153E-2</v>
      </c>
      <c r="EH168" s="36">
        <f t="shared" ca="1" si="157"/>
        <v>2.7836697599999998E-2</v>
      </c>
      <c r="EI168" s="36">
        <f t="shared" ca="1" si="157"/>
        <v>1.7581072168421051E-2</v>
      </c>
      <c r="EJ168" s="36">
        <f t="shared" ca="1" si="157"/>
        <v>1.2146922589090905E-2</v>
      </c>
      <c r="EK168" s="36">
        <f t="shared" ca="1" si="157"/>
        <v>1.0689291878399999E-2</v>
      </c>
      <c r="EL168" s="36">
        <f t="shared" ca="1" si="157"/>
        <v>1.0689291878399999E-2</v>
      </c>
      <c r="EM168" s="36">
        <f t="shared" ca="1" si="157"/>
        <v>1.0689291878399999E-2</v>
      </c>
      <c r="EN168" s="36">
        <f t="shared" ca="1" si="157"/>
        <v>1.0689291878399999E-2</v>
      </c>
      <c r="EO168" s="36">
        <f t="shared" ca="1" si="157"/>
        <v>1.0689291878399999E-2</v>
      </c>
      <c r="EP168" s="56">
        <f t="shared" ca="1" si="157"/>
        <v>1.0689291878399999E-2</v>
      </c>
      <c r="EQ168" s="56">
        <f t="shared" ca="1" si="157"/>
        <v>1.0689291878399999E-2</v>
      </c>
      <c r="ER168" s="56">
        <f t="shared" ca="1" si="157"/>
        <v>2.1378583756799997E-2</v>
      </c>
      <c r="ES168" s="56">
        <f t="shared" ca="1" si="157"/>
        <v>3.2067875635199999E-2</v>
      </c>
      <c r="ET168" s="56">
        <f t="shared" ca="1" si="157"/>
        <v>5.3446459391999997E-2</v>
      </c>
      <c r="EU168" s="82">
        <f t="shared" ca="1" si="144"/>
        <v>0.10689291878399999</v>
      </c>
      <c r="EV168" s="82">
        <f t="shared" ca="1" si="144"/>
        <v>0.21378583756799999</v>
      </c>
      <c r="EW168" s="82">
        <f t="shared" ca="1" si="144"/>
        <v>0.42757167513599997</v>
      </c>
      <c r="EX168" s="82">
        <f t="shared" ca="1" si="144"/>
        <v>0.85514335027199995</v>
      </c>
    </row>
    <row r="169" spans="19:154" x14ac:dyDescent="0.15">
      <c r="S169" s="36">
        <v>166</v>
      </c>
      <c r="T169" s="40">
        <f>引用信息!W188</f>
        <v>243.6091375763713</v>
      </c>
      <c r="U169" s="40">
        <f>引用信息!X188</f>
        <v>17.329355433628653</v>
      </c>
      <c r="V169" s="40">
        <f>引用信息!Y188</f>
        <v>6.9183999999999992</v>
      </c>
      <c r="W169" s="40">
        <f>引用信息!Z188</f>
        <v>1.8560661900000002</v>
      </c>
      <c r="X169" s="40">
        <f>引用信息!AA188</f>
        <v>0.53704079999999976</v>
      </c>
      <c r="Y169" s="37">
        <f>IF(INT(求节点($J$4:$J$21,$I$4:$I$21,节奏总纲!AD169))&gt;$I$21,$I$21,INT(求节点($J$4:$J$21,$I$4:$I$21,节奏总纲!AD169)))</f>
        <v>18</v>
      </c>
      <c r="Z169" s="37">
        <f>IF(INT(求节点($J$4:$J$21,$I$4:$I$21,节奏总纲!AE169))&gt;$I$21,$I$21,INT(求节点($J$4:$J$21,$I$4:$I$21,节奏总纲!AE169)))</f>
        <v>18</v>
      </c>
      <c r="AA169" s="37">
        <f>IF(INT(求节点($J$4:$J$21,$I$4:$I$21,节奏总纲!AF169))&gt;$I$21,$I$21,INT(求节点($J$4:$J$21,$I$4:$I$21,节奏总纲!AF169)))</f>
        <v>18</v>
      </c>
      <c r="AB169" s="37">
        <f>IF(INT(求节点($J$4:$J$21,$I$4:$I$21,节奏总纲!AG169))&gt;$I$21,$I$21,INT(求节点($J$4:$J$21,$I$4:$I$21,节奏总纲!AG169)))</f>
        <v>18</v>
      </c>
      <c r="AC169" s="37">
        <f>IF(INT(求节点($J$4:$J$21,$I$4:$I$21,节奏总纲!AH169))&gt;$I$21,$I$21,INT(求节点($J$4:$J$21,$I$4:$I$21,节奏总纲!AH169)))</f>
        <v>18</v>
      </c>
      <c r="AD169" s="55">
        <f>('[2]功能-行军令'!F$7+'[2]功能-行军令'!F$14+24*60/'[2]功能-行军令'!$F$18)*'[2]功能-行军令'!$AJ$7</f>
        <v>27.599999999999998</v>
      </c>
      <c r="AE169" s="55">
        <f>('[2]功能-行军令'!G$7+'[2]功能-行军令'!G$14+24*60/'[2]功能-行军令'!$F$18)*'[2]功能-行军令'!$AJ$7</f>
        <v>40.199999999999996</v>
      </c>
      <c r="AF169" s="55">
        <f>('[2]功能-行军令'!H$7+'[2]功能-行军令'!H$14+24*60/'[2]功能-行军令'!$F$18)*'[2]功能-行军令'!$AJ$7</f>
        <v>54.6</v>
      </c>
      <c r="AG169" s="55">
        <f>('[2]功能-行军令'!I$7+'[2]功能-行军令'!I$14+24*60/'[2]功能-行军令'!$F$18)*'[2]功能-行军令'!$AJ$7</f>
        <v>61.8</v>
      </c>
      <c r="AH169" s="55">
        <f>('[2]功能-行军令'!J$7+'[2]功能-行军令'!J$14+24*60/'[2]功能-行军令'!$F$18)*'[2]功能-行军令'!$AJ$7</f>
        <v>61.8</v>
      </c>
      <c r="AL169" s="35">
        <v>166</v>
      </c>
      <c r="AM169" s="28">
        <f t="shared" ca="1" si="158"/>
        <v>12.224447596187259</v>
      </c>
      <c r="AN169" s="28">
        <f t="shared" ca="1" si="158"/>
        <v>6.6215757812680982</v>
      </c>
      <c r="AO169" s="28">
        <f t="shared" ca="1" si="158"/>
        <v>4.1820478618535368</v>
      </c>
      <c r="AP169" s="28">
        <f t="shared" ca="1" si="158"/>
        <v>2.8894148863715334</v>
      </c>
      <c r="AQ169" s="28">
        <f t="shared" ca="1" si="158"/>
        <v>2.5426851000069499</v>
      </c>
      <c r="AR169" s="28">
        <f t="shared" ca="1" si="158"/>
        <v>2.5426851000069499</v>
      </c>
      <c r="AS169" s="28">
        <f t="shared" ca="1" si="158"/>
        <v>2.5426851000069499</v>
      </c>
      <c r="AT169" s="28">
        <f t="shared" ca="1" si="158"/>
        <v>2.5426851000069499</v>
      </c>
      <c r="AU169" s="28">
        <f t="shared" ca="1" si="159"/>
        <v>2.5426851000069499</v>
      </c>
      <c r="AV169" s="28">
        <f t="shared" ca="1" si="152"/>
        <v>2.5426851000069499</v>
      </c>
      <c r="AW169" s="28">
        <f t="shared" ca="1" si="152"/>
        <v>2.5426851000069499</v>
      </c>
      <c r="AX169" s="28">
        <f t="shared" ca="1" si="152"/>
        <v>5.0853702000138998</v>
      </c>
      <c r="AY169" s="28">
        <f t="shared" ca="1" si="152"/>
        <v>7.6280553000208497</v>
      </c>
      <c r="AZ169" s="28">
        <f t="shared" ca="1" si="152"/>
        <v>12.71342550003475</v>
      </c>
      <c r="BA169" s="28">
        <f t="shared" ca="1" si="139"/>
        <v>25.426851000069501</v>
      </c>
      <c r="BB169" s="28">
        <f t="shared" ca="1" si="139"/>
        <v>50.853702000139002</v>
      </c>
      <c r="BC169" s="28">
        <f t="shared" ca="1" si="139"/>
        <v>101.707404000278</v>
      </c>
      <c r="BD169" s="28">
        <f t="shared" ca="1" si="139"/>
        <v>203.41480800055601</v>
      </c>
      <c r="BE169" s="28"/>
      <c r="BF169" s="28">
        <f t="shared" ca="1" si="125"/>
        <v>450.54589782684104</v>
      </c>
      <c r="BG169" s="28"/>
      <c r="BI169" s="28"/>
      <c r="BJ169" s="28"/>
      <c r="BK169" s="28"/>
      <c r="BL169" s="36">
        <v>166</v>
      </c>
      <c r="BM169" s="36">
        <f t="shared" ca="1" si="153"/>
        <v>10.344018764781303</v>
      </c>
      <c r="BN169" s="36">
        <f t="shared" ca="1" si="153"/>
        <v>5.6030101642565393</v>
      </c>
      <c r="BO169" s="36">
        <f t="shared" ca="1" si="153"/>
        <v>3.5387432616357093</v>
      </c>
      <c r="BP169" s="36">
        <f t="shared" ca="1" si="153"/>
        <v>2.4449498898573987</v>
      </c>
      <c r="BQ169" s="36">
        <f t="shared" ca="1" si="153"/>
        <v>2.1515559030745113</v>
      </c>
      <c r="BR169" s="36">
        <f t="shared" ca="1" si="153"/>
        <v>2.1515559030745113</v>
      </c>
      <c r="BS169" s="36">
        <f t="shared" ca="1" si="153"/>
        <v>2.1515559030745113</v>
      </c>
      <c r="BT169" s="36">
        <f t="shared" ca="1" si="153"/>
        <v>2.1515559030745113</v>
      </c>
      <c r="BU169" s="36">
        <f t="shared" ca="1" si="153"/>
        <v>2.1515559030745113</v>
      </c>
      <c r="BV169" s="56">
        <f t="shared" ca="1" si="153"/>
        <v>2.1515559030745113</v>
      </c>
      <c r="BW169" s="56">
        <f t="shared" ca="1" si="153"/>
        <v>2.1515559030745113</v>
      </c>
      <c r="BX169" s="56">
        <f t="shared" ca="1" si="153"/>
        <v>4.3031118061490226</v>
      </c>
      <c r="BY169" s="56">
        <f t="shared" ca="1" si="153"/>
        <v>6.4546677092235329</v>
      </c>
      <c r="BZ169" s="56">
        <f t="shared" ca="1" si="153"/>
        <v>10.757779515372556</v>
      </c>
      <c r="CA169" s="82">
        <f t="shared" ca="1" si="140"/>
        <v>21.515559030745113</v>
      </c>
      <c r="CB169" s="82">
        <f t="shared" ca="1" si="140"/>
        <v>43.031118061490226</v>
      </c>
      <c r="CC169" s="82">
        <f t="shared" ca="1" si="140"/>
        <v>86.062236122980451</v>
      </c>
      <c r="CD169" s="82">
        <f t="shared" ca="1" si="140"/>
        <v>172.1244722459609</v>
      </c>
      <c r="CE169" s="36">
        <f t="shared" ca="1" si="154"/>
        <v>1.0717539822028797</v>
      </c>
      <c r="CF169" s="36">
        <f t="shared" ca="1" si="154"/>
        <v>0.58053340702655987</v>
      </c>
      <c r="CG169" s="36">
        <f t="shared" ca="1" si="154"/>
        <v>0.36665267812203778</v>
      </c>
      <c r="CH169" s="36">
        <f t="shared" ca="1" si="154"/>
        <v>0.25332366852068061</v>
      </c>
      <c r="CI169" s="36">
        <f t="shared" ca="1" si="154"/>
        <v>0.22292482829819898</v>
      </c>
      <c r="CJ169" s="36">
        <f t="shared" ca="1" si="154"/>
        <v>0.22292482829819898</v>
      </c>
      <c r="CK169" s="36">
        <f t="shared" ca="1" si="154"/>
        <v>0.22292482829819898</v>
      </c>
      <c r="CL169" s="36">
        <f t="shared" ca="1" si="154"/>
        <v>0.22292482829819898</v>
      </c>
      <c r="CM169" s="36">
        <f t="shared" ca="1" si="154"/>
        <v>0.22292482829819898</v>
      </c>
      <c r="CN169" s="56">
        <f t="shared" ca="1" si="154"/>
        <v>0.22292482829819898</v>
      </c>
      <c r="CO169" s="56">
        <f t="shared" ca="1" si="154"/>
        <v>0.22292482829819898</v>
      </c>
      <c r="CP169" s="56">
        <f t="shared" ca="1" si="154"/>
        <v>0.44584965659639797</v>
      </c>
      <c r="CQ169" s="56">
        <f t="shared" ca="1" si="154"/>
        <v>0.6687744848945969</v>
      </c>
      <c r="CR169" s="56">
        <f t="shared" ca="1" si="154"/>
        <v>1.1146241414909948</v>
      </c>
      <c r="CS169" s="82">
        <f t="shared" ca="1" si="141"/>
        <v>2.2292482829819895</v>
      </c>
      <c r="CT169" s="82">
        <f t="shared" ca="1" si="141"/>
        <v>4.458496565963979</v>
      </c>
      <c r="CU169" s="82">
        <f t="shared" ca="1" si="141"/>
        <v>8.9169931319279581</v>
      </c>
      <c r="CV169" s="82">
        <f t="shared" ca="1" si="141"/>
        <v>17.833986263855916</v>
      </c>
      <c r="CW169" s="36">
        <f t="shared" ca="1" si="155"/>
        <v>0.58114559999999993</v>
      </c>
      <c r="CX169" s="36">
        <f t="shared" ca="1" si="155"/>
        <v>0.31478719999999999</v>
      </c>
      <c r="CY169" s="36">
        <f t="shared" ca="1" si="155"/>
        <v>0.19881296842105262</v>
      </c>
      <c r="CZ169" s="36">
        <f t="shared" ca="1" si="155"/>
        <v>0.13736168727272724</v>
      </c>
      <c r="DA169" s="36">
        <f t="shared" ca="1" si="155"/>
        <v>0.12087828479999999</v>
      </c>
      <c r="DB169" s="36">
        <f t="shared" ca="1" si="155"/>
        <v>0.12087828479999999</v>
      </c>
      <c r="DC169" s="36">
        <f t="shared" ca="1" si="155"/>
        <v>0.12087828479999999</v>
      </c>
      <c r="DD169" s="36">
        <f t="shared" ca="1" si="155"/>
        <v>0.12087828479999999</v>
      </c>
      <c r="DE169" s="36">
        <f t="shared" ca="1" si="155"/>
        <v>0.12087828479999999</v>
      </c>
      <c r="DF169" s="56">
        <f t="shared" ca="1" si="155"/>
        <v>0.12087828479999999</v>
      </c>
      <c r="DG169" s="56">
        <f t="shared" ca="1" si="155"/>
        <v>0.12087828479999999</v>
      </c>
      <c r="DH169" s="56">
        <f t="shared" ca="1" si="155"/>
        <v>0.24175656959999997</v>
      </c>
      <c r="DI169" s="56">
        <f t="shared" ca="1" si="155"/>
        <v>0.36263485439999993</v>
      </c>
      <c r="DJ169" s="56">
        <f t="shared" ca="1" si="155"/>
        <v>0.60439142400000001</v>
      </c>
      <c r="DK169" s="82">
        <f t="shared" ca="1" si="142"/>
        <v>1.208782848</v>
      </c>
      <c r="DL169" s="82">
        <f t="shared" ca="1" si="142"/>
        <v>2.417565696</v>
      </c>
      <c r="DM169" s="82">
        <f t="shared" ca="1" si="142"/>
        <v>4.8351313920000001</v>
      </c>
      <c r="DN169" s="82">
        <f t="shared" ca="1" si="142"/>
        <v>9.6702627840000002</v>
      </c>
      <c r="DO169" s="36">
        <f t="shared" ca="1" si="156"/>
        <v>0.17646906237230769</v>
      </c>
      <c r="DP169" s="36">
        <f t="shared" ca="1" si="156"/>
        <v>9.5587408784999994E-2</v>
      </c>
      <c r="DQ169" s="36">
        <f t="shared" ca="1" si="156"/>
        <v>6.0370995022105259E-2</v>
      </c>
      <c r="DR169" s="36">
        <f t="shared" ca="1" si="156"/>
        <v>4.171086928799999E-2</v>
      </c>
      <c r="DS169" s="36">
        <f t="shared" ca="1" si="156"/>
        <v>3.6705564973439998E-2</v>
      </c>
      <c r="DT169" s="36">
        <f t="shared" ca="1" si="156"/>
        <v>3.6705564973439998E-2</v>
      </c>
      <c r="DU169" s="36">
        <f t="shared" ca="1" si="156"/>
        <v>3.6705564973439998E-2</v>
      </c>
      <c r="DV169" s="36">
        <f t="shared" ca="1" si="156"/>
        <v>3.6705564973439998E-2</v>
      </c>
      <c r="DW169" s="36">
        <f t="shared" ca="1" si="156"/>
        <v>3.6705564973439998E-2</v>
      </c>
      <c r="DX169" s="56">
        <f t="shared" ca="1" si="156"/>
        <v>3.6705564973439998E-2</v>
      </c>
      <c r="DY169" s="56">
        <f t="shared" ca="1" si="156"/>
        <v>3.6705564973439998E-2</v>
      </c>
      <c r="DZ169" s="56">
        <f t="shared" ca="1" si="156"/>
        <v>7.3411129946879997E-2</v>
      </c>
      <c r="EA169" s="56">
        <f t="shared" ca="1" si="156"/>
        <v>0.11011669492032</v>
      </c>
      <c r="EB169" s="56">
        <f t="shared" ca="1" si="156"/>
        <v>0.18352782486720001</v>
      </c>
      <c r="EC169" s="82">
        <f t="shared" ca="1" si="143"/>
        <v>0.36705564973440002</v>
      </c>
      <c r="ED169" s="82">
        <f t="shared" ca="1" si="143"/>
        <v>0.73411129946880005</v>
      </c>
      <c r="EE169" s="82">
        <f t="shared" ca="1" si="143"/>
        <v>1.4682225989376001</v>
      </c>
      <c r="EF169" s="82">
        <f t="shared" ca="1" si="143"/>
        <v>2.9364451978752002</v>
      </c>
      <c r="EG169" s="36">
        <f t="shared" ca="1" si="157"/>
        <v>5.1060186830769211E-2</v>
      </c>
      <c r="EH169" s="36">
        <f t="shared" ca="1" si="157"/>
        <v>2.7657601199999989E-2</v>
      </c>
      <c r="EI169" s="36">
        <f t="shared" ca="1" si="157"/>
        <v>1.7467958652631572E-2</v>
      </c>
      <c r="EJ169" s="36">
        <f t="shared" ca="1" si="157"/>
        <v>1.2068771432727266E-2</v>
      </c>
      <c r="EK169" s="36">
        <f t="shared" ca="1" si="157"/>
        <v>1.0620518860799996E-2</v>
      </c>
      <c r="EL169" s="36">
        <f t="shared" ca="1" si="157"/>
        <v>1.0620518860799996E-2</v>
      </c>
      <c r="EM169" s="36">
        <f t="shared" ca="1" si="157"/>
        <v>1.0620518860799996E-2</v>
      </c>
      <c r="EN169" s="36">
        <f t="shared" ca="1" si="157"/>
        <v>1.0620518860799996E-2</v>
      </c>
      <c r="EO169" s="36">
        <f t="shared" ca="1" si="157"/>
        <v>1.0620518860799996E-2</v>
      </c>
      <c r="EP169" s="56">
        <f t="shared" ca="1" si="157"/>
        <v>1.0620518860799996E-2</v>
      </c>
      <c r="EQ169" s="56">
        <f t="shared" ca="1" si="157"/>
        <v>1.0620518860799996E-2</v>
      </c>
      <c r="ER169" s="56">
        <f t="shared" ca="1" si="157"/>
        <v>2.1241037721599992E-2</v>
      </c>
      <c r="ES169" s="56">
        <f t="shared" ca="1" si="157"/>
        <v>3.1861556582399982E-2</v>
      </c>
      <c r="ET169" s="56">
        <f t="shared" ca="1" si="157"/>
        <v>5.3102594303999981E-2</v>
      </c>
      <c r="EU169" s="82">
        <f t="shared" ca="1" si="144"/>
        <v>0.10620518860799996</v>
      </c>
      <c r="EV169" s="82">
        <f t="shared" ca="1" si="144"/>
        <v>0.21241037721599992</v>
      </c>
      <c r="EW169" s="82">
        <f t="shared" ca="1" si="144"/>
        <v>0.42482075443199985</v>
      </c>
      <c r="EX169" s="82">
        <f t="shared" ca="1" si="144"/>
        <v>0.84964150886399969</v>
      </c>
    </row>
    <row r="170" spans="19:154" x14ac:dyDescent="0.15">
      <c r="S170" s="36">
        <v>167</v>
      </c>
      <c r="T170" s="40">
        <f>引用信息!W189</f>
        <v>242.03165009900354</v>
      </c>
      <c r="U170" s="40">
        <f>引用信息!X189</f>
        <v>17.217139440996462</v>
      </c>
      <c r="V170" s="40">
        <f>引用信息!Y189</f>
        <v>6.8736000000000006</v>
      </c>
      <c r="W170" s="40">
        <f>引用信息!Z189</f>
        <v>1.8440472600000006</v>
      </c>
      <c r="X170" s="40">
        <f>引用信息!AA189</f>
        <v>0.5335631999999999</v>
      </c>
      <c r="Y170" s="37">
        <f>IF(INT(求节点($J$4:$J$21,$I$4:$I$21,节奏总纲!AD170))&gt;$I$21,$I$21,INT(求节点($J$4:$J$21,$I$4:$I$21,节奏总纲!AD170)))</f>
        <v>18</v>
      </c>
      <c r="Z170" s="37">
        <f>IF(INT(求节点($J$4:$J$21,$I$4:$I$21,节奏总纲!AE170))&gt;$I$21,$I$21,INT(求节点($J$4:$J$21,$I$4:$I$21,节奏总纲!AE170)))</f>
        <v>18</v>
      </c>
      <c r="AA170" s="37">
        <f>IF(INT(求节点($J$4:$J$21,$I$4:$I$21,节奏总纲!AF170))&gt;$I$21,$I$21,INT(求节点($J$4:$J$21,$I$4:$I$21,节奏总纲!AF170)))</f>
        <v>18</v>
      </c>
      <c r="AB170" s="37">
        <f>IF(INT(求节点($J$4:$J$21,$I$4:$I$21,节奏总纲!AG170))&gt;$I$21,$I$21,INT(求节点($J$4:$J$21,$I$4:$I$21,节奏总纲!AG170)))</f>
        <v>18</v>
      </c>
      <c r="AC170" s="37">
        <f>IF(INT(求节点($J$4:$J$21,$I$4:$I$21,节奏总纲!AH170))&gt;$I$21,$I$21,INT(求节点($J$4:$J$21,$I$4:$I$21,节奏总纲!AH170)))</f>
        <v>18</v>
      </c>
      <c r="AD170" s="55">
        <f>('[2]功能-行军令'!F$7+'[2]功能-行军令'!F$14+24*60/'[2]功能-行军令'!$F$18)*'[2]功能-行军令'!$AJ$7</f>
        <v>27.599999999999998</v>
      </c>
      <c r="AE170" s="55">
        <f>('[2]功能-行军令'!G$7+'[2]功能-行军令'!G$14+24*60/'[2]功能-行军令'!$F$18)*'[2]功能-行军令'!$AJ$7</f>
        <v>40.199999999999996</v>
      </c>
      <c r="AF170" s="55">
        <f>('[2]功能-行军令'!H$7+'[2]功能-行军令'!H$14+24*60/'[2]功能-行军令'!$F$18)*'[2]功能-行军令'!$AJ$7</f>
        <v>54.6</v>
      </c>
      <c r="AG170" s="55">
        <f>('[2]功能-行军令'!I$7+'[2]功能-行军令'!I$14+24*60/'[2]功能-行军令'!$F$18)*'[2]功能-行军令'!$AJ$7</f>
        <v>61.8</v>
      </c>
      <c r="AH170" s="55">
        <f>('[2]功能-行军令'!J$7+'[2]功能-行军令'!J$14+24*60/'[2]功能-行军令'!$F$18)*'[2]功能-行军令'!$AJ$7</f>
        <v>61.8</v>
      </c>
      <c r="AL170" s="35">
        <v>167</v>
      </c>
      <c r="AM170" s="28">
        <f t="shared" ca="1" si="158"/>
        <v>12.145288361059315</v>
      </c>
      <c r="AN170" s="28">
        <f t="shared" ca="1" si="158"/>
        <v>6.5786978622404622</v>
      </c>
      <c r="AO170" s="28">
        <f t="shared" ca="1" si="158"/>
        <v>4.1549670708887136</v>
      </c>
      <c r="AP170" s="28">
        <f t="shared" ca="1" si="158"/>
        <v>2.8707045217049285</v>
      </c>
      <c r="AQ170" s="28">
        <f t="shared" ca="1" si="158"/>
        <v>2.5262199791003375</v>
      </c>
      <c r="AR170" s="28">
        <f t="shared" ca="1" si="158"/>
        <v>2.5262199791003375</v>
      </c>
      <c r="AS170" s="28">
        <f t="shared" ca="1" si="158"/>
        <v>2.5262199791003375</v>
      </c>
      <c r="AT170" s="28">
        <f t="shared" ca="1" si="158"/>
        <v>2.5262199791003375</v>
      </c>
      <c r="AU170" s="28">
        <f t="shared" ca="1" si="159"/>
        <v>2.5262199791003375</v>
      </c>
      <c r="AV170" s="28">
        <f t="shared" ref="AV170:AZ179" ca="1" si="160">SUMIF($BM$3:$EX$3,AV$3,$BM170:$EX170)</f>
        <v>2.5262199791003375</v>
      </c>
      <c r="AW170" s="28">
        <f t="shared" ca="1" si="160"/>
        <v>2.5262199791003375</v>
      </c>
      <c r="AX170" s="28">
        <f t="shared" ca="1" si="160"/>
        <v>5.0524399582006749</v>
      </c>
      <c r="AY170" s="28">
        <f t="shared" ca="1" si="160"/>
        <v>7.5786599373010128</v>
      </c>
      <c r="AZ170" s="28">
        <f t="shared" ca="1" si="160"/>
        <v>12.63109989550169</v>
      </c>
      <c r="BA170" s="28">
        <f t="shared" ca="1" si="139"/>
        <v>25.262199791003379</v>
      </c>
      <c r="BB170" s="28">
        <f t="shared" ca="1" si="139"/>
        <v>50.524399582006758</v>
      </c>
      <c r="BC170" s="28">
        <f t="shared" ca="1" si="139"/>
        <v>101.04879916401352</v>
      </c>
      <c r="BD170" s="28">
        <f t="shared" ca="1" si="139"/>
        <v>202.09759832802703</v>
      </c>
      <c r="BE170" s="28"/>
      <c r="BF170" s="28">
        <f t="shared" ca="1" si="125"/>
        <v>447.62839432564988</v>
      </c>
      <c r="BG170" s="28"/>
      <c r="BI170" s="28"/>
      <c r="BJ170" s="28"/>
      <c r="BK170" s="28"/>
      <c r="BL170" s="36">
        <v>167</v>
      </c>
      <c r="BM170" s="36">
        <f t="shared" ca="1" si="153"/>
        <v>10.277036219588457</v>
      </c>
      <c r="BN170" s="36">
        <f t="shared" ca="1" si="153"/>
        <v>5.5667279522770805</v>
      </c>
      <c r="BO170" s="36">
        <f t="shared" ca="1" si="153"/>
        <v>3.5158281803855247</v>
      </c>
      <c r="BP170" s="36">
        <f t="shared" ca="1" si="153"/>
        <v>2.4291176519027258</v>
      </c>
      <c r="BQ170" s="36">
        <f t="shared" ca="1" si="153"/>
        <v>2.1376235336743989</v>
      </c>
      <c r="BR170" s="36">
        <f t="shared" ca="1" si="153"/>
        <v>2.1376235336743989</v>
      </c>
      <c r="BS170" s="36">
        <f t="shared" ca="1" si="153"/>
        <v>2.1376235336743989</v>
      </c>
      <c r="BT170" s="36">
        <f t="shared" ca="1" si="153"/>
        <v>2.1376235336743989</v>
      </c>
      <c r="BU170" s="36">
        <f t="shared" ca="1" si="153"/>
        <v>2.1376235336743989</v>
      </c>
      <c r="BV170" s="56">
        <f t="shared" ca="1" si="153"/>
        <v>2.1376235336743989</v>
      </c>
      <c r="BW170" s="56">
        <f t="shared" ca="1" si="153"/>
        <v>2.1376235336743989</v>
      </c>
      <c r="BX170" s="56">
        <f t="shared" ca="1" si="153"/>
        <v>4.2752470673487979</v>
      </c>
      <c r="BY170" s="56">
        <f t="shared" ca="1" si="153"/>
        <v>6.4128706010231973</v>
      </c>
      <c r="BZ170" s="56">
        <f t="shared" ca="1" si="153"/>
        <v>10.688117668371996</v>
      </c>
      <c r="CA170" s="82">
        <f t="shared" ca="1" si="140"/>
        <v>21.376235336743992</v>
      </c>
      <c r="CB170" s="82">
        <f t="shared" ca="1" si="140"/>
        <v>42.752470673487984</v>
      </c>
      <c r="CC170" s="82">
        <f t="shared" ca="1" si="140"/>
        <v>85.504941346975968</v>
      </c>
      <c r="CD170" s="82">
        <f t="shared" ca="1" si="140"/>
        <v>171.00988269395194</v>
      </c>
      <c r="CE170" s="36">
        <f t="shared" ca="1" si="154"/>
        <v>1.0648138546585504</v>
      </c>
      <c r="CF170" s="36">
        <f t="shared" ca="1" si="154"/>
        <v>0.57677417127338149</v>
      </c>
      <c r="CG170" s="36">
        <f t="shared" ca="1" si="154"/>
        <v>0.36427842396213567</v>
      </c>
      <c r="CH170" s="36">
        <f t="shared" ca="1" si="154"/>
        <v>0.25168327473747548</v>
      </c>
      <c r="CI170" s="36">
        <f t="shared" ca="1" si="154"/>
        <v>0.22148128176897847</v>
      </c>
      <c r="CJ170" s="36">
        <f t="shared" ca="1" si="154"/>
        <v>0.22148128176897847</v>
      </c>
      <c r="CK170" s="36">
        <f t="shared" ca="1" si="154"/>
        <v>0.22148128176897847</v>
      </c>
      <c r="CL170" s="36">
        <f t="shared" ca="1" si="154"/>
        <v>0.22148128176897847</v>
      </c>
      <c r="CM170" s="36">
        <f t="shared" ca="1" si="154"/>
        <v>0.22148128176897847</v>
      </c>
      <c r="CN170" s="56">
        <f t="shared" ca="1" si="154"/>
        <v>0.22148128176897847</v>
      </c>
      <c r="CO170" s="56">
        <f t="shared" ca="1" si="154"/>
        <v>0.22148128176897847</v>
      </c>
      <c r="CP170" s="56">
        <f t="shared" ca="1" si="154"/>
        <v>0.44296256353795693</v>
      </c>
      <c r="CQ170" s="56">
        <f t="shared" ca="1" si="154"/>
        <v>0.66444384530693534</v>
      </c>
      <c r="CR170" s="56">
        <f t="shared" ca="1" si="154"/>
        <v>1.1074064088448925</v>
      </c>
      <c r="CS170" s="82">
        <f t="shared" ca="1" si="141"/>
        <v>2.214812817689785</v>
      </c>
      <c r="CT170" s="82">
        <f t="shared" ca="1" si="141"/>
        <v>4.42962563537957</v>
      </c>
      <c r="CU170" s="82">
        <f t="shared" ca="1" si="141"/>
        <v>8.85925127075914</v>
      </c>
      <c r="CV170" s="82">
        <f t="shared" ca="1" si="141"/>
        <v>17.71850254151828</v>
      </c>
      <c r="CW170" s="36">
        <f t="shared" ca="1" si="155"/>
        <v>0.57738240000000007</v>
      </c>
      <c r="CX170" s="36">
        <f t="shared" ca="1" si="155"/>
        <v>0.31274880000000005</v>
      </c>
      <c r="CY170" s="36">
        <f t="shared" ca="1" si="155"/>
        <v>0.19752555789473689</v>
      </c>
      <c r="CZ170" s="36">
        <f t="shared" ca="1" si="155"/>
        <v>0.13647220363636364</v>
      </c>
      <c r="DA170" s="36">
        <f t="shared" ca="1" si="155"/>
        <v>0.12009553920000002</v>
      </c>
      <c r="DB170" s="36">
        <f t="shared" ca="1" si="155"/>
        <v>0.12009553920000002</v>
      </c>
      <c r="DC170" s="36">
        <f t="shared" ca="1" si="155"/>
        <v>0.12009553920000002</v>
      </c>
      <c r="DD170" s="36">
        <f t="shared" ca="1" si="155"/>
        <v>0.12009553920000002</v>
      </c>
      <c r="DE170" s="36">
        <f t="shared" ca="1" si="155"/>
        <v>0.12009553920000002</v>
      </c>
      <c r="DF170" s="56">
        <f t="shared" ca="1" si="155"/>
        <v>0.12009553920000002</v>
      </c>
      <c r="DG170" s="56">
        <f t="shared" ca="1" si="155"/>
        <v>0.12009553920000002</v>
      </c>
      <c r="DH170" s="56">
        <f t="shared" ca="1" si="155"/>
        <v>0.24019107840000004</v>
      </c>
      <c r="DI170" s="56">
        <f t="shared" ca="1" si="155"/>
        <v>0.36028661760000003</v>
      </c>
      <c r="DJ170" s="56">
        <f t="shared" ca="1" si="155"/>
        <v>0.60047769600000001</v>
      </c>
      <c r="DK170" s="82">
        <f t="shared" ca="1" si="142"/>
        <v>1.200955392</v>
      </c>
      <c r="DL170" s="82">
        <f t="shared" ca="1" si="142"/>
        <v>2.401910784</v>
      </c>
      <c r="DM170" s="82">
        <f t="shared" ca="1" si="142"/>
        <v>4.803821568</v>
      </c>
      <c r="DN170" s="82">
        <f t="shared" ca="1" si="142"/>
        <v>9.6076431360000001</v>
      </c>
      <c r="DO170" s="36">
        <f t="shared" ca="1" si="156"/>
        <v>0.17532633948923085</v>
      </c>
      <c r="DP170" s="36">
        <f t="shared" ca="1" si="156"/>
        <v>9.4968433890000037E-2</v>
      </c>
      <c r="DQ170" s="36">
        <f t="shared" ca="1" si="156"/>
        <v>5.9980063509473706E-2</v>
      </c>
      <c r="DR170" s="36">
        <f t="shared" ca="1" si="156"/>
        <v>4.1440771152000011E-2</v>
      </c>
      <c r="DS170" s="36">
        <f t="shared" ca="1" si="156"/>
        <v>3.6467878613760017E-2</v>
      </c>
      <c r="DT170" s="36">
        <f t="shared" ca="1" si="156"/>
        <v>3.6467878613760017E-2</v>
      </c>
      <c r="DU170" s="36">
        <f t="shared" ca="1" si="156"/>
        <v>3.6467878613760017E-2</v>
      </c>
      <c r="DV170" s="36">
        <f t="shared" ca="1" si="156"/>
        <v>3.6467878613760017E-2</v>
      </c>
      <c r="DW170" s="36">
        <f t="shared" ca="1" si="156"/>
        <v>3.6467878613760017E-2</v>
      </c>
      <c r="DX170" s="56">
        <f t="shared" ca="1" si="156"/>
        <v>3.6467878613760017E-2</v>
      </c>
      <c r="DY170" s="56">
        <f t="shared" ca="1" si="156"/>
        <v>3.6467878613760017E-2</v>
      </c>
      <c r="DZ170" s="56">
        <f t="shared" ca="1" si="156"/>
        <v>7.2935757227520034E-2</v>
      </c>
      <c r="EA170" s="56">
        <f t="shared" ca="1" si="156"/>
        <v>0.10940363584128002</v>
      </c>
      <c r="EB170" s="56">
        <f t="shared" ca="1" si="156"/>
        <v>0.18233939306880007</v>
      </c>
      <c r="EC170" s="82">
        <f t="shared" ca="1" si="143"/>
        <v>0.36467878613760013</v>
      </c>
      <c r="ED170" s="82">
        <f t="shared" ca="1" si="143"/>
        <v>0.72935757227520026</v>
      </c>
      <c r="EE170" s="82">
        <f t="shared" ca="1" si="143"/>
        <v>1.4587151445504005</v>
      </c>
      <c r="EF170" s="82">
        <f t="shared" ca="1" si="143"/>
        <v>2.917430289100801</v>
      </c>
      <c r="EG170" s="36">
        <f t="shared" ca="1" si="157"/>
        <v>5.0729547323076912E-2</v>
      </c>
      <c r="EH170" s="36">
        <f t="shared" ca="1" si="157"/>
        <v>2.7478504799999994E-2</v>
      </c>
      <c r="EI170" s="36">
        <f t="shared" ca="1" si="157"/>
        <v>1.7354845136842101E-2</v>
      </c>
      <c r="EJ170" s="36">
        <f t="shared" ca="1" si="157"/>
        <v>1.1990620276363632E-2</v>
      </c>
      <c r="EK170" s="36">
        <f t="shared" ca="1" si="157"/>
        <v>1.0551745843199997E-2</v>
      </c>
      <c r="EL170" s="36">
        <f t="shared" ca="1" si="157"/>
        <v>1.0551745843199997E-2</v>
      </c>
      <c r="EM170" s="36">
        <f t="shared" ca="1" si="157"/>
        <v>1.0551745843199997E-2</v>
      </c>
      <c r="EN170" s="36">
        <f t="shared" ca="1" si="157"/>
        <v>1.0551745843199997E-2</v>
      </c>
      <c r="EO170" s="36">
        <f t="shared" ca="1" si="157"/>
        <v>1.0551745843199997E-2</v>
      </c>
      <c r="EP170" s="56">
        <f t="shared" ca="1" si="157"/>
        <v>1.0551745843199997E-2</v>
      </c>
      <c r="EQ170" s="56">
        <f t="shared" ca="1" si="157"/>
        <v>1.0551745843199997E-2</v>
      </c>
      <c r="ER170" s="56">
        <f t="shared" ca="1" si="157"/>
        <v>2.1103491686399994E-2</v>
      </c>
      <c r="ES170" s="56">
        <f t="shared" ca="1" si="157"/>
        <v>3.1655237529599992E-2</v>
      </c>
      <c r="ET170" s="56">
        <f t="shared" ca="1" si="157"/>
        <v>5.2758729215999993E-2</v>
      </c>
      <c r="EU170" s="82">
        <f t="shared" ca="1" si="144"/>
        <v>0.10551745843199999</v>
      </c>
      <c r="EV170" s="82">
        <f t="shared" ca="1" si="144"/>
        <v>0.21103491686399997</v>
      </c>
      <c r="EW170" s="82">
        <f t="shared" ca="1" si="144"/>
        <v>0.42206983372799994</v>
      </c>
      <c r="EX170" s="82">
        <f t="shared" ca="1" si="144"/>
        <v>0.84413966745599989</v>
      </c>
    </row>
    <row r="171" spans="19:154" x14ac:dyDescent="0.15">
      <c r="S171" s="36">
        <v>168</v>
      </c>
      <c r="T171" s="40">
        <f>引用信息!W190</f>
        <v>240.45416262163573</v>
      </c>
      <c r="U171" s="40">
        <f>引用信息!X190</f>
        <v>17.104923448364271</v>
      </c>
      <c r="V171" s="40">
        <f>引用信息!Y190</f>
        <v>6.8288000000000002</v>
      </c>
      <c r="W171" s="40">
        <f>引用信息!Z190</f>
        <v>1.8320283300000004</v>
      </c>
      <c r="X171" s="40">
        <f>引用信息!AA190</f>
        <v>0.53008559999999993</v>
      </c>
      <c r="Y171" s="37">
        <f>IF(INT(求节点($J$4:$J$21,$I$4:$I$21,节奏总纲!AD171))&gt;$I$21,$I$21,INT(求节点($J$4:$J$21,$I$4:$I$21,节奏总纲!AD171)))</f>
        <v>18</v>
      </c>
      <c r="Z171" s="37">
        <f>IF(INT(求节点($J$4:$J$21,$I$4:$I$21,节奏总纲!AE171))&gt;$I$21,$I$21,INT(求节点($J$4:$J$21,$I$4:$I$21,节奏总纲!AE171)))</f>
        <v>18</v>
      </c>
      <c r="AA171" s="37">
        <f>IF(INT(求节点($J$4:$J$21,$I$4:$I$21,节奏总纲!AF171))&gt;$I$21,$I$21,INT(求节点($J$4:$J$21,$I$4:$I$21,节奏总纲!AF171)))</f>
        <v>18</v>
      </c>
      <c r="AB171" s="37">
        <f>IF(INT(求节点($J$4:$J$21,$I$4:$I$21,节奏总纲!AG171))&gt;$I$21,$I$21,INT(求节点($J$4:$J$21,$I$4:$I$21,节奏总纲!AG171)))</f>
        <v>18</v>
      </c>
      <c r="AC171" s="37">
        <f>IF(INT(求节点($J$4:$J$21,$I$4:$I$21,节奏总纲!AH171))&gt;$I$21,$I$21,INT(求节点($J$4:$J$21,$I$4:$I$21,节奏总纲!AH171)))</f>
        <v>18</v>
      </c>
      <c r="AD171" s="55">
        <f>('[2]功能-行军令'!F$7+'[2]功能-行军令'!F$14+24*60/'[2]功能-行军令'!$F$18)*'[2]功能-行军令'!$AJ$7</f>
        <v>27.599999999999998</v>
      </c>
      <c r="AE171" s="55">
        <f>('[2]功能-行军令'!G$7+'[2]功能-行军令'!G$14+24*60/'[2]功能-行军令'!$F$18)*'[2]功能-行军令'!$AJ$7</f>
        <v>40.199999999999996</v>
      </c>
      <c r="AF171" s="55">
        <f>('[2]功能-行军令'!H$7+'[2]功能-行军令'!H$14+24*60/'[2]功能-行军令'!$F$18)*'[2]功能-行军令'!$AJ$7</f>
        <v>54.6</v>
      </c>
      <c r="AG171" s="55">
        <f>('[2]功能-行军令'!I$7+'[2]功能-行军令'!I$14+24*60/'[2]功能-行军令'!$F$18)*'[2]功能-行军令'!$AJ$7</f>
        <v>61.8</v>
      </c>
      <c r="AH171" s="55">
        <f>('[2]功能-行军令'!J$7+'[2]功能-行军令'!J$14+24*60/'[2]功能-行军令'!$F$18)*'[2]功能-行军令'!$AJ$7</f>
        <v>61.8</v>
      </c>
      <c r="AL171" s="35">
        <v>168</v>
      </c>
      <c r="AM171" s="28">
        <f t="shared" ca="1" si="158"/>
        <v>12.066129125931367</v>
      </c>
      <c r="AN171" s="28">
        <f t="shared" ca="1" si="158"/>
        <v>6.5358199432128243</v>
      </c>
      <c r="AO171" s="28">
        <f t="shared" ca="1" si="158"/>
        <v>4.1278862799238887</v>
      </c>
      <c r="AP171" s="28">
        <f t="shared" ca="1" si="158"/>
        <v>2.8519941570383232</v>
      </c>
      <c r="AQ171" s="28">
        <f t="shared" ca="1" si="158"/>
        <v>2.5097548581937246</v>
      </c>
      <c r="AR171" s="28">
        <f t="shared" ca="1" si="158"/>
        <v>2.5097548581937246</v>
      </c>
      <c r="AS171" s="28">
        <f t="shared" ca="1" si="158"/>
        <v>2.5097548581937246</v>
      </c>
      <c r="AT171" s="28">
        <f t="shared" ca="1" si="158"/>
        <v>2.5097548581937246</v>
      </c>
      <c r="AU171" s="28">
        <f t="shared" ca="1" si="159"/>
        <v>2.5097548581937246</v>
      </c>
      <c r="AV171" s="28">
        <f t="shared" ca="1" si="160"/>
        <v>2.5097548581937246</v>
      </c>
      <c r="AW171" s="28">
        <f t="shared" ca="1" si="160"/>
        <v>2.5097548581937246</v>
      </c>
      <c r="AX171" s="28">
        <f t="shared" ca="1" si="160"/>
        <v>5.0195097163874491</v>
      </c>
      <c r="AY171" s="28">
        <f t="shared" ca="1" si="160"/>
        <v>7.5292645745811742</v>
      </c>
      <c r="AZ171" s="28">
        <f t="shared" ca="1" si="160"/>
        <v>12.548774290968625</v>
      </c>
      <c r="BA171" s="28">
        <f t="shared" ca="1" si="139"/>
        <v>25.09754858193725</v>
      </c>
      <c r="BB171" s="28">
        <f t="shared" ca="1" si="139"/>
        <v>50.1950971638745</v>
      </c>
      <c r="BC171" s="28">
        <f t="shared" ca="1" si="139"/>
        <v>100.390194327749</v>
      </c>
      <c r="BD171" s="28">
        <f t="shared" ca="1" si="139"/>
        <v>200.780388655498</v>
      </c>
      <c r="BE171" s="28"/>
      <c r="BF171" s="28">
        <f t="shared" ca="1" si="125"/>
        <v>444.71089082445849</v>
      </c>
      <c r="BG171" s="28"/>
      <c r="BI171" s="28"/>
      <c r="BJ171" s="28"/>
      <c r="BK171" s="28"/>
      <c r="BL171" s="36">
        <v>168</v>
      </c>
      <c r="BM171" s="36">
        <f t="shared" ca="1" si="153"/>
        <v>10.210053674395608</v>
      </c>
      <c r="BN171" s="36">
        <f t="shared" ca="1" si="153"/>
        <v>5.5304457402976217</v>
      </c>
      <c r="BO171" s="36">
        <f t="shared" ca="1" si="153"/>
        <v>3.4929130991353396</v>
      </c>
      <c r="BP171" s="36">
        <f t="shared" ca="1" si="153"/>
        <v>2.4132854139480528</v>
      </c>
      <c r="BQ171" s="36">
        <f t="shared" ca="1" si="153"/>
        <v>2.1236911642742866</v>
      </c>
      <c r="BR171" s="36">
        <f t="shared" ca="1" si="153"/>
        <v>2.1236911642742866</v>
      </c>
      <c r="BS171" s="36">
        <f t="shared" ca="1" si="153"/>
        <v>2.1236911642742866</v>
      </c>
      <c r="BT171" s="36">
        <f t="shared" ca="1" si="153"/>
        <v>2.1236911642742866</v>
      </c>
      <c r="BU171" s="36">
        <f t="shared" ca="1" si="153"/>
        <v>2.1236911642742866</v>
      </c>
      <c r="BV171" s="56">
        <f t="shared" ca="1" si="153"/>
        <v>2.1236911642742866</v>
      </c>
      <c r="BW171" s="56">
        <f t="shared" ca="1" si="153"/>
        <v>2.1236911642742866</v>
      </c>
      <c r="BX171" s="56">
        <f t="shared" ca="1" si="153"/>
        <v>4.2473823285485732</v>
      </c>
      <c r="BY171" s="56">
        <f t="shared" ca="1" si="153"/>
        <v>6.3710734928228607</v>
      </c>
      <c r="BZ171" s="56">
        <f t="shared" ca="1" si="153"/>
        <v>10.618455821371434</v>
      </c>
      <c r="CA171" s="82">
        <f t="shared" ca="1" si="140"/>
        <v>21.236911642742868</v>
      </c>
      <c r="CB171" s="82">
        <f t="shared" ca="1" si="140"/>
        <v>42.473823285485736</v>
      </c>
      <c r="CC171" s="82">
        <f t="shared" ca="1" si="140"/>
        <v>84.947646570971472</v>
      </c>
      <c r="CD171" s="82">
        <f t="shared" ca="1" si="140"/>
        <v>169.89529314194294</v>
      </c>
      <c r="CE171" s="36">
        <f t="shared" ca="1" si="154"/>
        <v>1.0578737271142209</v>
      </c>
      <c r="CF171" s="36">
        <f t="shared" ca="1" si="154"/>
        <v>0.57301493552020299</v>
      </c>
      <c r="CG171" s="36">
        <f t="shared" ca="1" si="154"/>
        <v>0.36190416980223344</v>
      </c>
      <c r="CH171" s="36">
        <f t="shared" ca="1" si="154"/>
        <v>0.25004288095427035</v>
      </c>
      <c r="CI171" s="36">
        <f t="shared" ca="1" si="154"/>
        <v>0.22003773523975795</v>
      </c>
      <c r="CJ171" s="36">
        <f t="shared" ca="1" si="154"/>
        <v>0.22003773523975795</v>
      </c>
      <c r="CK171" s="36">
        <f t="shared" ca="1" si="154"/>
        <v>0.22003773523975795</v>
      </c>
      <c r="CL171" s="36">
        <f t="shared" ca="1" si="154"/>
        <v>0.22003773523975795</v>
      </c>
      <c r="CM171" s="36">
        <f t="shared" ca="1" si="154"/>
        <v>0.22003773523975795</v>
      </c>
      <c r="CN171" s="56">
        <f t="shared" ca="1" si="154"/>
        <v>0.22003773523975795</v>
      </c>
      <c r="CO171" s="56">
        <f t="shared" ca="1" si="154"/>
        <v>0.22003773523975795</v>
      </c>
      <c r="CP171" s="56">
        <f t="shared" ca="1" si="154"/>
        <v>0.4400754704795159</v>
      </c>
      <c r="CQ171" s="56">
        <f t="shared" ca="1" si="154"/>
        <v>0.66011320571927379</v>
      </c>
      <c r="CR171" s="56">
        <f t="shared" ca="1" si="154"/>
        <v>1.1001886761987898</v>
      </c>
      <c r="CS171" s="82">
        <f t="shared" ca="1" si="141"/>
        <v>2.2003773523975796</v>
      </c>
      <c r="CT171" s="82">
        <f t="shared" ca="1" si="141"/>
        <v>4.4007547047951592</v>
      </c>
      <c r="CU171" s="82">
        <f t="shared" ca="1" si="141"/>
        <v>8.8015094095903184</v>
      </c>
      <c r="CV171" s="82">
        <f t="shared" ca="1" si="141"/>
        <v>17.603018819180637</v>
      </c>
      <c r="CW171" s="36">
        <f t="shared" ca="1" si="155"/>
        <v>0.5736192</v>
      </c>
      <c r="CX171" s="36">
        <f t="shared" ca="1" si="155"/>
        <v>0.3107104</v>
      </c>
      <c r="CY171" s="36">
        <f t="shared" ca="1" si="155"/>
        <v>0.19623814736842107</v>
      </c>
      <c r="CZ171" s="36">
        <f t="shared" ca="1" si="155"/>
        <v>0.13558271999999999</v>
      </c>
      <c r="DA171" s="36">
        <f t="shared" ca="1" si="155"/>
        <v>0.11931279360000001</v>
      </c>
      <c r="DB171" s="36">
        <f t="shared" ca="1" si="155"/>
        <v>0.11931279360000001</v>
      </c>
      <c r="DC171" s="36">
        <f t="shared" ca="1" si="155"/>
        <v>0.11931279360000001</v>
      </c>
      <c r="DD171" s="36">
        <f t="shared" ca="1" si="155"/>
        <v>0.11931279360000001</v>
      </c>
      <c r="DE171" s="36">
        <f t="shared" ca="1" si="155"/>
        <v>0.11931279360000001</v>
      </c>
      <c r="DF171" s="56">
        <f t="shared" ca="1" si="155"/>
        <v>0.11931279360000001</v>
      </c>
      <c r="DG171" s="56">
        <f t="shared" ca="1" si="155"/>
        <v>0.11931279360000001</v>
      </c>
      <c r="DH171" s="56">
        <f t="shared" ca="1" si="155"/>
        <v>0.23862558720000002</v>
      </c>
      <c r="DI171" s="56">
        <f t="shared" ca="1" si="155"/>
        <v>0.35793838080000001</v>
      </c>
      <c r="DJ171" s="56">
        <f t="shared" ca="1" si="155"/>
        <v>0.596563968</v>
      </c>
      <c r="DK171" s="82">
        <f t="shared" ca="1" si="142"/>
        <v>1.193127936</v>
      </c>
      <c r="DL171" s="82">
        <f t="shared" ca="1" si="142"/>
        <v>2.386255872</v>
      </c>
      <c r="DM171" s="82">
        <f t="shared" ca="1" si="142"/>
        <v>4.772511744</v>
      </c>
      <c r="DN171" s="82">
        <f t="shared" ca="1" si="142"/>
        <v>9.545023488</v>
      </c>
      <c r="DO171" s="36">
        <f t="shared" ca="1" si="156"/>
        <v>0.17418361660615389</v>
      </c>
      <c r="DP171" s="36">
        <f t="shared" ca="1" si="156"/>
        <v>9.4349458995000024E-2</v>
      </c>
      <c r="DQ171" s="36">
        <f t="shared" ca="1" si="156"/>
        <v>5.9589131996842119E-2</v>
      </c>
      <c r="DR171" s="36">
        <f t="shared" ca="1" si="156"/>
        <v>4.1170673016000005E-2</v>
      </c>
      <c r="DS171" s="36">
        <f t="shared" ca="1" si="156"/>
        <v>3.6230192254080008E-2</v>
      </c>
      <c r="DT171" s="36">
        <f t="shared" ca="1" si="156"/>
        <v>3.6230192254080008E-2</v>
      </c>
      <c r="DU171" s="36">
        <f t="shared" ca="1" si="156"/>
        <v>3.6230192254080008E-2</v>
      </c>
      <c r="DV171" s="36">
        <f t="shared" ca="1" si="156"/>
        <v>3.6230192254080008E-2</v>
      </c>
      <c r="DW171" s="36">
        <f t="shared" ca="1" si="156"/>
        <v>3.6230192254080008E-2</v>
      </c>
      <c r="DX171" s="56">
        <f t="shared" ca="1" si="156"/>
        <v>3.6230192254080008E-2</v>
      </c>
      <c r="DY171" s="56">
        <f t="shared" ca="1" si="156"/>
        <v>3.6230192254080008E-2</v>
      </c>
      <c r="DZ171" s="56">
        <f t="shared" ca="1" si="156"/>
        <v>7.2460384508160017E-2</v>
      </c>
      <c r="EA171" s="56">
        <f t="shared" ca="1" si="156"/>
        <v>0.10869057676224002</v>
      </c>
      <c r="EB171" s="56">
        <f t="shared" ca="1" si="156"/>
        <v>0.18115096127040003</v>
      </c>
      <c r="EC171" s="82">
        <f t="shared" ca="1" si="143"/>
        <v>0.36230192254080007</v>
      </c>
      <c r="ED171" s="82">
        <f t="shared" ca="1" si="143"/>
        <v>0.72460384508160014</v>
      </c>
      <c r="EE171" s="82">
        <f t="shared" ca="1" si="143"/>
        <v>1.4492076901632003</v>
      </c>
      <c r="EF171" s="82">
        <f t="shared" ca="1" si="143"/>
        <v>2.8984153803264006</v>
      </c>
      <c r="EG171" s="36">
        <f t="shared" ca="1" si="157"/>
        <v>5.0398907815384614E-2</v>
      </c>
      <c r="EH171" s="36">
        <f t="shared" ca="1" si="157"/>
        <v>2.7299408399999999E-2</v>
      </c>
      <c r="EI171" s="36">
        <f t="shared" ca="1" si="157"/>
        <v>1.7241731621052629E-2</v>
      </c>
      <c r="EJ171" s="36">
        <f t="shared" ca="1" si="157"/>
        <v>1.1912469119999998E-2</v>
      </c>
      <c r="EK171" s="36">
        <f t="shared" ca="1" si="157"/>
        <v>1.04829728256E-2</v>
      </c>
      <c r="EL171" s="36">
        <f t="shared" ca="1" si="157"/>
        <v>1.04829728256E-2</v>
      </c>
      <c r="EM171" s="36">
        <f t="shared" ca="1" si="157"/>
        <v>1.04829728256E-2</v>
      </c>
      <c r="EN171" s="36">
        <f t="shared" ca="1" si="157"/>
        <v>1.04829728256E-2</v>
      </c>
      <c r="EO171" s="36">
        <f t="shared" ca="1" si="157"/>
        <v>1.04829728256E-2</v>
      </c>
      <c r="EP171" s="56">
        <f t="shared" ca="1" si="157"/>
        <v>1.04829728256E-2</v>
      </c>
      <c r="EQ171" s="56">
        <f t="shared" ca="1" si="157"/>
        <v>1.04829728256E-2</v>
      </c>
      <c r="ER171" s="56">
        <f t="shared" ca="1" si="157"/>
        <v>2.09659456512E-2</v>
      </c>
      <c r="ES171" s="56">
        <f t="shared" ca="1" si="157"/>
        <v>3.1448918476799995E-2</v>
      </c>
      <c r="ET171" s="56">
        <f t="shared" ca="1" si="157"/>
        <v>5.2414864127999991E-2</v>
      </c>
      <c r="EU171" s="82">
        <f t="shared" ca="1" si="144"/>
        <v>0.10482972825599998</v>
      </c>
      <c r="EV171" s="82">
        <f t="shared" ca="1" si="144"/>
        <v>0.20965945651199996</v>
      </c>
      <c r="EW171" s="82">
        <f t="shared" ca="1" si="144"/>
        <v>0.41931891302399993</v>
      </c>
      <c r="EX171" s="82">
        <f t="shared" ca="1" si="144"/>
        <v>0.83863782604799986</v>
      </c>
    </row>
    <row r="172" spans="19:154" x14ac:dyDescent="0.15">
      <c r="S172" s="36">
        <v>169</v>
      </c>
      <c r="T172" s="40">
        <f>引用信息!W191</f>
        <v>238.87667514426792</v>
      </c>
      <c r="U172" s="40">
        <f>引用信息!X191</f>
        <v>16.992707455732077</v>
      </c>
      <c r="V172" s="40">
        <f>引用信息!Y191</f>
        <v>6.7840000000000007</v>
      </c>
      <c r="W172" s="40">
        <f>引用信息!Z191</f>
        <v>1.8200094000000004</v>
      </c>
      <c r="X172" s="40">
        <f>引用信息!AA191</f>
        <v>0.52660799999999997</v>
      </c>
      <c r="Y172" s="37">
        <f>IF(INT(求节点($J$4:$J$21,$I$4:$I$21,节奏总纲!AD172))&gt;$I$21,$I$21,INT(求节点($J$4:$J$21,$I$4:$I$21,节奏总纲!AD172)))</f>
        <v>18</v>
      </c>
      <c r="Z172" s="37">
        <f>IF(INT(求节点($J$4:$J$21,$I$4:$I$21,节奏总纲!AE172))&gt;$I$21,$I$21,INT(求节点($J$4:$J$21,$I$4:$I$21,节奏总纲!AE172)))</f>
        <v>18</v>
      </c>
      <c r="AA172" s="37">
        <f>IF(INT(求节点($J$4:$J$21,$I$4:$I$21,节奏总纲!AF172))&gt;$I$21,$I$21,INT(求节点($J$4:$J$21,$I$4:$I$21,节奏总纲!AF172)))</f>
        <v>18</v>
      </c>
      <c r="AB172" s="37">
        <f>IF(INT(求节点($J$4:$J$21,$I$4:$I$21,节奏总纲!AG172))&gt;$I$21,$I$21,INT(求节点($J$4:$J$21,$I$4:$I$21,节奏总纲!AG172)))</f>
        <v>18</v>
      </c>
      <c r="AC172" s="37">
        <f>IF(INT(求节点($J$4:$J$21,$I$4:$I$21,节奏总纲!AH172))&gt;$I$21,$I$21,INT(求节点($J$4:$J$21,$I$4:$I$21,节奏总纲!AH172)))</f>
        <v>18</v>
      </c>
      <c r="AD172" s="55">
        <f>('[2]功能-行军令'!F$7+'[2]功能-行军令'!F$14+24*60/'[2]功能-行军令'!$F$18)*'[2]功能-行军令'!$AJ$7</f>
        <v>27.599999999999998</v>
      </c>
      <c r="AE172" s="55">
        <f>('[2]功能-行军令'!G$7+'[2]功能-行军令'!G$14+24*60/'[2]功能-行军令'!$F$18)*'[2]功能-行军令'!$AJ$7</f>
        <v>40.199999999999996</v>
      </c>
      <c r="AF172" s="55">
        <f>('[2]功能-行军令'!H$7+'[2]功能-行军令'!H$14+24*60/'[2]功能-行军令'!$F$18)*'[2]功能-行军令'!$AJ$7</f>
        <v>54.6</v>
      </c>
      <c r="AG172" s="55">
        <f>('[2]功能-行军令'!I$7+'[2]功能-行军令'!I$14+24*60/'[2]功能-行军令'!$F$18)*'[2]功能-行军令'!$AJ$7</f>
        <v>61.8</v>
      </c>
      <c r="AH172" s="55">
        <f>('[2]功能-行军令'!J$7+'[2]功能-行军令'!J$14+24*60/'[2]功能-行军令'!$F$18)*'[2]功能-行军令'!$AJ$7</f>
        <v>61.8</v>
      </c>
      <c r="AL172" s="35">
        <v>169</v>
      </c>
      <c r="AM172" s="28">
        <f t="shared" ca="1" si="158"/>
        <v>11.986969890803419</v>
      </c>
      <c r="AN172" s="28">
        <f t="shared" ca="1" si="158"/>
        <v>6.4929420241851856</v>
      </c>
      <c r="AO172" s="28">
        <f t="shared" ca="1" si="158"/>
        <v>4.1008054889590655</v>
      </c>
      <c r="AP172" s="28">
        <f t="shared" ca="1" si="158"/>
        <v>2.8332837923717169</v>
      </c>
      <c r="AQ172" s="28">
        <f t="shared" ca="1" si="158"/>
        <v>2.4932897372871112</v>
      </c>
      <c r="AR172" s="28">
        <f t="shared" ca="1" si="158"/>
        <v>2.4932897372871112</v>
      </c>
      <c r="AS172" s="28">
        <f t="shared" ca="1" si="158"/>
        <v>2.4932897372871112</v>
      </c>
      <c r="AT172" s="28">
        <f t="shared" ca="1" si="158"/>
        <v>2.4932897372871112</v>
      </c>
      <c r="AU172" s="28">
        <f t="shared" ca="1" si="159"/>
        <v>2.4932897372871112</v>
      </c>
      <c r="AV172" s="28">
        <f t="shared" ca="1" si="160"/>
        <v>2.4932897372871112</v>
      </c>
      <c r="AW172" s="28">
        <f t="shared" ca="1" si="160"/>
        <v>2.4932897372871112</v>
      </c>
      <c r="AX172" s="28">
        <f t="shared" ca="1" si="160"/>
        <v>4.9865794745742225</v>
      </c>
      <c r="AY172" s="28">
        <f t="shared" ca="1" si="160"/>
        <v>7.4798692118613346</v>
      </c>
      <c r="AZ172" s="28">
        <f t="shared" ca="1" si="160"/>
        <v>12.466448686435561</v>
      </c>
      <c r="BA172" s="28">
        <f t="shared" ca="1" si="139"/>
        <v>24.932897372871121</v>
      </c>
      <c r="BB172" s="28">
        <f t="shared" ca="1" si="139"/>
        <v>49.865794745742242</v>
      </c>
      <c r="BC172" s="28">
        <f t="shared" ca="1" si="139"/>
        <v>99.731589491484485</v>
      </c>
      <c r="BD172" s="28">
        <f t="shared" ca="1" si="139"/>
        <v>199.46317898296897</v>
      </c>
      <c r="BE172" s="28"/>
      <c r="BF172" s="28">
        <f t="shared" ca="1" si="125"/>
        <v>441.7933873232671</v>
      </c>
      <c r="BG172" s="28"/>
      <c r="BI172" s="28"/>
      <c r="BJ172" s="28"/>
      <c r="BK172" s="28"/>
      <c r="BL172" s="36">
        <v>169</v>
      </c>
      <c r="BM172" s="36">
        <f t="shared" ca="1" si="153"/>
        <v>10.14307112920276</v>
      </c>
      <c r="BN172" s="36">
        <f t="shared" ca="1" si="153"/>
        <v>5.4941635283181611</v>
      </c>
      <c r="BO172" s="36">
        <f t="shared" ca="1" si="153"/>
        <v>3.4699980178851546</v>
      </c>
      <c r="BP172" s="36">
        <f t="shared" ca="1" si="153"/>
        <v>2.397453175993379</v>
      </c>
      <c r="BQ172" s="36">
        <f t="shared" ca="1" si="153"/>
        <v>2.1097587948741738</v>
      </c>
      <c r="BR172" s="36">
        <f t="shared" ca="1" si="153"/>
        <v>2.1097587948741738</v>
      </c>
      <c r="BS172" s="36">
        <f t="shared" ca="1" si="153"/>
        <v>2.1097587948741738</v>
      </c>
      <c r="BT172" s="36">
        <f t="shared" ca="1" si="153"/>
        <v>2.1097587948741738</v>
      </c>
      <c r="BU172" s="36">
        <f t="shared" ca="1" si="153"/>
        <v>2.1097587948741738</v>
      </c>
      <c r="BV172" s="56">
        <f t="shared" ca="1" si="153"/>
        <v>2.1097587948741738</v>
      </c>
      <c r="BW172" s="56">
        <f t="shared" ca="1" si="153"/>
        <v>2.1097587948741738</v>
      </c>
      <c r="BX172" s="56">
        <f t="shared" ca="1" si="153"/>
        <v>4.2195175897483477</v>
      </c>
      <c r="BY172" s="56">
        <f t="shared" ca="1" si="153"/>
        <v>6.3292763846225224</v>
      </c>
      <c r="BZ172" s="56">
        <f t="shared" ca="1" si="153"/>
        <v>10.548793974370872</v>
      </c>
      <c r="CA172" s="82">
        <f t="shared" ca="1" si="140"/>
        <v>21.097587948741744</v>
      </c>
      <c r="CB172" s="82">
        <f t="shared" ca="1" si="140"/>
        <v>42.195175897483487</v>
      </c>
      <c r="CC172" s="82">
        <f t="shared" ca="1" si="140"/>
        <v>84.390351794966975</v>
      </c>
      <c r="CD172" s="82">
        <f t="shared" ca="1" si="140"/>
        <v>168.78070358993395</v>
      </c>
      <c r="CE172" s="36">
        <f t="shared" ca="1" si="154"/>
        <v>1.0509335995698914</v>
      </c>
      <c r="CF172" s="36">
        <f t="shared" ca="1" si="154"/>
        <v>0.5692556997670245</v>
      </c>
      <c r="CG172" s="36">
        <f t="shared" ca="1" si="154"/>
        <v>0.35952991564233128</v>
      </c>
      <c r="CH172" s="36">
        <f t="shared" ca="1" si="154"/>
        <v>0.24840248717106522</v>
      </c>
      <c r="CI172" s="36">
        <f t="shared" ca="1" si="154"/>
        <v>0.21859418871053743</v>
      </c>
      <c r="CJ172" s="36">
        <f t="shared" ca="1" si="154"/>
        <v>0.21859418871053743</v>
      </c>
      <c r="CK172" s="36">
        <f t="shared" ca="1" si="154"/>
        <v>0.21859418871053743</v>
      </c>
      <c r="CL172" s="36">
        <f t="shared" ca="1" si="154"/>
        <v>0.21859418871053743</v>
      </c>
      <c r="CM172" s="36">
        <f t="shared" ca="1" si="154"/>
        <v>0.21859418871053743</v>
      </c>
      <c r="CN172" s="56">
        <f t="shared" ca="1" si="154"/>
        <v>0.21859418871053743</v>
      </c>
      <c r="CO172" s="56">
        <f t="shared" ca="1" si="154"/>
        <v>0.21859418871053743</v>
      </c>
      <c r="CP172" s="56">
        <f t="shared" ca="1" si="154"/>
        <v>0.43718837742107486</v>
      </c>
      <c r="CQ172" s="56">
        <f t="shared" ca="1" si="154"/>
        <v>0.65578256613161223</v>
      </c>
      <c r="CR172" s="56">
        <f t="shared" ca="1" si="154"/>
        <v>1.0929709435526873</v>
      </c>
      <c r="CS172" s="82">
        <f t="shared" ca="1" si="141"/>
        <v>2.1859418871053746</v>
      </c>
      <c r="CT172" s="82">
        <f t="shared" ca="1" si="141"/>
        <v>4.3718837742107493</v>
      </c>
      <c r="CU172" s="82">
        <f t="shared" ca="1" si="141"/>
        <v>8.7437675484214985</v>
      </c>
      <c r="CV172" s="82">
        <f t="shared" ca="1" si="141"/>
        <v>17.487535096842997</v>
      </c>
      <c r="CW172" s="36">
        <f t="shared" ca="1" si="155"/>
        <v>0.56985600000000014</v>
      </c>
      <c r="CX172" s="36">
        <f t="shared" ca="1" si="155"/>
        <v>0.30867200000000006</v>
      </c>
      <c r="CY172" s="36">
        <f t="shared" ca="1" si="155"/>
        <v>0.19495073684210529</v>
      </c>
      <c r="CZ172" s="36">
        <f t="shared" ca="1" si="155"/>
        <v>0.13469323636363636</v>
      </c>
      <c r="DA172" s="36">
        <f t="shared" ca="1" si="155"/>
        <v>0.11853004800000003</v>
      </c>
      <c r="DB172" s="36">
        <f t="shared" ca="1" si="155"/>
        <v>0.11853004800000003</v>
      </c>
      <c r="DC172" s="36">
        <f t="shared" ca="1" si="155"/>
        <v>0.11853004800000003</v>
      </c>
      <c r="DD172" s="36">
        <f t="shared" ca="1" si="155"/>
        <v>0.11853004800000003</v>
      </c>
      <c r="DE172" s="36">
        <f t="shared" ca="1" si="155"/>
        <v>0.11853004800000003</v>
      </c>
      <c r="DF172" s="56">
        <f t="shared" ca="1" si="155"/>
        <v>0.11853004800000003</v>
      </c>
      <c r="DG172" s="56">
        <f t="shared" ca="1" si="155"/>
        <v>0.11853004800000003</v>
      </c>
      <c r="DH172" s="56">
        <f t="shared" ca="1" si="155"/>
        <v>0.23706009600000005</v>
      </c>
      <c r="DI172" s="56">
        <f t="shared" ca="1" si="155"/>
        <v>0.355590144</v>
      </c>
      <c r="DJ172" s="56">
        <f t="shared" ca="1" si="155"/>
        <v>0.59265024000000022</v>
      </c>
      <c r="DK172" s="82">
        <f t="shared" ca="1" si="142"/>
        <v>1.1853004800000004</v>
      </c>
      <c r="DL172" s="82">
        <f t="shared" ca="1" si="142"/>
        <v>2.3706009600000009</v>
      </c>
      <c r="DM172" s="82">
        <f t="shared" ca="1" si="142"/>
        <v>4.7412019200000017</v>
      </c>
      <c r="DN172" s="82">
        <f t="shared" ca="1" si="142"/>
        <v>9.4824038400000035</v>
      </c>
      <c r="DO172" s="36">
        <f t="shared" ca="1" si="156"/>
        <v>0.17304089372307693</v>
      </c>
      <c r="DP172" s="36">
        <f t="shared" ca="1" si="156"/>
        <v>9.3730484100000011E-2</v>
      </c>
      <c r="DQ172" s="36">
        <f t="shared" ca="1" si="156"/>
        <v>5.9198200484210532E-2</v>
      </c>
      <c r="DR172" s="36">
        <f t="shared" ca="1" si="156"/>
        <v>4.0900574879999999E-2</v>
      </c>
      <c r="DS172" s="36">
        <f t="shared" ca="1" si="156"/>
        <v>3.5992505894400006E-2</v>
      </c>
      <c r="DT172" s="36">
        <f t="shared" ca="1" si="156"/>
        <v>3.5992505894400006E-2</v>
      </c>
      <c r="DU172" s="36">
        <f t="shared" ca="1" si="156"/>
        <v>3.5992505894400006E-2</v>
      </c>
      <c r="DV172" s="36">
        <f t="shared" ca="1" si="156"/>
        <v>3.5992505894400006E-2</v>
      </c>
      <c r="DW172" s="36">
        <f t="shared" ca="1" si="156"/>
        <v>3.5992505894400006E-2</v>
      </c>
      <c r="DX172" s="56">
        <f t="shared" ca="1" si="156"/>
        <v>3.5992505894400006E-2</v>
      </c>
      <c r="DY172" s="56">
        <f t="shared" ca="1" si="156"/>
        <v>3.5992505894400006E-2</v>
      </c>
      <c r="DZ172" s="56">
        <f t="shared" ca="1" si="156"/>
        <v>7.1985011788800013E-2</v>
      </c>
      <c r="EA172" s="56">
        <f t="shared" ca="1" si="156"/>
        <v>0.10797751768320002</v>
      </c>
      <c r="EB172" s="56">
        <f t="shared" ca="1" si="156"/>
        <v>0.17996252947200006</v>
      </c>
      <c r="EC172" s="82">
        <f t="shared" ca="1" si="143"/>
        <v>0.35992505894400012</v>
      </c>
      <c r="ED172" s="82">
        <f t="shared" ca="1" si="143"/>
        <v>0.71985011788800024</v>
      </c>
      <c r="EE172" s="82">
        <f t="shared" ca="1" si="143"/>
        <v>1.4397002357760005</v>
      </c>
      <c r="EF172" s="82">
        <f t="shared" ca="1" si="143"/>
        <v>2.879400471552001</v>
      </c>
      <c r="EG172" s="36">
        <f t="shared" ca="1" si="157"/>
        <v>5.0068268307692294E-2</v>
      </c>
      <c r="EH172" s="36">
        <f t="shared" ca="1" si="157"/>
        <v>2.7120311999999994E-2</v>
      </c>
      <c r="EI172" s="36">
        <f t="shared" ca="1" si="157"/>
        <v>1.7128618105263154E-2</v>
      </c>
      <c r="EJ172" s="36">
        <f t="shared" ca="1" si="157"/>
        <v>1.1834317963636359E-2</v>
      </c>
      <c r="EK172" s="36">
        <f t="shared" ca="1" si="157"/>
        <v>1.0414199807999997E-2</v>
      </c>
      <c r="EL172" s="36">
        <f t="shared" ca="1" si="157"/>
        <v>1.0414199807999997E-2</v>
      </c>
      <c r="EM172" s="36">
        <f t="shared" ca="1" si="157"/>
        <v>1.0414199807999997E-2</v>
      </c>
      <c r="EN172" s="36">
        <f t="shared" ca="1" si="157"/>
        <v>1.0414199807999997E-2</v>
      </c>
      <c r="EO172" s="36">
        <f t="shared" ca="1" si="157"/>
        <v>1.0414199807999997E-2</v>
      </c>
      <c r="EP172" s="56">
        <f t="shared" ca="1" si="157"/>
        <v>1.0414199807999997E-2</v>
      </c>
      <c r="EQ172" s="56">
        <f t="shared" ca="1" si="157"/>
        <v>1.0414199807999997E-2</v>
      </c>
      <c r="ER172" s="56">
        <f t="shared" ca="1" si="157"/>
        <v>2.0828399615999995E-2</v>
      </c>
      <c r="ES172" s="56">
        <f t="shared" ca="1" si="157"/>
        <v>3.1242599423999994E-2</v>
      </c>
      <c r="ET172" s="56">
        <f t="shared" ca="1" si="157"/>
        <v>5.2070999039999996E-2</v>
      </c>
      <c r="EU172" s="82">
        <f t="shared" ca="1" si="144"/>
        <v>0.10414199807999999</v>
      </c>
      <c r="EV172" s="82">
        <f t="shared" ca="1" si="144"/>
        <v>0.20828399615999998</v>
      </c>
      <c r="EW172" s="82">
        <f t="shared" ca="1" si="144"/>
        <v>0.41656799231999997</v>
      </c>
      <c r="EX172" s="82">
        <f t="shared" ca="1" si="144"/>
        <v>0.83313598463999994</v>
      </c>
    </row>
    <row r="173" spans="19:154" x14ac:dyDescent="0.15">
      <c r="S173" s="36">
        <v>170</v>
      </c>
      <c r="T173" s="40">
        <f>引用信息!W192</f>
        <v>237.29918766690011</v>
      </c>
      <c r="U173" s="40">
        <f>引用信息!X192</f>
        <v>16.880491463099883</v>
      </c>
      <c r="V173" s="40">
        <f>引用信息!Y192</f>
        <v>6.7392000000000003</v>
      </c>
      <c r="W173" s="40">
        <f>引用信息!Z192</f>
        <v>1.8079904700000005</v>
      </c>
      <c r="X173" s="40">
        <f>引用信息!AA192</f>
        <v>0.52313039999999988</v>
      </c>
      <c r="Y173" s="37">
        <f>IF(INT(求节点($J$4:$J$21,$I$4:$I$21,节奏总纲!AD173))&gt;$I$21,$I$21,INT(求节点($J$4:$J$21,$I$4:$I$21,节奏总纲!AD173)))</f>
        <v>18</v>
      </c>
      <c r="Z173" s="37">
        <f>IF(INT(求节点($J$4:$J$21,$I$4:$I$21,节奏总纲!AE173))&gt;$I$21,$I$21,INT(求节点($J$4:$J$21,$I$4:$I$21,节奏总纲!AE173)))</f>
        <v>18</v>
      </c>
      <c r="AA173" s="37">
        <f>IF(INT(求节点($J$4:$J$21,$I$4:$I$21,节奏总纲!AF173))&gt;$I$21,$I$21,INT(求节点($J$4:$J$21,$I$4:$I$21,节奏总纲!AF173)))</f>
        <v>18</v>
      </c>
      <c r="AB173" s="37">
        <f>IF(INT(求节点($J$4:$J$21,$I$4:$I$21,节奏总纲!AG173))&gt;$I$21,$I$21,INT(求节点($J$4:$J$21,$I$4:$I$21,节奏总纲!AG173)))</f>
        <v>18</v>
      </c>
      <c r="AC173" s="37">
        <f>IF(INT(求节点($J$4:$J$21,$I$4:$I$21,节奏总纲!AH173))&gt;$I$21,$I$21,INT(求节点($J$4:$J$21,$I$4:$I$21,节奏总纲!AH173)))</f>
        <v>18</v>
      </c>
      <c r="AD173" s="55">
        <f>('[2]功能-行军令'!F$7+'[2]功能-行军令'!F$14+24*60/'[2]功能-行军令'!$F$18)*'[2]功能-行军令'!$AJ$7</f>
        <v>27.599999999999998</v>
      </c>
      <c r="AE173" s="55">
        <f>('[2]功能-行军令'!G$7+'[2]功能-行军令'!G$14+24*60/'[2]功能-行军令'!$F$18)*'[2]功能-行军令'!$AJ$7</f>
        <v>40.199999999999996</v>
      </c>
      <c r="AF173" s="55">
        <f>('[2]功能-行军令'!H$7+'[2]功能-行军令'!H$14+24*60/'[2]功能-行军令'!$F$18)*'[2]功能-行军令'!$AJ$7</f>
        <v>54.6</v>
      </c>
      <c r="AG173" s="55">
        <f>('[2]功能-行军令'!I$7+'[2]功能-行军令'!I$14+24*60/'[2]功能-行军令'!$F$18)*'[2]功能-行军令'!$AJ$7</f>
        <v>61.8</v>
      </c>
      <c r="AH173" s="55">
        <f>('[2]功能-行军令'!J$7+'[2]功能-行军令'!J$14+24*60/'[2]功能-行军令'!$F$18)*'[2]功能-行军令'!$AJ$7</f>
        <v>61.8</v>
      </c>
      <c r="AL173" s="35">
        <v>170</v>
      </c>
      <c r="AM173" s="28">
        <f t="shared" ca="1" si="158"/>
        <v>11.907810655675473</v>
      </c>
      <c r="AN173" s="28">
        <f t="shared" ca="1" si="158"/>
        <v>6.4500641051575487</v>
      </c>
      <c r="AO173" s="28">
        <f t="shared" ca="1" si="158"/>
        <v>4.0737246979942405</v>
      </c>
      <c r="AP173" s="28">
        <f t="shared" ca="1" si="158"/>
        <v>2.8145734277051115</v>
      </c>
      <c r="AQ173" s="28">
        <f t="shared" ca="1" si="158"/>
        <v>2.4768246163804983</v>
      </c>
      <c r="AR173" s="28">
        <f t="shared" ca="1" si="158"/>
        <v>2.4768246163804983</v>
      </c>
      <c r="AS173" s="28">
        <f t="shared" ca="1" si="158"/>
        <v>2.4768246163804983</v>
      </c>
      <c r="AT173" s="28">
        <f t="shared" ca="1" si="158"/>
        <v>2.4768246163804983</v>
      </c>
      <c r="AU173" s="28">
        <f t="shared" ca="1" si="159"/>
        <v>2.4768246163804983</v>
      </c>
      <c r="AV173" s="28">
        <f t="shared" ca="1" si="160"/>
        <v>2.4768246163804983</v>
      </c>
      <c r="AW173" s="28">
        <f t="shared" ca="1" si="160"/>
        <v>2.4768246163804983</v>
      </c>
      <c r="AX173" s="28">
        <f t="shared" ca="1" si="160"/>
        <v>4.9536492327609967</v>
      </c>
      <c r="AY173" s="28">
        <f t="shared" ca="1" si="160"/>
        <v>7.4304738491414959</v>
      </c>
      <c r="AZ173" s="28">
        <f t="shared" ca="1" si="160"/>
        <v>12.384123081902493</v>
      </c>
      <c r="BA173" s="28">
        <f t="shared" ca="1" si="139"/>
        <v>24.768246163804985</v>
      </c>
      <c r="BB173" s="28">
        <f t="shared" ca="1" si="139"/>
        <v>49.53649232760997</v>
      </c>
      <c r="BC173" s="28">
        <f t="shared" ca="1" si="139"/>
        <v>99.07298465521994</v>
      </c>
      <c r="BD173" s="28">
        <f t="shared" ca="1" si="139"/>
        <v>198.14596931043988</v>
      </c>
      <c r="BE173" s="28"/>
      <c r="BF173" s="28">
        <f t="shared" ca="1" si="125"/>
        <v>438.87588382207559</v>
      </c>
      <c r="BG173" s="28"/>
      <c r="BI173" s="28"/>
      <c r="BJ173" s="28"/>
      <c r="BK173" s="28"/>
      <c r="BL173" s="36">
        <v>170</v>
      </c>
      <c r="BM173" s="36">
        <f t="shared" ca="1" si="153"/>
        <v>10.076088584009911</v>
      </c>
      <c r="BN173" s="36">
        <f t="shared" ca="1" si="153"/>
        <v>5.4578813163387023</v>
      </c>
      <c r="BO173" s="36">
        <f t="shared" ca="1" si="153"/>
        <v>3.4470829366349696</v>
      </c>
      <c r="BP173" s="36">
        <f t="shared" ca="1" si="153"/>
        <v>2.3816209380387061</v>
      </c>
      <c r="BQ173" s="36">
        <f t="shared" ca="1" si="153"/>
        <v>2.0958264254740615</v>
      </c>
      <c r="BR173" s="36">
        <f t="shared" ca="1" si="153"/>
        <v>2.0958264254740615</v>
      </c>
      <c r="BS173" s="36">
        <f t="shared" ca="1" si="153"/>
        <v>2.0958264254740615</v>
      </c>
      <c r="BT173" s="36">
        <f t="shared" ca="1" si="153"/>
        <v>2.0958264254740615</v>
      </c>
      <c r="BU173" s="36">
        <f t="shared" ca="1" si="153"/>
        <v>2.0958264254740615</v>
      </c>
      <c r="BV173" s="56">
        <f t="shared" ca="1" si="153"/>
        <v>2.0958264254740615</v>
      </c>
      <c r="BW173" s="56">
        <f t="shared" ca="1" si="153"/>
        <v>2.0958264254740615</v>
      </c>
      <c r="BX173" s="56">
        <f t="shared" ca="1" si="153"/>
        <v>4.191652850948123</v>
      </c>
      <c r="BY173" s="56">
        <f t="shared" ca="1" si="153"/>
        <v>6.287479276422185</v>
      </c>
      <c r="BZ173" s="56">
        <f t="shared" ca="1" si="153"/>
        <v>10.479132127370308</v>
      </c>
      <c r="CA173" s="82">
        <f t="shared" ca="1" si="140"/>
        <v>20.958264254740616</v>
      </c>
      <c r="CB173" s="82">
        <f t="shared" ca="1" si="140"/>
        <v>41.916528509481232</v>
      </c>
      <c r="CC173" s="82">
        <f t="shared" ca="1" si="140"/>
        <v>83.833057018962464</v>
      </c>
      <c r="CD173" s="82">
        <f t="shared" ca="1" si="140"/>
        <v>167.66611403792493</v>
      </c>
      <c r="CE173" s="36">
        <f t="shared" ca="1" si="154"/>
        <v>1.0439934720255619</v>
      </c>
      <c r="CF173" s="36">
        <f t="shared" ca="1" si="154"/>
        <v>0.56549646401384601</v>
      </c>
      <c r="CG173" s="36">
        <f t="shared" ca="1" si="154"/>
        <v>0.35715566148242905</v>
      </c>
      <c r="CH173" s="36">
        <f t="shared" ca="1" si="154"/>
        <v>0.24676209338786004</v>
      </c>
      <c r="CI173" s="36">
        <f t="shared" ca="1" si="154"/>
        <v>0.21715064218131686</v>
      </c>
      <c r="CJ173" s="36">
        <f t="shared" ca="1" si="154"/>
        <v>0.21715064218131686</v>
      </c>
      <c r="CK173" s="36">
        <f t="shared" ca="1" si="154"/>
        <v>0.21715064218131686</v>
      </c>
      <c r="CL173" s="36">
        <f t="shared" ca="1" si="154"/>
        <v>0.21715064218131686</v>
      </c>
      <c r="CM173" s="36">
        <f t="shared" ca="1" si="154"/>
        <v>0.21715064218131686</v>
      </c>
      <c r="CN173" s="56">
        <f t="shared" ca="1" si="154"/>
        <v>0.21715064218131686</v>
      </c>
      <c r="CO173" s="56">
        <f t="shared" ca="1" si="154"/>
        <v>0.21715064218131686</v>
      </c>
      <c r="CP173" s="56">
        <f t="shared" ca="1" si="154"/>
        <v>0.43430128436263371</v>
      </c>
      <c r="CQ173" s="56">
        <f t="shared" ca="1" si="154"/>
        <v>0.65145192654395057</v>
      </c>
      <c r="CR173" s="56">
        <f t="shared" ca="1" si="154"/>
        <v>1.0857532109065844</v>
      </c>
      <c r="CS173" s="82">
        <f t="shared" ca="1" si="141"/>
        <v>2.1715064218131688</v>
      </c>
      <c r="CT173" s="82">
        <f t="shared" ca="1" si="141"/>
        <v>4.3430128436263375</v>
      </c>
      <c r="CU173" s="82">
        <f t="shared" ca="1" si="141"/>
        <v>8.6860256872526751</v>
      </c>
      <c r="CV173" s="82">
        <f t="shared" ca="1" si="141"/>
        <v>17.37205137450535</v>
      </c>
      <c r="CW173" s="36">
        <f t="shared" ca="1" si="155"/>
        <v>0.56609280000000006</v>
      </c>
      <c r="CX173" s="36">
        <f t="shared" ca="1" si="155"/>
        <v>0.30663360000000001</v>
      </c>
      <c r="CY173" s="36">
        <f t="shared" ca="1" si="155"/>
        <v>0.1936633263157895</v>
      </c>
      <c r="CZ173" s="36">
        <f t="shared" ca="1" si="155"/>
        <v>0.13380375272727271</v>
      </c>
      <c r="DA173" s="36">
        <f t="shared" ca="1" si="155"/>
        <v>0.1177473024</v>
      </c>
      <c r="DB173" s="36">
        <f t="shared" ca="1" si="155"/>
        <v>0.1177473024</v>
      </c>
      <c r="DC173" s="36">
        <f t="shared" ca="1" si="155"/>
        <v>0.1177473024</v>
      </c>
      <c r="DD173" s="36">
        <f t="shared" ca="1" si="155"/>
        <v>0.1177473024</v>
      </c>
      <c r="DE173" s="36">
        <f t="shared" ca="1" si="155"/>
        <v>0.1177473024</v>
      </c>
      <c r="DF173" s="56">
        <f t="shared" ca="1" si="155"/>
        <v>0.1177473024</v>
      </c>
      <c r="DG173" s="56">
        <f t="shared" ca="1" si="155"/>
        <v>0.1177473024</v>
      </c>
      <c r="DH173" s="56">
        <f t="shared" ca="1" si="155"/>
        <v>0.23549460480000001</v>
      </c>
      <c r="DI173" s="56">
        <f t="shared" ca="1" si="155"/>
        <v>0.35324190720000004</v>
      </c>
      <c r="DJ173" s="56">
        <f t="shared" ca="1" si="155"/>
        <v>0.5887365120000001</v>
      </c>
      <c r="DK173" s="82">
        <f t="shared" ca="1" si="142"/>
        <v>1.1774730240000002</v>
      </c>
      <c r="DL173" s="82">
        <f t="shared" ca="1" si="142"/>
        <v>2.3549460480000004</v>
      </c>
      <c r="DM173" s="82">
        <f t="shared" ca="1" si="142"/>
        <v>4.7098920960000008</v>
      </c>
      <c r="DN173" s="82">
        <f t="shared" ca="1" si="142"/>
        <v>9.4197841920000016</v>
      </c>
      <c r="DO173" s="36">
        <f t="shared" ca="1" si="156"/>
        <v>0.17189817084000006</v>
      </c>
      <c r="DP173" s="36">
        <f t="shared" ca="1" si="156"/>
        <v>9.311150920500004E-2</v>
      </c>
      <c r="DQ173" s="36">
        <f t="shared" ca="1" si="156"/>
        <v>5.8807268971578973E-2</v>
      </c>
      <c r="DR173" s="36">
        <f t="shared" ca="1" si="156"/>
        <v>4.0630476744000013E-2</v>
      </c>
      <c r="DS173" s="36">
        <f t="shared" ca="1" si="156"/>
        <v>3.5754819534720012E-2</v>
      </c>
      <c r="DT173" s="36">
        <f t="shared" ca="1" si="156"/>
        <v>3.5754819534720012E-2</v>
      </c>
      <c r="DU173" s="36">
        <f t="shared" ca="1" si="156"/>
        <v>3.5754819534720012E-2</v>
      </c>
      <c r="DV173" s="36">
        <f t="shared" ca="1" si="156"/>
        <v>3.5754819534720012E-2</v>
      </c>
      <c r="DW173" s="36">
        <f t="shared" ca="1" si="156"/>
        <v>3.5754819534720012E-2</v>
      </c>
      <c r="DX173" s="56">
        <f t="shared" ca="1" si="156"/>
        <v>3.5754819534720012E-2</v>
      </c>
      <c r="DY173" s="56">
        <f t="shared" ca="1" si="156"/>
        <v>3.5754819534720012E-2</v>
      </c>
      <c r="DZ173" s="56">
        <f t="shared" ca="1" si="156"/>
        <v>7.1509639069440023E-2</v>
      </c>
      <c r="EA173" s="56">
        <f t="shared" ca="1" si="156"/>
        <v>0.10726445860416001</v>
      </c>
      <c r="EB173" s="56">
        <f t="shared" ca="1" si="156"/>
        <v>0.17877409767360003</v>
      </c>
      <c r="EC173" s="82">
        <f t="shared" ca="1" si="143"/>
        <v>0.35754819534720006</v>
      </c>
      <c r="ED173" s="82">
        <f t="shared" ca="1" si="143"/>
        <v>0.71509639069440012</v>
      </c>
      <c r="EE173" s="82">
        <f t="shared" ca="1" si="143"/>
        <v>1.4301927813888002</v>
      </c>
      <c r="EF173" s="82">
        <f t="shared" ca="1" si="143"/>
        <v>2.8603855627776005</v>
      </c>
      <c r="EG173" s="36">
        <f t="shared" ca="1" si="157"/>
        <v>4.9737628799999989E-2</v>
      </c>
      <c r="EH173" s="36">
        <f t="shared" ca="1" si="157"/>
        <v>2.6941215599999995E-2</v>
      </c>
      <c r="EI173" s="36">
        <f t="shared" ca="1" si="157"/>
        <v>1.7015504589473679E-2</v>
      </c>
      <c r="EJ173" s="36">
        <f t="shared" ca="1" si="157"/>
        <v>1.1756166807272723E-2</v>
      </c>
      <c r="EK173" s="36">
        <f t="shared" ca="1" si="157"/>
        <v>1.0345426790399999E-2</v>
      </c>
      <c r="EL173" s="36">
        <f t="shared" ca="1" si="157"/>
        <v>1.0345426790399999E-2</v>
      </c>
      <c r="EM173" s="36">
        <f t="shared" ca="1" si="157"/>
        <v>1.0345426790399999E-2</v>
      </c>
      <c r="EN173" s="36">
        <f t="shared" ca="1" si="157"/>
        <v>1.0345426790399999E-2</v>
      </c>
      <c r="EO173" s="36">
        <f t="shared" ca="1" si="157"/>
        <v>1.0345426790399999E-2</v>
      </c>
      <c r="EP173" s="56">
        <f t="shared" ca="1" si="157"/>
        <v>1.0345426790399999E-2</v>
      </c>
      <c r="EQ173" s="56">
        <f t="shared" ca="1" si="157"/>
        <v>1.0345426790399999E-2</v>
      </c>
      <c r="ER173" s="56">
        <f t="shared" ca="1" si="157"/>
        <v>2.0690853580799997E-2</v>
      </c>
      <c r="ES173" s="56">
        <f t="shared" ca="1" si="157"/>
        <v>3.1036280371199994E-2</v>
      </c>
      <c r="ET173" s="56">
        <f t="shared" ca="1" si="157"/>
        <v>5.1727133951999987E-2</v>
      </c>
      <c r="EU173" s="82">
        <f t="shared" ca="1" si="144"/>
        <v>0.10345426790399997</v>
      </c>
      <c r="EV173" s="82">
        <f t="shared" ca="1" si="144"/>
        <v>0.20690853580799995</v>
      </c>
      <c r="EW173" s="82">
        <f t="shared" ca="1" si="144"/>
        <v>0.4138170716159999</v>
      </c>
      <c r="EX173" s="82">
        <f t="shared" ca="1" si="144"/>
        <v>0.8276341432319998</v>
      </c>
    </row>
    <row r="174" spans="19:154" x14ac:dyDescent="0.15">
      <c r="S174" s="36">
        <v>171</v>
      </c>
      <c r="T174" s="40">
        <f>引用信息!W193</f>
        <v>235.7217001895323</v>
      </c>
      <c r="U174" s="40">
        <f>引用信息!X193</f>
        <v>16.768275470467692</v>
      </c>
      <c r="V174" s="40">
        <f>引用信息!Y193</f>
        <v>6.6943999999999999</v>
      </c>
      <c r="W174" s="40">
        <f>引用信息!Z193</f>
        <v>1.7959715400000005</v>
      </c>
      <c r="X174" s="40">
        <f>引用信息!AA193</f>
        <v>0.51965279999999991</v>
      </c>
      <c r="Y174" s="37">
        <f>IF(INT(求节点($J$4:$J$21,$I$4:$I$21,节奏总纲!AD174))&gt;$I$21,$I$21,INT(求节点($J$4:$J$21,$I$4:$I$21,节奏总纲!AD174)))</f>
        <v>18</v>
      </c>
      <c r="Z174" s="37">
        <f>IF(INT(求节点($J$4:$J$21,$I$4:$I$21,节奏总纲!AE174))&gt;$I$21,$I$21,INT(求节点($J$4:$J$21,$I$4:$I$21,节奏总纲!AE174)))</f>
        <v>18</v>
      </c>
      <c r="AA174" s="37">
        <f>IF(INT(求节点($J$4:$J$21,$I$4:$I$21,节奏总纲!AF174))&gt;$I$21,$I$21,INT(求节点($J$4:$J$21,$I$4:$I$21,节奏总纲!AF174)))</f>
        <v>18</v>
      </c>
      <c r="AB174" s="37">
        <f>IF(INT(求节点($J$4:$J$21,$I$4:$I$21,节奏总纲!AG174))&gt;$I$21,$I$21,INT(求节点($J$4:$J$21,$I$4:$I$21,节奏总纲!AG174)))</f>
        <v>18</v>
      </c>
      <c r="AC174" s="37">
        <f>IF(INT(求节点($J$4:$J$21,$I$4:$I$21,节奏总纲!AH174))&gt;$I$21,$I$21,INT(求节点($J$4:$J$21,$I$4:$I$21,节奏总纲!AH174)))</f>
        <v>18</v>
      </c>
      <c r="AD174" s="55">
        <f>('[2]功能-行军令'!F$7+'[2]功能-行军令'!F$14+24*60/'[2]功能-行军令'!$F$18)*'[2]功能-行军令'!$AJ$7</f>
        <v>27.599999999999998</v>
      </c>
      <c r="AE174" s="55">
        <f>('[2]功能-行军令'!G$7+'[2]功能-行军令'!G$14+24*60/'[2]功能-行军令'!$F$18)*'[2]功能-行军令'!$AJ$7</f>
        <v>40.199999999999996</v>
      </c>
      <c r="AF174" s="55">
        <f>('[2]功能-行军令'!H$7+'[2]功能-行军令'!H$14+24*60/'[2]功能-行军令'!$F$18)*'[2]功能-行军令'!$AJ$7</f>
        <v>54.6</v>
      </c>
      <c r="AG174" s="55">
        <f>('[2]功能-行军令'!I$7+'[2]功能-行军令'!I$14+24*60/'[2]功能-行军令'!$F$18)*'[2]功能-行军令'!$AJ$7</f>
        <v>61.8</v>
      </c>
      <c r="AH174" s="55">
        <f>('[2]功能-行军令'!J$7+'[2]功能-行军令'!J$14+24*60/'[2]功能-行军令'!$F$18)*'[2]功能-行军令'!$AJ$7</f>
        <v>61.8</v>
      </c>
      <c r="AL174" s="35">
        <v>171</v>
      </c>
      <c r="AM174" s="28">
        <f t="shared" ca="1" si="158"/>
        <v>11.828651420547526</v>
      </c>
      <c r="AN174" s="28">
        <f t="shared" ca="1" si="158"/>
        <v>6.4071861861299091</v>
      </c>
      <c r="AO174" s="28">
        <f t="shared" ca="1" si="158"/>
        <v>4.0466439070294165</v>
      </c>
      <c r="AP174" s="28">
        <f t="shared" ca="1" si="158"/>
        <v>2.7958630630385048</v>
      </c>
      <c r="AQ174" s="28">
        <f t="shared" ca="1" si="158"/>
        <v>2.4603594954738854</v>
      </c>
      <c r="AR174" s="28">
        <f t="shared" ca="1" si="158"/>
        <v>2.4603594954738854</v>
      </c>
      <c r="AS174" s="28">
        <f t="shared" ca="1" si="158"/>
        <v>2.4603594954738854</v>
      </c>
      <c r="AT174" s="28">
        <f t="shared" ca="1" si="158"/>
        <v>2.4603594954738854</v>
      </c>
      <c r="AU174" s="28">
        <f t="shared" ca="1" si="159"/>
        <v>2.4603594954738854</v>
      </c>
      <c r="AV174" s="28">
        <f t="shared" ca="1" si="160"/>
        <v>2.4603594954738854</v>
      </c>
      <c r="AW174" s="28">
        <f t="shared" ca="1" si="160"/>
        <v>2.4603594954738854</v>
      </c>
      <c r="AX174" s="28">
        <f t="shared" ca="1" si="160"/>
        <v>4.9207189909477709</v>
      </c>
      <c r="AY174" s="28">
        <f t="shared" ca="1" si="160"/>
        <v>7.3810784864216563</v>
      </c>
      <c r="AZ174" s="28">
        <f t="shared" ca="1" si="160"/>
        <v>12.30179747736943</v>
      </c>
      <c r="BA174" s="28">
        <f t="shared" ca="1" si="139"/>
        <v>24.60359495473886</v>
      </c>
      <c r="BB174" s="28">
        <f t="shared" ca="1" si="139"/>
        <v>49.207189909477719</v>
      </c>
      <c r="BC174" s="28">
        <f t="shared" ca="1" si="139"/>
        <v>98.414379818955439</v>
      </c>
      <c r="BD174" s="28">
        <f t="shared" ca="1" si="139"/>
        <v>196.82875963791088</v>
      </c>
      <c r="BE174" s="28"/>
      <c r="BF174" s="28">
        <f t="shared" ca="1" si="125"/>
        <v>435.95838032088432</v>
      </c>
      <c r="BG174" s="28"/>
      <c r="BI174" s="28"/>
      <c r="BJ174" s="28"/>
      <c r="BK174" s="28"/>
      <c r="BL174" s="36">
        <v>171</v>
      </c>
      <c r="BM174" s="36">
        <f t="shared" ref="BM174:BZ183" ca="1" si="161">IF(OFFSET($X$3,$S174,BM$1)&lt;BM$3,0,
OFFSET($S$3,$S174,BM$1)
*IFERROR(INDEX($K$49:$K$66,OFFSET($X$3,$S174,BM$1)-BM$3+1),0)
*OFFSET($AC$3,$S174,BM$1)
/(INDEX($D$4:$D$21,BM$3)
*INDEX($E$4:$E$21,BM$3)))</f>
        <v>10.009106038817063</v>
      </c>
      <c r="BN174" s="36">
        <f t="shared" ca="1" si="161"/>
        <v>5.4215991043592417</v>
      </c>
      <c r="BO174" s="36">
        <f t="shared" ca="1" si="161"/>
        <v>3.4241678553847841</v>
      </c>
      <c r="BP174" s="36">
        <f t="shared" ca="1" si="161"/>
        <v>2.3657887000840323</v>
      </c>
      <c r="BQ174" s="36">
        <f t="shared" ca="1" si="161"/>
        <v>2.0818940560739487</v>
      </c>
      <c r="BR174" s="36">
        <f t="shared" ca="1" si="161"/>
        <v>2.0818940560739487</v>
      </c>
      <c r="BS174" s="36">
        <f t="shared" ca="1" si="161"/>
        <v>2.0818940560739487</v>
      </c>
      <c r="BT174" s="36">
        <f t="shared" ca="1" si="161"/>
        <v>2.0818940560739487</v>
      </c>
      <c r="BU174" s="36">
        <f t="shared" ca="1" si="161"/>
        <v>2.0818940560739487</v>
      </c>
      <c r="BV174" s="56">
        <f t="shared" ca="1" si="161"/>
        <v>2.0818940560739487</v>
      </c>
      <c r="BW174" s="56">
        <f t="shared" ca="1" si="161"/>
        <v>2.0818940560739487</v>
      </c>
      <c r="BX174" s="56">
        <f t="shared" ca="1" si="161"/>
        <v>4.1637881121478975</v>
      </c>
      <c r="BY174" s="56">
        <f t="shared" ca="1" si="161"/>
        <v>6.2456821682218475</v>
      </c>
      <c r="BZ174" s="56">
        <f t="shared" ca="1" si="161"/>
        <v>10.409470280369746</v>
      </c>
      <c r="CA174" s="82">
        <f t="shared" ca="1" si="140"/>
        <v>20.818940560739492</v>
      </c>
      <c r="CB174" s="82">
        <f t="shared" ca="1" si="140"/>
        <v>41.637881121478983</v>
      </c>
      <c r="CC174" s="82">
        <f t="shared" ca="1" si="140"/>
        <v>83.275762242957967</v>
      </c>
      <c r="CD174" s="82">
        <f t="shared" ca="1" si="140"/>
        <v>166.55152448591593</v>
      </c>
      <c r="CE174" s="36">
        <f t="shared" ref="CE174:CR183" ca="1" si="162">IF(OFFSET($X$3,$S174,CE$1)&lt;CE$3,0,
OFFSET($S$3,$S174,CE$1)
*IFERROR(INDEX($K$49:$K$66,OFFSET($X$3,$S174,CE$1)-CE$3+1),0)
*OFFSET($AC$3,$S174,CE$1)
/(INDEX($D$4:$D$21,CE$3)
*INDEX($E$4:$E$21,CE$3)))</f>
        <v>1.0370533444812327</v>
      </c>
      <c r="CF174" s="36">
        <f t="shared" ca="1" si="162"/>
        <v>0.56173722826066763</v>
      </c>
      <c r="CG174" s="36">
        <f t="shared" ca="1" si="162"/>
        <v>0.35478140732252694</v>
      </c>
      <c r="CH174" s="36">
        <f t="shared" ca="1" si="162"/>
        <v>0.24512169960465494</v>
      </c>
      <c r="CI174" s="36">
        <f t="shared" ca="1" si="162"/>
        <v>0.21570709565209636</v>
      </c>
      <c r="CJ174" s="36">
        <f t="shared" ca="1" si="162"/>
        <v>0.21570709565209636</v>
      </c>
      <c r="CK174" s="36">
        <f t="shared" ca="1" si="162"/>
        <v>0.21570709565209636</v>
      </c>
      <c r="CL174" s="36">
        <f t="shared" ca="1" si="162"/>
        <v>0.21570709565209636</v>
      </c>
      <c r="CM174" s="36">
        <f t="shared" ca="1" si="162"/>
        <v>0.21570709565209636</v>
      </c>
      <c r="CN174" s="56">
        <f t="shared" ca="1" si="162"/>
        <v>0.21570709565209636</v>
      </c>
      <c r="CO174" s="56">
        <f t="shared" ca="1" si="162"/>
        <v>0.21570709565209636</v>
      </c>
      <c r="CP174" s="56">
        <f t="shared" ca="1" si="162"/>
        <v>0.43141419130419273</v>
      </c>
      <c r="CQ174" s="56">
        <f t="shared" ca="1" si="162"/>
        <v>0.64712128695628912</v>
      </c>
      <c r="CR174" s="56">
        <f t="shared" ca="1" si="162"/>
        <v>1.0785354782604819</v>
      </c>
      <c r="CS174" s="82">
        <f t="shared" ca="1" si="141"/>
        <v>2.1570709565209638</v>
      </c>
      <c r="CT174" s="82">
        <f t="shared" ca="1" si="141"/>
        <v>4.3141419130419276</v>
      </c>
      <c r="CU174" s="82">
        <f t="shared" ca="1" si="141"/>
        <v>8.6282838260838552</v>
      </c>
      <c r="CV174" s="82">
        <f t="shared" ca="1" si="141"/>
        <v>17.25656765216771</v>
      </c>
      <c r="CW174" s="36">
        <f t="shared" ref="CW174:DJ183" ca="1" si="163">IF(OFFSET($X$3,$S174,CW$1)&lt;CW$3,0,
OFFSET($S$3,$S174,CW$1)
*IFERROR(INDEX($K$49:$K$66,OFFSET($X$3,$S174,CW$1)-CW$3+1),0)
*OFFSET($AC$3,$S174,CW$1)
/(INDEX($D$4:$D$21,CW$3)
*INDEX($E$4:$E$21,CW$3)))</f>
        <v>0.5623296000000001</v>
      </c>
      <c r="CX174" s="36">
        <f t="shared" ca="1" si="163"/>
        <v>0.30459520000000001</v>
      </c>
      <c r="CY174" s="36">
        <f t="shared" ca="1" si="163"/>
        <v>0.19237591578947369</v>
      </c>
      <c r="CZ174" s="36">
        <f t="shared" ca="1" si="163"/>
        <v>0.13291426909090909</v>
      </c>
      <c r="DA174" s="36">
        <f t="shared" ca="1" si="163"/>
        <v>0.11696455680000001</v>
      </c>
      <c r="DB174" s="36">
        <f t="shared" ca="1" si="163"/>
        <v>0.11696455680000001</v>
      </c>
      <c r="DC174" s="36">
        <f t="shared" ca="1" si="163"/>
        <v>0.11696455680000001</v>
      </c>
      <c r="DD174" s="36">
        <f t="shared" ca="1" si="163"/>
        <v>0.11696455680000001</v>
      </c>
      <c r="DE174" s="36">
        <f t="shared" ca="1" si="163"/>
        <v>0.11696455680000001</v>
      </c>
      <c r="DF174" s="56">
        <f t="shared" ca="1" si="163"/>
        <v>0.11696455680000001</v>
      </c>
      <c r="DG174" s="56">
        <f t="shared" ca="1" si="163"/>
        <v>0.11696455680000001</v>
      </c>
      <c r="DH174" s="56">
        <f t="shared" ca="1" si="163"/>
        <v>0.23392911360000002</v>
      </c>
      <c r="DI174" s="56">
        <f t="shared" ca="1" si="163"/>
        <v>0.35089367039999997</v>
      </c>
      <c r="DJ174" s="56">
        <f t="shared" ca="1" si="163"/>
        <v>0.5848227840000001</v>
      </c>
      <c r="DK174" s="82">
        <f t="shared" ca="1" si="142"/>
        <v>1.1696455680000002</v>
      </c>
      <c r="DL174" s="82">
        <f t="shared" ca="1" si="142"/>
        <v>2.3392911360000004</v>
      </c>
      <c r="DM174" s="82">
        <f t="shared" ca="1" si="142"/>
        <v>4.6785822720000008</v>
      </c>
      <c r="DN174" s="82">
        <f t="shared" ca="1" si="142"/>
        <v>9.3571645440000015</v>
      </c>
      <c r="DO174" s="36">
        <f t="shared" ref="DO174:EB183" ca="1" si="164">IF(OFFSET($X$3,$S174,DO$1)&lt;DO$3,0,
OFFSET($S$3,$S174,DO$1)
*IFERROR(INDEX($K$49:$K$66,OFFSET($X$3,$S174,DO$1)-DO$3+1),0)
*OFFSET($AC$3,$S174,DO$1)
/(INDEX($D$4:$D$21,DO$3)
*INDEX($E$4:$E$21,DO$3)))</f>
        <v>0.17075544795692313</v>
      </c>
      <c r="DP174" s="36">
        <f t="shared" ca="1" si="164"/>
        <v>9.2492534310000027E-2</v>
      </c>
      <c r="DQ174" s="36">
        <f t="shared" ca="1" si="164"/>
        <v>5.8416337458947386E-2</v>
      </c>
      <c r="DR174" s="36">
        <f t="shared" ca="1" si="164"/>
        <v>4.0360378608000007E-2</v>
      </c>
      <c r="DS174" s="36">
        <f t="shared" ca="1" si="164"/>
        <v>3.551713317504001E-2</v>
      </c>
      <c r="DT174" s="36">
        <f t="shared" ca="1" si="164"/>
        <v>3.551713317504001E-2</v>
      </c>
      <c r="DU174" s="36">
        <f t="shared" ca="1" si="164"/>
        <v>3.551713317504001E-2</v>
      </c>
      <c r="DV174" s="36">
        <f t="shared" ca="1" si="164"/>
        <v>3.551713317504001E-2</v>
      </c>
      <c r="DW174" s="36">
        <f t="shared" ca="1" si="164"/>
        <v>3.551713317504001E-2</v>
      </c>
      <c r="DX174" s="56">
        <f t="shared" ca="1" si="164"/>
        <v>3.551713317504001E-2</v>
      </c>
      <c r="DY174" s="56">
        <f t="shared" ca="1" si="164"/>
        <v>3.551713317504001E-2</v>
      </c>
      <c r="DZ174" s="56">
        <f t="shared" ca="1" si="164"/>
        <v>7.1034266350080019E-2</v>
      </c>
      <c r="EA174" s="56">
        <f t="shared" ca="1" si="164"/>
        <v>0.10655139952512002</v>
      </c>
      <c r="EB174" s="56">
        <f t="shared" ca="1" si="164"/>
        <v>0.17758566587520005</v>
      </c>
      <c r="EC174" s="82">
        <f t="shared" ca="1" si="143"/>
        <v>0.35517133175040011</v>
      </c>
      <c r="ED174" s="82">
        <f t="shared" ca="1" si="143"/>
        <v>0.71034266350080022</v>
      </c>
      <c r="EE174" s="82">
        <f t="shared" ca="1" si="143"/>
        <v>1.4206853270016004</v>
      </c>
      <c r="EF174" s="82">
        <f t="shared" ca="1" si="143"/>
        <v>2.8413706540032009</v>
      </c>
      <c r="EG174" s="36">
        <f t="shared" ref="EG174:ET183" ca="1" si="165">IF(OFFSET($X$3,$S174,EG$1)&lt;EG$3,0,
OFFSET($S$3,$S174,EG$1)
*IFERROR(INDEX($K$49:$K$66,OFFSET($X$3,$S174,EG$1)-EG$3+1),0)
*OFFSET($AC$3,$S174,EG$1)
/(INDEX($D$4:$D$21,EG$3)
*INDEX($E$4:$E$21,EG$3)))</f>
        <v>4.9406989292307683E-2</v>
      </c>
      <c r="EH174" s="36">
        <f t="shared" ca="1" si="165"/>
        <v>2.6762119199999993E-2</v>
      </c>
      <c r="EI174" s="36">
        <f t="shared" ca="1" si="165"/>
        <v>1.6902391073684207E-2</v>
      </c>
      <c r="EJ174" s="36">
        <f t="shared" ca="1" si="165"/>
        <v>1.1678015650909087E-2</v>
      </c>
      <c r="EK174" s="36">
        <f t="shared" ca="1" si="165"/>
        <v>1.0276653772799998E-2</v>
      </c>
      <c r="EL174" s="36">
        <f t="shared" ca="1" si="165"/>
        <v>1.0276653772799998E-2</v>
      </c>
      <c r="EM174" s="36">
        <f t="shared" ca="1" si="165"/>
        <v>1.0276653772799998E-2</v>
      </c>
      <c r="EN174" s="36">
        <f t="shared" ca="1" si="165"/>
        <v>1.0276653772799998E-2</v>
      </c>
      <c r="EO174" s="36">
        <f t="shared" ca="1" si="165"/>
        <v>1.0276653772799998E-2</v>
      </c>
      <c r="EP174" s="56">
        <f t="shared" ca="1" si="165"/>
        <v>1.0276653772799998E-2</v>
      </c>
      <c r="EQ174" s="56">
        <f t="shared" ca="1" si="165"/>
        <v>1.0276653772799998E-2</v>
      </c>
      <c r="ER174" s="56">
        <f t="shared" ca="1" si="165"/>
        <v>2.0553307545599996E-2</v>
      </c>
      <c r="ES174" s="56">
        <f t="shared" ca="1" si="165"/>
        <v>3.0829961318399993E-2</v>
      </c>
      <c r="ET174" s="56">
        <f t="shared" ca="1" si="165"/>
        <v>5.1383268863999992E-2</v>
      </c>
      <c r="EU174" s="82">
        <f t="shared" ca="1" si="144"/>
        <v>0.10276653772799998</v>
      </c>
      <c r="EV174" s="82">
        <f t="shared" ca="1" si="144"/>
        <v>0.20553307545599997</v>
      </c>
      <c r="EW174" s="82">
        <f t="shared" ca="1" si="144"/>
        <v>0.41106615091199994</v>
      </c>
      <c r="EX174" s="82">
        <f t="shared" ca="1" si="144"/>
        <v>0.82213230182399988</v>
      </c>
    </row>
    <row r="175" spans="19:154" x14ac:dyDescent="0.15">
      <c r="S175" s="36">
        <v>172</v>
      </c>
      <c r="T175" s="40">
        <f>引用信息!W194</f>
        <v>234.14421271216452</v>
      </c>
      <c r="U175" s="40">
        <f>引用信息!X194</f>
        <v>16.656059477835498</v>
      </c>
      <c r="V175" s="40">
        <f>引用信息!Y194</f>
        <v>6.6496000000000004</v>
      </c>
      <c r="W175" s="40">
        <f>引用信息!Z194</f>
        <v>1.7839526100000005</v>
      </c>
      <c r="X175" s="40">
        <f>引用信息!AA194</f>
        <v>0.51617519999999995</v>
      </c>
      <c r="Y175" s="37">
        <f>IF(INT(求节点($J$4:$J$21,$I$4:$I$21,节奏总纲!AD175))&gt;$I$21,$I$21,INT(求节点($J$4:$J$21,$I$4:$I$21,节奏总纲!AD175)))</f>
        <v>18</v>
      </c>
      <c r="Z175" s="37">
        <f>IF(INT(求节点($J$4:$J$21,$I$4:$I$21,节奏总纲!AE175))&gt;$I$21,$I$21,INT(求节点($J$4:$J$21,$I$4:$I$21,节奏总纲!AE175)))</f>
        <v>18</v>
      </c>
      <c r="AA175" s="37">
        <f>IF(INT(求节点($J$4:$J$21,$I$4:$I$21,节奏总纲!AF175))&gt;$I$21,$I$21,INT(求节点($J$4:$J$21,$I$4:$I$21,节奏总纲!AF175)))</f>
        <v>18</v>
      </c>
      <c r="AB175" s="37">
        <f>IF(INT(求节点($J$4:$J$21,$I$4:$I$21,节奏总纲!AG175))&gt;$I$21,$I$21,INT(求节点($J$4:$J$21,$I$4:$I$21,节奏总纲!AG175)))</f>
        <v>18</v>
      </c>
      <c r="AC175" s="37">
        <f>IF(INT(求节点($J$4:$J$21,$I$4:$I$21,节奏总纲!AH175))&gt;$I$21,$I$21,INT(求节点($J$4:$J$21,$I$4:$I$21,节奏总纲!AH175)))</f>
        <v>18</v>
      </c>
      <c r="AD175" s="55">
        <f>('[2]功能-行军令'!F$7+'[2]功能-行军令'!F$14+24*60/'[2]功能-行军令'!$F$18)*'[2]功能-行军令'!$AJ$7</f>
        <v>27.599999999999998</v>
      </c>
      <c r="AE175" s="55">
        <f>('[2]功能-行军令'!G$7+'[2]功能-行军令'!G$14+24*60/'[2]功能-行军令'!$F$18)*'[2]功能-行军令'!$AJ$7</f>
        <v>40.199999999999996</v>
      </c>
      <c r="AF175" s="55">
        <f>('[2]功能-行军令'!H$7+'[2]功能-行军令'!H$14+24*60/'[2]功能-行军令'!$F$18)*'[2]功能-行军令'!$AJ$7</f>
        <v>54.6</v>
      </c>
      <c r="AG175" s="55">
        <f>('[2]功能-行军令'!I$7+'[2]功能-行军令'!I$14+24*60/'[2]功能-行军令'!$F$18)*'[2]功能-行军令'!$AJ$7</f>
        <v>61.8</v>
      </c>
      <c r="AH175" s="55">
        <f>('[2]功能-行军令'!J$7+'[2]功能-行军令'!J$14+24*60/'[2]功能-行军令'!$F$18)*'[2]功能-行军令'!$AJ$7</f>
        <v>61.8</v>
      </c>
      <c r="AL175" s="35">
        <v>172</v>
      </c>
      <c r="AM175" s="28">
        <f t="shared" ref="AM175:AT184" ca="1" si="166">SUMIF($BM$3:$EX$3,AM$3,$BM175:$EX175)</f>
        <v>11.749492185419578</v>
      </c>
      <c r="AN175" s="28">
        <f t="shared" ca="1" si="166"/>
        <v>6.3643082671022713</v>
      </c>
      <c r="AO175" s="28">
        <f t="shared" ca="1" si="166"/>
        <v>4.0195631160645924</v>
      </c>
      <c r="AP175" s="28">
        <f t="shared" ca="1" si="166"/>
        <v>2.7771526983719004</v>
      </c>
      <c r="AQ175" s="28">
        <f t="shared" ca="1" si="166"/>
        <v>2.4438943745672725</v>
      </c>
      <c r="AR175" s="28">
        <f t="shared" ca="1" si="166"/>
        <v>2.4438943745672725</v>
      </c>
      <c r="AS175" s="28">
        <f t="shared" ca="1" si="166"/>
        <v>2.4438943745672725</v>
      </c>
      <c r="AT175" s="28">
        <f t="shared" ca="1" si="166"/>
        <v>2.4438943745672725</v>
      </c>
      <c r="AU175" s="28">
        <f t="shared" ca="1" si="159"/>
        <v>2.4438943745672725</v>
      </c>
      <c r="AV175" s="28">
        <f t="shared" ca="1" si="160"/>
        <v>2.4438943745672725</v>
      </c>
      <c r="AW175" s="28">
        <f t="shared" ca="1" si="160"/>
        <v>2.4438943745672725</v>
      </c>
      <c r="AX175" s="28">
        <f t="shared" ca="1" si="160"/>
        <v>4.8877887491345451</v>
      </c>
      <c r="AY175" s="28">
        <f t="shared" ca="1" si="160"/>
        <v>7.3316831237018185</v>
      </c>
      <c r="AZ175" s="28">
        <f t="shared" ca="1" si="160"/>
        <v>12.219471872836365</v>
      </c>
      <c r="BA175" s="28">
        <f t="shared" ca="1" si="139"/>
        <v>24.438943745672731</v>
      </c>
      <c r="BB175" s="28">
        <f t="shared" ca="1" si="139"/>
        <v>48.877887491345462</v>
      </c>
      <c r="BC175" s="28">
        <f t="shared" ca="1" si="139"/>
        <v>97.755774982690923</v>
      </c>
      <c r="BD175" s="28">
        <f t="shared" ca="1" si="139"/>
        <v>195.51154996538185</v>
      </c>
      <c r="BE175" s="28"/>
      <c r="BF175" s="28">
        <f t="shared" ca="1" si="125"/>
        <v>433.04087681969293</v>
      </c>
      <c r="BG175" s="28"/>
      <c r="BI175" s="28"/>
      <c r="BJ175" s="28"/>
      <c r="BK175" s="28"/>
      <c r="BL175" s="36">
        <v>172</v>
      </c>
      <c r="BM175" s="36">
        <f t="shared" ca="1" si="161"/>
        <v>9.942123493624214</v>
      </c>
      <c r="BN175" s="36">
        <f t="shared" ca="1" si="161"/>
        <v>5.3853168923797829</v>
      </c>
      <c r="BO175" s="36">
        <f t="shared" ca="1" si="161"/>
        <v>3.4012527741345995</v>
      </c>
      <c r="BP175" s="36">
        <f t="shared" ca="1" si="161"/>
        <v>2.3499564621293594</v>
      </c>
      <c r="BQ175" s="36">
        <f t="shared" ca="1" si="161"/>
        <v>2.0679616866738364</v>
      </c>
      <c r="BR175" s="36">
        <f t="shared" ca="1" si="161"/>
        <v>2.0679616866738364</v>
      </c>
      <c r="BS175" s="36">
        <f t="shared" ca="1" si="161"/>
        <v>2.0679616866738364</v>
      </c>
      <c r="BT175" s="36">
        <f t="shared" ca="1" si="161"/>
        <v>2.0679616866738364</v>
      </c>
      <c r="BU175" s="36">
        <f t="shared" ca="1" si="161"/>
        <v>2.0679616866738364</v>
      </c>
      <c r="BV175" s="56">
        <f t="shared" ca="1" si="161"/>
        <v>2.0679616866738364</v>
      </c>
      <c r="BW175" s="56">
        <f t="shared" ca="1" si="161"/>
        <v>2.0679616866738364</v>
      </c>
      <c r="BX175" s="56">
        <f t="shared" ca="1" si="161"/>
        <v>4.1359233733476728</v>
      </c>
      <c r="BY175" s="56">
        <f t="shared" ca="1" si="161"/>
        <v>6.203885060021511</v>
      </c>
      <c r="BZ175" s="56">
        <f t="shared" ca="1" si="161"/>
        <v>10.339808433369186</v>
      </c>
      <c r="CA175" s="82">
        <f t="shared" ca="1" si="140"/>
        <v>20.679616866738371</v>
      </c>
      <c r="CB175" s="82">
        <f t="shared" ca="1" si="140"/>
        <v>41.359233733476742</v>
      </c>
      <c r="CC175" s="82">
        <f t="shared" ca="1" si="140"/>
        <v>82.718467466953484</v>
      </c>
      <c r="CD175" s="82">
        <f t="shared" ca="1" si="140"/>
        <v>165.43693493390697</v>
      </c>
      <c r="CE175" s="36">
        <f t="shared" ca="1" si="162"/>
        <v>1.0301132169369032</v>
      </c>
      <c r="CF175" s="36">
        <f t="shared" ca="1" si="162"/>
        <v>0.55797799250748914</v>
      </c>
      <c r="CG175" s="36">
        <f t="shared" ca="1" si="162"/>
        <v>0.35240715316262472</v>
      </c>
      <c r="CH175" s="36">
        <f t="shared" ca="1" si="162"/>
        <v>0.24348130582144978</v>
      </c>
      <c r="CI175" s="36">
        <f t="shared" ca="1" si="162"/>
        <v>0.21426354912287585</v>
      </c>
      <c r="CJ175" s="36">
        <f t="shared" ca="1" si="162"/>
        <v>0.21426354912287585</v>
      </c>
      <c r="CK175" s="36">
        <f t="shared" ca="1" si="162"/>
        <v>0.21426354912287585</v>
      </c>
      <c r="CL175" s="36">
        <f t="shared" ca="1" si="162"/>
        <v>0.21426354912287585</v>
      </c>
      <c r="CM175" s="36">
        <f t="shared" ca="1" si="162"/>
        <v>0.21426354912287585</v>
      </c>
      <c r="CN175" s="56">
        <f t="shared" ca="1" si="162"/>
        <v>0.21426354912287585</v>
      </c>
      <c r="CO175" s="56">
        <f t="shared" ca="1" si="162"/>
        <v>0.21426354912287585</v>
      </c>
      <c r="CP175" s="56">
        <f t="shared" ca="1" si="162"/>
        <v>0.42852709824575169</v>
      </c>
      <c r="CQ175" s="56">
        <f t="shared" ca="1" si="162"/>
        <v>0.64279064736862745</v>
      </c>
      <c r="CR175" s="56">
        <f t="shared" ca="1" si="162"/>
        <v>1.0713177456143792</v>
      </c>
      <c r="CS175" s="82">
        <f t="shared" ca="1" si="141"/>
        <v>2.1426354912287584</v>
      </c>
      <c r="CT175" s="82">
        <f t="shared" ca="1" si="141"/>
        <v>4.2852709824575168</v>
      </c>
      <c r="CU175" s="82">
        <f t="shared" ca="1" si="141"/>
        <v>8.5705419649150336</v>
      </c>
      <c r="CV175" s="82">
        <f t="shared" ca="1" si="141"/>
        <v>17.141083929830067</v>
      </c>
      <c r="CW175" s="36">
        <f t="shared" ca="1" si="163"/>
        <v>0.55856640000000002</v>
      </c>
      <c r="CX175" s="36">
        <f t="shared" ca="1" si="163"/>
        <v>0.30255680000000001</v>
      </c>
      <c r="CY175" s="36">
        <f t="shared" ca="1" si="163"/>
        <v>0.1910885052631579</v>
      </c>
      <c r="CZ175" s="36">
        <f t="shared" ca="1" si="163"/>
        <v>0.13202478545454543</v>
      </c>
      <c r="DA175" s="36">
        <f t="shared" ca="1" si="163"/>
        <v>0.1161818112</v>
      </c>
      <c r="DB175" s="36">
        <f t="shared" ca="1" si="163"/>
        <v>0.1161818112</v>
      </c>
      <c r="DC175" s="36">
        <f t="shared" ca="1" si="163"/>
        <v>0.1161818112</v>
      </c>
      <c r="DD175" s="36">
        <f t="shared" ca="1" si="163"/>
        <v>0.1161818112</v>
      </c>
      <c r="DE175" s="36">
        <f t="shared" ca="1" si="163"/>
        <v>0.1161818112</v>
      </c>
      <c r="DF175" s="56">
        <f t="shared" ca="1" si="163"/>
        <v>0.1161818112</v>
      </c>
      <c r="DG175" s="56">
        <f t="shared" ca="1" si="163"/>
        <v>0.1161818112</v>
      </c>
      <c r="DH175" s="56">
        <f t="shared" ca="1" si="163"/>
        <v>0.2323636224</v>
      </c>
      <c r="DI175" s="56">
        <f t="shared" ca="1" si="163"/>
        <v>0.34854543360000001</v>
      </c>
      <c r="DJ175" s="56">
        <f t="shared" ca="1" si="163"/>
        <v>0.58090905600000009</v>
      </c>
      <c r="DK175" s="82">
        <f t="shared" ca="1" si="142"/>
        <v>1.1618181120000002</v>
      </c>
      <c r="DL175" s="82">
        <f t="shared" ca="1" si="142"/>
        <v>2.3236362240000004</v>
      </c>
      <c r="DM175" s="82">
        <f t="shared" ca="1" si="142"/>
        <v>4.6472724480000007</v>
      </c>
      <c r="DN175" s="82">
        <f t="shared" ca="1" si="142"/>
        <v>9.2945448960000014</v>
      </c>
      <c r="DO175" s="36">
        <f t="shared" ca="1" si="164"/>
        <v>0.1696127250738462</v>
      </c>
      <c r="DP175" s="36">
        <f t="shared" ca="1" si="164"/>
        <v>9.1873559415000028E-2</v>
      </c>
      <c r="DQ175" s="36">
        <f t="shared" ca="1" si="164"/>
        <v>5.8025405946315806E-2</v>
      </c>
      <c r="DR175" s="36">
        <f t="shared" ca="1" si="164"/>
        <v>4.0090280472000007E-2</v>
      </c>
      <c r="DS175" s="36">
        <f t="shared" ca="1" si="164"/>
        <v>3.5279446815360008E-2</v>
      </c>
      <c r="DT175" s="36">
        <f t="shared" ca="1" si="164"/>
        <v>3.5279446815360008E-2</v>
      </c>
      <c r="DU175" s="36">
        <f t="shared" ca="1" si="164"/>
        <v>3.5279446815360008E-2</v>
      </c>
      <c r="DV175" s="36">
        <f t="shared" ca="1" si="164"/>
        <v>3.5279446815360008E-2</v>
      </c>
      <c r="DW175" s="36">
        <f t="shared" ca="1" si="164"/>
        <v>3.5279446815360008E-2</v>
      </c>
      <c r="DX175" s="56">
        <f t="shared" ca="1" si="164"/>
        <v>3.5279446815360008E-2</v>
      </c>
      <c r="DY175" s="56">
        <f t="shared" ca="1" si="164"/>
        <v>3.5279446815360008E-2</v>
      </c>
      <c r="DZ175" s="56">
        <f t="shared" ca="1" si="164"/>
        <v>7.0558893630720015E-2</v>
      </c>
      <c r="EA175" s="56">
        <f t="shared" ca="1" si="164"/>
        <v>0.10583834044608002</v>
      </c>
      <c r="EB175" s="56">
        <f t="shared" ca="1" si="164"/>
        <v>0.17639723407680002</v>
      </c>
      <c r="EC175" s="82">
        <f t="shared" ca="1" si="143"/>
        <v>0.35279446815360005</v>
      </c>
      <c r="ED175" s="82">
        <f t="shared" ca="1" si="143"/>
        <v>0.7055889363072001</v>
      </c>
      <c r="EE175" s="82">
        <f t="shared" ca="1" si="143"/>
        <v>1.4111778726144002</v>
      </c>
      <c r="EF175" s="82">
        <f t="shared" ca="1" si="143"/>
        <v>2.8223557452288004</v>
      </c>
      <c r="EG175" s="36">
        <f t="shared" ca="1" si="165"/>
        <v>4.9076349784615378E-2</v>
      </c>
      <c r="EH175" s="36">
        <f t="shared" ca="1" si="165"/>
        <v>2.6583022799999995E-2</v>
      </c>
      <c r="EI175" s="36">
        <f t="shared" ca="1" si="165"/>
        <v>1.6789277557894732E-2</v>
      </c>
      <c r="EJ175" s="36">
        <f t="shared" ca="1" si="165"/>
        <v>1.1599864494545451E-2</v>
      </c>
      <c r="EK175" s="36">
        <f t="shared" ca="1" si="165"/>
        <v>1.0207880755199999E-2</v>
      </c>
      <c r="EL175" s="36">
        <f t="shared" ca="1" si="165"/>
        <v>1.0207880755199999E-2</v>
      </c>
      <c r="EM175" s="36">
        <f t="shared" ca="1" si="165"/>
        <v>1.0207880755199999E-2</v>
      </c>
      <c r="EN175" s="36">
        <f t="shared" ca="1" si="165"/>
        <v>1.0207880755199999E-2</v>
      </c>
      <c r="EO175" s="36">
        <f t="shared" ca="1" si="165"/>
        <v>1.0207880755199999E-2</v>
      </c>
      <c r="EP175" s="56">
        <f t="shared" ca="1" si="165"/>
        <v>1.0207880755199999E-2</v>
      </c>
      <c r="EQ175" s="56">
        <f t="shared" ca="1" si="165"/>
        <v>1.0207880755199999E-2</v>
      </c>
      <c r="ER175" s="56">
        <f t="shared" ca="1" si="165"/>
        <v>2.0415761510399998E-2</v>
      </c>
      <c r="ES175" s="56">
        <f t="shared" ca="1" si="165"/>
        <v>3.0623642265599993E-2</v>
      </c>
      <c r="ET175" s="56">
        <f t="shared" ca="1" si="165"/>
        <v>5.1039403775999997E-2</v>
      </c>
      <c r="EU175" s="82">
        <f t="shared" ca="1" si="144"/>
        <v>0.10207880755199999</v>
      </c>
      <c r="EV175" s="82">
        <f t="shared" ca="1" si="144"/>
        <v>0.20415761510399999</v>
      </c>
      <c r="EW175" s="82">
        <f t="shared" ca="1" si="144"/>
        <v>0.40831523020799998</v>
      </c>
      <c r="EX175" s="82">
        <f t="shared" ca="1" si="144"/>
        <v>0.81663046041599996</v>
      </c>
    </row>
    <row r="176" spans="19:154" x14ac:dyDescent="0.15">
      <c r="S176" s="36">
        <v>173</v>
      </c>
      <c r="T176" s="40">
        <f>引用信息!W195</f>
        <v>232.56672523479665</v>
      </c>
      <c r="U176" s="40">
        <f>引用信息!X195</f>
        <v>16.543843485203301</v>
      </c>
      <c r="V176" s="40">
        <f>引用信息!Y195</f>
        <v>6.6047999999999991</v>
      </c>
      <c r="W176" s="40">
        <f>引用信息!Z195</f>
        <v>1.7719336800000001</v>
      </c>
      <c r="X176" s="40">
        <f>引用信息!AA195</f>
        <v>0.51269759999999986</v>
      </c>
      <c r="Y176" s="37">
        <f>IF(INT(求节点($J$4:$J$21,$I$4:$I$21,节奏总纲!AD176))&gt;$I$21,$I$21,INT(求节点($J$4:$J$21,$I$4:$I$21,节奏总纲!AD176)))</f>
        <v>18</v>
      </c>
      <c r="Z176" s="37">
        <f>IF(INT(求节点($J$4:$J$21,$I$4:$I$21,节奏总纲!AE176))&gt;$I$21,$I$21,INT(求节点($J$4:$J$21,$I$4:$I$21,节奏总纲!AE176)))</f>
        <v>18</v>
      </c>
      <c r="AA176" s="37">
        <f>IF(INT(求节点($J$4:$J$21,$I$4:$I$21,节奏总纲!AF176))&gt;$I$21,$I$21,INT(求节点($J$4:$J$21,$I$4:$I$21,节奏总纲!AF176)))</f>
        <v>18</v>
      </c>
      <c r="AB176" s="37">
        <f>IF(INT(求节点($J$4:$J$21,$I$4:$I$21,节奏总纲!AG176))&gt;$I$21,$I$21,INT(求节点($J$4:$J$21,$I$4:$I$21,节奏总纲!AG176)))</f>
        <v>18</v>
      </c>
      <c r="AC176" s="37">
        <f>IF(INT(求节点($J$4:$J$21,$I$4:$I$21,节奏总纲!AH176))&gt;$I$21,$I$21,INT(求节点($J$4:$J$21,$I$4:$I$21,节奏总纲!AH176)))</f>
        <v>18</v>
      </c>
      <c r="AD176" s="55">
        <f>('[2]功能-行军令'!F$7+'[2]功能-行军令'!F$14+24*60/'[2]功能-行军令'!$F$18)*'[2]功能-行军令'!$AJ$7</f>
        <v>27.599999999999998</v>
      </c>
      <c r="AE176" s="55">
        <f>('[2]功能-行军令'!G$7+'[2]功能-行军令'!G$14+24*60/'[2]功能-行军令'!$F$18)*'[2]功能-行军令'!$AJ$7</f>
        <v>40.199999999999996</v>
      </c>
      <c r="AF176" s="55">
        <f>('[2]功能-行军令'!H$7+'[2]功能-行军令'!H$14+24*60/'[2]功能-行军令'!$F$18)*'[2]功能-行军令'!$AJ$7</f>
        <v>54.6</v>
      </c>
      <c r="AG176" s="55">
        <f>('[2]功能-行军令'!I$7+'[2]功能-行军令'!I$14+24*60/'[2]功能-行军令'!$F$18)*'[2]功能-行军令'!$AJ$7</f>
        <v>61.8</v>
      </c>
      <c r="AH176" s="55">
        <f>('[2]功能-行军令'!J$7+'[2]功能-行军令'!J$14+24*60/'[2]功能-行军令'!$F$18)*'[2]功能-行军令'!$AJ$7</f>
        <v>61.8</v>
      </c>
      <c r="AL176" s="35">
        <v>173</v>
      </c>
      <c r="AM176" s="28">
        <f t="shared" ca="1" si="166"/>
        <v>11.67033295029163</v>
      </c>
      <c r="AN176" s="28">
        <f t="shared" ca="1" si="166"/>
        <v>6.3214303480746317</v>
      </c>
      <c r="AO176" s="28">
        <f t="shared" ca="1" si="166"/>
        <v>3.9924823250997679</v>
      </c>
      <c r="AP176" s="28">
        <f t="shared" ca="1" si="166"/>
        <v>2.7584423337052946</v>
      </c>
      <c r="AQ176" s="28">
        <f t="shared" ca="1" si="166"/>
        <v>2.4274292536606588</v>
      </c>
      <c r="AR176" s="28">
        <f t="shared" ca="1" si="166"/>
        <v>2.4274292536606588</v>
      </c>
      <c r="AS176" s="28">
        <f t="shared" ca="1" si="166"/>
        <v>2.4274292536606588</v>
      </c>
      <c r="AT176" s="28">
        <f t="shared" ca="1" si="166"/>
        <v>2.4274292536606588</v>
      </c>
      <c r="AU176" s="28">
        <f t="shared" ca="1" si="159"/>
        <v>2.4274292536606588</v>
      </c>
      <c r="AV176" s="28">
        <f t="shared" ca="1" si="160"/>
        <v>2.4274292536606588</v>
      </c>
      <c r="AW176" s="28">
        <f t="shared" ca="1" si="160"/>
        <v>2.4274292536606588</v>
      </c>
      <c r="AX176" s="28">
        <f t="shared" ca="1" si="160"/>
        <v>4.8548585073213175</v>
      </c>
      <c r="AY176" s="28">
        <f t="shared" ca="1" si="160"/>
        <v>7.2822877609819763</v>
      </c>
      <c r="AZ176" s="28">
        <f t="shared" ca="1" si="160"/>
        <v>12.137146268303296</v>
      </c>
      <c r="BA176" s="28">
        <f t="shared" ca="1" si="139"/>
        <v>24.274292536606591</v>
      </c>
      <c r="BB176" s="28">
        <f t="shared" ca="1" si="139"/>
        <v>48.548585073213182</v>
      </c>
      <c r="BC176" s="28">
        <f t="shared" ca="1" si="139"/>
        <v>97.097170146426365</v>
      </c>
      <c r="BD176" s="28">
        <f t="shared" ca="1" si="139"/>
        <v>194.19434029285273</v>
      </c>
      <c r="BE176" s="28"/>
      <c r="BF176" s="28">
        <f t="shared" ca="1" si="125"/>
        <v>430.12337331850142</v>
      </c>
      <c r="BG176" s="28"/>
      <c r="BI176" s="28"/>
      <c r="BJ176" s="28"/>
      <c r="BK176" s="28"/>
      <c r="BL176" s="36">
        <v>173</v>
      </c>
      <c r="BM176" s="36">
        <f t="shared" ca="1" si="161"/>
        <v>9.8751409484313637</v>
      </c>
      <c r="BN176" s="36">
        <f t="shared" ca="1" si="161"/>
        <v>5.3490346804003224</v>
      </c>
      <c r="BO176" s="36">
        <f t="shared" ca="1" si="161"/>
        <v>3.378337692884414</v>
      </c>
      <c r="BP176" s="36">
        <f t="shared" ca="1" si="161"/>
        <v>2.334124224174686</v>
      </c>
      <c r="BQ176" s="36">
        <f t="shared" ca="1" si="161"/>
        <v>2.0540293172737236</v>
      </c>
      <c r="BR176" s="36">
        <f t="shared" ca="1" si="161"/>
        <v>2.0540293172737236</v>
      </c>
      <c r="BS176" s="36">
        <f t="shared" ca="1" si="161"/>
        <v>2.0540293172737236</v>
      </c>
      <c r="BT176" s="36">
        <f t="shared" ca="1" si="161"/>
        <v>2.0540293172737236</v>
      </c>
      <c r="BU176" s="36">
        <f t="shared" ca="1" si="161"/>
        <v>2.0540293172737236</v>
      </c>
      <c r="BV176" s="56">
        <f t="shared" ca="1" si="161"/>
        <v>2.0540293172737236</v>
      </c>
      <c r="BW176" s="56">
        <f t="shared" ca="1" si="161"/>
        <v>2.0540293172737236</v>
      </c>
      <c r="BX176" s="56">
        <f t="shared" ca="1" si="161"/>
        <v>4.1080586345474472</v>
      </c>
      <c r="BY176" s="56">
        <f t="shared" ca="1" si="161"/>
        <v>6.1620879518211717</v>
      </c>
      <c r="BZ176" s="56">
        <f t="shared" ca="1" si="161"/>
        <v>10.270146586368618</v>
      </c>
      <c r="CA176" s="82">
        <f t="shared" ca="1" si="140"/>
        <v>20.540293172737236</v>
      </c>
      <c r="CB176" s="82">
        <f t="shared" ca="1" si="140"/>
        <v>41.080586345474472</v>
      </c>
      <c r="CC176" s="82">
        <f t="shared" ca="1" si="140"/>
        <v>82.161172690948945</v>
      </c>
      <c r="CD176" s="82">
        <f t="shared" ca="1" si="140"/>
        <v>164.32234538189789</v>
      </c>
      <c r="CE176" s="36">
        <f t="shared" ca="1" si="162"/>
        <v>1.0231730893925732</v>
      </c>
      <c r="CF176" s="36">
        <f t="shared" ca="1" si="162"/>
        <v>0.55421875675431054</v>
      </c>
      <c r="CG176" s="36">
        <f t="shared" ca="1" si="162"/>
        <v>0.35003289900272244</v>
      </c>
      <c r="CH176" s="36">
        <f t="shared" ca="1" si="162"/>
        <v>0.24184091203824454</v>
      </c>
      <c r="CI176" s="36">
        <f t="shared" ca="1" si="162"/>
        <v>0.21282000259365524</v>
      </c>
      <c r="CJ176" s="36">
        <f t="shared" ca="1" si="162"/>
        <v>0.21282000259365524</v>
      </c>
      <c r="CK176" s="36">
        <f t="shared" ca="1" si="162"/>
        <v>0.21282000259365524</v>
      </c>
      <c r="CL176" s="36">
        <f t="shared" ca="1" si="162"/>
        <v>0.21282000259365524</v>
      </c>
      <c r="CM176" s="36">
        <f t="shared" ca="1" si="162"/>
        <v>0.21282000259365524</v>
      </c>
      <c r="CN176" s="56">
        <f t="shared" ca="1" si="162"/>
        <v>0.21282000259365524</v>
      </c>
      <c r="CO176" s="56">
        <f t="shared" ca="1" si="162"/>
        <v>0.21282000259365524</v>
      </c>
      <c r="CP176" s="56">
        <f t="shared" ca="1" si="162"/>
        <v>0.42564000518731049</v>
      </c>
      <c r="CQ176" s="56">
        <f t="shared" ca="1" si="162"/>
        <v>0.63846000778096568</v>
      </c>
      <c r="CR176" s="56">
        <f t="shared" ca="1" si="162"/>
        <v>1.0641000129682763</v>
      </c>
      <c r="CS176" s="82">
        <f t="shared" ca="1" si="141"/>
        <v>2.1282000259365526</v>
      </c>
      <c r="CT176" s="82">
        <f t="shared" ca="1" si="141"/>
        <v>4.2564000518731051</v>
      </c>
      <c r="CU176" s="82">
        <f t="shared" ca="1" si="141"/>
        <v>8.5128001037462102</v>
      </c>
      <c r="CV176" s="82">
        <f t="shared" ca="1" si="141"/>
        <v>17.02560020749242</v>
      </c>
      <c r="CW176" s="36">
        <f t="shared" ca="1" si="163"/>
        <v>0.55480320000000005</v>
      </c>
      <c r="CX176" s="36">
        <f t="shared" ca="1" si="163"/>
        <v>0.30051840000000002</v>
      </c>
      <c r="CY176" s="36">
        <f t="shared" ca="1" si="163"/>
        <v>0.18980109473684212</v>
      </c>
      <c r="CZ176" s="36">
        <f t="shared" ca="1" si="163"/>
        <v>0.13113530181818181</v>
      </c>
      <c r="DA176" s="36">
        <f t="shared" ca="1" si="163"/>
        <v>0.1153990656</v>
      </c>
      <c r="DB176" s="36">
        <f t="shared" ca="1" si="163"/>
        <v>0.1153990656</v>
      </c>
      <c r="DC176" s="36">
        <f t="shared" ca="1" si="163"/>
        <v>0.1153990656</v>
      </c>
      <c r="DD176" s="36">
        <f t="shared" ca="1" si="163"/>
        <v>0.1153990656</v>
      </c>
      <c r="DE176" s="36">
        <f t="shared" ca="1" si="163"/>
        <v>0.1153990656</v>
      </c>
      <c r="DF176" s="56">
        <f t="shared" ca="1" si="163"/>
        <v>0.1153990656</v>
      </c>
      <c r="DG176" s="56">
        <f t="shared" ca="1" si="163"/>
        <v>0.1153990656</v>
      </c>
      <c r="DH176" s="56">
        <f t="shared" ca="1" si="163"/>
        <v>0.23079813120000001</v>
      </c>
      <c r="DI176" s="56">
        <f t="shared" ca="1" si="163"/>
        <v>0.34619719679999994</v>
      </c>
      <c r="DJ176" s="56">
        <f t="shared" ca="1" si="163"/>
        <v>0.57699532799999997</v>
      </c>
      <c r="DK176" s="82">
        <f t="shared" ca="1" si="142"/>
        <v>1.1539906559999999</v>
      </c>
      <c r="DL176" s="82">
        <f t="shared" ca="1" si="142"/>
        <v>2.3079813119999999</v>
      </c>
      <c r="DM176" s="82">
        <f t="shared" ca="1" si="142"/>
        <v>4.6159626239999998</v>
      </c>
      <c r="DN176" s="82">
        <f t="shared" ca="1" si="142"/>
        <v>9.2319252479999996</v>
      </c>
      <c r="DO176" s="36">
        <f t="shared" ca="1" si="164"/>
        <v>0.16847000219076927</v>
      </c>
      <c r="DP176" s="36">
        <f t="shared" ca="1" si="164"/>
        <v>9.1254584520000015E-2</v>
      </c>
      <c r="DQ176" s="36">
        <f t="shared" ca="1" si="164"/>
        <v>5.7634474433684219E-2</v>
      </c>
      <c r="DR176" s="36">
        <f t="shared" ca="1" si="164"/>
        <v>3.9820182336000001E-2</v>
      </c>
      <c r="DS176" s="36">
        <f t="shared" ca="1" si="164"/>
        <v>3.5041760455680006E-2</v>
      </c>
      <c r="DT176" s="36">
        <f t="shared" ca="1" si="164"/>
        <v>3.5041760455680006E-2</v>
      </c>
      <c r="DU176" s="36">
        <f t="shared" ca="1" si="164"/>
        <v>3.5041760455680006E-2</v>
      </c>
      <c r="DV176" s="36">
        <f t="shared" ca="1" si="164"/>
        <v>3.5041760455680006E-2</v>
      </c>
      <c r="DW176" s="36">
        <f t="shared" ca="1" si="164"/>
        <v>3.5041760455680006E-2</v>
      </c>
      <c r="DX176" s="56">
        <f t="shared" ca="1" si="164"/>
        <v>3.5041760455680006E-2</v>
      </c>
      <c r="DY176" s="56">
        <f t="shared" ca="1" si="164"/>
        <v>3.5041760455680006E-2</v>
      </c>
      <c r="DZ176" s="56">
        <f t="shared" ca="1" si="164"/>
        <v>7.0083520911360012E-2</v>
      </c>
      <c r="EA176" s="56">
        <f t="shared" ca="1" si="164"/>
        <v>0.10512528136703998</v>
      </c>
      <c r="EB176" s="56">
        <f t="shared" ca="1" si="164"/>
        <v>0.17520880227840002</v>
      </c>
      <c r="EC176" s="82">
        <f t="shared" ca="1" si="143"/>
        <v>0.35041760455680004</v>
      </c>
      <c r="ED176" s="82">
        <f t="shared" ca="1" si="143"/>
        <v>0.70083520911360009</v>
      </c>
      <c r="EE176" s="82">
        <f t="shared" ca="1" si="143"/>
        <v>1.4016704182272002</v>
      </c>
      <c r="EF176" s="82">
        <f t="shared" ca="1" si="143"/>
        <v>2.8033408364544004</v>
      </c>
      <c r="EG176" s="36">
        <f t="shared" ca="1" si="165"/>
        <v>4.8745710276923059E-2</v>
      </c>
      <c r="EH176" s="36">
        <f t="shared" ca="1" si="165"/>
        <v>2.6403926399999989E-2</v>
      </c>
      <c r="EI176" s="36">
        <f t="shared" ca="1" si="165"/>
        <v>1.6676164042105257E-2</v>
      </c>
      <c r="EJ176" s="36">
        <f t="shared" ca="1" si="165"/>
        <v>1.1521713338181812E-2</v>
      </c>
      <c r="EK176" s="36">
        <f t="shared" ca="1" si="165"/>
        <v>1.0139107737599996E-2</v>
      </c>
      <c r="EL176" s="36">
        <f t="shared" ca="1" si="165"/>
        <v>1.0139107737599996E-2</v>
      </c>
      <c r="EM176" s="36">
        <f t="shared" ca="1" si="165"/>
        <v>1.0139107737599996E-2</v>
      </c>
      <c r="EN176" s="36">
        <f t="shared" ca="1" si="165"/>
        <v>1.0139107737599996E-2</v>
      </c>
      <c r="EO176" s="36">
        <f t="shared" ca="1" si="165"/>
        <v>1.0139107737599996E-2</v>
      </c>
      <c r="EP176" s="56">
        <f t="shared" ca="1" si="165"/>
        <v>1.0139107737599996E-2</v>
      </c>
      <c r="EQ176" s="56">
        <f t="shared" ca="1" si="165"/>
        <v>1.0139107737599996E-2</v>
      </c>
      <c r="ER176" s="56">
        <f t="shared" ca="1" si="165"/>
        <v>2.0278215475199993E-2</v>
      </c>
      <c r="ES176" s="56">
        <f t="shared" ca="1" si="165"/>
        <v>3.0417323212799989E-2</v>
      </c>
      <c r="ET176" s="56">
        <f t="shared" ca="1" si="165"/>
        <v>5.0695538687999982E-2</v>
      </c>
      <c r="EU176" s="82">
        <f t="shared" ca="1" si="144"/>
        <v>0.10139107737599996</v>
      </c>
      <c r="EV176" s="82">
        <f t="shared" ca="1" si="144"/>
        <v>0.20278215475199993</v>
      </c>
      <c r="EW176" s="82">
        <f t="shared" ca="1" si="144"/>
        <v>0.40556430950399985</v>
      </c>
      <c r="EX176" s="82">
        <f t="shared" ca="1" si="144"/>
        <v>0.81112861900799971</v>
      </c>
    </row>
    <row r="177" spans="19:154" x14ac:dyDescent="0.15">
      <c r="S177" s="36">
        <v>174</v>
      </c>
      <c r="T177" s="40">
        <f>引用信息!W196</f>
        <v>230.9892377574289</v>
      </c>
      <c r="U177" s="40">
        <f>引用信息!X196</f>
        <v>16.431627492571113</v>
      </c>
      <c r="V177" s="40">
        <f>引用信息!Y196</f>
        <v>6.5600000000000005</v>
      </c>
      <c r="W177" s="40">
        <f>引用信息!Z196</f>
        <v>1.7599147500000005</v>
      </c>
      <c r="X177" s="40">
        <f>引用信息!AA196</f>
        <v>0.50921999999999989</v>
      </c>
      <c r="Y177" s="37">
        <f>IF(INT(求节点($J$4:$J$21,$I$4:$I$21,节奏总纲!AD177))&gt;$I$21,$I$21,INT(求节点($J$4:$J$21,$I$4:$I$21,节奏总纲!AD177)))</f>
        <v>18</v>
      </c>
      <c r="Z177" s="37">
        <f>IF(INT(求节点($J$4:$J$21,$I$4:$I$21,节奏总纲!AE177))&gt;$I$21,$I$21,INT(求节点($J$4:$J$21,$I$4:$I$21,节奏总纲!AE177)))</f>
        <v>18</v>
      </c>
      <c r="AA177" s="37">
        <f>IF(INT(求节点($J$4:$J$21,$I$4:$I$21,节奏总纲!AF177))&gt;$I$21,$I$21,INT(求节点($J$4:$J$21,$I$4:$I$21,节奏总纲!AF177)))</f>
        <v>18</v>
      </c>
      <c r="AB177" s="37">
        <f>IF(INT(求节点($J$4:$J$21,$I$4:$I$21,节奏总纲!AG177))&gt;$I$21,$I$21,INT(求节点($J$4:$J$21,$I$4:$I$21,节奏总纲!AG177)))</f>
        <v>18</v>
      </c>
      <c r="AC177" s="37">
        <f>IF(INT(求节点($J$4:$J$21,$I$4:$I$21,节奏总纲!AH177))&gt;$I$21,$I$21,INT(求节点($J$4:$J$21,$I$4:$I$21,节奏总纲!AH177)))</f>
        <v>18</v>
      </c>
      <c r="AD177" s="55">
        <f>('[2]功能-行军令'!F$7+'[2]功能-行军令'!F$14+24*60/'[2]功能-行军令'!$F$18)*'[2]功能-行军令'!$AJ$7</f>
        <v>27.599999999999998</v>
      </c>
      <c r="AE177" s="55">
        <f>('[2]功能-行军令'!G$7+'[2]功能-行军令'!G$14+24*60/'[2]功能-行军令'!$F$18)*'[2]功能-行军令'!$AJ$7</f>
        <v>40.199999999999996</v>
      </c>
      <c r="AF177" s="55">
        <f>('[2]功能-行军令'!H$7+'[2]功能-行军令'!H$14+24*60/'[2]功能-行军令'!$F$18)*'[2]功能-行军令'!$AJ$7</f>
        <v>54.6</v>
      </c>
      <c r="AG177" s="55">
        <f>('[2]功能-行军令'!I$7+'[2]功能-行军令'!I$14+24*60/'[2]功能-行军令'!$F$18)*'[2]功能-行军令'!$AJ$7</f>
        <v>61.8</v>
      </c>
      <c r="AH177" s="55">
        <f>('[2]功能-行军令'!J$7+'[2]功能-行军令'!J$14+24*60/'[2]功能-行军令'!$F$18)*'[2]功能-行军令'!$AJ$7</f>
        <v>61.8</v>
      </c>
      <c r="AL177" s="35">
        <v>174</v>
      </c>
      <c r="AM177" s="28">
        <f t="shared" ca="1" si="166"/>
        <v>11.591173715163688</v>
      </c>
      <c r="AN177" s="28">
        <f t="shared" ca="1" si="166"/>
        <v>6.2785524290469974</v>
      </c>
      <c r="AO177" s="28">
        <f t="shared" ca="1" si="166"/>
        <v>3.965401534134946</v>
      </c>
      <c r="AP177" s="28">
        <f t="shared" ca="1" si="166"/>
        <v>2.7397319690386897</v>
      </c>
      <c r="AQ177" s="28">
        <f t="shared" ca="1" si="166"/>
        <v>2.4109641327540468</v>
      </c>
      <c r="AR177" s="28">
        <f t="shared" ca="1" si="166"/>
        <v>2.4109641327540468</v>
      </c>
      <c r="AS177" s="28">
        <f t="shared" ca="1" si="166"/>
        <v>2.4109641327540468</v>
      </c>
      <c r="AT177" s="28">
        <f t="shared" ca="1" si="166"/>
        <v>2.4109641327540468</v>
      </c>
      <c r="AU177" s="28">
        <f t="shared" ca="1" si="159"/>
        <v>2.4109641327540468</v>
      </c>
      <c r="AV177" s="28">
        <f t="shared" ca="1" si="160"/>
        <v>2.4109641327540468</v>
      </c>
      <c r="AW177" s="28">
        <f t="shared" ca="1" si="160"/>
        <v>2.4109641327540468</v>
      </c>
      <c r="AX177" s="28">
        <f t="shared" ca="1" si="160"/>
        <v>4.8219282655080935</v>
      </c>
      <c r="AY177" s="28">
        <f t="shared" ca="1" si="160"/>
        <v>7.2328923982621394</v>
      </c>
      <c r="AZ177" s="28">
        <f t="shared" ca="1" si="160"/>
        <v>12.054820663770233</v>
      </c>
      <c r="BA177" s="28">
        <f t="shared" ca="1" si="139"/>
        <v>24.109641327540466</v>
      </c>
      <c r="BB177" s="28">
        <f t="shared" ca="1" si="139"/>
        <v>48.219282655080931</v>
      </c>
      <c r="BC177" s="28">
        <f t="shared" ca="1" si="139"/>
        <v>96.438565310161863</v>
      </c>
      <c r="BD177" s="28">
        <f t="shared" ca="1" si="139"/>
        <v>192.87713062032373</v>
      </c>
      <c r="BE177" s="28"/>
      <c r="BF177" s="28">
        <f t="shared" ca="1" si="125"/>
        <v>427.20586981731014</v>
      </c>
      <c r="BG177" s="28"/>
      <c r="BI177" s="28"/>
      <c r="BJ177" s="28"/>
      <c r="BK177" s="28"/>
      <c r="BL177" s="36">
        <v>174</v>
      </c>
      <c r="BM177" s="36">
        <f t="shared" ca="1" si="161"/>
        <v>9.8081584032385205</v>
      </c>
      <c r="BN177" s="36">
        <f t="shared" ca="1" si="161"/>
        <v>5.3127524684208653</v>
      </c>
      <c r="BO177" s="36">
        <f t="shared" ca="1" si="161"/>
        <v>3.3554226116342307</v>
      </c>
      <c r="BP177" s="36">
        <f t="shared" ca="1" si="161"/>
        <v>2.3182919862200135</v>
      </c>
      <c r="BQ177" s="36">
        <f t="shared" ca="1" si="161"/>
        <v>2.0400969478736122</v>
      </c>
      <c r="BR177" s="36">
        <f t="shared" ca="1" si="161"/>
        <v>2.0400969478736122</v>
      </c>
      <c r="BS177" s="36">
        <f t="shared" ca="1" si="161"/>
        <v>2.0400969478736122</v>
      </c>
      <c r="BT177" s="36">
        <f t="shared" ca="1" si="161"/>
        <v>2.0400969478736122</v>
      </c>
      <c r="BU177" s="36">
        <f t="shared" ca="1" si="161"/>
        <v>2.0400969478736122</v>
      </c>
      <c r="BV177" s="56">
        <f t="shared" ca="1" si="161"/>
        <v>2.0400969478736122</v>
      </c>
      <c r="BW177" s="56">
        <f t="shared" ca="1" si="161"/>
        <v>2.0400969478736122</v>
      </c>
      <c r="BX177" s="56">
        <f t="shared" ca="1" si="161"/>
        <v>4.0801938957472244</v>
      </c>
      <c r="BY177" s="56">
        <f t="shared" ca="1" si="161"/>
        <v>6.1202908436208352</v>
      </c>
      <c r="BZ177" s="56">
        <f t="shared" ca="1" si="161"/>
        <v>10.20048473936806</v>
      </c>
      <c r="CA177" s="82">
        <f t="shared" ca="1" si="140"/>
        <v>20.400969478736119</v>
      </c>
      <c r="CB177" s="82">
        <f t="shared" ca="1" si="140"/>
        <v>40.801938957472238</v>
      </c>
      <c r="CC177" s="82">
        <f t="shared" ca="1" si="140"/>
        <v>81.603877914944476</v>
      </c>
      <c r="CD177" s="82">
        <f t="shared" ca="1" si="140"/>
        <v>163.20775582988895</v>
      </c>
      <c r="CE177" s="36">
        <f t="shared" ca="1" si="162"/>
        <v>1.016232961848244</v>
      </c>
      <c r="CF177" s="36">
        <f t="shared" ca="1" si="162"/>
        <v>0.55045952100113216</v>
      </c>
      <c r="CG177" s="36">
        <f t="shared" ca="1" si="162"/>
        <v>0.34765864484282033</v>
      </c>
      <c r="CH177" s="36">
        <f t="shared" ca="1" si="162"/>
        <v>0.24020051825503946</v>
      </c>
      <c r="CI177" s="36">
        <f t="shared" ca="1" si="162"/>
        <v>0.21137645606443475</v>
      </c>
      <c r="CJ177" s="36">
        <f t="shared" ca="1" si="162"/>
        <v>0.21137645606443475</v>
      </c>
      <c r="CK177" s="36">
        <f t="shared" ca="1" si="162"/>
        <v>0.21137645606443475</v>
      </c>
      <c r="CL177" s="36">
        <f t="shared" ca="1" si="162"/>
        <v>0.21137645606443475</v>
      </c>
      <c r="CM177" s="36">
        <f t="shared" ca="1" si="162"/>
        <v>0.21137645606443475</v>
      </c>
      <c r="CN177" s="56">
        <f t="shared" ca="1" si="162"/>
        <v>0.21137645606443475</v>
      </c>
      <c r="CO177" s="56">
        <f t="shared" ca="1" si="162"/>
        <v>0.21137645606443475</v>
      </c>
      <c r="CP177" s="56">
        <f t="shared" ca="1" si="162"/>
        <v>0.42275291212886951</v>
      </c>
      <c r="CQ177" s="56">
        <f t="shared" ca="1" si="162"/>
        <v>0.63412936819330434</v>
      </c>
      <c r="CR177" s="56">
        <f t="shared" ca="1" si="162"/>
        <v>1.056882280322174</v>
      </c>
      <c r="CS177" s="82">
        <f t="shared" ca="1" si="141"/>
        <v>2.113764560644348</v>
      </c>
      <c r="CT177" s="82">
        <f t="shared" ca="1" si="141"/>
        <v>4.2275291212886961</v>
      </c>
      <c r="CU177" s="82">
        <f t="shared" ca="1" si="141"/>
        <v>8.4550582425773921</v>
      </c>
      <c r="CV177" s="82">
        <f t="shared" ca="1" si="141"/>
        <v>16.910116485154784</v>
      </c>
      <c r="CW177" s="36">
        <f t="shared" ca="1" si="163"/>
        <v>0.55104000000000009</v>
      </c>
      <c r="CX177" s="36">
        <f t="shared" ca="1" si="163"/>
        <v>0.29848000000000002</v>
      </c>
      <c r="CY177" s="36">
        <f t="shared" ca="1" si="163"/>
        <v>0.18851368421052633</v>
      </c>
      <c r="CZ177" s="36">
        <f t="shared" ca="1" si="163"/>
        <v>0.13024581818181818</v>
      </c>
      <c r="DA177" s="36">
        <f t="shared" ca="1" si="163"/>
        <v>0.11461632000000002</v>
      </c>
      <c r="DB177" s="36">
        <f t="shared" ca="1" si="163"/>
        <v>0.11461632000000002</v>
      </c>
      <c r="DC177" s="36">
        <f t="shared" ca="1" si="163"/>
        <v>0.11461632000000002</v>
      </c>
      <c r="DD177" s="36">
        <f t="shared" ca="1" si="163"/>
        <v>0.11461632000000002</v>
      </c>
      <c r="DE177" s="36">
        <f t="shared" ca="1" si="163"/>
        <v>0.11461632000000002</v>
      </c>
      <c r="DF177" s="56">
        <f t="shared" ca="1" si="163"/>
        <v>0.11461632000000002</v>
      </c>
      <c r="DG177" s="56">
        <f t="shared" ca="1" si="163"/>
        <v>0.11461632000000002</v>
      </c>
      <c r="DH177" s="56">
        <f t="shared" ca="1" si="163"/>
        <v>0.22923264000000004</v>
      </c>
      <c r="DI177" s="56">
        <f t="shared" ca="1" si="163"/>
        <v>0.34384896000000004</v>
      </c>
      <c r="DJ177" s="56">
        <f t="shared" ca="1" si="163"/>
        <v>0.57308160000000008</v>
      </c>
      <c r="DK177" s="82">
        <f t="shared" ca="1" si="142"/>
        <v>1.1461632000000002</v>
      </c>
      <c r="DL177" s="82">
        <f t="shared" ca="1" si="142"/>
        <v>2.2923264000000003</v>
      </c>
      <c r="DM177" s="82">
        <f t="shared" ca="1" si="142"/>
        <v>4.5846528000000006</v>
      </c>
      <c r="DN177" s="82">
        <f t="shared" ca="1" si="142"/>
        <v>9.1693056000000013</v>
      </c>
      <c r="DO177" s="36">
        <f t="shared" ca="1" si="164"/>
        <v>0.16732727930769234</v>
      </c>
      <c r="DP177" s="36">
        <f t="shared" ca="1" si="164"/>
        <v>9.0635609625000016E-2</v>
      </c>
      <c r="DQ177" s="36">
        <f t="shared" ca="1" si="164"/>
        <v>5.7243542921052645E-2</v>
      </c>
      <c r="DR177" s="36">
        <f t="shared" ca="1" si="164"/>
        <v>3.9550084200000002E-2</v>
      </c>
      <c r="DS177" s="36">
        <f t="shared" ca="1" si="164"/>
        <v>3.4804074096000011E-2</v>
      </c>
      <c r="DT177" s="36">
        <f t="shared" ca="1" si="164"/>
        <v>3.4804074096000011E-2</v>
      </c>
      <c r="DU177" s="36">
        <f t="shared" ca="1" si="164"/>
        <v>3.4804074096000011E-2</v>
      </c>
      <c r="DV177" s="36">
        <f t="shared" ca="1" si="164"/>
        <v>3.4804074096000011E-2</v>
      </c>
      <c r="DW177" s="36">
        <f t="shared" ca="1" si="164"/>
        <v>3.4804074096000011E-2</v>
      </c>
      <c r="DX177" s="56">
        <f t="shared" ca="1" si="164"/>
        <v>3.4804074096000011E-2</v>
      </c>
      <c r="DY177" s="56">
        <f t="shared" ca="1" si="164"/>
        <v>3.4804074096000011E-2</v>
      </c>
      <c r="DZ177" s="56">
        <f t="shared" ca="1" si="164"/>
        <v>6.9608148192000022E-2</v>
      </c>
      <c r="EA177" s="56">
        <f t="shared" ca="1" si="164"/>
        <v>0.10441222228800003</v>
      </c>
      <c r="EB177" s="56">
        <f t="shared" ca="1" si="164"/>
        <v>0.17402037048000005</v>
      </c>
      <c r="EC177" s="82">
        <f t="shared" ca="1" si="143"/>
        <v>0.34804074096000009</v>
      </c>
      <c r="ED177" s="82">
        <f t="shared" ca="1" si="143"/>
        <v>0.69608148192000019</v>
      </c>
      <c r="EE177" s="82">
        <f t="shared" ca="1" si="143"/>
        <v>1.3921629638400004</v>
      </c>
      <c r="EF177" s="82">
        <f t="shared" ca="1" si="143"/>
        <v>2.7843259276800008</v>
      </c>
      <c r="EG177" s="36">
        <f t="shared" ca="1" si="165"/>
        <v>4.841507076923076E-2</v>
      </c>
      <c r="EH177" s="36">
        <f t="shared" ca="1" si="165"/>
        <v>2.6224829999999994E-2</v>
      </c>
      <c r="EI177" s="36">
        <f t="shared" ca="1" si="165"/>
        <v>1.6563050526315785E-2</v>
      </c>
      <c r="EJ177" s="36">
        <f t="shared" ca="1" si="165"/>
        <v>1.1443562181818178E-2</v>
      </c>
      <c r="EK177" s="36">
        <f t="shared" ca="1" si="165"/>
        <v>1.0070334719999997E-2</v>
      </c>
      <c r="EL177" s="36">
        <f t="shared" ca="1" si="165"/>
        <v>1.0070334719999997E-2</v>
      </c>
      <c r="EM177" s="36">
        <f t="shared" ca="1" si="165"/>
        <v>1.0070334719999997E-2</v>
      </c>
      <c r="EN177" s="36">
        <f t="shared" ca="1" si="165"/>
        <v>1.0070334719999997E-2</v>
      </c>
      <c r="EO177" s="36">
        <f t="shared" ca="1" si="165"/>
        <v>1.0070334719999997E-2</v>
      </c>
      <c r="EP177" s="56">
        <f t="shared" ca="1" si="165"/>
        <v>1.0070334719999997E-2</v>
      </c>
      <c r="EQ177" s="56">
        <f t="shared" ca="1" si="165"/>
        <v>1.0070334719999997E-2</v>
      </c>
      <c r="ER177" s="56">
        <f t="shared" ca="1" si="165"/>
        <v>2.0140669439999995E-2</v>
      </c>
      <c r="ES177" s="56">
        <f t="shared" ca="1" si="165"/>
        <v>3.0211004159999992E-2</v>
      </c>
      <c r="ET177" s="56">
        <f t="shared" ca="1" si="165"/>
        <v>5.0351673599999994E-2</v>
      </c>
      <c r="EU177" s="82">
        <f t="shared" ca="1" si="144"/>
        <v>0.10070334719999999</v>
      </c>
      <c r="EV177" s="82">
        <f t="shared" ca="1" si="144"/>
        <v>0.20140669439999997</v>
      </c>
      <c r="EW177" s="82">
        <f t="shared" ca="1" si="144"/>
        <v>0.40281338879999995</v>
      </c>
      <c r="EX177" s="82">
        <f t="shared" ca="1" si="144"/>
        <v>0.8056267775999999</v>
      </c>
    </row>
    <row r="178" spans="19:154" x14ac:dyDescent="0.15">
      <c r="S178" s="36">
        <v>175</v>
      </c>
      <c r="T178" s="40">
        <f>引用信息!W197</f>
        <v>229.41175028006106</v>
      </c>
      <c r="U178" s="40">
        <f>引用信息!X197</f>
        <v>16.319411499938919</v>
      </c>
      <c r="V178" s="40">
        <f>引用信息!Y197</f>
        <v>6.5151999999999992</v>
      </c>
      <c r="W178" s="40">
        <f>引用信息!Z197</f>
        <v>1.7478958200000003</v>
      </c>
      <c r="X178" s="40">
        <f>引用信息!AA197</f>
        <v>0.50574239999999993</v>
      </c>
      <c r="Y178" s="37">
        <f>IF(INT(求节点($J$4:$J$21,$I$4:$I$21,节奏总纲!AD178))&gt;$I$21,$I$21,INT(求节点($J$4:$J$21,$I$4:$I$21,节奏总纲!AD178)))</f>
        <v>18</v>
      </c>
      <c r="Z178" s="37">
        <f>IF(INT(求节点($J$4:$J$21,$I$4:$I$21,节奏总纲!AE178))&gt;$I$21,$I$21,INT(求节点($J$4:$J$21,$I$4:$I$21,节奏总纲!AE178)))</f>
        <v>18</v>
      </c>
      <c r="AA178" s="37">
        <f>IF(INT(求节点($J$4:$J$21,$I$4:$I$21,节奏总纲!AF178))&gt;$I$21,$I$21,INT(求节点($J$4:$J$21,$I$4:$I$21,节奏总纲!AF178)))</f>
        <v>18</v>
      </c>
      <c r="AB178" s="37">
        <f>IF(INT(求节点($J$4:$J$21,$I$4:$I$21,节奏总纲!AG178))&gt;$I$21,$I$21,INT(求节点($J$4:$J$21,$I$4:$I$21,节奏总纲!AG178)))</f>
        <v>18</v>
      </c>
      <c r="AC178" s="37">
        <f>IF(INT(求节点($J$4:$J$21,$I$4:$I$21,节奏总纲!AH178))&gt;$I$21,$I$21,INT(求节点($J$4:$J$21,$I$4:$I$21,节奏总纲!AH178)))</f>
        <v>18</v>
      </c>
      <c r="AD178" s="55">
        <f>('[2]功能-行军令'!F$7+'[2]功能-行军令'!F$14+24*60/'[2]功能-行军令'!$F$18)*'[2]功能-行军令'!$AJ$7</f>
        <v>27.599999999999998</v>
      </c>
      <c r="AE178" s="55">
        <f>('[2]功能-行军令'!G$7+'[2]功能-行军令'!G$14+24*60/'[2]功能-行军令'!$F$18)*'[2]功能-行军令'!$AJ$7</f>
        <v>40.199999999999996</v>
      </c>
      <c r="AF178" s="55">
        <f>('[2]功能-行军令'!H$7+'[2]功能-行军令'!H$14+24*60/'[2]功能-行军令'!$F$18)*'[2]功能-行军令'!$AJ$7</f>
        <v>54.6</v>
      </c>
      <c r="AG178" s="55">
        <f>('[2]功能-行军令'!I$7+'[2]功能-行军令'!I$14+24*60/'[2]功能-行军令'!$F$18)*'[2]功能-行军令'!$AJ$7</f>
        <v>61.8</v>
      </c>
      <c r="AH178" s="55">
        <f>('[2]功能-行军令'!J$7+'[2]功能-行军令'!J$14+24*60/'[2]功能-行军令'!$F$18)*'[2]功能-行军令'!$AJ$7</f>
        <v>61.8</v>
      </c>
      <c r="AL178" s="35">
        <v>175</v>
      </c>
      <c r="AM178" s="28">
        <f t="shared" ca="1" si="166"/>
        <v>11.512014480035738</v>
      </c>
      <c r="AN178" s="28">
        <f t="shared" ca="1" si="166"/>
        <v>6.2356745100193578</v>
      </c>
      <c r="AO178" s="28">
        <f t="shared" ca="1" si="166"/>
        <v>3.9383207431701197</v>
      </c>
      <c r="AP178" s="28">
        <f t="shared" ca="1" si="166"/>
        <v>2.7210216043720825</v>
      </c>
      <c r="AQ178" s="28">
        <f t="shared" ca="1" si="166"/>
        <v>2.394499011847433</v>
      </c>
      <c r="AR178" s="28">
        <f t="shared" ca="1" si="166"/>
        <v>2.394499011847433</v>
      </c>
      <c r="AS178" s="28">
        <f t="shared" ca="1" si="166"/>
        <v>2.394499011847433</v>
      </c>
      <c r="AT178" s="28">
        <f t="shared" ca="1" si="166"/>
        <v>2.394499011847433</v>
      </c>
      <c r="AU178" s="28">
        <f t="shared" ca="1" si="159"/>
        <v>2.394499011847433</v>
      </c>
      <c r="AV178" s="28">
        <f t="shared" ca="1" si="160"/>
        <v>2.394499011847433</v>
      </c>
      <c r="AW178" s="28">
        <f t="shared" ca="1" si="160"/>
        <v>2.394499011847433</v>
      </c>
      <c r="AX178" s="28">
        <f t="shared" ca="1" si="160"/>
        <v>4.7889980236948659</v>
      </c>
      <c r="AY178" s="28">
        <f t="shared" ca="1" si="160"/>
        <v>7.1834970355423007</v>
      </c>
      <c r="AZ178" s="28">
        <f t="shared" ca="1" si="160"/>
        <v>11.972495059237167</v>
      </c>
      <c r="BA178" s="28">
        <f t="shared" ca="1" si="139"/>
        <v>23.944990118474333</v>
      </c>
      <c r="BB178" s="28">
        <f t="shared" ca="1" si="139"/>
        <v>47.889980236948666</v>
      </c>
      <c r="BC178" s="28">
        <f t="shared" ca="1" si="139"/>
        <v>95.779960473897333</v>
      </c>
      <c r="BD178" s="28">
        <f t="shared" ca="1" si="139"/>
        <v>191.55992094779467</v>
      </c>
      <c r="BE178" s="28"/>
      <c r="BF178" s="28">
        <f t="shared" ca="1" si="125"/>
        <v>424.28836631611864</v>
      </c>
      <c r="BG178" s="28"/>
      <c r="BI178" s="28"/>
      <c r="BJ178" s="28"/>
      <c r="BK178" s="28"/>
      <c r="BL178" s="36">
        <v>175</v>
      </c>
      <c r="BM178" s="36">
        <f t="shared" ca="1" si="161"/>
        <v>9.7411758580456684</v>
      </c>
      <c r="BN178" s="36">
        <f t="shared" ca="1" si="161"/>
        <v>5.2764702564414039</v>
      </c>
      <c r="BO178" s="36">
        <f t="shared" ca="1" si="161"/>
        <v>3.3325075303840443</v>
      </c>
      <c r="BP178" s="36">
        <f t="shared" ca="1" si="161"/>
        <v>2.3024597482653393</v>
      </c>
      <c r="BQ178" s="36">
        <f t="shared" ca="1" si="161"/>
        <v>2.026164578473499</v>
      </c>
      <c r="BR178" s="36">
        <f t="shared" ca="1" si="161"/>
        <v>2.026164578473499</v>
      </c>
      <c r="BS178" s="36">
        <f t="shared" ca="1" si="161"/>
        <v>2.026164578473499</v>
      </c>
      <c r="BT178" s="36">
        <f t="shared" ca="1" si="161"/>
        <v>2.026164578473499</v>
      </c>
      <c r="BU178" s="36">
        <f t="shared" ca="1" si="161"/>
        <v>2.026164578473499</v>
      </c>
      <c r="BV178" s="56">
        <f t="shared" ca="1" si="161"/>
        <v>2.026164578473499</v>
      </c>
      <c r="BW178" s="56">
        <f t="shared" ca="1" si="161"/>
        <v>2.026164578473499</v>
      </c>
      <c r="BX178" s="56">
        <f t="shared" ca="1" si="161"/>
        <v>4.0523291569469979</v>
      </c>
      <c r="BY178" s="56">
        <f t="shared" ca="1" si="161"/>
        <v>6.0784937354204978</v>
      </c>
      <c r="BZ178" s="56">
        <f t="shared" ca="1" si="161"/>
        <v>10.130822892367496</v>
      </c>
      <c r="CA178" s="82">
        <f t="shared" ca="1" si="140"/>
        <v>20.261645784734991</v>
      </c>
      <c r="CB178" s="82">
        <f t="shared" ca="1" si="140"/>
        <v>40.523291569469983</v>
      </c>
      <c r="CC178" s="82">
        <f t="shared" ca="1" si="140"/>
        <v>81.046583138939965</v>
      </c>
      <c r="CD178" s="82">
        <f t="shared" ca="1" si="140"/>
        <v>162.09316627787993</v>
      </c>
      <c r="CE178" s="36">
        <f t="shared" ca="1" si="162"/>
        <v>1.0092928343039147</v>
      </c>
      <c r="CF178" s="36">
        <f t="shared" ca="1" si="162"/>
        <v>0.54670028524795378</v>
      </c>
      <c r="CG178" s="36">
        <f t="shared" ca="1" si="162"/>
        <v>0.34528439068291816</v>
      </c>
      <c r="CH178" s="36">
        <f t="shared" ca="1" si="162"/>
        <v>0.23856012447183433</v>
      </c>
      <c r="CI178" s="36">
        <f t="shared" ca="1" si="162"/>
        <v>0.20993290953521423</v>
      </c>
      <c r="CJ178" s="36">
        <f t="shared" ca="1" si="162"/>
        <v>0.20993290953521423</v>
      </c>
      <c r="CK178" s="36">
        <f t="shared" ca="1" si="162"/>
        <v>0.20993290953521423</v>
      </c>
      <c r="CL178" s="36">
        <f t="shared" ca="1" si="162"/>
        <v>0.20993290953521423</v>
      </c>
      <c r="CM178" s="36">
        <f t="shared" ca="1" si="162"/>
        <v>0.20993290953521423</v>
      </c>
      <c r="CN178" s="56">
        <f t="shared" ca="1" si="162"/>
        <v>0.20993290953521423</v>
      </c>
      <c r="CO178" s="56">
        <f t="shared" ca="1" si="162"/>
        <v>0.20993290953521423</v>
      </c>
      <c r="CP178" s="56">
        <f t="shared" ca="1" si="162"/>
        <v>0.41986581907042847</v>
      </c>
      <c r="CQ178" s="56">
        <f t="shared" ca="1" si="162"/>
        <v>0.62979872860564268</v>
      </c>
      <c r="CR178" s="56">
        <f t="shared" ca="1" si="162"/>
        <v>1.0496645476760711</v>
      </c>
      <c r="CS178" s="82">
        <f t="shared" ca="1" si="141"/>
        <v>2.0993290953521422</v>
      </c>
      <c r="CT178" s="82">
        <f t="shared" ca="1" si="141"/>
        <v>4.1986581907042844</v>
      </c>
      <c r="CU178" s="82">
        <f t="shared" ca="1" si="141"/>
        <v>8.3973163814085687</v>
      </c>
      <c r="CV178" s="82">
        <f t="shared" ca="1" si="141"/>
        <v>16.794632762817137</v>
      </c>
      <c r="CW178" s="36">
        <f t="shared" ca="1" si="163"/>
        <v>0.5472767999999999</v>
      </c>
      <c r="CX178" s="36">
        <f t="shared" ca="1" si="163"/>
        <v>0.29644159999999992</v>
      </c>
      <c r="CY178" s="36">
        <f t="shared" ca="1" si="163"/>
        <v>0.18722627368421049</v>
      </c>
      <c r="CZ178" s="36">
        <f t="shared" ca="1" si="163"/>
        <v>0.1293563345454545</v>
      </c>
      <c r="DA178" s="36">
        <f t="shared" ca="1" si="163"/>
        <v>0.11383357439999997</v>
      </c>
      <c r="DB178" s="36">
        <f t="shared" ca="1" si="163"/>
        <v>0.11383357439999997</v>
      </c>
      <c r="DC178" s="36">
        <f t="shared" ca="1" si="163"/>
        <v>0.11383357439999997</v>
      </c>
      <c r="DD178" s="36">
        <f t="shared" ca="1" si="163"/>
        <v>0.11383357439999997</v>
      </c>
      <c r="DE178" s="36">
        <f t="shared" ca="1" si="163"/>
        <v>0.11383357439999997</v>
      </c>
      <c r="DF178" s="56">
        <f t="shared" ca="1" si="163"/>
        <v>0.11383357439999997</v>
      </c>
      <c r="DG178" s="56">
        <f t="shared" ca="1" si="163"/>
        <v>0.11383357439999997</v>
      </c>
      <c r="DH178" s="56">
        <f t="shared" ca="1" si="163"/>
        <v>0.22766714879999994</v>
      </c>
      <c r="DI178" s="56">
        <f t="shared" ca="1" si="163"/>
        <v>0.34150072319999991</v>
      </c>
      <c r="DJ178" s="56">
        <f t="shared" ca="1" si="163"/>
        <v>0.56916787199999996</v>
      </c>
      <c r="DK178" s="82">
        <f t="shared" ca="1" si="142"/>
        <v>1.1383357439999999</v>
      </c>
      <c r="DL178" s="82">
        <f t="shared" ca="1" si="142"/>
        <v>2.2766714879999999</v>
      </c>
      <c r="DM178" s="82">
        <f t="shared" ca="1" si="142"/>
        <v>4.5533429759999997</v>
      </c>
      <c r="DN178" s="82">
        <f t="shared" ca="1" si="142"/>
        <v>9.1066859519999994</v>
      </c>
      <c r="DO178" s="36">
        <f t="shared" ca="1" si="164"/>
        <v>0.16618455642461541</v>
      </c>
      <c r="DP178" s="36">
        <f t="shared" ca="1" si="164"/>
        <v>9.0016634730000003E-2</v>
      </c>
      <c r="DQ178" s="36">
        <f t="shared" ca="1" si="164"/>
        <v>5.6852611408421058E-2</v>
      </c>
      <c r="DR178" s="36">
        <f t="shared" ca="1" si="164"/>
        <v>3.9279986063999996E-2</v>
      </c>
      <c r="DS178" s="36">
        <f t="shared" ca="1" si="164"/>
        <v>3.4566387736320002E-2</v>
      </c>
      <c r="DT178" s="36">
        <f t="shared" ca="1" si="164"/>
        <v>3.4566387736320002E-2</v>
      </c>
      <c r="DU178" s="36">
        <f t="shared" ca="1" si="164"/>
        <v>3.4566387736320002E-2</v>
      </c>
      <c r="DV178" s="36">
        <f t="shared" ca="1" si="164"/>
        <v>3.4566387736320002E-2</v>
      </c>
      <c r="DW178" s="36">
        <f t="shared" ca="1" si="164"/>
        <v>3.4566387736320002E-2</v>
      </c>
      <c r="DX178" s="56">
        <f t="shared" ca="1" si="164"/>
        <v>3.4566387736320002E-2</v>
      </c>
      <c r="DY178" s="56">
        <f t="shared" ca="1" si="164"/>
        <v>3.4566387736320002E-2</v>
      </c>
      <c r="DZ178" s="56">
        <f t="shared" ca="1" si="164"/>
        <v>6.9132775472640004E-2</v>
      </c>
      <c r="EA178" s="56">
        <f t="shared" ca="1" si="164"/>
        <v>0.10369916320896001</v>
      </c>
      <c r="EB178" s="56">
        <f t="shared" ca="1" si="164"/>
        <v>0.17283193868160004</v>
      </c>
      <c r="EC178" s="82">
        <f t="shared" ca="1" si="143"/>
        <v>0.34566387736320009</v>
      </c>
      <c r="ED178" s="82">
        <f t="shared" ca="1" si="143"/>
        <v>0.69132775472640018</v>
      </c>
      <c r="EE178" s="82">
        <f t="shared" ca="1" si="143"/>
        <v>1.3826555094528004</v>
      </c>
      <c r="EF178" s="82">
        <f t="shared" ca="1" si="143"/>
        <v>2.7653110189056007</v>
      </c>
      <c r="EG178" s="36">
        <f t="shared" ca="1" si="165"/>
        <v>4.8084431261538454E-2</v>
      </c>
      <c r="EH178" s="36">
        <f t="shared" ca="1" si="165"/>
        <v>2.6045733599999996E-2</v>
      </c>
      <c r="EI178" s="36">
        <f t="shared" ca="1" si="165"/>
        <v>1.6449937010526314E-2</v>
      </c>
      <c r="EJ178" s="36">
        <f t="shared" ca="1" si="165"/>
        <v>1.1365411025454542E-2</v>
      </c>
      <c r="EK178" s="36">
        <f t="shared" ca="1" si="165"/>
        <v>1.0001561702399998E-2</v>
      </c>
      <c r="EL178" s="36">
        <f t="shared" ca="1" si="165"/>
        <v>1.0001561702399998E-2</v>
      </c>
      <c r="EM178" s="36">
        <f t="shared" ca="1" si="165"/>
        <v>1.0001561702399998E-2</v>
      </c>
      <c r="EN178" s="36">
        <f t="shared" ca="1" si="165"/>
        <v>1.0001561702399998E-2</v>
      </c>
      <c r="EO178" s="36">
        <f t="shared" ca="1" si="165"/>
        <v>1.0001561702399998E-2</v>
      </c>
      <c r="EP178" s="56">
        <f t="shared" ca="1" si="165"/>
        <v>1.0001561702399998E-2</v>
      </c>
      <c r="EQ178" s="56">
        <f t="shared" ca="1" si="165"/>
        <v>1.0001561702399998E-2</v>
      </c>
      <c r="ER178" s="56">
        <f t="shared" ca="1" si="165"/>
        <v>2.0003123404799997E-2</v>
      </c>
      <c r="ES178" s="56">
        <f t="shared" ca="1" si="165"/>
        <v>3.0004685107199992E-2</v>
      </c>
      <c r="ET178" s="56">
        <f t="shared" ca="1" si="165"/>
        <v>5.0007808511999992E-2</v>
      </c>
      <c r="EU178" s="82">
        <f t="shared" ca="1" si="144"/>
        <v>0.10001561702399998</v>
      </c>
      <c r="EV178" s="82">
        <f t="shared" ca="1" si="144"/>
        <v>0.20003123404799997</v>
      </c>
      <c r="EW178" s="82">
        <f t="shared" ca="1" si="144"/>
        <v>0.40006246809599993</v>
      </c>
      <c r="EX178" s="82">
        <f t="shared" ca="1" si="144"/>
        <v>0.80012493619199987</v>
      </c>
    </row>
    <row r="179" spans="19:154" x14ac:dyDescent="0.15">
      <c r="S179" s="36">
        <v>176</v>
      </c>
      <c r="T179" s="40">
        <f>引用信息!W198</f>
        <v>227.83426280269327</v>
      </c>
      <c r="U179" s="40">
        <f>引用信息!X198</f>
        <v>16.207195507306725</v>
      </c>
      <c r="V179" s="40">
        <f>引用信息!Y198</f>
        <v>6.4704000000000006</v>
      </c>
      <c r="W179" s="40">
        <f>引用信息!Z198</f>
        <v>1.7358768900000006</v>
      </c>
      <c r="X179" s="40">
        <f>引用信息!AA198</f>
        <v>0.50226479999999996</v>
      </c>
      <c r="Y179" s="37">
        <f>IF(INT(求节点($J$4:$J$21,$I$4:$I$21,节奏总纲!AD179))&gt;$I$21,$I$21,INT(求节点($J$4:$J$21,$I$4:$I$21,节奏总纲!AD179)))</f>
        <v>18</v>
      </c>
      <c r="Z179" s="37">
        <f>IF(INT(求节点($J$4:$J$21,$I$4:$I$21,节奏总纲!AE179))&gt;$I$21,$I$21,INT(求节点($J$4:$J$21,$I$4:$I$21,节奏总纲!AE179)))</f>
        <v>18</v>
      </c>
      <c r="AA179" s="37">
        <f>IF(INT(求节点($J$4:$J$21,$I$4:$I$21,节奏总纲!AF179))&gt;$I$21,$I$21,INT(求节点($J$4:$J$21,$I$4:$I$21,节奏总纲!AF179)))</f>
        <v>18</v>
      </c>
      <c r="AB179" s="37">
        <f>IF(INT(求节点($J$4:$J$21,$I$4:$I$21,节奏总纲!AG179))&gt;$I$21,$I$21,INT(求节点($J$4:$J$21,$I$4:$I$21,节奏总纲!AG179)))</f>
        <v>18</v>
      </c>
      <c r="AC179" s="37">
        <f>IF(INT(求节点($J$4:$J$21,$I$4:$I$21,节奏总纲!AH179))&gt;$I$21,$I$21,INT(求节点($J$4:$J$21,$I$4:$I$21,节奏总纲!AH179)))</f>
        <v>18</v>
      </c>
      <c r="AD179" s="55">
        <f>('[2]功能-行军令'!F$7+'[2]功能-行军令'!F$14+24*60/'[2]功能-行军令'!$F$18)*'[2]功能-行军令'!$AJ$7</f>
        <v>27.599999999999998</v>
      </c>
      <c r="AE179" s="55">
        <f>('[2]功能-行军令'!G$7+'[2]功能-行军令'!G$14+24*60/'[2]功能-行军令'!$F$18)*'[2]功能-行军令'!$AJ$7</f>
        <v>40.199999999999996</v>
      </c>
      <c r="AF179" s="55">
        <f>('[2]功能-行军令'!H$7+'[2]功能-行军令'!H$14+24*60/'[2]功能-行军令'!$F$18)*'[2]功能-行军令'!$AJ$7</f>
        <v>54.6</v>
      </c>
      <c r="AG179" s="55">
        <f>('[2]功能-行军令'!I$7+'[2]功能-行军令'!I$14+24*60/'[2]功能-行军令'!$F$18)*'[2]功能-行军令'!$AJ$7</f>
        <v>61.8</v>
      </c>
      <c r="AH179" s="55">
        <f>('[2]功能-行军令'!J$7+'[2]功能-行军令'!J$14+24*60/'[2]功能-行军令'!$F$18)*'[2]功能-行军令'!$AJ$7</f>
        <v>61.8</v>
      </c>
      <c r="AL179" s="35">
        <v>176</v>
      </c>
      <c r="AM179" s="28">
        <f t="shared" ca="1" si="166"/>
        <v>11.432855244907795</v>
      </c>
      <c r="AN179" s="28">
        <f t="shared" ca="1" si="166"/>
        <v>6.1927965909917209</v>
      </c>
      <c r="AO179" s="28">
        <f t="shared" ca="1" si="166"/>
        <v>3.9112399522052974</v>
      </c>
      <c r="AP179" s="28">
        <f t="shared" ca="1" si="166"/>
        <v>2.7023112397054776</v>
      </c>
      <c r="AQ179" s="28">
        <f t="shared" ca="1" si="166"/>
        <v>2.378033890940821</v>
      </c>
      <c r="AR179" s="28">
        <f t="shared" ca="1" si="166"/>
        <v>2.378033890940821</v>
      </c>
      <c r="AS179" s="28">
        <f t="shared" ca="1" si="166"/>
        <v>2.378033890940821</v>
      </c>
      <c r="AT179" s="28">
        <f t="shared" ca="1" si="166"/>
        <v>2.378033890940821</v>
      </c>
      <c r="AU179" s="28">
        <f t="shared" ca="1" si="159"/>
        <v>2.378033890940821</v>
      </c>
      <c r="AV179" s="28">
        <f t="shared" ca="1" si="160"/>
        <v>2.378033890940821</v>
      </c>
      <c r="AW179" s="28">
        <f t="shared" ca="1" si="160"/>
        <v>2.378033890940821</v>
      </c>
      <c r="AX179" s="28">
        <f t="shared" ca="1" si="160"/>
        <v>4.7560677818816419</v>
      </c>
      <c r="AY179" s="28">
        <f t="shared" ca="1" si="160"/>
        <v>7.1341016728224611</v>
      </c>
      <c r="AZ179" s="28">
        <f t="shared" ca="1" si="160"/>
        <v>11.890169454704104</v>
      </c>
      <c r="BA179" s="28">
        <f t="shared" ca="1" si="139"/>
        <v>23.780338909408208</v>
      </c>
      <c r="BB179" s="28">
        <f t="shared" ca="1" si="139"/>
        <v>47.560677818816416</v>
      </c>
      <c r="BC179" s="28">
        <f t="shared" ca="1" si="139"/>
        <v>95.121355637632831</v>
      </c>
      <c r="BD179" s="28">
        <f t="shared" ca="1" si="139"/>
        <v>190.24271127526566</v>
      </c>
      <c r="BE179" s="28"/>
      <c r="BF179" s="28">
        <f t="shared" ca="1" si="125"/>
        <v>421.37086281492736</v>
      </c>
      <c r="BG179" s="28"/>
      <c r="BI179" s="28"/>
      <c r="BJ179" s="28"/>
      <c r="BK179" s="28"/>
      <c r="BL179" s="36">
        <v>176</v>
      </c>
      <c r="BM179" s="36">
        <f t="shared" ca="1" si="161"/>
        <v>9.6741933128528235</v>
      </c>
      <c r="BN179" s="36">
        <f t="shared" ca="1" si="161"/>
        <v>5.240188044461946</v>
      </c>
      <c r="BO179" s="36">
        <f t="shared" ca="1" si="161"/>
        <v>3.3095924491338606</v>
      </c>
      <c r="BP179" s="36">
        <f t="shared" ca="1" si="161"/>
        <v>2.2866275103106668</v>
      </c>
      <c r="BQ179" s="36">
        <f t="shared" ca="1" si="161"/>
        <v>2.0122322090733871</v>
      </c>
      <c r="BR179" s="36">
        <f t="shared" ca="1" si="161"/>
        <v>2.0122322090733871</v>
      </c>
      <c r="BS179" s="36">
        <f t="shared" ca="1" si="161"/>
        <v>2.0122322090733871</v>
      </c>
      <c r="BT179" s="36">
        <f t="shared" ca="1" si="161"/>
        <v>2.0122322090733871</v>
      </c>
      <c r="BU179" s="36">
        <f t="shared" ca="1" si="161"/>
        <v>2.0122322090733871</v>
      </c>
      <c r="BV179" s="56">
        <f t="shared" ca="1" si="161"/>
        <v>2.0122322090733871</v>
      </c>
      <c r="BW179" s="56">
        <f t="shared" ca="1" si="161"/>
        <v>2.0122322090733871</v>
      </c>
      <c r="BX179" s="56">
        <f t="shared" ca="1" si="161"/>
        <v>4.0244644181467741</v>
      </c>
      <c r="BY179" s="56">
        <f t="shared" ca="1" si="161"/>
        <v>6.0366966272201603</v>
      </c>
      <c r="BZ179" s="56">
        <f t="shared" ca="1" si="161"/>
        <v>10.061161045366935</v>
      </c>
      <c r="CA179" s="82">
        <f t="shared" ca="1" si="140"/>
        <v>20.122322090733871</v>
      </c>
      <c r="CB179" s="82">
        <f t="shared" ca="1" si="140"/>
        <v>40.244644181467741</v>
      </c>
      <c r="CC179" s="82">
        <f t="shared" ca="1" si="140"/>
        <v>80.489288362935483</v>
      </c>
      <c r="CD179" s="82">
        <f t="shared" ca="1" si="140"/>
        <v>160.97857672587097</v>
      </c>
      <c r="CE179" s="36">
        <f t="shared" ca="1" si="162"/>
        <v>1.0023527067595852</v>
      </c>
      <c r="CF179" s="36">
        <f t="shared" ca="1" si="162"/>
        <v>0.54294104949477529</v>
      </c>
      <c r="CG179" s="36">
        <f t="shared" ca="1" si="162"/>
        <v>0.342910136523016</v>
      </c>
      <c r="CH179" s="36">
        <f t="shared" ca="1" si="162"/>
        <v>0.23691973068862918</v>
      </c>
      <c r="CI179" s="36">
        <f t="shared" ca="1" si="162"/>
        <v>0.20848936300599372</v>
      </c>
      <c r="CJ179" s="36">
        <f t="shared" ca="1" si="162"/>
        <v>0.20848936300599372</v>
      </c>
      <c r="CK179" s="36">
        <f t="shared" ca="1" si="162"/>
        <v>0.20848936300599372</v>
      </c>
      <c r="CL179" s="36">
        <f t="shared" ca="1" si="162"/>
        <v>0.20848936300599372</v>
      </c>
      <c r="CM179" s="36">
        <f t="shared" ca="1" si="162"/>
        <v>0.20848936300599372</v>
      </c>
      <c r="CN179" s="56">
        <f t="shared" ca="1" si="162"/>
        <v>0.20848936300599372</v>
      </c>
      <c r="CO179" s="56">
        <f t="shared" ca="1" si="162"/>
        <v>0.20848936300599372</v>
      </c>
      <c r="CP179" s="56">
        <f t="shared" ca="1" si="162"/>
        <v>0.41697872601198743</v>
      </c>
      <c r="CQ179" s="56">
        <f t="shared" ca="1" si="162"/>
        <v>0.62546808901798101</v>
      </c>
      <c r="CR179" s="56">
        <f t="shared" ca="1" si="162"/>
        <v>1.0424468150299686</v>
      </c>
      <c r="CS179" s="82">
        <f t="shared" ca="1" si="141"/>
        <v>2.0848936300599372</v>
      </c>
      <c r="CT179" s="82">
        <f t="shared" ca="1" si="141"/>
        <v>4.1697872601198744</v>
      </c>
      <c r="CU179" s="82">
        <f t="shared" ca="1" si="141"/>
        <v>8.3395745202397489</v>
      </c>
      <c r="CV179" s="82">
        <f t="shared" ca="1" si="141"/>
        <v>16.679149040479498</v>
      </c>
      <c r="CW179" s="36">
        <f t="shared" ca="1" si="163"/>
        <v>0.54351360000000004</v>
      </c>
      <c r="CX179" s="36">
        <f t="shared" ca="1" si="163"/>
        <v>0.29440320000000003</v>
      </c>
      <c r="CY179" s="36">
        <f t="shared" ca="1" si="163"/>
        <v>0.18593886315789476</v>
      </c>
      <c r="CZ179" s="36">
        <f t="shared" ca="1" si="163"/>
        <v>0.12846685090909091</v>
      </c>
      <c r="DA179" s="36">
        <f t="shared" ca="1" si="163"/>
        <v>0.11305082880000002</v>
      </c>
      <c r="DB179" s="36">
        <f t="shared" ca="1" si="163"/>
        <v>0.11305082880000002</v>
      </c>
      <c r="DC179" s="36">
        <f t="shared" ca="1" si="163"/>
        <v>0.11305082880000002</v>
      </c>
      <c r="DD179" s="36">
        <f t="shared" ca="1" si="163"/>
        <v>0.11305082880000002</v>
      </c>
      <c r="DE179" s="36">
        <f t="shared" ca="1" si="163"/>
        <v>0.11305082880000002</v>
      </c>
      <c r="DF179" s="56">
        <f t="shared" ca="1" si="163"/>
        <v>0.11305082880000002</v>
      </c>
      <c r="DG179" s="56">
        <f t="shared" ca="1" si="163"/>
        <v>0.11305082880000002</v>
      </c>
      <c r="DH179" s="56">
        <f t="shared" ca="1" si="163"/>
        <v>0.22610165760000003</v>
      </c>
      <c r="DI179" s="56">
        <f t="shared" ca="1" si="163"/>
        <v>0.33915248640000006</v>
      </c>
      <c r="DJ179" s="56">
        <f t="shared" ca="1" si="163"/>
        <v>0.56525414400000007</v>
      </c>
      <c r="DK179" s="82">
        <f t="shared" ca="1" si="142"/>
        <v>1.1305082880000001</v>
      </c>
      <c r="DL179" s="82">
        <f t="shared" ca="1" si="142"/>
        <v>2.2610165760000003</v>
      </c>
      <c r="DM179" s="82">
        <f t="shared" ca="1" si="142"/>
        <v>4.5220331520000006</v>
      </c>
      <c r="DN179" s="82">
        <f t="shared" ca="1" si="142"/>
        <v>9.0440663040000011</v>
      </c>
      <c r="DO179" s="36">
        <f t="shared" ca="1" si="164"/>
        <v>0.16504183354153851</v>
      </c>
      <c r="DP179" s="36">
        <f t="shared" ca="1" si="164"/>
        <v>8.9397659835000032E-2</v>
      </c>
      <c r="DQ179" s="36">
        <f t="shared" ca="1" si="164"/>
        <v>5.6461679895789492E-2</v>
      </c>
      <c r="DR179" s="36">
        <f t="shared" ca="1" si="164"/>
        <v>3.900988792800001E-2</v>
      </c>
      <c r="DS179" s="36">
        <f t="shared" ca="1" si="164"/>
        <v>3.4328701376640014E-2</v>
      </c>
      <c r="DT179" s="36">
        <f t="shared" ca="1" si="164"/>
        <v>3.4328701376640014E-2</v>
      </c>
      <c r="DU179" s="36">
        <f t="shared" ca="1" si="164"/>
        <v>3.4328701376640014E-2</v>
      </c>
      <c r="DV179" s="36">
        <f t="shared" ca="1" si="164"/>
        <v>3.4328701376640014E-2</v>
      </c>
      <c r="DW179" s="36">
        <f t="shared" ca="1" si="164"/>
        <v>3.4328701376640014E-2</v>
      </c>
      <c r="DX179" s="56">
        <f t="shared" ca="1" si="164"/>
        <v>3.4328701376640014E-2</v>
      </c>
      <c r="DY179" s="56">
        <f t="shared" ca="1" si="164"/>
        <v>3.4328701376640014E-2</v>
      </c>
      <c r="DZ179" s="56">
        <f t="shared" ca="1" si="164"/>
        <v>6.8657402753280028E-2</v>
      </c>
      <c r="EA179" s="56">
        <f t="shared" ca="1" si="164"/>
        <v>0.10298610412992003</v>
      </c>
      <c r="EB179" s="56">
        <f t="shared" ca="1" si="164"/>
        <v>0.17164350688320007</v>
      </c>
      <c r="EC179" s="82">
        <f t="shared" ca="1" si="143"/>
        <v>0.34328701376640014</v>
      </c>
      <c r="ED179" s="82">
        <f t="shared" ca="1" si="143"/>
        <v>0.68657402753280028</v>
      </c>
      <c r="EE179" s="82">
        <f t="shared" ca="1" si="143"/>
        <v>1.3731480550656006</v>
      </c>
      <c r="EF179" s="82">
        <f t="shared" ca="1" si="143"/>
        <v>2.7462961101312011</v>
      </c>
      <c r="EG179" s="36">
        <f t="shared" ca="1" si="165"/>
        <v>4.7753791753846149E-2</v>
      </c>
      <c r="EH179" s="36">
        <f t="shared" ca="1" si="165"/>
        <v>2.5866637199999997E-2</v>
      </c>
      <c r="EI179" s="36">
        <f t="shared" ca="1" si="165"/>
        <v>1.6336823494736839E-2</v>
      </c>
      <c r="EJ179" s="36">
        <f t="shared" ca="1" si="165"/>
        <v>1.1287259869090906E-2</v>
      </c>
      <c r="EK179" s="36">
        <f t="shared" ca="1" si="165"/>
        <v>9.9327886847999976E-3</v>
      </c>
      <c r="EL179" s="36">
        <f t="shared" ca="1" si="165"/>
        <v>9.9327886847999976E-3</v>
      </c>
      <c r="EM179" s="36">
        <f t="shared" ca="1" si="165"/>
        <v>9.9327886847999976E-3</v>
      </c>
      <c r="EN179" s="36">
        <f t="shared" ca="1" si="165"/>
        <v>9.9327886847999976E-3</v>
      </c>
      <c r="EO179" s="36">
        <f t="shared" ca="1" si="165"/>
        <v>9.9327886847999976E-3</v>
      </c>
      <c r="EP179" s="56">
        <f t="shared" ca="1" si="165"/>
        <v>9.9327886847999976E-3</v>
      </c>
      <c r="EQ179" s="56">
        <f t="shared" ca="1" si="165"/>
        <v>9.9327886847999976E-3</v>
      </c>
      <c r="ER179" s="56">
        <f t="shared" ca="1" si="165"/>
        <v>1.9865577369599995E-2</v>
      </c>
      <c r="ES179" s="56">
        <f t="shared" ca="1" si="165"/>
        <v>2.9798366054399995E-2</v>
      </c>
      <c r="ET179" s="56">
        <f t="shared" ca="1" si="165"/>
        <v>4.9663943423999997E-2</v>
      </c>
      <c r="EU179" s="82">
        <f t="shared" ca="1" si="144"/>
        <v>9.9327886847999994E-2</v>
      </c>
      <c r="EV179" s="82">
        <f t="shared" ca="1" si="144"/>
        <v>0.19865577369599999</v>
      </c>
      <c r="EW179" s="82">
        <f t="shared" ca="1" si="144"/>
        <v>0.39731154739199998</v>
      </c>
      <c r="EX179" s="82">
        <f t="shared" ca="1" si="144"/>
        <v>0.79462309478399995</v>
      </c>
    </row>
    <row r="180" spans="19:154" x14ac:dyDescent="0.15">
      <c r="S180" s="36">
        <v>177</v>
      </c>
      <c r="T180" s="40">
        <f>引用信息!W199</f>
        <v>226.25677532532544</v>
      </c>
      <c r="U180" s="40">
        <f>引用信息!X199</f>
        <v>16.094979514674531</v>
      </c>
      <c r="V180" s="40">
        <f>引用信息!Y199</f>
        <v>6.4255999999999993</v>
      </c>
      <c r="W180" s="40">
        <f>引用信息!Z199</f>
        <v>1.7238579600000004</v>
      </c>
      <c r="X180" s="40">
        <f>引用信息!AA199</f>
        <v>0.49878719999999988</v>
      </c>
      <c r="Y180" s="37">
        <f>IF(INT(求节点($J$4:$J$21,$I$4:$I$21,节奏总纲!AD180))&gt;$I$21,$I$21,INT(求节点($J$4:$J$21,$I$4:$I$21,节奏总纲!AD180)))</f>
        <v>18</v>
      </c>
      <c r="Z180" s="37">
        <f>IF(INT(求节点($J$4:$J$21,$I$4:$I$21,节奏总纲!AE180))&gt;$I$21,$I$21,INT(求节点($J$4:$J$21,$I$4:$I$21,节奏总纲!AE180)))</f>
        <v>18</v>
      </c>
      <c r="AA180" s="37">
        <f>IF(INT(求节点($J$4:$J$21,$I$4:$I$21,节奏总纲!AF180))&gt;$I$21,$I$21,INT(求节点($J$4:$J$21,$I$4:$I$21,节奏总纲!AF180)))</f>
        <v>18</v>
      </c>
      <c r="AB180" s="37">
        <f>IF(INT(求节点($J$4:$J$21,$I$4:$I$21,节奏总纲!AG180))&gt;$I$21,$I$21,INT(求节点($J$4:$J$21,$I$4:$I$21,节奏总纲!AG180)))</f>
        <v>18</v>
      </c>
      <c r="AC180" s="37">
        <f>IF(INT(求节点($J$4:$J$21,$I$4:$I$21,节奏总纲!AH180))&gt;$I$21,$I$21,INT(求节点($J$4:$J$21,$I$4:$I$21,节奏总纲!AH180)))</f>
        <v>18</v>
      </c>
      <c r="AD180" s="55">
        <f>('[2]功能-行军令'!F$7+'[2]功能-行军令'!F$14+24*60/'[2]功能-行军令'!$F$18)*'[2]功能-行军令'!$AJ$7</f>
        <v>27.599999999999998</v>
      </c>
      <c r="AE180" s="55">
        <f>('[2]功能-行军令'!G$7+'[2]功能-行军令'!G$14+24*60/'[2]功能-行军令'!$F$18)*'[2]功能-行军令'!$AJ$7</f>
        <v>40.199999999999996</v>
      </c>
      <c r="AF180" s="55">
        <f>('[2]功能-行军令'!H$7+'[2]功能-行军令'!H$14+24*60/'[2]功能-行军令'!$F$18)*'[2]功能-行军令'!$AJ$7</f>
        <v>54.6</v>
      </c>
      <c r="AG180" s="55">
        <f>('[2]功能-行军令'!I$7+'[2]功能-行军令'!I$14+24*60/'[2]功能-行军令'!$F$18)*'[2]功能-行军令'!$AJ$7</f>
        <v>61.8</v>
      </c>
      <c r="AH180" s="55">
        <f>('[2]功能-行军令'!J$7+'[2]功能-行军令'!J$14+24*60/'[2]功能-行军令'!$F$18)*'[2]功能-行军令'!$AJ$7</f>
        <v>61.8</v>
      </c>
      <c r="AL180" s="35">
        <v>177</v>
      </c>
      <c r="AM180" s="28">
        <f t="shared" ca="1" si="166"/>
        <v>11.35369600977984</v>
      </c>
      <c r="AN180" s="28">
        <f t="shared" ca="1" si="166"/>
        <v>6.1499186719640813</v>
      </c>
      <c r="AO180" s="28">
        <f t="shared" ca="1" si="166"/>
        <v>3.884159161240472</v>
      </c>
      <c r="AP180" s="28">
        <f t="shared" ca="1" si="166"/>
        <v>2.6836008750388718</v>
      </c>
      <c r="AQ180" s="28">
        <f t="shared" ca="1" si="166"/>
        <v>2.3615687700342072</v>
      </c>
      <c r="AR180" s="28">
        <f t="shared" ca="1" si="166"/>
        <v>2.3615687700342072</v>
      </c>
      <c r="AS180" s="28">
        <f t="shared" ca="1" si="166"/>
        <v>2.3615687700342072</v>
      </c>
      <c r="AT180" s="28">
        <f t="shared" ca="1" si="166"/>
        <v>2.3615687700342072</v>
      </c>
      <c r="AU180" s="28">
        <f t="shared" ca="1" si="159"/>
        <v>2.3615687700342072</v>
      </c>
      <c r="AV180" s="28">
        <f t="shared" ref="AV180:AZ189" ca="1" si="167">SUMIF($BM$3:$EX$3,AV$3,$BM180:$EX180)</f>
        <v>2.3615687700342072</v>
      </c>
      <c r="AW180" s="28">
        <f t="shared" ca="1" si="167"/>
        <v>2.3615687700342072</v>
      </c>
      <c r="AX180" s="28">
        <f t="shared" ca="1" si="167"/>
        <v>4.7231375400684144</v>
      </c>
      <c r="AY180" s="28">
        <f t="shared" ca="1" si="167"/>
        <v>7.0847063101026215</v>
      </c>
      <c r="AZ180" s="28">
        <f t="shared" ca="1" si="167"/>
        <v>11.807843850171038</v>
      </c>
      <c r="BA180" s="28">
        <f t="shared" ca="1" si="139"/>
        <v>23.615687700342075</v>
      </c>
      <c r="BB180" s="28">
        <f t="shared" ca="1" si="139"/>
        <v>47.231375400684151</v>
      </c>
      <c r="BC180" s="28">
        <f t="shared" ca="1" si="139"/>
        <v>94.462750801368301</v>
      </c>
      <c r="BD180" s="28">
        <f t="shared" ca="1" si="139"/>
        <v>188.9255016027366</v>
      </c>
      <c r="BE180" s="28"/>
      <c r="BF180" s="28">
        <f t="shared" ca="1" si="125"/>
        <v>418.45335931373597</v>
      </c>
      <c r="BG180" s="28"/>
      <c r="BI180" s="28"/>
      <c r="BJ180" s="28"/>
      <c r="BK180" s="28"/>
      <c r="BL180" s="36">
        <v>177</v>
      </c>
      <c r="BM180" s="36">
        <f t="shared" ca="1" si="161"/>
        <v>9.6072107676599714</v>
      </c>
      <c r="BN180" s="36">
        <f t="shared" ca="1" si="161"/>
        <v>5.2039058324824845</v>
      </c>
      <c r="BO180" s="36">
        <f t="shared" ca="1" si="161"/>
        <v>3.2866773678836743</v>
      </c>
      <c r="BP180" s="36">
        <f t="shared" ca="1" si="161"/>
        <v>2.270795272355993</v>
      </c>
      <c r="BQ180" s="36">
        <f t="shared" ca="1" si="161"/>
        <v>1.9982998396732738</v>
      </c>
      <c r="BR180" s="36">
        <f t="shared" ca="1" si="161"/>
        <v>1.9982998396732738</v>
      </c>
      <c r="BS180" s="36">
        <f t="shared" ca="1" si="161"/>
        <v>1.9982998396732738</v>
      </c>
      <c r="BT180" s="36">
        <f t="shared" ca="1" si="161"/>
        <v>1.9982998396732738</v>
      </c>
      <c r="BU180" s="36">
        <f t="shared" ca="1" si="161"/>
        <v>1.9982998396732738</v>
      </c>
      <c r="BV180" s="56">
        <f t="shared" ca="1" si="161"/>
        <v>1.9982998396732738</v>
      </c>
      <c r="BW180" s="56">
        <f t="shared" ca="1" si="161"/>
        <v>1.9982998396732738</v>
      </c>
      <c r="BX180" s="56">
        <f t="shared" ca="1" si="161"/>
        <v>3.9965996793465477</v>
      </c>
      <c r="BY180" s="56">
        <f t="shared" ca="1" si="161"/>
        <v>5.994899519019822</v>
      </c>
      <c r="BZ180" s="56">
        <f t="shared" ca="1" si="161"/>
        <v>9.9914991983663715</v>
      </c>
      <c r="CA180" s="82">
        <f t="shared" ca="1" si="140"/>
        <v>19.982998396732743</v>
      </c>
      <c r="CB180" s="82">
        <f t="shared" ca="1" si="140"/>
        <v>39.965996793465486</v>
      </c>
      <c r="CC180" s="82">
        <f t="shared" ca="1" si="140"/>
        <v>79.931993586930972</v>
      </c>
      <c r="CD180" s="82">
        <f t="shared" ca="1" si="140"/>
        <v>159.86398717386194</v>
      </c>
      <c r="CE180" s="36">
        <f t="shared" ca="1" si="162"/>
        <v>0.9954125792152555</v>
      </c>
      <c r="CF180" s="36">
        <f t="shared" ca="1" si="162"/>
        <v>0.53918181374159679</v>
      </c>
      <c r="CG180" s="36">
        <f t="shared" ca="1" si="162"/>
        <v>0.34053588236311372</v>
      </c>
      <c r="CH180" s="36">
        <f t="shared" ca="1" si="162"/>
        <v>0.23527933690542402</v>
      </c>
      <c r="CI180" s="36">
        <f t="shared" ca="1" si="162"/>
        <v>0.20704581647677314</v>
      </c>
      <c r="CJ180" s="36">
        <f t="shared" ca="1" si="162"/>
        <v>0.20704581647677314</v>
      </c>
      <c r="CK180" s="36">
        <f t="shared" ca="1" si="162"/>
        <v>0.20704581647677314</v>
      </c>
      <c r="CL180" s="36">
        <f t="shared" ca="1" si="162"/>
        <v>0.20704581647677314</v>
      </c>
      <c r="CM180" s="36">
        <f t="shared" ca="1" si="162"/>
        <v>0.20704581647677314</v>
      </c>
      <c r="CN180" s="56">
        <f t="shared" ca="1" si="162"/>
        <v>0.20704581647677314</v>
      </c>
      <c r="CO180" s="56">
        <f t="shared" ca="1" si="162"/>
        <v>0.20704581647677314</v>
      </c>
      <c r="CP180" s="56">
        <f t="shared" ca="1" si="162"/>
        <v>0.41409163295354628</v>
      </c>
      <c r="CQ180" s="56">
        <f t="shared" ca="1" si="162"/>
        <v>0.62113744943031945</v>
      </c>
      <c r="CR180" s="56">
        <f t="shared" ca="1" si="162"/>
        <v>1.0352290823838657</v>
      </c>
      <c r="CS180" s="82">
        <f t="shared" ca="1" si="141"/>
        <v>2.0704581647677314</v>
      </c>
      <c r="CT180" s="82">
        <f t="shared" ca="1" si="141"/>
        <v>4.1409163295354627</v>
      </c>
      <c r="CU180" s="82">
        <f t="shared" ca="1" si="141"/>
        <v>8.2818326590709255</v>
      </c>
      <c r="CV180" s="82">
        <f t="shared" ca="1" si="141"/>
        <v>16.563665318141851</v>
      </c>
      <c r="CW180" s="36">
        <f t="shared" ca="1" si="163"/>
        <v>0.53975039999999996</v>
      </c>
      <c r="CX180" s="36">
        <f t="shared" ca="1" si="163"/>
        <v>0.29236479999999998</v>
      </c>
      <c r="CY180" s="36">
        <f t="shared" ca="1" si="163"/>
        <v>0.18465145263157892</v>
      </c>
      <c r="CZ180" s="36">
        <f t="shared" ca="1" si="163"/>
        <v>0.12757736727272725</v>
      </c>
      <c r="DA180" s="36">
        <f t="shared" ca="1" si="163"/>
        <v>0.11226808319999999</v>
      </c>
      <c r="DB180" s="36">
        <f t="shared" ca="1" si="163"/>
        <v>0.11226808319999999</v>
      </c>
      <c r="DC180" s="36">
        <f t="shared" ca="1" si="163"/>
        <v>0.11226808319999999</v>
      </c>
      <c r="DD180" s="36">
        <f t="shared" ca="1" si="163"/>
        <v>0.11226808319999999</v>
      </c>
      <c r="DE180" s="36">
        <f t="shared" ca="1" si="163"/>
        <v>0.11226808319999999</v>
      </c>
      <c r="DF180" s="56">
        <f t="shared" ca="1" si="163"/>
        <v>0.11226808319999999</v>
      </c>
      <c r="DG180" s="56">
        <f t="shared" ca="1" si="163"/>
        <v>0.11226808319999999</v>
      </c>
      <c r="DH180" s="56">
        <f t="shared" ca="1" si="163"/>
        <v>0.22453616639999999</v>
      </c>
      <c r="DI180" s="56">
        <f t="shared" ca="1" si="163"/>
        <v>0.33680424959999994</v>
      </c>
      <c r="DJ180" s="56">
        <f t="shared" ca="1" si="163"/>
        <v>0.56134041599999995</v>
      </c>
      <c r="DK180" s="82">
        <f t="shared" ca="1" si="142"/>
        <v>1.1226808319999999</v>
      </c>
      <c r="DL180" s="82">
        <f t="shared" ca="1" si="142"/>
        <v>2.2453616639999998</v>
      </c>
      <c r="DM180" s="82">
        <f t="shared" ca="1" si="142"/>
        <v>4.4907233279999996</v>
      </c>
      <c r="DN180" s="82">
        <f t="shared" ca="1" si="142"/>
        <v>8.9814466559999993</v>
      </c>
      <c r="DO180" s="36">
        <f t="shared" ca="1" si="164"/>
        <v>0.16389911065846158</v>
      </c>
      <c r="DP180" s="36">
        <f t="shared" ca="1" si="164"/>
        <v>8.8778684940000019E-2</v>
      </c>
      <c r="DQ180" s="36">
        <f t="shared" ca="1" si="164"/>
        <v>5.6070748383157905E-2</v>
      </c>
      <c r="DR180" s="36">
        <f t="shared" ca="1" si="164"/>
        <v>3.8739789792000004E-2</v>
      </c>
      <c r="DS180" s="36">
        <f t="shared" ca="1" si="164"/>
        <v>3.4091015016960005E-2</v>
      </c>
      <c r="DT180" s="36">
        <f t="shared" ca="1" si="164"/>
        <v>3.4091015016960005E-2</v>
      </c>
      <c r="DU180" s="36">
        <f t="shared" ca="1" si="164"/>
        <v>3.4091015016960005E-2</v>
      </c>
      <c r="DV180" s="36">
        <f t="shared" ca="1" si="164"/>
        <v>3.4091015016960005E-2</v>
      </c>
      <c r="DW180" s="36">
        <f t="shared" ca="1" si="164"/>
        <v>3.4091015016960005E-2</v>
      </c>
      <c r="DX180" s="56">
        <f t="shared" ca="1" si="164"/>
        <v>3.4091015016960005E-2</v>
      </c>
      <c r="DY180" s="56">
        <f t="shared" ca="1" si="164"/>
        <v>3.4091015016960005E-2</v>
      </c>
      <c r="DZ180" s="56">
        <f t="shared" ca="1" si="164"/>
        <v>6.818203003392001E-2</v>
      </c>
      <c r="EA180" s="56">
        <f t="shared" ca="1" si="164"/>
        <v>0.10227304505088002</v>
      </c>
      <c r="EB180" s="56">
        <f t="shared" ca="1" si="164"/>
        <v>0.17045507508480004</v>
      </c>
      <c r="EC180" s="82">
        <f t="shared" ca="1" si="143"/>
        <v>0.34091015016960008</v>
      </c>
      <c r="ED180" s="82">
        <f t="shared" ca="1" si="143"/>
        <v>0.68182030033920016</v>
      </c>
      <c r="EE180" s="82">
        <f t="shared" ca="1" si="143"/>
        <v>1.3636406006784003</v>
      </c>
      <c r="EF180" s="82">
        <f t="shared" ca="1" si="143"/>
        <v>2.7272812013568006</v>
      </c>
      <c r="EG180" s="36">
        <f t="shared" ca="1" si="165"/>
        <v>4.7423152246153837E-2</v>
      </c>
      <c r="EH180" s="36">
        <f t="shared" ca="1" si="165"/>
        <v>2.5687540799999995E-2</v>
      </c>
      <c r="EI180" s="36">
        <f t="shared" ca="1" si="165"/>
        <v>1.6223709978947367E-2</v>
      </c>
      <c r="EJ180" s="36">
        <f t="shared" ca="1" si="165"/>
        <v>1.120910871272727E-2</v>
      </c>
      <c r="EK180" s="36">
        <f t="shared" ca="1" si="165"/>
        <v>9.8640156671999987E-3</v>
      </c>
      <c r="EL180" s="36">
        <f t="shared" ca="1" si="165"/>
        <v>9.8640156671999987E-3</v>
      </c>
      <c r="EM180" s="36">
        <f t="shared" ca="1" si="165"/>
        <v>9.8640156671999987E-3</v>
      </c>
      <c r="EN180" s="36">
        <f t="shared" ca="1" si="165"/>
        <v>9.8640156671999987E-3</v>
      </c>
      <c r="EO180" s="36">
        <f t="shared" ca="1" si="165"/>
        <v>9.8640156671999987E-3</v>
      </c>
      <c r="EP180" s="56">
        <f t="shared" ca="1" si="165"/>
        <v>9.8640156671999987E-3</v>
      </c>
      <c r="EQ180" s="56">
        <f t="shared" ca="1" si="165"/>
        <v>9.8640156671999987E-3</v>
      </c>
      <c r="ER180" s="56">
        <f t="shared" ca="1" si="165"/>
        <v>1.9728031334399997E-2</v>
      </c>
      <c r="ES180" s="56">
        <f t="shared" ca="1" si="165"/>
        <v>2.9592047001599991E-2</v>
      </c>
      <c r="ET180" s="56">
        <f t="shared" ca="1" si="165"/>
        <v>4.9320078335999988E-2</v>
      </c>
      <c r="EU180" s="82">
        <f t="shared" ca="1" si="144"/>
        <v>9.8640156671999976E-2</v>
      </c>
      <c r="EV180" s="82">
        <f t="shared" ca="1" si="144"/>
        <v>0.19728031334399995</v>
      </c>
      <c r="EW180" s="82">
        <f t="shared" ca="1" si="144"/>
        <v>0.3945606266879999</v>
      </c>
      <c r="EX180" s="82">
        <f t="shared" ca="1" si="144"/>
        <v>0.78912125337599981</v>
      </c>
    </row>
    <row r="181" spans="19:154" x14ac:dyDescent="0.15">
      <c r="S181" s="36">
        <v>178</v>
      </c>
      <c r="T181" s="40">
        <f>引用信息!W200</f>
        <v>224.67928784795762</v>
      </c>
      <c r="U181" s="40">
        <f>引用信息!X200</f>
        <v>15.982763522042339</v>
      </c>
      <c r="V181" s="40">
        <f>引用信息!Y200</f>
        <v>6.3807999999999998</v>
      </c>
      <c r="W181" s="40">
        <f>引用信息!Z200</f>
        <v>1.7118390300000004</v>
      </c>
      <c r="X181" s="40">
        <f>引用信息!AA200</f>
        <v>0.49530959999999985</v>
      </c>
      <c r="Y181" s="37">
        <f>IF(INT(求节点($J$4:$J$21,$I$4:$I$21,节奏总纲!AD181))&gt;$I$21,$I$21,INT(求节点($J$4:$J$21,$I$4:$I$21,节奏总纲!AD181)))</f>
        <v>18</v>
      </c>
      <c r="Z181" s="37">
        <f>IF(INT(求节点($J$4:$J$21,$I$4:$I$21,节奏总纲!AE181))&gt;$I$21,$I$21,INT(求节点($J$4:$J$21,$I$4:$I$21,节奏总纲!AE181)))</f>
        <v>18</v>
      </c>
      <c r="AA181" s="37">
        <f>IF(INT(求节点($J$4:$J$21,$I$4:$I$21,节奏总纲!AF181))&gt;$I$21,$I$21,INT(求节点($J$4:$J$21,$I$4:$I$21,节奏总纲!AF181)))</f>
        <v>18</v>
      </c>
      <c r="AB181" s="37">
        <f>IF(INT(求节点($J$4:$J$21,$I$4:$I$21,节奏总纲!AG181))&gt;$I$21,$I$21,INT(求节点($J$4:$J$21,$I$4:$I$21,节奏总纲!AG181)))</f>
        <v>18</v>
      </c>
      <c r="AC181" s="37">
        <f>IF(INT(求节点($J$4:$J$21,$I$4:$I$21,节奏总纲!AH181))&gt;$I$21,$I$21,INT(求节点($J$4:$J$21,$I$4:$I$21,节奏总纲!AH181)))</f>
        <v>18</v>
      </c>
      <c r="AD181" s="55">
        <f>('[2]功能-行军令'!F$7+'[2]功能-行军令'!F$14+24*60/'[2]功能-行军令'!$F$18)*'[2]功能-行军令'!$AJ$7</f>
        <v>27.599999999999998</v>
      </c>
      <c r="AE181" s="55">
        <f>('[2]功能-行军令'!G$7+'[2]功能-行军令'!G$14+24*60/'[2]功能-行军令'!$F$18)*'[2]功能-行军令'!$AJ$7</f>
        <v>40.199999999999996</v>
      </c>
      <c r="AF181" s="55">
        <f>('[2]功能-行军令'!H$7+'[2]功能-行军令'!H$14+24*60/'[2]功能-行军令'!$F$18)*'[2]功能-行军令'!$AJ$7</f>
        <v>54.6</v>
      </c>
      <c r="AG181" s="55">
        <f>('[2]功能-行军令'!I$7+'[2]功能-行军令'!I$14+24*60/'[2]功能-行军令'!$F$18)*'[2]功能-行军令'!$AJ$7</f>
        <v>61.8</v>
      </c>
      <c r="AH181" s="55">
        <f>('[2]功能-行军令'!J$7+'[2]功能-行军令'!J$14+24*60/'[2]功能-行军令'!$F$18)*'[2]功能-行军令'!$AJ$7</f>
        <v>61.8</v>
      </c>
      <c r="AL181" s="35">
        <v>178</v>
      </c>
      <c r="AM181" s="28">
        <f t="shared" ca="1" si="166"/>
        <v>11.274536774651894</v>
      </c>
      <c r="AN181" s="28">
        <f t="shared" ca="1" si="166"/>
        <v>6.1070407529364426</v>
      </c>
      <c r="AO181" s="28">
        <f t="shared" ca="1" si="166"/>
        <v>3.8570783702756488</v>
      </c>
      <c r="AP181" s="28">
        <f t="shared" ca="1" si="166"/>
        <v>2.664890510372266</v>
      </c>
      <c r="AQ181" s="28">
        <f t="shared" ca="1" si="166"/>
        <v>2.3451036491275947</v>
      </c>
      <c r="AR181" s="28">
        <f t="shared" ca="1" si="166"/>
        <v>2.3451036491275947</v>
      </c>
      <c r="AS181" s="28">
        <f t="shared" ca="1" si="166"/>
        <v>2.3451036491275947</v>
      </c>
      <c r="AT181" s="28">
        <f t="shared" ca="1" si="166"/>
        <v>2.3451036491275947</v>
      </c>
      <c r="AU181" s="28">
        <f t="shared" ca="1" si="159"/>
        <v>2.3451036491275947</v>
      </c>
      <c r="AV181" s="28">
        <f t="shared" ca="1" si="167"/>
        <v>2.3451036491275947</v>
      </c>
      <c r="AW181" s="28">
        <f t="shared" ca="1" si="167"/>
        <v>2.3451036491275947</v>
      </c>
      <c r="AX181" s="28">
        <f t="shared" ca="1" si="167"/>
        <v>4.6902072982551894</v>
      </c>
      <c r="AY181" s="28">
        <f t="shared" ca="1" si="167"/>
        <v>7.0353109473827828</v>
      </c>
      <c r="AZ181" s="28">
        <f t="shared" ca="1" si="167"/>
        <v>11.725518245637971</v>
      </c>
      <c r="BA181" s="28">
        <f t="shared" ca="1" si="139"/>
        <v>23.451036491275943</v>
      </c>
      <c r="BB181" s="28">
        <f t="shared" ca="1" si="139"/>
        <v>46.902072982551886</v>
      </c>
      <c r="BC181" s="28">
        <f t="shared" ca="1" si="139"/>
        <v>93.804145965103771</v>
      </c>
      <c r="BD181" s="28">
        <f t="shared" ca="1" si="139"/>
        <v>187.60829193020754</v>
      </c>
      <c r="BE181" s="28"/>
      <c r="BF181" s="28">
        <f t="shared" ca="1" si="125"/>
        <v>415.53585581254447</v>
      </c>
      <c r="BG181" s="28"/>
      <c r="BI181" s="28"/>
      <c r="BJ181" s="28"/>
      <c r="BK181" s="28"/>
      <c r="BL181" s="36">
        <v>178</v>
      </c>
      <c r="BM181" s="36">
        <f t="shared" ca="1" si="161"/>
        <v>9.5402282224671229</v>
      </c>
      <c r="BN181" s="36">
        <f t="shared" ca="1" si="161"/>
        <v>5.1676236205030248</v>
      </c>
      <c r="BO181" s="36">
        <f t="shared" ca="1" si="161"/>
        <v>3.2637622866334897</v>
      </c>
      <c r="BP181" s="36">
        <f t="shared" ca="1" si="161"/>
        <v>2.2549630344013196</v>
      </c>
      <c r="BQ181" s="36">
        <f t="shared" ca="1" si="161"/>
        <v>1.9843674702731617</v>
      </c>
      <c r="BR181" s="36">
        <f t="shared" ca="1" si="161"/>
        <v>1.9843674702731617</v>
      </c>
      <c r="BS181" s="36">
        <f t="shared" ca="1" si="161"/>
        <v>1.9843674702731617</v>
      </c>
      <c r="BT181" s="36">
        <f t="shared" ca="1" si="161"/>
        <v>1.9843674702731617</v>
      </c>
      <c r="BU181" s="36">
        <f t="shared" ca="1" si="161"/>
        <v>1.9843674702731617</v>
      </c>
      <c r="BV181" s="56">
        <f t="shared" ca="1" si="161"/>
        <v>1.9843674702731617</v>
      </c>
      <c r="BW181" s="56">
        <f t="shared" ca="1" si="161"/>
        <v>1.9843674702731617</v>
      </c>
      <c r="BX181" s="56">
        <f t="shared" ca="1" si="161"/>
        <v>3.9687349405463235</v>
      </c>
      <c r="BY181" s="56">
        <f t="shared" ca="1" si="161"/>
        <v>5.9531024108194845</v>
      </c>
      <c r="BZ181" s="56">
        <f t="shared" ca="1" si="161"/>
        <v>9.9218373513658076</v>
      </c>
      <c r="CA181" s="82">
        <f t="shared" ca="1" si="140"/>
        <v>19.843674702731615</v>
      </c>
      <c r="CB181" s="82">
        <f t="shared" ca="1" si="140"/>
        <v>39.68734940546323</v>
      </c>
      <c r="CC181" s="82">
        <f t="shared" ca="1" si="140"/>
        <v>79.374698810926461</v>
      </c>
      <c r="CD181" s="82">
        <f t="shared" ca="1" si="140"/>
        <v>158.74939762185292</v>
      </c>
      <c r="CE181" s="36">
        <f t="shared" ca="1" si="162"/>
        <v>0.98847245167092612</v>
      </c>
      <c r="CF181" s="36">
        <f t="shared" ca="1" si="162"/>
        <v>0.5354225779884183</v>
      </c>
      <c r="CG181" s="36">
        <f t="shared" ca="1" si="162"/>
        <v>0.33816162820321155</v>
      </c>
      <c r="CH181" s="36">
        <f t="shared" ca="1" si="162"/>
        <v>0.23363894312221886</v>
      </c>
      <c r="CI181" s="36">
        <f t="shared" ca="1" si="162"/>
        <v>0.20560226994755262</v>
      </c>
      <c r="CJ181" s="36">
        <f t="shared" ca="1" si="162"/>
        <v>0.20560226994755262</v>
      </c>
      <c r="CK181" s="36">
        <f t="shared" ca="1" si="162"/>
        <v>0.20560226994755262</v>
      </c>
      <c r="CL181" s="36">
        <f t="shared" ca="1" si="162"/>
        <v>0.20560226994755262</v>
      </c>
      <c r="CM181" s="36">
        <f t="shared" ca="1" si="162"/>
        <v>0.20560226994755262</v>
      </c>
      <c r="CN181" s="56">
        <f t="shared" ca="1" si="162"/>
        <v>0.20560226994755262</v>
      </c>
      <c r="CO181" s="56">
        <f t="shared" ca="1" si="162"/>
        <v>0.20560226994755262</v>
      </c>
      <c r="CP181" s="56">
        <f t="shared" ca="1" si="162"/>
        <v>0.41120453989510525</v>
      </c>
      <c r="CQ181" s="56">
        <f t="shared" ca="1" si="162"/>
        <v>0.6168068098426579</v>
      </c>
      <c r="CR181" s="56">
        <f t="shared" ca="1" si="162"/>
        <v>1.0280113497377632</v>
      </c>
      <c r="CS181" s="82">
        <f t="shared" ca="1" si="141"/>
        <v>2.0560226994755264</v>
      </c>
      <c r="CT181" s="82">
        <f t="shared" ca="1" si="141"/>
        <v>4.1120453989510528</v>
      </c>
      <c r="CU181" s="82">
        <f t="shared" ca="1" si="141"/>
        <v>8.2240907979021056</v>
      </c>
      <c r="CV181" s="82">
        <f t="shared" ca="1" si="141"/>
        <v>16.448181595804211</v>
      </c>
      <c r="CW181" s="36">
        <f t="shared" ca="1" si="163"/>
        <v>0.5359872</v>
      </c>
      <c r="CX181" s="36">
        <f t="shared" ca="1" si="163"/>
        <v>0.29032640000000004</v>
      </c>
      <c r="CY181" s="36">
        <f t="shared" ca="1" si="163"/>
        <v>0.18336404210526316</v>
      </c>
      <c r="CZ181" s="36">
        <f t="shared" ca="1" si="163"/>
        <v>0.12668788363636363</v>
      </c>
      <c r="DA181" s="36">
        <f t="shared" ca="1" si="163"/>
        <v>0.11148533760000001</v>
      </c>
      <c r="DB181" s="36">
        <f t="shared" ca="1" si="163"/>
        <v>0.11148533760000001</v>
      </c>
      <c r="DC181" s="36">
        <f t="shared" ca="1" si="163"/>
        <v>0.11148533760000001</v>
      </c>
      <c r="DD181" s="36">
        <f t="shared" ca="1" si="163"/>
        <v>0.11148533760000001</v>
      </c>
      <c r="DE181" s="36">
        <f t="shared" ca="1" si="163"/>
        <v>0.11148533760000001</v>
      </c>
      <c r="DF181" s="56">
        <f t="shared" ca="1" si="163"/>
        <v>0.11148533760000001</v>
      </c>
      <c r="DG181" s="56">
        <f t="shared" ca="1" si="163"/>
        <v>0.11148533760000001</v>
      </c>
      <c r="DH181" s="56">
        <f t="shared" ca="1" si="163"/>
        <v>0.22297067520000002</v>
      </c>
      <c r="DI181" s="56">
        <f t="shared" ca="1" si="163"/>
        <v>0.33445601279999998</v>
      </c>
      <c r="DJ181" s="56">
        <f t="shared" ca="1" si="163"/>
        <v>0.55742668800000006</v>
      </c>
      <c r="DK181" s="82">
        <f t="shared" ca="1" si="142"/>
        <v>1.1148533760000001</v>
      </c>
      <c r="DL181" s="82">
        <f t="shared" ca="1" si="142"/>
        <v>2.2297067520000002</v>
      </c>
      <c r="DM181" s="82">
        <f t="shared" ca="1" si="142"/>
        <v>4.4594135040000005</v>
      </c>
      <c r="DN181" s="82">
        <f t="shared" ca="1" si="142"/>
        <v>8.9188270080000009</v>
      </c>
      <c r="DO181" s="36">
        <f t="shared" ca="1" si="164"/>
        <v>0.16275638777538465</v>
      </c>
      <c r="DP181" s="36">
        <f t="shared" ca="1" si="164"/>
        <v>8.815971004500002E-2</v>
      </c>
      <c r="DQ181" s="36">
        <f t="shared" ca="1" si="164"/>
        <v>5.5679816870526332E-2</v>
      </c>
      <c r="DR181" s="36">
        <f t="shared" ca="1" si="164"/>
        <v>3.8469691656000005E-2</v>
      </c>
      <c r="DS181" s="36">
        <f t="shared" ca="1" si="164"/>
        <v>3.385332865728001E-2</v>
      </c>
      <c r="DT181" s="36">
        <f t="shared" ca="1" si="164"/>
        <v>3.385332865728001E-2</v>
      </c>
      <c r="DU181" s="36">
        <f t="shared" ca="1" si="164"/>
        <v>3.385332865728001E-2</v>
      </c>
      <c r="DV181" s="36">
        <f t="shared" ca="1" si="164"/>
        <v>3.385332865728001E-2</v>
      </c>
      <c r="DW181" s="36">
        <f t="shared" ca="1" si="164"/>
        <v>3.385332865728001E-2</v>
      </c>
      <c r="DX181" s="56">
        <f t="shared" ca="1" si="164"/>
        <v>3.385332865728001E-2</v>
      </c>
      <c r="DY181" s="56">
        <f t="shared" ca="1" si="164"/>
        <v>3.385332865728001E-2</v>
      </c>
      <c r="DZ181" s="56">
        <f t="shared" ca="1" si="164"/>
        <v>6.770665731456002E-2</v>
      </c>
      <c r="EA181" s="56">
        <f t="shared" ca="1" si="164"/>
        <v>0.10155998597184002</v>
      </c>
      <c r="EB181" s="56">
        <f t="shared" ca="1" si="164"/>
        <v>0.16926664328640004</v>
      </c>
      <c r="EC181" s="82">
        <f t="shared" ca="1" si="143"/>
        <v>0.33853328657280007</v>
      </c>
      <c r="ED181" s="82">
        <f t="shared" ca="1" si="143"/>
        <v>0.67706657314560015</v>
      </c>
      <c r="EE181" s="82">
        <f t="shared" ca="1" si="143"/>
        <v>1.3541331462912003</v>
      </c>
      <c r="EF181" s="82">
        <f t="shared" ca="1" si="143"/>
        <v>2.7082662925824006</v>
      </c>
      <c r="EG181" s="36">
        <f t="shared" ca="1" si="165"/>
        <v>4.7092512738461524E-2</v>
      </c>
      <c r="EH181" s="36">
        <f t="shared" ca="1" si="165"/>
        <v>2.5508444399999993E-2</v>
      </c>
      <c r="EI181" s="36">
        <f t="shared" ca="1" si="165"/>
        <v>1.6110596463157888E-2</v>
      </c>
      <c r="EJ181" s="36">
        <f t="shared" ca="1" si="165"/>
        <v>1.1130957556363631E-2</v>
      </c>
      <c r="EK181" s="36">
        <f t="shared" ca="1" si="165"/>
        <v>9.7952426495999962E-3</v>
      </c>
      <c r="EL181" s="36">
        <f t="shared" ca="1" si="165"/>
        <v>9.7952426495999962E-3</v>
      </c>
      <c r="EM181" s="36">
        <f t="shared" ca="1" si="165"/>
        <v>9.7952426495999962E-3</v>
      </c>
      <c r="EN181" s="36">
        <f t="shared" ca="1" si="165"/>
        <v>9.7952426495999962E-3</v>
      </c>
      <c r="EO181" s="36">
        <f t="shared" ca="1" si="165"/>
        <v>9.7952426495999962E-3</v>
      </c>
      <c r="EP181" s="56">
        <f t="shared" ca="1" si="165"/>
        <v>9.7952426495999962E-3</v>
      </c>
      <c r="EQ181" s="56">
        <f t="shared" ca="1" si="165"/>
        <v>9.7952426495999962E-3</v>
      </c>
      <c r="ER181" s="56">
        <f t="shared" ca="1" si="165"/>
        <v>1.9590485299199992E-2</v>
      </c>
      <c r="ES181" s="56">
        <f t="shared" ca="1" si="165"/>
        <v>2.938572794879999E-2</v>
      </c>
      <c r="ET181" s="56">
        <f t="shared" ca="1" si="165"/>
        <v>4.8976213247999986E-2</v>
      </c>
      <c r="EU181" s="82">
        <f t="shared" ca="1" si="144"/>
        <v>9.7952426495999972E-2</v>
      </c>
      <c r="EV181" s="82">
        <f t="shared" ca="1" si="144"/>
        <v>0.19590485299199994</v>
      </c>
      <c r="EW181" s="82">
        <f t="shared" ca="1" si="144"/>
        <v>0.39180970598399989</v>
      </c>
      <c r="EX181" s="82">
        <f t="shared" ca="1" si="144"/>
        <v>0.78361941196799978</v>
      </c>
    </row>
    <row r="182" spans="19:154" x14ac:dyDescent="0.15">
      <c r="S182" s="36">
        <v>179</v>
      </c>
      <c r="T182" s="40">
        <f>引用信息!W201</f>
        <v>223.10180037058984</v>
      </c>
      <c r="U182" s="40">
        <f>引用信息!X201</f>
        <v>15.870547529410146</v>
      </c>
      <c r="V182" s="40">
        <f>引用信息!Y201</f>
        <v>6.3359999999999994</v>
      </c>
      <c r="W182" s="40">
        <f>引用信息!Z201</f>
        <v>1.6998201000000004</v>
      </c>
      <c r="X182" s="40">
        <f>引用信息!AA201</f>
        <v>0.49183199999999988</v>
      </c>
      <c r="Y182" s="37">
        <f>IF(INT(求节点($J$4:$J$21,$I$4:$I$21,节奏总纲!AD182))&gt;$I$21,$I$21,INT(求节点($J$4:$J$21,$I$4:$I$21,节奏总纲!AD182)))</f>
        <v>18</v>
      </c>
      <c r="Z182" s="37">
        <f>IF(INT(求节点($J$4:$J$21,$I$4:$I$21,节奏总纲!AE182))&gt;$I$21,$I$21,INT(求节点($J$4:$J$21,$I$4:$I$21,节奏总纲!AE182)))</f>
        <v>18</v>
      </c>
      <c r="AA182" s="37">
        <f>IF(INT(求节点($J$4:$J$21,$I$4:$I$21,节奏总纲!AF182))&gt;$I$21,$I$21,INT(求节点($J$4:$J$21,$I$4:$I$21,节奏总纲!AF182)))</f>
        <v>18</v>
      </c>
      <c r="AB182" s="37">
        <f>IF(INT(求节点($J$4:$J$21,$I$4:$I$21,节奏总纲!AG182))&gt;$I$21,$I$21,INT(求节点($J$4:$J$21,$I$4:$I$21,节奏总纲!AG182)))</f>
        <v>18</v>
      </c>
      <c r="AC182" s="37">
        <f>IF(INT(求节点($J$4:$J$21,$I$4:$I$21,节奏总纲!AH182))&gt;$I$21,$I$21,INT(求节点($J$4:$J$21,$I$4:$I$21,节奏总纲!AH182)))</f>
        <v>18</v>
      </c>
      <c r="AD182" s="55">
        <f>('[2]功能-行军令'!F$7+'[2]功能-行军令'!F$14+24*60/'[2]功能-行军令'!$F$18)*'[2]功能-行军令'!$AJ$7</f>
        <v>27.599999999999998</v>
      </c>
      <c r="AE182" s="55">
        <f>('[2]功能-行军令'!G$7+'[2]功能-行军令'!G$14+24*60/'[2]功能-行军令'!$F$18)*'[2]功能-行军令'!$AJ$7</f>
        <v>40.199999999999996</v>
      </c>
      <c r="AF182" s="55">
        <f>('[2]功能-行军令'!H$7+'[2]功能-行军令'!H$14+24*60/'[2]功能-行军令'!$F$18)*'[2]功能-行军令'!$AJ$7</f>
        <v>54.6</v>
      </c>
      <c r="AG182" s="55">
        <f>('[2]功能-行军令'!I$7+'[2]功能-行军令'!I$14+24*60/'[2]功能-行军令'!$F$18)*'[2]功能-行军令'!$AJ$7</f>
        <v>61.8</v>
      </c>
      <c r="AH182" s="55">
        <f>('[2]功能-行军令'!J$7+'[2]功能-行军令'!J$14+24*60/'[2]功能-行军令'!$F$18)*'[2]功能-行军令'!$AJ$7</f>
        <v>61.8</v>
      </c>
      <c r="AL182" s="35">
        <v>179</v>
      </c>
      <c r="AM182" s="28">
        <f t="shared" ca="1" si="166"/>
        <v>11.19537753952395</v>
      </c>
      <c r="AN182" s="28">
        <f t="shared" ca="1" si="166"/>
        <v>6.0641628339088056</v>
      </c>
      <c r="AO182" s="28">
        <f t="shared" ca="1" si="166"/>
        <v>3.8299975793108247</v>
      </c>
      <c r="AP182" s="28">
        <f t="shared" ca="1" si="166"/>
        <v>2.6461801457056602</v>
      </c>
      <c r="AQ182" s="28">
        <f t="shared" ca="1" si="166"/>
        <v>2.3286385282209818</v>
      </c>
      <c r="AR182" s="28">
        <f t="shared" ca="1" si="166"/>
        <v>2.3286385282209818</v>
      </c>
      <c r="AS182" s="28">
        <f t="shared" ca="1" si="166"/>
        <v>2.3286385282209818</v>
      </c>
      <c r="AT182" s="28">
        <f t="shared" ca="1" si="166"/>
        <v>2.3286385282209818</v>
      </c>
      <c r="AU182" s="28">
        <f t="shared" ca="1" si="159"/>
        <v>2.3286385282209818</v>
      </c>
      <c r="AV182" s="28">
        <f t="shared" ca="1" si="167"/>
        <v>2.3286385282209818</v>
      </c>
      <c r="AW182" s="28">
        <f t="shared" ca="1" si="167"/>
        <v>2.3286385282209818</v>
      </c>
      <c r="AX182" s="28">
        <f t="shared" ca="1" si="167"/>
        <v>4.6572770564419637</v>
      </c>
      <c r="AY182" s="28">
        <f t="shared" ca="1" si="167"/>
        <v>6.9859155846629442</v>
      </c>
      <c r="AZ182" s="28">
        <f t="shared" ca="1" si="167"/>
        <v>11.643192641104907</v>
      </c>
      <c r="BA182" s="28">
        <f t="shared" ca="1" si="139"/>
        <v>23.286385282209814</v>
      </c>
      <c r="BB182" s="28">
        <f t="shared" ca="1" si="139"/>
        <v>46.572770564419628</v>
      </c>
      <c r="BC182" s="28">
        <f t="shared" ca="1" si="139"/>
        <v>93.145541128839255</v>
      </c>
      <c r="BD182" s="28">
        <f t="shared" ca="1" si="139"/>
        <v>186.29108225767851</v>
      </c>
      <c r="BE182" s="28"/>
      <c r="BF182" s="28">
        <f t="shared" ca="1" si="125"/>
        <v>412.61835231135319</v>
      </c>
      <c r="BG182" s="28"/>
      <c r="BI182" s="28"/>
      <c r="BJ182" s="28"/>
      <c r="BK182" s="28"/>
      <c r="BL182" s="36">
        <v>179</v>
      </c>
      <c r="BM182" s="36">
        <f t="shared" ca="1" si="161"/>
        <v>9.4732456772742761</v>
      </c>
      <c r="BN182" s="36">
        <f t="shared" ca="1" si="161"/>
        <v>5.131341408523566</v>
      </c>
      <c r="BO182" s="36">
        <f t="shared" ca="1" si="161"/>
        <v>3.2408472053833051</v>
      </c>
      <c r="BP182" s="36">
        <f t="shared" ca="1" si="161"/>
        <v>2.2391307964466467</v>
      </c>
      <c r="BQ182" s="36">
        <f t="shared" ca="1" si="161"/>
        <v>1.9704351008730494</v>
      </c>
      <c r="BR182" s="36">
        <f t="shared" ca="1" si="161"/>
        <v>1.9704351008730494</v>
      </c>
      <c r="BS182" s="36">
        <f t="shared" ca="1" si="161"/>
        <v>1.9704351008730494</v>
      </c>
      <c r="BT182" s="36">
        <f t="shared" ca="1" si="161"/>
        <v>1.9704351008730494</v>
      </c>
      <c r="BU182" s="36">
        <f t="shared" ca="1" si="161"/>
        <v>1.9704351008730494</v>
      </c>
      <c r="BV182" s="56">
        <f t="shared" ca="1" si="161"/>
        <v>1.9704351008730494</v>
      </c>
      <c r="BW182" s="56">
        <f t="shared" ca="1" si="161"/>
        <v>1.9704351008730494</v>
      </c>
      <c r="BX182" s="56">
        <f t="shared" ca="1" si="161"/>
        <v>3.9408702017460988</v>
      </c>
      <c r="BY182" s="56">
        <f t="shared" ca="1" si="161"/>
        <v>5.911305302619148</v>
      </c>
      <c r="BZ182" s="56">
        <f t="shared" ca="1" si="161"/>
        <v>9.8521755043652472</v>
      </c>
      <c r="CA182" s="82">
        <f t="shared" ca="1" si="140"/>
        <v>19.704351008730494</v>
      </c>
      <c r="CB182" s="82">
        <f t="shared" ca="1" si="140"/>
        <v>39.408702017460989</v>
      </c>
      <c r="CC182" s="82">
        <f t="shared" ca="1" si="140"/>
        <v>78.817404034921978</v>
      </c>
      <c r="CD182" s="82">
        <f t="shared" ca="1" si="140"/>
        <v>157.63480806984396</v>
      </c>
      <c r="CE182" s="36">
        <f t="shared" ca="1" si="162"/>
        <v>0.98153232412659674</v>
      </c>
      <c r="CF182" s="36">
        <f t="shared" ca="1" si="162"/>
        <v>0.53166334223523992</v>
      </c>
      <c r="CG182" s="36">
        <f t="shared" ca="1" si="162"/>
        <v>0.33578737404330944</v>
      </c>
      <c r="CH182" s="36">
        <f t="shared" ca="1" si="162"/>
        <v>0.23199854933901376</v>
      </c>
      <c r="CI182" s="36">
        <f t="shared" ca="1" si="162"/>
        <v>0.20415872341833213</v>
      </c>
      <c r="CJ182" s="36">
        <f t="shared" ca="1" si="162"/>
        <v>0.20415872341833213</v>
      </c>
      <c r="CK182" s="36">
        <f t="shared" ca="1" si="162"/>
        <v>0.20415872341833213</v>
      </c>
      <c r="CL182" s="36">
        <f t="shared" ca="1" si="162"/>
        <v>0.20415872341833213</v>
      </c>
      <c r="CM182" s="36">
        <f t="shared" ca="1" si="162"/>
        <v>0.20415872341833213</v>
      </c>
      <c r="CN182" s="56">
        <f t="shared" ca="1" si="162"/>
        <v>0.20415872341833213</v>
      </c>
      <c r="CO182" s="56">
        <f t="shared" ca="1" si="162"/>
        <v>0.20415872341833213</v>
      </c>
      <c r="CP182" s="56">
        <f t="shared" ca="1" si="162"/>
        <v>0.40831744683666427</v>
      </c>
      <c r="CQ182" s="56">
        <f t="shared" ca="1" si="162"/>
        <v>0.61247617025499634</v>
      </c>
      <c r="CR182" s="56">
        <f t="shared" ca="1" si="162"/>
        <v>1.0207936170916605</v>
      </c>
      <c r="CS182" s="82">
        <f t="shared" ca="1" si="141"/>
        <v>2.041587234183321</v>
      </c>
      <c r="CT182" s="82">
        <f t="shared" ca="1" si="141"/>
        <v>4.083174468366642</v>
      </c>
      <c r="CU182" s="82">
        <f t="shared" ca="1" si="141"/>
        <v>8.166348936733284</v>
      </c>
      <c r="CV182" s="82">
        <f t="shared" ca="1" si="141"/>
        <v>16.332697873466568</v>
      </c>
      <c r="CW182" s="36">
        <f t="shared" ca="1" si="163"/>
        <v>0.53222400000000003</v>
      </c>
      <c r="CX182" s="36">
        <f t="shared" ca="1" si="163"/>
        <v>0.28828799999999999</v>
      </c>
      <c r="CY182" s="36">
        <f t="shared" ca="1" si="163"/>
        <v>0.18207663157894735</v>
      </c>
      <c r="CZ182" s="36">
        <f t="shared" ca="1" si="163"/>
        <v>0.12579839999999998</v>
      </c>
      <c r="DA182" s="36">
        <f t="shared" ca="1" si="163"/>
        <v>0.110702592</v>
      </c>
      <c r="DB182" s="36">
        <f t="shared" ca="1" si="163"/>
        <v>0.110702592</v>
      </c>
      <c r="DC182" s="36">
        <f t="shared" ca="1" si="163"/>
        <v>0.110702592</v>
      </c>
      <c r="DD182" s="36">
        <f t="shared" ca="1" si="163"/>
        <v>0.110702592</v>
      </c>
      <c r="DE182" s="36">
        <f t="shared" ca="1" si="163"/>
        <v>0.110702592</v>
      </c>
      <c r="DF182" s="56">
        <f t="shared" ca="1" si="163"/>
        <v>0.110702592</v>
      </c>
      <c r="DG182" s="56">
        <f t="shared" ca="1" si="163"/>
        <v>0.110702592</v>
      </c>
      <c r="DH182" s="56">
        <f t="shared" ca="1" si="163"/>
        <v>0.221405184</v>
      </c>
      <c r="DI182" s="56">
        <f t="shared" ca="1" si="163"/>
        <v>0.33210777599999997</v>
      </c>
      <c r="DJ182" s="56">
        <f t="shared" ca="1" si="163"/>
        <v>0.55351295999999994</v>
      </c>
      <c r="DK182" s="82">
        <f t="shared" ca="1" si="142"/>
        <v>1.1070259199999999</v>
      </c>
      <c r="DL182" s="82">
        <f t="shared" ca="1" si="142"/>
        <v>2.2140518399999998</v>
      </c>
      <c r="DM182" s="82">
        <f t="shared" ca="1" si="142"/>
        <v>4.4281036799999995</v>
      </c>
      <c r="DN182" s="82">
        <f t="shared" ca="1" si="142"/>
        <v>8.8562073599999991</v>
      </c>
      <c r="DO182" s="36">
        <f t="shared" ca="1" si="164"/>
        <v>0.16161366489230772</v>
      </c>
      <c r="DP182" s="36">
        <f t="shared" ca="1" si="164"/>
        <v>8.7540735150000007E-2</v>
      </c>
      <c r="DQ182" s="36">
        <f t="shared" ca="1" si="164"/>
        <v>5.5288885357894745E-2</v>
      </c>
      <c r="DR182" s="36">
        <f t="shared" ca="1" si="164"/>
        <v>3.8199593519999998E-2</v>
      </c>
      <c r="DS182" s="36">
        <f t="shared" ca="1" si="164"/>
        <v>3.3615642297600001E-2</v>
      </c>
      <c r="DT182" s="36">
        <f t="shared" ca="1" si="164"/>
        <v>3.3615642297600001E-2</v>
      </c>
      <c r="DU182" s="36">
        <f t="shared" ca="1" si="164"/>
        <v>3.3615642297600001E-2</v>
      </c>
      <c r="DV182" s="36">
        <f t="shared" ca="1" si="164"/>
        <v>3.3615642297600001E-2</v>
      </c>
      <c r="DW182" s="36">
        <f t="shared" ca="1" si="164"/>
        <v>3.3615642297600001E-2</v>
      </c>
      <c r="DX182" s="56">
        <f t="shared" ca="1" si="164"/>
        <v>3.3615642297600001E-2</v>
      </c>
      <c r="DY182" s="56">
        <f t="shared" ca="1" si="164"/>
        <v>3.3615642297600001E-2</v>
      </c>
      <c r="DZ182" s="56">
        <f t="shared" ca="1" si="164"/>
        <v>6.7231284595200003E-2</v>
      </c>
      <c r="EA182" s="56">
        <f t="shared" ca="1" si="164"/>
        <v>0.10084692689280002</v>
      </c>
      <c r="EB182" s="56">
        <f t="shared" ca="1" si="164"/>
        <v>0.16807821148800003</v>
      </c>
      <c r="EC182" s="82">
        <f t="shared" ca="1" si="143"/>
        <v>0.33615642297600007</v>
      </c>
      <c r="ED182" s="82">
        <f t="shared" ca="1" si="143"/>
        <v>0.67231284595200014</v>
      </c>
      <c r="EE182" s="82">
        <f t="shared" ca="1" si="143"/>
        <v>1.3446256919040003</v>
      </c>
      <c r="EF182" s="82">
        <f t="shared" ca="1" si="143"/>
        <v>2.6892513838080006</v>
      </c>
      <c r="EG182" s="36">
        <f t="shared" ca="1" si="165"/>
        <v>4.6761873230769219E-2</v>
      </c>
      <c r="EH182" s="36">
        <f t="shared" ca="1" si="165"/>
        <v>2.5329347999999991E-2</v>
      </c>
      <c r="EI182" s="36">
        <f t="shared" ca="1" si="165"/>
        <v>1.5997482947368417E-2</v>
      </c>
      <c r="EJ182" s="36">
        <f t="shared" ca="1" si="165"/>
        <v>1.1052806399999995E-2</v>
      </c>
      <c r="EK182" s="36">
        <f t="shared" ca="1" si="165"/>
        <v>9.7264696319999972E-3</v>
      </c>
      <c r="EL182" s="36">
        <f t="shared" ca="1" si="165"/>
        <v>9.7264696319999972E-3</v>
      </c>
      <c r="EM182" s="36">
        <f t="shared" ca="1" si="165"/>
        <v>9.7264696319999972E-3</v>
      </c>
      <c r="EN182" s="36">
        <f t="shared" ca="1" si="165"/>
        <v>9.7264696319999972E-3</v>
      </c>
      <c r="EO182" s="36">
        <f t="shared" ca="1" si="165"/>
        <v>9.7264696319999972E-3</v>
      </c>
      <c r="EP182" s="56">
        <f t="shared" ca="1" si="165"/>
        <v>9.7264696319999972E-3</v>
      </c>
      <c r="EQ182" s="56">
        <f t="shared" ca="1" si="165"/>
        <v>9.7264696319999972E-3</v>
      </c>
      <c r="ER182" s="56">
        <f t="shared" ca="1" si="165"/>
        <v>1.9452939263999994E-2</v>
      </c>
      <c r="ES182" s="56">
        <f t="shared" ca="1" si="165"/>
        <v>2.917940889599999E-2</v>
      </c>
      <c r="ET182" s="56">
        <f t="shared" ca="1" si="165"/>
        <v>4.8632348159999984E-2</v>
      </c>
      <c r="EU182" s="82">
        <f t="shared" ca="1" si="144"/>
        <v>9.7264696319999969E-2</v>
      </c>
      <c r="EV182" s="82">
        <f t="shared" ca="1" si="144"/>
        <v>0.19452939263999994</v>
      </c>
      <c r="EW182" s="82">
        <f t="shared" ca="1" si="144"/>
        <v>0.38905878527999987</v>
      </c>
      <c r="EX182" s="82">
        <f t="shared" ca="1" si="144"/>
        <v>0.77811757055999975</v>
      </c>
    </row>
    <row r="183" spans="19:154" x14ac:dyDescent="0.15">
      <c r="S183" s="36">
        <v>180</v>
      </c>
      <c r="T183" s="40">
        <f>引用信息!W202</f>
        <v>221.8003732017614</v>
      </c>
      <c r="U183" s="40">
        <f>引用信息!X202</f>
        <v>15.777969335488587</v>
      </c>
      <c r="V183" s="40">
        <f>引用信息!Y202</f>
        <v>6.2990399999999998</v>
      </c>
      <c r="W183" s="40">
        <f>引用信息!Z202</f>
        <v>1.6899044827500003</v>
      </c>
      <c r="X183" s="40">
        <f>引用信息!AA202</f>
        <v>0.48896297999999988</v>
      </c>
      <c r="Y183" s="37">
        <f>IF(INT(求节点($J$4:$J$21,$I$4:$I$21,节奏总纲!AD183))&gt;$I$21,$I$21,INT(求节点($J$4:$J$21,$I$4:$I$21,节奏总纲!AD183)))</f>
        <v>18</v>
      </c>
      <c r="Z183" s="37">
        <f>IF(INT(求节点($J$4:$J$21,$I$4:$I$21,节奏总纲!AE183))&gt;$I$21,$I$21,INT(求节点($J$4:$J$21,$I$4:$I$21,节奏总纲!AE183)))</f>
        <v>18</v>
      </c>
      <c r="AA183" s="37">
        <f>IF(INT(求节点($J$4:$J$21,$I$4:$I$21,节奏总纲!AF183))&gt;$I$21,$I$21,INT(求节点($J$4:$J$21,$I$4:$I$21,节奏总纲!AF183)))</f>
        <v>18</v>
      </c>
      <c r="AB183" s="37">
        <f>IF(INT(求节点($J$4:$J$21,$I$4:$I$21,节奏总纲!AG183))&gt;$I$21,$I$21,INT(求节点($J$4:$J$21,$I$4:$I$21,节奏总纲!AG183)))</f>
        <v>18</v>
      </c>
      <c r="AC183" s="37">
        <f>IF(INT(求节点($J$4:$J$21,$I$4:$I$21,节奏总纲!AH183))&gt;$I$21,$I$21,INT(求节点($J$4:$J$21,$I$4:$I$21,节奏总纲!AH183)))</f>
        <v>18</v>
      </c>
      <c r="AD183" s="55">
        <f>('[2]功能-行军令'!F$7+'[2]功能-行军令'!F$14+24*60/'[2]功能-行军令'!$F$18)*'[2]功能-行军令'!$AJ$7</f>
        <v>27.599999999999998</v>
      </c>
      <c r="AE183" s="55">
        <f>('[2]功能-行军令'!G$7+'[2]功能-行军令'!G$14+24*60/'[2]功能-行军令'!$F$18)*'[2]功能-行军令'!$AJ$7</f>
        <v>40.199999999999996</v>
      </c>
      <c r="AF183" s="55">
        <f>('[2]功能-行军令'!H$7+'[2]功能-行军令'!H$14+24*60/'[2]功能-行军令'!$F$18)*'[2]功能-行军令'!$AJ$7</f>
        <v>54.6</v>
      </c>
      <c r="AG183" s="55">
        <f>('[2]功能-行军令'!I$7+'[2]功能-行军令'!I$14+24*60/'[2]功能-行军令'!$F$18)*'[2]功能-行军令'!$AJ$7</f>
        <v>61.8</v>
      </c>
      <c r="AH183" s="55">
        <f>('[2]功能-行军令'!J$7+'[2]功能-行军令'!J$14+24*60/'[2]功能-行军令'!$F$18)*'[2]功能-行军令'!$AJ$7</f>
        <v>61.8</v>
      </c>
      <c r="AL183" s="35">
        <v>180</v>
      </c>
      <c r="AM183" s="28">
        <f t="shared" ca="1" si="166"/>
        <v>11.130071170543394</v>
      </c>
      <c r="AN183" s="28">
        <f t="shared" ca="1" si="166"/>
        <v>6.0287885507110053</v>
      </c>
      <c r="AO183" s="28">
        <f t="shared" ca="1" si="166"/>
        <v>3.8076559267648453</v>
      </c>
      <c r="AP183" s="28">
        <f t="shared" ca="1" si="166"/>
        <v>2.6307440948557104</v>
      </c>
      <c r="AQ183" s="28">
        <f t="shared" ca="1" si="166"/>
        <v>2.3150548034730258</v>
      </c>
      <c r="AR183" s="28">
        <f t="shared" ca="1" si="166"/>
        <v>2.3150548034730258</v>
      </c>
      <c r="AS183" s="28">
        <f t="shared" ca="1" si="166"/>
        <v>2.3150548034730258</v>
      </c>
      <c r="AT183" s="28">
        <f t="shared" ca="1" si="166"/>
        <v>2.3150548034730258</v>
      </c>
      <c r="AU183" s="28">
        <f t="shared" ca="1" si="159"/>
        <v>2.3150548034730258</v>
      </c>
      <c r="AV183" s="28">
        <f t="shared" ca="1" si="167"/>
        <v>2.3150548034730258</v>
      </c>
      <c r="AW183" s="28">
        <f t="shared" ca="1" si="167"/>
        <v>2.3150548034730258</v>
      </c>
      <c r="AX183" s="28">
        <f t="shared" ca="1" si="167"/>
        <v>4.6301096069460517</v>
      </c>
      <c r="AY183" s="28">
        <f t="shared" ca="1" si="167"/>
        <v>6.9451644104190766</v>
      </c>
      <c r="AZ183" s="28">
        <f t="shared" ca="1" si="167"/>
        <v>11.575274017365128</v>
      </c>
      <c r="BA183" s="28">
        <f t="shared" ca="1" si="139"/>
        <v>23.150548034730257</v>
      </c>
      <c r="BB183" s="28">
        <f t="shared" ca="1" si="139"/>
        <v>46.301096069460513</v>
      </c>
      <c r="BC183" s="28">
        <f t="shared" ca="1" si="139"/>
        <v>92.602192138921026</v>
      </c>
      <c r="BD183" s="28">
        <f t="shared" ca="1" si="139"/>
        <v>185.20438427784205</v>
      </c>
      <c r="BE183" s="28"/>
      <c r="BF183" s="28">
        <f t="shared" ca="1" si="125"/>
        <v>410.21141192287018</v>
      </c>
      <c r="BG183" s="28"/>
      <c r="BI183" s="28"/>
      <c r="BJ183" s="28"/>
      <c r="BK183" s="28"/>
      <c r="BL183" s="36">
        <v>180</v>
      </c>
      <c r="BM183" s="36">
        <f t="shared" ca="1" si="161"/>
        <v>9.4179850774901759</v>
      </c>
      <c r="BN183" s="36">
        <f t="shared" ca="1" si="161"/>
        <v>5.1014085836405121</v>
      </c>
      <c r="BO183" s="36">
        <f t="shared" ca="1" si="161"/>
        <v>3.2219422633519024</v>
      </c>
      <c r="BP183" s="36">
        <f t="shared" ca="1" si="161"/>
        <v>2.2260692001340412</v>
      </c>
      <c r="BQ183" s="36">
        <f t="shared" ca="1" si="161"/>
        <v>1.9589408961179566</v>
      </c>
      <c r="BR183" s="36">
        <f t="shared" ca="1" si="161"/>
        <v>1.9589408961179566</v>
      </c>
      <c r="BS183" s="36">
        <f t="shared" ca="1" si="161"/>
        <v>1.9589408961179566</v>
      </c>
      <c r="BT183" s="36">
        <f t="shared" ca="1" si="161"/>
        <v>1.9589408961179566</v>
      </c>
      <c r="BU183" s="36">
        <f t="shared" ca="1" si="161"/>
        <v>1.9589408961179566</v>
      </c>
      <c r="BV183" s="56">
        <f t="shared" ca="1" si="161"/>
        <v>1.9589408961179566</v>
      </c>
      <c r="BW183" s="56">
        <f t="shared" ca="1" si="161"/>
        <v>1.9589408961179566</v>
      </c>
      <c r="BX183" s="56">
        <f t="shared" ca="1" si="161"/>
        <v>3.9178817922359133</v>
      </c>
      <c r="BY183" s="56">
        <f t="shared" ca="1" si="161"/>
        <v>5.8768226883538697</v>
      </c>
      <c r="BZ183" s="56">
        <f t="shared" ca="1" si="161"/>
        <v>9.7947044805897825</v>
      </c>
      <c r="CA183" s="82">
        <f t="shared" ca="1" si="140"/>
        <v>19.589408961179565</v>
      </c>
      <c r="CB183" s="82">
        <f t="shared" ca="1" si="140"/>
        <v>39.17881792235913</v>
      </c>
      <c r="CC183" s="82">
        <f t="shared" ca="1" si="140"/>
        <v>78.35763584471826</v>
      </c>
      <c r="CD183" s="82">
        <f t="shared" ca="1" si="140"/>
        <v>156.71527168943652</v>
      </c>
      <c r="CE183" s="36">
        <f t="shared" ca="1" si="162"/>
        <v>0.97580671890252479</v>
      </c>
      <c r="CF183" s="36">
        <f t="shared" ca="1" si="162"/>
        <v>0.52856197273886762</v>
      </c>
      <c r="CG183" s="36">
        <f t="shared" ca="1" si="162"/>
        <v>0.33382861436139005</v>
      </c>
      <c r="CH183" s="36">
        <f t="shared" ca="1" si="162"/>
        <v>0.23064522446786948</v>
      </c>
      <c r="CI183" s="36">
        <f t="shared" ca="1" si="162"/>
        <v>0.20296779753172514</v>
      </c>
      <c r="CJ183" s="36">
        <f t="shared" ca="1" si="162"/>
        <v>0.20296779753172514</v>
      </c>
      <c r="CK183" s="36">
        <f t="shared" ca="1" si="162"/>
        <v>0.20296779753172514</v>
      </c>
      <c r="CL183" s="36">
        <f t="shared" ca="1" si="162"/>
        <v>0.20296779753172514</v>
      </c>
      <c r="CM183" s="36">
        <f t="shared" ca="1" si="162"/>
        <v>0.20296779753172514</v>
      </c>
      <c r="CN183" s="56">
        <f t="shared" ca="1" si="162"/>
        <v>0.20296779753172514</v>
      </c>
      <c r="CO183" s="56">
        <f t="shared" ca="1" si="162"/>
        <v>0.20296779753172514</v>
      </c>
      <c r="CP183" s="56">
        <f t="shared" ca="1" si="162"/>
        <v>0.40593559506345028</v>
      </c>
      <c r="CQ183" s="56">
        <f t="shared" ca="1" si="162"/>
        <v>0.60890339259517545</v>
      </c>
      <c r="CR183" s="56">
        <f t="shared" ca="1" si="162"/>
        <v>1.0148389876586259</v>
      </c>
      <c r="CS183" s="82">
        <f t="shared" ca="1" si="141"/>
        <v>2.0296779753172518</v>
      </c>
      <c r="CT183" s="82">
        <f t="shared" ca="1" si="141"/>
        <v>4.0593559506345036</v>
      </c>
      <c r="CU183" s="82">
        <f t="shared" ca="1" si="141"/>
        <v>8.1187119012690072</v>
      </c>
      <c r="CV183" s="82">
        <f t="shared" ca="1" si="141"/>
        <v>16.237423802538014</v>
      </c>
      <c r="CW183" s="36">
        <f t="shared" ca="1" si="163"/>
        <v>0.52911936000000004</v>
      </c>
      <c r="CX183" s="36">
        <f t="shared" ca="1" si="163"/>
        <v>0.28660632000000003</v>
      </c>
      <c r="CY183" s="36">
        <f t="shared" ca="1" si="163"/>
        <v>0.18101451789473685</v>
      </c>
      <c r="CZ183" s="36">
        <f t="shared" ca="1" si="163"/>
        <v>0.12506457599999998</v>
      </c>
      <c r="DA183" s="36">
        <f t="shared" ca="1" si="163"/>
        <v>0.11005682688</v>
      </c>
      <c r="DB183" s="36">
        <f t="shared" ca="1" si="163"/>
        <v>0.11005682688</v>
      </c>
      <c r="DC183" s="36">
        <f t="shared" ca="1" si="163"/>
        <v>0.11005682688</v>
      </c>
      <c r="DD183" s="36">
        <f t="shared" ca="1" si="163"/>
        <v>0.11005682688</v>
      </c>
      <c r="DE183" s="36">
        <f t="shared" ca="1" si="163"/>
        <v>0.11005682688</v>
      </c>
      <c r="DF183" s="56">
        <f t="shared" ca="1" si="163"/>
        <v>0.11005682688</v>
      </c>
      <c r="DG183" s="56">
        <f t="shared" ca="1" si="163"/>
        <v>0.11005682688</v>
      </c>
      <c r="DH183" s="56">
        <f t="shared" ca="1" si="163"/>
        <v>0.22011365376</v>
      </c>
      <c r="DI183" s="56">
        <f t="shared" ca="1" si="163"/>
        <v>0.33017048063999999</v>
      </c>
      <c r="DJ183" s="56">
        <f t="shared" ca="1" si="163"/>
        <v>0.55028413440000012</v>
      </c>
      <c r="DK183" s="82">
        <f t="shared" ca="1" si="142"/>
        <v>1.1005682688000002</v>
      </c>
      <c r="DL183" s="82">
        <f t="shared" ca="1" si="142"/>
        <v>2.2011365376000005</v>
      </c>
      <c r="DM183" s="82">
        <f t="shared" ca="1" si="142"/>
        <v>4.402273075200001</v>
      </c>
      <c r="DN183" s="82">
        <f t="shared" ca="1" si="142"/>
        <v>8.804546150400002</v>
      </c>
      <c r="DO183" s="36">
        <f t="shared" ca="1" si="164"/>
        <v>0.16067091851376927</v>
      </c>
      <c r="DP183" s="36">
        <f t="shared" ca="1" si="164"/>
        <v>8.7030080861625017E-2</v>
      </c>
      <c r="DQ183" s="36">
        <f t="shared" ca="1" si="164"/>
        <v>5.4966366859973699E-2</v>
      </c>
      <c r="DR183" s="36">
        <f t="shared" ca="1" si="164"/>
        <v>3.7976762557800005E-2</v>
      </c>
      <c r="DS183" s="36">
        <f t="shared" ca="1" si="164"/>
        <v>3.3419551050864006E-2</v>
      </c>
      <c r="DT183" s="36">
        <f t="shared" ca="1" si="164"/>
        <v>3.3419551050864006E-2</v>
      </c>
      <c r="DU183" s="36">
        <f t="shared" ca="1" si="164"/>
        <v>3.3419551050864006E-2</v>
      </c>
      <c r="DV183" s="36">
        <f t="shared" ca="1" si="164"/>
        <v>3.3419551050864006E-2</v>
      </c>
      <c r="DW183" s="36">
        <f t="shared" ca="1" si="164"/>
        <v>3.3419551050864006E-2</v>
      </c>
      <c r="DX183" s="56">
        <f t="shared" ca="1" si="164"/>
        <v>3.3419551050864006E-2</v>
      </c>
      <c r="DY183" s="56">
        <f t="shared" ca="1" si="164"/>
        <v>3.3419551050864006E-2</v>
      </c>
      <c r="DZ183" s="56">
        <f t="shared" ca="1" si="164"/>
        <v>6.6839102101728012E-2</v>
      </c>
      <c r="EA183" s="56">
        <f t="shared" ca="1" si="164"/>
        <v>0.100258653152592</v>
      </c>
      <c r="EB183" s="56">
        <f t="shared" ca="1" si="164"/>
        <v>0.16709775525432002</v>
      </c>
      <c r="EC183" s="82">
        <f t="shared" ca="1" si="143"/>
        <v>0.33419551050864005</v>
      </c>
      <c r="ED183" s="82">
        <f t="shared" ca="1" si="143"/>
        <v>0.6683910210172801</v>
      </c>
      <c r="EE183" s="82">
        <f t="shared" ca="1" si="143"/>
        <v>1.3367820420345602</v>
      </c>
      <c r="EF183" s="82">
        <f t="shared" ca="1" si="143"/>
        <v>2.6735640840691204</v>
      </c>
      <c r="EG183" s="36">
        <f t="shared" ca="1" si="165"/>
        <v>4.6489095636923064E-2</v>
      </c>
      <c r="EH183" s="36">
        <f t="shared" ca="1" si="165"/>
        <v>2.5181593469999996E-2</v>
      </c>
      <c r="EI183" s="36">
        <f t="shared" ca="1" si="165"/>
        <v>1.5904164296842101E-2</v>
      </c>
      <c r="EJ183" s="36">
        <f t="shared" ca="1" si="165"/>
        <v>1.0988331695999996E-2</v>
      </c>
      <c r="EK183" s="36">
        <f t="shared" ca="1" si="165"/>
        <v>9.6697318924799987E-3</v>
      </c>
      <c r="EL183" s="36">
        <f t="shared" ca="1" si="165"/>
        <v>9.6697318924799987E-3</v>
      </c>
      <c r="EM183" s="36">
        <f t="shared" ca="1" si="165"/>
        <v>9.6697318924799987E-3</v>
      </c>
      <c r="EN183" s="36">
        <f t="shared" ca="1" si="165"/>
        <v>9.6697318924799987E-3</v>
      </c>
      <c r="EO183" s="36">
        <f t="shared" ca="1" si="165"/>
        <v>9.6697318924799987E-3</v>
      </c>
      <c r="EP183" s="56">
        <f t="shared" ca="1" si="165"/>
        <v>9.6697318924799987E-3</v>
      </c>
      <c r="EQ183" s="56">
        <f t="shared" ca="1" si="165"/>
        <v>9.6697318924799987E-3</v>
      </c>
      <c r="ER183" s="56">
        <f t="shared" ca="1" si="165"/>
        <v>1.9339463784959997E-2</v>
      </c>
      <c r="ES183" s="56">
        <f t="shared" ca="1" si="165"/>
        <v>2.9009195677439991E-2</v>
      </c>
      <c r="ET183" s="56">
        <f t="shared" ca="1" si="165"/>
        <v>4.8348659462399989E-2</v>
      </c>
      <c r="EU183" s="82">
        <f t="shared" ca="1" si="144"/>
        <v>9.6697318924799977E-2</v>
      </c>
      <c r="EV183" s="82">
        <f t="shared" ca="1" si="144"/>
        <v>0.19339463784959995</v>
      </c>
      <c r="EW183" s="82">
        <f t="shared" ca="1" si="144"/>
        <v>0.38678927569919991</v>
      </c>
      <c r="EX183" s="82">
        <f t="shared" ca="1" si="144"/>
        <v>0.77357855139839982</v>
      </c>
    </row>
    <row r="184" spans="19:154" x14ac:dyDescent="0.15">
      <c r="S184" s="36">
        <v>181</v>
      </c>
      <c r="T184" s="40">
        <f>引用信息!W203</f>
        <v>220.49894603293296</v>
      </c>
      <c r="U184" s="40">
        <f>引用信息!X203</f>
        <v>15.685391141567029</v>
      </c>
      <c r="V184" s="40">
        <f>引用信息!Y203</f>
        <v>6.2620800000000001</v>
      </c>
      <c r="W184" s="40">
        <f>引用信息!Z203</f>
        <v>1.6799888655000004</v>
      </c>
      <c r="X184" s="40">
        <f>引用信息!AA203</f>
        <v>0.48609395999999988</v>
      </c>
      <c r="Y184" s="37">
        <f>IF(INT(求节点($J$4:$J$21,$I$4:$I$21,节奏总纲!AD184))&gt;$I$21,$I$21,INT(求节点($J$4:$J$21,$I$4:$I$21,节奏总纲!AD184)))</f>
        <v>18</v>
      </c>
      <c r="Z184" s="37">
        <f>IF(INT(求节点($J$4:$J$21,$I$4:$I$21,节奏总纲!AE184))&gt;$I$21,$I$21,INT(求节点($J$4:$J$21,$I$4:$I$21,节奏总纲!AE184)))</f>
        <v>18</v>
      </c>
      <c r="AA184" s="37">
        <f>IF(INT(求节点($J$4:$J$21,$I$4:$I$21,节奏总纲!AF184))&gt;$I$21,$I$21,INT(求节点($J$4:$J$21,$I$4:$I$21,节奏总纲!AF184)))</f>
        <v>18</v>
      </c>
      <c r="AB184" s="37">
        <f>IF(INT(求节点($J$4:$J$21,$I$4:$I$21,节奏总纲!AG184))&gt;$I$21,$I$21,INT(求节点($J$4:$J$21,$I$4:$I$21,节奏总纲!AG184)))</f>
        <v>18</v>
      </c>
      <c r="AC184" s="37">
        <f>IF(INT(求节点($J$4:$J$21,$I$4:$I$21,节奏总纲!AH184))&gt;$I$21,$I$21,INT(求节点($J$4:$J$21,$I$4:$I$21,节奏总纲!AH184)))</f>
        <v>18</v>
      </c>
      <c r="AD184" s="55">
        <f>('[2]功能-行军令'!F$7+'[2]功能-行军令'!F$14+24*60/'[2]功能-行军令'!$F$18)*'[2]功能-行军令'!$AJ$7</f>
        <v>27.599999999999998</v>
      </c>
      <c r="AE184" s="55">
        <f>('[2]功能-行军令'!G$7+'[2]功能-行军令'!G$14+24*60/'[2]功能-行军令'!$F$18)*'[2]功能-行军令'!$AJ$7</f>
        <v>40.199999999999996</v>
      </c>
      <c r="AF184" s="55">
        <f>('[2]功能-行军令'!H$7+'[2]功能-行军令'!H$14+24*60/'[2]功能-行军令'!$F$18)*'[2]功能-行军令'!$AJ$7</f>
        <v>54.6</v>
      </c>
      <c r="AG184" s="55">
        <f>('[2]功能-行军令'!I$7+'[2]功能-行军令'!I$14+24*60/'[2]功能-行军令'!$F$18)*'[2]功能-行军令'!$AJ$7</f>
        <v>61.8</v>
      </c>
      <c r="AH184" s="55">
        <f>('[2]功能-行军令'!J$7+'[2]功能-行军令'!J$14+24*60/'[2]功能-行军令'!$F$18)*'[2]功能-行军令'!$AJ$7</f>
        <v>61.8</v>
      </c>
      <c r="AL184" s="35">
        <v>181</v>
      </c>
      <c r="AM184" s="28">
        <f t="shared" ca="1" si="166"/>
        <v>11.064764801562838</v>
      </c>
      <c r="AN184" s="28">
        <f t="shared" ca="1" si="166"/>
        <v>5.9934142675132023</v>
      </c>
      <c r="AO184" s="28">
        <f t="shared" ca="1" si="166"/>
        <v>3.7853142742188655</v>
      </c>
      <c r="AP184" s="28">
        <f t="shared" ca="1" si="166"/>
        <v>2.615308044005761</v>
      </c>
      <c r="AQ184" s="28">
        <f t="shared" ca="1" si="166"/>
        <v>2.3014710787250698</v>
      </c>
      <c r="AR184" s="28">
        <f t="shared" ca="1" si="166"/>
        <v>2.3014710787250698</v>
      </c>
      <c r="AS184" s="28">
        <f t="shared" ca="1" si="166"/>
        <v>2.3014710787250698</v>
      </c>
      <c r="AT184" s="28">
        <f t="shared" ca="1" si="166"/>
        <v>2.3014710787250698</v>
      </c>
      <c r="AU184" s="28">
        <f t="shared" ca="1" si="159"/>
        <v>2.3014710787250698</v>
      </c>
      <c r="AV184" s="28">
        <f t="shared" ca="1" si="167"/>
        <v>2.3014710787250698</v>
      </c>
      <c r="AW184" s="28">
        <f t="shared" ca="1" si="167"/>
        <v>2.3014710787250698</v>
      </c>
      <c r="AX184" s="28">
        <f t="shared" ca="1" si="167"/>
        <v>4.6029421574501397</v>
      </c>
      <c r="AY184" s="28">
        <f t="shared" ca="1" si="167"/>
        <v>6.90441323617521</v>
      </c>
      <c r="AZ184" s="28">
        <f t="shared" ca="1" si="167"/>
        <v>11.507355393625351</v>
      </c>
      <c r="BA184" s="28">
        <f t="shared" ca="1" si="139"/>
        <v>23.014710787250703</v>
      </c>
      <c r="BB184" s="28">
        <f t="shared" ca="1" si="139"/>
        <v>46.029421574501406</v>
      </c>
      <c r="BC184" s="28">
        <f t="shared" ca="1" si="139"/>
        <v>92.058843149002811</v>
      </c>
      <c r="BD184" s="28">
        <f t="shared" ca="1" si="139"/>
        <v>184.11768629800562</v>
      </c>
      <c r="BE184" s="28"/>
      <c r="BF184" s="28">
        <f t="shared" ca="1" si="125"/>
        <v>407.8044715343874</v>
      </c>
      <c r="BG184" s="28"/>
      <c r="BI184" s="28"/>
      <c r="BJ184" s="28"/>
      <c r="BK184" s="28"/>
      <c r="BL184" s="36">
        <v>181</v>
      </c>
      <c r="BM184" s="36">
        <f t="shared" ref="BM184:BZ193" ca="1" si="168">IF(OFFSET($X$3,$S184,BM$1)&lt;BM$3,0,
OFFSET($S$3,$S184,BM$1)
*IFERROR(INDEX($K$49:$K$66,OFFSET($X$3,$S184,BM$1)-BM$3+1),0)
*OFFSET($AC$3,$S184,BM$1)
/(INDEX($D$4:$D$21,BM$3)
*INDEX($E$4:$E$21,BM$3)))</f>
        <v>9.3627244777060756</v>
      </c>
      <c r="BN184" s="36">
        <f t="shared" ca="1" si="168"/>
        <v>5.0714757587574573</v>
      </c>
      <c r="BO184" s="36">
        <f t="shared" ca="1" si="168"/>
        <v>3.2030373213204997</v>
      </c>
      <c r="BP184" s="36">
        <f t="shared" ca="1" si="168"/>
        <v>2.2130076038214357</v>
      </c>
      <c r="BQ184" s="36">
        <f t="shared" ca="1" si="168"/>
        <v>1.9474466913628636</v>
      </c>
      <c r="BR184" s="36">
        <f t="shared" ca="1" si="168"/>
        <v>1.9474466913628636</v>
      </c>
      <c r="BS184" s="36">
        <f t="shared" ca="1" si="168"/>
        <v>1.9474466913628636</v>
      </c>
      <c r="BT184" s="36">
        <f t="shared" ca="1" si="168"/>
        <v>1.9474466913628636</v>
      </c>
      <c r="BU184" s="36">
        <f t="shared" ca="1" si="168"/>
        <v>1.9474466913628636</v>
      </c>
      <c r="BV184" s="56">
        <f t="shared" ca="1" si="168"/>
        <v>1.9474466913628636</v>
      </c>
      <c r="BW184" s="56">
        <f t="shared" ca="1" si="168"/>
        <v>1.9474466913628636</v>
      </c>
      <c r="BX184" s="56">
        <f t="shared" ca="1" si="168"/>
        <v>3.8948933827257273</v>
      </c>
      <c r="BY184" s="56">
        <f t="shared" ca="1" si="168"/>
        <v>5.8423400740885914</v>
      </c>
      <c r="BZ184" s="56">
        <f t="shared" ca="1" si="168"/>
        <v>9.7372334568143195</v>
      </c>
      <c r="CA184" s="82">
        <f t="shared" ca="1" si="140"/>
        <v>19.474466913628639</v>
      </c>
      <c r="CB184" s="82">
        <f t="shared" ca="1" si="140"/>
        <v>38.948933827257278</v>
      </c>
      <c r="CC184" s="82">
        <f t="shared" ca="1" si="140"/>
        <v>77.897867654514556</v>
      </c>
      <c r="CD184" s="82">
        <f t="shared" ca="1" si="140"/>
        <v>155.79573530902911</v>
      </c>
      <c r="CE184" s="36">
        <f t="shared" ref="CE184:CR193" ca="1" si="169">IF(OFFSET($X$3,$S184,CE$1)&lt;CE$3,0,
OFFSET($S$3,$S184,CE$1)
*IFERROR(INDEX($K$49:$K$66,OFFSET($X$3,$S184,CE$1)-CE$3+1),0)
*OFFSET($AC$3,$S184,CE$1)
/(INDEX($D$4:$D$21,CE$3)
*INDEX($E$4:$E$21,CE$3)))</f>
        <v>0.97008111367845307</v>
      </c>
      <c r="CF184" s="36">
        <f t="shared" ca="1" si="169"/>
        <v>0.52546060324249544</v>
      </c>
      <c r="CG184" s="36">
        <f t="shared" ca="1" si="169"/>
        <v>0.33186985467947078</v>
      </c>
      <c r="CH184" s="36">
        <f t="shared" ca="1" si="169"/>
        <v>0.22929189959672525</v>
      </c>
      <c r="CI184" s="36">
        <f t="shared" ca="1" si="169"/>
        <v>0.20177687164511823</v>
      </c>
      <c r="CJ184" s="36">
        <f t="shared" ca="1" si="169"/>
        <v>0.20177687164511823</v>
      </c>
      <c r="CK184" s="36">
        <f t="shared" ca="1" si="169"/>
        <v>0.20177687164511823</v>
      </c>
      <c r="CL184" s="36">
        <f t="shared" ca="1" si="169"/>
        <v>0.20177687164511823</v>
      </c>
      <c r="CM184" s="36">
        <f t="shared" ca="1" si="169"/>
        <v>0.20177687164511823</v>
      </c>
      <c r="CN184" s="56">
        <f t="shared" ca="1" si="169"/>
        <v>0.20177687164511823</v>
      </c>
      <c r="CO184" s="56">
        <f t="shared" ca="1" si="169"/>
        <v>0.20177687164511823</v>
      </c>
      <c r="CP184" s="56">
        <f t="shared" ca="1" si="169"/>
        <v>0.40355374329023647</v>
      </c>
      <c r="CQ184" s="56">
        <f t="shared" ca="1" si="169"/>
        <v>0.60533061493535467</v>
      </c>
      <c r="CR184" s="56">
        <f t="shared" ca="1" si="169"/>
        <v>1.0088843582255913</v>
      </c>
      <c r="CS184" s="82">
        <f t="shared" ca="1" si="141"/>
        <v>2.0177687164511826</v>
      </c>
      <c r="CT184" s="82">
        <f t="shared" ca="1" si="141"/>
        <v>4.0355374329023652</v>
      </c>
      <c r="CU184" s="82">
        <f t="shared" ca="1" si="141"/>
        <v>8.0710748658047304</v>
      </c>
      <c r="CV184" s="82">
        <f t="shared" ca="1" si="141"/>
        <v>16.142149731609461</v>
      </c>
      <c r="CW184" s="36">
        <f t="shared" ref="CW184:DJ193" ca="1" si="170">IF(OFFSET($X$3,$S184,CW$1)&lt;CW$3,0,
OFFSET($S$3,$S184,CW$1)
*IFERROR(INDEX($K$49:$K$66,OFFSET($X$3,$S184,CW$1)-CW$3+1),0)
*OFFSET($AC$3,$S184,CW$1)
/(INDEX($D$4:$D$21,CW$3)
*INDEX($E$4:$E$21,CW$3)))</f>
        <v>0.52601472000000005</v>
      </c>
      <c r="CX184" s="36">
        <f t="shared" ca="1" si="170"/>
        <v>0.28492464000000001</v>
      </c>
      <c r="CY184" s="36">
        <f t="shared" ca="1" si="170"/>
        <v>0.17995240421052633</v>
      </c>
      <c r="CZ184" s="36">
        <f t="shared" ca="1" si="170"/>
        <v>0.12433075199999999</v>
      </c>
      <c r="DA184" s="36">
        <f t="shared" ca="1" si="170"/>
        <v>0.10941106176000001</v>
      </c>
      <c r="DB184" s="36">
        <f t="shared" ca="1" si="170"/>
        <v>0.10941106176000001</v>
      </c>
      <c r="DC184" s="36">
        <f t="shared" ca="1" si="170"/>
        <v>0.10941106176000001</v>
      </c>
      <c r="DD184" s="36">
        <f t="shared" ca="1" si="170"/>
        <v>0.10941106176000001</v>
      </c>
      <c r="DE184" s="36">
        <f t="shared" ca="1" si="170"/>
        <v>0.10941106176000001</v>
      </c>
      <c r="DF184" s="56">
        <f t="shared" ca="1" si="170"/>
        <v>0.10941106176000001</v>
      </c>
      <c r="DG184" s="56">
        <f t="shared" ca="1" si="170"/>
        <v>0.10941106176000001</v>
      </c>
      <c r="DH184" s="56">
        <f t="shared" ca="1" si="170"/>
        <v>0.21882212352000002</v>
      </c>
      <c r="DI184" s="56">
        <f t="shared" ca="1" si="170"/>
        <v>0.32823318528000001</v>
      </c>
      <c r="DJ184" s="56">
        <f t="shared" ca="1" si="170"/>
        <v>0.5470553088000002</v>
      </c>
      <c r="DK184" s="82">
        <f t="shared" ca="1" si="142"/>
        <v>1.0941106176000004</v>
      </c>
      <c r="DL184" s="82">
        <f t="shared" ca="1" si="142"/>
        <v>2.1882212352000008</v>
      </c>
      <c r="DM184" s="82">
        <f t="shared" ca="1" si="142"/>
        <v>4.3764424704000016</v>
      </c>
      <c r="DN184" s="82">
        <f t="shared" ca="1" si="142"/>
        <v>8.7528849408000031</v>
      </c>
      <c r="DO184" s="36">
        <f t="shared" ref="DO184:EB193" ca="1" si="171">IF(OFFSET($X$3,$S184,DO$1)&lt;DO$3,0,
OFFSET($S$3,$S184,DO$1)
*IFERROR(INDEX($K$49:$K$66,OFFSET($X$3,$S184,DO$1)-DO$3+1),0)
*OFFSET($AC$3,$S184,DO$1)
/(INDEX($D$4:$D$21,DO$3)
*INDEX($E$4:$E$21,DO$3)))</f>
        <v>0.1597281721352308</v>
      </c>
      <c r="DP184" s="36">
        <f t="shared" ca="1" si="171"/>
        <v>8.6519426573250013E-2</v>
      </c>
      <c r="DQ184" s="36">
        <f t="shared" ca="1" si="171"/>
        <v>5.464384836205264E-2</v>
      </c>
      <c r="DR184" s="36">
        <f t="shared" ca="1" si="171"/>
        <v>3.7753931595600004E-2</v>
      </c>
      <c r="DS184" s="36">
        <f t="shared" ca="1" si="171"/>
        <v>3.3223459804128004E-2</v>
      </c>
      <c r="DT184" s="36">
        <f t="shared" ca="1" si="171"/>
        <v>3.3223459804128004E-2</v>
      </c>
      <c r="DU184" s="36">
        <f t="shared" ca="1" si="171"/>
        <v>3.3223459804128004E-2</v>
      </c>
      <c r="DV184" s="36">
        <f t="shared" ca="1" si="171"/>
        <v>3.3223459804128004E-2</v>
      </c>
      <c r="DW184" s="36">
        <f t="shared" ca="1" si="171"/>
        <v>3.3223459804128004E-2</v>
      </c>
      <c r="DX184" s="56">
        <f t="shared" ca="1" si="171"/>
        <v>3.3223459804128004E-2</v>
      </c>
      <c r="DY184" s="56">
        <f t="shared" ca="1" si="171"/>
        <v>3.3223459804128004E-2</v>
      </c>
      <c r="DZ184" s="56">
        <f t="shared" ca="1" si="171"/>
        <v>6.6446919608256008E-2</v>
      </c>
      <c r="EA184" s="56">
        <f t="shared" ca="1" si="171"/>
        <v>9.9670379412384005E-2</v>
      </c>
      <c r="EB184" s="56">
        <f t="shared" ca="1" si="171"/>
        <v>0.16611729902064004</v>
      </c>
      <c r="EC184" s="82">
        <f t="shared" ca="1" si="143"/>
        <v>0.33223459804128008</v>
      </c>
      <c r="ED184" s="82">
        <f t="shared" ca="1" si="143"/>
        <v>0.66446919608256017</v>
      </c>
      <c r="EE184" s="82">
        <f t="shared" ca="1" si="143"/>
        <v>1.3289383921651203</v>
      </c>
      <c r="EF184" s="82">
        <f t="shared" ca="1" si="143"/>
        <v>2.6578767843302407</v>
      </c>
      <c r="EG184" s="36">
        <f t="shared" ref="EG184:ET193" ca="1" si="172">IF(OFFSET($X$3,$S184,EG$1)&lt;EG$3,0,
OFFSET($S$3,$S184,EG$1)
*IFERROR(INDEX($K$49:$K$66,OFFSET($X$3,$S184,EG$1)-EG$3+1),0)
*OFFSET($AC$3,$S184,EG$1)
/(INDEX($D$4:$D$21,EG$3)
*INDEX($E$4:$E$21,EG$3)))</f>
        <v>4.6216318043076909E-2</v>
      </c>
      <c r="EH184" s="36">
        <f t="shared" ca="1" si="172"/>
        <v>2.5033838939999994E-2</v>
      </c>
      <c r="EI184" s="36">
        <f t="shared" ca="1" si="172"/>
        <v>1.5810845646315786E-2</v>
      </c>
      <c r="EJ184" s="36">
        <f t="shared" ca="1" si="172"/>
        <v>1.0923856991999995E-2</v>
      </c>
      <c r="EK184" s="36">
        <f t="shared" ca="1" si="172"/>
        <v>9.6129941529599968E-3</v>
      </c>
      <c r="EL184" s="36">
        <f t="shared" ca="1" si="172"/>
        <v>9.6129941529599968E-3</v>
      </c>
      <c r="EM184" s="36">
        <f t="shared" ca="1" si="172"/>
        <v>9.6129941529599968E-3</v>
      </c>
      <c r="EN184" s="36">
        <f t="shared" ca="1" si="172"/>
        <v>9.6129941529599968E-3</v>
      </c>
      <c r="EO184" s="36">
        <f t="shared" ca="1" si="172"/>
        <v>9.6129941529599968E-3</v>
      </c>
      <c r="EP184" s="56">
        <f t="shared" ca="1" si="172"/>
        <v>9.6129941529599968E-3</v>
      </c>
      <c r="EQ184" s="56">
        <f t="shared" ca="1" si="172"/>
        <v>9.6129941529599968E-3</v>
      </c>
      <c r="ER184" s="56">
        <f t="shared" ca="1" si="172"/>
        <v>1.9225988305919994E-2</v>
      </c>
      <c r="ES184" s="56">
        <f t="shared" ca="1" si="172"/>
        <v>2.8838982458879989E-2</v>
      </c>
      <c r="ET184" s="56">
        <f t="shared" ca="1" si="172"/>
        <v>4.8064970764799986E-2</v>
      </c>
      <c r="EU184" s="82">
        <f t="shared" ca="1" si="144"/>
        <v>9.6129941529599972E-2</v>
      </c>
      <c r="EV184" s="82">
        <f t="shared" ca="1" si="144"/>
        <v>0.19225988305919994</v>
      </c>
      <c r="EW184" s="82">
        <f t="shared" ca="1" si="144"/>
        <v>0.38451976611839989</v>
      </c>
      <c r="EX184" s="82">
        <f t="shared" ca="1" si="144"/>
        <v>0.76903953223679977</v>
      </c>
    </row>
    <row r="185" spans="19:154" x14ac:dyDescent="0.15">
      <c r="S185" s="36">
        <v>182</v>
      </c>
      <c r="T185" s="40">
        <f>引用信息!W204</f>
        <v>219.19751886410452</v>
      </c>
      <c r="U185" s="40">
        <f>引用信息!X204</f>
        <v>15.59281294764547</v>
      </c>
      <c r="V185" s="40">
        <f>引用信息!Y204</f>
        <v>6.2251200000000004</v>
      </c>
      <c r="W185" s="40">
        <f>引用信息!Z204</f>
        <v>1.6700732482500005</v>
      </c>
      <c r="X185" s="40">
        <f>引用信息!AA204</f>
        <v>0.48322493999999994</v>
      </c>
      <c r="Y185" s="37">
        <f>IF(INT(求节点($J$4:$J$21,$I$4:$I$21,节奏总纲!AD185))&gt;$I$21,$I$21,INT(求节点($J$4:$J$21,$I$4:$I$21,节奏总纲!AD185)))</f>
        <v>18</v>
      </c>
      <c r="Z185" s="37">
        <f>IF(INT(求节点($J$4:$J$21,$I$4:$I$21,节奏总纲!AE185))&gt;$I$21,$I$21,INT(求节点($J$4:$J$21,$I$4:$I$21,节奏总纲!AE185)))</f>
        <v>18</v>
      </c>
      <c r="AA185" s="37">
        <f>IF(INT(求节点($J$4:$J$21,$I$4:$I$21,节奏总纲!AF185))&gt;$I$21,$I$21,INT(求节点($J$4:$J$21,$I$4:$I$21,节奏总纲!AF185)))</f>
        <v>18</v>
      </c>
      <c r="AB185" s="37">
        <f>IF(INT(求节点($J$4:$J$21,$I$4:$I$21,节奏总纲!AG185))&gt;$I$21,$I$21,INT(求节点($J$4:$J$21,$I$4:$I$21,节奏总纲!AG185)))</f>
        <v>18</v>
      </c>
      <c r="AC185" s="37">
        <f>IF(INT(求节点($J$4:$J$21,$I$4:$I$21,节奏总纲!AH185))&gt;$I$21,$I$21,INT(求节点($J$4:$J$21,$I$4:$I$21,节奏总纲!AH185)))</f>
        <v>18</v>
      </c>
      <c r="AD185" s="55">
        <f>('[2]功能-行军令'!F$7+'[2]功能-行军令'!F$14+24*60/'[2]功能-行军令'!$F$18)*'[2]功能-行军令'!$AJ$7</f>
        <v>27.599999999999998</v>
      </c>
      <c r="AE185" s="55">
        <f>('[2]功能-行军令'!G$7+'[2]功能-行军令'!G$14+24*60/'[2]功能-行军令'!$F$18)*'[2]功能-行军令'!$AJ$7</f>
        <v>40.199999999999996</v>
      </c>
      <c r="AF185" s="55">
        <f>('[2]功能-行军令'!H$7+'[2]功能-行军令'!H$14+24*60/'[2]功能-行军令'!$F$18)*'[2]功能-行军令'!$AJ$7</f>
        <v>54.6</v>
      </c>
      <c r="AG185" s="55">
        <f>('[2]功能-行军令'!I$7+'[2]功能-行军令'!I$14+24*60/'[2]功能-行军令'!$F$18)*'[2]功能-行军令'!$AJ$7</f>
        <v>61.8</v>
      </c>
      <c r="AH185" s="55">
        <f>('[2]功能-行军令'!J$7+'[2]功能-行军令'!J$14+24*60/'[2]功能-行军令'!$F$18)*'[2]功能-行军令'!$AJ$7</f>
        <v>61.8</v>
      </c>
      <c r="AL185" s="35">
        <v>182</v>
      </c>
      <c r="AM185" s="28">
        <f t="shared" ref="AM185:AT194" ca="1" si="173">SUMIF($BM$3:$EX$3,AM$3,$BM185:$EX185)</f>
        <v>10.999458432582284</v>
      </c>
      <c r="AN185" s="28">
        <f t="shared" ca="1" si="173"/>
        <v>5.9580399843154028</v>
      </c>
      <c r="AO185" s="28">
        <f t="shared" ca="1" si="173"/>
        <v>3.762972621672886</v>
      </c>
      <c r="AP185" s="28">
        <f t="shared" ca="1" si="173"/>
        <v>2.5998719931558112</v>
      </c>
      <c r="AQ185" s="28">
        <f t="shared" ca="1" si="173"/>
        <v>2.2878873539771147</v>
      </c>
      <c r="AR185" s="28">
        <f t="shared" ca="1" si="173"/>
        <v>2.2878873539771147</v>
      </c>
      <c r="AS185" s="28">
        <f t="shared" ca="1" si="173"/>
        <v>2.2878873539771147</v>
      </c>
      <c r="AT185" s="28">
        <f t="shared" ca="1" si="173"/>
        <v>2.2878873539771147</v>
      </c>
      <c r="AU185" s="28">
        <f t="shared" ca="1" si="159"/>
        <v>2.2878873539771147</v>
      </c>
      <c r="AV185" s="28">
        <f t="shared" ca="1" si="167"/>
        <v>2.2878873539771147</v>
      </c>
      <c r="AW185" s="28">
        <f t="shared" ca="1" si="167"/>
        <v>2.2878873539771147</v>
      </c>
      <c r="AX185" s="28">
        <f t="shared" ca="1" si="167"/>
        <v>4.5757747079542295</v>
      </c>
      <c r="AY185" s="28">
        <f t="shared" ca="1" si="167"/>
        <v>6.8636620619313433</v>
      </c>
      <c r="AZ185" s="28">
        <f t="shared" ca="1" si="167"/>
        <v>11.439436769885573</v>
      </c>
      <c r="BA185" s="28">
        <f t="shared" ca="1" si="139"/>
        <v>22.878873539771146</v>
      </c>
      <c r="BB185" s="28">
        <f t="shared" ca="1" si="139"/>
        <v>45.757747079542291</v>
      </c>
      <c r="BC185" s="28">
        <f t="shared" ca="1" si="139"/>
        <v>91.515494159084582</v>
      </c>
      <c r="BD185" s="28">
        <f t="shared" ca="1" si="139"/>
        <v>183.03098831816916</v>
      </c>
      <c r="BE185" s="28"/>
      <c r="BF185" s="28">
        <f t="shared" ca="1" si="125"/>
        <v>405.39753114590451</v>
      </c>
      <c r="BG185" s="28"/>
      <c r="BI185" s="28"/>
      <c r="BJ185" s="28"/>
      <c r="BK185" s="28"/>
      <c r="BL185" s="36">
        <v>182</v>
      </c>
      <c r="BM185" s="36">
        <f t="shared" ca="1" si="168"/>
        <v>9.3074638779219772</v>
      </c>
      <c r="BN185" s="36">
        <f t="shared" ca="1" si="168"/>
        <v>5.0415429338744042</v>
      </c>
      <c r="BO185" s="36">
        <f t="shared" ca="1" si="168"/>
        <v>3.1841323792890974</v>
      </c>
      <c r="BP185" s="36">
        <f t="shared" ca="1" si="168"/>
        <v>2.1999460075088306</v>
      </c>
      <c r="BQ185" s="36">
        <f t="shared" ca="1" si="168"/>
        <v>1.9359524866077711</v>
      </c>
      <c r="BR185" s="36">
        <f t="shared" ca="1" si="168"/>
        <v>1.9359524866077711</v>
      </c>
      <c r="BS185" s="36">
        <f t="shared" ca="1" si="168"/>
        <v>1.9359524866077711</v>
      </c>
      <c r="BT185" s="36">
        <f t="shared" ca="1" si="168"/>
        <v>1.9359524866077711</v>
      </c>
      <c r="BU185" s="36">
        <f t="shared" ca="1" si="168"/>
        <v>1.9359524866077711</v>
      </c>
      <c r="BV185" s="56">
        <f t="shared" ca="1" si="168"/>
        <v>1.9359524866077711</v>
      </c>
      <c r="BW185" s="56">
        <f t="shared" ca="1" si="168"/>
        <v>1.9359524866077711</v>
      </c>
      <c r="BX185" s="56">
        <f t="shared" ca="1" si="168"/>
        <v>3.8719049732155422</v>
      </c>
      <c r="BY185" s="56">
        <f t="shared" ca="1" si="168"/>
        <v>5.807857459823313</v>
      </c>
      <c r="BZ185" s="56">
        <f t="shared" ca="1" si="168"/>
        <v>9.6797624330388548</v>
      </c>
      <c r="CA185" s="82">
        <f t="shared" ca="1" si="140"/>
        <v>19.35952486607771</v>
      </c>
      <c r="CB185" s="82">
        <f t="shared" ca="1" si="140"/>
        <v>38.719049732155419</v>
      </c>
      <c r="CC185" s="82">
        <f t="shared" ca="1" si="140"/>
        <v>77.438099464310838</v>
      </c>
      <c r="CD185" s="82">
        <f t="shared" ca="1" si="140"/>
        <v>154.87619892862168</v>
      </c>
      <c r="CE185" s="36">
        <f t="shared" ca="1" si="169"/>
        <v>0.96435550845438134</v>
      </c>
      <c r="CF185" s="36">
        <f t="shared" ca="1" si="169"/>
        <v>0.52235923374612325</v>
      </c>
      <c r="CG185" s="36">
        <f t="shared" ca="1" si="169"/>
        <v>0.3299110949975515</v>
      </c>
      <c r="CH185" s="36">
        <f t="shared" ca="1" si="169"/>
        <v>0.22793857472558102</v>
      </c>
      <c r="CI185" s="36">
        <f t="shared" ca="1" si="169"/>
        <v>0.20058594575851132</v>
      </c>
      <c r="CJ185" s="36">
        <f t="shared" ca="1" si="169"/>
        <v>0.20058594575851132</v>
      </c>
      <c r="CK185" s="36">
        <f t="shared" ca="1" si="169"/>
        <v>0.20058594575851132</v>
      </c>
      <c r="CL185" s="36">
        <f t="shared" ca="1" si="169"/>
        <v>0.20058594575851132</v>
      </c>
      <c r="CM185" s="36">
        <f t="shared" ca="1" si="169"/>
        <v>0.20058594575851132</v>
      </c>
      <c r="CN185" s="56">
        <f t="shared" ca="1" si="169"/>
        <v>0.20058594575851132</v>
      </c>
      <c r="CO185" s="56">
        <f t="shared" ca="1" si="169"/>
        <v>0.20058594575851132</v>
      </c>
      <c r="CP185" s="56">
        <f t="shared" ca="1" si="169"/>
        <v>0.40117189151702265</v>
      </c>
      <c r="CQ185" s="56">
        <f t="shared" ca="1" si="169"/>
        <v>0.60175783727553389</v>
      </c>
      <c r="CR185" s="56">
        <f t="shared" ca="1" si="169"/>
        <v>1.0029297287925567</v>
      </c>
      <c r="CS185" s="82">
        <f t="shared" ca="1" si="141"/>
        <v>2.0058594575851134</v>
      </c>
      <c r="CT185" s="82">
        <f t="shared" ca="1" si="141"/>
        <v>4.0117189151702268</v>
      </c>
      <c r="CU185" s="82">
        <f t="shared" ca="1" si="141"/>
        <v>8.0234378303404537</v>
      </c>
      <c r="CV185" s="82">
        <f t="shared" ca="1" si="141"/>
        <v>16.046875660680907</v>
      </c>
      <c r="CW185" s="36">
        <f t="shared" ca="1" si="170"/>
        <v>0.52291008000000005</v>
      </c>
      <c r="CX185" s="36">
        <f t="shared" ca="1" si="170"/>
        <v>0.28324296000000004</v>
      </c>
      <c r="CY185" s="36">
        <f t="shared" ca="1" si="170"/>
        <v>0.1788902905263158</v>
      </c>
      <c r="CZ185" s="36">
        <f t="shared" ca="1" si="170"/>
        <v>0.12359692800000001</v>
      </c>
      <c r="DA185" s="36">
        <f t="shared" ca="1" si="170"/>
        <v>0.10876529664000002</v>
      </c>
      <c r="DB185" s="36">
        <f t="shared" ca="1" si="170"/>
        <v>0.10876529664000002</v>
      </c>
      <c r="DC185" s="36">
        <f t="shared" ca="1" si="170"/>
        <v>0.10876529664000002</v>
      </c>
      <c r="DD185" s="36">
        <f t="shared" ca="1" si="170"/>
        <v>0.10876529664000002</v>
      </c>
      <c r="DE185" s="36">
        <f t="shared" ca="1" si="170"/>
        <v>0.10876529664000002</v>
      </c>
      <c r="DF185" s="56">
        <f t="shared" ca="1" si="170"/>
        <v>0.10876529664000002</v>
      </c>
      <c r="DG185" s="56">
        <f t="shared" ca="1" si="170"/>
        <v>0.10876529664000002</v>
      </c>
      <c r="DH185" s="56">
        <f t="shared" ca="1" si="170"/>
        <v>0.21753059328000005</v>
      </c>
      <c r="DI185" s="56">
        <f t="shared" ca="1" si="170"/>
        <v>0.32629588992000003</v>
      </c>
      <c r="DJ185" s="56">
        <f t="shared" ca="1" si="170"/>
        <v>0.54382648320000004</v>
      </c>
      <c r="DK185" s="82">
        <f t="shared" ca="1" si="142"/>
        <v>1.0876529664000001</v>
      </c>
      <c r="DL185" s="82">
        <f t="shared" ca="1" si="142"/>
        <v>2.1753059328000002</v>
      </c>
      <c r="DM185" s="82">
        <f t="shared" ca="1" si="142"/>
        <v>4.3506118656000003</v>
      </c>
      <c r="DN185" s="82">
        <f t="shared" ca="1" si="142"/>
        <v>8.7012237312000007</v>
      </c>
      <c r="DO185" s="36">
        <f t="shared" ca="1" si="171"/>
        <v>0.15878542575669236</v>
      </c>
      <c r="DP185" s="36">
        <f t="shared" ca="1" si="171"/>
        <v>8.6008772284875024E-2</v>
      </c>
      <c r="DQ185" s="36">
        <f t="shared" ca="1" si="171"/>
        <v>5.4321329864131594E-2</v>
      </c>
      <c r="DR185" s="36">
        <f t="shared" ca="1" si="171"/>
        <v>3.7531100633400004E-2</v>
      </c>
      <c r="DS185" s="36">
        <f t="shared" ca="1" si="171"/>
        <v>3.3027368557392009E-2</v>
      </c>
      <c r="DT185" s="36">
        <f t="shared" ca="1" si="171"/>
        <v>3.3027368557392009E-2</v>
      </c>
      <c r="DU185" s="36">
        <f t="shared" ca="1" si="171"/>
        <v>3.3027368557392009E-2</v>
      </c>
      <c r="DV185" s="36">
        <f t="shared" ca="1" si="171"/>
        <v>3.3027368557392009E-2</v>
      </c>
      <c r="DW185" s="36">
        <f t="shared" ca="1" si="171"/>
        <v>3.3027368557392009E-2</v>
      </c>
      <c r="DX185" s="56">
        <f t="shared" ca="1" si="171"/>
        <v>3.3027368557392009E-2</v>
      </c>
      <c r="DY185" s="56">
        <f t="shared" ca="1" si="171"/>
        <v>3.3027368557392009E-2</v>
      </c>
      <c r="DZ185" s="56">
        <f t="shared" ca="1" si="171"/>
        <v>6.6054737114784018E-2</v>
      </c>
      <c r="EA185" s="56">
        <f t="shared" ca="1" si="171"/>
        <v>9.9082105672176013E-2</v>
      </c>
      <c r="EB185" s="56">
        <f t="shared" ca="1" si="171"/>
        <v>0.16513684278696006</v>
      </c>
      <c r="EC185" s="82">
        <f t="shared" ca="1" si="143"/>
        <v>0.33027368557392012</v>
      </c>
      <c r="ED185" s="82">
        <f t="shared" ca="1" si="143"/>
        <v>0.66054737114784023</v>
      </c>
      <c r="EE185" s="82">
        <f t="shared" ca="1" si="143"/>
        <v>1.3210947422956805</v>
      </c>
      <c r="EF185" s="82">
        <f t="shared" ca="1" si="143"/>
        <v>2.6421894845913609</v>
      </c>
      <c r="EG185" s="36">
        <f t="shared" ca="1" si="172"/>
        <v>4.5943540449230762E-2</v>
      </c>
      <c r="EH185" s="36">
        <f t="shared" ca="1" si="172"/>
        <v>2.4886084409999995E-2</v>
      </c>
      <c r="EI185" s="36">
        <f t="shared" ca="1" si="172"/>
        <v>1.5717526995789471E-2</v>
      </c>
      <c r="EJ185" s="36">
        <f t="shared" ca="1" si="172"/>
        <v>1.0859382287999996E-2</v>
      </c>
      <c r="EK185" s="36">
        <f t="shared" ca="1" si="172"/>
        <v>9.5562564134399983E-3</v>
      </c>
      <c r="EL185" s="36">
        <f t="shared" ca="1" si="172"/>
        <v>9.5562564134399983E-3</v>
      </c>
      <c r="EM185" s="36">
        <f t="shared" ca="1" si="172"/>
        <v>9.5562564134399983E-3</v>
      </c>
      <c r="EN185" s="36">
        <f t="shared" ca="1" si="172"/>
        <v>9.5562564134399983E-3</v>
      </c>
      <c r="EO185" s="36">
        <f t="shared" ca="1" si="172"/>
        <v>9.5562564134399983E-3</v>
      </c>
      <c r="EP185" s="56">
        <f t="shared" ca="1" si="172"/>
        <v>9.5562564134399983E-3</v>
      </c>
      <c r="EQ185" s="56">
        <f t="shared" ca="1" si="172"/>
        <v>9.5562564134399983E-3</v>
      </c>
      <c r="ER185" s="56">
        <f t="shared" ca="1" si="172"/>
        <v>1.9112512826879997E-2</v>
      </c>
      <c r="ES185" s="56">
        <f t="shared" ca="1" si="172"/>
        <v>2.8668769240319993E-2</v>
      </c>
      <c r="ET185" s="56">
        <f t="shared" ca="1" si="172"/>
        <v>4.778128206719999E-2</v>
      </c>
      <c r="EU185" s="82">
        <f t="shared" ca="1" si="144"/>
        <v>9.556256413439998E-2</v>
      </c>
      <c r="EV185" s="82">
        <f t="shared" ca="1" si="144"/>
        <v>0.19112512826879996</v>
      </c>
      <c r="EW185" s="82">
        <f t="shared" ca="1" si="144"/>
        <v>0.38225025653759992</v>
      </c>
      <c r="EX185" s="82">
        <f t="shared" ca="1" si="144"/>
        <v>0.76450051307519984</v>
      </c>
    </row>
    <row r="186" spans="19:154" x14ac:dyDescent="0.15">
      <c r="S186" s="36">
        <v>183</v>
      </c>
      <c r="T186" s="40">
        <f>引用信息!W205</f>
        <v>217.89609169527606</v>
      </c>
      <c r="U186" s="40">
        <f>引用信息!X205</f>
        <v>15.500234753723909</v>
      </c>
      <c r="V186" s="40">
        <f>引用信息!Y205</f>
        <v>6.188159999999999</v>
      </c>
      <c r="W186" s="40">
        <f>引用信息!Z205</f>
        <v>1.6601576310000001</v>
      </c>
      <c r="X186" s="40">
        <f>引用信息!AA205</f>
        <v>0.48035591999999988</v>
      </c>
      <c r="Y186" s="37">
        <f>IF(INT(求节点($J$4:$J$21,$I$4:$I$21,节奏总纲!AD186))&gt;$I$21,$I$21,INT(求节点($J$4:$J$21,$I$4:$I$21,节奏总纲!AD186)))</f>
        <v>18</v>
      </c>
      <c r="Z186" s="37">
        <f>IF(INT(求节点($J$4:$J$21,$I$4:$I$21,节奏总纲!AE186))&gt;$I$21,$I$21,INT(求节点($J$4:$J$21,$I$4:$I$21,节奏总纲!AE186)))</f>
        <v>18</v>
      </c>
      <c r="AA186" s="37">
        <f>IF(INT(求节点($J$4:$J$21,$I$4:$I$21,节奏总纲!AF186))&gt;$I$21,$I$21,INT(求节点($J$4:$J$21,$I$4:$I$21,节奏总纲!AF186)))</f>
        <v>18</v>
      </c>
      <c r="AB186" s="37">
        <f>IF(INT(求节点($J$4:$J$21,$I$4:$I$21,节奏总纲!AG186))&gt;$I$21,$I$21,INT(求节点($J$4:$J$21,$I$4:$I$21,节奏总纲!AG186)))</f>
        <v>18</v>
      </c>
      <c r="AC186" s="37">
        <f>IF(INT(求节点($J$4:$J$21,$I$4:$I$21,节奏总纲!AH186))&gt;$I$21,$I$21,INT(求节点($J$4:$J$21,$I$4:$I$21,节奏总纲!AH186)))</f>
        <v>18</v>
      </c>
      <c r="AD186" s="55">
        <f>('[2]功能-行军令'!F$7+'[2]功能-行军令'!F$14+24*60/'[2]功能-行军令'!$F$18)*'[2]功能-行军令'!$AJ$7</f>
        <v>27.599999999999998</v>
      </c>
      <c r="AE186" s="55">
        <f>('[2]功能-行军令'!G$7+'[2]功能-行军令'!G$14+24*60/'[2]功能-行军令'!$F$18)*'[2]功能-行军令'!$AJ$7</f>
        <v>40.199999999999996</v>
      </c>
      <c r="AF186" s="55">
        <f>('[2]功能-行军令'!H$7+'[2]功能-行军令'!H$14+24*60/'[2]功能-行军令'!$F$18)*'[2]功能-行军令'!$AJ$7</f>
        <v>54.6</v>
      </c>
      <c r="AG186" s="55">
        <f>('[2]功能-行军令'!I$7+'[2]功能-行军令'!I$14+24*60/'[2]功能-行军令'!$F$18)*'[2]功能-行军令'!$AJ$7</f>
        <v>61.8</v>
      </c>
      <c r="AH186" s="55">
        <f>('[2]功能-行军令'!J$7+'[2]功能-行军令'!J$14+24*60/'[2]功能-行军令'!$F$18)*'[2]功能-行军令'!$AJ$7</f>
        <v>61.8</v>
      </c>
      <c r="AL186" s="35">
        <v>183</v>
      </c>
      <c r="AM186" s="28">
        <f t="shared" ca="1" si="173"/>
        <v>10.934152063601724</v>
      </c>
      <c r="AN186" s="28">
        <f t="shared" ca="1" si="173"/>
        <v>5.9226657011175989</v>
      </c>
      <c r="AO186" s="28">
        <f t="shared" ca="1" si="173"/>
        <v>3.7406309691269048</v>
      </c>
      <c r="AP186" s="28">
        <f t="shared" ca="1" si="173"/>
        <v>2.5844359423058614</v>
      </c>
      <c r="AQ186" s="28">
        <f t="shared" ca="1" si="173"/>
        <v>2.2743036292291583</v>
      </c>
      <c r="AR186" s="28">
        <f t="shared" ca="1" si="173"/>
        <v>2.2743036292291583</v>
      </c>
      <c r="AS186" s="28">
        <f t="shared" ca="1" si="173"/>
        <v>2.2743036292291583</v>
      </c>
      <c r="AT186" s="28">
        <f t="shared" ca="1" si="173"/>
        <v>2.2743036292291583</v>
      </c>
      <c r="AU186" s="28">
        <f t="shared" ca="1" si="159"/>
        <v>2.2743036292291583</v>
      </c>
      <c r="AV186" s="28">
        <f t="shared" ca="1" si="167"/>
        <v>2.2743036292291583</v>
      </c>
      <c r="AW186" s="28">
        <f t="shared" ca="1" si="167"/>
        <v>2.2743036292291583</v>
      </c>
      <c r="AX186" s="28">
        <f t="shared" ca="1" si="167"/>
        <v>4.5486072584583166</v>
      </c>
      <c r="AY186" s="28">
        <f t="shared" ca="1" si="167"/>
        <v>6.8229108876874749</v>
      </c>
      <c r="AZ186" s="28">
        <f t="shared" ca="1" si="167"/>
        <v>11.371518146145794</v>
      </c>
      <c r="BA186" s="28">
        <f t="shared" ca="1" si="139"/>
        <v>22.743036292291588</v>
      </c>
      <c r="BB186" s="28">
        <f t="shared" ca="1" si="139"/>
        <v>45.486072584583177</v>
      </c>
      <c r="BC186" s="28">
        <f t="shared" ca="1" si="139"/>
        <v>90.972145169166353</v>
      </c>
      <c r="BD186" s="28">
        <f t="shared" ca="1" si="139"/>
        <v>181.94429033833271</v>
      </c>
      <c r="BE186" s="28"/>
      <c r="BF186" s="28">
        <f t="shared" ca="1" si="125"/>
        <v>402.99059075742161</v>
      </c>
      <c r="BG186" s="28"/>
      <c r="BI186" s="28"/>
      <c r="BJ186" s="28"/>
      <c r="BK186" s="28"/>
      <c r="BL186" s="36">
        <v>183</v>
      </c>
      <c r="BM186" s="36">
        <f t="shared" ca="1" si="168"/>
        <v>9.2522032781378734</v>
      </c>
      <c r="BN186" s="36">
        <f t="shared" ca="1" si="168"/>
        <v>5.0116101089913485</v>
      </c>
      <c r="BO186" s="36">
        <f t="shared" ca="1" si="168"/>
        <v>3.1652274372576938</v>
      </c>
      <c r="BP186" s="36">
        <f t="shared" ca="1" si="168"/>
        <v>2.1868844111962247</v>
      </c>
      <c r="BQ186" s="36">
        <f t="shared" ca="1" si="168"/>
        <v>1.9244582818526779</v>
      </c>
      <c r="BR186" s="36">
        <f t="shared" ca="1" si="168"/>
        <v>1.9244582818526779</v>
      </c>
      <c r="BS186" s="36">
        <f t="shared" ca="1" si="168"/>
        <v>1.9244582818526779</v>
      </c>
      <c r="BT186" s="36">
        <f t="shared" ca="1" si="168"/>
        <v>1.9244582818526779</v>
      </c>
      <c r="BU186" s="36">
        <f t="shared" ca="1" si="168"/>
        <v>1.9244582818526779</v>
      </c>
      <c r="BV186" s="56">
        <f t="shared" ca="1" si="168"/>
        <v>1.9244582818526779</v>
      </c>
      <c r="BW186" s="56">
        <f t="shared" ca="1" si="168"/>
        <v>1.9244582818526779</v>
      </c>
      <c r="BX186" s="56">
        <f t="shared" ca="1" si="168"/>
        <v>3.8489165637053557</v>
      </c>
      <c r="BY186" s="56">
        <f t="shared" ca="1" si="168"/>
        <v>5.7733748455580338</v>
      </c>
      <c r="BZ186" s="56">
        <f t="shared" ca="1" si="168"/>
        <v>9.6222914092633918</v>
      </c>
      <c r="CA186" s="82">
        <f t="shared" ca="1" si="140"/>
        <v>19.244582818526784</v>
      </c>
      <c r="CB186" s="82">
        <f t="shared" ca="1" si="140"/>
        <v>38.489165637053567</v>
      </c>
      <c r="CC186" s="82">
        <f t="shared" ca="1" si="140"/>
        <v>76.978331274107134</v>
      </c>
      <c r="CD186" s="82">
        <f t="shared" ca="1" si="140"/>
        <v>153.95666254821427</v>
      </c>
      <c r="CE186" s="36">
        <f t="shared" ca="1" si="169"/>
        <v>0.9586299032303095</v>
      </c>
      <c r="CF186" s="36">
        <f t="shared" ca="1" si="169"/>
        <v>0.51925786424975096</v>
      </c>
      <c r="CG186" s="36">
        <f t="shared" ca="1" si="169"/>
        <v>0.32795233531563217</v>
      </c>
      <c r="CH186" s="36">
        <f t="shared" ca="1" si="169"/>
        <v>0.22658524985443676</v>
      </c>
      <c r="CI186" s="36">
        <f t="shared" ca="1" si="169"/>
        <v>0.19939501987190436</v>
      </c>
      <c r="CJ186" s="36">
        <f t="shared" ca="1" si="169"/>
        <v>0.19939501987190436</v>
      </c>
      <c r="CK186" s="36">
        <f t="shared" ca="1" si="169"/>
        <v>0.19939501987190436</v>
      </c>
      <c r="CL186" s="36">
        <f t="shared" ca="1" si="169"/>
        <v>0.19939501987190436</v>
      </c>
      <c r="CM186" s="36">
        <f t="shared" ca="1" si="169"/>
        <v>0.19939501987190436</v>
      </c>
      <c r="CN186" s="56">
        <f t="shared" ca="1" si="169"/>
        <v>0.19939501987190436</v>
      </c>
      <c r="CO186" s="56">
        <f t="shared" ca="1" si="169"/>
        <v>0.19939501987190436</v>
      </c>
      <c r="CP186" s="56">
        <f t="shared" ca="1" si="169"/>
        <v>0.39879003974380872</v>
      </c>
      <c r="CQ186" s="56">
        <f t="shared" ca="1" si="169"/>
        <v>0.598185059615713</v>
      </c>
      <c r="CR186" s="56">
        <f t="shared" ca="1" si="169"/>
        <v>0.99697509935952178</v>
      </c>
      <c r="CS186" s="82">
        <f t="shared" ca="1" si="141"/>
        <v>1.9939501987190436</v>
      </c>
      <c r="CT186" s="82">
        <f t="shared" ca="1" si="141"/>
        <v>3.9879003974380871</v>
      </c>
      <c r="CU186" s="82">
        <f t="shared" ca="1" si="141"/>
        <v>7.9758007948761742</v>
      </c>
      <c r="CV186" s="82">
        <f t="shared" ca="1" si="141"/>
        <v>15.951601589752348</v>
      </c>
      <c r="CW186" s="36">
        <f t="shared" ca="1" si="170"/>
        <v>0.51980543999999995</v>
      </c>
      <c r="CX186" s="36">
        <f t="shared" ca="1" si="170"/>
        <v>0.28156127999999997</v>
      </c>
      <c r="CY186" s="36">
        <f t="shared" ca="1" si="170"/>
        <v>0.17782817684210522</v>
      </c>
      <c r="CZ186" s="36">
        <f t="shared" ca="1" si="170"/>
        <v>0.12286310399999996</v>
      </c>
      <c r="DA186" s="36">
        <f t="shared" ca="1" si="170"/>
        <v>0.10811953151999998</v>
      </c>
      <c r="DB186" s="36">
        <f t="shared" ca="1" si="170"/>
        <v>0.10811953151999998</v>
      </c>
      <c r="DC186" s="36">
        <f t="shared" ca="1" si="170"/>
        <v>0.10811953151999998</v>
      </c>
      <c r="DD186" s="36">
        <f t="shared" ca="1" si="170"/>
        <v>0.10811953151999998</v>
      </c>
      <c r="DE186" s="36">
        <f t="shared" ca="1" si="170"/>
        <v>0.10811953151999998</v>
      </c>
      <c r="DF186" s="56">
        <f t="shared" ca="1" si="170"/>
        <v>0.10811953151999998</v>
      </c>
      <c r="DG186" s="56">
        <f t="shared" ca="1" si="170"/>
        <v>0.10811953151999998</v>
      </c>
      <c r="DH186" s="56">
        <f t="shared" ca="1" si="170"/>
        <v>0.21623906303999996</v>
      </c>
      <c r="DI186" s="56">
        <f t="shared" ca="1" si="170"/>
        <v>0.32435859455999999</v>
      </c>
      <c r="DJ186" s="56">
        <f t="shared" ca="1" si="170"/>
        <v>0.54059765759999989</v>
      </c>
      <c r="DK186" s="82">
        <f t="shared" ca="1" si="142"/>
        <v>1.0811953151999998</v>
      </c>
      <c r="DL186" s="82">
        <f t="shared" ca="1" si="142"/>
        <v>2.1623906303999996</v>
      </c>
      <c r="DM186" s="82">
        <f t="shared" ca="1" si="142"/>
        <v>4.3247812607999991</v>
      </c>
      <c r="DN186" s="82">
        <f t="shared" ca="1" si="142"/>
        <v>8.6495625215999983</v>
      </c>
      <c r="DO186" s="36">
        <f t="shared" ca="1" si="171"/>
        <v>0.15784267937815383</v>
      </c>
      <c r="DP186" s="36">
        <f t="shared" ca="1" si="171"/>
        <v>8.5498117996499992E-2</v>
      </c>
      <c r="DQ186" s="36">
        <f t="shared" ca="1" si="171"/>
        <v>5.3998811366210521E-2</v>
      </c>
      <c r="DR186" s="36">
        <f t="shared" ca="1" si="171"/>
        <v>3.7308269671199996E-2</v>
      </c>
      <c r="DS186" s="36">
        <f t="shared" ca="1" si="171"/>
        <v>3.2831277310656E-2</v>
      </c>
      <c r="DT186" s="36">
        <f t="shared" ca="1" si="171"/>
        <v>3.2831277310656E-2</v>
      </c>
      <c r="DU186" s="36">
        <f t="shared" ca="1" si="171"/>
        <v>3.2831277310656E-2</v>
      </c>
      <c r="DV186" s="36">
        <f t="shared" ca="1" si="171"/>
        <v>3.2831277310656E-2</v>
      </c>
      <c r="DW186" s="36">
        <f t="shared" ca="1" si="171"/>
        <v>3.2831277310656E-2</v>
      </c>
      <c r="DX186" s="56">
        <f t="shared" ca="1" si="171"/>
        <v>3.2831277310656E-2</v>
      </c>
      <c r="DY186" s="56">
        <f t="shared" ca="1" si="171"/>
        <v>3.2831277310656E-2</v>
      </c>
      <c r="DZ186" s="56">
        <f t="shared" ca="1" si="171"/>
        <v>6.5662554621312E-2</v>
      </c>
      <c r="EA186" s="56">
        <f t="shared" ca="1" si="171"/>
        <v>9.8493831931967993E-2</v>
      </c>
      <c r="EB186" s="56">
        <f t="shared" ca="1" si="171"/>
        <v>0.16415638655328002</v>
      </c>
      <c r="EC186" s="82">
        <f t="shared" ca="1" si="143"/>
        <v>0.32831277310656004</v>
      </c>
      <c r="ED186" s="82">
        <f t="shared" ca="1" si="143"/>
        <v>0.65662554621312008</v>
      </c>
      <c r="EE186" s="82">
        <f t="shared" ca="1" si="143"/>
        <v>1.3132510924262402</v>
      </c>
      <c r="EF186" s="82">
        <f t="shared" ca="1" si="143"/>
        <v>2.6265021848524803</v>
      </c>
      <c r="EG186" s="36">
        <f t="shared" ca="1" si="172"/>
        <v>4.56707628553846E-2</v>
      </c>
      <c r="EH186" s="36">
        <f t="shared" ca="1" si="172"/>
        <v>2.4738329879999993E-2</v>
      </c>
      <c r="EI186" s="36">
        <f t="shared" ca="1" si="172"/>
        <v>1.5624208345263154E-2</v>
      </c>
      <c r="EJ186" s="36">
        <f t="shared" ca="1" si="172"/>
        <v>1.0794907583999995E-2</v>
      </c>
      <c r="EK186" s="36">
        <f t="shared" ca="1" si="172"/>
        <v>9.4995186739199981E-3</v>
      </c>
      <c r="EL186" s="36">
        <f t="shared" ca="1" si="172"/>
        <v>9.4995186739199981E-3</v>
      </c>
      <c r="EM186" s="36">
        <f t="shared" ca="1" si="172"/>
        <v>9.4995186739199981E-3</v>
      </c>
      <c r="EN186" s="36">
        <f t="shared" ca="1" si="172"/>
        <v>9.4995186739199981E-3</v>
      </c>
      <c r="EO186" s="36">
        <f t="shared" ca="1" si="172"/>
        <v>9.4995186739199981E-3</v>
      </c>
      <c r="EP186" s="56">
        <f t="shared" ca="1" si="172"/>
        <v>9.4995186739199981E-3</v>
      </c>
      <c r="EQ186" s="56">
        <f t="shared" ca="1" si="172"/>
        <v>9.4995186739199981E-3</v>
      </c>
      <c r="ER186" s="56">
        <f t="shared" ca="1" si="172"/>
        <v>1.8999037347839996E-2</v>
      </c>
      <c r="ES186" s="56">
        <f t="shared" ca="1" si="172"/>
        <v>2.8498556021759991E-2</v>
      </c>
      <c r="ET186" s="56">
        <f t="shared" ca="1" si="172"/>
        <v>4.749759336959998E-2</v>
      </c>
      <c r="EU186" s="82">
        <f t="shared" ca="1" si="144"/>
        <v>9.499518673919996E-2</v>
      </c>
      <c r="EV186" s="82">
        <f t="shared" ca="1" si="144"/>
        <v>0.18999037347839992</v>
      </c>
      <c r="EW186" s="82">
        <f t="shared" ca="1" si="144"/>
        <v>0.37998074695679984</v>
      </c>
      <c r="EX186" s="82">
        <f t="shared" ca="1" si="144"/>
        <v>0.75996149391359968</v>
      </c>
    </row>
    <row r="187" spans="19:154" x14ac:dyDescent="0.15">
      <c r="S187" s="36">
        <v>184</v>
      </c>
      <c r="T187" s="40">
        <f>引用信息!W206</f>
        <v>216.59466452644762</v>
      </c>
      <c r="U187" s="40">
        <f>引用信息!X206</f>
        <v>15.40765655980235</v>
      </c>
      <c r="V187" s="40">
        <f>引用信息!Y206</f>
        <v>6.1511999999999993</v>
      </c>
      <c r="W187" s="40">
        <f>引用信息!Z206</f>
        <v>1.6502420137500002</v>
      </c>
      <c r="X187" s="40">
        <f>引用信息!AA206</f>
        <v>0.47748689999999988</v>
      </c>
      <c r="Y187" s="37">
        <f>IF(INT(求节点($J$4:$J$21,$I$4:$I$21,节奏总纲!AD187))&gt;$I$21,$I$21,INT(求节点($J$4:$J$21,$I$4:$I$21,节奏总纲!AD187)))</f>
        <v>18</v>
      </c>
      <c r="Z187" s="37">
        <f>IF(INT(求节点($J$4:$J$21,$I$4:$I$21,节奏总纲!AE187))&gt;$I$21,$I$21,INT(求节点($J$4:$J$21,$I$4:$I$21,节奏总纲!AE187)))</f>
        <v>18</v>
      </c>
      <c r="AA187" s="37">
        <f>IF(INT(求节点($J$4:$J$21,$I$4:$I$21,节奏总纲!AF187))&gt;$I$21,$I$21,INT(求节点($J$4:$J$21,$I$4:$I$21,节奏总纲!AF187)))</f>
        <v>18</v>
      </c>
      <c r="AB187" s="37">
        <f>IF(INT(求节点($J$4:$J$21,$I$4:$I$21,节奏总纲!AG187))&gt;$I$21,$I$21,INT(求节点($J$4:$J$21,$I$4:$I$21,节奏总纲!AG187)))</f>
        <v>18</v>
      </c>
      <c r="AC187" s="37">
        <f>IF(INT(求节点($J$4:$J$21,$I$4:$I$21,节奏总纲!AH187))&gt;$I$21,$I$21,INT(求节点($J$4:$J$21,$I$4:$I$21,节奏总纲!AH187)))</f>
        <v>18</v>
      </c>
      <c r="AD187" s="55">
        <f>('[2]功能-行军令'!F$7+'[2]功能-行军令'!F$14+24*60/'[2]功能-行军令'!$F$18)*'[2]功能-行军令'!$AJ$7</f>
        <v>27.599999999999998</v>
      </c>
      <c r="AE187" s="55">
        <f>('[2]功能-行军令'!G$7+'[2]功能-行军令'!G$14+24*60/'[2]功能-行军令'!$F$18)*'[2]功能-行军令'!$AJ$7</f>
        <v>40.199999999999996</v>
      </c>
      <c r="AF187" s="55">
        <f>('[2]功能-行军令'!H$7+'[2]功能-行军令'!H$14+24*60/'[2]功能-行军令'!$F$18)*'[2]功能-行军令'!$AJ$7</f>
        <v>54.6</v>
      </c>
      <c r="AG187" s="55">
        <f>('[2]功能-行军令'!I$7+'[2]功能-行军令'!I$14+24*60/'[2]功能-行军令'!$F$18)*'[2]功能-行军令'!$AJ$7</f>
        <v>61.8</v>
      </c>
      <c r="AH187" s="55">
        <f>('[2]功能-行军令'!J$7+'[2]功能-行军令'!J$14+24*60/'[2]功能-行军令'!$F$18)*'[2]功能-行军令'!$AJ$7</f>
        <v>61.8</v>
      </c>
      <c r="AL187" s="35">
        <v>184</v>
      </c>
      <c r="AM187" s="28">
        <f t="shared" ca="1" si="173"/>
        <v>10.868845694621164</v>
      </c>
      <c r="AN187" s="28">
        <f t="shared" ca="1" si="173"/>
        <v>5.8872914179197986</v>
      </c>
      <c r="AO187" s="28">
        <f t="shared" ca="1" si="173"/>
        <v>3.718289316580925</v>
      </c>
      <c r="AP187" s="28">
        <f t="shared" ca="1" si="173"/>
        <v>2.5689998914559116</v>
      </c>
      <c r="AQ187" s="28">
        <f t="shared" ca="1" si="173"/>
        <v>2.2607199044812027</v>
      </c>
      <c r="AR187" s="28">
        <f t="shared" ca="1" si="173"/>
        <v>2.2607199044812027</v>
      </c>
      <c r="AS187" s="28">
        <f t="shared" ca="1" si="173"/>
        <v>2.2607199044812027</v>
      </c>
      <c r="AT187" s="28">
        <f t="shared" ca="1" si="173"/>
        <v>2.2607199044812027</v>
      </c>
      <c r="AU187" s="28">
        <f t="shared" ca="1" si="159"/>
        <v>2.2607199044812027</v>
      </c>
      <c r="AV187" s="28">
        <f t="shared" ca="1" si="167"/>
        <v>2.2607199044812027</v>
      </c>
      <c r="AW187" s="28">
        <f t="shared" ca="1" si="167"/>
        <v>2.2607199044812027</v>
      </c>
      <c r="AX187" s="28">
        <f t="shared" ca="1" si="167"/>
        <v>4.5214398089624055</v>
      </c>
      <c r="AY187" s="28">
        <f t="shared" ca="1" si="167"/>
        <v>6.7821597134436082</v>
      </c>
      <c r="AZ187" s="28">
        <f t="shared" ca="1" si="167"/>
        <v>11.303599522406016</v>
      </c>
      <c r="BA187" s="28">
        <f t="shared" ca="1" si="139"/>
        <v>22.607199044812031</v>
      </c>
      <c r="BB187" s="28">
        <f t="shared" ca="1" si="139"/>
        <v>45.214398089624062</v>
      </c>
      <c r="BC187" s="28">
        <f t="shared" ca="1" si="139"/>
        <v>90.428796179248124</v>
      </c>
      <c r="BD187" s="28">
        <f t="shared" ca="1" si="139"/>
        <v>180.85759235849625</v>
      </c>
      <c r="BE187" s="28"/>
      <c r="BF187" s="28">
        <f t="shared" ca="1" si="125"/>
        <v>400.58365036893872</v>
      </c>
      <c r="BG187" s="28"/>
      <c r="BI187" s="28"/>
      <c r="BJ187" s="28"/>
      <c r="BK187" s="28"/>
      <c r="BL187" s="36">
        <v>184</v>
      </c>
      <c r="BM187" s="36">
        <f t="shared" ca="1" si="168"/>
        <v>9.1969426783537749</v>
      </c>
      <c r="BN187" s="36">
        <f t="shared" ca="1" si="168"/>
        <v>4.9816772841082946</v>
      </c>
      <c r="BO187" s="36">
        <f t="shared" ca="1" si="168"/>
        <v>3.1463224952262911</v>
      </c>
      <c r="BP187" s="36">
        <f t="shared" ca="1" si="168"/>
        <v>2.1738228148836192</v>
      </c>
      <c r="BQ187" s="36">
        <f t="shared" ca="1" si="168"/>
        <v>1.9129640770975851</v>
      </c>
      <c r="BR187" s="36">
        <f t="shared" ca="1" si="168"/>
        <v>1.9129640770975851</v>
      </c>
      <c r="BS187" s="36">
        <f t="shared" ca="1" si="168"/>
        <v>1.9129640770975851</v>
      </c>
      <c r="BT187" s="36">
        <f t="shared" ca="1" si="168"/>
        <v>1.9129640770975851</v>
      </c>
      <c r="BU187" s="36">
        <f t="shared" ca="1" si="168"/>
        <v>1.9129640770975851</v>
      </c>
      <c r="BV187" s="56">
        <f t="shared" ca="1" si="168"/>
        <v>1.9129640770975851</v>
      </c>
      <c r="BW187" s="56">
        <f t="shared" ca="1" si="168"/>
        <v>1.9129640770975851</v>
      </c>
      <c r="BX187" s="56">
        <f t="shared" ca="1" si="168"/>
        <v>3.8259281541951702</v>
      </c>
      <c r="BY187" s="56">
        <f t="shared" ca="1" si="168"/>
        <v>5.7388922312927555</v>
      </c>
      <c r="BZ187" s="56">
        <f t="shared" ca="1" si="168"/>
        <v>9.564820385487927</v>
      </c>
      <c r="CA187" s="82">
        <f t="shared" ca="1" si="140"/>
        <v>19.129640770975854</v>
      </c>
      <c r="CB187" s="82">
        <f t="shared" ca="1" si="140"/>
        <v>38.259281541951708</v>
      </c>
      <c r="CC187" s="82">
        <f t="shared" ca="1" si="140"/>
        <v>76.518563083903416</v>
      </c>
      <c r="CD187" s="82">
        <f t="shared" ca="1" si="140"/>
        <v>153.03712616780683</v>
      </c>
      <c r="CE187" s="36">
        <f t="shared" ca="1" si="169"/>
        <v>0.95290429800623744</v>
      </c>
      <c r="CF187" s="36">
        <f t="shared" ca="1" si="169"/>
        <v>0.51615649475337866</v>
      </c>
      <c r="CG187" s="36">
        <f t="shared" ca="1" si="169"/>
        <v>0.32599357563371284</v>
      </c>
      <c r="CH187" s="36">
        <f t="shared" ca="1" si="169"/>
        <v>0.22523192498329245</v>
      </c>
      <c r="CI187" s="36">
        <f t="shared" ca="1" si="169"/>
        <v>0.1982040939852974</v>
      </c>
      <c r="CJ187" s="36">
        <f t="shared" ca="1" si="169"/>
        <v>0.1982040939852974</v>
      </c>
      <c r="CK187" s="36">
        <f t="shared" ca="1" si="169"/>
        <v>0.1982040939852974</v>
      </c>
      <c r="CL187" s="36">
        <f t="shared" ca="1" si="169"/>
        <v>0.1982040939852974</v>
      </c>
      <c r="CM187" s="36">
        <f t="shared" ca="1" si="169"/>
        <v>0.1982040939852974</v>
      </c>
      <c r="CN187" s="56">
        <f t="shared" ca="1" si="169"/>
        <v>0.1982040939852974</v>
      </c>
      <c r="CO187" s="56">
        <f t="shared" ca="1" si="169"/>
        <v>0.1982040939852974</v>
      </c>
      <c r="CP187" s="56">
        <f t="shared" ca="1" si="169"/>
        <v>0.39640818797059479</v>
      </c>
      <c r="CQ187" s="56">
        <f t="shared" ca="1" si="169"/>
        <v>0.59461228195589222</v>
      </c>
      <c r="CR187" s="56">
        <f t="shared" ca="1" si="169"/>
        <v>0.99102046992648707</v>
      </c>
      <c r="CS187" s="82">
        <f t="shared" ca="1" si="141"/>
        <v>1.9820409398529741</v>
      </c>
      <c r="CT187" s="82">
        <f t="shared" ca="1" si="141"/>
        <v>3.9640818797059483</v>
      </c>
      <c r="CU187" s="82">
        <f t="shared" ca="1" si="141"/>
        <v>7.9281637594118965</v>
      </c>
      <c r="CV187" s="82">
        <f t="shared" ca="1" si="141"/>
        <v>15.856327518823793</v>
      </c>
      <c r="CW187" s="36">
        <f t="shared" ca="1" si="170"/>
        <v>0.51670079999999996</v>
      </c>
      <c r="CX187" s="36">
        <f t="shared" ca="1" si="170"/>
        <v>0.27987960000000001</v>
      </c>
      <c r="CY187" s="36">
        <f t="shared" ca="1" si="170"/>
        <v>0.17676606315789475</v>
      </c>
      <c r="CZ187" s="36">
        <f t="shared" ca="1" si="170"/>
        <v>0.12212927999999999</v>
      </c>
      <c r="DA187" s="36">
        <f t="shared" ca="1" si="170"/>
        <v>0.1074737664</v>
      </c>
      <c r="DB187" s="36">
        <f t="shared" ca="1" si="170"/>
        <v>0.1074737664</v>
      </c>
      <c r="DC187" s="36">
        <f t="shared" ca="1" si="170"/>
        <v>0.1074737664</v>
      </c>
      <c r="DD187" s="36">
        <f t="shared" ca="1" si="170"/>
        <v>0.1074737664</v>
      </c>
      <c r="DE187" s="36">
        <f t="shared" ca="1" si="170"/>
        <v>0.1074737664</v>
      </c>
      <c r="DF187" s="56">
        <f t="shared" ca="1" si="170"/>
        <v>0.1074737664</v>
      </c>
      <c r="DG187" s="56">
        <f t="shared" ca="1" si="170"/>
        <v>0.1074737664</v>
      </c>
      <c r="DH187" s="56">
        <f t="shared" ca="1" si="170"/>
        <v>0.21494753280000001</v>
      </c>
      <c r="DI187" s="56">
        <f t="shared" ca="1" si="170"/>
        <v>0.32242129919999996</v>
      </c>
      <c r="DJ187" s="56">
        <f t="shared" ca="1" si="170"/>
        <v>0.53736883199999996</v>
      </c>
      <c r="DK187" s="82">
        <f t="shared" ca="1" si="142"/>
        <v>1.0747376639999999</v>
      </c>
      <c r="DL187" s="82">
        <f t="shared" ca="1" si="142"/>
        <v>2.1494753279999999</v>
      </c>
      <c r="DM187" s="82">
        <f t="shared" ca="1" si="142"/>
        <v>4.2989506559999997</v>
      </c>
      <c r="DN187" s="82">
        <f t="shared" ca="1" si="142"/>
        <v>8.5979013119999994</v>
      </c>
      <c r="DO187" s="36">
        <f t="shared" ca="1" si="171"/>
        <v>0.15689993299961541</v>
      </c>
      <c r="DP187" s="36">
        <f t="shared" ca="1" si="171"/>
        <v>8.4987463708125002E-2</v>
      </c>
      <c r="DQ187" s="36">
        <f t="shared" ca="1" si="171"/>
        <v>5.3676292868289475E-2</v>
      </c>
      <c r="DR187" s="36">
        <f t="shared" ca="1" si="171"/>
        <v>3.7085438708999996E-2</v>
      </c>
      <c r="DS187" s="36">
        <f t="shared" ca="1" si="171"/>
        <v>3.2635186063920005E-2</v>
      </c>
      <c r="DT187" s="36">
        <f t="shared" ca="1" si="171"/>
        <v>3.2635186063920005E-2</v>
      </c>
      <c r="DU187" s="36">
        <f t="shared" ca="1" si="171"/>
        <v>3.2635186063920005E-2</v>
      </c>
      <c r="DV187" s="36">
        <f t="shared" ca="1" si="171"/>
        <v>3.2635186063920005E-2</v>
      </c>
      <c r="DW187" s="36">
        <f t="shared" ca="1" si="171"/>
        <v>3.2635186063920005E-2</v>
      </c>
      <c r="DX187" s="56">
        <f t="shared" ca="1" si="171"/>
        <v>3.2635186063920005E-2</v>
      </c>
      <c r="DY187" s="56">
        <f t="shared" ca="1" si="171"/>
        <v>3.2635186063920005E-2</v>
      </c>
      <c r="DZ187" s="56">
        <f t="shared" ca="1" si="171"/>
        <v>6.527037212784001E-2</v>
      </c>
      <c r="EA187" s="56">
        <f t="shared" ca="1" si="171"/>
        <v>9.7905558191760014E-2</v>
      </c>
      <c r="EB187" s="56">
        <f t="shared" ca="1" si="171"/>
        <v>0.16317593031960004</v>
      </c>
      <c r="EC187" s="82">
        <f t="shared" ca="1" si="143"/>
        <v>0.32635186063920008</v>
      </c>
      <c r="ED187" s="82">
        <f t="shared" ca="1" si="143"/>
        <v>0.65270372127840015</v>
      </c>
      <c r="EE187" s="82">
        <f t="shared" ca="1" si="143"/>
        <v>1.3054074425568003</v>
      </c>
      <c r="EF187" s="82">
        <f t="shared" ca="1" si="143"/>
        <v>2.6108148851136006</v>
      </c>
      <c r="EG187" s="36">
        <f t="shared" ca="1" si="172"/>
        <v>4.5397985261538452E-2</v>
      </c>
      <c r="EH187" s="36">
        <f t="shared" ca="1" si="172"/>
        <v>2.4590575349999994E-2</v>
      </c>
      <c r="EI187" s="36">
        <f t="shared" ca="1" si="172"/>
        <v>1.5530889694736838E-2</v>
      </c>
      <c r="EJ187" s="36">
        <f t="shared" ca="1" si="172"/>
        <v>1.0730432879999996E-2</v>
      </c>
      <c r="EK187" s="36">
        <f t="shared" ca="1" si="172"/>
        <v>9.4427809343999979E-3</v>
      </c>
      <c r="EL187" s="36">
        <f t="shared" ca="1" si="172"/>
        <v>9.4427809343999979E-3</v>
      </c>
      <c r="EM187" s="36">
        <f t="shared" ca="1" si="172"/>
        <v>9.4427809343999979E-3</v>
      </c>
      <c r="EN187" s="36">
        <f t="shared" ca="1" si="172"/>
        <v>9.4427809343999979E-3</v>
      </c>
      <c r="EO187" s="36">
        <f t="shared" ca="1" si="172"/>
        <v>9.4427809343999979E-3</v>
      </c>
      <c r="EP187" s="56">
        <f t="shared" ca="1" si="172"/>
        <v>9.4427809343999979E-3</v>
      </c>
      <c r="EQ187" s="56">
        <f t="shared" ca="1" si="172"/>
        <v>9.4427809343999979E-3</v>
      </c>
      <c r="ER187" s="56">
        <f t="shared" ca="1" si="172"/>
        <v>1.8885561868799996E-2</v>
      </c>
      <c r="ES187" s="56">
        <f t="shared" ca="1" si="172"/>
        <v>2.8328342803199992E-2</v>
      </c>
      <c r="ET187" s="56">
        <f t="shared" ca="1" si="172"/>
        <v>4.7213904671999984E-2</v>
      </c>
      <c r="EU187" s="82">
        <f t="shared" ca="1" si="144"/>
        <v>9.4427809343999969E-2</v>
      </c>
      <c r="EV187" s="82">
        <f t="shared" ca="1" si="144"/>
        <v>0.18885561868799994</v>
      </c>
      <c r="EW187" s="82">
        <f t="shared" ca="1" si="144"/>
        <v>0.37771123737599988</v>
      </c>
      <c r="EX187" s="82">
        <f t="shared" ca="1" si="144"/>
        <v>0.75542247475199975</v>
      </c>
    </row>
    <row r="188" spans="19:154" x14ac:dyDescent="0.15">
      <c r="S188" s="36">
        <v>185</v>
      </c>
      <c r="T188" s="40">
        <f>引用信息!W207</f>
        <v>215.29323735761918</v>
      </c>
      <c r="U188" s="40">
        <f>引用信息!X207</f>
        <v>15.315078365880792</v>
      </c>
      <c r="V188" s="40">
        <f>引用信息!Y207</f>
        <v>6.1142399999999997</v>
      </c>
      <c r="W188" s="40">
        <f>引用信息!Z207</f>
        <v>1.6403263965000003</v>
      </c>
      <c r="X188" s="40">
        <f>引用信息!AA207</f>
        <v>0.47461787999999988</v>
      </c>
      <c r="Y188" s="37">
        <f>IF(INT(求节点($J$4:$J$21,$I$4:$I$21,节奏总纲!AD188))&gt;$I$21,$I$21,INT(求节点($J$4:$J$21,$I$4:$I$21,节奏总纲!AD188)))</f>
        <v>18</v>
      </c>
      <c r="Z188" s="37">
        <f>IF(INT(求节点($J$4:$J$21,$I$4:$I$21,节奏总纲!AE188))&gt;$I$21,$I$21,INT(求节点($J$4:$J$21,$I$4:$I$21,节奏总纲!AE188)))</f>
        <v>18</v>
      </c>
      <c r="AA188" s="37">
        <f>IF(INT(求节点($J$4:$J$21,$I$4:$I$21,节奏总纲!AF188))&gt;$I$21,$I$21,INT(求节点($J$4:$J$21,$I$4:$I$21,节奏总纲!AF188)))</f>
        <v>18</v>
      </c>
      <c r="AB188" s="37">
        <f>IF(INT(求节点($J$4:$J$21,$I$4:$I$21,节奏总纲!AG188))&gt;$I$21,$I$21,INT(求节点($J$4:$J$21,$I$4:$I$21,节奏总纲!AG188)))</f>
        <v>18</v>
      </c>
      <c r="AC188" s="37">
        <f>IF(INT(求节点($J$4:$J$21,$I$4:$I$21,节奏总纲!AH188))&gt;$I$21,$I$21,INT(求节点($J$4:$J$21,$I$4:$I$21,节奏总纲!AH188)))</f>
        <v>18</v>
      </c>
      <c r="AD188" s="55">
        <f>('[2]功能-行军令'!F$7+'[2]功能-行军令'!F$14+24*60/'[2]功能-行军令'!$F$18)*'[2]功能-行军令'!$AJ$7</f>
        <v>27.599999999999998</v>
      </c>
      <c r="AE188" s="55">
        <f>('[2]功能-行军令'!G$7+'[2]功能-行军令'!G$14+24*60/'[2]功能-行军令'!$F$18)*'[2]功能-行军令'!$AJ$7</f>
        <v>40.199999999999996</v>
      </c>
      <c r="AF188" s="55">
        <f>('[2]功能-行军令'!H$7+'[2]功能-行军令'!H$14+24*60/'[2]功能-行军令'!$F$18)*'[2]功能-行军令'!$AJ$7</f>
        <v>54.6</v>
      </c>
      <c r="AG188" s="55">
        <f>('[2]功能-行军令'!I$7+'[2]功能-行军令'!I$14+24*60/'[2]功能-行军令'!$F$18)*'[2]功能-行军令'!$AJ$7</f>
        <v>61.8</v>
      </c>
      <c r="AH188" s="55">
        <f>('[2]功能-行军令'!J$7+'[2]功能-行军令'!J$14+24*60/'[2]功能-行军令'!$F$18)*'[2]功能-行军令'!$AJ$7</f>
        <v>61.8</v>
      </c>
      <c r="AL188" s="35">
        <v>185</v>
      </c>
      <c r="AM188" s="28">
        <f t="shared" ca="1" si="173"/>
        <v>10.803539325640608</v>
      </c>
      <c r="AN188" s="28">
        <f t="shared" ca="1" si="173"/>
        <v>5.8519171347219965</v>
      </c>
      <c r="AO188" s="28">
        <f t="shared" ca="1" si="173"/>
        <v>3.6959476640349447</v>
      </c>
      <c r="AP188" s="28">
        <f t="shared" ca="1" si="173"/>
        <v>2.5535638406059622</v>
      </c>
      <c r="AQ188" s="28">
        <f t="shared" ca="1" si="173"/>
        <v>2.2471361797332463</v>
      </c>
      <c r="AR188" s="28">
        <f t="shared" ca="1" si="173"/>
        <v>2.2471361797332463</v>
      </c>
      <c r="AS188" s="28">
        <f t="shared" ca="1" si="173"/>
        <v>2.2471361797332463</v>
      </c>
      <c r="AT188" s="28">
        <f t="shared" ca="1" si="173"/>
        <v>2.2471361797332463</v>
      </c>
      <c r="AU188" s="28">
        <f t="shared" ca="1" si="159"/>
        <v>2.2471361797332463</v>
      </c>
      <c r="AV188" s="28">
        <f t="shared" ca="1" si="167"/>
        <v>2.2471361797332463</v>
      </c>
      <c r="AW188" s="28">
        <f t="shared" ca="1" si="167"/>
        <v>2.2471361797332463</v>
      </c>
      <c r="AX188" s="28">
        <f t="shared" ca="1" si="167"/>
        <v>4.4942723594664926</v>
      </c>
      <c r="AY188" s="28">
        <f t="shared" ca="1" si="167"/>
        <v>6.7414085391997407</v>
      </c>
      <c r="AZ188" s="28">
        <f t="shared" ca="1" si="167"/>
        <v>11.235680898666237</v>
      </c>
      <c r="BA188" s="28">
        <f t="shared" ca="1" si="139"/>
        <v>22.471361797332474</v>
      </c>
      <c r="BB188" s="28">
        <f t="shared" ca="1" si="139"/>
        <v>44.942723594664947</v>
      </c>
      <c r="BC188" s="28">
        <f t="shared" ca="1" si="139"/>
        <v>89.885447189329895</v>
      </c>
      <c r="BD188" s="28">
        <f t="shared" ca="1" si="139"/>
        <v>179.77089437865979</v>
      </c>
      <c r="BE188" s="28"/>
      <c r="BF188" s="28">
        <f t="shared" ca="1" si="125"/>
        <v>398.17670998045583</v>
      </c>
      <c r="BG188" s="28"/>
      <c r="BI188" s="28"/>
      <c r="BJ188" s="28"/>
      <c r="BK188" s="28"/>
      <c r="BL188" s="36">
        <v>185</v>
      </c>
      <c r="BM188" s="36">
        <f t="shared" ca="1" si="168"/>
        <v>9.1416820785696746</v>
      </c>
      <c r="BN188" s="36">
        <f t="shared" ca="1" si="168"/>
        <v>4.9517444592252398</v>
      </c>
      <c r="BO188" s="36">
        <f t="shared" ca="1" si="168"/>
        <v>3.1274175531948885</v>
      </c>
      <c r="BP188" s="36">
        <f t="shared" ca="1" si="168"/>
        <v>2.1607612185710137</v>
      </c>
      <c r="BQ188" s="36">
        <f t="shared" ca="1" si="168"/>
        <v>1.9014698723424921</v>
      </c>
      <c r="BR188" s="36">
        <f t="shared" ca="1" si="168"/>
        <v>1.9014698723424921</v>
      </c>
      <c r="BS188" s="36">
        <f t="shared" ca="1" si="168"/>
        <v>1.9014698723424921</v>
      </c>
      <c r="BT188" s="36">
        <f t="shared" ca="1" si="168"/>
        <v>1.9014698723424921</v>
      </c>
      <c r="BU188" s="36">
        <f t="shared" ca="1" si="168"/>
        <v>1.9014698723424921</v>
      </c>
      <c r="BV188" s="56">
        <f t="shared" ca="1" si="168"/>
        <v>1.9014698723424921</v>
      </c>
      <c r="BW188" s="56">
        <f t="shared" ca="1" si="168"/>
        <v>1.9014698723424921</v>
      </c>
      <c r="BX188" s="56">
        <f t="shared" ca="1" si="168"/>
        <v>3.8029397446849842</v>
      </c>
      <c r="BY188" s="56">
        <f t="shared" ca="1" si="168"/>
        <v>5.7044096170274772</v>
      </c>
      <c r="BZ188" s="56">
        <f t="shared" ca="1" si="168"/>
        <v>9.507349361712464</v>
      </c>
      <c r="CA188" s="82">
        <f t="shared" ca="1" si="140"/>
        <v>19.014698723424928</v>
      </c>
      <c r="CB188" s="82">
        <f t="shared" ca="1" si="140"/>
        <v>38.029397446849856</v>
      </c>
      <c r="CC188" s="82">
        <f t="shared" ca="1" si="140"/>
        <v>76.058794893699712</v>
      </c>
      <c r="CD188" s="82">
        <f t="shared" ca="1" si="140"/>
        <v>152.11758978739942</v>
      </c>
      <c r="CE188" s="36">
        <f t="shared" ca="1" si="169"/>
        <v>0.94717869278216582</v>
      </c>
      <c r="CF188" s="36">
        <f t="shared" ca="1" si="169"/>
        <v>0.51305512525700647</v>
      </c>
      <c r="CG188" s="36">
        <f t="shared" ca="1" si="169"/>
        <v>0.32403481595179356</v>
      </c>
      <c r="CH188" s="36">
        <f t="shared" ca="1" si="169"/>
        <v>0.22387860011214827</v>
      </c>
      <c r="CI188" s="36">
        <f t="shared" ca="1" si="169"/>
        <v>0.19701316809869049</v>
      </c>
      <c r="CJ188" s="36">
        <f t="shared" ca="1" si="169"/>
        <v>0.19701316809869049</v>
      </c>
      <c r="CK188" s="36">
        <f t="shared" ca="1" si="169"/>
        <v>0.19701316809869049</v>
      </c>
      <c r="CL188" s="36">
        <f t="shared" ca="1" si="169"/>
        <v>0.19701316809869049</v>
      </c>
      <c r="CM188" s="36">
        <f t="shared" ca="1" si="169"/>
        <v>0.19701316809869049</v>
      </c>
      <c r="CN188" s="56">
        <f t="shared" ca="1" si="169"/>
        <v>0.19701316809869049</v>
      </c>
      <c r="CO188" s="56">
        <f t="shared" ca="1" si="169"/>
        <v>0.19701316809869049</v>
      </c>
      <c r="CP188" s="56">
        <f t="shared" ca="1" si="169"/>
        <v>0.39402633619738098</v>
      </c>
      <c r="CQ188" s="56">
        <f t="shared" ca="1" si="169"/>
        <v>0.59103950429607144</v>
      </c>
      <c r="CR188" s="56">
        <f t="shared" ca="1" si="169"/>
        <v>0.98506584049345247</v>
      </c>
      <c r="CS188" s="82">
        <f t="shared" ca="1" si="141"/>
        <v>1.9701316809869049</v>
      </c>
      <c r="CT188" s="82">
        <f t="shared" ca="1" si="141"/>
        <v>3.9402633619738099</v>
      </c>
      <c r="CU188" s="82">
        <f t="shared" ca="1" si="141"/>
        <v>7.8805267239476198</v>
      </c>
      <c r="CV188" s="82">
        <f t="shared" ca="1" si="141"/>
        <v>15.76105344789524</v>
      </c>
      <c r="CW188" s="36">
        <f t="shared" ca="1" si="170"/>
        <v>0.51359615999999997</v>
      </c>
      <c r="CX188" s="36">
        <f t="shared" ca="1" si="170"/>
        <v>0.27819791999999999</v>
      </c>
      <c r="CY188" s="36">
        <f t="shared" ca="1" si="170"/>
        <v>0.1757039494736842</v>
      </c>
      <c r="CZ188" s="36">
        <f t="shared" ca="1" si="170"/>
        <v>0.12139545599999998</v>
      </c>
      <c r="DA188" s="36">
        <f t="shared" ca="1" si="170"/>
        <v>0.10682800128</v>
      </c>
      <c r="DB188" s="36">
        <f t="shared" ca="1" si="170"/>
        <v>0.10682800128</v>
      </c>
      <c r="DC188" s="36">
        <f t="shared" ca="1" si="170"/>
        <v>0.10682800128</v>
      </c>
      <c r="DD188" s="36">
        <f t="shared" ca="1" si="170"/>
        <v>0.10682800128</v>
      </c>
      <c r="DE188" s="36">
        <f t="shared" ca="1" si="170"/>
        <v>0.10682800128</v>
      </c>
      <c r="DF188" s="56">
        <f t="shared" ca="1" si="170"/>
        <v>0.10682800128</v>
      </c>
      <c r="DG188" s="56">
        <f t="shared" ca="1" si="170"/>
        <v>0.10682800128</v>
      </c>
      <c r="DH188" s="56">
        <f t="shared" ca="1" si="170"/>
        <v>0.21365600256</v>
      </c>
      <c r="DI188" s="56">
        <f t="shared" ca="1" si="170"/>
        <v>0.32048400383999998</v>
      </c>
      <c r="DJ188" s="56">
        <f t="shared" ca="1" si="170"/>
        <v>0.53414000639999992</v>
      </c>
      <c r="DK188" s="82">
        <f t="shared" ca="1" si="142"/>
        <v>1.0682800127999998</v>
      </c>
      <c r="DL188" s="82">
        <f t="shared" ca="1" si="142"/>
        <v>2.1365600255999997</v>
      </c>
      <c r="DM188" s="82">
        <f t="shared" ca="1" si="142"/>
        <v>4.2731200511999994</v>
      </c>
      <c r="DN188" s="82">
        <f t="shared" ca="1" si="142"/>
        <v>8.5462401023999988</v>
      </c>
      <c r="DO188" s="36">
        <f t="shared" ca="1" si="171"/>
        <v>0.15595718662107697</v>
      </c>
      <c r="DP188" s="36">
        <f t="shared" ca="1" si="171"/>
        <v>8.4476809419750012E-2</v>
      </c>
      <c r="DQ188" s="36">
        <f t="shared" ca="1" si="171"/>
        <v>5.335377437036843E-2</v>
      </c>
      <c r="DR188" s="36">
        <f t="shared" ca="1" si="171"/>
        <v>3.6862607746800002E-2</v>
      </c>
      <c r="DS188" s="36">
        <f t="shared" ca="1" si="171"/>
        <v>3.243909481718401E-2</v>
      </c>
      <c r="DT188" s="36">
        <f t="shared" ca="1" si="171"/>
        <v>3.243909481718401E-2</v>
      </c>
      <c r="DU188" s="36">
        <f t="shared" ca="1" si="171"/>
        <v>3.243909481718401E-2</v>
      </c>
      <c r="DV188" s="36">
        <f t="shared" ca="1" si="171"/>
        <v>3.243909481718401E-2</v>
      </c>
      <c r="DW188" s="36">
        <f t="shared" ca="1" si="171"/>
        <v>3.243909481718401E-2</v>
      </c>
      <c r="DX188" s="56">
        <f t="shared" ca="1" si="171"/>
        <v>3.243909481718401E-2</v>
      </c>
      <c r="DY188" s="56">
        <f t="shared" ca="1" si="171"/>
        <v>3.243909481718401E-2</v>
      </c>
      <c r="DZ188" s="56">
        <f t="shared" ca="1" si="171"/>
        <v>6.4878189634368019E-2</v>
      </c>
      <c r="EA188" s="56">
        <f t="shared" ca="1" si="171"/>
        <v>9.7317284451552008E-2</v>
      </c>
      <c r="EB188" s="56">
        <f t="shared" ca="1" si="171"/>
        <v>0.16219547408592003</v>
      </c>
      <c r="EC188" s="82">
        <f t="shared" ca="1" si="143"/>
        <v>0.32439094817184005</v>
      </c>
      <c r="ED188" s="82">
        <f t="shared" ca="1" si="143"/>
        <v>0.64878189634368011</v>
      </c>
      <c r="EE188" s="82">
        <f t="shared" ca="1" si="143"/>
        <v>1.2975637926873602</v>
      </c>
      <c r="EF188" s="82">
        <f t="shared" ca="1" si="143"/>
        <v>2.5951275853747204</v>
      </c>
      <c r="EG188" s="36">
        <f t="shared" ca="1" si="172"/>
        <v>4.5125207667692298E-2</v>
      </c>
      <c r="EH188" s="36">
        <f t="shared" ca="1" si="172"/>
        <v>2.4442820819999992E-2</v>
      </c>
      <c r="EI188" s="36">
        <f t="shared" ca="1" si="172"/>
        <v>1.5437571044210521E-2</v>
      </c>
      <c r="EJ188" s="36">
        <f t="shared" ca="1" si="172"/>
        <v>1.0665958175999996E-2</v>
      </c>
      <c r="EK188" s="36">
        <f t="shared" ca="1" si="172"/>
        <v>9.3860431948799977E-3</v>
      </c>
      <c r="EL188" s="36">
        <f t="shared" ca="1" si="172"/>
        <v>9.3860431948799977E-3</v>
      </c>
      <c r="EM188" s="36">
        <f t="shared" ca="1" si="172"/>
        <v>9.3860431948799977E-3</v>
      </c>
      <c r="EN188" s="36">
        <f t="shared" ca="1" si="172"/>
        <v>9.3860431948799977E-3</v>
      </c>
      <c r="EO188" s="36">
        <f t="shared" ca="1" si="172"/>
        <v>9.3860431948799977E-3</v>
      </c>
      <c r="EP188" s="56">
        <f t="shared" ca="1" si="172"/>
        <v>9.3860431948799977E-3</v>
      </c>
      <c r="EQ188" s="56">
        <f t="shared" ca="1" si="172"/>
        <v>9.3860431948799977E-3</v>
      </c>
      <c r="ER188" s="56">
        <f t="shared" ca="1" si="172"/>
        <v>1.8772086389759995E-2</v>
      </c>
      <c r="ES188" s="56">
        <f t="shared" ca="1" si="172"/>
        <v>2.815812958463999E-2</v>
      </c>
      <c r="ET188" s="56">
        <f t="shared" ca="1" si="172"/>
        <v>4.6930215974399996E-2</v>
      </c>
      <c r="EU188" s="82">
        <f t="shared" ca="1" si="144"/>
        <v>9.3860431948799991E-2</v>
      </c>
      <c r="EV188" s="82">
        <f t="shared" ca="1" si="144"/>
        <v>0.18772086389759998</v>
      </c>
      <c r="EW188" s="82">
        <f t="shared" ca="1" si="144"/>
        <v>0.37544172779519996</v>
      </c>
      <c r="EX188" s="82">
        <f t="shared" ca="1" si="144"/>
        <v>0.75088345559039993</v>
      </c>
    </row>
    <row r="189" spans="19:154" x14ac:dyDescent="0.15">
      <c r="S189" s="36">
        <v>186</v>
      </c>
      <c r="T189" s="40">
        <f>引用信息!W208</f>
        <v>213.99181018879074</v>
      </c>
      <c r="U189" s="40">
        <f>引用信息!X208</f>
        <v>15.222500171959231</v>
      </c>
      <c r="V189" s="40">
        <f>引用信息!Y208</f>
        <v>6.0772799999999991</v>
      </c>
      <c r="W189" s="40">
        <f>引用信息!Z208</f>
        <v>1.6304107792500002</v>
      </c>
      <c r="X189" s="40">
        <f>引用信息!AA208</f>
        <v>0.47174885999999983</v>
      </c>
      <c r="Y189" s="37">
        <f>IF(INT(求节点($J$4:$J$21,$I$4:$I$21,节奏总纲!AD189))&gt;$I$21,$I$21,INT(求节点($J$4:$J$21,$I$4:$I$21,节奏总纲!AD189)))</f>
        <v>18</v>
      </c>
      <c r="Z189" s="37">
        <f>IF(INT(求节点($J$4:$J$21,$I$4:$I$21,节奏总纲!AE189))&gt;$I$21,$I$21,INT(求节点($J$4:$J$21,$I$4:$I$21,节奏总纲!AE189)))</f>
        <v>18</v>
      </c>
      <c r="AA189" s="37">
        <f>IF(INT(求节点($J$4:$J$21,$I$4:$I$21,节奏总纲!AF189))&gt;$I$21,$I$21,INT(求节点($J$4:$J$21,$I$4:$I$21,节奏总纲!AF189)))</f>
        <v>18</v>
      </c>
      <c r="AB189" s="37">
        <f>IF(INT(求节点($J$4:$J$21,$I$4:$I$21,节奏总纲!AG189))&gt;$I$21,$I$21,INT(求节点($J$4:$J$21,$I$4:$I$21,节奏总纲!AG189)))</f>
        <v>18</v>
      </c>
      <c r="AC189" s="37">
        <f>IF(INT(求节点($J$4:$J$21,$I$4:$I$21,节奏总纲!AH189))&gt;$I$21,$I$21,INT(求节点($J$4:$J$21,$I$4:$I$21,节奏总纲!AH189)))</f>
        <v>18</v>
      </c>
      <c r="AD189" s="55">
        <f>('[2]功能-行军令'!F$7+'[2]功能-行军令'!F$14+24*60/'[2]功能-行军令'!$F$18)*'[2]功能-行军令'!$AJ$7</f>
        <v>27.599999999999998</v>
      </c>
      <c r="AE189" s="55">
        <f>('[2]功能-行军令'!G$7+'[2]功能-行军令'!G$14+24*60/'[2]功能-行军令'!$F$18)*'[2]功能-行军令'!$AJ$7</f>
        <v>40.199999999999996</v>
      </c>
      <c r="AF189" s="55">
        <f>('[2]功能-行军令'!H$7+'[2]功能-行军令'!H$14+24*60/'[2]功能-行军令'!$F$18)*'[2]功能-行军令'!$AJ$7</f>
        <v>54.6</v>
      </c>
      <c r="AG189" s="55">
        <f>('[2]功能-行军令'!I$7+'[2]功能-行军令'!I$14+24*60/'[2]功能-行军令'!$F$18)*'[2]功能-行军令'!$AJ$7</f>
        <v>61.8</v>
      </c>
      <c r="AH189" s="55">
        <f>('[2]功能-行军令'!J$7+'[2]功能-行军令'!J$14+24*60/'[2]功能-行军令'!$F$18)*'[2]功能-行军令'!$AJ$7</f>
        <v>61.8</v>
      </c>
      <c r="AL189" s="35">
        <v>186</v>
      </c>
      <c r="AM189" s="28">
        <f t="shared" ca="1" si="173"/>
        <v>10.738232956660053</v>
      </c>
      <c r="AN189" s="28">
        <f t="shared" ca="1" si="173"/>
        <v>5.8165428515241953</v>
      </c>
      <c r="AO189" s="28">
        <f t="shared" ca="1" si="173"/>
        <v>3.6736060114889657</v>
      </c>
      <c r="AP189" s="28">
        <f t="shared" ca="1" si="173"/>
        <v>2.5381277897560119</v>
      </c>
      <c r="AQ189" s="28">
        <f t="shared" ca="1" si="173"/>
        <v>2.2335524549852912</v>
      </c>
      <c r="AR189" s="28">
        <f t="shared" ca="1" si="173"/>
        <v>2.2335524549852912</v>
      </c>
      <c r="AS189" s="28">
        <f t="shared" ca="1" si="173"/>
        <v>2.2335524549852912</v>
      </c>
      <c r="AT189" s="28">
        <f t="shared" ca="1" si="173"/>
        <v>2.2335524549852912</v>
      </c>
      <c r="AU189" s="28">
        <f t="shared" ca="1" si="159"/>
        <v>2.2335524549852912</v>
      </c>
      <c r="AV189" s="28">
        <f t="shared" ca="1" si="167"/>
        <v>2.2335524549852912</v>
      </c>
      <c r="AW189" s="28">
        <f t="shared" ca="1" si="167"/>
        <v>2.2335524549852912</v>
      </c>
      <c r="AX189" s="28">
        <f t="shared" ca="1" si="167"/>
        <v>4.4671049099705824</v>
      </c>
      <c r="AY189" s="28">
        <f t="shared" ca="1" si="167"/>
        <v>6.7006573649558732</v>
      </c>
      <c r="AZ189" s="28">
        <f t="shared" ca="1" si="167"/>
        <v>11.167762274926458</v>
      </c>
      <c r="BA189" s="28">
        <f t="shared" ca="1" si="139"/>
        <v>22.335524549852916</v>
      </c>
      <c r="BB189" s="28">
        <f t="shared" ca="1" si="139"/>
        <v>44.671049099705833</v>
      </c>
      <c r="BC189" s="28">
        <f t="shared" ca="1" si="139"/>
        <v>89.342098199411666</v>
      </c>
      <c r="BD189" s="28">
        <f t="shared" ca="1" si="139"/>
        <v>178.68419639882333</v>
      </c>
      <c r="BE189" s="28"/>
      <c r="BF189" s="28">
        <f t="shared" ca="1" si="125"/>
        <v>395.76976959197293</v>
      </c>
      <c r="BG189" s="28"/>
      <c r="BI189" s="28"/>
      <c r="BJ189" s="28"/>
      <c r="BK189" s="28"/>
      <c r="BL189" s="36">
        <v>186</v>
      </c>
      <c r="BM189" s="36">
        <f t="shared" ca="1" si="168"/>
        <v>9.0864214787855744</v>
      </c>
      <c r="BN189" s="36">
        <f t="shared" ca="1" si="168"/>
        <v>4.9218116343421867</v>
      </c>
      <c r="BO189" s="36">
        <f t="shared" ca="1" si="168"/>
        <v>3.1085126111634862</v>
      </c>
      <c r="BP189" s="36">
        <f t="shared" ca="1" si="168"/>
        <v>2.1476996222584082</v>
      </c>
      <c r="BQ189" s="36">
        <f t="shared" ca="1" si="168"/>
        <v>1.8899756675873995</v>
      </c>
      <c r="BR189" s="36">
        <f t="shared" ca="1" si="168"/>
        <v>1.8899756675873995</v>
      </c>
      <c r="BS189" s="36">
        <f t="shared" ca="1" si="168"/>
        <v>1.8899756675873995</v>
      </c>
      <c r="BT189" s="36">
        <f t="shared" ca="1" si="168"/>
        <v>1.8899756675873995</v>
      </c>
      <c r="BU189" s="36">
        <f t="shared" ca="1" si="168"/>
        <v>1.8899756675873995</v>
      </c>
      <c r="BV189" s="56">
        <f t="shared" ca="1" si="168"/>
        <v>1.8899756675873995</v>
      </c>
      <c r="BW189" s="56">
        <f t="shared" ca="1" si="168"/>
        <v>1.8899756675873995</v>
      </c>
      <c r="BX189" s="56">
        <f t="shared" ca="1" si="168"/>
        <v>3.7799513351747991</v>
      </c>
      <c r="BY189" s="56">
        <f t="shared" ca="1" si="168"/>
        <v>5.6699270027621989</v>
      </c>
      <c r="BZ189" s="56">
        <f t="shared" ca="1" si="168"/>
        <v>9.4498783379369993</v>
      </c>
      <c r="CA189" s="82">
        <f t="shared" ca="1" si="140"/>
        <v>18.899756675873999</v>
      </c>
      <c r="CB189" s="82">
        <f t="shared" ca="1" si="140"/>
        <v>37.799513351747997</v>
      </c>
      <c r="CC189" s="82">
        <f t="shared" ca="1" si="140"/>
        <v>75.599026703495994</v>
      </c>
      <c r="CD189" s="82">
        <f t="shared" ca="1" si="140"/>
        <v>151.19805340699199</v>
      </c>
      <c r="CE189" s="36">
        <f t="shared" ca="1" si="169"/>
        <v>0.94145308755809387</v>
      </c>
      <c r="CF189" s="36">
        <f t="shared" ca="1" si="169"/>
        <v>0.50995375576063418</v>
      </c>
      <c r="CG189" s="36">
        <f t="shared" ca="1" si="169"/>
        <v>0.32207605626987423</v>
      </c>
      <c r="CH189" s="36">
        <f t="shared" ca="1" si="169"/>
        <v>0.22252527524100396</v>
      </c>
      <c r="CI189" s="36">
        <f t="shared" ca="1" si="169"/>
        <v>0.19582224221208352</v>
      </c>
      <c r="CJ189" s="36">
        <f t="shared" ca="1" si="169"/>
        <v>0.19582224221208352</v>
      </c>
      <c r="CK189" s="36">
        <f t="shared" ca="1" si="169"/>
        <v>0.19582224221208352</v>
      </c>
      <c r="CL189" s="36">
        <f t="shared" ca="1" si="169"/>
        <v>0.19582224221208352</v>
      </c>
      <c r="CM189" s="36">
        <f t="shared" ca="1" si="169"/>
        <v>0.19582224221208352</v>
      </c>
      <c r="CN189" s="56">
        <f t="shared" ca="1" si="169"/>
        <v>0.19582224221208352</v>
      </c>
      <c r="CO189" s="56">
        <f t="shared" ca="1" si="169"/>
        <v>0.19582224221208352</v>
      </c>
      <c r="CP189" s="56">
        <f t="shared" ca="1" si="169"/>
        <v>0.39164448442416705</v>
      </c>
      <c r="CQ189" s="56">
        <f t="shared" ca="1" si="169"/>
        <v>0.58746672663625055</v>
      </c>
      <c r="CR189" s="56">
        <f t="shared" ca="1" si="169"/>
        <v>0.97911121106041776</v>
      </c>
      <c r="CS189" s="82">
        <f t="shared" ca="1" si="141"/>
        <v>1.9582224221208355</v>
      </c>
      <c r="CT189" s="82">
        <f t="shared" ca="1" si="141"/>
        <v>3.9164448442416711</v>
      </c>
      <c r="CU189" s="82">
        <f t="shared" ca="1" si="141"/>
        <v>7.8328896884833421</v>
      </c>
      <c r="CV189" s="82">
        <f t="shared" ca="1" si="141"/>
        <v>15.665779376966684</v>
      </c>
      <c r="CW189" s="36">
        <f t="shared" ca="1" si="170"/>
        <v>0.51049151999999998</v>
      </c>
      <c r="CX189" s="36">
        <f t="shared" ca="1" si="170"/>
        <v>0.27651623999999997</v>
      </c>
      <c r="CY189" s="36">
        <f t="shared" ca="1" si="170"/>
        <v>0.17464183578947368</v>
      </c>
      <c r="CZ189" s="36">
        <f t="shared" ca="1" si="170"/>
        <v>0.12066163199999998</v>
      </c>
      <c r="DA189" s="36">
        <f t="shared" ca="1" si="170"/>
        <v>0.10618223615999998</v>
      </c>
      <c r="DB189" s="36">
        <f t="shared" ca="1" si="170"/>
        <v>0.10618223615999998</v>
      </c>
      <c r="DC189" s="36">
        <f t="shared" ca="1" si="170"/>
        <v>0.10618223615999998</v>
      </c>
      <c r="DD189" s="36">
        <f t="shared" ca="1" si="170"/>
        <v>0.10618223615999998</v>
      </c>
      <c r="DE189" s="36">
        <f t="shared" ca="1" si="170"/>
        <v>0.10618223615999998</v>
      </c>
      <c r="DF189" s="56">
        <f t="shared" ca="1" si="170"/>
        <v>0.10618223615999998</v>
      </c>
      <c r="DG189" s="56">
        <f t="shared" ca="1" si="170"/>
        <v>0.10618223615999998</v>
      </c>
      <c r="DH189" s="56">
        <f t="shared" ca="1" si="170"/>
        <v>0.21236447231999997</v>
      </c>
      <c r="DI189" s="56">
        <f t="shared" ca="1" si="170"/>
        <v>0.31854670847999994</v>
      </c>
      <c r="DJ189" s="56">
        <f t="shared" ca="1" si="170"/>
        <v>0.53091118079999999</v>
      </c>
      <c r="DK189" s="82">
        <f t="shared" ca="1" si="142"/>
        <v>1.0618223616</v>
      </c>
      <c r="DL189" s="82">
        <f t="shared" ca="1" si="142"/>
        <v>2.1236447232</v>
      </c>
      <c r="DM189" s="82">
        <f t="shared" ca="1" si="142"/>
        <v>4.2472894463999999</v>
      </c>
      <c r="DN189" s="82">
        <f t="shared" ca="1" si="142"/>
        <v>8.4945788927999999</v>
      </c>
      <c r="DO189" s="36">
        <f t="shared" ca="1" si="171"/>
        <v>0.15501444024253846</v>
      </c>
      <c r="DP189" s="36">
        <f t="shared" ca="1" si="171"/>
        <v>8.3966155131375009E-2</v>
      </c>
      <c r="DQ189" s="36">
        <f t="shared" ca="1" si="171"/>
        <v>5.3031255872447371E-2</v>
      </c>
      <c r="DR189" s="36">
        <f t="shared" ca="1" si="171"/>
        <v>3.6639776784600002E-2</v>
      </c>
      <c r="DS189" s="36">
        <f t="shared" ca="1" si="171"/>
        <v>3.2243003570448001E-2</v>
      </c>
      <c r="DT189" s="36">
        <f t="shared" ca="1" si="171"/>
        <v>3.2243003570448001E-2</v>
      </c>
      <c r="DU189" s="36">
        <f t="shared" ca="1" si="171"/>
        <v>3.2243003570448001E-2</v>
      </c>
      <c r="DV189" s="36">
        <f t="shared" ca="1" si="171"/>
        <v>3.2243003570448001E-2</v>
      </c>
      <c r="DW189" s="36">
        <f t="shared" ca="1" si="171"/>
        <v>3.2243003570448001E-2</v>
      </c>
      <c r="DX189" s="56">
        <f t="shared" ca="1" si="171"/>
        <v>3.2243003570448001E-2</v>
      </c>
      <c r="DY189" s="56">
        <f t="shared" ca="1" si="171"/>
        <v>3.2243003570448001E-2</v>
      </c>
      <c r="DZ189" s="56">
        <f t="shared" ca="1" si="171"/>
        <v>6.4486007140896001E-2</v>
      </c>
      <c r="EA189" s="56">
        <f t="shared" ca="1" si="171"/>
        <v>9.6729010711344002E-2</v>
      </c>
      <c r="EB189" s="56">
        <f t="shared" ca="1" si="171"/>
        <v>0.16121501785224002</v>
      </c>
      <c r="EC189" s="82">
        <f t="shared" ca="1" si="143"/>
        <v>0.32243003570448003</v>
      </c>
      <c r="ED189" s="82">
        <f t="shared" ca="1" si="143"/>
        <v>0.64486007140896007</v>
      </c>
      <c r="EE189" s="82">
        <f t="shared" ca="1" si="143"/>
        <v>1.2897201428179201</v>
      </c>
      <c r="EF189" s="82">
        <f t="shared" ca="1" si="143"/>
        <v>2.5794402856358403</v>
      </c>
      <c r="EG189" s="36">
        <f t="shared" ca="1" si="172"/>
        <v>4.4852430073846136E-2</v>
      </c>
      <c r="EH189" s="36">
        <f t="shared" ca="1" si="172"/>
        <v>2.429506628999999E-2</v>
      </c>
      <c r="EI189" s="36">
        <f t="shared" ca="1" si="172"/>
        <v>1.5344252393684204E-2</v>
      </c>
      <c r="EJ189" s="36">
        <f t="shared" ca="1" si="172"/>
        <v>1.0601483471999995E-2</v>
      </c>
      <c r="EK189" s="36">
        <f t="shared" ca="1" si="172"/>
        <v>9.3293054553599958E-3</v>
      </c>
      <c r="EL189" s="36">
        <f t="shared" ca="1" si="172"/>
        <v>9.3293054553599958E-3</v>
      </c>
      <c r="EM189" s="36">
        <f t="shared" ca="1" si="172"/>
        <v>9.3293054553599958E-3</v>
      </c>
      <c r="EN189" s="36">
        <f t="shared" ca="1" si="172"/>
        <v>9.3293054553599958E-3</v>
      </c>
      <c r="EO189" s="36">
        <f t="shared" ca="1" si="172"/>
        <v>9.3293054553599958E-3</v>
      </c>
      <c r="EP189" s="56">
        <f t="shared" ca="1" si="172"/>
        <v>9.3293054553599958E-3</v>
      </c>
      <c r="EQ189" s="56">
        <f t="shared" ca="1" si="172"/>
        <v>9.3293054553599958E-3</v>
      </c>
      <c r="ER189" s="56">
        <f t="shared" ca="1" si="172"/>
        <v>1.8658610910719992E-2</v>
      </c>
      <c r="ES189" s="56">
        <f t="shared" ca="1" si="172"/>
        <v>2.7987916366079991E-2</v>
      </c>
      <c r="ET189" s="56">
        <f t="shared" ca="1" si="172"/>
        <v>4.6646527276799986E-2</v>
      </c>
      <c r="EU189" s="82">
        <f t="shared" ca="1" si="144"/>
        <v>9.3293054553599972E-2</v>
      </c>
      <c r="EV189" s="82">
        <f t="shared" ca="1" si="144"/>
        <v>0.18658610910719994</v>
      </c>
      <c r="EW189" s="82">
        <f t="shared" ca="1" si="144"/>
        <v>0.37317221821439989</v>
      </c>
      <c r="EX189" s="82">
        <f t="shared" ca="1" si="144"/>
        <v>0.74634443642879977</v>
      </c>
    </row>
    <row r="190" spans="19:154" x14ac:dyDescent="0.15">
      <c r="S190" s="36">
        <v>187</v>
      </c>
      <c r="T190" s="40">
        <f>引用信息!W209</f>
        <v>212.69038301996233</v>
      </c>
      <c r="U190" s="40">
        <f>引用信息!X209</f>
        <v>15.129921978037673</v>
      </c>
      <c r="V190" s="40">
        <f>引用信息!Y209</f>
        <v>6.0403200000000004</v>
      </c>
      <c r="W190" s="40">
        <f>引用信息!Z209</f>
        <v>1.6204951620000003</v>
      </c>
      <c r="X190" s="40">
        <f>引用信息!AA209</f>
        <v>0.46887983999999994</v>
      </c>
      <c r="Y190" s="37">
        <f>IF(INT(求节点($J$4:$J$21,$I$4:$I$21,节奏总纲!AD190))&gt;$I$21,$I$21,INT(求节点($J$4:$J$21,$I$4:$I$21,节奏总纲!AD190)))</f>
        <v>18</v>
      </c>
      <c r="Z190" s="37">
        <f>IF(INT(求节点($J$4:$J$21,$I$4:$I$21,节奏总纲!AE190))&gt;$I$21,$I$21,INT(求节点($J$4:$J$21,$I$4:$I$21,节奏总纲!AE190)))</f>
        <v>18</v>
      </c>
      <c r="AA190" s="37">
        <f>IF(INT(求节点($J$4:$J$21,$I$4:$I$21,节奏总纲!AF190))&gt;$I$21,$I$21,INT(求节点($J$4:$J$21,$I$4:$I$21,节奏总纲!AF190)))</f>
        <v>18</v>
      </c>
      <c r="AB190" s="37">
        <f>IF(INT(求节点($J$4:$J$21,$I$4:$I$21,节奏总纲!AG190))&gt;$I$21,$I$21,INT(求节点($J$4:$J$21,$I$4:$I$21,节奏总纲!AG190)))</f>
        <v>18</v>
      </c>
      <c r="AC190" s="37">
        <f>IF(INT(求节点($J$4:$J$21,$I$4:$I$21,节奏总纲!AH190))&gt;$I$21,$I$21,INT(求节点($J$4:$J$21,$I$4:$I$21,节奏总纲!AH190)))</f>
        <v>18</v>
      </c>
      <c r="AD190" s="55">
        <f>('[2]功能-行军令'!F$7+'[2]功能-行军令'!F$14+24*60/'[2]功能-行军令'!$F$18)*'[2]功能-行军令'!$AJ$7</f>
        <v>27.599999999999998</v>
      </c>
      <c r="AE190" s="55">
        <f>('[2]功能-行军令'!G$7+'[2]功能-行军令'!G$14+24*60/'[2]功能-行军令'!$F$18)*'[2]功能-行军令'!$AJ$7</f>
        <v>40.199999999999996</v>
      </c>
      <c r="AF190" s="55">
        <f>('[2]功能-行军令'!H$7+'[2]功能-行军令'!H$14+24*60/'[2]功能-行军令'!$F$18)*'[2]功能-行军令'!$AJ$7</f>
        <v>54.6</v>
      </c>
      <c r="AG190" s="55">
        <f>('[2]功能-行军令'!I$7+'[2]功能-行军令'!I$14+24*60/'[2]功能-行军令'!$F$18)*'[2]功能-行军令'!$AJ$7</f>
        <v>61.8</v>
      </c>
      <c r="AH190" s="55">
        <f>('[2]功能-行军令'!J$7+'[2]功能-行军令'!J$14+24*60/'[2]功能-行军令'!$F$18)*'[2]功能-行军令'!$AJ$7</f>
        <v>61.8</v>
      </c>
      <c r="AL190" s="35">
        <v>187</v>
      </c>
      <c r="AM190" s="28">
        <f t="shared" ca="1" si="173"/>
        <v>10.672926587679498</v>
      </c>
      <c r="AN190" s="28">
        <f t="shared" ca="1" si="173"/>
        <v>5.7811685683263958</v>
      </c>
      <c r="AO190" s="28">
        <f t="shared" ca="1" si="173"/>
        <v>3.6512643589429867</v>
      </c>
      <c r="AP190" s="28">
        <f t="shared" ca="1" si="173"/>
        <v>2.522691738906063</v>
      </c>
      <c r="AQ190" s="28">
        <f t="shared" ca="1" si="173"/>
        <v>2.2199687302373357</v>
      </c>
      <c r="AR190" s="28">
        <f t="shared" ca="1" si="173"/>
        <v>2.2199687302373357</v>
      </c>
      <c r="AS190" s="28">
        <f t="shared" ca="1" si="173"/>
        <v>2.2199687302373357</v>
      </c>
      <c r="AT190" s="28">
        <f t="shared" ca="1" si="173"/>
        <v>2.2199687302373357</v>
      </c>
      <c r="AU190" s="28">
        <f t="shared" ca="1" si="159"/>
        <v>2.2199687302373357</v>
      </c>
      <c r="AV190" s="28">
        <f t="shared" ref="AV190:AZ199" ca="1" si="174">SUMIF($BM$3:$EX$3,AV$3,$BM190:$EX190)</f>
        <v>2.2199687302373357</v>
      </c>
      <c r="AW190" s="28">
        <f t="shared" ca="1" si="174"/>
        <v>2.2199687302373357</v>
      </c>
      <c r="AX190" s="28">
        <f t="shared" ca="1" si="174"/>
        <v>4.4399374604746713</v>
      </c>
      <c r="AY190" s="28">
        <f t="shared" ca="1" si="174"/>
        <v>6.6599061907120074</v>
      </c>
      <c r="AZ190" s="28">
        <f t="shared" ca="1" si="174"/>
        <v>11.099843651186678</v>
      </c>
      <c r="BA190" s="28">
        <f t="shared" ca="1" si="139"/>
        <v>22.199687302373356</v>
      </c>
      <c r="BB190" s="28">
        <f t="shared" ca="1" si="139"/>
        <v>44.399374604746711</v>
      </c>
      <c r="BC190" s="28">
        <f t="shared" ca="1" si="139"/>
        <v>88.798749209493423</v>
      </c>
      <c r="BD190" s="28">
        <f t="shared" ca="1" si="139"/>
        <v>177.59749841898685</v>
      </c>
      <c r="BE190" s="28"/>
      <c r="BF190" s="28">
        <f t="shared" ca="1" si="125"/>
        <v>393.36282920348998</v>
      </c>
      <c r="BG190" s="28"/>
      <c r="BI190" s="28"/>
      <c r="BJ190" s="28"/>
      <c r="BK190" s="28"/>
      <c r="BL190" s="36">
        <v>187</v>
      </c>
      <c r="BM190" s="36">
        <f t="shared" ca="1" si="168"/>
        <v>9.0311608790014777</v>
      </c>
      <c r="BN190" s="36">
        <f t="shared" ca="1" si="168"/>
        <v>4.8918788094591337</v>
      </c>
      <c r="BO190" s="36">
        <f t="shared" ca="1" si="168"/>
        <v>3.0896076691320844</v>
      </c>
      <c r="BP190" s="36">
        <f t="shared" ca="1" si="168"/>
        <v>2.1346380259458035</v>
      </c>
      <c r="BQ190" s="36">
        <f t="shared" ca="1" si="168"/>
        <v>1.8784814628323072</v>
      </c>
      <c r="BR190" s="36">
        <f t="shared" ca="1" si="168"/>
        <v>1.8784814628323072</v>
      </c>
      <c r="BS190" s="36">
        <f t="shared" ca="1" si="168"/>
        <v>1.8784814628323072</v>
      </c>
      <c r="BT190" s="36">
        <f t="shared" ca="1" si="168"/>
        <v>1.8784814628323072</v>
      </c>
      <c r="BU190" s="36">
        <f t="shared" ca="1" si="168"/>
        <v>1.8784814628323072</v>
      </c>
      <c r="BV190" s="56">
        <f t="shared" ca="1" si="168"/>
        <v>1.8784814628323072</v>
      </c>
      <c r="BW190" s="56">
        <f t="shared" ca="1" si="168"/>
        <v>1.8784814628323072</v>
      </c>
      <c r="BX190" s="56">
        <f t="shared" ca="1" si="168"/>
        <v>3.7569629256646144</v>
      </c>
      <c r="BY190" s="56">
        <f t="shared" ca="1" si="168"/>
        <v>5.6354443884969214</v>
      </c>
      <c r="BZ190" s="56">
        <f t="shared" ca="1" si="168"/>
        <v>9.3924073141615345</v>
      </c>
      <c r="CA190" s="82">
        <f t="shared" ca="1" si="140"/>
        <v>18.784814628323069</v>
      </c>
      <c r="CB190" s="82">
        <f t="shared" ca="1" si="140"/>
        <v>37.569629256646138</v>
      </c>
      <c r="CC190" s="82">
        <f t="shared" ca="1" si="140"/>
        <v>75.139258513292276</v>
      </c>
      <c r="CD190" s="82">
        <f t="shared" ca="1" si="140"/>
        <v>150.27851702658455</v>
      </c>
      <c r="CE190" s="36">
        <f t="shared" ca="1" si="169"/>
        <v>0.93572748233402225</v>
      </c>
      <c r="CF190" s="36">
        <f t="shared" ca="1" si="169"/>
        <v>0.5068523862642621</v>
      </c>
      <c r="CG190" s="36">
        <f t="shared" ca="1" si="169"/>
        <v>0.32011729658795501</v>
      </c>
      <c r="CH190" s="36">
        <f t="shared" ca="1" si="169"/>
        <v>0.22117195036985979</v>
      </c>
      <c r="CI190" s="36">
        <f t="shared" ca="1" si="169"/>
        <v>0.19463131632547664</v>
      </c>
      <c r="CJ190" s="36">
        <f t="shared" ca="1" si="169"/>
        <v>0.19463131632547664</v>
      </c>
      <c r="CK190" s="36">
        <f t="shared" ca="1" si="169"/>
        <v>0.19463131632547664</v>
      </c>
      <c r="CL190" s="36">
        <f t="shared" ca="1" si="169"/>
        <v>0.19463131632547664</v>
      </c>
      <c r="CM190" s="36">
        <f t="shared" ca="1" si="169"/>
        <v>0.19463131632547664</v>
      </c>
      <c r="CN190" s="56">
        <f t="shared" ca="1" si="169"/>
        <v>0.19463131632547664</v>
      </c>
      <c r="CO190" s="56">
        <f t="shared" ca="1" si="169"/>
        <v>0.19463131632547664</v>
      </c>
      <c r="CP190" s="56">
        <f t="shared" ca="1" si="169"/>
        <v>0.38926263265095329</v>
      </c>
      <c r="CQ190" s="56">
        <f t="shared" ca="1" si="169"/>
        <v>0.58389394897642977</v>
      </c>
      <c r="CR190" s="56">
        <f t="shared" ca="1" si="169"/>
        <v>0.97315658162738317</v>
      </c>
      <c r="CS190" s="82">
        <f t="shared" ca="1" si="141"/>
        <v>1.9463131632547663</v>
      </c>
      <c r="CT190" s="82">
        <f t="shared" ca="1" si="141"/>
        <v>3.8926263265095327</v>
      </c>
      <c r="CU190" s="82">
        <f t="shared" ca="1" si="141"/>
        <v>7.7852526530190653</v>
      </c>
      <c r="CV190" s="82">
        <f t="shared" ca="1" si="141"/>
        <v>15.570505306038131</v>
      </c>
      <c r="CW190" s="36">
        <f t="shared" ca="1" si="170"/>
        <v>0.5073868800000001</v>
      </c>
      <c r="CX190" s="36">
        <f t="shared" ca="1" si="170"/>
        <v>0.27483456000000001</v>
      </c>
      <c r="CY190" s="36">
        <f t="shared" ca="1" si="170"/>
        <v>0.17357972210526318</v>
      </c>
      <c r="CZ190" s="36">
        <f t="shared" ca="1" si="170"/>
        <v>0.119927808</v>
      </c>
      <c r="DA190" s="36">
        <f t="shared" ca="1" si="170"/>
        <v>0.10553647104000001</v>
      </c>
      <c r="DB190" s="36">
        <f t="shared" ca="1" si="170"/>
        <v>0.10553647104000001</v>
      </c>
      <c r="DC190" s="36">
        <f t="shared" ca="1" si="170"/>
        <v>0.10553647104000001</v>
      </c>
      <c r="DD190" s="36">
        <f t="shared" ca="1" si="170"/>
        <v>0.10553647104000001</v>
      </c>
      <c r="DE190" s="36">
        <f t="shared" ca="1" si="170"/>
        <v>0.10553647104000001</v>
      </c>
      <c r="DF190" s="56">
        <f t="shared" ca="1" si="170"/>
        <v>0.10553647104000001</v>
      </c>
      <c r="DG190" s="56">
        <f t="shared" ca="1" si="170"/>
        <v>0.10553647104000001</v>
      </c>
      <c r="DH190" s="56">
        <f t="shared" ca="1" si="170"/>
        <v>0.21107294208000002</v>
      </c>
      <c r="DI190" s="56">
        <f t="shared" ca="1" si="170"/>
        <v>0.31660941312000002</v>
      </c>
      <c r="DJ190" s="56">
        <f t="shared" ca="1" si="170"/>
        <v>0.52768235520000006</v>
      </c>
      <c r="DK190" s="82">
        <f t="shared" ca="1" si="142"/>
        <v>1.0553647104000001</v>
      </c>
      <c r="DL190" s="82">
        <f t="shared" ca="1" si="142"/>
        <v>2.1107294208000003</v>
      </c>
      <c r="DM190" s="82">
        <f t="shared" ca="1" si="142"/>
        <v>4.2214588416000005</v>
      </c>
      <c r="DN190" s="82">
        <f t="shared" ca="1" si="142"/>
        <v>8.442917683200001</v>
      </c>
      <c r="DO190" s="36">
        <f t="shared" ca="1" si="171"/>
        <v>0.15407169386400005</v>
      </c>
      <c r="DP190" s="36">
        <f t="shared" ca="1" si="171"/>
        <v>8.3455500843000019E-2</v>
      </c>
      <c r="DQ190" s="36">
        <f t="shared" ca="1" si="171"/>
        <v>5.2708737374526325E-2</v>
      </c>
      <c r="DR190" s="36">
        <f t="shared" ca="1" si="171"/>
        <v>3.6416945822400001E-2</v>
      </c>
      <c r="DS190" s="36">
        <f t="shared" ca="1" si="171"/>
        <v>3.2046912323712005E-2</v>
      </c>
      <c r="DT190" s="36">
        <f t="shared" ca="1" si="171"/>
        <v>3.2046912323712005E-2</v>
      </c>
      <c r="DU190" s="36">
        <f t="shared" ca="1" si="171"/>
        <v>3.2046912323712005E-2</v>
      </c>
      <c r="DV190" s="36">
        <f t="shared" ca="1" si="171"/>
        <v>3.2046912323712005E-2</v>
      </c>
      <c r="DW190" s="36">
        <f t="shared" ca="1" si="171"/>
        <v>3.2046912323712005E-2</v>
      </c>
      <c r="DX190" s="56">
        <f t="shared" ca="1" si="171"/>
        <v>3.2046912323712005E-2</v>
      </c>
      <c r="DY190" s="56">
        <f t="shared" ca="1" si="171"/>
        <v>3.2046912323712005E-2</v>
      </c>
      <c r="DZ190" s="56">
        <f t="shared" ca="1" si="171"/>
        <v>6.4093824647424011E-2</v>
      </c>
      <c r="EA190" s="56">
        <f t="shared" ca="1" si="171"/>
        <v>9.6140736971136009E-2</v>
      </c>
      <c r="EB190" s="56">
        <f t="shared" ca="1" si="171"/>
        <v>0.16023456161856003</v>
      </c>
      <c r="EC190" s="82">
        <f t="shared" ca="1" si="143"/>
        <v>0.32046912323712007</v>
      </c>
      <c r="ED190" s="82">
        <f t="shared" ca="1" si="143"/>
        <v>0.64093824647424014</v>
      </c>
      <c r="EE190" s="82">
        <f t="shared" ca="1" si="143"/>
        <v>1.2818764929484803</v>
      </c>
      <c r="EF190" s="82">
        <f t="shared" ca="1" si="143"/>
        <v>2.5637529858969605</v>
      </c>
      <c r="EG190" s="36">
        <f t="shared" ca="1" si="172"/>
        <v>4.4579652479999989E-2</v>
      </c>
      <c r="EH190" s="36">
        <f t="shared" ca="1" si="172"/>
        <v>2.4147311759999995E-2</v>
      </c>
      <c r="EI190" s="36">
        <f t="shared" ca="1" si="172"/>
        <v>1.5250933743157891E-2</v>
      </c>
      <c r="EJ190" s="36">
        <f t="shared" ca="1" si="172"/>
        <v>1.0537008767999996E-2</v>
      </c>
      <c r="EK190" s="36">
        <f t="shared" ca="1" si="172"/>
        <v>9.2725677158399973E-3</v>
      </c>
      <c r="EL190" s="36">
        <f t="shared" ca="1" si="172"/>
        <v>9.2725677158399973E-3</v>
      </c>
      <c r="EM190" s="36">
        <f t="shared" ca="1" si="172"/>
        <v>9.2725677158399973E-3</v>
      </c>
      <c r="EN190" s="36">
        <f t="shared" ca="1" si="172"/>
        <v>9.2725677158399973E-3</v>
      </c>
      <c r="EO190" s="36">
        <f t="shared" ca="1" si="172"/>
        <v>9.2725677158399973E-3</v>
      </c>
      <c r="EP190" s="56">
        <f t="shared" ca="1" si="172"/>
        <v>9.2725677158399973E-3</v>
      </c>
      <c r="EQ190" s="56">
        <f t="shared" ca="1" si="172"/>
        <v>9.2725677158399973E-3</v>
      </c>
      <c r="ER190" s="56">
        <f t="shared" ca="1" si="172"/>
        <v>1.8545135431679995E-2</v>
      </c>
      <c r="ES190" s="56">
        <f t="shared" ca="1" si="172"/>
        <v>2.7817703147519995E-2</v>
      </c>
      <c r="ET190" s="56">
        <f t="shared" ca="1" si="172"/>
        <v>4.6362838579199997E-2</v>
      </c>
      <c r="EU190" s="82">
        <f t="shared" ca="1" si="144"/>
        <v>9.2725677158399994E-2</v>
      </c>
      <c r="EV190" s="82">
        <f t="shared" ca="1" si="144"/>
        <v>0.18545135431679999</v>
      </c>
      <c r="EW190" s="82">
        <f t="shared" ca="1" si="144"/>
        <v>0.37090270863359998</v>
      </c>
      <c r="EX190" s="82">
        <f t="shared" ca="1" si="144"/>
        <v>0.74180541726719995</v>
      </c>
    </row>
    <row r="191" spans="19:154" x14ac:dyDescent="0.15">
      <c r="S191" s="36">
        <v>188</v>
      </c>
      <c r="T191" s="40">
        <f>引用信息!W210</f>
        <v>211.38895585113386</v>
      </c>
      <c r="U191" s="40">
        <f>引用信息!X210</f>
        <v>15.037343784116112</v>
      </c>
      <c r="V191" s="40">
        <f>引用信息!Y210</f>
        <v>6.0033599999999998</v>
      </c>
      <c r="W191" s="40">
        <f>引用信息!Z210</f>
        <v>1.6105795447500002</v>
      </c>
      <c r="X191" s="40">
        <f>引用信息!AA210</f>
        <v>0.46601081999999988</v>
      </c>
      <c r="Y191" s="37">
        <f>IF(INT(求节点($J$4:$J$21,$I$4:$I$21,节奏总纲!AD191))&gt;$I$21,$I$21,INT(求节点($J$4:$J$21,$I$4:$I$21,节奏总纲!AD191)))</f>
        <v>18</v>
      </c>
      <c r="Z191" s="37">
        <f>IF(INT(求节点($J$4:$J$21,$I$4:$I$21,节奏总纲!AE191))&gt;$I$21,$I$21,INT(求节点($J$4:$J$21,$I$4:$I$21,节奏总纲!AE191)))</f>
        <v>18</v>
      </c>
      <c r="AA191" s="37">
        <f>IF(INT(求节点($J$4:$J$21,$I$4:$I$21,节奏总纲!AF191))&gt;$I$21,$I$21,INT(求节点($J$4:$J$21,$I$4:$I$21,节奏总纲!AF191)))</f>
        <v>18</v>
      </c>
      <c r="AB191" s="37">
        <f>IF(INT(求节点($J$4:$J$21,$I$4:$I$21,节奏总纲!AG191))&gt;$I$21,$I$21,INT(求节点($J$4:$J$21,$I$4:$I$21,节奏总纲!AG191)))</f>
        <v>18</v>
      </c>
      <c r="AC191" s="37">
        <f>IF(INT(求节点($J$4:$J$21,$I$4:$I$21,节奏总纲!AH191))&gt;$I$21,$I$21,INT(求节点($J$4:$J$21,$I$4:$I$21,节奏总纲!AH191)))</f>
        <v>18</v>
      </c>
      <c r="AD191" s="55">
        <f>('[2]功能-行军令'!F$7+'[2]功能-行军令'!F$14+24*60/'[2]功能-行军令'!$F$18)*'[2]功能-行军令'!$AJ$7</f>
        <v>27.599999999999998</v>
      </c>
      <c r="AE191" s="55">
        <f>('[2]功能-行军令'!G$7+'[2]功能-行军令'!G$14+24*60/'[2]功能-行军令'!$F$18)*'[2]功能-行军令'!$AJ$7</f>
        <v>40.199999999999996</v>
      </c>
      <c r="AF191" s="55">
        <f>('[2]功能-行军令'!H$7+'[2]功能-行军令'!H$14+24*60/'[2]功能-行军令'!$F$18)*'[2]功能-行军令'!$AJ$7</f>
        <v>54.6</v>
      </c>
      <c r="AG191" s="55">
        <f>('[2]功能-行军令'!I$7+'[2]功能-行军令'!I$14+24*60/'[2]功能-行军令'!$F$18)*'[2]功能-行军令'!$AJ$7</f>
        <v>61.8</v>
      </c>
      <c r="AH191" s="55">
        <f>('[2]功能-行军令'!J$7+'[2]功能-行军令'!J$14+24*60/'[2]功能-行军令'!$F$18)*'[2]功能-行军令'!$AJ$7</f>
        <v>61.8</v>
      </c>
      <c r="AL191" s="35">
        <v>188</v>
      </c>
      <c r="AM191" s="28">
        <f t="shared" ca="1" si="173"/>
        <v>10.607620218698939</v>
      </c>
      <c r="AN191" s="28">
        <f t="shared" ca="1" si="173"/>
        <v>5.7457942851285919</v>
      </c>
      <c r="AO191" s="28">
        <f t="shared" ca="1" si="173"/>
        <v>3.6289227063970055</v>
      </c>
      <c r="AP191" s="28">
        <f t="shared" ca="1" si="173"/>
        <v>2.5072556880561132</v>
      </c>
      <c r="AQ191" s="28">
        <f t="shared" ca="1" si="173"/>
        <v>2.2063850054893797</v>
      </c>
      <c r="AR191" s="28">
        <f t="shared" ca="1" si="173"/>
        <v>2.2063850054893797</v>
      </c>
      <c r="AS191" s="28">
        <f t="shared" ca="1" si="173"/>
        <v>2.2063850054893797</v>
      </c>
      <c r="AT191" s="28">
        <f t="shared" ca="1" si="173"/>
        <v>2.2063850054893797</v>
      </c>
      <c r="AU191" s="28">
        <f t="shared" ca="1" si="159"/>
        <v>2.2063850054893797</v>
      </c>
      <c r="AV191" s="28">
        <f t="shared" ca="1" si="174"/>
        <v>2.2063850054893797</v>
      </c>
      <c r="AW191" s="28">
        <f t="shared" ca="1" si="174"/>
        <v>2.2063850054893797</v>
      </c>
      <c r="AX191" s="28">
        <f t="shared" ca="1" si="174"/>
        <v>4.4127700109787593</v>
      </c>
      <c r="AY191" s="28">
        <f t="shared" ca="1" si="174"/>
        <v>6.6191550164681381</v>
      </c>
      <c r="AZ191" s="28">
        <f t="shared" ca="1" si="174"/>
        <v>11.031925027446899</v>
      </c>
      <c r="BA191" s="28">
        <f t="shared" ca="1" si="139"/>
        <v>22.063850054893798</v>
      </c>
      <c r="BB191" s="28">
        <f t="shared" ca="1" si="139"/>
        <v>44.127700109787597</v>
      </c>
      <c r="BC191" s="28">
        <f t="shared" ca="1" si="139"/>
        <v>88.255400219575193</v>
      </c>
      <c r="BD191" s="28">
        <f t="shared" ca="1" si="139"/>
        <v>176.51080043915039</v>
      </c>
      <c r="BE191" s="28"/>
      <c r="BF191" s="28">
        <f t="shared" ca="1" si="125"/>
        <v>390.95588881500709</v>
      </c>
      <c r="BG191" s="28"/>
      <c r="BI191" s="28"/>
      <c r="BJ191" s="28"/>
      <c r="BK191" s="28"/>
      <c r="BL191" s="36">
        <v>188</v>
      </c>
      <c r="BM191" s="36">
        <f t="shared" ca="1" si="168"/>
        <v>8.9759002792173739</v>
      </c>
      <c r="BN191" s="36">
        <f t="shared" ca="1" si="168"/>
        <v>4.861945984576078</v>
      </c>
      <c r="BO191" s="36">
        <f t="shared" ca="1" si="168"/>
        <v>3.0707027271006808</v>
      </c>
      <c r="BP191" s="36">
        <f t="shared" ca="1" si="168"/>
        <v>2.1215764296331976</v>
      </c>
      <c r="BQ191" s="36">
        <f t="shared" ca="1" si="168"/>
        <v>1.866987258077214</v>
      </c>
      <c r="BR191" s="36">
        <f t="shared" ca="1" si="168"/>
        <v>1.866987258077214</v>
      </c>
      <c r="BS191" s="36">
        <f t="shared" ca="1" si="168"/>
        <v>1.866987258077214</v>
      </c>
      <c r="BT191" s="36">
        <f t="shared" ca="1" si="168"/>
        <v>1.866987258077214</v>
      </c>
      <c r="BU191" s="36">
        <f t="shared" ca="1" si="168"/>
        <v>1.866987258077214</v>
      </c>
      <c r="BV191" s="56">
        <f t="shared" ca="1" si="168"/>
        <v>1.866987258077214</v>
      </c>
      <c r="BW191" s="56">
        <f t="shared" ca="1" si="168"/>
        <v>1.866987258077214</v>
      </c>
      <c r="BX191" s="56">
        <f t="shared" ca="1" si="168"/>
        <v>3.733974516154428</v>
      </c>
      <c r="BY191" s="56">
        <f t="shared" ca="1" si="168"/>
        <v>5.6009617742316422</v>
      </c>
      <c r="BZ191" s="56">
        <f t="shared" ca="1" si="168"/>
        <v>9.3349362903860715</v>
      </c>
      <c r="CA191" s="82">
        <f t="shared" ca="1" si="140"/>
        <v>18.669872580772143</v>
      </c>
      <c r="CB191" s="82">
        <f t="shared" ca="1" si="140"/>
        <v>37.339745161544286</v>
      </c>
      <c r="CC191" s="82">
        <f t="shared" ca="1" si="140"/>
        <v>74.679490323088572</v>
      </c>
      <c r="CD191" s="82">
        <f t="shared" ca="1" si="140"/>
        <v>149.35898064617714</v>
      </c>
      <c r="CE191" s="36">
        <f t="shared" ca="1" si="169"/>
        <v>0.9300018771099503</v>
      </c>
      <c r="CF191" s="36">
        <f t="shared" ca="1" si="169"/>
        <v>0.50375101676788969</v>
      </c>
      <c r="CG191" s="36">
        <f t="shared" ca="1" si="169"/>
        <v>0.31815853690603563</v>
      </c>
      <c r="CH191" s="36">
        <f t="shared" ca="1" si="169"/>
        <v>0.2198186254987155</v>
      </c>
      <c r="CI191" s="36">
        <f t="shared" ca="1" si="169"/>
        <v>0.19344039043886965</v>
      </c>
      <c r="CJ191" s="36">
        <f t="shared" ca="1" si="169"/>
        <v>0.19344039043886965</v>
      </c>
      <c r="CK191" s="36">
        <f t="shared" ca="1" si="169"/>
        <v>0.19344039043886965</v>
      </c>
      <c r="CL191" s="36">
        <f t="shared" ca="1" si="169"/>
        <v>0.19344039043886965</v>
      </c>
      <c r="CM191" s="36">
        <f t="shared" ca="1" si="169"/>
        <v>0.19344039043886965</v>
      </c>
      <c r="CN191" s="56">
        <f t="shared" ca="1" si="169"/>
        <v>0.19344039043886965</v>
      </c>
      <c r="CO191" s="56">
        <f t="shared" ca="1" si="169"/>
        <v>0.19344039043886965</v>
      </c>
      <c r="CP191" s="56">
        <f t="shared" ca="1" si="169"/>
        <v>0.38688078087773931</v>
      </c>
      <c r="CQ191" s="56">
        <f t="shared" ca="1" si="169"/>
        <v>0.58032117131660887</v>
      </c>
      <c r="CR191" s="56">
        <f t="shared" ca="1" si="169"/>
        <v>0.96720195219434824</v>
      </c>
      <c r="CS191" s="82">
        <f t="shared" ca="1" si="141"/>
        <v>1.9344039043886965</v>
      </c>
      <c r="CT191" s="82">
        <f t="shared" ca="1" si="141"/>
        <v>3.8688078087773929</v>
      </c>
      <c r="CU191" s="82">
        <f t="shared" ca="1" si="141"/>
        <v>7.7376156175547859</v>
      </c>
      <c r="CV191" s="82">
        <f t="shared" ca="1" si="141"/>
        <v>15.475231235109572</v>
      </c>
      <c r="CW191" s="36">
        <f t="shared" ca="1" si="170"/>
        <v>0.50428223999999999</v>
      </c>
      <c r="CX191" s="36">
        <f t="shared" ca="1" si="170"/>
        <v>0.27315287999999999</v>
      </c>
      <c r="CY191" s="36">
        <f t="shared" ca="1" si="170"/>
        <v>0.17251760842105263</v>
      </c>
      <c r="CZ191" s="36">
        <f t="shared" ca="1" si="170"/>
        <v>0.11919398399999999</v>
      </c>
      <c r="DA191" s="36">
        <f t="shared" ca="1" si="170"/>
        <v>0.10489070592000001</v>
      </c>
      <c r="DB191" s="36">
        <f t="shared" ca="1" si="170"/>
        <v>0.10489070592000001</v>
      </c>
      <c r="DC191" s="36">
        <f t="shared" ca="1" si="170"/>
        <v>0.10489070592000001</v>
      </c>
      <c r="DD191" s="36">
        <f t="shared" ca="1" si="170"/>
        <v>0.10489070592000001</v>
      </c>
      <c r="DE191" s="36">
        <f t="shared" ca="1" si="170"/>
        <v>0.10489070592000001</v>
      </c>
      <c r="DF191" s="56">
        <f t="shared" ca="1" si="170"/>
        <v>0.10489070592000001</v>
      </c>
      <c r="DG191" s="56">
        <f t="shared" ca="1" si="170"/>
        <v>0.10489070592000001</v>
      </c>
      <c r="DH191" s="56">
        <f t="shared" ca="1" si="170"/>
        <v>0.20978141184000001</v>
      </c>
      <c r="DI191" s="56">
        <f t="shared" ca="1" si="170"/>
        <v>0.31467211775999998</v>
      </c>
      <c r="DJ191" s="56">
        <f t="shared" ca="1" si="170"/>
        <v>0.52445352960000002</v>
      </c>
      <c r="DK191" s="82">
        <f t="shared" ca="1" si="142"/>
        <v>1.0489070592</v>
      </c>
      <c r="DL191" s="82">
        <f t="shared" ca="1" si="142"/>
        <v>2.0978141184000001</v>
      </c>
      <c r="DM191" s="82">
        <f t="shared" ca="1" si="142"/>
        <v>4.1956282368000002</v>
      </c>
      <c r="DN191" s="82">
        <f t="shared" ca="1" si="142"/>
        <v>8.3912564736000004</v>
      </c>
      <c r="DO191" s="36">
        <f t="shared" ca="1" si="171"/>
        <v>0.15312894748546155</v>
      </c>
      <c r="DP191" s="36">
        <f t="shared" ca="1" si="171"/>
        <v>8.2944846554625001E-2</v>
      </c>
      <c r="DQ191" s="36">
        <f t="shared" ca="1" si="171"/>
        <v>5.2386218876605266E-2</v>
      </c>
      <c r="DR191" s="36">
        <f t="shared" ca="1" si="171"/>
        <v>3.6194114860199994E-2</v>
      </c>
      <c r="DS191" s="36">
        <f t="shared" ca="1" si="171"/>
        <v>3.1850821076976003E-2</v>
      </c>
      <c r="DT191" s="36">
        <f t="shared" ca="1" si="171"/>
        <v>3.1850821076976003E-2</v>
      </c>
      <c r="DU191" s="36">
        <f t="shared" ca="1" si="171"/>
        <v>3.1850821076976003E-2</v>
      </c>
      <c r="DV191" s="36">
        <f t="shared" ca="1" si="171"/>
        <v>3.1850821076976003E-2</v>
      </c>
      <c r="DW191" s="36">
        <f t="shared" ca="1" si="171"/>
        <v>3.1850821076976003E-2</v>
      </c>
      <c r="DX191" s="56">
        <f t="shared" ca="1" si="171"/>
        <v>3.1850821076976003E-2</v>
      </c>
      <c r="DY191" s="56">
        <f t="shared" ca="1" si="171"/>
        <v>3.1850821076976003E-2</v>
      </c>
      <c r="DZ191" s="56">
        <f t="shared" ca="1" si="171"/>
        <v>6.3701642153952007E-2</v>
      </c>
      <c r="EA191" s="56">
        <f t="shared" ca="1" si="171"/>
        <v>9.5552463230928003E-2</v>
      </c>
      <c r="EB191" s="56">
        <f t="shared" ca="1" si="171"/>
        <v>0.15925410538488002</v>
      </c>
      <c r="EC191" s="82">
        <f t="shared" ca="1" si="143"/>
        <v>0.31850821076976005</v>
      </c>
      <c r="ED191" s="82">
        <f t="shared" ca="1" si="143"/>
        <v>0.63701642153952009</v>
      </c>
      <c r="EE191" s="82">
        <f t="shared" ca="1" si="143"/>
        <v>1.2740328430790402</v>
      </c>
      <c r="EF191" s="82">
        <f t="shared" ca="1" si="143"/>
        <v>2.5480656861580804</v>
      </c>
      <c r="EG191" s="36">
        <f t="shared" ca="1" si="172"/>
        <v>4.4306874886153827E-2</v>
      </c>
      <c r="EH191" s="36">
        <f t="shared" ca="1" si="172"/>
        <v>2.3999557229999992E-2</v>
      </c>
      <c r="EI191" s="36">
        <f t="shared" ca="1" si="172"/>
        <v>1.5157615092631574E-2</v>
      </c>
      <c r="EJ191" s="36">
        <f t="shared" ca="1" si="172"/>
        <v>1.0472534063999995E-2</v>
      </c>
      <c r="EK191" s="36">
        <f t="shared" ca="1" si="172"/>
        <v>9.2158299763199971E-3</v>
      </c>
      <c r="EL191" s="36">
        <f t="shared" ca="1" si="172"/>
        <v>9.2158299763199971E-3</v>
      </c>
      <c r="EM191" s="36">
        <f t="shared" ca="1" si="172"/>
        <v>9.2158299763199971E-3</v>
      </c>
      <c r="EN191" s="36">
        <f t="shared" ca="1" si="172"/>
        <v>9.2158299763199971E-3</v>
      </c>
      <c r="EO191" s="36">
        <f t="shared" ca="1" si="172"/>
        <v>9.2158299763199971E-3</v>
      </c>
      <c r="EP191" s="56">
        <f t="shared" ca="1" si="172"/>
        <v>9.2158299763199971E-3</v>
      </c>
      <c r="EQ191" s="56">
        <f t="shared" ca="1" si="172"/>
        <v>9.2158299763199971E-3</v>
      </c>
      <c r="ER191" s="56">
        <f t="shared" ca="1" si="172"/>
        <v>1.8431659952639994E-2</v>
      </c>
      <c r="ES191" s="56">
        <f t="shared" ca="1" si="172"/>
        <v>2.7647489928959993E-2</v>
      </c>
      <c r="ET191" s="56">
        <f t="shared" ca="1" si="172"/>
        <v>4.6079149881599987E-2</v>
      </c>
      <c r="EU191" s="82">
        <f t="shared" ca="1" si="144"/>
        <v>9.2158299763199975E-2</v>
      </c>
      <c r="EV191" s="82">
        <f t="shared" ca="1" si="144"/>
        <v>0.18431659952639995</v>
      </c>
      <c r="EW191" s="82">
        <f t="shared" ca="1" si="144"/>
        <v>0.3686331990527999</v>
      </c>
      <c r="EX191" s="82">
        <f t="shared" ca="1" si="144"/>
        <v>0.7372663981055998</v>
      </c>
    </row>
    <row r="192" spans="19:154" x14ac:dyDescent="0.15">
      <c r="S192" s="36">
        <v>189</v>
      </c>
      <c r="T192" s="40">
        <f>引用信息!W211</f>
        <v>210.08752868230542</v>
      </c>
      <c r="U192" s="40">
        <f>引用信息!X211</f>
        <v>14.944765590194555</v>
      </c>
      <c r="V192" s="40">
        <f>引用信息!Y211</f>
        <v>5.9663999999999993</v>
      </c>
      <c r="W192" s="40">
        <f>引用信息!Z211</f>
        <v>1.6006639275000003</v>
      </c>
      <c r="X192" s="40">
        <f>引用信息!AA211</f>
        <v>0.46314179999999988</v>
      </c>
      <c r="Y192" s="37">
        <f>IF(INT(求节点($J$4:$J$21,$I$4:$I$21,节奏总纲!AD192))&gt;$I$21,$I$21,INT(求节点($J$4:$J$21,$I$4:$I$21,节奏总纲!AD192)))</f>
        <v>18</v>
      </c>
      <c r="Z192" s="37">
        <f>IF(INT(求节点($J$4:$J$21,$I$4:$I$21,节奏总纲!AE192))&gt;$I$21,$I$21,INT(求节点($J$4:$J$21,$I$4:$I$21,节奏总纲!AE192)))</f>
        <v>18</v>
      </c>
      <c r="AA192" s="37">
        <f>IF(INT(求节点($J$4:$J$21,$I$4:$I$21,节奏总纲!AF192))&gt;$I$21,$I$21,INT(求节点($J$4:$J$21,$I$4:$I$21,节奏总纲!AF192)))</f>
        <v>18</v>
      </c>
      <c r="AB192" s="37">
        <f>IF(INT(求节点($J$4:$J$21,$I$4:$I$21,节奏总纲!AG192))&gt;$I$21,$I$21,INT(求节点($J$4:$J$21,$I$4:$I$21,节奏总纲!AG192)))</f>
        <v>18</v>
      </c>
      <c r="AC192" s="37">
        <f>IF(INT(求节点($J$4:$J$21,$I$4:$I$21,节奏总纲!AH192))&gt;$I$21,$I$21,INT(求节点($J$4:$J$21,$I$4:$I$21,节奏总纲!AH192)))</f>
        <v>18</v>
      </c>
      <c r="AD192" s="55">
        <f>('[2]功能-行军令'!F$7+'[2]功能-行军令'!F$14+24*60/'[2]功能-行军令'!$F$18)*'[2]功能-行军令'!$AJ$7</f>
        <v>27.599999999999998</v>
      </c>
      <c r="AE192" s="55">
        <f>('[2]功能-行军令'!G$7+'[2]功能-行军令'!G$14+24*60/'[2]功能-行军令'!$F$18)*'[2]功能-行军令'!$AJ$7</f>
        <v>40.199999999999996</v>
      </c>
      <c r="AF192" s="55">
        <f>('[2]功能-行军令'!H$7+'[2]功能-行军令'!H$14+24*60/'[2]功能-行军令'!$F$18)*'[2]功能-行军令'!$AJ$7</f>
        <v>54.6</v>
      </c>
      <c r="AG192" s="55">
        <f>('[2]功能-行军令'!I$7+'[2]功能-行军令'!I$14+24*60/'[2]功能-行军令'!$F$18)*'[2]功能-行军令'!$AJ$7</f>
        <v>61.8</v>
      </c>
      <c r="AH192" s="55">
        <f>('[2]功能-行军令'!J$7+'[2]功能-行军令'!J$14+24*60/'[2]功能-行军令'!$F$18)*'[2]功能-行军令'!$AJ$7</f>
        <v>61.8</v>
      </c>
      <c r="AL192" s="35">
        <v>189</v>
      </c>
      <c r="AM192" s="28">
        <f t="shared" ca="1" si="173"/>
        <v>10.542313849718385</v>
      </c>
      <c r="AN192" s="28">
        <f t="shared" ca="1" si="173"/>
        <v>5.7104200019307916</v>
      </c>
      <c r="AO192" s="28">
        <f t="shared" ca="1" si="173"/>
        <v>3.6065810538510261</v>
      </c>
      <c r="AP192" s="28">
        <f t="shared" ca="1" si="173"/>
        <v>2.4918196372061638</v>
      </c>
      <c r="AQ192" s="28">
        <f t="shared" ca="1" si="173"/>
        <v>2.1928012807414237</v>
      </c>
      <c r="AR192" s="28">
        <f t="shared" ca="1" si="173"/>
        <v>2.1928012807414237</v>
      </c>
      <c r="AS192" s="28">
        <f t="shared" ca="1" si="173"/>
        <v>2.1928012807414237</v>
      </c>
      <c r="AT192" s="28">
        <f t="shared" ca="1" si="173"/>
        <v>2.1928012807414237</v>
      </c>
      <c r="AU192" s="28">
        <f t="shared" ca="1" si="159"/>
        <v>2.1928012807414237</v>
      </c>
      <c r="AV192" s="28">
        <f t="shared" ca="1" si="174"/>
        <v>2.1928012807414237</v>
      </c>
      <c r="AW192" s="28">
        <f t="shared" ca="1" si="174"/>
        <v>2.1928012807414237</v>
      </c>
      <c r="AX192" s="28">
        <f t="shared" ca="1" si="174"/>
        <v>4.3856025614828473</v>
      </c>
      <c r="AY192" s="28">
        <f t="shared" ca="1" si="174"/>
        <v>6.5784038422242723</v>
      </c>
      <c r="AZ192" s="28">
        <f t="shared" ca="1" si="174"/>
        <v>10.964006403707121</v>
      </c>
      <c r="BA192" s="28">
        <f t="shared" ca="1" si="139"/>
        <v>21.928012807414241</v>
      </c>
      <c r="BB192" s="28">
        <f t="shared" ca="1" si="139"/>
        <v>43.856025614828482</v>
      </c>
      <c r="BC192" s="28">
        <f t="shared" ca="1" si="139"/>
        <v>87.712051229656964</v>
      </c>
      <c r="BD192" s="28">
        <f t="shared" ca="1" si="139"/>
        <v>175.42410245931393</v>
      </c>
      <c r="BE192" s="28"/>
      <c r="BF192" s="28">
        <f t="shared" ca="1" si="125"/>
        <v>388.54894842652419</v>
      </c>
      <c r="BG192" s="28"/>
      <c r="BI192" s="28"/>
      <c r="BJ192" s="28"/>
      <c r="BK192" s="28"/>
      <c r="BL192" s="36">
        <v>189</v>
      </c>
      <c r="BM192" s="36">
        <f t="shared" ca="1" si="168"/>
        <v>8.9206396794332754</v>
      </c>
      <c r="BN192" s="36">
        <f t="shared" ca="1" si="168"/>
        <v>4.832013159693024</v>
      </c>
      <c r="BO192" s="36">
        <f t="shared" ca="1" si="168"/>
        <v>3.0517977850692781</v>
      </c>
      <c r="BP192" s="36">
        <f t="shared" ca="1" si="168"/>
        <v>2.1085148333205921</v>
      </c>
      <c r="BQ192" s="36">
        <f t="shared" ca="1" si="168"/>
        <v>1.8554930533221212</v>
      </c>
      <c r="BR192" s="36">
        <f t="shared" ca="1" si="168"/>
        <v>1.8554930533221212</v>
      </c>
      <c r="BS192" s="36">
        <f t="shared" ca="1" si="168"/>
        <v>1.8554930533221212</v>
      </c>
      <c r="BT192" s="36">
        <f t="shared" ca="1" si="168"/>
        <v>1.8554930533221212</v>
      </c>
      <c r="BU192" s="36">
        <f t="shared" ca="1" si="168"/>
        <v>1.8554930533221212</v>
      </c>
      <c r="BV192" s="56">
        <f t="shared" ca="1" si="168"/>
        <v>1.8554930533221212</v>
      </c>
      <c r="BW192" s="56">
        <f t="shared" ca="1" si="168"/>
        <v>1.8554930533221212</v>
      </c>
      <c r="BX192" s="56">
        <f t="shared" ca="1" si="168"/>
        <v>3.7109861066442424</v>
      </c>
      <c r="BY192" s="56">
        <f t="shared" ca="1" si="168"/>
        <v>5.5664791599663639</v>
      </c>
      <c r="BZ192" s="56">
        <f t="shared" ca="1" si="168"/>
        <v>9.2774652666106086</v>
      </c>
      <c r="CA192" s="82">
        <f t="shared" ca="1" si="140"/>
        <v>18.554930533221217</v>
      </c>
      <c r="CB192" s="82">
        <f t="shared" ca="1" si="140"/>
        <v>37.109861066442434</v>
      </c>
      <c r="CC192" s="82">
        <f t="shared" ca="1" si="140"/>
        <v>74.219722132884868</v>
      </c>
      <c r="CD192" s="82">
        <f t="shared" ca="1" si="140"/>
        <v>148.43944426576974</v>
      </c>
      <c r="CE192" s="36">
        <f t="shared" ca="1" si="169"/>
        <v>0.92427627188587858</v>
      </c>
      <c r="CF192" s="36">
        <f t="shared" ca="1" si="169"/>
        <v>0.50064964727151751</v>
      </c>
      <c r="CG192" s="36">
        <f t="shared" ca="1" si="169"/>
        <v>0.31619977722411635</v>
      </c>
      <c r="CH192" s="36">
        <f t="shared" ca="1" si="169"/>
        <v>0.21846530062757127</v>
      </c>
      <c r="CI192" s="36">
        <f t="shared" ca="1" si="169"/>
        <v>0.19224946455226274</v>
      </c>
      <c r="CJ192" s="36">
        <f t="shared" ca="1" si="169"/>
        <v>0.19224946455226274</v>
      </c>
      <c r="CK192" s="36">
        <f t="shared" ca="1" si="169"/>
        <v>0.19224946455226274</v>
      </c>
      <c r="CL192" s="36">
        <f t="shared" ca="1" si="169"/>
        <v>0.19224946455226274</v>
      </c>
      <c r="CM192" s="36">
        <f t="shared" ca="1" si="169"/>
        <v>0.19224946455226274</v>
      </c>
      <c r="CN192" s="56">
        <f t="shared" ca="1" si="169"/>
        <v>0.19224946455226274</v>
      </c>
      <c r="CO192" s="56">
        <f t="shared" ca="1" si="169"/>
        <v>0.19224946455226274</v>
      </c>
      <c r="CP192" s="56">
        <f t="shared" ca="1" si="169"/>
        <v>0.38449892910452549</v>
      </c>
      <c r="CQ192" s="56">
        <f t="shared" ca="1" si="169"/>
        <v>0.57674839365678821</v>
      </c>
      <c r="CR192" s="56">
        <f t="shared" ca="1" si="169"/>
        <v>0.96124732276131375</v>
      </c>
      <c r="CS192" s="82">
        <f t="shared" ca="1" si="141"/>
        <v>1.9224946455226275</v>
      </c>
      <c r="CT192" s="82">
        <f t="shared" ca="1" si="141"/>
        <v>3.844989291045255</v>
      </c>
      <c r="CU192" s="82">
        <f t="shared" ca="1" si="141"/>
        <v>7.68997858209051</v>
      </c>
      <c r="CV192" s="82">
        <f t="shared" ca="1" si="141"/>
        <v>15.37995716418102</v>
      </c>
      <c r="CW192" s="36">
        <f t="shared" ca="1" si="170"/>
        <v>0.5011776</v>
      </c>
      <c r="CX192" s="36">
        <f t="shared" ca="1" si="170"/>
        <v>0.27147119999999997</v>
      </c>
      <c r="CY192" s="36">
        <f t="shared" ca="1" si="170"/>
        <v>0.1714554947368421</v>
      </c>
      <c r="CZ192" s="36">
        <f t="shared" ca="1" si="170"/>
        <v>0.11846015999999998</v>
      </c>
      <c r="DA192" s="36">
        <f t="shared" ca="1" si="170"/>
        <v>0.10424494079999999</v>
      </c>
      <c r="DB192" s="36">
        <f t="shared" ca="1" si="170"/>
        <v>0.10424494079999999</v>
      </c>
      <c r="DC192" s="36">
        <f t="shared" ca="1" si="170"/>
        <v>0.10424494079999999</v>
      </c>
      <c r="DD192" s="36">
        <f t="shared" ca="1" si="170"/>
        <v>0.10424494079999999</v>
      </c>
      <c r="DE192" s="36">
        <f t="shared" ca="1" si="170"/>
        <v>0.10424494079999999</v>
      </c>
      <c r="DF192" s="56">
        <f t="shared" ca="1" si="170"/>
        <v>0.10424494079999999</v>
      </c>
      <c r="DG192" s="56">
        <f t="shared" ca="1" si="170"/>
        <v>0.10424494079999999</v>
      </c>
      <c r="DH192" s="56">
        <f t="shared" ca="1" si="170"/>
        <v>0.20848988159999998</v>
      </c>
      <c r="DI192" s="56">
        <f t="shared" ca="1" si="170"/>
        <v>0.3127348224</v>
      </c>
      <c r="DJ192" s="56">
        <f t="shared" ca="1" si="170"/>
        <v>0.52122470399999998</v>
      </c>
      <c r="DK192" s="82">
        <f t="shared" ca="1" si="142"/>
        <v>1.042449408</v>
      </c>
      <c r="DL192" s="82">
        <f t="shared" ca="1" si="142"/>
        <v>2.0848988159999999</v>
      </c>
      <c r="DM192" s="82">
        <f t="shared" ca="1" si="142"/>
        <v>4.1697976319999999</v>
      </c>
      <c r="DN192" s="82">
        <f t="shared" ca="1" si="142"/>
        <v>8.3395952639999997</v>
      </c>
      <c r="DO192" s="36">
        <f t="shared" ca="1" si="171"/>
        <v>0.1521862011069231</v>
      </c>
      <c r="DP192" s="36">
        <f t="shared" ca="1" si="171"/>
        <v>8.2434192266250025E-2</v>
      </c>
      <c r="DQ192" s="36">
        <f t="shared" ca="1" si="171"/>
        <v>5.206370037868422E-2</v>
      </c>
      <c r="DR192" s="36">
        <f t="shared" ca="1" si="171"/>
        <v>3.5971283898000007E-2</v>
      </c>
      <c r="DS192" s="36">
        <f t="shared" ca="1" si="171"/>
        <v>3.1654729830240008E-2</v>
      </c>
      <c r="DT192" s="36">
        <f t="shared" ca="1" si="171"/>
        <v>3.1654729830240008E-2</v>
      </c>
      <c r="DU192" s="36">
        <f t="shared" ca="1" si="171"/>
        <v>3.1654729830240008E-2</v>
      </c>
      <c r="DV192" s="36">
        <f t="shared" ca="1" si="171"/>
        <v>3.1654729830240008E-2</v>
      </c>
      <c r="DW192" s="36">
        <f t="shared" ca="1" si="171"/>
        <v>3.1654729830240008E-2</v>
      </c>
      <c r="DX192" s="56">
        <f t="shared" ca="1" si="171"/>
        <v>3.1654729830240008E-2</v>
      </c>
      <c r="DY192" s="56">
        <f t="shared" ca="1" si="171"/>
        <v>3.1654729830240008E-2</v>
      </c>
      <c r="DZ192" s="56">
        <f t="shared" ca="1" si="171"/>
        <v>6.3309459660480016E-2</v>
      </c>
      <c r="EA192" s="56">
        <f t="shared" ca="1" si="171"/>
        <v>9.4964189490720011E-2</v>
      </c>
      <c r="EB192" s="56">
        <f t="shared" ca="1" si="171"/>
        <v>0.15827364915120004</v>
      </c>
      <c r="EC192" s="82">
        <f t="shared" ca="1" si="143"/>
        <v>0.31654729830240008</v>
      </c>
      <c r="ED192" s="82">
        <f t="shared" ca="1" si="143"/>
        <v>0.63309459660480016</v>
      </c>
      <c r="EE192" s="82">
        <f t="shared" ca="1" si="143"/>
        <v>1.2661891932096003</v>
      </c>
      <c r="EF192" s="82">
        <f t="shared" ca="1" si="143"/>
        <v>2.5323783864192007</v>
      </c>
      <c r="EG192" s="36">
        <f t="shared" ca="1" si="172"/>
        <v>4.4034097292307679E-2</v>
      </c>
      <c r="EH192" s="36">
        <f t="shared" ca="1" si="172"/>
        <v>2.3851802699999994E-2</v>
      </c>
      <c r="EI192" s="36">
        <f t="shared" ca="1" si="172"/>
        <v>1.506429644210526E-2</v>
      </c>
      <c r="EJ192" s="36">
        <f t="shared" ca="1" si="172"/>
        <v>1.0408059359999996E-2</v>
      </c>
      <c r="EK192" s="36">
        <f t="shared" ca="1" si="172"/>
        <v>9.1590922367999969E-3</v>
      </c>
      <c r="EL192" s="36">
        <f t="shared" ca="1" si="172"/>
        <v>9.1590922367999969E-3</v>
      </c>
      <c r="EM192" s="36">
        <f t="shared" ca="1" si="172"/>
        <v>9.1590922367999969E-3</v>
      </c>
      <c r="EN192" s="36">
        <f t="shared" ca="1" si="172"/>
        <v>9.1590922367999969E-3</v>
      </c>
      <c r="EO192" s="36">
        <f t="shared" ca="1" si="172"/>
        <v>9.1590922367999969E-3</v>
      </c>
      <c r="EP192" s="56">
        <f t="shared" ca="1" si="172"/>
        <v>9.1590922367999969E-3</v>
      </c>
      <c r="EQ192" s="56">
        <f t="shared" ca="1" si="172"/>
        <v>9.1590922367999969E-3</v>
      </c>
      <c r="ER192" s="56">
        <f t="shared" ca="1" si="172"/>
        <v>1.8318184473599994E-2</v>
      </c>
      <c r="ES192" s="56">
        <f t="shared" ca="1" si="172"/>
        <v>2.7477276710399991E-2</v>
      </c>
      <c r="ET192" s="56">
        <f t="shared" ca="1" si="172"/>
        <v>4.5795461183999991E-2</v>
      </c>
      <c r="EU192" s="82">
        <f t="shared" ca="1" si="144"/>
        <v>9.1590922367999983E-2</v>
      </c>
      <c r="EV192" s="82">
        <f t="shared" ca="1" si="144"/>
        <v>0.18318184473599997</v>
      </c>
      <c r="EW192" s="82">
        <f t="shared" ca="1" si="144"/>
        <v>0.36636368947199993</v>
      </c>
      <c r="EX192" s="82">
        <f t="shared" ca="1" si="144"/>
        <v>0.73272737894399986</v>
      </c>
    </row>
    <row r="193" spans="19:154" x14ac:dyDescent="0.15">
      <c r="S193" s="36">
        <v>190</v>
      </c>
      <c r="T193" s="40">
        <f>引用信息!W212</f>
        <v>208.78610151347698</v>
      </c>
      <c r="U193" s="40">
        <f>引用信息!X212</f>
        <v>14.852187396272996</v>
      </c>
      <c r="V193" s="40">
        <f>引用信息!Y212</f>
        <v>5.9294399999999996</v>
      </c>
      <c r="W193" s="40">
        <f>引用信息!Z212</f>
        <v>1.5907483102500002</v>
      </c>
      <c r="X193" s="40">
        <f>引用信息!AA212</f>
        <v>0.46027277999999988</v>
      </c>
      <c r="Y193" s="37">
        <f>IF(INT(求节点($J$4:$J$21,$I$4:$I$21,节奏总纲!AD193))&gt;$I$21,$I$21,INT(求节点($J$4:$J$21,$I$4:$I$21,节奏总纲!AD193)))</f>
        <v>18</v>
      </c>
      <c r="Z193" s="37">
        <f>IF(INT(求节点($J$4:$J$21,$I$4:$I$21,节奏总纲!AE193))&gt;$I$21,$I$21,INT(求节点($J$4:$J$21,$I$4:$I$21,节奏总纲!AE193)))</f>
        <v>18</v>
      </c>
      <c r="AA193" s="37">
        <f>IF(INT(求节点($J$4:$J$21,$I$4:$I$21,节奏总纲!AF193))&gt;$I$21,$I$21,INT(求节点($J$4:$J$21,$I$4:$I$21,节奏总纲!AF193)))</f>
        <v>18</v>
      </c>
      <c r="AB193" s="37">
        <f>IF(INT(求节点($J$4:$J$21,$I$4:$I$21,节奏总纲!AG193))&gt;$I$21,$I$21,INT(求节点($J$4:$J$21,$I$4:$I$21,节奏总纲!AG193)))</f>
        <v>18</v>
      </c>
      <c r="AC193" s="37">
        <f>IF(INT(求节点($J$4:$J$21,$I$4:$I$21,节奏总纲!AH193))&gt;$I$21,$I$21,INT(求节点($J$4:$J$21,$I$4:$I$21,节奏总纲!AH193)))</f>
        <v>18</v>
      </c>
      <c r="AD193" s="55">
        <f>('[2]功能-行军令'!F$7+'[2]功能-行军令'!F$14+24*60/'[2]功能-行军令'!$F$18)*'[2]功能-行军令'!$AJ$7</f>
        <v>27.599999999999998</v>
      </c>
      <c r="AE193" s="55">
        <f>('[2]功能-行军令'!G$7+'[2]功能-行军令'!G$14+24*60/'[2]功能-行军令'!$F$18)*'[2]功能-行军令'!$AJ$7</f>
        <v>40.199999999999996</v>
      </c>
      <c r="AF193" s="55">
        <f>('[2]功能-行军令'!H$7+'[2]功能-行军令'!H$14+24*60/'[2]功能-行军令'!$F$18)*'[2]功能-行军令'!$AJ$7</f>
        <v>54.6</v>
      </c>
      <c r="AG193" s="55">
        <f>('[2]功能-行军令'!I$7+'[2]功能-行军令'!I$14+24*60/'[2]功能-行军令'!$F$18)*'[2]功能-行军令'!$AJ$7</f>
        <v>61.8</v>
      </c>
      <c r="AH193" s="55">
        <f>('[2]功能-行军令'!J$7+'[2]功能-行军令'!J$14+24*60/'[2]功能-行军令'!$F$18)*'[2]功能-行军令'!$AJ$7</f>
        <v>61.8</v>
      </c>
      <c r="AL193" s="35">
        <v>190</v>
      </c>
      <c r="AM193" s="28">
        <f t="shared" ca="1" si="173"/>
        <v>10.477007480737827</v>
      </c>
      <c r="AN193" s="28">
        <f t="shared" ca="1" si="173"/>
        <v>5.6750457187329895</v>
      </c>
      <c r="AO193" s="28">
        <f t="shared" ca="1" si="173"/>
        <v>3.5842394013050458</v>
      </c>
      <c r="AP193" s="28">
        <f t="shared" ca="1" si="173"/>
        <v>2.4763835863562131</v>
      </c>
      <c r="AQ193" s="28">
        <f t="shared" ca="1" si="173"/>
        <v>2.1792175559934677</v>
      </c>
      <c r="AR193" s="28">
        <f t="shared" ca="1" si="173"/>
        <v>2.1792175559934677</v>
      </c>
      <c r="AS193" s="28">
        <f t="shared" ca="1" si="173"/>
        <v>2.1792175559934677</v>
      </c>
      <c r="AT193" s="28">
        <f t="shared" ca="1" si="173"/>
        <v>2.1792175559934677</v>
      </c>
      <c r="AU193" s="28">
        <f t="shared" ca="1" si="159"/>
        <v>2.1792175559934677</v>
      </c>
      <c r="AV193" s="28">
        <f t="shared" ca="1" si="174"/>
        <v>2.1792175559934677</v>
      </c>
      <c r="AW193" s="28">
        <f t="shared" ca="1" si="174"/>
        <v>2.1792175559934677</v>
      </c>
      <c r="AX193" s="28">
        <f t="shared" ca="1" si="174"/>
        <v>4.3584351119869353</v>
      </c>
      <c r="AY193" s="28">
        <f t="shared" ca="1" si="174"/>
        <v>6.5376526679804048</v>
      </c>
      <c r="AZ193" s="28">
        <f t="shared" ca="1" si="174"/>
        <v>10.896087779967342</v>
      </c>
      <c r="BA193" s="28">
        <f t="shared" ca="1" si="139"/>
        <v>21.792175559934684</v>
      </c>
      <c r="BB193" s="28">
        <f t="shared" ca="1" si="139"/>
        <v>43.584351119869368</v>
      </c>
      <c r="BC193" s="28">
        <f t="shared" ca="1" si="139"/>
        <v>87.168702239738735</v>
      </c>
      <c r="BD193" s="28">
        <f t="shared" ca="1" si="139"/>
        <v>174.33740447947747</v>
      </c>
      <c r="BE193" s="28"/>
      <c r="BF193" s="28">
        <f t="shared" ca="1" si="125"/>
        <v>386.1420080380413</v>
      </c>
      <c r="BG193" s="28"/>
      <c r="BI193" s="28"/>
      <c r="BJ193" s="28"/>
      <c r="BK193" s="28"/>
      <c r="BL193" s="36">
        <v>190</v>
      </c>
      <c r="BM193" s="36">
        <f t="shared" ca="1" si="168"/>
        <v>8.8653790796491752</v>
      </c>
      <c r="BN193" s="36">
        <f t="shared" ca="1" si="168"/>
        <v>4.8020803348099692</v>
      </c>
      <c r="BO193" s="36">
        <f t="shared" ca="1" si="168"/>
        <v>3.0328928430378754</v>
      </c>
      <c r="BP193" s="36">
        <f t="shared" ca="1" si="168"/>
        <v>2.0954532370079866</v>
      </c>
      <c r="BQ193" s="36">
        <f t="shared" ca="1" si="168"/>
        <v>1.8439988485670282</v>
      </c>
      <c r="BR193" s="36">
        <f t="shared" ca="1" si="168"/>
        <v>1.8439988485670282</v>
      </c>
      <c r="BS193" s="36">
        <f t="shared" ca="1" si="168"/>
        <v>1.8439988485670282</v>
      </c>
      <c r="BT193" s="36">
        <f t="shared" ca="1" si="168"/>
        <v>1.8439988485670282</v>
      </c>
      <c r="BU193" s="36">
        <f t="shared" ca="1" si="168"/>
        <v>1.8439988485670282</v>
      </c>
      <c r="BV193" s="56">
        <f t="shared" ca="1" si="168"/>
        <v>1.8439988485670282</v>
      </c>
      <c r="BW193" s="56">
        <f t="shared" ca="1" si="168"/>
        <v>1.8439988485670282</v>
      </c>
      <c r="BX193" s="56">
        <f t="shared" ca="1" si="168"/>
        <v>3.6879976971340565</v>
      </c>
      <c r="BY193" s="56">
        <f t="shared" ca="1" si="168"/>
        <v>5.5319965457010856</v>
      </c>
      <c r="BZ193" s="56">
        <f t="shared" ca="1" si="168"/>
        <v>9.2199942428351438</v>
      </c>
      <c r="CA193" s="82">
        <f t="shared" ca="1" si="140"/>
        <v>18.439988485670288</v>
      </c>
      <c r="CB193" s="82">
        <f t="shared" ca="1" si="140"/>
        <v>36.879976971340575</v>
      </c>
      <c r="CC193" s="82">
        <f t="shared" ca="1" si="140"/>
        <v>73.75995394268115</v>
      </c>
      <c r="CD193" s="82">
        <f t="shared" ca="1" si="140"/>
        <v>147.5199078853623</v>
      </c>
      <c r="CE193" s="36">
        <f t="shared" ca="1" si="169"/>
        <v>0.91855066666180663</v>
      </c>
      <c r="CF193" s="36">
        <f t="shared" ca="1" si="169"/>
        <v>0.49754827777514526</v>
      </c>
      <c r="CG193" s="36">
        <f t="shared" ca="1" si="169"/>
        <v>0.31424101754219702</v>
      </c>
      <c r="CH193" s="36">
        <f t="shared" ca="1" si="169"/>
        <v>0.21711197575642702</v>
      </c>
      <c r="CI193" s="36">
        <f t="shared" ca="1" si="169"/>
        <v>0.19105853866565578</v>
      </c>
      <c r="CJ193" s="36">
        <f t="shared" ca="1" si="169"/>
        <v>0.19105853866565578</v>
      </c>
      <c r="CK193" s="36">
        <f t="shared" ca="1" si="169"/>
        <v>0.19105853866565578</v>
      </c>
      <c r="CL193" s="36">
        <f t="shared" ca="1" si="169"/>
        <v>0.19105853866565578</v>
      </c>
      <c r="CM193" s="36">
        <f t="shared" ca="1" si="169"/>
        <v>0.19105853866565578</v>
      </c>
      <c r="CN193" s="56">
        <f t="shared" ca="1" si="169"/>
        <v>0.19105853866565578</v>
      </c>
      <c r="CO193" s="56">
        <f t="shared" ca="1" si="169"/>
        <v>0.19105853866565578</v>
      </c>
      <c r="CP193" s="56">
        <f t="shared" ca="1" si="169"/>
        <v>0.38211707733131156</v>
      </c>
      <c r="CQ193" s="56">
        <f t="shared" ca="1" si="169"/>
        <v>0.57317561599696742</v>
      </c>
      <c r="CR193" s="56">
        <f t="shared" ca="1" si="169"/>
        <v>0.95529269332827904</v>
      </c>
      <c r="CS193" s="82">
        <f t="shared" ca="1" si="141"/>
        <v>1.9105853866565581</v>
      </c>
      <c r="CT193" s="82">
        <f t="shared" ca="1" si="141"/>
        <v>3.8211707733131162</v>
      </c>
      <c r="CU193" s="82">
        <f t="shared" ca="1" si="141"/>
        <v>7.6423415466262323</v>
      </c>
      <c r="CV193" s="82">
        <f t="shared" ca="1" si="141"/>
        <v>15.284683093252465</v>
      </c>
      <c r="CW193" s="36">
        <f t="shared" ca="1" si="170"/>
        <v>0.49807296000000001</v>
      </c>
      <c r="CX193" s="36">
        <f t="shared" ca="1" si="170"/>
        <v>0.26978952</v>
      </c>
      <c r="CY193" s="36">
        <f t="shared" ca="1" si="170"/>
        <v>0.17039338105263158</v>
      </c>
      <c r="CZ193" s="36">
        <f t="shared" ca="1" si="170"/>
        <v>0.11772633599999999</v>
      </c>
      <c r="DA193" s="36">
        <f t="shared" ca="1" si="170"/>
        <v>0.10359917568</v>
      </c>
      <c r="DB193" s="36">
        <f t="shared" ca="1" si="170"/>
        <v>0.10359917568</v>
      </c>
      <c r="DC193" s="36">
        <f t="shared" ca="1" si="170"/>
        <v>0.10359917568</v>
      </c>
      <c r="DD193" s="36">
        <f t="shared" ca="1" si="170"/>
        <v>0.10359917568</v>
      </c>
      <c r="DE193" s="36">
        <f t="shared" ca="1" si="170"/>
        <v>0.10359917568</v>
      </c>
      <c r="DF193" s="56">
        <f t="shared" ca="1" si="170"/>
        <v>0.10359917568</v>
      </c>
      <c r="DG193" s="56">
        <f t="shared" ca="1" si="170"/>
        <v>0.10359917568</v>
      </c>
      <c r="DH193" s="56">
        <f t="shared" ca="1" si="170"/>
        <v>0.20719835136</v>
      </c>
      <c r="DI193" s="56">
        <f t="shared" ca="1" si="170"/>
        <v>0.31079752703999997</v>
      </c>
      <c r="DJ193" s="56">
        <f t="shared" ca="1" si="170"/>
        <v>0.51799587840000005</v>
      </c>
      <c r="DK193" s="82">
        <f t="shared" ca="1" si="142"/>
        <v>1.0359917568000001</v>
      </c>
      <c r="DL193" s="82">
        <f t="shared" ca="1" si="142"/>
        <v>2.0719835136000002</v>
      </c>
      <c r="DM193" s="82">
        <f t="shared" ca="1" si="142"/>
        <v>4.1439670272000004</v>
      </c>
      <c r="DN193" s="82">
        <f t="shared" ca="1" si="142"/>
        <v>8.2879340544000009</v>
      </c>
      <c r="DO193" s="36">
        <f t="shared" ca="1" si="171"/>
        <v>0.15124345472838463</v>
      </c>
      <c r="DP193" s="36">
        <f t="shared" ca="1" si="171"/>
        <v>8.1923537977875008E-2</v>
      </c>
      <c r="DQ193" s="36">
        <f t="shared" ca="1" si="171"/>
        <v>5.1741181880763161E-2</v>
      </c>
      <c r="DR193" s="36">
        <f t="shared" ca="1" si="171"/>
        <v>3.57484529358E-2</v>
      </c>
      <c r="DS193" s="36">
        <f t="shared" ca="1" si="171"/>
        <v>3.1458638583503999E-2</v>
      </c>
      <c r="DT193" s="36">
        <f t="shared" ca="1" si="171"/>
        <v>3.1458638583503999E-2</v>
      </c>
      <c r="DU193" s="36">
        <f t="shared" ca="1" si="171"/>
        <v>3.1458638583503999E-2</v>
      </c>
      <c r="DV193" s="36">
        <f t="shared" ca="1" si="171"/>
        <v>3.1458638583503999E-2</v>
      </c>
      <c r="DW193" s="36">
        <f t="shared" ca="1" si="171"/>
        <v>3.1458638583503999E-2</v>
      </c>
      <c r="DX193" s="56">
        <f t="shared" ca="1" si="171"/>
        <v>3.1458638583503999E-2</v>
      </c>
      <c r="DY193" s="56">
        <f t="shared" ca="1" si="171"/>
        <v>3.1458638583503999E-2</v>
      </c>
      <c r="DZ193" s="56">
        <f t="shared" ca="1" si="171"/>
        <v>6.2917277167007998E-2</v>
      </c>
      <c r="EA193" s="56">
        <f t="shared" ca="1" si="171"/>
        <v>9.4375915750512004E-2</v>
      </c>
      <c r="EB193" s="56">
        <f t="shared" ca="1" si="171"/>
        <v>0.15729319291752003</v>
      </c>
      <c r="EC193" s="82">
        <f t="shared" ca="1" si="143"/>
        <v>0.31458638583504006</v>
      </c>
      <c r="ED193" s="82">
        <f t="shared" ca="1" si="143"/>
        <v>0.62917277167008012</v>
      </c>
      <c r="EE193" s="82">
        <f t="shared" ca="1" si="143"/>
        <v>1.2583455433401602</v>
      </c>
      <c r="EF193" s="82">
        <f t="shared" ca="1" si="143"/>
        <v>2.5166910866803205</v>
      </c>
      <c r="EG193" s="36">
        <f t="shared" ca="1" si="172"/>
        <v>4.3761319698461525E-2</v>
      </c>
      <c r="EH193" s="36">
        <f t="shared" ca="1" si="172"/>
        <v>2.3704048169999992E-2</v>
      </c>
      <c r="EI193" s="36">
        <f t="shared" ca="1" si="172"/>
        <v>1.4970977791578943E-2</v>
      </c>
      <c r="EJ193" s="36">
        <f t="shared" ca="1" si="172"/>
        <v>1.0343584655999995E-2</v>
      </c>
      <c r="EK193" s="36">
        <f t="shared" ca="1" si="172"/>
        <v>9.1023544972799967E-3</v>
      </c>
      <c r="EL193" s="36">
        <f t="shared" ca="1" si="172"/>
        <v>9.1023544972799967E-3</v>
      </c>
      <c r="EM193" s="36">
        <f t="shared" ca="1" si="172"/>
        <v>9.1023544972799967E-3</v>
      </c>
      <c r="EN193" s="36">
        <f t="shared" ca="1" si="172"/>
        <v>9.1023544972799967E-3</v>
      </c>
      <c r="EO193" s="36">
        <f t="shared" ca="1" si="172"/>
        <v>9.1023544972799967E-3</v>
      </c>
      <c r="EP193" s="56">
        <f t="shared" ca="1" si="172"/>
        <v>9.1023544972799967E-3</v>
      </c>
      <c r="EQ193" s="56">
        <f t="shared" ca="1" si="172"/>
        <v>9.1023544972799967E-3</v>
      </c>
      <c r="ER193" s="56">
        <f t="shared" ca="1" si="172"/>
        <v>1.8204708994559993E-2</v>
      </c>
      <c r="ES193" s="56">
        <f t="shared" ca="1" si="172"/>
        <v>2.7307063491839992E-2</v>
      </c>
      <c r="ET193" s="56">
        <f t="shared" ca="1" si="172"/>
        <v>4.5511772486399989E-2</v>
      </c>
      <c r="EU193" s="82">
        <f t="shared" ca="1" si="144"/>
        <v>9.1023544972799977E-2</v>
      </c>
      <c r="EV193" s="82">
        <f t="shared" ca="1" si="144"/>
        <v>0.18204708994559995</v>
      </c>
      <c r="EW193" s="82">
        <f t="shared" ca="1" si="144"/>
        <v>0.36409417989119991</v>
      </c>
      <c r="EX193" s="82">
        <f t="shared" ca="1" si="144"/>
        <v>0.72818835978239982</v>
      </c>
    </row>
    <row r="194" spans="19:154" x14ac:dyDescent="0.15">
      <c r="S194" s="36">
        <v>191</v>
      </c>
      <c r="T194" s="40">
        <f>引用信息!W213</f>
        <v>207.48467434464854</v>
      </c>
      <c r="U194" s="40">
        <f>引用信息!X213</f>
        <v>14.759609202351434</v>
      </c>
      <c r="V194" s="40">
        <f>引用信息!Y213</f>
        <v>5.8924799999999991</v>
      </c>
      <c r="W194" s="40">
        <f>引用信息!Z213</f>
        <v>1.5808326930000001</v>
      </c>
      <c r="X194" s="40">
        <f>引用信息!AA213</f>
        <v>0.45740375999999983</v>
      </c>
      <c r="Y194" s="37">
        <f>IF(INT(求节点($J$4:$J$21,$I$4:$I$21,节奏总纲!AD194))&gt;$I$21,$I$21,INT(求节点($J$4:$J$21,$I$4:$I$21,节奏总纲!AD194)))</f>
        <v>18</v>
      </c>
      <c r="Z194" s="37">
        <f>IF(INT(求节点($J$4:$J$21,$I$4:$I$21,节奏总纲!AE194))&gt;$I$21,$I$21,INT(求节点($J$4:$J$21,$I$4:$I$21,节奏总纲!AE194)))</f>
        <v>18</v>
      </c>
      <c r="AA194" s="37">
        <f>IF(INT(求节点($J$4:$J$21,$I$4:$I$21,节奏总纲!AF194))&gt;$I$21,$I$21,INT(求节点($J$4:$J$21,$I$4:$I$21,节奏总纲!AF194)))</f>
        <v>18</v>
      </c>
      <c r="AB194" s="37">
        <f>IF(INT(求节点($J$4:$J$21,$I$4:$I$21,节奏总纲!AG194))&gt;$I$21,$I$21,INT(求节点($J$4:$J$21,$I$4:$I$21,节奏总纲!AG194)))</f>
        <v>18</v>
      </c>
      <c r="AC194" s="37">
        <f>IF(INT(求节点($J$4:$J$21,$I$4:$I$21,节奏总纲!AH194))&gt;$I$21,$I$21,INT(求节点($J$4:$J$21,$I$4:$I$21,节奏总纲!AH194)))</f>
        <v>18</v>
      </c>
      <c r="AD194" s="55">
        <f>('[2]功能-行军令'!F$7+'[2]功能-行军令'!F$14+24*60/'[2]功能-行军令'!$F$18)*'[2]功能-行军令'!$AJ$7</f>
        <v>27.599999999999998</v>
      </c>
      <c r="AE194" s="55">
        <f>('[2]功能-行军令'!G$7+'[2]功能-行军令'!G$14+24*60/'[2]功能-行军令'!$F$18)*'[2]功能-行军令'!$AJ$7</f>
        <v>40.199999999999996</v>
      </c>
      <c r="AF194" s="55">
        <f>('[2]功能-行军令'!H$7+'[2]功能-行军令'!H$14+24*60/'[2]功能-行军令'!$F$18)*'[2]功能-行军令'!$AJ$7</f>
        <v>54.6</v>
      </c>
      <c r="AG194" s="55">
        <f>('[2]功能-行军令'!I$7+'[2]功能-行军令'!I$14+24*60/'[2]功能-行军令'!$F$18)*'[2]功能-行军令'!$AJ$7</f>
        <v>61.8</v>
      </c>
      <c r="AH194" s="55">
        <f>('[2]功能-行军令'!J$7+'[2]功能-行军令'!J$14+24*60/'[2]功能-行军令'!$F$18)*'[2]功能-行军令'!$AJ$7</f>
        <v>61.8</v>
      </c>
      <c r="AL194" s="35">
        <v>191</v>
      </c>
      <c r="AM194" s="28">
        <f t="shared" ca="1" si="173"/>
        <v>10.411701111757271</v>
      </c>
      <c r="AN194" s="28">
        <f t="shared" ca="1" si="173"/>
        <v>5.6396714355351882</v>
      </c>
      <c r="AO194" s="28">
        <f t="shared" ca="1" si="173"/>
        <v>3.5618977487590664</v>
      </c>
      <c r="AP194" s="28">
        <f t="shared" ca="1" si="173"/>
        <v>2.4609475355062638</v>
      </c>
      <c r="AQ194" s="28">
        <f t="shared" ca="1" si="173"/>
        <v>2.1656338312455126</v>
      </c>
      <c r="AR194" s="28">
        <f t="shared" ca="1" si="173"/>
        <v>2.1656338312455126</v>
      </c>
      <c r="AS194" s="28">
        <f t="shared" ca="1" si="173"/>
        <v>2.1656338312455126</v>
      </c>
      <c r="AT194" s="28">
        <f t="shared" ca="1" si="173"/>
        <v>2.1656338312455126</v>
      </c>
      <c r="AU194" s="28">
        <f t="shared" ca="1" si="159"/>
        <v>2.1656338312455126</v>
      </c>
      <c r="AV194" s="28">
        <f t="shared" ca="1" si="174"/>
        <v>2.1656338312455126</v>
      </c>
      <c r="AW194" s="28">
        <f t="shared" ca="1" si="174"/>
        <v>2.1656338312455126</v>
      </c>
      <c r="AX194" s="28">
        <f t="shared" ca="1" si="174"/>
        <v>4.3312676624910251</v>
      </c>
      <c r="AY194" s="28">
        <f t="shared" ca="1" si="174"/>
        <v>6.4969014937365372</v>
      </c>
      <c r="AZ194" s="28">
        <f t="shared" ca="1" si="174"/>
        <v>10.828169156227563</v>
      </c>
      <c r="BA194" s="28">
        <f t="shared" ca="1" si="139"/>
        <v>21.656338312455127</v>
      </c>
      <c r="BB194" s="28">
        <f t="shared" ca="1" si="139"/>
        <v>43.312676624910253</v>
      </c>
      <c r="BC194" s="28">
        <f t="shared" ca="1" si="139"/>
        <v>86.625353249820506</v>
      </c>
      <c r="BD194" s="28">
        <f t="shared" ca="1" si="139"/>
        <v>173.25070649964101</v>
      </c>
      <c r="BE194" s="28"/>
      <c r="BF194" s="28">
        <f t="shared" ca="1" si="125"/>
        <v>383.7350676495584</v>
      </c>
      <c r="BG194" s="28"/>
      <c r="BI194" s="28"/>
      <c r="BJ194" s="28"/>
      <c r="BK194" s="28"/>
      <c r="BL194" s="36">
        <v>191</v>
      </c>
      <c r="BM194" s="36">
        <f t="shared" ref="BM194:BZ203" ca="1" si="175">IF(OFFSET($X$3,$S194,BM$1)&lt;BM$3,0,
OFFSET($S$3,$S194,BM$1)
*IFERROR(INDEX($K$49:$K$66,OFFSET($X$3,$S194,BM$1)-BM$3+1),0)
*OFFSET($AC$3,$S194,BM$1)
/(INDEX($D$4:$D$21,BM$3)
*INDEX($E$4:$E$21,BM$3)))</f>
        <v>8.8101184798650749</v>
      </c>
      <c r="BN194" s="36">
        <f t="shared" ca="1" si="175"/>
        <v>4.7721475099269162</v>
      </c>
      <c r="BO194" s="36">
        <f t="shared" ca="1" si="175"/>
        <v>3.0139879010064732</v>
      </c>
      <c r="BP194" s="36">
        <f t="shared" ca="1" si="175"/>
        <v>2.0823916406953811</v>
      </c>
      <c r="BQ194" s="36">
        <f t="shared" ca="1" si="175"/>
        <v>1.8325046438119357</v>
      </c>
      <c r="BR194" s="36">
        <f t="shared" ca="1" si="175"/>
        <v>1.8325046438119357</v>
      </c>
      <c r="BS194" s="36">
        <f t="shared" ca="1" si="175"/>
        <v>1.8325046438119357</v>
      </c>
      <c r="BT194" s="36">
        <f t="shared" ca="1" si="175"/>
        <v>1.8325046438119357</v>
      </c>
      <c r="BU194" s="36">
        <f t="shared" ca="1" si="175"/>
        <v>1.8325046438119357</v>
      </c>
      <c r="BV194" s="56">
        <f t="shared" ca="1" si="175"/>
        <v>1.8325046438119357</v>
      </c>
      <c r="BW194" s="56">
        <f t="shared" ca="1" si="175"/>
        <v>1.8325046438119357</v>
      </c>
      <c r="BX194" s="56">
        <f t="shared" ca="1" si="175"/>
        <v>3.6650092876238713</v>
      </c>
      <c r="BY194" s="56">
        <f t="shared" ca="1" si="175"/>
        <v>5.4975139314358072</v>
      </c>
      <c r="BZ194" s="56">
        <f t="shared" ca="1" si="175"/>
        <v>9.162523219059679</v>
      </c>
      <c r="CA194" s="82">
        <f t="shared" ca="1" si="140"/>
        <v>18.325046438119358</v>
      </c>
      <c r="CB194" s="82">
        <f t="shared" ca="1" si="140"/>
        <v>36.650092876238716</v>
      </c>
      <c r="CC194" s="82">
        <f t="shared" ca="1" si="140"/>
        <v>73.300185752477432</v>
      </c>
      <c r="CD194" s="82">
        <f t="shared" ca="1" si="140"/>
        <v>146.60037150495486</v>
      </c>
      <c r="CE194" s="36">
        <f t="shared" ref="CE194:CR203" ca="1" si="176">IF(OFFSET($X$3,$S194,CE$1)&lt;CE$3,0,
OFFSET($S$3,$S194,CE$1)
*IFERROR(INDEX($K$49:$K$66,OFFSET($X$3,$S194,CE$1)-CE$3+1),0)
*OFFSET($AC$3,$S194,CE$1)
/(INDEX($D$4:$D$21,CE$3)
*INDEX($E$4:$E$21,CE$3)))</f>
        <v>0.91282506143773479</v>
      </c>
      <c r="CF194" s="36">
        <f t="shared" ca="1" si="176"/>
        <v>0.49444690827877302</v>
      </c>
      <c r="CG194" s="36">
        <f t="shared" ca="1" si="176"/>
        <v>0.31228225786027769</v>
      </c>
      <c r="CH194" s="36">
        <f t="shared" ca="1" si="176"/>
        <v>0.21575865088528273</v>
      </c>
      <c r="CI194" s="36">
        <f t="shared" ca="1" si="176"/>
        <v>0.18986761277904884</v>
      </c>
      <c r="CJ194" s="36">
        <f t="shared" ca="1" si="176"/>
        <v>0.18986761277904884</v>
      </c>
      <c r="CK194" s="36">
        <f t="shared" ca="1" si="176"/>
        <v>0.18986761277904884</v>
      </c>
      <c r="CL194" s="36">
        <f t="shared" ca="1" si="176"/>
        <v>0.18986761277904884</v>
      </c>
      <c r="CM194" s="36">
        <f t="shared" ca="1" si="176"/>
        <v>0.18986761277904884</v>
      </c>
      <c r="CN194" s="56">
        <f t="shared" ca="1" si="176"/>
        <v>0.18986761277904884</v>
      </c>
      <c r="CO194" s="56">
        <f t="shared" ca="1" si="176"/>
        <v>0.18986761277904884</v>
      </c>
      <c r="CP194" s="56">
        <f t="shared" ca="1" si="176"/>
        <v>0.37973522555809769</v>
      </c>
      <c r="CQ194" s="56">
        <f t="shared" ca="1" si="176"/>
        <v>0.56960283833714642</v>
      </c>
      <c r="CR194" s="56">
        <f t="shared" ca="1" si="176"/>
        <v>0.94933806389524422</v>
      </c>
      <c r="CS194" s="82">
        <f t="shared" ca="1" si="141"/>
        <v>1.8986761277904884</v>
      </c>
      <c r="CT194" s="82">
        <f t="shared" ca="1" si="141"/>
        <v>3.7973522555809769</v>
      </c>
      <c r="CU194" s="82">
        <f t="shared" ca="1" si="141"/>
        <v>7.5947045111619538</v>
      </c>
      <c r="CV194" s="82">
        <f t="shared" ca="1" si="141"/>
        <v>15.189409022323908</v>
      </c>
      <c r="CW194" s="36">
        <f t="shared" ref="CW194:DJ203" ca="1" si="177">IF(OFFSET($X$3,$S194,CW$1)&lt;CW$3,0,
OFFSET($S$3,$S194,CW$1)
*IFERROR(INDEX($K$49:$K$66,OFFSET($X$3,$S194,CW$1)-CW$3+1),0)
*OFFSET($AC$3,$S194,CW$1)
/(INDEX($D$4:$D$21,CW$3)
*INDEX($E$4:$E$21,CW$3)))</f>
        <v>0.49496831999999996</v>
      </c>
      <c r="CX194" s="36">
        <f t="shared" ca="1" si="177"/>
        <v>0.26810783999999999</v>
      </c>
      <c r="CY194" s="36">
        <f t="shared" ca="1" si="177"/>
        <v>0.16933126736842105</v>
      </c>
      <c r="CZ194" s="36">
        <f t="shared" ca="1" si="177"/>
        <v>0.11699251199999998</v>
      </c>
      <c r="DA194" s="36">
        <f t="shared" ca="1" si="177"/>
        <v>0.10295341056</v>
      </c>
      <c r="DB194" s="36">
        <f t="shared" ca="1" si="177"/>
        <v>0.10295341056</v>
      </c>
      <c r="DC194" s="36">
        <f t="shared" ca="1" si="177"/>
        <v>0.10295341056</v>
      </c>
      <c r="DD194" s="36">
        <f t="shared" ca="1" si="177"/>
        <v>0.10295341056</v>
      </c>
      <c r="DE194" s="36">
        <f t="shared" ca="1" si="177"/>
        <v>0.10295341056</v>
      </c>
      <c r="DF194" s="56">
        <f t="shared" ca="1" si="177"/>
        <v>0.10295341056</v>
      </c>
      <c r="DG194" s="56">
        <f t="shared" ca="1" si="177"/>
        <v>0.10295341056</v>
      </c>
      <c r="DH194" s="56">
        <f t="shared" ca="1" si="177"/>
        <v>0.20590682112</v>
      </c>
      <c r="DI194" s="56">
        <f t="shared" ca="1" si="177"/>
        <v>0.30886023167999999</v>
      </c>
      <c r="DJ194" s="56">
        <f t="shared" ca="1" si="177"/>
        <v>0.5147670527999999</v>
      </c>
      <c r="DK194" s="82">
        <f t="shared" ca="1" si="142"/>
        <v>1.0295341055999998</v>
      </c>
      <c r="DL194" s="82">
        <f t="shared" ca="1" si="142"/>
        <v>2.0590682111999996</v>
      </c>
      <c r="DM194" s="82">
        <f t="shared" ca="1" si="142"/>
        <v>4.1181364223999992</v>
      </c>
      <c r="DN194" s="82">
        <f t="shared" ca="1" si="142"/>
        <v>8.2362728447999984</v>
      </c>
      <c r="DO194" s="36">
        <f t="shared" ref="DO194:EB203" ca="1" si="178">IF(OFFSET($X$3,$S194,DO$1)&lt;DO$3,0,
OFFSET($S$3,$S194,DO$1)
*IFERROR(INDEX($K$49:$K$66,OFFSET($X$3,$S194,DO$1)-DO$3+1),0)
*OFFSET($AC$3,$S194,DO$1)
/(INDEX($D$4:$D$21,DO$3)
*INDEX($E$4:$E$21,DO$3)))</f>
        <v>0.15030070834984616</v>
      </c>
      <c r="DP194" s="36">
        <f t="shared" ca="1" si="178"/>
        <v>8.1412883689500004E-2</v>
      </c>
      <c r="DQ194" s="36">
        <f t="shared" ca="1" si="178"/>
        <v>5.1418663382842109E-2</v>
      </c>
      <c r="DR194" s="36">
        <f t="shared" ca="1" si="178"/>
        <v>3.55256219736E-2</v>
      </c>
      <c r="DS194" s="36">
        <f t="shared" ca="1" si="178"/>
        <v>3.1262547336768004E-2</v>
      </c>
      <c r="DT194" s="36">
        <f t="shared" ca="1" si="178"/>
        <v>3.1262547336768004E-2</v>
      </c>
      <c r="DU194" s="36">
        <f t="shared" ca="1" si="178"/>
        <v>3.1262547336768004E-2</v>
      </c>
      <c r="DV194" s="36">
        <f t="shared" ca="1" si="178"/>
        <v>3.1262547336768004E-2</v>
      </c>
      <c r="DW194" s="36">
        <f t="shared" ca="1" si="178"/>
        <v>3.1262547336768004E-2</v>
      </c>
      <c r="DX194" s="56">
        <f t="shared" ca="1" si="178"/>
        <v>3.1262547336768004E-2</v>
      </c>
      <c r="DY194" s="56">
        <f t="shared" ca="1" si="178"/>
        <v>3.1262547336768004E-2</v>
      </c>
      <c r="DZ194" s="56">
        <f t="shared" ca="1" si="178"/>
        <v>6.2525094673536008E-2</v>
      </c>
      <c r="EA194" s="56">
        <f t="shared" ca="1" si="178"/>
        <v>9.3787642010303998E-2</v>
      </c>
      <c r="EB194" s="56">
        <f t="shared" ca="1" si="178"/>
        <v>0.15631273668384002</v>
      </c>
      <c r="EC194" s="82">
        <f t="shared" ca="1" si="143"/>
        <v>0.31262547336768004</v>
      </c>
      <c r="ED194" s="82">
        <f t="shared" ca="1" si="143"/>
        <v>0.62525094673536008</v>
      </c>
      <c r="EE194" s="82">
        <f t="shared" ca="1" si="143"/>
        <v>1.2505018934707202</v>
      </c>
      <c r="EF194" s="82">
        <f t="shared" ca="1" si="143"/>
        <v>2.5010037869414403</v>
      </c>
      <c r="EG194" s="36">
        <f t="shared" ref="EG194:ET203" ca="1" si="179">IF(OFFSET($X$3,$S194,EG$1)&lt;EG$3,0,
OFFSET($S$3,$S194,EG$1)
*IFERROR(INDEX($K$49:$K$66,OFFSET($X$3,$S194,EG$1)-EG$3+1),0)
*OFFSET($AC$3,$S194,EG$1)
/(INDEX($D$4:$D$21,EG$3)
*INDEX($E$4:$E$21,EG$3)))</f>
        <v>4.3488542104615363E-2</v>
      </c>
      <c r="EH194" s="36">
        <f t="shared" ca="1" si="179"/>
        <v>2.3556293639999989E-2</v>
      </c>
      <c r="EI194" s="36">
        <f t="shared" ca="1" si="179"/>
        <v>1.4877659141052624E-2</v>
      </c>
      <c r="EJ194" s="36">
        <f t="shared" ca="1" si="179"/>
        <v>1.0279109951999994E-2</v>
      </c>
      <c r="EK194" s="36">
        <f t="shared" ca="1" si="179"/>
        <v>9.0456167577599965E-3</v>
      </c>
      <c r="EL194" s="36">
        <f t="shared" ca="1" si="179"/>
        <v>9.0456167577599965E-3</v>
      </c>
      <c r="EM194" s="36">
        <f t="shared" ca="1" si="179"/>
        <v>9.0456167577599965E-3</v>
      </c>
      <c r="EN194" s="36">
        <f t="shared" ca="1" si="179"/>
        <v>9.0456167577599965E-3</v>
      </c>
      <c r="EO194" s="36">
        <f t="shared" ca="1" si="179"/>
        <v>9.0456167577599965E-3</v>
      </c>
      <c r="EP194" s="56">
        <f t="shared" ca="1" si="179"/>
        <v>9.0456167577599965E-3</v>
      </c>
      <c r="EQ194" s="56">
        <f t="shared" ca="1" si="179"/>
        <v>9.0456167577599965E-3</v>
      </c>
      <c r="ER194" s="56">
        <f t="shared" ca="1" si="179"/>
        <v>1.8091233515519993E-2</v>
      </c>
      <c r="ES194" s="56">
        <f t="shared" ca="1" si="179"/>
        <v>2.7136850273279989E-2</v>
      </c>
      <c r="ET194" s="56">
        <f t="shared" ca="1" si="179"/>
        <v>4.5228083788799986E-2</v>
      </c>
      <c r="EU194" s="82">
        <f t="shared" ca="1" si="144"/>
        <v>9.0456167577599972E-2</v>
      </c>
      <c r="EV194" s="82">
        <f t="shared" ca="1" si="144"/>
        <v>0.18091233515519994</v>
      </c>
      <c r="EW194" s="82">
        <f t="shared" ca="1" si="144"/>
        <v>0.36182467031039989</v>
      </c>
      <c r="EX194" s="82">
        <f t="shared" ca="1" si="144"/>
        <v>0.72364934062079977</v>
      </c>
    </row>
    <row r="195" spans="19:154" x14ac:dyDescent="0.15">
      <c r="S195" s="36">
        <v>192</v>
      </c>
      <c r="T195" s="40">
        <f>引用信息!W214</f>
        <v>206.18324717582013</v>
      </c>
      <c r="U195" s="40">
        <f>引用信息!X214</f>
        <v>14.667031008429877</v>
      </c>
      <c r="V195" s="40">
        <f>引用信息!Y214</f>
        <v>5.8555200000000003</v>
      </c>
      <c r="W195" s="40">
        <f>引用信息!Z214</f>
        <v>1.5709170757500004</v>
      </c>
      <c r="X195" s="40">
        <f>引用信息!AA214</f>
        <v>0.45453473999999994</v>
      </c>
      <c r="Y195" s="37">
        <f>IF(INT(求节点($J$4:$J$21,$I$4:$I$21,节奏总纲!AD195))&gt;$I$21,$I$21,INT(求节点($J$4:$J$21,$I$4:$I$21,节奏总纲!AD195)))</f>
        <v>18</v>
      </c>
      <c r="Z195" s="37">
        <f>IF(INT(求节点($J$4:$J$21,$I$4:$I$21,节奏总纲!AE195))&gt;$I$21,$I$21,INT(求节点($J$4:$J$21,$I$4:$I$21,节奏总纲!AE195)))</f>
        <v>18</v>
      </c>
      <c r="AA195" s="37">
        <f>IF(INT(求节点($J$4:$J$21,$I$4:$I$21,节奏总纲!AF195))&gt;$I$21,$I$21,INT(求节点($J$4:$J$21,$I$4:$I$21,节奏总纲!AF195)))</f>
        <v>18</v>
      </c>
      <c r="AB195" s="37">
        <f>IF(INT(求节点($J$4:$J$21,$I$4:$I$21,节奏总纲!AG195))&gt;$I$21,$I$21,INT(求节点($J$4:$J$21,$I$4:$I$21,节奏总纲!AG195)))</f>
        <v>18</v>
      </c>
      <c r="AC195" s="37">
        <f>IF(INT(求节点($J$4:$J$21,$I$4:$I$21,节奏总纲!AH195))&gt;$I$21,$I$21,INT(求节点($J$4:$J$21,$I$4:$I$21,节奏总纲!AH195)))</f>
        <v>18</v>
      </c>
      <c r="AD195" s="55">
        <f>('[2]功能-行军令'!F$7+'[2]功能-行军令'!F$14+24*60/'[2]功能-行军令'!$F$18)*'[2]功能-行军令'!$AJ$7</f>
        <v>27.599999999999998</v>
      </c>
      <c r="AE195" s="55">
        <f>('[2]功能-行军令'!G$7+'[2]功能-行军令'!G$14+24*60/'[2]功能-行军令'!$F$18)*'[2]功能-行军令'!$AJ$7</f>
        <v>40.199999999999996</v>
      </c>
      <c r="AF195" s="55">
        <f>('[2]功能-行军令'!H$7+'[2]功能-行军令'!H$14+24*60/'[2]功能-行军令'!$F$18)*'[2]功能-行军令'!$AJ$7</f>
        <v>54.6</v>
      </c>
      <c r="AG195" s="55">
        <f>('[2]功能-行军令'!I$7+'[2]功能-行军令'!I$14+24*60/'[2]功能-行军令'!$F$18)*'[2]功能-行军令'!$AJ$7</f>
        <v>61.8</v>
      </c>
      <c r="AH195" s="55">
        <f>('[2]功能-行军令'!J$7+'[2]功能-行军令'!J$14+24*60/'[2]功能-行军令'!$F$18)*'[2]功能-行军令'!$AJ$7</f>
        <v>61.8</v>
      </c>
      <c r="AL195" s="35">
        <v>192</v>
      </c>
      <c r="AM195" s="28">
        <f t="shared" ref="AM195:AT204" ca="1" si="180">SUMIF($BM$3:$EX$3,AM$3,$BM195:$EX195)</f>
        <v>10.346394742776718</v>
      </c>
      <c r="AN195" s="28">
        <f t="shared" ca="1" si="180"/>
        <v>5.6042971523373888</v>
      </c>
      <c r="AO195" s="28">
        <f t="shared" ca="1" si="180"/>
        <v>3.5395560962130879</v>
      </c>
      <c r="AP195" s="28">
        <f t="shared" ca="1" si="180"/>
        <v>2.4455114846563148</v>
      </c>
      <c r="AQ195" s="28">
        <f t="shared" ca="1" si="180"/>
        <v>2.152050106497557</v>
      </c>
      <c r="AR195" s="28">
        <f t="shared" ca="1" si="180"/>
        <v>2.152050106497557</v>
      </c>
      <c r="AS195" s="28">
        <f t="shared" ca="1" si="180"/>
        <v>2.152050106497557</v>
      </c>
      <c r="AT195" s="28">
        <f t="shared" ca="1" si="180"/>
        <v>2.152050106497557</v>
      </c>
      <c r="AU195" s="28">
        <f t="shared" ca="1" si="159"/>
        <v>2.152050106497557</v>
      </c>
      <c r="AV195" s="28">
        <f t="shared" ca="1" si="174"/>
        <v>2.152050106497557</v>
      </c>
      <c r="AW195" s="28">
        <f t="shared" ca="1" si="174"/>
        <v>2.152050106497557</v>
      </c>
      <c r="AX195" s="28">
        <f t="shared" ca="1" si="174"/>
        <v>4.304100212995114</v>
      </c>
      <c r="AY195" s="28">
        <f t="shared" ca="1" si="174"/>
        <v>6.4561503194926715</v>
      </c>
      <c r="AZ195" s="28">
        <f t="shared" ca="1" si="174"/>
        <v>10.760250532487786</v>
      </c>
      <c r="BA195" s="28">
        <f t="shared" ca="1" si="139"/>
        <v>21.520501064975573</v>
      </c>
      <c r="BB195" s="28">
        <f t="shared" ca="1" si="139"/>
        <v>43.041002129951146</v>
      </c>
      <c r="BC195" s="28">
        <f t="shared" ca="1" si="139"/>
        <v>86.082004259902291</v>
      </c>
      <c r="BD195" s="28">
        <f t="shared" ca="1" si="139"/>
        <v>172.16400851980458</v>
      </c>
      <c r="BE195" s="28"/>
      <c r="BF195" s="28">
        <f t="shared" ca="1" si="125"/>
        <v>381.32812726107557</v>
      </c>
      <c r="BG195" s="28"/>
      <c r="BI195" s="28"/>
      <c r="BJ195" s="28"/>
      <c r="BK195" s="28"/>
      <c r="BL195" s="36">
        <v>192</v>
      </c>
      <c r="BM195" s="36">
        <f t="shared" ca="1" si="175"/>
        <v>8.7548578800809782</v>
      </c>
      <c r="BN195" s="36">
        <f t="shared" ca="1" si="175"/>
        <v>4.7422146850438631</v>
      </c>
      <c r="BO195" s="36">
        <f t="shared" ca="1" si="175"/>
        <v>2.9950829589750714</v>
      </c>
      <c r="BP195" s="36">
        <f t="shared" ca="1" si="175"/>
        <v>2.0693300443827765</v>
      </c>
      <c r="BQ195" s="36">
        <f t="shared" ca="1" si="175"/>
        <v>1.8210104390568433</v>
      </c>
      <c r="BR195" s="36">
        <f t="shared" ca="1" si="175"/>
        <v>1.8210104390568433</v>
      </c>
      <c r="BS195" s="36">
        <f t="shared" ca="1" si="175"/>
        <v>1.8210104390568433</v>
      </c>
      <c r="BT195" s="36">
        <f t="shared" ca="1" si="175"/>
        <v>1.8210104390568433</v>
      </c>
      <c r="BU195" s="36">
        <f t="shared" ca="1" si="175"/>
        <v>1.8210104390568433</v>
      </c>
      <c r="BV195" s="56">
        <f t="shared" ca="1" si="175"/>
        <v>1.8210104390568433</v>
      </c>
      <c r="BW195" s="56">
        <f t="shared" ca="1" si="175"/>
        <v>1.8210104390568433</v>
      </c>
      <c r="BX195" s="56">
        <f t="shared" ca="1" si="175"/>
        <v>3.6420208781136867</v>
      </c>
      <c r="BY195" s="56">
        <f t="shared" ca="1" si="175"/>
        <v>5.4630313171705289</v>
      </c>
      <c r="BZ195" s="56">
        <f t="shared" ca="1" si="175"/>
        <v>9.1050521952842161</v>
      </c>
      <c r="CA195" s="82">
        <f t="shared" ca="1" si="140"/>
        <v>18.210104390568432</v>
      </c>
      <c r="CB195" s="82">
        <f t="shared" ca="1" si="140"/>
        <v>36.420208781136864</v>
      </c>
      <c r="CC195" s="82">
        <f t="shared" ca="1" si="140"/>
        <v>72.840417562273728</v>
      </c>
      <c r="CD195" s="82">
        <f t="shared" ca="1" si="140"/>
        <v>145.68083512454746</v>
      </c>
      <c r="CE195" s="36">
        <f t="shared" ca="1" si="176"/>
        <v>0.90709945621366295</v>
      </c>
      <c r="CF195" s="36">
        <f t="shared" ca="1" si="176"/>
        <v>0.49134553878240078</v>
      </c>
      <c r="CG195" s="36">
        <f t="shared" ca="1" si="176"/>
        <v>0.31032349817835836</v>
      </c>
      <c r="CH195" s="36">
        <f t="shared" ca="1" si="176"/>
        <v>0.21440532601413848</v>
      </c>
      <c r="CI195" s="36">
        <f t="shared" ca="1" si="176"/>
        <v>0.18867668689244188</v>
      </c>
      <c r="CJ195" s="36">
        <f t="shared" ca="1" si="176"/>
        <v>0.18867668689244188</v>
      </c>
      <c r="CK195" s="36">
        <f t="shared" ca="1" si="176"/>
        <v>0.18867668689244188</v>
      </c>
      <c r="CL195" s="36">
        <f t="shared" ca="1" si="176"/>
        <v>0.18867668689244188</v>
      </c>
      <c r="CM195" s="36">
        <f t="shared" ca="1" si="176"/>
        <v>0.18867668689244188</v>
      </c>
      <c r="CN195" s="56">
        <f t="shared" ca="1" si="176"/>
        <v>0.18867668689244188</v>
      </c>
      <c r="CO195" s="56">
        <f t="shared" ca="1" si="176"/>
        <v>0.18867668689244188</v>
      </c>
      <c r="CP195" s="56">
        <f t="shared" ca="1" si="176"/>
        <v>0.37735337378488376</v>
      </c>
      <c r="CQ195" s="56">
        <f t="shared" ca="1" si="176"/>
        <v>0.56603006067732575</v>
      </c>
      <c r="CR195" s="56">
        <f t="shared" ca="1" si="176"/>
        <v>0.94338343446220974</v>
      </c>
      <c r="CS195" s="82">
        <f t="shared" ca="1" si="141"/>
        <v>1.8867668689244195</v>
      </c>
      <c r="CT195" s="82">
        <f t="shared" ca="1" si="141"/>
        <v>3.7735337378488389</v>
      </c>
      <c r="CU195" s="82">
        <f t="shared" ca="1" si="141"/>
        <v>7.5470674756976779</v>
      </c>
      <c r="CV195" s="82">
        <f t="shared" ca="1" si="141"/>
        <v>15.094134951395356</v>
      </c>
      <c r="CW195" s="36">
        <f t="shared" ca="1" si="177"/>
        <v>0.49186368000000003</v>
      </c>
      <c r="CX195" s="36">
        <f t="shared" ca="1" si="177"/>
        <v>0.26642616000000002</v>
      </c>
      <c r="CY195" s="36">
        <f t="shared" ca="1" si="177"/>
        <v>0.16826915368421053</v>
      </c>
      <c r="CZ195" s="36">
        <f t="shared" ca="1" si="177"/>
        <v>0.11625868799999999</v>
      </c>
      <c r="DA195" s="36">
        <f t="shared" ca="1" si="177"/>
        <v>0.10230764544</v>
      </c>
      <c r="DB195" s="36">
        <f t="shared" ca="1" si="177"/>
        <v>0.10230764544</v>
      </c>
      <c r="DC195" s="36">
        <f t="shared" ca="1" si="177"/>
        <v>0.10230764544</v>
      </c>
      <c r="DD195" s="36">
        <f t="shared" ca="1" si="177"/>
        <v>0.10230764544</v>
      </c>
      <c r="DE195" s="36">
        <f t="shared" ca="1" si="177"/>
        <v>0.10230764544</v>
      </c>
      <c r="DF195" s="56">
        <f t="shared" ca="1" si="177"/>
        <v>0.10230764544</v>
      </c>
      <c r="DG195" s="56">
        <f t="shared" ca="1" si="177"/>
        <v>0.10230764544</v>
      </c>
      <c r="DH195" s="56">
        <f t="shared" ca="1" si="177"/>
        <v>0.20461529087999999</v>
      </c>
      <c r="DI195" s="56">
        <f t="shared" ca="1" si="177"/>
        <v>0.30692293632000001</v>
      </c>
      <c r="DJ195" s="56">
        <f t="shared" ca="1" si="177"/>
        <v>0.51153822720000008</v>
      </c>
      <c r="DK195" s="82">
        <f t="shared" ca="1" si="142"/>
        <v>1.0230764544000002</v>
      </c>
      <c r="DL195" s="82">
        <f t="shared" ca="1" si="142"/>
        <v>2.0461529088000003</v>
      </c>
      <c r="DM195" s="82">
        <f t="shared" ca="1" si="142"/>
        <v>4.0923058176000007</v>
      </c>
      <c r="DN195" s="82">
        <f t="shared" ca="1" si="142"/>
        <v>8.1846116352000013</v>
      </c>
      <c r="DO195" s="36">
        <f t="shared" ca="1" si="178"/>
        <v>0.14935796197130774</v>
      </c>
      <c r="DP195" s="36">
        <f t="shared" ca="1" si="178"/>
        <v>8.0902229401125028E-2</v>
      </c>
      <c r="DQ195" s="36">
        <f t="shared" ca="1" si="178"/>
        <v>5.109614488492107E-2</v>
      </c>
      <c r="DR195" s="36">
        <f t="shared" ca="1" si="178"/>
        <v>3.5302791011400006E-2</v>
      </c>
      <c r="DS195" s="36">
        <f t="shared" ca="1" si="178"/>
        <v>3.1066456090032009E-2</v>
      </c>
      <c r="DT195" s="36">
        <f t="shared" ca="1" si="178"/>
        <v>3.1066456090032009E-2</v>
      </c>
      <c r="DU195" s="36">
        <f t="shared" ca="1" si="178"/>
        <v>3.1066456090032009E-2</v>
      </c>
      <c r="DV195" s="36">
        <f t="shared" ca="1" si="178"/>
        <v>3.1066456090032009E-2</v>
      </c>
      <c r="DW195" s="36">
        <f t="shared" ca="1" si="178"/>
        <v>3.1066456090032009E-2</v>
      </c>
      <c r="DX195" s="56">
        <f t="shared" ca="1" si="178"/>
        <v>3.1066456090032009E-2</v>
      </c>
      <c r="DY195" s="56">
        <f t="shared" ca="1" si="178"/>
        <v>3.1066456090032009E-2</v>
      </c>
      <c r="DZ195" s="56">
        <f t="shared" ca="1" si="178"/>
        <v>6.2132912180064018E-2</v>
      </c>
      <c r="EA195" s="56">
        <f t="shared" ca="1" si="178"/>
        <v>9.319936827009602E-2</v>
      </c>
      <c r="EB195" s="56">
        <f t="shared" ca="1" si="178"/>
        <v>0.15533228045016004</v>
      </c>
      <c r="EC195" s="82">
        <f t="shared" ca="1" si="143"/>
        <v>0.31066456090032007</v>
      </c>
      <c r="ED195" s="82">
        <f t="shared" ca="1" si="143"/>
        <v>0.62132912180064015</v>
      </c>
      <c r="EE195" s="82">
        <f t="shared" ca="1" si="143"/>
        <v>1.2426582436012803</v>
      </c>
      <c r="EF195" s="82">
        <f t="shared" ca="1" si="143"/>
        <v>2.4853164872025606</v>
      </c>
      <c r="EG195" s="36">
        <f t="shared" ca="1" si="179"/>
        <v>4.3215764510769222E-2</v>
      </c>
      <c r="EH195" s="36">
        <f t="shared" ca="1" si="179"/>
        <v>2.3408539109999998E-2</v>
      </c>
      <c r="EI195" s="36">
        <f t="shared" ca="1" si="179"/>
        <v>1.4784340490526314E-2</v>
      </c>
      <c r="EJ195" s="36">
        <f t="shared" ca="1" si="179"/>
        <v>1.0214635247999997E-2</v>
      </c>
      <c r="EK195" s="36">
        <f t="shared" ca="1" si="179"/>
        <v>8.988879018239998E-3</v>
      </c>
      <c r="EL195" s="36">
        <f t="shared" ca="1" si="179"/>
        <v>8.988879018239998E-3</v>
      </c>
      <c r="EM195" s="36">
        <f t="shared" ca="1" si="179"/>
        <v>8.988879018239998E-3</v>
      </c>
      <c r="EN195" s="36">
        <f t="shared" ca="1" si="179"/>
        <v>8.988879018239998E-3</v>
      </c>
      <c r="EO195" s="36">
        <f t="shared" ca="1" si="179"/>
        <v>8.988879018239998E-3</v>
      </c>
      <c r="EP195" s="56">
        <f t="shared" ca="1" si="179"/>
        <v>8.988879018239998E-3</v>
      </c>
      <c r="EQ195" s="56">
        <f t="shared" ca="1" si="179"/>
        <v>8.988879018239998E-3</v>
      </c>
      <c r="ER195" s="56">
        <f t="shared" ca="1" si="179"/>
        <v>1.7977758036479996E-2</v>
      </c>
      <c r="ES195" s="56">
        <f t="shared" ca="1" si="179"/>
        <v>2.6966637054719998E-2</v>
      </c>
      <c r="ET195" s="56">
        <f t="shared" ca="1" si="179"/>
        <v>4.494439509119999E-2</v>
      </c>
      <c r="EU195" s="82">
        <f t="shared" ca="1" si="144"/>
        <v>8.988879018239998E-2</v>
      </c>
      <c r="EV195" s="82">
        <f t="shared" ca="1" si="144"/>
        <v>0.17977758036479996</v>
      </c>
      <c r="EW195" s="82">
        <f t="shared" ca="1" si="144"/>
        <v>0.35955516072959992</v>
      </c>
      <c r="EX195" s="82">
        <f t="shared" ca="1" si="144"/>
        <v>0.71911032145919984</v>
      </c>
    </row>
    <row r="196" spans="19:154" x14ac:dyDescent="0.15">
      <c r="S196" s="56">
        <v>193</v>
      </c>
      <c r="T196" s="40">
        <f>引用信息!W215</f>
        <v>204.88182000699166</v>
      </c>
      <c r="U196" s="40">
        <f>引用信息!X215</f>
        <v>14.574452814508318</v>
      </c>
      <c r="V196" s="40">
        <f>引用信息!Y215</f>
        <v>5.8185599999999997</v>
      </c>
      <c r="W196" s="40">
        <f>引用信息!Z215</f>
        <v>1.5610014585000003</v>
      </c>
      <c r="X196" s="40">
        <f>引用信息!AA215</f>
        <v>0.45166571999999988</v>
      </c>
      <c r="Y196" s="37">
        <f>IF(INT(求节点($J$4:$J$21,$I$4:$I$21,节奏总纲!AD196))&gt;$I$21,$I$21,INT(求节点($J$4:$J$21,$I$4:$I$21,节奏总纲!AD196)))</f>
        <v>18</v>
      </c>
      <c r="Z196" s="37">
        <f>IF(INT(求节点($J$4:$J$21,$I$4:$I$21,节奏总纲!AE196))&gt;$I$21,$I$21,INT(求节点($J$4:$J$21,$I$4:$I$21,节奏总纲!AE196)))</f>
        <v>18</v>
      </c>
      <c r="AA196" s="37">
        <f>IF(INT(求节点($J$4:$J$21,$I$4:$I$21,节奏总纲!AF196))&gt;$I$21,$I$21,INT(求节点($J$4:$J$21,$I$4:$I$21,节奏总纲!AF196)))</f>
        <v>18</v>
      </c>
      <c r="AB196" s="37">
        <f>IF(INT(求节点($J$4:$J$21,$I$4:$I$21,节奏总纲!AG196))&gt;$I$21,$I$21,INT(求节点($J$4:$J$21,$I$4:$I$21,节奏总纲!AG196)))</f>
        <v>18</v>
      </c>
      <c r="AC196" s="37">
        <f>IF(INT(求节点($J$4:$J$21,$I$4:$I$21,节奏总纲!AH196))&gt;$I$21,$I$21,INT(求节点($J$4:$J$21,$I$4:$I$21,节奏总纲!AH196)))</f>
        <v>18</v>
      </c>
      <c r="AD196" s="55">
        <f>('[2]功能-行军令'!F$7+'[2]功能-行军令'!F$14+24*60/'[2]功能-行军令'!$F$18)*'[2]功能-行军令'!$AJ$7</f>
        <v>27.599999999999998</v>
      </c>
      <c r="AE196" s="55">
        <f>('[2]功能-行军令'!G$7+'[2]功能-行军令'!G$14+24*60/'[2]功能-行军令'!$F$18)*'[2]功能-行军令'!$AJ$7</f>
        <v>40.199999999999996</v>
      </c>
      <c r="AF196" s="55">
        <f>('[2]功能-行军令'!H$7+'[2]功能-行军令'!H$14+24*60/'[2]功能-行军令'!$F$18)*'[2]功能-行军令'!$AJ$7</f>
        <v>54.6</v>
      </c>
      <c r="AG196" s="55">
        <f>('[2]功能-行军令'!I$7+'[2]功能-行军令'!I$14+24*60/'[2]功能-行军令'!$F$18)*'[2]功能-行军令'!$AJ$7</f>
        <v>61.8</v>
      </c>
      <c r="AH196" s="55">
        <f>('[2]功能-行军令'!J$7+'[2]功能-行军令'!J$14+24*60/'[2]功能-行军令'!$F$18)*'[2]功能-行军令'!$AJ$7</f>
        <v>61.8</v>
      </c>
      <c r="AL196" s="35">
        <v>193</v>
      </c>
      <c r="AM196" s="28">
        <f t="shared" ca="1" si="180"/>
        <v>10.281088373796157</v>
      </c>
      <c r="AN196" s="28">
        <f t="shared" ca="1" si="180"/>
        <v>5.5689228691395858</v>
      </c>
      <c r="AO196" s="28">
        <f t="shared" ca="1" si="180"/>
        <v>3.5172144436671071</v>
      </c>
      <c r="AP196" s="28">
        <f t="shared" ca="1" si="180"/>
        <v>2.430075433806365</v>
      </c>
      <c r="AQ196" s="28">
        <f t="shared" ca="1" si="180"/>
        <v>2.138466381749601</v>
      </c>
      <c r="AR196" s="28">
        <f t="shared" ca="1" si="180"/>
        <v>2.138466381749601</v>
      </c>
      <c r="AS196" s="28">
        <f t="shared" ca="1" si="180"/>
        <v>2.138466381749601</v>
      </c>
      <c r="AT196" s="28">
        <f t="shared" ca="1" si="180"/>
        <v>2.138466381749601</v>
      </c>
      <c r="AU196" s="28">
        <f t="shared" ca="1" si="159"/>
        <v>2.138466381749601</v>
      </c>
      <c r="AV196" s="28">
        <f t="shared" ca="1" si="174"/>
        <v>2.138466381749601</v>
      </c>
      <c r="AW196" s="28">
        <f t="shared" ca="1" si="174"/>
        <v>2.138466381749601</v>
      </c>
      <c r="AX196" s="28">
        <f t="shared" ca="1" si="174"/>
        <v>4.276932763499202</v>
      </c>
      <c r="AY196" s="28">
        <f t="shared" ca="1" si="174"/>
        <v>6.4153991452488022</v>
      </c>
      <c r="AZ196" s="28">
        <f t="shared" ca="1" si="174"/>
        <v>10.692331908748008</v>
      </c>
      <c r="BA196" s="28">
        <f t="shared" ca="1" si="139"/>
        <v>21.384663817496016</v>
      </c>
      <c r="BB196" s="28">
        <f t="shared" ca="1" si="139"/>
        <v>42.769327634992031</v>
      </c>
      <c r="BC196" s="28">
        <f t="shared" ca="1" si="139"/>
        <v>85.538655269984062</v>
      </c>
      <c r="BD196" s="28">
        <f t="shared" ca="1" si="139"/>
        <v>171.07731053996812</v>
      </c>
      <c r="BE196" s="28"/>
      <c r="BF196" s="28">
        <f t="shared" ca="1" si="125"/>
        <v>378.92118687259267</v>
      </c>
      <c r="BG196" s="28"/>
      <c r="BI196" s="28"/>
      <c r="BJ196" s="28"/>
      <c r="BK196" s="28"/>
      <c r="BL196" s="36">
        <v>193</v>
      </c>
      <c r="BM196" s="36">
        <f t="shared" ca="1" si="175"/>
        <v>8.6995972802968744</v>
      </c>
      <c r="BN196" s="36">
        <f t="shared" ca="1" si="175"/>
        <v>4.7122818601608074</v>
      </c>
      <c r="BO196" s="36">
        <f t="shared" ca="1" si="175"/>
        <v>2.9761780169436678</v>
      </c>
      <c r="BP196" s="36">
        <f t="shared" ca="1" si="175"/>
        <v>2.0562684480701701</v>
      </c>
      <c r="BQ196" s="36">
        <f t="shared" ca="1" si="175"/>
        <v>1.8095162343017501</v>
      </c>
      <c r="BR196" s="36">
        <f t="shared" ca="1" si="175"/>
        <v>1.8095162343017501</v>
      </c>
      <c r="BS196" s="36">
        <f t="shared" ca="1" si="175"/>
        <v>1.8095162343017501</v>
      </c>
      <c r="BT196" s="36">
        <f t="shared" ca="1" si="175"/>
        <v>1.8095162343017501</v>
      </c>
      <c r="BU196" s="36">
        <f t="shared" ca="1" si="175"/>
        <v>1.8095162343017501</v>
      </c>
      <c r="BV196" s="56">
        <f t="shared" ca="1" si="175"/>
        <v>1.8095162343017501</v>
      </c>
      <c r="BW196" s="56">
        <f t="shared" ca="1" si="175"/>
        <v>1.8095162343017501</v>
      </c>
      <c r="BX196" s="56">
        <f t="shared" ca="1" si="175"/>
        <v>3.6190324686035003</v>
      </c>
      <c r="BY196" s="56">
        <f t="shared" ca="1" si="175"/>
        <v>5.4285487029052497</v>
      </c>
      <c r="BZ196" s="56">
        <f t="shared" ca="1" si="175"/>
        <v>9.0475811715087531</v>
      </c>
      <c r="CA196" s="82">
        <f t="shared" ca="1" si="140"/>
        <v>18.095162343017506</v>
      </c>
      <c r="CB196" s="82">
        <f t="shared" ca="1" si="140"/>
        <v>36.190324686035012</v>
      </c>
      <c r="CC196" s="82">
        <f t="shared" ca="1" si="140"/>
        <v>72.380649372070025</v>
      </c>
      <c r="CD196" s="82">
        <f t="shared" ca="1" si="140"/>
        <v>144.76129874414005</v>
      </c>
      <c r="CE196" s="36">
        <f t="shared" ca="1" si="176"/>
        <v>0.90137385098959122</v>
      </c>
      <c r="CF196" s="36">
        <f t="shared" ca="1" si="176"/>
        <v>0.4882441692860286</v>
      </c>
      <c r="CG196" s="36">
        <f t="shared" ca="1" si="176"/>
        <v>0.30836473849643908</v>
      </c>
      <c r="CH196" s="36">
        <f t="shared" ca="1" si="176"/>
        <v>0.21305200114299427</v>
      </c>
      <c r="CI196" s="36">
        <f t="shared" ca="1" si="176"/>
        <v>0.18748576100583497</v>
      </c>
      <c r="CJ196" s="36">
        <f t="shared" ca="1" si="176"/>
        <v>0.18748576100583497</v>
      </c>
      <c r="CK196" s="36">
        <f t="shared" ca="1" si="176"/>
        <v>0.18748576100583497</v>
      </c>
      <c r="CL196" s="36">
        <f t="shared" ca="1" si="176"/>
        <v>0.18748576100583497</v>
      </c>
      <c r="CM196" s="36">
        <f t="shared" ca="1" si="176"/>
        <v>0.18748576100583497</v>
      </c>
      <c r="CN196" s="56">
        <f t="shared" ca="1" si="176"/>
        <v>0.18748576100583497</v>
      </c>
      <c r="CO196" s="56">
        <f t="shared" ca="1" si="176"/>
        <v>0.18748576100583497</v>
      </c>
      <c r="CP196" s="56">
        <f t="shared" ca="1" si="176"/>
        <v>0.37497152201166994</v>
      </c>
      <c r="CQ196" s="56">
        <f t="shared" ca="1" si="176"/>
        <v>0.56245728301750486</v>
      </c>
      <c r="CR196" s="56">
        <f t="shared" ca="1" si="176"/>
        <v>0.93742880502917492</v>
      </c>
      <c r="CS196" s="82">
        <f t="shared" ca="1" si="141"/>
        <v>1.8748576100583498</v>
      </c>
      <c r="CT196" s="82">
        <f t="shared" ca="1" si="141"/>
        <v>3.7497152201166997</v>
      </c>
      <c r="CU196" s="82">
        <f t="shared" ca="1" si="141"/>
        <v>7.4994304402333993</v>
      </c>
      <c r="CV196" s="82">
        <f t="shared" ca="1" si="141"/>
        <v>14.998860880466799</v>
      </c>
      <c r="CW196" s="36">
        <f t="shared" ca="1" si="177"/>
        <v>0.48875903999999998</v>
      </c>
      <c r="CX196" s="36">
        <f t="shared" ca="1" si="177"/>
        <v>0.26474448</v>
      </c>
      <c r="CY196" s="36">
        <f t="shared" ca="1" si="177"/>
        <v>0.16720704</v>
      </c>
      <c r="CZ196" s="36">
        <f t="shared" ca="1" si="177"/>
        <v>0.11552486399999998</v>
      </c>
      <c r="DA196" s="36">
        <f t="shared" ca="1" si="177"/>
        <v>0.10166188031999999</v>
      </c>
      <c r="DB196" s="36">
        <f t="shared" ca="1" si="177"/>
        <v>0.10166188031999999</v>
      </c>
      <c r="DC196" s="36">
        <f t="shared" ca="1" si="177"/>
        <v>0.10166188031999999</v>
      </c>
      <c r="DD196" s="36">
        <f t="shared" ca="1" si="177"/>
        <v>0.10166188031999999</v>
      </c>
      <c r="DE196" s="36">
        <f t="shared" ca="1" si="177"/>
        <v>0.10166188031999999</v>
      </c>
      <c r="DF196" s="56">
        <f t="shared" ca="1" si="177"/>
        <v>0.10166188031999999</v>
      </c>
      <c r="DG196" s="56">
        <f t="shared" ca="1" si="177"/>
        <v>0.10166188031999999</v>
      </c>
      <c r="DH196" s="56">
        <f t="shared" ca="1" si="177"/>
        <v>0.20332376063999999</v>
      </c>
      <c r="DI196" s="56">
        <f t="shared" ca="1" si="177"/>
        <v>0.30498564095999997</v>
      </c>
      <c r="DJ196" s="56">
        <f t="shared" ca="1" si="177"/>
        <v>0.50830940160000004</v>
      </c>
      <c r="DK196" s="82">
        <f t="shared" ca="1" si="142"/>
        <v>1.0166188032000001</v>
      </c>
      <c r="DL196" s="82">
        <f t="shared" ca="1" si="142"/>
        <v>2.0332376064000002</v>
      </c>
      <c r="DM196" s="82">
        <f t="shared" ca="1" si="142"/>
        <v>4.0664752128000003</v>
      </c>
      <c r="DN196" s="82">
        <f t="shared" ca="1" si="142"/>
        <v>8.1329504256000007</v>
      </c>
      <c r="DO196" s="36">
        <f t="shared" ca="1" si="178"/>
        <v>0.14841521559276927</v>
      </c>
      <c r="DP196" s="36">
        <f t="shared" ca="1" si="178"/>
        <v>8.0391575112750011E-2</v>
      </c>
      <c r="DQ196" s="36">
        <f t="shared" ca="1" si="178"/>
        <v>5.0773626387000011E-2</v>
      </c>
      <c r="DR196" s="36">
        <f t="shared" ca="1" si="178"/>
        <v>3.5079960049200005E-2</v>
      </c>
      <c r="DS196" s="36">
        <f t="shared" ca="1" si="178"/>
        <v>3.0870364843296007E-2</v>
      </c>
      <c r="DT196" s="36">
        <f t="shared" ca="1" si="178"/>
        <v>3.0870364843296007E-2</v>
      </c>
      <c r="DU196" s="36">
        <f t="shared" ca="1" si="178"/>
        <v>3.0870364843296007E-2</v>
      </c>
      <c r="DV196" s="36">
        <f t="shared" ca="1" si="178"/>
        <v>3.0870364843296007E-2</v>
      </c>
      <c r="DW196" s="36">
        <f t="shared" ca="1" si="178"/>
        <v>3.0870364843296007E-2</v>
      </c>
      <c r="DX196" s="56">
        <f t="shared" ca="1" si="178"/>
        <v>3.0870364843296007E-2</v>
      </c>
      <c r="DY196" s="56">
        <f t="shared" ca="1" si="178"/>
        <v>3.0870364843296007E-2</v>
      </c>
      <c r="DZ196" s="56">
        <f t="shared" ca="1" si="178"/>
        <v>6.1740729686592014E-2</v>
      </c>
      <c r="EA196" s="56">
        <f t="shared" ca="1" si="178"/>
        <v>9.2611094529888013E-2</v>
      </c>
      <c r="EB196" s="56">
        <f t="shared" ca="1" si="178"/>
        <v>0.15435182421648003</v>
      </c>
      <c r="EC196" s="82">
        <f t="shared" ca="1" si="143"/>
        <v>0.30870364843296005</v>
      </c>
      <c r="ED196" s="82">
        <f t="shared" ca="1" si="143"/>
        <v>0.61740729686592011</v>
      </c>
      <c r="EE196" s="82">
        <f t="shared" ca="1" si="143"/>
        <v>1.2348145937318402</v>
      </c>
      <c r="EF196" s="82">
        <f t="shared" ca="1" si="143"/>
        <v>2.4696291874636804</v>
      </c>
      <c r="EG196" s="36">
        <f t="shared" ca="1" si="179"/>
        <v>4.2942986916923061E-2</v>
      </c>
      <c r="EH196" s="36">
        <f t="shared" ca="1" si="179"/>
        <v>2.3260784579999989E-2</v>
      </c>
      <c r="EI196" s="36">
        <f t="shared" ca="1" si="179"/>
        <v>1.4691021839999993E-2</v>
      </c>
      <c r="EJ196" s="36">
        <f t="shared" ca="1" si="179"/>
        <v>1.0150160543999994E-2</v>
      </c>
      <c r="EK196" s="36">
        <f t="shared" ca="1" si="179"/>
        <v>8.9321412787199961E-3</v>
      </c>
      <c r="EL196" s="36">
        <f t="shared" ca="1" si="179"/>
        <v>8.9321412787199961E-3</v>
      </c>
      <c r="EM196" s="36">
        <f t="shared" ca="1" si="179"/>
        <v>8.9321412787199961E-3</v>
      </c>
      <c r="EN196" s="36">
        <f t="shared" ca="1" si="179"/>
        <v>8.9321412787199961E-3</v>
      </c>
      <c r="EO196" s="36">
        <f t="shared" ca="1" si="179"/>
        <v>8.9321412787199961E-3</v>
      </c>
      <c r="EP196" s="56">
        <f t="shared" ca="1" si="179"/>
        <v>8.9321412787199961E-3</v>
      </c>
      <c r="EQ196" s="56">
        <f t="shared" ca="1" si="179"/>
        <v>8.9321412787199961E-3</v>
      </c>
      <c r="ER196" s="56">
        <f t="shared" ca="1" si="179"/>
        <v>1.7864282557439992E-2</v>
      </c>
      <c r="ES196" s="56">
        <f t="shared" ca="1" si="179"/>
        <v>2.6796423836159992E-2</v>
      </c>
      <c r="ET196" s="56">
        <f t="shared" ca="1" si="179"/>
        <v>4.4660706393599987E-2</v>
      </c>
      <c r="EU196" s="82">
        <f t="shared" ca="1" si="144"/>
        <v>8.9321412787199975E-2</v>
      </c>
      <c r="EV196" s="82">
        <f t="shared" ca="1" si="144"/>
        <v>0.17864282557439995</v>
      </c>
      <c r="EW196" s="82">
        <f t="shared" ca="1" si="144"/>
        <v>0.3572856511487999</v>
      </c>
      <c r="EX196" s="82">
        <f t="shared" ca="1" si="144"/>
        <v>0.7145713022975998</v>
      </c>
    </row>
    <row r="197" spans="19:154" x14ac:dyDescent="0.15">
      <c r="S197" s="56">
        <v>194</v>
      </c>
      <c r="T197" s="40">
        <f>引用信息!W216</f>
        <v>203.58039283816322</v>
      </c>
      <c r="U197" s="40">
        <f>引用信息!X216</f>
        <v>14.481874620586758</v>
      </c>
      <c r="V197" s="40">
        <f>引用信息!Y216</f>
        <v>5.7815999999999992</v>
      </c>
      <c r="W197" s="40">
        <f>引用信息!Z216</f>
        <v>1.5510858412500002</v>
      </c>
      <c r="X197" s="40">
        <f>引用信息!AA216</f>
        <v>0.44879669999999988</v>
      </c>
      <c r="Y197" s="37">
        <f>IF(INT(求节点($J$4:$J$21,$I$4:$I$21,节奏总纲!AD197))&gt;$I$21,$I$21,INT(求节点($J$4:$J$21,$I$4:$I$21,节奏总纲!AD197)))</f>
        <v>18</v>
      </c>
      <c r="Z197" s="37">
        <f>IF(INT(求节点($J$4:$J$21,$I$4:$I$21,节奏总纲!AE197))&gt;$I$21,$I$21,INT(求节点($J$4:$J$21,$I$4:$I$21,节奏总纲!AE197)))</f>
        <v>18</v>
      </c>
      <c r="AA197" s="37">
        <f>IF(INT(求节点($J$4:$J$21,$I$4:$I$21,节奏总纲!AF197))&gt;$I$21,$I$21,INT(求节点($J$4:$J$21,$I$4:$I$21,节奏总纲!AF197)))</f>
        <v>18</v>
      </c>
      <c r="AB197" s="37">
        <f>IF(INT(求节点($J$4:$J$21,$I$4:$I$21,节奏总纲!AG197))&gt;$I$21,$I$21,INT(求节点($J$4:$J$21,$I$4:$I$21,节奏总纲!AG197)))</f>
        <v>18</v>
      </c>
      <c r="AC197" s="37">
        <f>IF(INT(求节点($J$4:$J$21,$I$4:$I$21,节奏总纲!AH197))&gt;$I$21,$I$21,INT(求节点($J$4:$J$21,$I$4:$I$21,节奏总纲!AH197)))</f>
        <v>18</v>
      </c>
      <c r="AD197" s="55">
        <f>('[2]功能-行军令'!F$7+'[2]功能-行军令'!F$14+24*60/'[2]功能-行军令'!$F$18)*'[2]功能-行军令'!$AJ$7</f>
        <v>27.599999999999998</v>
      </c>
      <c r="AE197" s="55">
        <f>('[2]功能-行军令'!G$7+'[2]功能-行军令'!G$14+24*60/'[2]功能-行军令'!$F$18)*'[2]功能-行军令'!$AJ$7</f>
        <v>40.199999999999996</v>
      </c>
      <c r="AF197" s="55">
        <f>('[2]功能-行军令'!H$7+'[2]功能-行军令'!H$14+24*60/'[2]功能-行军令'!$F$18)*'[2]功能-行军令'!$AJ$7</f>
        <v>54.6</v>
      </c>
      <c r="AG197" s="55">
        <f>('[2]功能-行军令'!I$7+'[2]功能-行军令'!I$14+24*60/'[2]功能-行军令'!$F$18)*'[2]功能-行军令'!$AJ$7</f>
        <v>61.8</v>
      </c>
      <c r="AH197" s="55">
        <f>('[2]功能-行军令'!J$7+'[2]功能-行军令'!J$14+24*60/'[2]功能-行军令'!$F$18)*'[2]功能-行军令'!$AJ$7</f>
        <v>61.8</v>
      </c>
      <c r="AL197" s="35">
        <v>194</v>
      </c>
      <c r="AM197" s="28">
        <f t="shared" ca="1" si="180"/>
        <v>10.215782004815603</v>
      </c>
      <c r="AN197" s="28">
        <f t="shared" ca="1" si="180"/>
        <v>5.5335485859417854</v>
      </c>
      <c r="AO197" s="28">
        <f t="shared" ca="1" si="180"/>
        <v>3.4948727911211268</v>
      </c>
      <c r="AP197" s="28">
        <f t="shared" ca="1" si="180"/>
        <v>2.4146393829564148</v>
      </c>
      <c r="AQ197" s="28">
        <f t="shared" ca="1" si="180"/>
        <v>2.1248826570016455</v>
      </c>
      <c r="AR197" s="28">
        <f t="shared" ca="1" si="180"/>
        <v>2.1248826570016455</v>
      </c>
      <c r="AS197" s="28">
        <f t="shared" ca="1" si="180"/>
        <v>2.1248826570016455</v>
      </c>
      <c r="AT197" s="28">
        <f t="shared" ca="1" si="180"/>
        <v>2.1248826570016455</v>
      </c>
      <c r="AU197" s="28">
        <f t="shared" ca="1" si="159"/>
        <v>2.1248826570016455</v>
      </c>
      <c r="AV197" s="28">
        <f t="shared" ca="1" si="174"/>
        <v>2.1248826570016455</v>
      </c>
      <c r="AW197" s="28">
        <f t="shared" ca="1" si="174"/>
        <v>2.1248826570016455</v>
      </c>
      <c r="AX197" s="28">
        <f t="shared" ca="1" si="174"/>
        <v>4.2497653140032909</v>
      </c>
      <c r="AY197" s="28">
        <f t="shared" ca="1" si="174"/>
        <v>6.3746479710049355</v>
      </c>
      <c r="AZ197" s="28">
        <f t="shared" ca="1" si="174"/>
        <v>10.624413285008227</v>
      </c>
      <c r="BA197" s="28">
        <f t="shared" ca="1" si="139"/>
        <v>21.248826570016455</v>
      </c>
      <c r="BB197" s="28">
        <f t="shared" ca="1" si="139"/>
        <v>42.497653140032909</v>
      </c>
      <c r="BC197" s="28">
        <f t="shared" ca="1" si="139"/>
        <v>84.995306280065819</v>
      </c>
      <c r="BD197" s="28">
        <f t="shared" ca="1" si="139"/>
        <v>169.99061256013164</v>
      </c>
      <c r="BE197" s="28"/>
      <c r="BF197" s="28">
        <f t="shared" ref="BF197:BF201" ca="1" si="181">SUM(AM197:BD197)</f>
        <v>376.51424648410972</v>
      </c>
      <c r="BG197" s="28"/>
      <c r="BI197" s="28"/>
      <c r="BJ197" s="28"/>
      <c r="BK197" s="28"/>
      <c r="BL197" s="36">
        <v>194</v>
      </c>
      <c r="BM197" s="36">
        <f t="shared" ca="1" si="175"/>
        <v>8.6443366805127759</v>
      </c>
      <c r="BN197" s="36">
        <f t="shared" ca="1" si="175"/>
        <v>4.6823490352777535</v>
      </c>
      <c r="BO197" s="36">
        <f t="shared" ca="1" si="175"/>
        <v>2.9572730749122651</v>
      </c>
      <c r="BP197" s="36">
        <f t="shared" ca="1" si="175"/>
        <v>2.0432068517575646</v>
      </c>
      <c r="BQ197" s="36">
        <f t="shared" ca="1" si="175"/>
        <v>1.7980220295466571</v>
      </c>
      <c r="BR197" s="36">
        <f t="shared" ca="1" si="175"/>
        <v>1.7980220295466571</v>
      </c>
      <c r="BS197" s="36">
        <f t="shared" ca="1" si="175"/>
        <v>1.7980220295466571</v>
      </c>
      <c r="BT197" s="36">
        <f t="shared" ca="1" si="175"/>
        <v>1.7980220295466571</v>
      </c>
      <c r="BU197" s="36">
        <f t="shared" ca="1" si="175"/>
        <v>1.7980220295466571</v>
      </c>
      <c r="BV197" s="56">
        <f t="shared" ca="1" si="175"/>
        <v>1.7980220295466571</v>
      </c>
      <c r="BW197" s="56">
        <f t="shared" ca="1" si="175"/>
        <v>1.7980220295466571</v>
      </c>
      <c r="BX197" s="56">
        <f t="shared" ca="1" si="175"/>
        <v>3.5960440590933143</v>
      </c>
      <c r="BY197" s="56">
        <f t="shared" ca="1" si="175"/>
        <v>5.3940660886399723</v>
      </c>
      <c r="BZ197" s="56">
        <f t="shared" ca="1" si="175"/>
        <v>8.9901101477332883</v>
      </c>
      <c r="CA197" s="82">
        <f t="shared" ca="1" si="140"/>
        <v>17.980220295466577</v>
      </c>
      <c r="CB197" s="82">
        <f t="shared" ca="1" si="140"/>
        <v>35.960440590933153</v>
      </c>
      <c r="CC197" s="82">
        <f t="shared" ca="1" si="140"/>
        <v>71.920881181866307</v>
      </c>
      <c r="CD197" s="82">
        <f t="shared" ca="1" si="140"/>
        <v>143.84176236373261</v>
      </c>
      <c r="CE197" s="36">
        <f t="shared" ca="1" si="176"/>
        <v>0.89564824576551949</v>
      </c>
      <c r="CF197" s="36">
        <f t="shared" ca="1" si="176"/>
        <v>0.48514279978965641</v>
      </c>
      <c r="CG197" s="36">
        <f t="shared" ca="1" si="176"/>
        <v>0.30640597881451981</v>
      </c>
      <c r="CH197" s="36">
        <f t="shared" ca="1" si="176"/>
        <v>0.21169867627185004</v>
      </c>
      <c r="CI197" s="36">
        <f t="shared" ca="1" si="176"/>
        <v>0.18629483511922806</v>
      </c>
      <c r="CJ197" s="36">
        <f t="shared" ca="1" si="176"/>
        <v>0.18629483511922806</v>
      </c>
      <c r="CK197" s="36">
        <f t="shared" ca="1" si="176"/>
        <v>0.18629483511922806</v>
      </c>
      <c r="CL197" s="36">
        <f t="shared" ca="1" si="176"/>
        <v>0.18629483511922806</v>
      </c>
      <c r="CM197" s="36">
        <f t="shared" ca="1" si="176"/>
        <v>0.18629483511922806</v>
      </c>
      <c r="CN197" s="56">
        <f t="shared" ca="1" si="176"/>
        <v>0.18629483511922806</v>
      </c>
      <c r="CO197" s="56">
        <f t="shared" ca="1" si="176"/>
        <v>0.18629483511922806</v>
      </c>
      <c r="CP197" s="56">
        <f t="shared" ca="1" si="176"/>
        <v>0.37258967023845613</v>
      </c>
      <c r="CQ197" s="56">
        <f t="shared" ca="1" si="176"/>
        <v>0.55888450535768408</v>
      </c>
      <c r="CR197" s="56">
        <f t="shared" ca="1" si="176"/>
        <v>0.93147417559614021</v>
      </c>
      <c r="CS197" s="82">
        <f t="shared" ca="1" si="141"/>
        <v>1.8629483511922804</v>
      </c>
      <c r="CT197" s="82">
        <f t="shared" ca="1" si="141"/>
        <v>3.7258967023845608</v>
      </c>
      <c r="CU197" s="82">
        <f t="shared" ca="1" si="141"/>
        <v>7.4517934047691217</v>
      </c>
      <c r="CV197" s="82">
        <f t="shared" ca="1" si="141"/>
        <v>14.903586809538243</v>
      </c>
      <c r="CW197" s="36">
        <f t="shared" ca="1" si="177"/>
        <v>0.48565439999999993</v>
      </c>
      <c r="CX197" s="36">
        <f t="shared" ca="1" si="177"/>
        <v>0.26306279999999999</v>
      </c>
      <c r="CY197" s="36">
        <f t="shared" ca="1" si="177"/>
        <v>0.16614492631578945</v>
      </c>
      <c r="CZ197" s="36">
        <f t="shared" ca="1" si="177"/>
        <v>0.11479103999999997</v>
      </c>
      <c r="DA197" s="36">
        <f t="shared" ca="1" si="177"/>
        <v>0.10101611519999999</v>
      </c>
      <c r="DB197" s="36">
        <f t="shared" ca="1" si="177"/>
        <v>0.10101611519999999</v>
      </c>
      <c r="DC197" s="36">
        <f t="shared" ca="1" si="177"/>
        <v>0.10101611519999999</v>
      </c>
      <c r="DD197" s="36">
        <f t="shared" ca="1" si="177"/>
        <v>0.10101611519999999</v>
      </c>
      <c r="DE197" s="36">
        <f t="shared" ca="1" si="177"/>
        <v>0.10101611519999999</v>
      </c>
      <c r="DF197" s="56">
        <f t="shared" ca="1" si="177"/>
        <v>0.10101611519999999</v>
      </c>
      <c r="DG197" s="56">
        <f t="shared" ca="1" si="177"/>
        <v>0.10101611519999999</v>
      </c>
      <c r="DH197" s="56">
        <f t="shared" ca="1" si="177"/>
        <v>0.20203223039999998</v>
      </c>
      <c r="DI197" s="56">
        <f t="shared" ca="1" si="177"/>
        <v>0.30304834559999994</v>
      </c>
      <c r="DJ197" s="56">
        <f t="shared" ca="1" si="177"/>
        <v>0.505080576</v>
      </c>
      <c r="DK197" s="82">
        <f t="shared" ca="1" si="142"/>
        <v>1.010161152</v>
      </c>
      <c r="DL197" s="82">
        <f t="shared" ca="1" si="142"/>
        <v>2.020322304</v>
      </c>
      <c r="DM197" s="82">
        <f t="shared" ca="1" si="142"/>
        <v>4.040644608</v>
      </c>
      <c r="DN197" s="82">
        <f t="shared" ca="1" si="142"/>
        <v>8.0812892160000001</v>
      </c>
      <c r="DO197" s="36">
        <f t="shared" ca="1" si="178"/>
        <v>0.14747246921423079</v>
      </c>
      <c r="DP197" s="36">
        <f t="shared" ca="1" si="178"/>
        <v>7.9880920824375007E-2</v>
      </c>
      <c r="DQ197" s="36">
        <f t="shared" ca="1" si="178"/>
        <v>5.0451107889078951E-2</v>
      </c>
      <c r="DR197" s="36">
        <f t="shared" ca="1" si="178"/>
        <v>3.4857129086999998E-2</v>
      </c>
      <c r="DS197" s="36">
        <f t="shared" ca="1" si="178"/>
        <v>3.0674273596560001E-2</v>
      </c>
      <c r="DT197" s="36">
        <f t="shared" ca="1" si="178"/>
        <v>3.0674273596560001E-2</v>
      </c>
      <c r="DU197" s="36">
        <f t="shared" ca="1" si="178"/>
        <v>3.0674273596560001E-2</v>
      </c>
      <c r="DV197" s="36">
        <f t="shared" ca="1" si="178"/>
        <v>3.0674273596560001E-2</v>
      </c>
      <c r="DW197" s="36">
        <f t="shared" ca="1" si="178"/>
        <v>3.0674273596560001E-2</v>
      </c>
      <c r="DX197" s="56">
        <f t="shared" ca="1" si="178"/>
        <v>3.0674273596560001E-2</v>
      </c>
      <c r="DY197" s="56">
        <f t="shared" ca="1" si="178"/>
        <v>3.0674273596560001E-2</v>
      </c>
      <c r="DZ197" s="56">
        <f t="shared" ca="1" si="178"/>
        <v>6.1348547193120002E-2</v>
      </c>
      <c r="EA197" s="56">
        <f t="shared" ca="1" si="178"/>
        <v>9.2022820789680007E-2</v>
      </c>
      <c r="EB197" s="56">
        <f t="shared" ca="1" si="178"/>
        <v>0.15337136798280002</v>
      </c>
      <c r="EC197" s="82">
        <f t="shared" ca="1" si="143"/>
        <v>0.30674273596560003</v>
      </c>
      <c r="ED197" s="82">
        <f t="shared" ca="1" si="143"/>
        <v>0.61348547193120007</v>
      </c>
      <c r="EE197" s="82">
        <f t="shared" ca="1" si="143"/>
        <v>1.2269709438624001</v>
      </c>
      <c r="EF197" s="82">
        <f t="shared" ca="1" si="143"/>
        <v>2.4539418877248003</v>
      </c>
      <c r="EG197" s="36">
        <f t="shared" ca="1" si="179"/>
        <v>4.2670209323076906E-2</v>
      </c>
      <c r="EH197" s="36">
        <f t="shared" ca="1" si="179"/>
        <v>2.3113030049999993E-2</v>
      </c>
      <c r="EI197" s="36">
        <f t="shared" ca="1" si="179"/>
        <v>1.459770318947368E-2</v>
      </c>
      <c r="EJ197" s="36">
        <f t="shared" ca="1" si="179"/>
        <v>1.0085685839999995E-2</v>
      </c>
      <c r="EK197" s="36">
        <f t="shared" ca="1" si="179"/>
        <v>8.8754035391999976E-3</v>
      </c>
      <c r="EL197" s="36">
        <f t="shared" ca="1" si="179"/>
        <v>8.8754035391999976E-3</v>
      </c>
      <c r="EM197" s="36">
        <f t="shared" ca="1" si="179"/>
        <v>8.8754035391999976E-3</v>
      </c>
      <c r="EN197" s="36">
        <f t="shared" ca="1" si="179"/>
        <v>8.8754035391999976E-3</v>
      </c>
      <c r="EO197" s="36">
        <f t="shared" ca="1" si="179"/>
        <v>8.8754035391999976E-3</v>
      </c>
      <c r="EP197" s="56">
        <f t="shared" ca="1" si="179"/>
        <v>8.8754035391999976E-3</v>
      </c>
      <c r="EQ197" s="56">
        <f t="shared" ca="1" si="179"/>
        <v>8.8754035391999976E-3</v>
      </c>
      <c r="ER197" s="56">
        <f t="shared" ca="1" si="179"/>
        <v>1.7750807078399995E-2</v>
      </c>
      <c r="ES197" s="56">
        <f t="shared" ca="1" si="179"/>
        <v>2.6626210617599986E-2</v>
      </c>
      <c r="ET197" s="56">
        <f t="shared" ca="1" si="179"/>
        <v>4.4377017695999992E-2</v>
      </c>
      <c r="EU197" s="82">
        <f t="shared" ca="1" si="144"/>
        <v>8.8754035391999983E-2</v>
      </c>
      <c r="EV197" s="82">
        <f t="shared" ca="1" si="144"/>
        <v>0.17750807078399997</v>
      </c>
      <c r="EW197" s="82">
        <f t="shared" ca="1" si="144"/>
        <v>0.35501614156799993</v>
      </c>
      <c r="EX197" s="82">
        <f t="shared" ca="1" si="144"/>
        <v>0.71003228313599986</v>
      </c>
    </row>
    <row r="198" spans="19:154" x14ac:dyDescent="0.15">
      <c r="S198" s="56">
        <v>195</v>
      </c>
      <c r="T198" s="40">
        <f>引用信息!W217</f>
        <v>202.27896566933478</v>
      </c>
      <c r="U198" s="40">
        <f>引用信息!X217</f>
        <v>14.389296426665199</v>
      </c>
      <c r="V198" s="40">
        <f>引用信息!Y217</f>
        <v>5.7446399999999995</v>
      </c>
      <c r="W198" s="40">
        <f>引用信息!Z217</f>
        <v>1.5411702240000003</v>
      </c>
      <c r="X198" s="40">
        <f>引用信息!AA217</f>
        <v>0.44592767999999988</v>
      </c>
      <c r="Y198" s="37">
        <f>IF(INT(求节点($J$4:$J$21,$I$4:$I$21,节奏总纲!AD198))&gt;$I$21,$I$21,INT(求节点($J$4:$J$21,$I$4:$I$21,节奏总纲!AD198)))</f>
        <v>18</v>
      </c>
      <c r="Z198" s="37">
        <f>IF(INT(求节点($J$4:$J$21,$I$4:$I$21,节奏总纲!AE198))&gt;$I$21,$I$21,INT(求节点($J$4:$J$21,$I$4:$I$21,节奏总纲!AE198)))</f>
        <v>18</v>
      </c>
      <c r="AA198" s="37">
        <f>IF(INT(求节点($J$4:$J$21,$I$4:$I$21,节奏总纲!AF198))&gt;$I$21,$I$21,INT(求节点($J$4:$J$21,$I$4:$I$21,节奏总纲!AF198)))</f>
        <v>18</v>
      </c>
      <c r="AB198" s="37">
        <f>IF(INT(求节点($J$4:$J$21,$I$4:$I$21,节奏总纲!AG198))&gt;$I$21,$I$21,INT(求节点($J$4:$J$21,$I$4:$I$21,节奏总纲!AG198)))</f>
        <v>18</v>
      </c>
      <c r="AC198" s="37">
        <f>IF(INT(求节点($J$4:$J$21,$I$4:$I$21,节奏总纲!AH198))&gt;$I$21,$I$21,INT(求节点($J$4:$J$21,$I$4:$I$21,节奏总纲!AH198)))</f>
        <v>18</v>
      </c>
      <c r="AD198" s="55">
        <f>('[2]功能-行军令'!F$7+'[2]功能-行军令'!F$14+24*60/'[2]功能-行军令'!$F$18)*'[2]功能-行军令'!$AJ$7</f>
        <v>27.599999999999998</v>
      </c>
      <c r="AE198" s="55">
        <f>('[2]功能-行军令'!G$7+'[2]功能-行军令'!G$14+24*60/'[2]功能-行军令'!$F$18)*'[2]功能-行军令'!$AJ$7</f>
        <v>40.199999999999996</v>
      </c>
      <c r="AF198" s="55">
        <f>('[2]功能-行军令'!H$7+'[2]功能-行军令'!H$14+24*60/'[2]功能-行军令'!$F$18)*'[2]功能-行军令'!$AJ$7</f>
        <v>54.6</v>
      </c>
      <c r="AG198" s="55">
        <f>('[2]功能-行军令'!I$7+'[2]功能-行军令'!I$14+24*60/'[2]功能-行军令'!$F$18)*'[2]功能-行军令'!$AJ$7</f>
        <v>61.8</v>
      </c>
      <c r="AH198" s="55">
        <f>('[2]功能-行军令'!J$7+'[2]功能-行军令'!J$14+24*60/'[2]功能-行军令'!$F$18)*'[2]功能-行军令'!$AJ$7</f>
        <v>61.8</v>
      </c>
      <c r="AL198" s="35">
        <v>195</v>
      </c>
      <c r="AM198" s="28">
        <f t="shared" ca="1" si="180"/>
        <v>10.150475635835047</v>
      </c>
      <c r="AN198" s="28">
        <f t="shared" ca="1" si="180"/>
        <v>5.4981743027439833</v>
      </c>
      <c r="AO198" s="28">
        <f t="shared" ca="1" si="180"/>
        <v>3.4725311385751474</v>
      </c>
      <c r="AP198" s="28">
        <f t="shared" ca="1" si="180"/>
        <v>2.399203332106465</v>
      </c>
      <c r="AQ198" s="28">
        <f t="shared" ca="1" si="180"/>
        <v>2.1112989322536895</v>
      </c>
      <c r="AR198" s="28">
        <f t="shared" ca="1" si="180"/>
        <v>2.1112989322536895</v>
      </c>
      <c r="AS198" s="28">
        <f t="shared" ca="1" si="180"/>
        <v>2.1112989322536895</v>
      </c>
      <c r="AT198" s="28">
        <f t="shared" ca="1" si="180"/>
        <v>2.1112989322536895</v>
      </c>
      <c r="AU198" s="28">
        <f t="shared" ca="1" si="159"/>
        <v>2.1112989322536895</v>
      </c>
      <c r="AV198" s="28">
        <f t="shared" ca="1" si="174"/>
        <v>2.1112989322536895</v>
      </c>
      <c r="AW198" s="28">
        <f t="shared" ca="1" si="174"/>
        <v>2.1112989322536895</v>
      </c>
      <c r="AX198" s="28">
        <f t="shared" ca="1" si="174"/>
        <v>4.222597864507379</v>
      </c>
      <c r="AY198" s="28">
        <f t="shared" ca="1" si="174"/>
        <v>6.3338967967610698</v>
      </c>
      <c r="AZ198" s="28">
        <f t="shared" ca="1" si="174"/>
        <v>10.556494661268449</v>
      </c>
      <c r="BA198" s="28">
        <f t="shared" ca="1" si="139"/>
        <v>21.112989322536897</v>
      </c>
      <c r="BB198" s="28">
        <f t="shared" ca="1" si="139"/>
        <v>42.225978645073795</v>
      </c>
      <c r="BC198" s="28">
        <f t="shared" ca="1" si="139"/>
        <v>84.45195729014759</v>
      </c>
      <c r="BD198" s="28">
        <f t="shared" ca="1" si="139"/>
        <v>168.90391458029518</v>
      </c>
      <c r="BE198" s="28"/>
      <c r="BF198" s="28">
        <f t="shared" ca="1" si="181"/>
        <v>374.10730609562683</v>
      </c>
      <c r="BG198" s="28"/>
      <c r="BI198" s="28"/>
      <c r="BJ198" s="28"/>
      <c r="BK198" s="28"/>
      <c r="BL198" s="36">
        <v>195</v>
      </c>
      <c r="BM198" s="36">
        <f t="shared" ca="1" si="175"/>
        <v>8.5890760807286757</v>
      </c>
      <c r="BN198" s="36">
        <f t="shared" ca="1" si="175"/>
        <v>4.6524162103946987</v>
      </c>
      <c r="BO198" s="36">
        <f t="shared" ca="1" si="175"/>
        <v>2.9383681328808624</v>
      </c>
      <c r="BP198" s="36">
        <f t="shared" ca="1" si="175"/>
        <v>2.0301452554449595</v>
      </c>
      <c r="BQ198" s="36">
        <f t="shared" ca="1" si="175"/>
        <v>1.7865278247915644</v>
      </c>
      <c r="BR198" s="36">
        <f t="shared" ca="1" si="175"/>
        <v>1.7865278247915644</v>
      </c>
      <c r="BS198" s="36">
        <f t="shared" ca="1" si="175"/>
        <v>1.7865278247915644</v>
      </c>
      <c r="BT198" s="36">
        <f t="shared" ca="1" si="175"/>
        <v>1.7865278247915644</v>
      </c>
      <c r="BU198" s="36">
        <f t="shared" ca="1" si="175"/>
        <v>1.7865278247915644</v>
      </c>
      <c r="BV198" s="56">
        <f t="shared" ca="1" si="175"/>
        <v>1.7865278247915644</v>
      </c>
      <c r="BW198" s="56">
        <f t="shared" ca="1" si="175"/>
        <v>1.7865278247915644</v>
      </c>
      <c r="BX198" s="56">
        <f t="shared" ca="1" si="175"/>
        <v>3.5730556495831287</v>
      </c>
      <c r="BY198" s="56">
        <f t="shared" ca="1" si="175"/>
        <v>5.359583474374694</v>
      </c>
      <c r="BZ198" s="56">
        <f t="shared" ca="1" si="175"/>
        <v>8.9326391239578236</v>
      </c>
      <c r="CA198" s="82">
        <f t="shared" ca="1" si="140"/>
        <v>17.865278247915647</v>
      </c>
      <c r="CB198" s="82">
        <f t="shared" ca="1" si="140"/>
        <v>35.730556495831294</v>
      </c>
      <c r="CC198" s="82">
        <f t="shared" ca="1" si="140"/>
        <v>71.461112991662588</v>
      </c>
      <c r="CD198" s="82">
        <f t="shared" ca="1" si="140"/>
        <v>142.92222598332518</v>
      </c>
      <c r="CE198" s="36">
        <f t="shared" ca="1" si="176"/>
        <v>0.88992264054144765</v>
      </c>
      <c r="CF198" s="36">
        <f t="shared" ca="1" si="176"/>
        <v>0.48204143029328411</v>
      </c>
      <c r="CG198" s="36">
        <f t="shared" ca="1" si="176"/>
        <v>0.30444721913260048</v>
      </c>
      <c r="CH198" s="36">
        <f t="shared" ca="1" si="176"/>
        <v>0.21034535140070579</v>
      </c>
      <c r="CI198" s="36">
        <f t="shared" ca="1" si="176"/>
        <v>0.1851039092326211</v>
      </c>
      <c r="CJ198" s="36">
        <f t="shared" ca="1" si="176"/>
        <v>0.1851039092326211</v>
      </c>
      <c r="CK198" s="36">
        <f t="shared" ca="1" si="176"/>
        <v>0.1851039092326211</v>
      </c>
      <c r="CL198" s="36">
        <f t="shared" ca="1" si="176"/>
        <v>0.1851039092326211</v>
      </c>
      <c r="CM198" s="36">
        <f t="shared" ca="1" si="176"/>
        <v>0.1851039092326211</v>
      </c>
      <c r="CN198" s="56">
        <f t="shared" ca="1" si="176"/>
        <v>0.1851039092326211</v>
      </c>
      <c r="CO198" s="56">
        <f t="shared" ca="1" si="176"/>
        <v>0.1851039092326211</v>
      </c>
      <c r="CP198" s="56">
        <f t="shared" ca="1" si="176"/>
        <v>0.3702078184652422</v>
      </c>
      <c r="CQ198" s="56">
        <f t="shared" ca="1" si="176"/>
        <v>0.5553117276978633</v>
      </c>
      <c r="CR198" s="56">
        <f t="shared" ca="1" si="176"/>
        <v>0.9255195461631055</v>
      </c>
      <c r="CS198" s="82">
        <f t="shared" ca="1" si="141"/>
        <v>1.851039092326211</v>
      </c>
      <c r="CT198" s="82">
        <f t="shared" ca="1" si="141"/>
        <v>3.702078184652422</v>
      </c>
      <c r="CU198" s="82">
        <f t="shared" ca="1" si="141"/>
        <v>7.404156369304844</v>
      </c>
      <c r="CV198" s="82">
        <f t="shared" ca="1" si="141"/>
        <v>14.808312738609688</v>
      </c>
      <c r="CW198" s="36">
        <f t="shared" ca="1" si="177"/>
        <v>0.48254975999999999</v>
      </c>
      <c r="CX198" s="36">
        <f t="shared" ca="1" si="177"/>
        <v>0.26138111999999997</v>
      </c>
      <c r="CY198" s="36">
        <f t="shared" ca="1" si="177"/>
        <v>0.16508281263157895</v>
      </c>
      <c r="CZ198" s="36">
        <f t="shared" ca="1" si="177"/>
        <v>0.11405721599999998</v>
      </c>
      <c r="DA198" s="36">
        <f t="shared" ca="1" si="177"/>
        <v>0.10037035007999999</v>
      </c>
      <c r="DB198" s="36">
        <f t="shared" ca="1" si="177"/>
        <v>0.10037035007999999</v>
      </c>
      <c r="DC198" s="36">
        <f t="shared" ca="1" si="177"/>
        <v>0.10037035007999999</v>
      </c>
      <c r="DD198" s="36">
        <f t="shared" ca="1" si="177"/>
        <v>0.10037035007999999</v>
      </c>
      <c r="DE198" s="36">
        <f t="shared" ca="1" si="177"/>
        <v>0.10037035007999999</v>
      </c>
      <c r="DF198" s="56">
        <f t="shared" ca="1" si="177"/>
        <v>0.10037035007999999</v>
      </c>
      <c r="DG198" s="56">
        <f t="shared" ca="1" si="177"/>
        <v>0.10037035007999999</v>
      </c>
      <c r="DH198" s="56">
        <f t="shared" ca="1" si="177"/>
        <v>0.20074070015999998</v>
      </c>
      <c r="DI198" s="56">
        <f t="shared" ca="1" si="177"/>
        <v>0.30111105023999996</v>
      </c>
      <c r="DJ198" s="56">
        <f t="shared" ca="1" si="177"/>
        <v>0.50185175039999996</v>
      </c>
      <c r="DK198" s="82">
        <f t="shared" ca="1" si="142"/>
        <v>1.0037035007999999</v>
      </c>
      <c r="DL198" s="82">
        <f t="shared" ca="1" si="142"/>
        <v>2.0074070015999999</v>
      </c>
      <c r="DM198" s="82">
        <f t="shared" ca="1" si="142"/>
        <v>4.0148140031999997</v>
      </c>
      <c r="DN198" s="82">
        <f t="shared" ca="1" si="142"/>
        <v>8.0296280063999994</v>
      </c>
      <c r="DO198" s="36">
        <f t="shared" ca="1" si="178"/>
        <v>0.14652972283569235</v>
      </c>
      <c r="DP198" s="36">
        <f t="shared" ca="1" si="178"/>
        <v>7.9370266536000017E-2</v>
      </c>
      <c r="DQ198" s="36">
        <f t="shared" ca="1" si="178"/>
        <v>5.0128589391157906E-2</v>
      </c>
      <c r="DR198" s="36">
        <f t="shared" ca="1" si="178"/>
        <v>3.4634298124800005E-2</v>
      </c>
      <c r="DS198" s="36">
        <f t="shared" ca="1" si="178"/>
        <v>3.0478182349824006E-2</v>
      </c>
      <c r="DT198" s="36">
        <f t="shared" ca="1" si="178"/>
        <v>3.0478182349824006E-2</v>
      </c>
      <c r="DU198" s="36">
        <f t="shared" ca="1" si="178"/>
        <v>3.0478182349824006E-2</v>
      </c>
      <c r="DV198" s="36">
        <f t="shared" ca="1" si="178"/>
        <v>3.0478182349824006E-2</v>
      </c>
      <c r="DW198" s="36">
        <f t="shared" ca="1" si="178"/>
        <v>3.0478182349824006E-2</v>
      </c>
      <c r="DX198" s="56">
        <f t="shared" ca="1" si="178"/>
        <v>3.0478182349824006E-2</v>
      </c>
      <c r="DY198" s="56">
        <f t="shared" ca="1" si="178"/>
        <v>3.0478182349824006E-2</v>
      </c>
      <c r="DZ198" s="56">
        <f t="shared" ca="1" si="178"/>
        <v>6.0956364699648012E-2</v>
      </c>
      <c r="EA198" s="56">
        <f t="shared" ca="1" si="178"/>
        <v>9.1434547049472015E-2</v>
      </c>
      <c r="EB198" s="56">
        <f t="shared" ca="1" si="178"/>
        <v>0.15239091174912003</v>
      </c>
      <c r="EC198" s="82">
        <f t="shared" ca="1" si="143"/>
        <v>0.30478182349824007</v>
      </c>
      <c r="ED198" s="82">
        <f t="shared" ca="1" si="143"/>
        <v>0.60956364699648014</v>
      </c>
      <c r="EE198" s="82">
        <f t="shared" ca="1" si="143"/>
        <v>1.2191272939929603</v>
      </c>
      <c r="EF198" s="82">
        <f t="shared" ca="1" si="143"/>
        <v>2.4382545879859205</v>
      </c>
      <c r="EG198" s="36">
        <f t="shared" ca="1" si="179"/>
        <v>4.2397431729230758E-2</v>
      </c>
      <c r="EH198" s="36">
        <f t="shared" ca="1" si="179"/>
        <v>2.2965275519999995E-2</v>
      </c>
      <c r="EI198" s="36">
        <f t="shared" ca="1" si="179"/>
        <v>1.4504384538947365E-2</v>
      </c>
      <c r="EJ198" s="36">
        <f t="shared" ca="1" si="179"/>
        <v>1.0021211135999996E-2</v>
      </c>
      <c r="EK198" s="36">
        <f t="shared" ca="1" si="179"/>
        <v>8.8186657996799974E-3</v>
      </c>
      <c r="EL198" s="36">
        <f t="shared" ca="1" si="179"/>
        <v>8.8186657996799974E-3</v>
      </c>
      <c r="EM198" s="36">
        <f t="shared" ca="1" si="179"/>
        <v>8.8186657996799974E-3</v>
      </c>
      <c r="EN198" s="36">
        <f t="shared" ca="1" si="179"/>
        <v>8.8186657996799974E-3</v>
      </c>
      <c r="EO198" s="36">
        <f t="shared" ca="1" si="179"/>
        <v>8.8186657996799974E-3</v>
      </c>
      <c r="EP198" s="56">
        <f t="shared" ca="1" si="179"/>
        <v>8.8186657996799974E-3</v>
      </c>
      <c r="EQ198" s="56">
        <f t="shared" ca="1" si="179"/>
        <v>8.8186657996799974E-3</v>
      </c>
      <c r="ER198" s="56">
        <f t="shared" ca="1" si="179"/>
        <v>1.7637331599359995E-2</v>
      </c>
      <c r="ES198" s="56">
        <f t="shared" ca="1" si="179"/>
        <v>2.645599739903999E-2</v>
      </c>
      <c r="ET198" s="56">
        <f t="shared" ca="1" si="179"/>
        <v>4.4093328998399989E-2</v>
      </c>
      <c r="EU198" s="82">
        <f t="shared" ca="1" si="144"/>
        <v>8.8186657996799978E-2</v>
      </c>
      <c r="EV198" s="82">
        <f t="shared" ca="1" si="144"/>
        <v>0.17637331599359996</v>
      </c>
      <c r="EW198" s="82">
        <f t="shared" ca="1" si="144"/>
        <v>0.35274663198719991</v>
      </c>
      <c r="EX198" s="82">
        <f t="shared" ca="1" si="144"/>
        <v>0.70549326397439982</v>
      </c>
    </row>
    <row r="199" spans="19:154" x14ac:dyDescent="0.15">
      <c r="S199" s="56">
        <v>196</v>
      </c>
      <c r="T199" s="40">
        <f>引用信息!W218</f>
        <v>200.97753850050631</v>
      </c>
      <c r="U199" s="40">
        <f>引用信息!X218</f>
        <v>14.296718232743638</v>
      </c>
      <c r="V199" s="40">
        <f>引用信息!Y218</f>
        <v>5.707679999999999</v>
      </c>
      <c r="W199" s="40">
        <f>引用信息!Z218</f>
        <v>1.5312546067500001</v>
      </c>
      <c r="X199" s="40">
        <f>引用信息!AA218</f>
        <v>0.44305865999999983</v>
      </c>
      <c r="Y199" s="37">
        <f>IF(INT(求节点($J$4:$J$21,$I$4:$I$21,节奏总纲!AD199))&gt;$I$21,$I$21,INT(求节点($J$4:$J$21,$I$4:$I$21,节奏总纲!AD199)))</f>
        <v>18</v>
      </c>
      <c r="Z199" s="37">
        <f>IF(INT(求节点($J$4:$J$21,$I$4:$I$21,节奏总纲!AE199))&gt;$I$21,$I$21,INT(求节点($J$4:$J$21,$I$4:$I$21,节奏总纲!AE199)))</f>
        <v>18</v>
      </c>
      <c r="AA199" s="37">
        <f>IF(INT(求节点($J$4:$J$21,$I$4:$I$21,节奏总纲!AF199))&gt;$I$21,$I$21,INT(求节点($J$4:$J$21,$I$4:$I$21,节奏总纲!AF199)))</f>
        <v>18</v>
      </c>
      <c r="AB199" s="37">
        <f>IF(INT(求节点($J$4:$J$21,$I$4:$I$21,节奏总纲!AG199))&gt;$I$21,$I$21,INT(求节点($J$4:$J$21,$I$4:$I$21,节奏总纲!AG199)))</f>
        <v>18</v>
      </c>
      <c r="AC199" s="37">
        <f>IF(INT(求节点($J$4:$J$21,$I$4:$I$21,节奏总纲!AH199))&gt;$I$21,$I$21,INT(求节点($J$4:$J$21,$I$4:$I$21,节奏总纲!AH199)))</f>
        <v>18</v>
      </c>
      <c r="AD199" s="55">
        <f>('[2]功能-行军令'!F$7+'[2]功能-行军令'!F$14+24*60/'[2]功能-行军令'!$F$18)*'[2]功能-行军令'!$AJ$7</f>
        <v>27.599999999999998</v>
      </c>
      <c r="AE199" s="55">
        <f>('[2]功能-行军令'!G$7+'[2]功能-行军令'!G$14+24*60/'[2]功能-行军令'!$F$18)*'[2]功能-行军令'!$AJ$7</f>
        <v>40.199999999999996</v>
      </c>
      <c r="AF199" s="55">
        <f>('[2]功能-行军令'!H$7+'[2]功能-行军令'!H$14+24*60/'[2]功能-行军令'!$F$18)*'[2]功能-行军令'!$AJ$7</f>
        <v>54.6</v>
      </c>
      <c r="AG199" s="55">
        <f>('[2]功能-行军令'!I$7+'[2]功能-行军令'!I$14+24*60/'[2]功能-行军令'!$F$18)*'[2]功能-行军令'!$AJ$7</f>
        <v>61.8</v>
      </c>
      <c r="AH199" s="55">
        <f>('[2]功能-行军令'!J$7+'[2]功能-行军令'!J$14+24*60/'[2]功能-行军令'!$F$18)*'[2]功能-行军令'!$AJ$7</f>
        <v>61.8</v>
      </c>
      <c r="AL199" s="35">
        <v>196</v>
      </c>
      <c r="AM199" s="28">
        <f t="shared" ca="1" si="180"/>
        <v>10.085169266854489</v>
      </c>
      <c r="AN199" s="28">
        <f t="shared" ca="1" si="180"/>
        <v>5.462800019546183</v>
      </c>
      <c r="AO199" s="28">
        <f t="shared" ca="1" si="180"/>
        <v>3.4501894860291675</v>
      </c>
      <c r="AP199" s="28">
        <f t="shared" ca="1" si="180"/>
        <v>2.3837672812565156</v>
      </c>
      <c r="AQ199" s="28">
        <f t="shared" ca="1" si="180"/>
        <v>2.0977152075057339</v>
      </c>
      <c r="AR199" s="28">
        <f t="shared" ca="1" si="180"/>
        <v>2.0977152075057339</v>
      </c>
      <c r="AS199" s="28">
        <f t="shared" ca="1" si="180"/>
        <v>2.0977152075057339</v>
      </c>
      <c r="AT199" s="28">
        <f t="shared" ca="1" si="180"/>
        <v>2.0977152075057339</v>
      </c>
      <c r="AU199" s="28">
        <f t="shared" ca="1" si="159"/>
        <v>2.0977152075057339</v>
      </c>
      <c r="AV199" s="28">
        <f t="shared" ca="1" si="174"/>
        <v>2.0977152075057339</v>
      </c>
      <c r="AW199" s="28">
        <f t="shared" ca="1" si="174"/>
        <v>2.0977152075057339</v>
      </c>
      <c r="AX199" s="28">
        <f t="shared" ca="1" si="174"/>
        <v>4.1954304150114679</v>
      </c>
      <c r="AY199" s="28">
        <f t="shared" ca="1" si="174"/>
        <v>6.2931456225172013</v>
      </c>
      <c r="AZ199" s="28">
        <f t="shared" ca="1" si="174"/>
        <v>10.488576037528672</v>
      </c>
      <c r="BA199" s="28">
        <f t="shared" ca="1" si="139"/>
        <v>20.977152075057344</v>
      </c>
      <c r="BB199" s="28">
        <f t="shared" ca="1" si="139"/>
        <v>41.954304150114687</v>
      </c>
      <c r="BC199" s="28">
        <f t="shared" ca="1" si="139"/>
        <v>83.908608300229375</v>
      </c>
      <c r="BD199" s="28">
        <f t="shared" ca="1" si="139"/>
        <v>167.81721660045875</v>
      </c>
      <c r="BE199" s="28"/>
      <c r="BF199" s="28">
        <f t="shared" ca="1" si="181"/>
        <v>371.70036570714399</v>
      </c>
      <c r="BG199" s="28"/>
      <c r="BI199" s="28"/>
      <c r="BJ199" s="28"/>
      <c r="BK199" s="28"/>
      <c r="BL199" s="36">
        <v>196</v>
      </c>
      <c r="BM199" s="36">
        <f t="shared" ca="1" si="175"/>
        <v>8.5338154809445754</v>
      </c>
      <c r="BN199" s="36">
        <f t="shared" ca="1" si="175"/>
        <v>4.6224833855116456</v>
      </c>
      <c r="BO199" s="36">
        <f t="shared" ca="1" si="175"/>
        <v>2.9194631908494602</v>
      </c>
      <c r="BP199" s="36">
        <f t="shared" ca="1" si="175"/>
        <v>2.017083659132354</v>
      </c>
      <c r="BQ199" s="36">
        <f t="shared" ca="1" si="175"/>
        <v>1.7750336200364718</v>
      </c>
      <c r="BR199" s="36">
        <f t="shared" ca="1" si="175"/>
        <v>1.7750336200364718</v>
      </c>
      <c r="BS199" s="36">
        <f t="shared" ca="1" si="175"/>
        <v>1.7750336200364718</v>
      </c>
      <c r="BT199" s="36">
        <f t="shared" ca="1" si="175"/>
        <v>1.7750336200364718</v>
      </c>
      <c r="BU199" s="36">
        <f t="shared" ca="1" si="175"/>
        <v>1.7750336200364718</v>
      </c>
      <c r="BV199" s="56">
        <f t="shared" ca="1" si="175"/>
        <v>1.7750336200364718</v>
      </c>
      <c r="BW199" s="56">
        <f t="shared" ca="1" si="175"/>
        <v>1.7750336200364718</v>
      </c>
      <c r="BX199" s="56">
        <f t="shared" ca="1" si="175"/>
        <v>3.5500672400729436</v>
      </c>
      <c r="BY199" s="56">
        <f t="shared" ca="1" si="175"/>
        <v>5.3251008601094147</v>
      </c>
      <c r="BZ199" s="56">
        <f t="shared" ca="1" si="175"/>
        <v>8.8751681001823606</v>
      </c>
      <c r="CA199" s="82">
        <f t="shared" ca="1" si="140"/>
        <v>17.750336200364721</v>
      </c>
      <c r="CB199" s="82">
        <f t="shared" ca="1" si="140"/>
        <v>35.500672400729442</v>
      </c>
      <c r="CC199" s="82">
        <f t="shared" ca="1" si="140"/>
        <v>71.001344801458885</v>
      </c>
      <c r="CD199" s="82">
        <f t="shared" ca="1" si="140"/>
        <v>142.00268960291777</v>
      </c>
      <c r="CE199" s="36">
        <f t="shared" ca="1" si="176"/>
        <v>0.88419703531737559</v>
      </c>
      <c r="CF199" s="36">
        <f t="shared" ca="1" si="176"/>
        <v>0.47894006079691182</v>
      </c>
      <c r="CG199" s="36">
        <f t="shared" ca="1" si="176"/>
        <v>0.30248845945068115</v>
      </c>
      <c r="CH199" s="36">
        <f t="shared" ca="1" si="176"/>
        <v>0.20899202652956148</v>
      </c>
      <c r="CI199" s="36">
        <f t="shared" ca="1" si="176"/>
        <v>0.18391298334601414</v>
      </c>
      <c r="CJ199" s="36">
        <f t="shared" ca="1" si="176"/>
        <v>0.18391298334601414</v>
      </c>
      <c r="CK199" s="36">
        <f t="shared" ca="1" si="176"/>
        <v>0.18391298334601414</v>
      </c>
      <c r="CL199" s="36">
        <f t="shared" ca="1" si="176"/>
        <v>0.18391298334601414</v>
      </c>
      <c r="CM199" s="36">
        <f t="shared" ca="1" si="176"/>
        <v>0.18391298334601414</v>
      </c>
      <c r="CN199" s="56">
        <f t="shared" ca="1" si="176"/>
        <v>0.18391298334601414</v>
      </c>
      <c r="CO199" s="56">
        <f t="shared" ca="1" si="176"/>
        <v>0.18391298334601414</v>
      </c>
      <c r="CP199" s="56">
        <f t="shared" ca="1" si="176"/>
        <v>0.36782596669202827</v>
      </c>
      <c r="CQ199" s="56">
        <f t="shared" ca="1" si="176"/>
        <v>0.55173895003804241</v>
      </c>
      <c r="CR199" s="56">
        <f t="shared" ca="1" si="176"/>
        <v>0.91956491673007079</v>
      </c>
      <c r="CS199" s="82">
        <f t="shared" ca="1" si="141"/>
        <v>1.8391298334601416</v>
      </c>
      <c r="CT199" s="82">
        <f t="shared" ca="1" si="141"/>
        <v>3.6782596669202832</v>
      </c>
      <c r="CU199" s="82">
        <f t="shared" ca="1" si="141"/>
        <v>7.3565193338405663</v>
      </c>
      <c r="CV199" s="82">
        <f t="shared" ca="1" si="141"/>
        <v>14.713038667681133</v>
      </c>
      <c r="CW199" s="36">
        <f t="shared" ca="1" si="177"/>
        <v>0.47944511999999995</v>
      </c>
      <c r="CX199" s="36">
        <f t="shared" ca="1" si="177"/>
        <v>0.25969943999999995</v>
      </c>
      <c r="CY199" s="36">
        <f t="shared" ca="1" si="177"/>
        <v>0.1640206989473684</v>
      </c>
      <c r="CZ199" s="36">
        <f t="shared" ca="1" si="177"/>
        <v>0.11332339199999997</v>
      </c>
      <c r="DA199" s="36">
        <f t="shared" ca="1" si="177"/>
        <v>9.9724584959999987E-2</v>
      </c>
      <c r="DB199" s="36">
        <f t="shared" ca="1" si="177"/>
        <v>9.9724584959999987E-2</v>
      </c>
      <c r="DC199" s="36">
        <f t="shared" ca="1" si="177"/>
        <v>9.9724584959999987E-2</v>
      </c>
      <c r="DD199" s="36">
        <f t="shared" ca="1" si="177"/>
        <v>9.9724584959999987E-2</v>
      </c>
      <c r="DE199" s="36">
        <f t="shared" ca="1" si="177"/>
        <v>9.9724584959999987E-2</v>
      </c>
      <c r="DF199" s="56">
        <f t="shared" ca="1" si="177"/>
        <v>9.9724584959999987E-2</v>
      </c>
      <c r="DG199" s="56">
        <f t="shared" ca="1" si="177"/>
        <v>9.9724584959999987E-2</v>
      </c>
      <c r="DH199" s="56">
        <f t="shared" ca="1" si="177"/>
        <v>0.19944916991999997</v>
      </c>
      <c r="DI199" s="56">
        <f t="shared" ca="1" si="177"/>
        <v>0.29917375487999992</v>
      </c>
      <c r="DJ199" s="56">
        <f t="shared" ca="1" si="177"/>
        <v>0.49862292479999998</v>
      </c>
      <c r="DK199" s="82">
        <f t="shared" ca="1" si="142"/>
        <v>0.99724584959999996</v>
      </c>
      <c r="DL199" s="82">
        <f t="shared" ca="1" si="142"/>
        <v>1.9944916991999999</v>
      </c>
      <c r="DM199" s="82">
        <f t="shared" ca="1" si="142"/>
        <v>3.9889833983999998</v>
      </c>
      <c r="DN199" s="82">
        <f t="shared" ca="1" si="142"/>
        <v>7.9779667967999996</v>
      </c>
      <c r="DO199" s="36">
        <f t="shared" ca="1" si="178"/>
        <v>0.14558697645715385</v>
      </c>
      <c r="DP199" s="36">
        <f t="shared" ca="1" si="178"/>
        <v>7.8859612247625013E-2</v>
      </c>
      <c r="DQ199" s="36">
        <f t="shared" ca="1" si="178"/>
        <v>4.9806070893236846E-2</v>
      </c>
      <c r="DR199" s="36">
        <f t="shared" ca="1" si="178"/>
        <v>3.4411467162599997E-2</v>
      </c>
      <c r="DS199" s="36">
        <f t="shared" ca="1" si="178"/>
        <v>3.0282091103088004E-2</v>
      </c>
      <c r="DT199" s="36">
        <f t="shared" ca="1" si="178"/>
        <v>3.0282091103088004E-2</v>
      </c>
      <c r="DU199" s="36">
        <f t="shared" ca="1" si="178"/>
        <v>3.0282091103088004E-2</v>
      </c>
      <c r="DV199" s="36">
        <f t="shared" ca="1" si="178"/>
        <v>3.0282091103088004E-2</v>
      </c>
      <c r="DW199" s="36">
        <f t="shared" ca="1" si="178"/>
        <v>3.0282091103088004E-2</v>
      </c>
      <c r="DX199" s="56">
        <f t="shared" ca="1" si="178"/>
        <v>3.0282091103088004E-2</v>
      </c>
      <c r="DY199" s="56">
        <f t="shared" ca="1" si="178"/>
        <v>3.0282091103088004E-2</v>
      </c>
      <c r="DZ199" s="56">
        <f t="shared" ca="1" si="178"/>
        <v>6.0564182206176008E-2</v>
      </c>
      <c r="EA199" s="56">
        <f t="shared" ca="1" si="178"/>
        <v>9.0846273309264008E-2</v>
      </c>
      <c r="EB199" s="56">
        <f t="shared" ca="1" si="178"/>
        <v>0.15141045551544002</v>
      </c>
      <c r="EC199" s="82">
        <f t="shared" ca="1" si="143"/>
        <v>0.30282091103088005</v>
      </c>
      <c r="ED199" s="82">
        <f t="shared" ca="1" si="143"/>
        <v>0.60564182206176009</v>
      </c>
      <c r="EE199" s="82">
        <f t="shared" ca="1" si="143"/>
        <v>1.2112836441235202</v>
      </c>
      <c r="EF199" s="82">
        <f t="shared" ca="1" si="143"/>
        <v>2.4225672882470404</v>
      </c>
      <c r="EG199" s="36">
        <f t="shared" ca="1" si="179"/>
        <v>4.2124654135384604E-2</v>
      </c>
      <c r="EH199" s="36">
        <f t="shared" ca="1" si="179"/>
        <v>2.2817520989999993E-2</v>
      </c>
      <c r="EI199" s="36">
        <f t="shared" ca="1" si="179"/>
        <v>1.4411065888421047E-2</v>
      </c>
      <c r="EJ199" s="36">
        <f t="shared" ca="1" si="179"/>
        <v>9.9567364319999956E-3</v>
      </c>
      <c r="EK199" s="36">
        <f t="shared" ca="1" si="179"/>
        <v>8.7619280601599972E-3</v>
      </c>
      <c r="EL199" s="36">
        <f t="shared" ca="1" si="179"/>
        <v>8.7619280601599972E-3</v>
      </c>
      <c r="EM199" s="36">
        <f t="shared" ca="1" si="179"/>
        <v>8.7619280601599972E-3</v>
      </c>
      <c r="EN199" s="36">
        <f t="shared" ca="1" si="179"/>
        <v>8.7619280601599972E-3</v>
      </c>
      <c r="EO199" s="36">
        <f t="shared" ca="1" si="179"/>
        <v>8.7619280601599972E-3</v>
      </c>
      <c r="EP199" s="56">
        <f t="shared" ca="1" si="179"/>
        <v>8.7619280601599972E-3</v>
      </c>
      <c r="EQ199" s="56">
        <f t="shared" ca="1" si="179"/>
        <v>8.7619280601599972E-3</v>
      </c>
      <c r="ER199" s="56">
        <f t="shared" ca="1" si="179"/>
        <v>1.7523856120319994E-2</v>
      </c>
      <c r="ES199" s="56">
        <f t="shared" ca="1" si="179"/>
        <v>2.6285784180479985E-2</v>
      </c>
      <c r="ET199" s="56">
        <f t="shared" ca="1" si="179"/>
        <v>4.3809640300799986E-2</v>
      </c>
      <c r="EU199" s="82">
        <f t="shared" ca="1" si="144"/>
        <v>8.7619280601599972E-2</v>
      </c>
      <c r="EV199" s="82">
        <f t="shared" ca="1" si="144"/>
        <v>0.17523856120319994</v>
      </c>
      <c r="EW199" s="82">
        <f t="shared" ca="1" si="144"/>
        <v>0.35047712240639989</v>
      </c>
      <c r="EX199" s="82">
        <f t="shared" ca="1" si="144"/>
        <v>0.70095424481279978</v>
      </c>
    </row>
    <row r="200" spans="19:154" x14ac:dyDescent="0.15">
      <c r="S200" s="56">
        <v>197</v>
      </c>
      <c r="T200" s="40">
        <f>引用信息!W219</f>
        <v>199.67611133167787</v>
      </c>
      <c r="U200" s="40">
        <f>引用信息!X219</f>
        <v>14.20414003882208</v>
      </c>
      <c r="V200" s="40">
        <f>引用信息!Y219</f>
        <v>5.6707199999999993</v>
      </c>
      <c r="W200" s="40">
        <f>引用信息!Z219</f>
        <v>1.5213389895000002</v>
      </c>
      <c r="X200" s="40">
        <f>引用信息!AA219</f>
        <v>0.44018963999999988</v>
      </c>
      <c r="Y200" s="37">
        <f>IF(INT(求节点($J$4:$J$21,$I$4:$I$21,节奏总纲!AD200))&gt;$I$21,$I$21,INT(求节点($J$4:$J$21,$I$4:$I$21,节奏总纲!AD200)))</f>
        <v>18</v>
      </c>
      <c r="Z200" s="37">
        <f>IF(INT(求节点($J$4:$J$21,$I$4:$I$21,节奏总纲!AE200))&gt;$I$21,$I$21,INT(求节点($J$4:$J$21,$I$4:$I$21,节奏总纲!AE200)))</f>
        <v>18</v>
      </c>
      <c r="AA200" s="37">
        <f>IF(INT(求节点($J$4:$J$21,$I$4:$I$21,节奏总纲!AF200))&gt;$I$21,$I$21,INT(求节点($J$4:$J$21,$I$4:$I$21,节奏总纲!AF200)))</f>
        <v>18</v>
      </c>
      <c r="AB200" s="37">
        <f>IF(INT(求节点($J$4:$J$21,$I$4:$I$21,节奏总纲!AG200))&gt;$I$21,$I$21,INT(求节点($J$4:$J$21,$I$4:$I$21,节奏总纲!AG200)))</f>
        <v>18</v>
      </c>
      <c r="AC200" s="37">
        <f>IF(INT(求节点($J$4:$J$21,$I$4:$I$21,节奏总纲!AH200))&gt;$I$21,$I$21,INT(求节点($J$4:$J$21,$I$4:$I$21,节奏总纲!AH200)))</f>
        <v>18</v>
      </c>
      <c r="AD200" s="55">
        <f>('[2]功能-行军令'!F$7+'[2]功能-行军令'!F$14+24*60/'[2]功能-行军令'!$F$18)*'[2]功能-行军令'!$AJ$7</f>
        <v>27.599999999999998</v>
      </c>
      <c r="AE200" s="55">
        <f>('[2]功能-行军令'!G$7+'[2]功能-行军令'!G$14+24*60/'[2]功能-行军令'!$F$18)*'[2]功能-行军令'!$AJ$7</f>
        <v>40.199999999999996</v>
      </c>
      <c r="AF200" s="55">
        <f>('[2]功能-行军令'!H$7+'[2]功能-行军令'!H$14+24*60/'[2]功能-行军令'!$F$18)*'[2]功能-行军令'!$AJ$7</f>
        <v>54.6</v>
      </c>
      <c r="AG200" s="55">
        <f>('[2]功能-行军令'!I$7+'[2]功能-行军令'!I$14+24*60/'[2]功能-行军令'!$F$18)*'[2]功能-行军令'!$AJ$7</f>
        <v>61.8</v>
      </c>
      <c r="AH200" s="55">
        <f>('[2]功能-行军令'!J$7+'[2]功能-行军令'!J$14+24*60/'[2]功能-行军令'!$F$18)*'[2]功能-行军令'!$AJ$7</f>
        <v>61.8</v>
      </c>
      <c r="AL200" s="35">
        <v>197</v>
      </c>
      <c r="AM200" s="28">
        <f t="shared" ca="1" si="180"/>
        <v>10.019862897873933</v>
      </c>
      <c r="AN200" s="28">
        <f t="shared" ca="1" si="180"/>
        <v>5.4274257363483809</v>
      </c>
      <c r="AO200" s="28">
        <f t="shared" ca="1" si="180"/>
        <v>3.4278478334831872</v>
      </c>
      <c r="AP200" s="28">
        <f t="shared" ca="1" si="180"/>
        <v>2.3683312304065658</v>
      </c>
      <c r="AQ200" s="28">
        <f t="shared" ca="1" si="180"/>
        <v>2.0841314827577784</v>
      </c>
      <c r="AR200" s="28">
        <f t="shared" ca="1" si="180"/>
        <v>2.0841314827577784</v>
      </c>
      <c r="AS200" s="28">
        <f t="shared" ca="1" si="180"/>
        <v>2.0841314827577784</v>
      </c>
      <c r="AT200" s="28">
        <f t="shared" ca="1" si="180"/>
        <v>2.0841314827577784</v>
      </c>
      <c r="AU200" s="28">
        <f t="shared" ca="1" si="159"/>
        <v>2.0841314827577784</v>
      </c>
      <c r="AV200" s="28">
        <f t="shared" ref="AV200:AZ209" ca="1" si="182">SUMIF($BM$3:$EX$3,AV$3,$BM200:$EX200)</f>
        <v>2.0841314827577784</v>
      </c>
      <c r="AW200" s="28">
        <f t="shared" ca="1" si="182"/>
        <v>2.0841314827577784</v>
      </c>
      <c r="AX200" s="28">
        <f t="shared" ca="1" si="182"/>
        <v>4.1682629655155568</v>
      </c>
      <c r="AY200" s="28">
        <f t="shared" ca="1" si="182"/>
        <v>6.2523944482733347</v>
      </c>
      <c r="AZ200" s="28">
        <f t="shared" ca="1" si="182"/>
        <v>10.420657413788893</v>
      </c>
      <c r="BA200" s="28">
        <f t="shared" ca="1" si="139"/>
        <v>20.841314827577786</v>
      </c>
      <c r="BB200" s="28">
        <f t="shared" ca="1" si="139"/>
        <v>41.682629655155573</v>
      </c>
      <c r="BC200" s="28">
        <f t="shared" ca="1" si="139"/>
        <v>83.365259310311146</v>
      </c>
      <c r="BD200" s="28">
        <f t="shared" ca="1" si="139"/>
        <v>166.73051862062229</v>
      </c>
      <c r="BE200" s="28"/>
      <c r="BF200" s="28">
        <f t="shared" ca="1" si="181"/>
        <v>369.29342531866109</v>
      </c>
      <c r="BG200" s="28"/>
      <c r="BI200" s="28"/>
      <c r="BJ200" s="28"/>
      <c r="BK200" s="28"/>
      <c r="BL200" s="36">
        <v>197</v>
      </c>
      <c r="BM200" s="36">
        <f t="shared" ca="1" si="175"/>
        <v>8.4785548811604752</v>
      </c>
      <c r="BN200" s="36">
        <f t="shared" ca="1" si="175"/>
        <v>4.5925505606285908</v>
      </c>
      <c r="BO200" s="36">
        <f t="shared" ca="1" si="175"/>
        <v>2.9005582488180575</v>
      </c>
      <c r="BP200" s="36">
        <f t="shared" ca="1" si="175"/>
        <v>2.0040220628197485</v>
      </c>
      <c r="BQ200" s="36">
        <f t="shared" ca="1" si="175"/>
        <v>1.763539415281379</v>
      </c>
      <c r="BR200" s="36">
        <f t="shared" ca="1" si="175"/>
        <v>1.763539415281379</v>
      </c>
      <c r="BS200" s="36">
        <f t="shared" ca="1" si="175"/>
        <v>1.763539415281379</v>
      </c>
      <c r="BT200" s="36">
        <f t="shared" ca="1" si="175"/>
        <v>1.763539415281379</v>
      </c>
      <c r="BU200" s="36">
        <f t="shared" ca="1" si="175"/>
        <v>1.763539415281379</v>
      </c>
      <c r="BV200" s="56">
        <f t="shared" ca="1" si="175"/>
        <v>1.763539415281379</v>
      </c>
      <c r="BW200" s="56">
        <f t="shared" ca="1" si="175"/>
        <v>1.763539415281379</v>
      </c>
      <c r="BX200" s="56">
        <f t="shared" ca="1" si="175"/>
        <v>3.5270788305627581</v>
      </c>
      <c r="BY200" s="56">
        <f t="shared" ca="1" si="175"/>
        <v>5.2906182458441364</v>
      </c>
      <c r="BZ200" s="56">
        <f t="shared" ca="1" si="175"/>
        <v>8.8176970764068958</v>
      </c>
      <c r="CA200" s="82">
        <f t="shared" ca="1" si="140"/>
        <v>17.635394152813792</v>
      </c>
      <c r="CB200" s="82">
        <f t="shared" ca="1" si="140"/>
        <v>35.270788305627583</v>
      </c>
      <c r="CC200" s="82">
        <f t="shared" ca="1" si="140"/>
        <v>70.541576611255167</v>
      </c>
      <c r="CD200" s="82">
        <f t="shared" ca="1" si="140"/>
        <v>141.08315322251033</v>
      </c>
      <c r="CE200" s="36">
        <f t="shared" ca="1" si="176"/>
        <v>0.87847143009330386</v>
      </c>
      <c r="CF200" s="36">
        <f t="shared" ca="1" si="176"/>
        <v>0.47583869130053963</v>
      </c>
      <c r="CG200" s="36">
        <f t="shared" ca="1" si="176"/>
        <v>0.30052969976876187</v>
      </c>
      <c r="CH200" s="36">
        <f t="shared" ca="1" si="176"/>
        <v>0.20763870165841725</v>
      </c>
      <c r="CI200" s="36">
        <f t="shared" ca="1" si="176"/>
        <v>0.1827220574594072</v>
      </c>
      <c r="CJ200" s="36">
        <f t="shared" ca="1" si="176"/>
        <v>0.1827220574594072</v>
      </c>
      <c r="CK200" s="36">
        <f t="shared" ca="1" si="176"/>
        <v>0.1827220574594072</v>
      </c>
      <c r="CL200" s="36">
        <f t="shared" ca="1" si="176"/>
        <v>0.1827220574594072</v>
      </c>
      <c r="CM200" s="36">
        <f t="shared" ca="1" si="176"/>
        <v>0.1827220574594072</v>
      </c>
      <c r="CN200" s="56">
        <f t="shared" ca="1" si="176"/>
        <v>0.1827220574594072</v>
      </c>
      <c r="CO200" s="56">
        <f t="shared" ca="1" si="176"/>
        <v>0.1827220574594072</v>
      </c>
      <c r="CP200" s="56">
        <f t="shared" ca="1" si="176"/>
        <v>0.3654441149188144</v>
      </c>
      <c r="CQ200" s="56">
        <f t="shared" ca="1" si="176"/>
        <v>0.54816617237822163</v>
      </c>
      <c r="CR200" s="56">
        <f t="shared" ca="1" si="176"/>
        <v>0.91361028729703619</v>
      </c>
      <c r="CS200" s="82">
        <f t="shared" ca="1" si="141"/>
        <v>1.8272205745940724</v>
      </c>
      <c r="CT200" s="82">
        <f t="shared" ca="1" si="141"/>
        <v>3.6544411491881448</v>
      </c>
      <c r="CU200" s="82">
        <f t="shared" ca="1" si="141"/>
        <v>7.3088822983762896</v>
      </c>
      <c r="CV200" s="82">
        <f t="shared" ca="1" si="141"/>
        <v>14.617764596752579</v>
      </c>
      <c r="CW200" s="36">
        <f t="shared" ca="1" si="177"/>
        <v>0.47634047999999996</v>
      </c>
      <c r="CX200" s="36">
        <f t="shared" ca="1" si="177"/>
        <v>0.25801775999999998</v>
      </c>
      <c r="CY200" s="36">
        <f t="shared" ca="1" si="177"/>
        <v>0.16295858526315787</v>
      </c>
      <c r="CZ200" s="36">
        <f t="shared" ca="1" si="177"/>
        <v>0.11258956799999997</v>
      </c>
      <c r="DA200" s="36">
        <f t="shared" ca="1" si="177"/>
        <v>9.9078819839999999E-2</v>
      </c>
      <c r="DB200" s="36">
        <f t="shared" ca="1" si="177"/>
        <v>9.9078819839999999E-2</v>
      </c>
      <c r="DC200" s="36">
        <f t="shared" ca="1" si="177"/>
        <v>9.9078819839999999E-2</v>
      </c>
      <c r="DD200" s="36">
        <f t="shared" ca="1" si="177"/>
        <v>9.9078819839999999E-2</v>
      </c>
      <c r="DE200" s="36">
        <f t="shared" ca="1" si="177"/>
        <v>9.9078819839999999E-2</v>
      </c>
      <c r="DF200" s="56">
        <f t="shared" ca="1" si="177"/>
        <v>9.9078819839999999E-2</v>
      </c>
      <c r="DG200" s="56">
        <f t="shared" ca="1" si="177"/>
        <v>9.9078819839999999E-2</v>
      </c>
      <c r="DH200" s="56">
        <f t="shared" ca="1" si="177"/>
        <v>0.19815763968</v>
      </c>
      <c r="DI200" s="56">
        <f t="shared" ca="1" si="177"/>
        <v>0.29723645952</v>
      </c>
      <c r="DJ200" s="56">
        <f t="shared" ca="1" si="177"/>
        <v>0.49539409919999994</v>
      </c>
      <c r="DK200" s="82">
        <f t="shared" ca="1" si="142"/>
        <v>0.99078819839999988</v>
      </c>
      <c r="DL200" s="82">
        <f t="shared" ca="1" si="142"/>
        <v>1.9815763967999998</v>
      </c>
      <c r="DM200" s="82">
        <f t="shared" ca="1" si="142"/>
        <v>3.9631527935999995</v>
      </c>
      <c r="DN200" s="82">
        <f t="shared" ca="1" si="142"/>
        <v>7.926305587199999</v>
      </c>
      <c r="DO200" s="36">
        <f t="shared" ca="1" si="178"/>
        <v>0.1446442300786154</v>
      </c>
      <c r="DP200" s="36">
        <f t="shared" ca="1" si="178"/>
        <v>7.834895795925001E-2</v>
      </c>
      <c r="DQ200" s="36">
        <f t="shared" ca="1" si="178"/>
        <v>4.9483552395315794E-2</v>
      </c>
      <c r="DR200" s="36">
        <f t="shared" ca="1" si="178"/>
        <v>3.4188636200399997E-2</v>
      </c>
      <c r="DS200" s="36">
        <f t="shared" ca="1" si="178"/>
        <v>3.0085999856352005E-2</v>
      </c>
      <c r="DT200" s="36">
        <f t="shared" ca="1" si="178"/>
        <v>3.0085999856352005E-2</v>
      </c>
      <c r="DU200" s="36">
        <f t="shared" ca="1" si="178"/>
        <v>3.0085999856352005E-2</v>
      </c>
      <c r="DV200" s="36">
        <f t="shared" ca="1" si="178"/>
        <v>3.0085999856352005E-2</v>
      </c>
      <c r="DW200" s="36">
        <f t="shared" ca="1" si="178"/>
        <v>3.0085999856352005E-2</v>
      </c>
      <c r="DX200" s="56">
        <f t="shared" ca="1" si="178"/>
        <v>3.0085999856352005E-2</v>
      </c>
      <c r="DY200" s="56">
        <f t="shared" ca="1" si="178"/>
        <v>3.0085999856352005E-2</v>
      </c>
      <c r="DZ200" s="56">
        <f t="shared" ca="1" si="178"/>
        <v>6.0171999712704011E-2</v>
      </c>
      <c r="EA200" s="56">
        <f t="shared" ca="1" si="178"/>
        <v>9.0257999569056002E-2</v>
      </c>
      <c r="EB200" s="56">
        <f t="shared" ca="1" si="178"/>
        <v>0.15042999928176004</v>
      </c>
      <c r="EC200" s="82">
        <f t="shared" ca="1" si="143"/>
        <v>0.30085999856352008</v>
      </c>
      <c r="ED200" s="82">
        <f t="shared" ca="1" si="143"/>
        <v>0.60171999712704016</v>
      </c>
      <c r="EE200" s="82">
        <f t="shared" ca="1" si="143"/>
        <v>1.2034399942540803</v>
      </c>
      <c r="EF200" s="82">
        <f t="shared" ca="1" si="143"/>
        <v>2.4068799885081607</v>
      </c>
      <c r="EG200" s="36">
        <f t="shared" ca="1" si="179"/>
        <v>4.1851876541538449E-2</v>
      </c>
      <c r="EH200" s="36">
        <f t="shared" ca="1" si="179"/>
        <v>2.2669766459999994E-2</v>
      </c>
      <c r="EI200" s="36">
        <f t="shared" ca="1" si="179"/>
        <v>1.4317747237894734E-2</v>
      </c>
      <c r="EJ200" s="36">
        <f t="shared" ca="1" si="179"/>
        <v>9.8922617279999965E-3</v>
      </c>
      <c r="EK200" s="36">
        <f t="shared" ca="1" si="179"/>
        <v>8.7051903206399987E-3</v>
      </c>
      <c r="EL200" s="36">
        <f t="shared" ca="1" si="179"/>
        <v>8.7051903206399987E-3</v>
      </c>
      <c r="EM200" s="36">
        <f t="shared" ca="1" si="179"/>
        <v>8.7051903206399987E-3</v>
      </c>
      <c r="EN200" s="36">
        <f t="shared" ca="1" si="179"/>
        <v>8.7051903206399987E-3</v>
      </c>
      <c r="EO200" s="36">
        <f t="shared" ca="1" si="179"/>
        <v>8.7051903206399987E-3</v>
      </c>
      <c r="EP200" s="56">
        <f t="shared" ca="1" si="179"/>
        <v>8.7051903206399987E-3</v>
      </c>
      <c r="EQ200" s="56">
        <f t="shared" ca="1" si="179"/>
        <v>8.7051903206399987E-3</v>
      </c>
      <c r="ER200" s="56">
        <f t="shared" ca="1" si="179"/>
        <v>1.7410380641279997E-2</v>
      </c>
      <c r="ES200" s="56">
        <f t="shared" ca="1" si="179"/>
        <v>2.6115570961919989E-2</v>
      </c>
      <c r="ET200" s="56">
        <f t="shared" ca="1" si="179"/>
        <v>4.352595160319999E-2</v>
      </c>
      <c r="EU200" s="82">
        <f t="shared" ca="1" si="144"/>
        <v>8.705190320639998E-2</v>
      </c>
      <c r="EV200" s="82">
        <f t="shared" ca="1" si="144"/>
        <v>0.17410380641279996</v>
      </c>
      <c r="EW200" s="82">
        <f t="shared" ca="1" si="144"/>
        <v>0.34820761282559992</v>
      </c>
      <c r="EX200" s="82">
        <f t="shared" ca="1" si="144"/>
        <v>0.69641522565119984</v>
      </c>
    </row>
    <row r="201" spans="19:154" x14ac:dyDescent="0.15">
      <c r="S201" s="56">
        <v>198</v>
      </c>
      <c r="T201" s="40">
        <f>引用信息!W220</f>
        <v>198.37468416284946</v>
      </c>
      <c r="U201" s="40">
        <f>引用信息!X220</f>
        <v>14.111561844900521</v>
      </c>
      <c r="V201" s="40">
        <f>引用信息!Y220</f>
        <v>5.6337599999999997</v>
      </c>
      <c r="W201" s="40">
        <f>引用信息!Z220</f>
        <v>1.5114233722500001</v>
      </c>
      <c r="X201" s="40">
        <f>引用信息!AA220</f>
        <v>0.43732061999999988</v>
      </c>
      <c r="Y201" s="37">
        <f>IF(INT(求节点($J$4:$J$21,$I$4:$I$21,节奏总纲!AD201))&gt;$I$21,$I$21,INT(求节点($J$4:$J$21,$I$4:$I$21,节奏总纲!AD201)))</f>
        <v>18</v>
      </c>
      <c r="Z201" s="37">
        <f>IF(INT(求节点($J$4:$J$21,$I$4:$I$21,节奏总纲!AE201))&gt;$I$21,$I$21,INT(求节点($J$4:$J$21,$I$4:$I$21,节奏总纲!AE201)))</f>
        <v>18</v>
      </c>
      <c r="AA201" s="37">
        <f>IF(INT(求节点($J$4:$J$21,$I$4:$I$21,节奏总纲!AF201))&gt;$I$21,$I$21,INT(求节点($J$4:$J$21,$I$4:$I$21,节奏总纲!AF201)))</f>
        <v>18</v>
      </c>
      <c r="AB201" s="37">
        <f>IF(INT(求节点($J$4:$J$21,$I$4:$I$21,节奏总纲!AG201))&gt;$I$21,$I$21,INT(求节点($J$4:$J$21,$I$4:$I$21,节奏总纲!AG201)))</f>
        <v>18</v>
      </c>
      <c r="AC201" s="37">
        <f>IF(INT(求节点($J$4:$J$21,$I$4:$I$21,节奏总纲!AH201))&gt;$I$21,$I$21,INT(求节点($J$4:$J$21,$I$4:$I$21,节奏总纲!AH201)))</f>
        <v>18</v>
      </c>
      <c r="AD201" s="55">
        <f>('[2]功能-行军令'!F$7+'[2]功能-行军令'!F$14+24*60/'[2]功能-行军令'!$F$18)*'[2]功能-行军令'!$AJ$7</f>
        <v>27.599999999999998</v>
      </c>
      <c r="AE201" s="55">
        <f>('[2]功能-行军令'!G$7+'[2]功能-行军令'!G$14+24*60/'[2]功能-行军令'!$F$18)*'[2]功能-行军令'!$AJ$7</f>
        <v>40.199999999999996</v>
      </c>
      <c r="AF201" s="55">
        <f>('[2]功能-行军令'!H$7+'[2]功能-行军令'!H$14+24*60/'[2]功能-行军令'!$F$18)*'[2]功能-行军令'!$AJ$7</f>
        <v>54.6</v>
      </c>
      <c r="AG201" s="55">
        <f>('[2]功能-行军令'!I$7+'[2]功能-行军令'!I$14+24*60/'[2]功能-行军令'!$F$18)*'[2]功能-行军令'!$AJ$7</f>
        <v>61.8</v>
      </c>
      <c r="AH201" s="55">
        <f>('[2]功能-行军令'!J$7+'[2]功能-行军令'!J$14+24*60/'[2]功能-行军令'!$F$18)*'[2]功能-行军令'!$AJ$7</f>
        <v>61.8</v>
      </c>
      <c r="AL201" s="35">
        <v>198</v>
      </c>
      <c r="AM201" s="28">
        <f t="shared" ca="1" si="180"/>
        <v>9.9545565288933791</v>
      </c>
      <c r="AN201" s="28">
        <f t="shared" ca="1" si="180"/>
        <v>5.3920514531505797</v>
      </c>
      <c r="AO201" s="28">
        <f t="shared" ca="1" si="180"/>
        <v>3.4055061809372082</v>
      </c>
      <c r="AP201" s="28">
        <f t="shared" ca="1" si="180"/>
        <v>2.3528951795566164</v>
      </c>
      <c r="AQ201" s="28">
        <f t="shared" ca="1" si="180"/>
        <v>2.0705477580098228</v>
      </c>
      <c r="AR201" s="28">
        <f t="shared" ca="1" si="180"/>
        <v>2.0705477580098228</v>
      </c>
      <c r="AS201" s="28">
        <f t="shared" ca="1" si="180"/>
        <v>2.0705477580098228</v>
      </c>
      <c r="AT201" s="28">
        <f t="shared" ca="1" si="180"/>
        <v>2.0705477580098228</v>
      </c>
      <c r="AU201" s="28">
        <f t="shared" ca="1" si="159"/>
        <v>2.0705477580098228</v>
      </c>
      <c r="AV201" s="28">
        <f t="shared" ca="1" si="182"/>
        <v>2.0705477580098228</v>
      </c>
      <c r="AW201" s="28">
        <f t="shared" ca="1" si="182"/>
        <v>2.0705477580098228</v>
      </c>
      <c r="AX201" s="28">
        <f t="shared" ca="1" si="182"/>
        <v>4.1410955160196457</v>
      </c>
      <c r="AY201" s="28">
        <f t="shared" ca="1" si="182"/>
        <v>6.2116432740294689</v>
      </c>
      <c r="AZ201" s="28">
        <f t="shared" ca="1" si="182"/>
        <v>10.352738790049115</v>
      </c>
      <c r="BA201" s="28">
        <f t="shared" ca="1" si="139"/>
        <v>20.705477580098229</v>
      </c>
      <c r="BB201" s="28">
        <f t="shared" ca="1" si="139"/>
        <v>41.410955160196458</v>
      </c>
      <c r="BC201" s="28">
        <f t="shared" ca="1" si="139"/>
        <v>82.821910320392917</v>
      </c>
      <c r="BD201" s="28">
        <f t="shared" ca="1" si="139"/>
        <v>165.64382064078583</v>
      </c>
      <c r="BE201" s="28"/>
      <c r="BF201" s="28">
        <f t="shared" ca="1" si="181"/>
        <v>366.8864849301782</v>
      </c>
      <c r="BG201" s="28"/>
      <c r="BI201" s="28"/>
      <c r="BJ201" s="28"/>
      <c r="BK201" s="28"/>
      <c r="BL201" s="56">
        <v>198</v>
      </c>
      <c r="BM201" s="36">
        <f t="shared" ca="1" si="175"/>
        <v>8.4232942813763767</v>
      </c>
      <c r="BN201" s="36">
        <f t="shared" ca="1" si="175"/>
        <v>4.5626177357455378</v>
      </c>
      <c r="BO201" s="36">
        <f t="shared" ca="1" si="175"/>
        <v>2.8816533067866552</v>
      </c>
      <c r="BP201" s="36">
        <f t="shared" ca="1" si="175"/>
        <v>1.9909604665071434</v>
      </c>
      <c r="BQ201" s="36">
        <f t="shared" ca="1" si="175"/>
        <v>1.7520452105262865</v>
      </c>
      <c r="BR201" s="36">
        <f t="shared" ca="1" si="175"/>
        <v>1.7520452105262865</v>
      </c>
      <c r="BS201" s="36">
        <f t="shared" ca="1" si="175"/>
        <v>1.7520452105262865</v>
      </c>
      <c r="BT201" s="36">
        <f t="shared" ca="1" si="175"/>
        <v>1.7520452105262865</v>
      </c>
      <c r="BU201" s="36">
        <f t="shared" ca="1" si="175"/>
        <v>1.7520452105262865</v>
      </c>
      <c r="BV201" s="56">
        <f t="shared" ca="1" si="175"/>
        <v>1.7520452105262865</v>
      </c>
      <c r="BW201" s="56">
        <f t="shared" ca="1" si="175"/>
        <v>1.7520452105262865</v>
      </c>
      <c r="BX201" s="56">
        <f t="shared" ca="1" si="175"/>
        <v>3.504090421052573</v>
      </c>
      <c r="BY201" s="56">
        <f t="shared" ca="1" si="175"/>
        <v>5.256135631578859</v>
      </c>
      <c r="BZ201" s="56">
        <f t="shared" ca="1" si="175"/>
        <v>8.7602260526314328</v>
      </c>
      <c r="CA201" s="82">
        <f t="shared" ca="1" si="140"/>
        <v>17.520452105262866</v>
      </c>
      <c r="CB201" s="82">
        <f t="shared" ca="1" si="140"/>
        <v>35.040904210525731</v>
      </c>
      <c r="CC201" s="82">
        <f t="shared" ca="1" si="140"/>
        <v>70.081808421051463</v>
      </c>
      <c r="CD201" s="82">
        <f t="shared" ca="1" si="140"/>
        <v>140.16361684210293</v>
      </c>
      <c r="CE201" s="36">
        <f t="shared" ca="1" si="176"/>
        <v>0.87274582486923213</v>
      </c>
      <c r="CF201" s="36">
        <f t="shared" ca="1" si="176"/>
        <v>0.47273732180416744</v>
      </c>
      <c r="CG201" s="36">
        <f t="shared" ca="1" si="176"/>
        <v>0.2985709400868426</v>
      </c>
      <c r="CH201" s="36">
        <f t="shared" ca="1" si="176"/>
        <v>0.20628537678727304</v>
      </c>
      <c r="CI201" s="36">
        <f t="shared" ca="1" si="176"/>
        <v>0.18153113157280029</v>
      </c>
      <c r="CJ201" s="36">
        <f t="shared" ca="1" si="176"/>
        <v>0.18153113157280029</v>
      </c>
      <c r="CK201" s="36">
        <f t="shared" ca="1" si="176"/>
        <v>0.18153113157280029</v>
      </c>
      <c r="CL201" s="36">
        <f t="shared" ca="1" si="176"/>
        <v>0.18153113157280029</v>
      </c>
      <c r="CM201" s="36">
        <f t="shared" ca="1" si="176"/>
        <v>0.18153113157280029</v>
      </c>
      <c r="CN201" s="56">
        <f t="shared" ca="1" si="176"/>
        <v>0.18153113157280029</v>
      </c>
      <c r="CO201" s="56">
        <f t="shared" ca="1" si="176"/>
        <v>0.18153113157280029</v>
      </c>
      <c r="CP201" s="56">
        <f t="shared" ca="1" si="176"/>
        <v>0.36306226314560058</v>
      </c>
      <c r="CQ201" s="56">
        <f t="shared" ca="1" si="176"/>
        <v>0.54459339471840085</v>
      </c>
      <c r="CR201" s="56">
        <f t="shared" ca="1" si="176"/>
        <v>0.90765565786400149</v>
      </c>
      <c r="CS201" s="82">
        <f t="shared" ca="1" si="141"/>
        <v>1.815311315728003</v>
      </c>
      <c r="CT201" s="82">
        <f t="shared" ca="1" si="141"/>
        <v>3.6306226314560059</v>
      </c>
      <c r="CU201" s="82">
        <f t="shared" ca="1" si="141"/>
        <v>7.2612452629120119</v>
      </c>
      <c r="CV201" s="82">
        <f t="shared" ca="1" si="141"/>
        <v>14.522490525824024</v>
      </c>
      <c r="CW201" s="36">
        <f t="shared" ca="1" si="177"/>
        <v>0.47323583999999996</v>
      </c>
      <c r="CX201" s="36">
        <f t="shared" ca="1" si="177"/>
        <v>0.25633607999999997</v>
      </c>
      <c r="CY201" s="36">
        <f t="shared" ca="1" si="177"/>
        <v>0.16189647157894735</v>
      </c>
      <c r="CZ201" s="36">
        <f t="shared" ca="1" si="177"/>
        <v>0.11185574399999997</v>
      </c>
      <c r="DA201" s="36">
        <f t="shared" ca="1" si="177"/>
        <v>9.8433054719999982E-2</v>
      </c>
      <c r="DB201" s="36">
        <f t="shared" ca="1" si="177"/>
        <v>9.8433054719999982E-2</v>
      </c>
      <c r="DC201" s="36">
        <f t="shared" ca="1" si="177"/>
        <v>9.8433054719999982E-2</v>
      </c>
      <c r="DD201" s="36">
        <f t="shared" ca="1" si="177"/>
        <v>9.8433054719999982E-2</v>
      </c>
      <c r="DE201" s="36">
        <f t="shared" ca="1" si="177"/>
        <v>9.8433054719999982E-2</v>
      </c>
      <c r="DF201" s="56">
        <f t="shared" ca="1" si="177"/>
        <v>9.8433054719999982E-2</v>
      </c>
      <c r="DG201" s="56">
        <f t="shared" ca="1" si="177"/>
        <v>9.8433054719999982E-2</v>
      </c>
      <c r="DH201" s="56">
        <f t="shared" ca="1" si="177"/>
        <v>0.19686610943999996</v>
      </c>
      <c r="DI201" s="56">
        <f t="shared" ca="1" si="177"/>
        <v>0.29529916415999996</v>
      </c>
      <c r="DJ201" s="56">
        <f t="shared" ca="1" si="177"/>
        <v>0.49216527359999995</v>
      </c>
      <c r="DK201" s="82">
        <f t="shared" ca="1" si="142"/>
        <v>0.98433054719999991</v>
      </c>
      <c r="DL201" s="82">
        <f t="shared" ca="1" si="142"/>
        <v>1.9686610943999998</v>
      </c>
      <c r="DM201" s="82">
        <f t="shared" ca="1" si="142"/>
        <v>3.9373221887999996</v>
      </c>
      <c r="DN201" s="82">
        <f t="shared" ca="1" si="142"/>
        <v>7.8746443775999992</v>
      </c>
      <c r="DO201" s="36">
        <f t="shared" ca="1" si="178"/>
        <v>0.14370148370007693</v>
      </c>
      <c r="DP201" s="36">
        <f t="shared" ca="1" si="178"/>
        <v>7.7838303670875006E-2</v>
      </c>
      <c r="DQ201" s="36">
        <f t="shared" ca="1" si="178"/>
        <v>4.9161033897394742E-2</v>
      </c>
      <c r="DR201" s="36">
        <f t="shared" ca="1" si="178"/>
        <v>3.3965805238200003E-2</v>
      </c>
      <c r="DS201" s="36">
        <f t="shared" ca="1" si="178"/>
        <v>2.9889908609616003E-2</v>
      </c>
      <c r="DT201" s="36">
        <f t="shared" ca="1" si="178"/>
        <v>2.9889908609616003E-2</v>
      </c>
      <c r="DU201" s="36">
        <f t="shared" ca="1" si="178"/>
        <v>2.9889908609616003E-2</v>
      </c>
      <c r="DV201" s="36">
        <f t="shared" ca="1" si="178"/>
        <v>2.9889908609616003E-2</v>
      </c>
      <c r="DW201" s="36">
        <f t="shared" ca="1" si="178"/>
        <v>2.9889908609616003E-2</v>
      </c>
      <c r="DX201" s="56">
        <f t="shared" ca="1" si="178"/>
        <v>2.9889908609616003E-2</v>
      </c>
      <c r="DY201" s="56">
        <f t="shared" ca="1" si="178"/>
        <v>2.9889908609616003E-2</v>
      </c>
      <c r="DZ201" s="56">
        <f t="shared" ca="1" si="178"/>
        <v>5.9779817219232007E-2</v>
      </c>
      <c r="EA201" s="56">
        <f t="shared" ca="1" si="178"/>
        <v>8.9669725828847982E-2</v>
      </c>
      <c r="EB201" s="56">
        <f t="shared" ca="1" si="178"/>
        <v>0.14944954304808003</v>
      </c>
      <c r="EC201" s="82">
        <f t="shared" ca="1" si="143"/>
        <v>0.29889908609616006</v>
      </c>
      <c r="ED201" s="82">
        <f t="shared" ca="1" si="143"/>
        <v>0.59779817219232012</v>
      </c>
      <c r="EE201" s="82">
        <f t="shared" ca="1" si="143"/>
        <v>1.1955963443846402</v>
      </c>
      <c r="EF201" s="82">
        <f t="shared" ca="1" si="143"/>
        <v>2.3911926887692805</v>
      </c>
      <c r="EG201" s="36">
        <f t="shared" ca="1" si="179"/>
        <v>4.1579098947692301E-2</v>
      </c>
      <c r="EH201" s="36">
        <f t="shared" ca="1" si="179"/>
        <v>2.2522011929999999E-2</v>
      </c>
      <c r="EI201" s="36">
        <f t="shared" ca="1" si="179"/>
        <v>1.422442858736842E-2</v>
      </c>
      <c r="EJ201" s="36">
        <f t="shared" ca="1" si="179"/>
        <v>9.8277870239999975E-3</v>
      </c>
      <c r="EK201" s="36">
        <f t="shared" ca="1" si="179"/>
        <v>8.6484525811199985E-3</v>
      </c>
      <c r="EL201" s="36">
        <f t="shared" ca="1" si="179"/>
        <v>8.6484525811199985E-3</v>
      </c>
      <c r="EM201" s="36">
        <f t="shared" ca="1" si="179"/>
        <v>8.6484525811199985E-3</v>
      </c>
      <c r="EN201" s="36">
        <f t="shared" ca="1" si="179"/>
        <v>8.6484525811199985E-3</v>
      </c>
      <c r="EO201" s="36">
        <f t="shared" ca="1" si="179"/>
        <v>8.6484525811199985E-3</v>
      </c>
      <c r="EP201" s="56">
        <f t="shared" ca="1" si="179"/>
        <v>8.6484525811199985E-3</v>
      </c>
      <c r="EQ201" s="56">
        <f t="shared" ca="1" si="179"/>
        <v>8.6484525811199985E-3</v>
      </c>
      <c r="ER201" s="56">
        <f t="shared" ca="1" si="179"/>
        <v>1.7296905162239997E-2</v>
      </c>
      <c r="ES201" s="56">
        <f t="shared" ca="1" si="179"/>
        <v>2.5945357743359987E-2</v>
      </c>
      <c r="ET201" s="56">
        <f t="shared" ca="1" si="179"/>
        <v>4.3242262905599987E-2</v>
      </c>
      <c r="EU201" s="82">
        <f t="shared" ca="1" si="144"/>
        <v>8.6484525811199975E-2</v>
      </c>
      <c r="EV201" s="82">
        <f t="shared" ca="1" si="144"/>
        <v>0.17296905162239995</v>
      </c>
      <c r="EW201" s="82">
        <f t="shared" ca="1" si="144"/>
        <v>0.3459381032447999</v>
      </c>
      <c r="EX201" s="82">
        <f t="shared" ca="1" si="144"/>
        <v>0.6918762064895998</v>
      </c>
    </row>
    <row r="202" spans="19:154" x14ac:dyDescent="0.15">
      <c r="S202" s="56">
        <v>199</v>
      </c>
      <c r="T202" s="40">
        <f>引用信息!W221</f>
        <v>197.07325699402102</v>
      </c>
      <c r="U202" s="40">
        <f>引用信息!X221</f>
        <v>14.018983650978962</v>
      </c>
      <c r="V202" s="40">
        <f>引用信息!Y221</f>
        <v>5.5967999999999991</v>
      </c>
      <c r="W202" s="40">
        <f>引用信息!Z221</f>
        <v>1.5015077550000002</v>
      </c>
      <c r="X202" s="40">
        <f>引用信息!AA221</f>
        <v>0.43445159999999988</v>
      </c>
      <c r="Y202" s="37">
        <f>IF(INT(求节点($J$4:$J$21,$I$4:$I$21,节奏总纲!AD202))&gt;$I$21,$I$21,INT(求节点($J$4:$J$21,$I$4:$I$21,节奏总纲!AD202)))</f>
        <v>18</v>
      </c>
      <c r="Z202" s="37">
        <f>IF(INT(求节点($J$4:$J$21,$I$4:$I$21,节奏总纲!AE202))&gt;$I$21,$I$21,INT(求节点($J$4:$J$21,$I$4:$I$21,节奏总纲!AE202)))</f>
        <v>18</v>
      </c>
      <c r="AA202" s="37">
        <f>IF(INT(求节点($J$4:$J$21,$I$4:$I$21,节奏总纲!AF202))&gt;$I$21,$I$21,INT(求节点($J$4:$J$21,$I$4:$I$21,节奏总纲!AF202)))</f>
        <v>18</v>
      </c>
      <c r="AB202" s="37">
        <f>IF(INT(求节点($J$4:$J$21,$I$4:$I$21,节奏总纲!AG202))&gt;$I$21,$I$21,INT(求节点($J$4:$J$21,$I$4:$I$21,节奏总纲!AG202)))</f>
        <v>18</v>
      </c>
      <c r="AC202" s="37">
        <f>IF(INT(求节点($J$4:$J$21,$I$4:$I$21,节奏总纲!AH202))&gt;$I$21,$I$21,INT(求节点($J$4:$J$21,$I$4:$I$21,节奏总纲!AH202)))</f>
        <v>18</v>
      </c>
      <c r="AD202" s="55">
        <f>('[2]功能-行军令'!F$7+'[2]功能-行军令'!F$14+24*60/'[2]功能-行军令'!$F$18)*'[2]功能-行军令'!$AJ$7</f>
        <v>27.599999999999998</v>
      </c>
      <c r="AE202" s="55">
        <f>('[2]功能-行军令'!G$7+'[2]功能-行军令'!G$14+24*60/'[2]功能-行军令'!$F$18)*'[2]功能-行军令'!$AJ$7</f>
        <v>40.199999999999996</v>
      </c>
      <c r="AF202" s="55">
        <f>('[2]功能-行军令'!H$7+'[2]功能-行军令'!H$14+24*60/'[2]功能-行军令'!$F$18)*'[2]功能-行军令'!$AJ$7</f>
        <v>54.6</v>
      </c>
      <c r="AG202" s="55">
        <f>('[2]功能-行军令'!I$7+'[2]功能-行军令'!I$14+24*60/'[2]功能-行军令'!$F$18)*'[2]功能-行军令'!$AJ$7</f>
        <v>61.8</v>
      </c>
      <c r="AH202" s="55">
        <f>('[2]功能-行军令'!J$7+'[2]功能-行军令'!J$14+24*60/'[2]功能-行军令'!$F$18)*'[2]功能-行军令'!$AJ$7</f>
        <v>61.8</v>
      </c>
      <c r="AL202" s="35">
        <v>199</v>
      </c>
      <c r="AM202" s="28">
        <f t="shared" ca="1" si="180"/>
        <v>9.8892501599128195</v>
      </c>
      <c r="AN202" s="28">
        <f t="shared" ca="1" si="180"/>
        <v>5.3566771699527784</v>
      </c>
      <c r="AO202" s="28">
        <f t="shared" ca="1" si="180"/>
        <v>3.3831645283912284</v>
      </c>
      <c r="AP202" s="28">
        <f t="shared" ca="1" si="180"/>
        <v>2.3374591287066666</v>
      </c>
      <c r="AQ202" s="28">
        <f t="shared" ca="1" si="180"/>
        <v>2.0569640332618668</v>
      </c>
      <c r="AR202" s="28">
        <f t="shared" ca="1" si="180"/>
        <v>2.0569640332618668</v>
      </c>
      <c r="AS202" s="28">
        <f t="shared" ca="1" si="180"/>
        <v>2.0569640332618668</v>
      </c>
      <c r="AT202" s="28">
        <f t="shared" ca="1" si="180"/>
        <v>2.0569640332618668</v>
      </c>
      <c r="AU202" s="28">
        <f t="shared" ref="AU202:AU233" ca="1" si="183">SUMIF($BM$3:$EX$3,AU$3,$BM202:$EX202)</f>
        <v>2.0569640332618668</v>
      </c>
      <c r="AV202" s="28">
        <f t="shared" ca="1" si="182"/>
        <v>2.0569640332618668</v>
      </c>
      <c r="AW202" s="28">
        <f t="shared" ca="1" si="182"/>
        <v>2.0569640332618668</v>
      </c>
      <c r="AX202" s="28">
        <f t="shared" ca="1" si="182"/>
        <v>4.1139280665237337</v>
      </c>
      <c r="AY202" s="28">
        <f t="shared" ca="1" si="182"/>
        <v>6.1708920997855996</v>
      </c>
      <c r="AZ202" s="28">
        <f t="shared" ca="1" si="182"/>
        <v>10.284820166309336</v>
      </c>
      <c r="BA202" s="28">
        <f t="shared" ca="1" si="139"/>
        <v>20.569640332618672</v>
      </c>
      <c r="BB202" s="28">
        <f t="shared" ca="1" si="139"/>
        <v>41.139280665237344</v>
      </c>
      <c r="BC202" s="28">
        <f t="shared" ca="1" si="139"/>
        <v>82.278561330474687</v>
      </c>
      <c r="BD202" s="28">
        <f t="shared" ca="1" si="139"/>
        <v>164.55712266094937</v>
      </c>
      <c r="BE202" s="28"/>
      <c r="BF202" s="28">
        <f t="shared" ref="BF202:BF265" ca="1" si="184">SUM(AM202:BD202)</f>
        <v>364.4795445416953</v>
      </c>
      <c r="BG202" s="28"/>
      <c r="BI202" s="28"/>
      <c r="BJ202" s="28"/>
      <c r="BK202" s="28"/>
      <c r="BL202" s="56">
        <v>199</v>
      </c>
      <c r="BM202" s="56">
        <f t="shared" ca="1" si="175"/>
        <v>8.3680336815922765</v>
      </c>
      <c r="BN202" s="56">
        <f t="shared" ca="1" si="175"/>
        <v>4.5326849108624829</v>
      </c>
      <c r="BO202" s="56">
        <f t="shared" ca="1" si="175"/>
        <v>2.8627483647552525</v>
      </c>
      <c r="BP202" s="56">
        <f t="shared" ca="1" si="175"/>
        <v>1.9778988701945379</v>
      </c>
      <c r="BQ202" s="56">
        <f t="shared" ca="1" si="175"/>
        <v>1.7405510057711935</v>
      </c>
      <c r="BR202" s="56">
        <f t="shared" ca="1" si="175"/>
        <v>1.7405510057711935</v>
      </c>
      <c r="BS202" s="56">
        <f t="shared" ca="1" si="175"/>
        <v>1.7405510057711935</v>
      </c>
      <c r="BT202" s="56">
        <f t="shared" ca="1" si="175"/>
        <v>1.7405510057711935</v>
      </c>
      <c r="BU202" s="56">
        <f t="shared" ca="1" si="175"/>
        <v>1.7405510057711935</v>
      </c>
      <c r="BV202" s="56">
        <f t="shared" ca="1" si="175"/>
        <v>1.7405510057711935</v>
      </c>
      <c r="BW202" s="56">
        <f t="shared" ca="1" si="175"/>
        <v>1.7405510057711935</v>
      </c>
      <c r="BX202" s="56">
        <f t="shared" ca="1" si="175"/>
        <v>3.481102011542387</v>
      </c>
      <c r="BY202" s="56">
        <f t="shared" ca="1" si="175"/>
        <v>5.2216530173135807</v>
      </c>
      <c r="BZ202" s="56">
        <f t="shared" ca="1" si="175"/>
        <v>8.7027550288559681</v>
      </c>
      <c r="CA202" s="82">
        <f t="shared" ca="1" si="140"/>
        <v>17.405510057711936</v>
      </c>
      <c r="CB202" s="82">
        <f t="shared" ca="1" si="140"/>
        <v>34.811020115423872</v>
      </c>
      <c r="CC202" s="82">
        <f t="shared" ca="1" si="140"/>
        <v>69.622040230847745</v>
      </c>
      <c r="CD202" s="82">
        <f t="shared" ca="1" si="140"/>
        <v>139.24408046169549</v>
      </c>
      <c r="CE202" s="56">
        <f t="shared" ca="1" si="176"/>
        <v>0.86702021964516029</v>
      </c>
      <c r="CF202" s="56">
        <f t="shared" ca="1" si="176"/>
        <v>0.46963595230779515</v>
      </c>
      <c r="CG202" s="56">
        <f t="shared" ca="1" si="176"/>
        <v>0.29661218040492326</v>
      </c>
      <c r="CH202" s="56">
        <f t="shared" ca="1" si="176"/>
        <v>0.20493205191612876</v>
      </c>
      <c r="CI202" s="56">
        <f t="shared" ca="1" si="176"/>
        <v>0.18034020568619336</v>
      </c>
      <c r="CJ202" s="56">
        <f t="shared" ca="1" si="176"/>
        <v>0.18034020568619336</v>
      </c>
      <c r="CK202" s="56">
        <f t="shared" ca="1" si="176"/>
        <v>0.18034020568619336</v>
      </c>
      <c r="CL202" s="56">
        <f t="shared" ca="1" si="176"/>
        <v>0.18034020568619336</v>
      </c>
      <c r="CM202" s="56">
        <f t="shared" ca="1" si="176"/>
        <v>0.18034020568619336</v>
      </c>
      <c r="CN202" s="56">
        <f t="shared" ca="1" si="176"/>
        <v>0.18034020568619336</v>
      </c>
      <c r="CO202" s="56">
        <f t="shared" ca="1" si="176"/>
        <v>0.18034020568619336</v>
      </c>
      <c r="CP202" s="56">
        <f t="shared" ca="1" si="176"/>
        <v>0.36068041137238671</v>
      </c>
      <c r="CQ202" s="56">
        <f t="shared" ca="1" si="176"/>
        <v>0.54102061705857996</v>
      </c>
      <c r="CR202" s="56">
        <f t="shared" ca="1" si="176"/>
        <v>0.90170102843096678</v>
      </c>
      <c r="CS202" s="82">
        <f t="shared" ca="1" si="141"/>
        <v>1.8034020568619336</v>
      </c>
      <c r="CT202" s="82">
        <f t="shared" ca="1" si="141"/>
        <v>3.6068041137238671</v>
      </c>
      <c r="CU202" s="82">
        <f t="shared" ca="1" si="141"/>
        <v>7.2136082274477342</v>
      </c>
      <c r="CV202" s="82">
        <f t="shared" ca="1" si="141"/>
        <v>14.427216454895468</v>
      </c>
      <c r="CW202" s="56">
        <f t="shared" ca="1" si="177"/>
        <v>0.47013119999999992</v>
      </c>
      <c r="CX202" s="56">
        <f t="shared" ca="1" si="177"/>
        <v>0.25465439999999995</v>
      </c>
      <c r="CY202" s="56">
        <f t="shared" ca="1" si="177"/>
        <v>0.1608343578947368</v>
      </c>
      <c r="CZ202" s="56">
        <f t="shared" ca="1" si="177"/>
        <v>0.11112191999999996</v>
      </c>
      <c r="DA202" s="56">
        <f t="shared" ca="1" si="177"/>
        <v>9.778728959999998E-2</v>
      </c>
      <c r="DB202" s="56">
        <f t="shared" ca="1" si="177"/>
        <v>9.778728959999998E-2</v>
      </c>
      <c r="DC202" s="56">
        <f t="shared" ca="1" si="177"/>
        <v>9.778728959999998E-2</v>
      </c>
      <c r="DD202" s="56">
        <f t="shared" ca="1" si="177"/>
        <v>9.778728959999998E-2</v>
      </c>
      <c r="DE202" s="56">
        <f t="shared" ca="1" si="177"/>
        <v>9.778728959999998E-2</v>
      </c>
      <c r="DF202" s="56">
        <f t="shared" ca="1" si="177"/>
        <v>9.778728959999998E-2</v>
      </c>
      <c r="DG202" s="56">
        <f t="shared" ca="1" si="177"/>
        <v>9.778728959999998E-2</v>
      </c>
      <c r="DH202" s="56">
        <f t="shared" ca="1" si="177"/>
        <v>0.19557457919999996</v>
      </c>
      <c r="DI202" s="56">
        <f t="shared" ca="1" si="177"/>
        <v>0.29336186879999998</v>
      </c>
      <c r="DJ202" s="56">
        <f t="shared" ca="1" si="177"/>
        <v>0.48893644799999997</v>
      </c>
      <c r="DK202" s="82">
        <f t="shared" ca="1" si="142"/>
        <v>0.97787289599999994</v>
      </c>
      <c r="DL202" s="82">
        <f t="shared" ca="1" si="142"/>
        <v>1.9557457919999999</v>
      </c>
      <c r="DM202" s="82">
        <f t="shared" ca="1" si="142"/>
        <v>3.9114915839999997</v>
      </c>
      <c r="DN202" s="82">
        <f t="shared" ca="1" si="142"/>
        <v>7.8229831679999995</v>
      </c>
      <c r="DO202" s="56">
        <f t="shared" ca="1" si="178"/>
        <v>0.14275873732153849</v>
      </c>
      <c r="DP202" s="56">
        <f t="shared" ca="1" si="178"/>
        <v>7.7327649382500016E-2</v>
      </c>
      <c r="DQ202" s="56">
        <f t="shared" ca="1" si="178"/>
        <v>4.8838515399473689E-2</v>
      </c>
      <c r="DR202" s="56">
        <f t="shared" ca="1" si="178"/>
        <v>3.3742974276000003E-2</v>
      </c>
      <c r="DS202" s="56">
        <f t="shared" ca="1" si="178"/>
        <v>2.9693817362880005E-2</v>
      </c>
      <c r="DT202" s="56">
        <f t="shared" ca="1" si="178"/>
        <v>2.9693817362880005E-2</v>
      </c>
      <c r="DU202" s="56">
        <f t="shared" ca="1" si="178"/>
        <v>2.9693817362880005E-2</v>
      </c>
      <c r="DV202" s="56">
        <f t="shared" ca="1" si="178"/>
        <v>2.9693817362880005E-2</v>
      </c>
      <c r="DW202" s="56">
        <f t="shared" ca="1" si="178"/>
        <v>2.9693817362880005E-2</v>
      </c>
      <c r="DX202" s="56">
        <f t="shared" ca="1" si="178"/>
        <v>2.9693817362880005E-2</v>
      </c>
      <c r="DY202" s="56">
        <f t="shared" ca="1" si="178"/>
        <v>2.9693817362880005E-2</v>
      </c>
      <c r="DZ202" s="56">
        <f t="shared" ca="1" si="178"/>
        <v>5.9387634725760009E-2</v>
      </c>
      <c r="EA202" s="56">
        <f t="shared" ca="1" si="178"/>
        <v>8.9081452088640004E-2</v>
      </c>
      <c r="EB202" s="56">
        <f t="shared" ca="1" si="178"/>
        <v>0.14846908681440002</v>
      </c>
      <c r="EC202" s="82">
        <f t="shared" ca="1" si="143"/>
        <v>0.29693817362880004</v>
      </c>
      <c r="ED202" s="82">
        <f t="shared" ca="1" si="143"/>
        <v>0.59387634725760008</v>
      </c>
      <c r="EE202" s="82">
        <f t="shared" ca="1" si="143"/>
        <v>1.1877526945152002</v>
      </c>
      <c r="EF202" s="82">
        <f t="shared" ca="1" si="143"/>
        <v>2.3755053890304003</v>
      </c>
      <c r="EG202" s="56">
        <f t="shared" ca="1" si="179"/>
        <v>4.130632135384614E-2</v>
      </c>
      <c r="EH202" s="56">
        <f t="shared" ca="1" si="179"/>
        <v>2.237425739999999E-2</v>
      </c>
      <c r="EI202" s="56">
        <f t="shared" ca="1" si="179"/>
        <v>1.41311099368421E-2</v>
      </c>
      <c r="EJ202" s="56">
        <f t="shared" ca="1" si="179"/>
        <v>9.7633123199999949E-3</v>
      </c>
      <c r="EK202" s="56">
        <f t="shared" ca="1" si="179"/>
        <v>8.5917148415999966E-3</v>
      </c>
      <c r="EL202" s="56">
        <f t="shared" ca="1" si="179"/>
        <v>8.5917148415999966E-3</v>
      </c>
      <c r="EM202" s="56">
        <f t="shared" ca="1" si="179"/>
        <v>8.5917148415999966E-3</v>
      </c>
      <c r="EN202" s="56">
        <f t="shared" ca="1" si="179"/>
        <v>8.5917148415999966E-3</v>
      </c>
      <c r="EO202" s="56">
        <f t="shared" ca="1" si="179"/>
        <v>8.5917148415999966E-3</v>
      </c>
      <c r="EP202" s="56">
        <f t="shared" ca="1" si="179"/>
        <v>8.5917148415999966E-3</v>
      </c>
      <c r="EQ202" s="56">
        <f t="shared" ca="1" si="179"/>
        <v>8.5917148415999966E-3</v>
      </c>
      <c r="ER202" s="56">
        <f t="shared" ca="1" si="179"/>
        <v>1.7183429683199993E-2</v>
      </c>
      <c r="ES202" s="56">
        <f t="shared" ca="1" si="179"/>
        <v>2.5775144524799991E-2</v>
      </c>
      <c r="ET202" s="56">
        <f t="shared" ca="1" si="179"/>
        <v>4.2958574207999985E-2</v>
      </c>
      <c r="EU202" s="82">
        <f t="shared" ca="1" si="144"/>
        <v>8.5917148415999969E-2</v>
      </c>
      <c r="EV202" s="82">
        <f t="shared" ca="1" si="144"/>
        <v>0.17183429683199994</v>
      </c>
      <c r="EW202" s="82">
        <f t="shared" ca="1" si="144"/>
        <v>0.34366859366399988</v>
      </c>
      <c r="EX202" s="82">
        <f t="shared" ca="1" si="144"/>
        <v>0.68733718732799975</v>
      </c>
    </row>
    <row r="203" spans="19:154" x14ac:dyDescent="0.15">
      <c r="S203" s="56">
        <v>200</v>
      </c>
      <c r="T203" s="40">
        <f>引用信息!W222</f>
        <v>195.77182982519258</v>
      </c>
      <c r="U203" s="40">
        <f>引用信息!X222</f>
        <v>13.926405457057403</v>
      </c>
      <c r="V203" s="40">
        <f>引用信息!Y222</f>
        <v>5.5598399999999994</v>
      </c>
      <c r="W203" s="40">
        <f>引用信息!Z222</f>
        <v>1.4915921377500003</v>
      </c>
      <c r="X203" s="40">
        <f>引用信息!AA222</f>
        <v>0.43158257999999988</v>
      </c>
      <c r="Y203" s="37">
        <f>IF(INT(求节点($J$4:$J$21,$I$4:$I$21,节奏总纲!AD203))&gt;$I$21,$I$21,INT(求节点($J$4:$J$21,$I$4:$I$21,节奏总纲!AD203)))</f>
        <v>18</v>
      </c>
      <c r="Z203" s="37">
        <f>IF(INT(求节点($J$4:$J$21,$I$4:$I$21,节奏总纲!AE203))&gt;$I$21,$I$21,INT(求节点($J$4:$J$21,$I$4:$I$21,节奏总纲!AE203)))</f>
        <v>18</v>
      </c>
      <c r="AA203" s="37">
        <f>IF(INT(求节点($J$4:$J$21,$I$4:$I$21,节奏总纲!AF203))&gt;$I$21,$I$21,INT(求节点($J$4:$J$21,$I$4:$I$21,节奏总纲!AF203)))</f>
        <v>18</v>
      </c>
      <c r="AB203" s="37">
        <f>IF(INT(求节点($J$4:$J$21,$I$4:$I$21,节奏总纲!AG203))&gt;$I$21,$I$21,INT(求节点($J$4:$J$21,$I$4:$I$21,节奏总纲!AG203)))</f>
        <v>18</v>
      </c>
      <c r="AC203" s="37">
        <f>IF(INT(求节点($J$4:$J$21,$I$4:$I$21,节奏总纲!AH203))&gt;$I$21,$I$21,INT(求节点($J$4:$J$21,$I$4:$I$21,节奏总纲!AH203)))</f>
        <v>18</v>
      </c>
      <c r="AD203" s="56">
        <f>('[2]功能-行军令'!F$7+'[2]功能-行军令'!F$14+24*60/'[2]功能-行军令'!$F$18)*'[2]功能-行军令'!$AJ$7</f>
        <v>27.599999999999998</v>
      </c>
      <c r="AE203" s="56">
        <f>('[2]功能-行军令'!G$7+'[2]功能-行军令'!G$14+24*60/'[2]功能-行军令'!$F$18)*'[2]功能-行军令'!$AJ$7</f>
        <v>40.199999999999996</v>
      </c>
      <c r="AF203" s="56">
        <f>('[2]功能-行军令'!H$7+'[2]功能-行军令'!H$14+24*60/'[2]功能-行军令'!$F$18)*'[2]功能-行军令'!$AJ$7</f>
        <v>54.6</v>
      </c>
      <c r="AG203" s="56">
        <f>('[2]功能-行军令'!I$7+'[2]功能-行军令'!I$14+24*60/'[2]功能-行军令'!$F$18)*'[2]功能-行军令'!$AJ$7</f>
        <v>61.8</v>
      </c>
      <c r="AH203" s="56">
        <f>('[2]功能-行军令'!J$7+'[2]功能-行军令'!J$14+24*60/'[2]功能-行军令'!$F$18)*'[2]功能-行军令'!$AJ$7</f>
        <v>61.8</v>
      </c>
      <c r="AI203" s="56"/>
      <c r="AK203" s="56"/>
      <c r="AL203" s="56">
        <v>200</v>
      </c>
      <c r="AM203" s="28">
        <f t="shared" ca="1" si="180"/>
        <v>9.8239437909322653</v>
      </c>
      <c r="AN203" s="28">
        <f t="shared" ca="1" si="180"/>
        <v>5.3213028867549772</v>
      </c>
      <c r="AO203" s="28">
        <f t="shared" ca="1" si="180"/>
        <v>3.3608228758452481</v>
      </c>
      <c r="AP203" s="28">
        <f t="shared" ca="1" si="180"/>
        <v>2.3220230778567168</v>
      </c>
      <c r="AQ203" s="28">
        <f t="shared" ca="1" si="180"/>
        <v>2.0433803085139113</v>
      </c>
      <c r="AR203" s="28">
        <f t="shared" ca="1" si="180"/>
        <v>2.0433803085139113</v>
      </c>
      <c r="AS203" s="28">
        <f t="shared" ca="1" si="180"/>
        <v>2.0433803085139113</v>
      </c>
      <c r="AT203" s="28">
        <f t="shared" ca="1" si="180"/>
        <v>2.0433803085139113</v>
      </c>
      <c r="AU203" s="28">
        <f t="shared" ca="1" si="183"/>
        <v>2.0433803085139113</v>
      </c>
      <c r="AV203" s="28">
        <f t="shared" ca="1" si="182"/>
        <v>2.0433803085139113</v>
      </c>
      <c r="AW203" s="28">
        <f t="shared" ca="1" si="182"/>
        <v>2.0433803085139113</v>
      </c>
      <c r="AX203" s="28">
        <f t="shared" ca="1" si="182"/>
        <v>4.0867606170278226</v>
      </c>
      <c r="AY203" s="28">
        <f t="shared" ca="1" si="182"/>
        <v>6.130140925541733</v>
      </c>
      <c r="AZ203" s="28">
        <f t="shared" ca="1" si="182"/>
        <v>10.216901542569556</v>
      </c>
      <c r="BA203" s="28">
        <f t="shared" ca="1" si="139"/>
        <v>20.433803085139111</v>
      </c>
      <c r="BB203" s="28">
        <f t="shared" ca="1" si="139"/>
        <v>40.867606170278222</v>
      </c>
      <c r="BC203" s="28">
        <f t="shared" ca="1" si="139"/>
        <v>81.735212340556444</v>
      </c>
      <c r="BD203" s="28">
        <f t="shared" ca="1" si="139"/>
        <v>163.47042468111289</v>
      </c>
      <c r="BE203" s="28"/>
      <c r="BF203" s="28">
        <f t="shared" ca="1" si="184"/>
        <v>362.07260415321235</v>
      </c>
      <c r="BG203" s="28"/>
      <c r="BI203" s="28"/>
      <c r="BJ203" s="28"/>
      <c r="BK203" s="28"/>
      <c r="BL203" s="56">
        <v>200</v>
      </c>
      <c r="BM203" s="56">
        <f t="shared" ca="1" si="175"/>
        <v>8.3127730818081762</v>
      </c>
      <c r="BN203" s="56">
        <f t="shared" ca="1" si="175"/>
        <v>4.502752085979429</v>
      </c>
      <c r="BO203" s="56">
        <f t="shared" ca="1" si="175"/>
        <v>2.8438434227238498</v>
      </c>
      <c r="BP203" s="56">
        <f t="shared" ca="1" si="175"/>
        <v>1.9648372738819324</v>
      </c>
      <c r="BQ203" s="56">
        <f t="shared" ca="1" si="175"/>
        <v>1.7290568010161007</v>
      </c>
      <c r="BR203" s="56">
        <f t="shared" ca="1" si="175"/>
        <v>1.7290568010161007</v>
      </c>
      <c r="BS203" s="56">
        <f t="shared" ca="1" si="175"/>
        <v>1.7290568010161007</v>
      </c>
      <c r="BT203" s="56">
        <f t="shared" ca="1" si="175"/>
        <v>1.7290568010161007</v>
      </c>
      <c r="BU203" s="56">
        <f t="shared" ca="1" si="175"/>
        <v>1.7290568010161007</v>
      </c>
      <c r="BV203" s="56">
        <f t="shared" ca="1" si="175"/>
        <v>1.7290568010161007</v>
      </c>
      <c r="BW203" s="56">
        <f t="shared" ca="1" si="175"/>
        <v>1.7290568010161007</v>
      </c>
      <c r="BX203" s="56">
        <f t="shared" ca="1" si="175"/>
        <v>3.4581136020322014</v>
      </c>
      <c r="BY203" s="56">
        <f t="shared" ca="1" si="175"/>
        <v>5.1871704030483023</v>
      </c>
      <c r="BZ203" s="56">
        <f t="shared" ca="1" si="175"/>
        <v>8.6452840050805051</v>
      </c>
      <c r="CA203" s="82">
        <f t="shared" ca="1" si="140"/>
        <v>17.29056801016101</v>
      </c>
      <c r="CB203" s="82">
        <f t="shared" ca="1" si="140"/>
        <v>34.58113602032202</v>
      </c>
      <c r="CC203" s="82">
        <f t="shared" ca="1" si="140"/>
        <v>69.162272040644041</v>
      </c>
      <c r="CD203" s="82">
        <f t="shared" ca="1" si="140"/>
        <v>138.32454408128808</v>
      </c>
      <c r="CE203" s="56">
        <f t="shared" ca="1" si="176"/>
        <v>0.86129461442108857</v>
      </c>
      <c r="CF203" s="56">
        <f t="shared" ca="1" si="176"/>
        <v>0.46653458281142296</v>
      </c>
      <c r="CG203" s="56">
        <f t="shared" ca="1" si="176"/>
        <v>0.29465342072300399</v>
      </c>
      <c r="CH203" s="56">
        <f t="shared" ca="1" si="176"/>
        <v>0.20357872704498456</v>
      </c>
      <c r="CI203" s="56">
        <f t="shared" ca="1" si="176"/>
        <v>0.17914927979958642</v>
      </c>
      <c r="CJ203" s="56">
        <f t="shared" ca="1" si="176"/>
        <v>0.17914927979958642</v>
      </c>
      <c r="CK203" s="56">
        <f t="shared" ca="1" si="176"/>
        <v>0.17914927979958642</v>
      </c>
      <c r="CL203" s="56">
        <f t="shared" ca="1" si="176"/>
        <v>0.17914927979958642</v>
      </c>
      <c r="CM203" s="56">
        <f t="shared" ca="1" si="176"/>
        <v>0.17914927979958642</v>
      </c>
      <c r="CN203" s="56">
        <f t="shared" ca="1" si="176"/>
        <v>0.17914927979958642</v>
      </c>
      <c r="CO203" s="56">
        <f t="shared" ca="1" si="176"/>
        <v>0.17914927979958642</v>
      </c>
      <c r="CP203" s="56">
        <f t="shared" ca="1" si="176"/>
        <v>0.35829855959917284</v>
      </c>
      <c r="CQ203" s="56">
        <f t="shared" ca="1" si="176"/>
        <v>0.53744783939875929</v>
      </c>
      <c r="CR203" s="56">
        <f t="shared" ca="1" si="176"/>
        <v>0.89574639899793207</v>
      </c>
      <c r="CS203" s="82">
        <f t="shared" ca="1" si="141"/>
        <v>1.7914927979958641</v>
      </c>
      <c r="CT203" s="82">
        <f t="shared" ca="1" si="141"/>
        <v>3.5829855959917283</v>
      </c>
      <c r="CU203" s="82">
        <f t="shared" ca="1" si="141"/>
        <v>7.1659711919834566</v>
      </c>
      <c r="CV203" s="82">
        <f t="shared" ca="1" si="141"/>
        <v>14.331942383966913</v>
      </c>
      <c r="CW203" s="56">
        <f t="shared" ca="1" si="177"/>
        <v>0.46702655999999992</v>
      </c>
      <c r="CX203" s="56">
        <f t="shared" ca="1" si="177"/>
        <v>0.25297271999999998</v>
      </c>
      <c r="CY203" s="56">
        <f t="shared" ca="1" si="177"/>
        <v>0.1597722442105263</v>
      </c>
      <c r="CZ203" s="56">
        <f t="shared" ca="1" si="177"/>
        <v>0.11038809599999998</v>
      </c>
      <c r="DA203" s="56">
        <f t="shared" ca="1" si="177"/>
        <v>9.7141524479999991E-2</v>
      </c>
      <c r="DB203" s="56">
        <f t="shared" ca="1" si="177"/>
        <v>9.7141524479999991E-2</v>
      </c>
      <c r="DC203" s="56">
        <f t="shared" ca="1" si="177"/>
        <v>9.7141524479999991E-2</v>
      </c>
      <c r="DD203" s="56">
        <f t="shared" ca="1" si="177"/>
        <v>9.7141524479999991E-2</v>
      </c>
      <c r="DE203" s="56">
        <f t="shared" ca="1" si="177"/>
        <v>9.7141524479999991E-2</v>
      </c>
      <c r="DF203" s="56">
        <f t="shared" ca="1" si="177"/>
        <v>9.7141524479999991E-2</v>
      </c>
      <c r="DG203" s="56">
        <f t="shared" ca="1" si="177"/>
        <v>9.7141524479999991E-2</v>
      </c>
      <c r="DH203" s="56">
        <f t="shared" ca="1" si="177"/>
        <v>0.19428304895999998</v>
      </c>
      <c r="DI203" s="56">
        <f t="shared" ca="1" si="177"/>
        <v>0.29142457343999995</v>
      </c>
      <c r="DJ203" s="56">
        <f t="shared" ca="1" si="177"/>
        <v>0.48570762239999993</v>
      </c>
      <c r="DK203" s="82">
        <f t="shared" ca="1" si="142"/>
        <v>0.97141524479999986</v>
      </c>
      <c r="DL203" s="82">
        <f t="shared" ca="1" si="142"/>
        <v>1.9428304895999997</v>
      </c>
      <c r="DM203" s="82">
        <f t="shared" ca="1" si="142"/>
        <v>3.8856609791999994</v>
      </c>
      <c r="DN203" s="82">
        <f t="shared" ca="1" si="142"/>
        <v>7.7713219583999988</v>
      </c>
      <c r="DO203" s="56">
        <f t="shared" ca="1" si="178"/>
        <v>0.14181599094300001</v>
      </c>
      <c r="DP203" s="56">
        <f t="shared" ca="1" si="178"/>
        <v>7.6816995094125012E-2</v>
      </c>
      <c r="DQ203" s="56">
        <f t="shared" ca="1" si="178"/>
        <v>4.8515996901552637E-2</v>
      </c>
      <c r="DR203" s="56">
        <f t="shared" ca="1" si="178"/>
        <v>3.3520143313800002E-2</v>
      </c>
      <c r="DS203" s="56">
        <f t="shared" ca="1" si="178"/>
        <v>2.9497726116144006E-2</v>
      </c>
      <c r="DT203" s="56">
        <f t="shared" ca="1" si="178"/>
        <v>2.9497726116144006E-2</v>
      </c>
      <c r="DU203" s="56">
        <f t="shared" ca="1" si="178"/>
        <v>2.9497726116144006E-2</v>
      </c>
      <c r="DV203" s="56">
        <f t="shared" ca="1" si="178"/>
        <v>2.9497726116144006E-2</v>
      </c>
      <c r="DW203" s="56">
        <f t="shared" ca="1" si="178"/>
        <v>2.9497726116144006E-2</v>
      </c>
      <c r="DX203" s="56">
        <f t="shared" ca="1" si="178"/>
        <v>2.9497726116144006E-2</v>
      </c>
      <c r="DY203" s="56">
        <f t="shared" ca="1" si="178"/>
        <v>2.9497726116144006E-2</v>
      </c>
      <c r="DZ203" s="56">
        <f t="shared" ca="1" si="178"/>
        <v>5.8995452232288012E-2</v>
      </c>
      <c r="EA203" s="56">
        <f t="shared" ca="1" si="178"/>
        <v>8.8493178348432011E-2</v>
      </c>
      <c r="EB203" s="56">
        <f t="shared" ca="1" si="178"/>
        <v>0.14748863058072004</v>
      </c>
      <c r="EC203" s="82">
        <f t="shared" ca="1" si="143"/>
        <v>0.29497726116144007</v>
      </c>
      <c r="ED203" s="82">
        <f t="shared" ca="1" si="143"/>
        <v>0.58995452232288015</v>
      </c>
      <c r="EE203" s="82">
        <f t="shared" ca="1" si="143"/>
        <v>1.1799090446457603</v>
      </c>
      <c r="EF203" s="82">
        <f t="shared" ca="1" si="143"/>
        <v>2.3598180892915206</v>
      </c>
      <c r="EG203" s="56">
        <f t="shared" ca="1" si="179"/>
        <v>4.1033543759999985E-2</v>
      </c>
      <c r="EH203" s="56">
        <f t="shared" ca="1" si="179"/>
        <v>2.2226502869999994E-2</v>
      </c>
      <c r="EI203" s="56">
        <f t="shared" ca="1" si="179"/>
        <v>1.4037791286315784E-2</v>
      </c>
      <c r="EJ203" s="56">
        <f t="shared" ca="1" si="179"/>
        <v>9.6988376159999959E-3</v>
      </c>
      <c r="EK203" s="56">
        <f t="shared" ca="1" si="179"/>
        <v>8.5349771020799981E-3</v>
      </c>
      <c r="EL203" s="56">
        <f t="shared" ca="1" si="179"/>
        <v>8.5349771020799981E-3</v>
      </c>
      <c r="EM203" s="56">
        <f t="shared" ca="1" si="179"/>
        <v>8.5349771020799981E-3</v>
      </c>
      <c r="EN203" s="56">
        <f t="shared" ca="1" si="179"/>
        <v>8.5349771020799981E-3</v>
      </c>
      <c r="EO203" s="56">
        <f t="shared" ca="1" si="179"/>
        <v>8.5349771020799981E-3</v>
      </c>
      <c r="EP203" s="56">
        <f t="shared" ca="1" si="179"/>
        <v>8.5349771020799981E-3</v>
      </c>
      <c r="EQ203" s="56">
        <f t="shared" ca="1" si="179"/>
        <v>8.5349771020799981E-3</v>
      </c>
      <c r="ER203" s="56">
        <f t="shared" ca="1" si="179"/>
        <v>1.7069954204159996E-2</v>
      </c>
      <c r="ES203" s="56">
        <f t="shared" ca="1" si="179"/>
        <v>2.5604931306239989E-2</v>
      </c>
      <c r="ET203" s="56">
        <f t="shared" ca="1" si="179"/>
        <v>4.2674885510399989E-2</v>
      </c>
      <c r="EU203" s="82">
        <f t="shared" ca="1" si="144"/>
        <v>8.5349771020799978E-2</v>
      </c>
      <c r="EV203" s="82">
        <f t="shared" ca="1" si="144"/>
        <v>0.17069954204159996</v>
      </c>
      <c r="EW203" s="82">
        <f t="shared" ca="1" si="144"/>
        <v>0.34139908408319991</v>
      </c>
      <c r="EX203" s="82">
        <f t="shared" ca="1" si="144"/>
        <v>0.68279816816639982</v>
      </c>
    </row>
    <row r="204" spans="19:154" x14ac:dyDescent="0.15">
      <c r="S204" s="56">
        <v>201</v>
      </c>
      <c r="T204" s="40">
        <f>引用信息!W223</f>
        <v>194.47040265636412</v>
      </c>
      <c r="U204" s="40">
        <f>引用信息!X223</f>
        <v>13.833827263135843</v>
      </c>
      <c r="V204" s="40">
        <f>引用信息!Y223</f>
        <v>5.5228799999999989</v>
      </c>
      <c r="W204" s="40">
        <f>引用信息!Z223</f>
        <v>1.4816765205000002</v>
      </c>
      <c r="X204" s="40">
        <f>引用信息!AA223</f>
        <v>0.42871355999999983</v>
      </c>
      <c r="Y204" s="37">
        <f>IF(INT(求节点($J$4:$J$21,$I$4:$I$21,节奏总纲!AD204))&gt;$I$21,$I$21,INT(求节点($J$4:$J$21,$I$4:$I$21,节奏总纲!AD204)))</f>
        <v>18</v>
      </c>
      <c r="Z204" s="37">
        <f>IF(INT(求节点($J$4:$J$21,$I$4:$I$21,节奏总纲!AE204))&gt;$I$21,$I$21,INT(求节点($J$4:$J$21,$I$4:$I$21,节奏总纲!AE204)))</f>
        <v>18</v>
      </c>
      <c r="AA204" s="37">
        <f>IF(INT(求节点($J$4:$J$21,$I$4:$I$21,节奏总纲!AF204))&gt;$I$21,$I$21,INT(求节点($J$4:$J$21,$I$4:$I$21,节奏总纲!AF204)))</f>
        <v>18</v>
      </c>
      <c r="AB204" s="37">
        <f>IF(INT(求节点($J$4:$J$21,$I$4:$I$21,节奏总纲!AG204))&gt;$I$21,$I$21,INT(求节点($J$4:$J$21,$I$4:$I$21,节奏总纲!AG204)))</f>
        <v>18</v>
      </c>
      <c r="AC204" s="37">
        <f>IF(INT(求节点($J$4:$J$21,$I$4:$I$21,节奏总纲!AH204))&gt;$I$21,$I$21,INT(求节点($J$4:$J$21,$I$4:$I$21,节奏总纲!AH204)))</f>
        <v>18</v>
      </c>
      <c r="AD204" s="56">
        <f>('[2]功能-行军令'!F$7+'[2]功能-行军令'!F$14+24*60/'[2]功能-行军令'!$F$18)*'[2]功能-行军令'!$AJ$7</f>
        <v>27.599999999999998</v>
      </c>
      <c r="AE204" s="56">
        <f>('[2]功能-行军令'!G$7+'[2]功能-行军令'!G$14+24*60/'[2]功能-行军令'!$F$18)*'[2]功能-行军令'!$AJ$7</f>
        <v>40.199999999999996</v>
      </c>
      <c r="AF204" s="56">
        <f>('[2]功能-行军令'!H$7+'[2]功能-行军令'!H$14+24*60/'[2]功能-行军令'!$F$18)*'[2]功能-行军令'!$AJ$7</f>
        <v>54.6</v>
      </c>
      <c r="AG204" s="56">
        <f>('[2]功能-行军令'!I$7+'[2]功能-行军令'!I$14+24*60/'[2]功能-行军令'!$F$18)*'[2]功能-行军令'!$AJ$7</f>
        <v>61.8</v>
      </c>
      <c r="AH204" s="56">
        <f>('[2]功能-行军令'!J$7+'[2]功能-行军令'!J$14+24*60/'[2]功能-行军令'!$F$18)*'[2]功能-行军令'!$AJ$7</f>
        <v>61.8</v>
      </c>
      <c r="AI204" s="56"/>
      <c r="AK204" s="56"/>
      <c r="AL204" s="56">
        <v>201</v>
      </c>
      <c r="AM204" s="28">
        <f t="shared" ca="1" si="180"/>
        <v>9.7586374219517094</v>
      </c>
      <c r="AN204" s="28">
        <f t="shared" ca="1" si="180"/>
        <v>5.2859286035571751</v>
      </c>
      <c r="AO204" s="28">
        <f t="shared" ca="1" si="180"/>
        <v>3.3384812232992687</v>
      </c>
      <c r="AP204" s="28">
        <f t="shared" ca="1" si="180"/>
        <v>2.306587027006767</v>
      </c>
      <c r="AQ204" s="28">
        <f t="shared" ca="1" si="180"/>
        <v>2.0297965837659557</v>
      </c>
      <c r="AR204" s="28">
        <f t="shared" ca="1" si="180"/>
        <v>2.0297965837659557</v>
      </c>
      <c r="AS204" s="28">
        <f t="shared" ca="1" si="180"/>
        <v>2.0297965837659557</v>
      </c>
      <c r="AT204" s="28">
        <f t="shared" ca="1" si="180"/>
        <v>2.0297965837659557</v>
      </c>
      <c r="AU204" s="28">
        <f t="shared" ca="1" si="183"/>
        <v>2.0297965837659557</v>
      </c>
      <c r="AV204" s="28">
        <f t="shared" ca="1" si="182"/>
        <v>2.0297965837659557</v>
      </c>
      <c r="AW204" s="28">
        <f t="shared" ca="1" si="182"/>
        <v>2.0297965837659557</v>
      </c>
      <c r="AX204" s="28">
        <f t="shared" ca="1" si="182"/>
        <v>4.0595931675319115</v>
      </c>
      <c r="AY204" s="28">
        <f t="shared" ca="1" si="182"/>
        <v>6.0893897512978654</v>
      </c>
      <c r="AZ204" s="28">
        <f t="shared" ca="1" si="182"/>
        <v>10.148982918829779</v>
      </c>
      <c r="BA204" s="28">
        <f t="shared" ca="1" si="139"/>
        <v>20.297965837659557</v>
      </c>
      <c r="BB204" s="28">
        <f t="shared" ca="1" si="139"/>
        <v>40.595931675319115</v>
      </c>
      <c r="BC204" s="28">
        <f t="shared" ca="1" si="139"/>
        <v>81.191863350638229</v>
      </c>
      <c r="BD204" s="28">
        <f t="shared" ca="1" si="139"/>
        <v>162.38372670127646</v>
      </c>
      <c r="BE204" s="28"/>
      <c r="BF204" s="28">
        <f t="shared" ca="1" si="184"/>
        <v>359.66566376472952</v>
      </c>
      <c r="BG204" s="28"/>
      <c r="BI204" s="28"/>
      <c r="BJ204" s="28"/>
      <c r="BK204" s="28"/>
      <c r="BL204" s="56">
        <v>201</v>
      </c>
      <c r="BM204" s="56">
        <f t="shared" ref="BM204:BZ213" ca="1" si="185">IF(OFFSET($X$3,$S204,BM$1)&lt;BM$3,0,
OFFSET($S$3,$S204,BM$1)
*IFERROR(INDEX($K$49:$K$66,OFFSET($X$3,$S204,BM$1)-BM$3+1),0)
*OFFSET($AC$3,$S204,BM$1)
/(INDEX($D$4:$D$21,BM$3)
*INDEX($E$4:$E$21,BM$3)))</f>
        <v>8.257512482024076</v>
      </c>
      <c r="BN204" s="56">
        <f t="shared" ca="1" si="185"/>
        <v>4.4728192610963751</v>
      </c>
      <c r="BO204" s="56">
        <f t="shared" ca="1" si="185"/>
        <v>2.8249384806924471</v>
      </c>
      <c r="BP204" s="56">
        <f t="shared" ca="1" si="185"/>
        <v>1.9517756775693269</v>
      </c>
      <c r="BQ204" s="56">
        <f t="shared" ca="1" si="185"/>
        <v>1.7175625962610079</v>
      </c>
      <c r="BR204" s="56">
        <f t="shared" ca="1" si="185"/>
        <v>1.7175625962610079</v>
      </c>
      <c r="BS204" s="56">
        <f t="shared" ca="1" si="185"/>
        <v>1.7175625962610079</v>
      </c>
      <c r="BT204" s="56">
        <f t="shared" ca="1" si="185"/>
        <v>1.7175625962610079</v>
      </c>
      <c r="BU204" s="56">
        <f t="shared" ca="1" si="185"/>
        <v>1.7175625962610079</v>
      </c>
      <c r="BV204" s="56">
        <f t="shared" ca="1" si="185"/>
        <v>1.7175625962610079</v>
      </c>
      <c r="BW204" s="56">
        <f t="shared" ca="1" si="185"/>
        <v>1.7175625962610079</v>
      </c>
      <c r="BX204" s="56">
        <f t="shared" ca="1" si="185"/>
        <v>3.4351251925220159</v>
      </c>
      <c r="BY204" s="56">
        <f t="shared" ca="1" si="185"/>
        <v>5.1526877887830231</v>
      </c>
      <c r="BZ204" s="56">
        <f t="shared" ca="1" si="185"/>
        <v>8.5878129813050403</v>
      </c>
      <c r="CA204" s="82">
        <f t="shared" ca="1" si="140"/>
        <v>17.175625962610081</v>
      </c>
      <c r="CB204" s="82">
        <f t="shared" ca="1" si="140"/>
        <v>34.351251925220161</v>
      </c>
      <c r="CC204" s="82">
        <f t="shared" ca="1" si="140"/>
        <v>68.702503850440323</v>
      </c>
      <c r="CD204" s="82">
        <f t="shared" ca="1" si="140"/>
        <v>137.40500770088065</v>
      </c>
      <c r="CE204" s="56">
        <f t="shared" ref="CE204:CR213" ca="1" si="186">IF(OFFSET($X$3,$S204,CE$1)&lt;CE$3,0,
OFFSET($S$3,$S204,CE$1)
*IFERROR(INDEX($K$49:$K$66,OFFSET($X$3,$S204,CE$1)-CE$3+1),0)
*OFFSET($AC$3,$S204,CE$1)
/(INDEX($D$4:$D$21,CE$3)
*INDEX($E$4:$E$21,CE$3)))</f>
        <v>0.85556900919701662</v>
      </c>
      <c r="CF204" s="56">
        <f t="shared" ca="1" si="186"/>
        <v>0.46343321331505066</v>
      </c>
      <c r="CG204" s="56">
        <f t="shared" ca="1" si="186"/>
        <v>0.2926946610410846</v>
      </c>
      <c r="CH204" s="56">
        <f t="shared" ca="1" si="186"/>
        <v>0.20222540217384025</v>
      </c>
      <c r="CI204" s="56">
        <f t="shared" ca="1" si="186"/>
        <v>0.17795835391297946</v>
      </c>
      <c r="CJ204" s="56">
        <f t="shared" ca="1" si="186"/>
        <v>0.17795835391297946</v>
      </c>
      <c r="CK204" s="56">
        <f t="shared" ca="1" si="186"/>
        <v>0.17795835391297946</v>
      </c>
      <c r="CL204" s="56">
        <f t="shared" ca="1" si="186"/>
        <v>0.17795835391297946</v>
      </c>
      <c r="CM204" s="56">
        <f t="shared" ca="1" si="186"/>
        <v>0.17795835391297946</v>
      </c>
      <c r="CN204" s="56">
        <f t="shared" ca="1" si="186"/>
        <v>0.17795835391297946</v>
      </c>
      <c r="CO204" s="56">
        <f t="shared" ca="1" si="186"/>
        <v>0.17795835391297946</v>
      </c>
      <c r="CP204" s="56">
        <f t="shared" ca="1" si="186"/>
        <v>0.35591670782595891</v>
      </c>
      <c r="CQ204" s="56">
        <f t="shared" ca="1" si="186"/>
        <v>0.53387506173893839</v>
      </c>
      <c r="CR204" s="56">
        <f t="shared" ca="1" si="186"/>
        <v>0.88979176956489747</v>
      </c>
      <c r="CS204" s="82">
        <f t="shared" ca="1" si="141"/>
        <v>1.7795835391297949</v>
      </c>
      <c r="CT204" s="82">
        <f t="shared" ca="1" si="141"/>
        <v>3.5591670782595899</v>
      </c>
      <c r="CU204" s="82">
        <f t="shared" ca="1" si="141"/>
        <v>7.1183341565191798</v>
      </c>
      <c r="CV204" s="82">
        <f t="shared" ca="1" si="141"/>
        <v>14.23666831303836</v>
      </c>
      <c r="CW204" s="56">
        <f t="shared" ref="CW204:DJ213" ca="1" si="187">IF(OFFSET($X$3,$S204,CW$1)&lt;CW$3,0,
OFFSET($S$3,$S204,CW$1)
*IFERROR(INDEX($K$49:$K$66,OFFSET($X$3,$S204,CW$1)-CW$3+1),0)
*OFFSET($AC$3,$S204,CW$1)
/(INDEX($D$4:$D$21,CW$3)
*INDEX($E$4:$E$21,CW$3)))</f>
        <v>0.46392191999999988</v>
      </c>
      <c r="CX204" s="56">
        <f t="shared" ca="1" si="187"/>
        <v>0.25129103999999997</v>
      </c>
      <c r="CY204" s="56">
        <f t="shared" ca="1" si="187"/>
        <v>0.15871013052631575</v>
      </c>
      <c r="CZ204" s="56">
        <f t="shared" ca="1" si="187"/>
        <v>0.10965427199999997</v>
      </c>
      <c r="DA204" s="56">
        <f t="shared" ca="1" si="187"/>
        <v>9.6495759359999975E-2</v>
      </c>
      <c r="DB204" s="56">
        <f t="shared" ca="1" si="187"/>
        <v>9.6495759359999975E-2</v>
      </c>
      <c r="DC204" s="56">
        <f t="shared" ca="1" si="187"/>
        <v>9.6495759359999975E-2</v>
      </c>
      <c r="DD204" s="56">
        <f t="shared" ca="1" si="187"/>
        <v>9.6495759359999975E-2</v>
      </c>
      <c r="DE204" s="56">
        <f t="shared" ca="1" si="187"/>
        <v>9.6495759359999975E-2</v>
      </c>
      <c r="DF204" s="56">
        <f t="shared" ca="1" si="187"/>
        <v>9.6495759359999975E-2</v>
      </c>
      <c r="DG204" s="56">
        <f t="shared" ca="1" si="187"/>
        <v>9.6495759359999975E-2</v>
      </c>
      <c r="DH204" s="56">
        <f t="shared" ca="1" si="187"/>
        <v>0.19299151871999995</v>
      </c>
      <c r="DI204" s="56">
        <f t="shared" ca="1" si="187"/>
        <v>0.28948727807999997</v>
      </c>
      <c r="DJ204" s="56">
        <f t="shared" ca="1" si="187"/>
        <v>0.48247879679999994</v>
      </c>
      <c r="DK204" s="82">
        <f t="shared" ca="1" si="142"/>
        <v>0.96495759359999989</v>
      </c>
      <c r="DL204" s="82">
        <f t="shared" ca="1" si="142"/>
        <v>1.9299151871999998</v>
      </c>
      <c r="DM204" s="82">
        <f t="shared" ca="1" si="142"/>
        <v>3.8598303743999995</v>
      </c>
      <c r="DN204" s="82">
        <f t="shared" ca="1" si="142"/>
        <v>7.7196607487999991</v>
      </c>
      <c r="DO204" s="56">
        <f t="shared" ref="DO204:EB213" ca="1" si="188">IF(OFFSET($X$3,$S204,DO$1)&lt;DO$3,0,
OFFSET($S$3,$S204,DO$1)
*IFERROR(INDEX($K$49:$K$66,OFFSET($X$3,$S204,DO$1)-DO$3+1),0)
*OFFSET($AC$3,$S204,DO$1)
/(INDEX($D$4:$D$21,DO$3)
*INDEX($E$4:$E$21,DO$3)))</f>
        <v>0.14087324456446154</v>
      </c>
      <c r="DP204" s="56">
        <f t="shared" ca="1" si="188"/>
        <v>7.6306340805750009E-2</v>
      </c>
      <c r="DQ204" s="56">
        <f t="shared" ca="1" si="188"/>
        <v>4.8193478403631584E-2</v>
      </c>
      <c r="DR204" s="56">
        <f t="shared" ca="1" si="188"/>
        <v>3.3297312351599995E-2</v>
      </c>
      <c r="DS204" s="56">
        <f t="shared" ca="1" si="188"/>
        <v>2.9301634869408E-2</v>
      </c>
      <c r="DT204" s="56">
        <f t="shared" ca="1" si="188"/>
        <v>2.9301634869408E-2</v>
      </c>
      <c r="DU204" s="56">
        <f t="shared" ca="1" si="188"/>
        <v>2.9301634869408E-2</v>
      </c>
      <c r="DV204" s="56">
        <f t="shared" ca="1" si="188"/>
        <v>2.9301634869408E-2</v>
      </c>
      <c r="DW204" s="56">
        <f t="shared" ca="1" si="188"/>
        <v>2.9301634869408E-2</v>
      </c>
      <c r="DX204" s="56">
        <f t="shared" ca="1" si="188"/>
        <v>2.9301634869408E-2</v>
      </c>
      <c r="DY204" s="56">
        <f t="shared" ca="1" si="188"/>
        <v>2.9301634869408E-2</v>
      </c>
      <c r="DZ204" s="56">
        <f t="shared" ca="1" si="188"/>
        <v>5.8603269738816001E-2</v>
      </c>
      <c r="EA204" s="56">
        <f t="shared" ca="1" si="188"/>
        <v>8.7904904608224005E-2</v>
      </c>
      <c r="EB204" s="56">
        <f t="shared" ca="1" si="188"/>
        <v>0.14650817434704</v>
      </c>
      <c r="EC204" s="82">
        <f t="shared" ca="1" si="143"/>
        <v>0.29301634869408</v>
      </c>
      <c r="ED204" s="82">
        <f t="shared" ca="1" si="143"/>
        <v>0.58603269738816</v>
      </c>
      <c r="EE204" s="82">
        <f t="shared" ca="1" si="143"/>
        <v>1.17206539477632</v>
      </c>
      <c r="EF204" s="82">
        <f t="shared" ca="1" si="143"/>
        <v>2.34413078955264</v>
      </c>
      <c r="EG204" s="56">
        <f t="shared" ref="EG204:ET213" ca="1" si="189">IF(OFFSET($X$3,$S204,EG$1)&lt;EG$3,0,
OFFSET($S$3,$S204,EG$1)
*IFERROR(INDEX($K$49:$K$66,OFFSET($X$3,$S204,EG$1)-EG$3+1),0)
*OFFSET($AC$3,$S204,EG$1)
/(INDEX($D$4:$D$21,EG$3)
*INDEX($E$4:$E$21,EG$3)))</f>
        <v>4.0760766166153831E-2</v>
      </c>
      <c r="EH204" s="56">
        <f t="shared" ca="1" si="189"/>
        <v>2.2078748339999992E-2</v>
      </c>
      <c r="EI204" s="56">
        <f t="shared" ca="1" si="189"/>
        <v>1.3944472635789467E-2</v>
      </c>
      <c r="EJ204" s="56">
        <f t="shared" ca="1" si="189"/>
        <v>9.6343629119999951E-3</v>
      </c>
      <c r="EK204" s="56">
        <f t="shared" ca="1" si="189"/>
        <v>8.4782393625599962E-3</v>
      </c>
      <c r="EL204" s="56">
        <f t="shared" ca="1" si="189"/>
        <v>8.4782393625599962E-3</v>
      </c>
      <c r="EM204" s="56">
        <f t="shared" ca="1" si="189"/>
        <v>8.4782393625599962E-3</v>
      </c>
      <c r="EN204" s="56">
        <f t="shared" ca="1" si="189"/>
        <v>8.4782393625599962E-3</v>
      </c>
      <c r="EO204" s="56">
        <f t="shared" ca="1" si="189"/>
        <v>8.4782393625599962E-3</v>
      </c>
      <c r="EP204" s="56">
        <f t="shared" ca="1" si="189"/>
        <v>8.4782393625599962E-3</v>
      </c>
      <c r="EQ204" s="56">
        <f t="shared" ca="1" si="189"/>
        <v>8.4782393625599962E-3</v>
      </c>
      <c r="ER204" s="56">
        <f t="shared" ca="1" si="189"/>
        <v>1.6956478725119992E-2</v>
      </c>
      <c r="ES204" s="56">
        <f t="shared" ca="1" si="189"/>
        <v>2.5434718087679987E-2</v>
      </c>
      <c r="ET204" s="56">
        <f t="shared" ca="1" si="189"/>
        <v>4.2391196812799986E-2</v>
      </c>
      <c r="EU204" s="82">
        <f t="shared" ca="1" si="144"/>
        <v>8.4782393625599972E-2</v>
      </c>
      <c r="EV204" s="82">
        <f t="shared" ca="1" si="144"/>
        <v>0.16956478725119994</v>
      </c>
      <c r="EW204" s="82">
        <f t="shared" ca="1" si="144"/>
        <v>0.33912957450239989</v>
      </c>
      <c r="EX204" s="82">
        <f t="shared" ca="1" si="144"/>
        <v>0.67825914900479978</v>
      </c>
    </row>
    <row r="205" spans="19:154" x14ac:dyDescent="0.15">
      <c r="S205" s="56">
        <v>202</v>
      </c>
      <c r="T205" s="40">
        <f>引用信息!W224</f>
        <v>193.16897548753568</v>
      </c>
      <c r="U205" s="40">
        <f>引用信息!X224</f>
        <v>13.741249069214284</v>
      </c>
      <c r="V205" s="40">
        <f>引用信息!Y224</f>
        <v>5.4859199999999992</v>
      </c>
      <c r="W205" s="40">
        <f>引用信息!Z224</f>
        <v>1.4717609032500001</v>
      </c>
      <c r="X205" s="40">
        <f>引用信息!AA224</f>
        <v>0.42584453999999988</v>
      </c>
      <c r="Y205" s="37">
        <f>IF(INT(求节点($J$4:$J$21,$I$4:$I$21,节奏总纲!AD205))&gt;$I$21,$I$21,INT(求节点($J$4:$J$21,$I$4:$I$21,节奏总纲!AD205)))</f>
        <v>18</v>
      </c>
      <c r="Z205" s="37">
        <f>IF(INT(求节点($J$4:$J$21,$I$4:$I$21,节奏总纲!AE205))&gt;$I$21,$I$21,INT(求节点($J$4:$J$21,$I$4:$I$21,节奏总纲!AE205)))</f>
        <v>18</v>
      </c>
      <c r="AA205" s="37">
        <f>IF(INT(求节点($J$4:$J$21,$I$4:$I$21,节奏总纲!AF205))&gt;$I$21,$I$21,INT(求节点($J$4:$J$21,$I$4:$I$21,节奏总纲!AF205)))</f>
        <v>18</v>
      </c>
      <c r="AB205" s="37">
        <f>IF(INT(求节点($J$4:$J$21,$I$4:$I$21,节奏总纲!AG205))&gt;$I$21,$I$21,INT(求节点($J$4:$J$21,$I$4:$I$21,节奏总纲!AG205)))</f>
        <v>18</v>
      </c>
      <c r="AC205" s="37">
        <f>IF(INT(求节点($J$4:$J$21,$I$4:$I$21,节奏总纲!AH205))&gt;$I$21,$I$21,INT(求节点($J$4:$J$21,$I$4:$I$21,节奏总纲!AH205)))</f>
        <v>18</v>
      </c>
      <c r="AD205" s="56">
        <f>('[2]功能-行军令'!F$7+'[2]功能-行军令'!F$14+24*60/'[2]功能-行军令'!$F$18)*'[2]功能-行军令'!$AJ$7</f>
        <v>27.599999999999998</v>
      </c>
      <c r="AE205" s="56">
        <f>('[2]功能-行军令'!G$7+'[2]功能-行军令'!G$14+24*60/'[2]功能-行军令'!$F$18)*'[2]功能-行军令'!$AJ$7</f>
        <v>40.199999999999996</v>
      </c>
      <c r="AF205" s="56">
        <f>('[2]功能-行军令'!H$7+'[2]功能-行军令'!H$14+24*60/'[2]功能-行军令'!$F$18)*'[2]功能-行军令'!$AJ$7</f>
        <v>54.6</v>
      </c>
      <c r="AG205" s="56">
        <f>('[2]功能-行军令'!I$7+'[2]功能-行军令'!I$14+24*60/'[2]功能-行军令'!$F$18)*'[2]功能-行军令'!$AJ$7</f>
        <v>61.8</v>
      </c>
      <c r="AH205" s="56">
        <f>('[2]功能-行军令'!J$7+'[2]功能-行军令'!J$14+24*60/'[2]功能-行军令'!$F$18)*'[2]功能-行军令'!$AJ$7</f>
        <v>61.8</v>
      </c>
      <c r="AI205" s="56"/>
      <c r="AK205" s="56"/>
      <c r="AL205" s="56">
        <v>202</v>
      </c>
      <c r="AM205" s="28">
        <f t="shared" ref="AM205:AT214" ca="1" si="190">SUMIF($BM$3:$EX$3,AM$3,$BM205:$EX205)</f>
        <v>9.6933310529711516</v>
      </c>
      <c r="AN205" s="28">
        <f t="shared" ca="1" si="190"/>
        <v>5.250554320359373</v>
      </c>
      <c r="AO205" s="28">
        <f t="shared" ca="1" si="190"/>
        <v>3.3161395707532888</v>
      </c>
      <c r="AP205" s="28">
        <f t="shared" ca="1" si="190"/>
        <v>2.2911509761568176</v>
      </c>
      <c r="AQ205" s="28">
        <f t="shared" ca="1" si="190"/>
        <v>2.0162128590179993</v>
      </c>
      <c r="AR205" s="28">
        <f t="shared" ca="1" si="190"/>
        <v>2.0162128590179993</v>
      </c>
      <c r="AS205" s="28">
        <f t="shared" ca="1" si="190"/>
        <v>2.0162128590179993</v>
      </c>
      <c r="AT205" s="28">
        <f t="shared" ca="1" si="190"/>
        <v>2.0162128590179993</v>
      </c>
      <c r="AU205" s="28">
        <f t="shared" ca="1" si="183"/>
        <v>2.0162128590179993</v>
      </c>
      <c r="AV205" s="28">
        <f t="shared" ca="1" si="182"/>
        <v>2.0162128590179993</v>
      </c>
      <c r="AW205" s="28">
        <f t="shared" ca="1" si="182"/>
        <v>2.0162128590179993</v>
      </c>
      <c r="AX205" s="28">
        <f t="shared" ca="1" si="182"/>
        <v>4.0324257180359986</v>
      </c>
      <c r="AY205" s="28">
        <f t="shared" ca="1" si="182"/>
        <v>6.0486385770539979</v>
      </c>
      <c r="AZ205" s="28">
        <f t="shared" ca="1" si="182"/>
        <v>10.081064295089998</v>
      </c>
      <c r="BA205" s="28">
        <f t="shared" ca="1" si="139"/>
        <v>20.162128590179996</v>
      </c>
      <c r="BB205" s="28">
        <f t="shared" ca="1" si="139"/>
        <v>40.324257180359993</v>
      </c>
      <c r="BC205" s="28">
        <f t="shared" ca="1" si="139"/>
        <v>80.648514360719986</v>
      </c>
      <c r="BD205" s="28">
        <f t="shared" ca="1" si="139"/>
        <v>161.29702872143997</v>
      </c>
      <c r="BE205" s="28"/>
      <c r="BF205" s="28">
        <f t="shared" ca="1" si="184"/>
        <v>357.25872337624656</v>
      </c>
      <c r="BG205" s="28"/>
      <c r="BI205" s="28"/>
      <c r="BJ205" s="28"/>
      <c r="BK205" s="28"/>
      <c r="BL205" s="56">
        <v>202</v>
      </c>
      <c r="BM205" s="56">
        <f t="shared" ca="1" si="185"/>
        <v>8.2022518822399757</v>
      </c>
      <c r="BN205" s="56">
        <f t="shared" ca="1" si="185"/>
        <v>4.4428864362133202</v>
      </c>
      <c r="BO205" s="56">
        <f t="shared" ca="1" si="185"/>
        <v>2.8060335386610444</v>
      </c>
      <c r="BP205" s="56">
        <f t="shared" ca="1" si="185"/>
        <v>1.9387140812567214</v>
      </c>
      <c r="BQ205" s="56">
        <f t="shared" ca="1" si="185"/>
        <v>1.7060683915059152</v>
      </c>
      <c r="BR205" s="56">
        <f t="shared" ca="1" si="185"/>
        <v>1.7060683915059152</v>
      </c>
      <c r="BS205" s="56">
        <f t="shared" ca="1" si="185"/>
        <v>1.7060683915059152</v>
      </c>
      <c r="BT205" s="56">
        <f t="shared" ca="1" si="185"/>
        <v>1.7060683915059152</v>
      </c>
      <c r="BU205" s="56">
        <f t="shared" ca="1" si="185"/>
        <v>1.7060683915059152</v>
      </c>
      <c r="BV205" s="56">
        <f t="shared" ca="1" si="185"/>
        <v>1.7060683915059152</v>
      </c>
      <c r="BW205" s="56">
        <f t="shared" ca="1" si="185"/>
        <v>1.7060683915059152</v>
      </c>
      <c r="BX205" s="56">
        <f t="shared" ca="1" si="185"/>
        <v>3.4121367830118303</v>
      </c>
      <c r="BY205" s="56">
        <f t="shared" ca="1" si="185"/>
        <v>5.1182051745177448</v>
      </c>
      <c r="BZ205" s="56">
        <f t="shared" ca="1" si="185"/>
        <v>8.5303419575295756</v>
      </c>
      <c r="CA205" s="82">
        <f t="shared" ca="1" si="140"/>
        <v>17.060683915059151</v>
      </c>
      <c r="CB205" s="82">
        <f t="shared" ca="1" si="140"/>
        <v>34.121367830118302</v>
      </c>
      <c r="CC205" s="82">
        <f t="shared" ca="1" si="140"/>
        <v>68.242735660236605</v>
      </c>
      <c r="CD205" s="82">
        <f t="shared" ca="1" si="140"/>
        <v>136.48547132047321</v>
      </c>
      <c r="CE205" s="56">
        <f t="shared" ca="1" si="186"/>
        <v>0.84984340397294489</v>
      </c>
      <c r="CF205" s="56">
        <f t="shared" ca="1" si="186"/>
        <v>0.46033184381867848</v>
      </c>
      <c r="CG205" s="56">
        <f t="shared" ca="1" si="186"/>
        <v>0.29073590135916533</v>
      </c>
      <c r="CH205" s="56">
        <f t="shared" ca="1" si="186"/>
        <v>0.20087207730269602</v>
      </c>
      <c r="CI205" s="56">
        <f t="shared" ca="1" si="186"/>
        <v>0.17676742802637252</v>
      </c>
      <c r="CJ205" s="56">
        <f t="shared" ca="1" si="186"/>
        <v>0.17676742802637252</v>
      </c>
      <c r="CK205" s="56">
        <f t="shared" ca="1" si="186"/>
        <v>0.17676742802637252</v>
      </c>
      <c r="CL205" s="56">
        <f t="shared" ca="1" si="186"/>
        <v>0.17676742802637252</v>
      </c>
      <c r="CM205" s="56">
        <f t="shared" ca="1" si="186"/>
        <v>0.17676742802637252</v>
      </c>
      <c r="CN205" s="56">
        <f t="shared" ca="1" si="186"/>
        <v>0.17676742802637252</v>
      </c>
      <c r="CO205" s="56">
        <f t="shared" ca="1" si="186"/>
        <v>0.17676742802637252</v>
      </c>
      <c r="CP205" s="56">
        <f t="shared" ca="1" si="186"/>
        <v>0.35353485605274504</v>
      </c>
      <c r="CQ205" s="56">
        <f t="shared" ca="1" si="186"/>
        <v>0.53030228407911761</v>
      </c>
      <c r="CR205" s="56">
        <f t="shared" ca="1" si="186"/>
        <v>0.88383714013186276</v>
      </c>
      <c r="CS205" s="82">
        <f t="shared" ca="1" si="141"/>
        <v>1.7676742802637255</v>
      </c>
      <c r="CT205" s="82">
        <f t="shared" ca="1" si="141"/>
        <v>3.5353485605274511</v>
      </c>
      <c r="CU205" s="82">
        <f t="shared" ca="1" si="141"/>
        <v>7.0706971210549021</v>
      </c>
      <c r="CV205" s="82">
        <f t="shared" ca="1" si="141"/>
        <v>14.141394242109804</v>
      </c>
      <c r="CW205" s="56">
        <f t="shared" ca="1" si="187"/>
        <v>0.46081728</v>
      </c>
      <c r="CX205" s="56">
        <f t="shared" ca="1" si="187"/>
        <v>0.24960936</v>
      </c>
      <c r="CY205" s="56">
        <f t="shared" ca="1" si="187"/>
        <v>0.15764801684210528</v>
      </c>
      <c r="CZ205" s="56">
        <f t="shared" ca="1" si="187"/>
        <v>0.10892044799999999</v>
      </c>
      <c r="DA205" s="56">
        <f t="shared" ca="1" si="187"/>
        <v>9.584999424E-2</v>
      </c>
      <c r="DB205" s="56">
        <f t="shared" ca="1" si="187"/>
        <v>9.584999424E-2</v>
      </c>
      <c r="DC205" s="56">
        <f t="shared" ca="1" si="187"/>
        <v>9.584999424E-2</v>
      </c>
      <c r="DD205" s="56">
        <f t="shared" ca="1" si="187"/>
        <v>9.584999424E-2</v>
      </c>
      <c r="DE205" s="56">
        <f t="shared" ca="1" si="187"/>
        <v>9.584999424E-2</v>
      </c>
      <c r="DF205" s="56">
        <f t="shared" ca="1" si="187"/>
        <v>9.584999424E-2</v>
      </c>
      <c r="DG205" s="56">
        <f t="shared" ca="1" si="187"/>
        <v>9.584999424E-2</v>
      </c>
      <c r="DH205" s="56">
        <f t="shared" ca="1" si="187"/>
        <v>0.19169998848</v>
      </c>
      <c r="DI205" s="56">
        <f t="shared" ca="1" si="187"/>
        <v>0.28754998271999993</v>
      </c>
      <c r="DJ205" s="56">
        <f t="shared" ca="1" si="187"/>
        <v>0.47924997120000001</v>
      </c>
      <c r="DK205" s="82">
        <f t="shared" ca="1" si="142"/>
        <v>0.95849994240000003</v>
      </c>
      <c r="DL205" s="82">
        <f t="shared" ca="1" si="142"/>
        <v>1.9169998848000001</v>
      </c>
      <c r="DM205" s="82">
        <f t="shared" ca="1" si="142"/>
        <v>3.8339997696000001</v>
      </c>
      <c r="DN205" s="82">
        <f t="shared" ca="1" si="142"/>
        <v>7.6679995392000002</v>
      </c>
      <c r="DO205" s="56">
        <f t="shared" ca="1" si="188"/>
        <v>0.13993049818592307</v>
      </c>
      <c r="DP205" s="56">
        <f t="shared" ca="1" si="188"/>
        <v>7.5795686517374991E-2</v>
      </c>
      <c r="DQ205" s="56">
        <f t="shared" ca="1" si="188"/>
        <v>4.7870959905710525E-2</v>
      </c>
      <c r="DR205" s="56">
        <f t="shared" ca="1" si="188"/>
        <v>3.3074481389399994E-2</v>
      </c>
      <c r="DS205" s="56">
        <f t="shared" ca="1" si="188"/>
        <v>2.9105543622671998E-2</v>
      </c>
      <c r="DT205" s="56">
        <f t="shared" ca="1" si="188"/>
        <v>2.9105543622671998E-2</v>
      </c>
      <c r="DU205" s="56">
        <f t="shared" ca="1" si="188"/>
        <v>2.9105543622671998E-2</v>
      </c>
      <c r="DV205" s="56">
        <f t="shared" ca="1" si="188"/>
        <v>2.9105543622671998E-2</v>
      </c>
      <c r="DW205" s="56">
        <f t="shared" ca="1" si="188"/>
        <v>2.9105543622671998E-2</v>
      </c>
      <c r="DX205" s="56">
        <f t="shared" ca="1" si="188"/>
        <v>2.9105543622671998E-2</v>
      </c>
      <c r="DY205" s="56">
        <f t="shared" ca="1" si="188"/>
        <v>2.9105543622671998E-2</v>
      </c>
      <c r="DZ205" s="56">
        <f t="shared" ca="1" si="188"/>
        <v>5.8211087245343997E-2</v>
      </c>
      <c r="EA205" s="56">
        <f t="shared" ca="1" si="188"/>
        <v>8.7316630868015985E-2</v>
      </c>
      <c r="EB205" s="56">
        <f t="shared" ca="1" si="188"/>
        <v>0.14552771811336002</v>
      </c>
      <c r="EC205" s="82">
        <f t="shared" ca="1" si="143"/>
        <v>0.29105543622672003</v>
      </c>
      <c r="ED205" s="82">
        <f t="shared" ca="1" si="143"/>
        <v>0.58211087245344006</v>
      </c>
      <c r="EE205" s="82">
        <f t="shared" ca="1" si="143"/>
        <v>1.1642217449068801</v>
      </c>
      <c r="EF205" s="82">
        <f t="shared" ca="1" si="143"/>
        <v>2.3284434898137603</v>
      </c>
      <c r="EG205" s="56">
        <f t="shared" ca="1" si="189"/>
        <v>4.0487988572307683E-2</v>
      </c>
      <c r="EH205" s="56">
        <f t="shared" ca="1" si="189"/>
        <v>2.1930993809999993E-2</v>
      </c>
      <c r="EI205" s="56">
        <f t="shared" ca="1" si="189"/>
        <v>1.3851153985263154E-2</v>
      </c>
      <c r="EJ205" s="56">
        <f t="shared" ca="1" si="189"/>
        <v>9.5698882079999961E-3</v>
      </c>
      <c r="EK205" s="56">
        <f t="shared" ca="1" si="189"/>
        <v>8.4215016230399977E-3</v>
      </c>
      <c r="EL205" s="56">
        <f t="shared" ca="1" si="189"/>
        <v>8.4215016230399977E-3</v>
      </c>
      <c r="EM205" s="56">
        <f t="shared" ca="1" si="189"/>
        <v>8.4215016230399977E-3</v>
      </c>
      <c r="EN205" s="56">
        <f t="shared" ca="1" si="189"/>
        <v>8.4215016230399977E-3</v>
      </c>
      <c r="EO205" s="56">
        <f t="shared" ca="1" si="189"/>
        <v>8.4215016230399977E-3</v>
      </c>
      <c r="EP205" s="56">
        <f t="shared" ca="1" si="189"/>
        <v>8.4215016230399977E-3</v>
      </c>
      <c r="EQ205" s="56">
        <f t="shared" ca="1" si="189"/>
        <v>8.4215016230399977E-3</v>
      </c>
      <c r="ER205" s="56">
        <f t="shared" ca="1" si="189"/>
        <v>1.6843003246079995E-2</v>
      </c>
      <c r="ES205" s="56">
        <f t="shared" ca="1" si="189"/>
        <v>2.5264504869119988E-2</v>
      </c>
      <c r="ET205" s="56">
        <f t="shared" ca="1" si="189"/>
        <v>4.210750811519999E-2</v>
      </c>
      <c r="EU205" s="82">
        <f t="shared" ca="1" si="144"/>
        <v>8.4215016230399981E-2</v>
      </c>
      <c r="EV205" s="82">
        <f t="shared" ca="1" si="144"/>
        <v>0.16843003246079996</v>
      </c>
      <c r="EW205" s="82">
        <f t="shared" ca="1" si="144"/>
        <v>0.33686006492159992</v>
      </c>
      <c r="EX205" s="82">
        <f t="shared" ca="1" si="144"/>
        <v>0.67372012984319984</v>
      </c>
    </row>
    <row r="206" spans="19:154" x14ac:dyDescent="0.15">
      <c r="S206" s="56">
        <v>203</v>
      </c>
      <c r="T206" s="40">
        <f>引用信息!W225</f>
        <v>191.86754831870726</v>
      </c>
      <c r="U206" s="40">
        <f>引用信息!X225</f>
        <v>13.648670875292726</v>
      </c>
      <c r="V206" s="40">
        <f>引用信息!Y225</f>
        <v>5.4489600000000005</v>
      </c>
      <c r="W206" s="40">
        <f>引用信息!Z225</f>
        <v>1.4618452860000004</v>
      </c>
      <c r="X206" s="40">
        <f>引用信息!AA225</f>
        <v>0.42297551999999994</v>
      </c>
      <c r="Y206" s="37">
        <f>IF(INT(求节点($J$4:$J$21,$I$4:$I$21,节奏总纲!AD206))&gt;$I$21,$I$21,INT(求节点($J$4:$J$21,$I$4:$I$21,节奏总纲!AD206)))</f>
        <v>18</v>
      </c>
      <c r="Z206" s="37">
        <f>IF(INT(求节点($J$4:$J$21,$I$4:$I$21,节奏总纲!AE206))&gt;$I$21,$I$21,INT(求节点($J$4:$J$21,$I$4:$I$21,节奏总纲!AE206)))</f>
        <v>18</v>
      </c>
      <c r="AA206" s="37">
        <f>IF(INT(求节点($J$4:$J$21,$I$4:$I$21,节奏总纲!AF206))&gt;$I$21,$I$21,INT(求节点($J$4:$J$21,$I$4:$I$21,节奏总纲!AF206)))</f>
        <v>18</v>
      </c>
      <c r="AB206" s="37">
        <f>IF(INT(求节点($J$4:$J$21,$I$4:$I$21,节奏总纲!AG206))&gt;$I$21,$I$21,INT(求节点($J$4:$J$21,$I$4:$I$21,节奏总纲!AG206)))</f>
        <v>18</v>
      </c>
      <c r="AC206" s="37">
        <f>IF(INT(求节点($J$4:$J$21,$I$4:$I$21,节奏总纲!AH206))&gt;$I$21,$I$21,INT(求节点($J$4:$J$21,$I$4:$I$21,节奏总纲!AH206)))</f>
        <v>18</v>
      </c>
      <c r="AD206" s="56">
        <f>('[2]功能-行军令'!F$7+'[2]功能-行军令'!F$14+24*60/'[2]功能-行军令'!$F$18)*'[2]功能-行军令'!$AJ$7</f>
        <v>27.599999999999998</v>
      </c>
      <c r="AE206" s="56">
        <f>('[2]功能-行军令'!G$7+'[2]功能-行军令'!G$14+24*60/'[2]功能-行军令'!$F$18)*'[2]功能-行军令'!$AJ$7</f>
        <v>40.199999999999996</v>
      </c>
      <c r="AF206" s="56">
        <f>('[2]功能-行军令'!H$7+'[2]功能-行军令'!H$14+24*60/'[2]功能-行军令'!$F$18)*'[2]功能-行军令'!$AJ$7</f>
        <v>54.6</v>
      </c>
      <c r="AG206" s="56">
        <f>('[2]功能-行军令'!I$7+'[2]功能-行军令'!I$14+24*60/'[2]功能-行军令'!$F$18)*'[2]功能-行军令'!$AJ$7</f>
        <v>61.8</v>
      </c>
      <c r="AH206" s="56">
        <f>('[2]功能-行军令'!J$7+'[2]功能-行军令'!J$14+24*60/'[2]功能-行军令'!$F$18)*'[2]功能-行军令'!$AJ$7</f>
        <v>61.8</v>
      </c>
      <c r="AI206" s="56"/>
      <c r="AK206" s="56"/>
      <c r="AL206" s="56">
        <v>203</v>
      </c>
      <c r="AM206" s="28">
        <f t="shared" ca="1" si="190"/>
        <v>9.6280246839905974</v>
      </c>
      <c r="AN206" s="28">
        <f t="shared" ca="1" si="190"/>
        <v>5.2151800371615735</v>
      </c>
      <c r="AO206" s="28">
        <f t="shared" ca="1" si="190"/>
        <v>3.2937979182073094</v>
      </c>
      <c r="AP206" s="28">
        <f t="shared" ca="1" si="190"/>
        <v>2.2757149253068678</v>
      </c>
      <c r="AQ206" s="28">
        <f t="shared" ca="1" si="190"/>
        <v>2.0026291342700437</v>
      </c>
      <c r="AR206" s="28">
        <f t="shared" ca="1" si="190"/>
        <v>2.0026291342700437</v>
      </c>
      <c r="AS206" s="28">
        <f t="shared" ca="1" si="190"/>
        <v>2.0026291342700437</v>
      </c>
      <c r="AT206" s="28">
        <f t="shared" ca="1" si="190"/>
        <v>2.0026291342700437</v>
      </c>
      <c r="AU206" s="28">
        <f t="shared" ca="1" si="183"/>
        <v>2.0026291342700437</v>
      </c>
      <c r="AV206" s="28">
        <f t="shared" ca="1" si="182"/>
        <v>2.0026291342700437</v>
      </c>
      <c r="AW206" s="28">
        <f t="shared" ca="1" si="182"/>
        <v>2.0026291342700437</v>
      </c>
      <c r="AX206" s="28">
        <f t="shared" ca="1" si="182"/>
        <v>4.0052582685400875</v>
      </c>
      <c r="AY206" s="28">
        <f t="shared" ca="1" si="182"/>
        <v>6.0078874028101321</v>
      </c>
      <c r="AZ206" s="28">
        <f t="shared" ca="1" si="182"/>
        <v>10.013145671350221</v>
      </c>
      <c r="BA206" s="28">
        <f t="shared" ca="1" si="139"/>
        <v>20.026291342700443</v>
      </c>
      <c r="BB206" s="28">
        <f t="shared" ca="1" si="139"/>
        <v>40.052582685400886</v>
      </c>
      <c r="BC206" s="28">
        <f t="shared" ca="1" si="139"/>
        <v>80.105165370801771</v>
      </c>
      <c r="BD206" s="28">
        <f t="shared" ca="1" si="139"/>
        <v>160.21033074160354</v>
      </c>
      <c r="BE206" s="28"/>
      <c r="BF206" s="28">
        <f t="shared" ca="1" si="184"/>
        <v>354.85178298776373</v>
      </c>
      <c r="BG206" s="28"/>
      <c r="BI206" s="28"/>
      <c r="BJ206" s="28"/>
      <c r="BK206" s="28"/>
      <c r="BL206" s="56">
        <v>203</v>
      </c>
      <c r="BM206" s="56">
        <f t="shared" ca="1" si="185"/>
        <v>8.1469912824558772</v>
      </c>
      <c r="BN206" s="56">
        <f t="shared" ca="1" si="185"/>
        <v>4.4129536113302672</v>
      </c>
      <c r="BO206" s="56">
        <f t="shared" ca="1" si="185"/>
        <v>2.7871285966296422</v>
      </c>
      <c r="BP206" s="56">
        <f t="shared" ca="1" si="185"/>
        <v>1.9256524849441161</v>
      </c>
      <c r="BQ206" s="56">
        <f t="shared" ca="1" si="185"/>
        <v>1.6945741867508224</v>
      </c>
      <c r="BR206" s="56">
        <f t="shared" ca="1" si="185"/>
        <v>1.6945741867508224</v>
      </c>
      <c r="BS206" s="56">
        <f t="shared" ca="1" si="185"/>
        <v>1.6945741867508224</v>
      </c>
      <c r="BT206" s="56">
        <f t="shared" ca="1" si="185"/>
        <v>1.6945741867508224</v>
      </c>
      <c r="BU206" s="56">
        <f t="shared" ca="1" si="185"/>
        <v>1.6945741867508224</v>
      </c>
      <c r="BV206" s="56">
        <f t="shared" ca="1" si="185"/>
        <v>1.6945741867508224</v>
      </c>
      <c r="BW206" s="56">
        <f t="shared" ca="1" si="185"/>
        <v>1.6945741867508224</v>
      </c>
      <c r="BX206" s="56">
        <f t="shared" ca="1" si="185"/>
        <v>3.3891483735016448</v>
      </c>
      <c r="BY206" s="56">
        <f t="shared" ca="1" si="185"/>
        <v>5.0837225602524674</v>
      </c>
      <c r="BZ206" s="56">
        <f t="shared" ca="1" si="185"/>
        <v>8.4728709337541126</v>
      </c>
      <c r="CA206" s="82">
        <f t="shared" ca="1" si="140"/>
        <v>16.945741867508225</v>
      </c>
      <c r="CB206" s="82">
        <f t="shared" ca="1" si="140"/>
        <v>33.89148373501645</v>
      </c>
      <c r="CC206" s="82">
        <f t="shared" ca="1" si="140"/>
        <v>67.782967470032901</v>
      </c>
      <c r="CD206" s="82">
        <f t="shared" ca="1" si="140"/>
        <v>135.5659349400658</v>
      </c>
      <c r="CE206" s="56">
        <f t="shared" ca="1" si="186"/>
        <v>0.84411779874887316</v>
      </c>
      <c r="CF206" s="56">
        <f t="shared" ca="1" si="186"/>
        <v>0.45723047432230629</v>
      </c>
      <c r="CG206" s="56">
        <f t="shared" ca="1" si="186"/>
        <v>0.28877714167724605</v>
      </c>
      <c r="CH206" s="56">
        <f t="shared" ca="1" si="186"/>
        <v>0.19951875243155182</v>
      </c>
      <c r="CI206" s="56">
        <f t="shared" ca="1" si="186"/>
        <v>0.17557650213976561</v>
      </c>
      <c r="CJ206" s="56">
        <f t="shared" ca="1" si="186"/>
        <v>0.17557650213976561</v>
      </c>
      <c r="CK206" s="56">
        <f t="shared" ca="1" si="186"/>
        <v>0.17557650213976561</v>
      </c>
      <c r="CL206" s="56">
        <f t="shared" ca="1" si="186"/>
        <v>0.17557650213976561</v>
      </c>
      <c r="CM206" s="56">
        <f t="shared" ca="1" si="186"/>
        <v>0.17557650213976561</v>
      </c>
      <c r="CN206" s="56">
        <f t="shared" ca="1" si="186"/>
        <v>0.17557650213976561</v>
      </c>
      <c r="CO206" s="56">
        <f t="shared" ca="1" si="186"/>
        <v>0.17557650213976561</v>
      </c>
      <c r="CP206" s="56">
        <f t="shared" ca="1" si="186"/>
        <v>0.35115300427953122</v>
      </c>
      <c r="CQ206" s="56">
        <f t="shared" ca="1" si="186"/>
        <v>0.52672950641929672</v>
      </c>
      <c r="CR206" s="56">
        <f t="shared" ca="1" si="186"/>
        <v>0.87788251069882817</v>
      </c>
      <c r="CS206" s="82">
        <f t="shared" ca="1" si="141"/>
        <v>1.7557650213976563</v>
      </c>
      <c r="CT206" s="82">
        <f t="shared" ca="1" si="141"/>
        <v>3.5115300427953127</v>
      </c>
      <c r="CU206" s="82">
        <f t="shared" ca="1" si="141"/>
        <v>7.0230600855906253</v>
      </c>
      <c r="CV206" s="82">
        <f t="shared" ca="1" si="141"/>
        <v>14.046120171181251</v>
      </c>
      <c r="CW206" s="56">
        <f t="shared" ca="1" si="187"/>
        <v>0.45771264000000006</v>
      </c>
      <c r="CX206" s="56">
        <f t="shared" ca="1" si="187"/>
        <v>0.24792768000000001</v>
      </c>
      <c r="CY206" s="56">
        <f t="shared" ca="1" si="187"/>
        <v>0.15658590315789475</v>
      </c>
      <c r="CZ206" s="56">
        <f t="shared" ca="1" si="187"/>
        <v>0.108186624</v>
      </c>
      <c r="DA206" s="56">
        <f t="shared" ca="1" si="187"/>
        <v>9.5204229120000011E-2</v>
      </c>
      <c r="DB206" s="56">
        <f t="shared" ca="1" si="187"/>
        <v>9.5204229120000011E-2</v>
      </c>
      <c r="DC206" s="56">
        <f t="shared" ca="1" si="187"/>
        <v>9.5204229120000011E-2</v>
      </c>
      <c r="DD206" s="56">
        <f t="shared" ca="1" si="187"/>
        <v>9.5204229120000011E-2</v>
      </c>
      <c r="DE206" s="56">
        <f t="shared" ca="1" si="187"/>
        <v>9.5204229120000011E-2</v>
      </c>
      <c r="DF206" s="56">
        <f t="shared" ca="1" si="187"/>
        <v>9.5204229120000011E-2</v>
      </c>
      <c r="DG206" s="56">
        <f t="shared" ca="1" si="187"/>
        <v>9.5204229120000011E-2</v>
      </c>
      <c r="DH206" s="56">
        <f t="shared" ca="1" si="187"/>
        <v>0.19040845824000002</v>
      </c>
      <c r="DI206" s="56">
        <f t="shared" ca="1" si="187"/>
        <v>0.28561268736000001</v>
      </c>
      <c r="DJ206" s="56">
        <f t="shared" ca="1" si="187"/>
        <v>0.47602114560000008</v>
      </c>
      <c r="DK206" s="82">
        <f t="shared" ca="1" si="142"/>
        <v>0.95204229120000017</v>
      </c>
      <c r="DL206" s="82">
        <f t="shared" ca="1" si="142"/>
        <v>1.9040845824000003</v>
      </c>
      <c r="DM206" s="82">
        <f t="shared" ca="1" si="142"/>
        <v>3.8081691648000007</v>
      </c>
      <c r="DN206" s="82">
        <f t="shared" ca="1" si="142"/>
        <v>7.6163383296000013</v>
      </c>
      <c r="DO206" s="56">
        <f t="shared" ca="1" si="188"/>
        <v>0.13898775180738465</v>
      </c>
      <c r="DP206" s="56">
        <f t="shared" ca="1" si="188"/>
        <v>7.5285032229000015E-2</v>
      </c>
      <c r="DQ206" s="56">
        <f t="shared" ca="1" si="188"/>
        <v>4.7548441407789487E-2</v>
      </c>
      <c r="DR206" s="56">
        <f t="shared" ca="1" si="188"/>
        <v>3.2851650427200001E-2</v>
      </c>
      <c r="DS206" s="56">
        <f t="shared" ca="1" si="188"/>
        <v>2.8909452375936007E-2</v>
      </c>
      <c r="DT206" s="56">
        <f t="shared" ca="1" si="188"/>
        <v>2.8909452375936007E-2</v>
      </c>
      <c r="DU206" s="56">
        <f t="shared" ca="1" si="188"/>
        <v>2.8909452375936007E-2</v>
      </c>
      <c r="DV206" s="56">
        <f t="shared" ca="1" si="188"/>
        <v>2.8909452375936007E-2</v>
      </c>
      <c r="DW206" s="56">
        <f t="shared" ca="1" si="188"/>
        <v>2.8909452375936007E-2</v>
      </c>
      <c r="DX206" s="56">
        <f t="shared" ca="1" si="188"/>
        <v>2.8909452375936007E-2</v>
      </c>
      <c r="DY206" s="56">
        <f t="shared" ca="1" si="188"/>
        <v>2.8909452375936007E-2</v>
      </c>
      <c r="DZ206" s="56">
        <f t="shared" ca="1" si="188"/>
        <v>5.7818904751872013E-2</v>
      </c>
      <c r="EA206" s="56">
        <f t="shared" ca="1" si="188"/>
        <v>8.6728357127808006E-2</v>
      </c>
      <c r="EB206" s="56">
        <f t="shared" ca="1" si="188"/>
        <v>0.14454726187968006</v>
      </c>
      <c r="EC206" s="82">
        <f t="shared" ca="1" si="143"/>
        <v>0.28909452375936012</v>
      </c>
      <c r="ED206" s="82">
        <f t="shared" ca="1" si="143"/>
        <v>0.57818904751872024</v>
      </c>
      <c r="EE206" s="82">
        <f t="shared" ca="1" si="143"/>
        <v>1.1563780950374405</v>
      </c>
      <c r="EF206" s="82">
        <f t="shared" ca="1" si="143"/>
        <v>2.312756190074881</v>
      </c>
      <c r="EG206" s="56">
        <f t="shared" ca="1" si="189"/>
        <v>4.0215210978461528E-2</v>
      </c>
      <c r="EH206" s="56">
        <f t="shared" ca="1" si="189"/>
        <v>2.1783239279999995E-2</v>
      </c>
      <c r="EI206" s="56">
        <f t="shared" ca="1" si="189"/>
        <v>1.375783533473684E-2</v>
      </c>
      <c r="EJ206" s="56">
        <f t="shared" ca="1" si="189"/>
        <v>9.505413503999997E-3</v>
      </c>
      <c r="EK206" s="56">
        <f t="shared" ca="1" si="189"/>
        <v>8.3647638835199992E-3</v>
      </c>
      <c r="EL206" s="56">
        <f t="shared" ca="1" si="189"/>
        <v>8.3647638835199992E-3</v>
      </c>
      <c r="EM206" s="56">
        <f t="shared" ca="1" si="189"/>
        <v>8.3647638835199992E-3</v>
      </c>
      <c r="EN206" s="56">
        <f t="shared" ca="1" si="189"/>
        <v>8.3647638835199992E-3</v>
      </c>
      <c r="EO206" s="56">
        <f t="shared" ca="1" si="189"/>
        <v>8.3647638835199992E-3</v>
      </c>
      <c r="EP206" s="56">
        <f t="shared" ca="1" si="189"/>
        <v>8.3647638835199992E-3</v>
      </c>
      <c r="EQ206" s="56">
        <f t="shared" ca="1" si="189"/>
        <v>8.3647638835199992E-3</v>
      </c>
      <c r="ER206" s="56">
        <f t="shared" ca="1" si="189"/>
        <v>1.6729527767039998E-2</v>
      </c>
      <c r="ES206" s="56">
        <f t="shared" ca="1" si="189"/>
        <v>2.5094291650559996E-2</v>
      </c>
      <c r="ET206" s="56">
        <f t="shared" ca="1" si="189"/>
        <v>4.1823819417599994E-2</v>
      </c>
      <c r="EU206" s="82">
        <f t="shared" ca="1" si="144"/>
        <v>8.3647638835199989E-2</v>
      </c>
      <c r="EV206" s="82">
        <f t="shared" ca="1" si="144"/>
        <v>0.16729527767039998</v>
      </c>
      <c r="EW206" s="82">
        <f t="shared" ca="1" si="144"/>
        <v>0.33459055534079996</v>
      </c>
      <c r="EX206" s="82">
        <f t="shared" ca="1" si="144"/>
        <v>0.66918111068159991</v>
      </c>
    </row>
    <row r="207" spans="19:154" x14ac:dyDescent="0.15">
      <c r="S207" s="56">
        <v>204</v>
      </c>
      <c r="T207" s="40">
        <f>引用信息!W226</f>
        <v>190.5661211498788</v>
      </c>
      <c r="U207" s="40">
        <f>引用信息!X226</f>
        <v>13.556092681371167</v>
      </c>
      <c r="V207" s="40">
        <f>引用信息!Y226</f>
        <v>5.4119999999999999</v>
      </c>
      <c r="W207" s="40">
        <f>引用信息!Z226</f>
        <v>1.4519296687500003</v>
      </c>
      <c r="X207" s="40">
        <f>引用信息!AA226</f>
        <v>0.42010649999999988</v>
      </c>
      <c r="Y207" s="37">
        <f>IF(INT(求节点($J$4:$J$21,$I$4:$I$21,节奏总纲!AD207))&gt;$I$21,$I$21,INT(求节点($J$4:$J$21,$I$4:$I$21,节奏总纲!AD207)))</f>
        <v>18</v>
      </c>
      <c r="Z207" s="37">
        <f>IF(INT(求节点($J$4:$J$21,$I$4:$I$21,节奏总纲!AE207))&gt;$I$21,$I$21,INT(求节点($J$4:$J$21,$I$4:$I$21,节奏总纲!AE207)))</f>
        <v>18</v>
      </c>
      <c r="AA207" s="37">
        <f>IF(INT(求节点($J$4:$J$21,$I$4:$I$21,节奏总纲!AF207))&gt;$I$21,$I$21,INT(求节点($J$4:$J$21,$I$4:$I$21,节奏总纲!AF207)))</f>
        <v>18</v>
      </c>
      <c r="AB207" s="37">
        <f>IF(INT(求节点($J$4:$J$21,$I$4:$I$21,节奏总纲!AG207))&gt;$I$21,$I$21,INT(求节点($J$4:$J$21,$I$4:$I$21,节奏总纲!AG207)))</f>
        <v>18</v>
      </c>
      <c r="AC207" s="37">
        <f>IF(INT(求节点($J$4:$J$21,$I$4:$I$21,节奏总纲!AH207))&gt;$I$21,$I$21,INT(求节点($J$4:$J$21,$I$4:$I$21,节奏总纲!AH207)))</f>
        <v>18</v>
      </c>
      <c r="AD207" s="56">
        <f>('[2]功能-行军令'!F$7+'[2]功能-行军令'!F$14+24*60/'[2]功能-行军令'!$F$18)*'[2]功能-行军令'!$AJ$7</f>
        <v>27.599999999999998</v>
      </c>
      <c r="AE207" s="56">
        <f>('[2]功能-行军令'!G$7+'[2]功能-行军令'!G$14+24*60/'[2]功能-行军令'!$F$18)*'[2]功能-行军令'!$AJ$7</f>
        <v>40.199999999999996</v>
      </c>
      <c r="AF207" s="56">
        <f>('[2]功能-行军令'!H$7+'[2]功能-行军令'!H$14+24*60/'[2]功能-行军令'!$F$18)*'[2]功能-行军令'!$AJ$7</f>
        <v>54.6</v>
      </c>
      <c r="AG207" s="56">
        <f>('[2]功能-行军令'!I$7+'[2]功能-行军令'!I$14+24*60/'[2]功能-行军令'!$F$18)*'[2]功能-行军令'!$AJ$7</f>
        <v>61.8</v>
      </c>
      <c r="AH207" s="56">
        <f>('[2]功能-行军令'!J$7+'[2]功能-行军令'!J$14+24*60/'[2]功能-行军令'!$F$18)*'[2]功能-行军令'!$AJ$7</f>
        <v>61.8</v>
      </c>
      <c r="AI207" s="56"/>
      <c r="AK207" s="56"/>
      <c r="AL207" s="56">
        <v>204</v>
      </c>
      <c r="AM207" s="28">
        <f t="shared" ca="1" si="190"/>
        <v>9.5627183150100414</v>
      </c>
      <c r="AN207" s="28">
        <f t="shared" ca="1" si="190"/>
        <v>5.1798057539637714</v>
      </c>
      <c r="AO207" s="28">
        <f t="shared" ca="1" si="190"/>
        <v>3.2714562656613291</v>
      </c>
      <c r="AP207" s="28">
        <f t="shared" ca="1" si="190"/>
        <v>2.260278874456918</v>
      </c>
      <c r="AQ207" s="28">
        <f t="shared" ca="1" si="190"/>
        <v>1.9890454095220882</v>
      </c>
      <c r="AR207" s="28">
        <f t="shared" ca="1" si="190"/>
        <v>1.9890454095220882</v>
      </c>
      <c r="AS207" s="28">
        <f t="shared" ca="1" si="190"/>
        <v>1.9890454095220882</v>
      </c>
      <c r="AT207" s="28">
        <f t="shared" ca="1" si="190"/>
        <v>1.9890454095220882</v>
      </c>
      <c r="AU207" s="28">
        <f t="shared" ca="1" si="183"/>
        <v>1.9890454095220882</v>
      </c>
      <c r="AV207" s="28">
        <f t="shared" ca="1" si="182"/>
        <v>1.9890454095220882</v>
      </c>
      <c r="AW207" s="28">
        <f t="shared" ca="1" si="182"/>
        <v>1.9890454095220882</v>
      </c>
      <c r="AX207" s="28">
        <f t="shared" ca="1" si="182"/>
        <v>3.9780908190441764</v>
      </c>
      <c r="AY207" s="28">
        <f t="shared" ca="1" si="182"/>
        <v>5.9671362285662646</v>
      </c>
      <c r="AZ207" s="28">
        <f t="shared" ca="1" si="182"/>
        <v>9.9452270476104427</v>
      </c>
      <c r="BA207" s="28">
        <f t="shared" ca="1" si="139"/>
        <v>19.890454095220885</v>
      </c>
      <c r="BB207" s="28">
        <f t="shared" ca="1" si="139"/>
        <v>39.780908190441771</v>
      </c>
      <c r="BC207" s="28">
        <f t="shared" ca="1" si="139"/>
        <v>79.561816380883542</v>
      </c>
      <c r="BD207" s="28">
        <f t="shared" ca="1" si="139"/>
        <v>159.12363276176708</v>
      </c>
      <c r="BE207" s="28"/>
      <c r="BF207" s="28">
        <f t="shared" ca="1" si="184"/>
        <v>352.44484259928083</v>
      </c>
      <c r="BG207" s="28"/>
      <c r="BI207" s="28"/>
      <c r="BJ207" s="28"/>
      <c r="BK207" s="28"/>
      <c r="BL207" s="56">
        <v>204</v>
      </c>
      <c r="BM207" s="56">
        <f t="shared" ca="1" si="185"/>
        <v>8.091730682671777</v>
      </c>
      <c r="BN207" s="56">
        <f t="shared" ca="1" si="185"/>
        <v>4.3830207864472124</v>
      </c>
      <c r="BO207" s="56">
        <f t="shared" ca="1" si="185"/>
        <v>2.768223654598239</v>
      </c>
      <c r="BP207" s="56">
        <f t="shared" ca="1" si="185"/>
        <v>1.9125908886315104</v>
      </c>
      <c r="BQ207" s="56">
        <f t="shared" ca="1" si="185"/>
        <v>1.6830799819957294</v>
      </c>
      <c r="BR207" s="56">
        <f t="shared" ca="1" si="185"/>
        <v>1.6830799819957294</v>
      </c>
      <c r="BS207" s="56">
        <f t="shared" ca="1" si="185"/>
        <v>1.6830799819957294</v>
      </c>
      <c r="BT207" s="56">
        <f t="shared" ca="1" si="185"/>
        <v>1.6830799819957294</v>
      </c>
      <c r="BU207" s="56">
        <f t="shared" ca="1" si="185"/>
        <v>1.6830799819957294</v>
      </c>
      <c r="BV207" s="56">
        <f t="shared" ca="1" si="185"/>
        <v>1.6830799819957294</v>
      </c>
      <c r="BW207" s="56">
        <f t="shared" ca="1" si="185"/>
        <v>1.6830799819957294</v>
      </c>
      <c r="BX207" s="56">
        <f t="shared" ca="1" si="185"/>
        <v>3.3661599639914588</v>
      </c>
      <c r="BY207" s="56">
        <f t="shared" ca="1" si="185"/>
        <v>5.0492399459871882</v>
      </c>
      <c r="BZ207" s="56">
        <f t="shared" ca="1" si="185"/>
        <v>8.4153999099786496</v>
      </c>
      <c r="CA207" s="82">
        <f t="shared" ca="1" si="140"/>
        <v>16.830799819957299</v>
      </c>
      <c r="CB207" s="82">
        <f t="shared" ca="1" si="140"/>
        <v>33.661599639914598</v>
      </c>
      <c r="CC207" s="82">
        <f t="shared" ca="1" si="140"/>
        <v>67.323199279829197</v>
      </c>
      <c r="CD207" s="82">
        <f t="shared" ca="1" si="140"/>
        <v>134.64639855965839</v>
      </c>
      <c r="CE207" s="56">
        <f t="shared" ca="1" si="186"/>
        <v>0.83839219352480143</v>
      </c>
      <c r="CF207" s="56">
        <f t="shared" ca="1" si="186"/>
        <v>0.4541291048259341</v>
      </c>
      <c r="CG207" s="56">
        <f t="shared" ca="1" si="186"/>
        <v>0.28681838199532678</v>
      </c>
      <c r="CH207" s="56">
        <f t="shared" ca="1" si="186"/>
        <v>0.19816542756040759</v>
      </c>
      <c r="CI207" s="56">
        <f t="shared" ca="1" si="186"/>
        <v>0.1743855762531587</v>
      </c>
      <c r="CJ207" s="56">
        <f t="shared" ca="1" si="186"/>
        <v>0.1743855762531587</v>
      </c>
      <c r="CK207" s="56">
        <f t="shared" ca="1" si="186"/>
        <v>0.1743855762531587</v>
      </c>
      <c r="CL207" s="56">
        <f t="shared" ca="1" si="186"/>
        <v>0.1743855762531587</v>
      </c>
      <c r="CM207" s="56">
        <f t="shared" ca="1" si="186"/>
        <v>0.1743855762531587</v>
      </c>
      <c r="CN207" s="56">
        <f t="shared" ca="1" si="186"/>
        <v>0.1743855762531587</v>
      </c>
      <c r="CO207" s="56">
        <f t="shared" ca="1" si="186"/>
        <v>0.1743855762531587</v>
      </c>
      <c r="CP207" s="56">
        <f t="shared" ca="1" si="186"/>
        <v>0.34877115250631741</v>
      </c>
      <c r="CQ207" s="56">
        <f t="shared" ca="1" si="186"/>
        <v>0.52315672875947594</v>
      </c>
      <c r="CR207" s="56">
        <f t="shared" ca="1" si="186"/>
        <v>0.87192788126579346</v>
      </c>
      <c r="CS207" s="82">
        <f t="shared" ca="1" si="141"/>
        <v>1.7438557625315869</v>
      </c>
      <c r="CT207" s="82">
        <f t="shared" ca="1" si="141"/>
        <v>3.4877115250631738</v>
      </c>
      <c r="CU207" s="82">
        <f t="shared" ca="1" si="141"/>
        <v>6.9754230501263477</v>
      </c>
      <c r="CV207" s="82">
        <f t="shared" ca="1" si="141"/>
        <v>13.950846100252695</v>
      </c>
      <c r="CW207" s="56">
        <f t="shared" ca="1" si="187"/>
        <v>0.45460800000000001</v>
      </c>
      <c r="CX207" s="56">
        <f t="shared" ca="1" si="187"/>
        <v>0.24624599999999999</v>
      </c>
      <c r="CY207" s="56">
        <f t="shared" ca="1" si="187"/>
        <v>0.1555237894736842</v>
      </c>
      <c r="CZ207" s="56">
        <f t="shared" ca="1" si="187"/>
        <v>0.10745279999999999</v>
      </c>
      <c r="DA207" s="56">
        <f t="shared" ca="1" si="187"/>
        <v>9.4558463999999995E-2</v>
      </c>
      <c r="DB207" s="56">
        <f t="shared" ca="1" si="187"/>
        <v>9.4558463999999995E-2</v>
      </c>
      <c r="DC207" s="56">
        <f t="shared" ca="1" si="187"/>
        <v>9.4558463999999995E-2</v>
      </c>
      <c r="DD207" s="56">
        <f t="shared" ca="1" si="187"/>
        <v>9.4558463999999995E-2</v>
      </c>
      <c r="DE207" s="56">
        <f t="shared" ca="1" si="187"/>
        <v>9.4558463999999995E-2</v>
      </c>
      <c r="DF207" s="56">
        <f t="shared" ca="1" si="187"/>
        <v>9.4558463999999995E-2</v>
      </c>
      <c r="DG207" s="56">
        <f t="shared" ca="1" si="187"/>
        <v>9.4558463999999995E-2</v>
      </c>
      <c r="DH207" s="56">
        <f t="shared" ca="1" si="187"/>
        <v>0.18911692799999999</v>
      </c>
      <c r="DI207" s="56">
        <f t="shared" ca="1" si="187"/>
        <v>0.28367539199999997</v>
      </c>
      <c r="DJ207" s="56">
        <f t="shared" ca="1" si="187"/>
        <v>0.47279232000000004</v>
      </c>
      <c r="DK207" s="82">
        <f t="shared" ca="1" si="142"/>
        <v>0.94558464000000009</v>
      </c>
      <c r="DL207" s="82">
        <f t="shared" ca="1" si="142"/>
        <v>1.8911692800000002</v>
      </c>
      <c r="DM207" s="82">
        <f t="shared" ca="1" si="142"/>
        <v>3.7823385600000003</v>
      </c>
      <c r="DN207" s="82">
        <f t="shared" ca="1" si="142"/>
        <v>7.5646771200000007</v>
      </c>
      <c r="DO207" s="56">
        <f t="shared" ca="1" si="188"/>
        <v>0.13804500542884618</v>
      </c>
      <c r="DP207" s="56">
        <f t="shared" ca="1" si="188"/>
        <v>7.4774377940625011E-2</v>
      </c>
      <c r="DQ207" s="56">
        <f t="shared" ca="1" si="188"/>
        <v>4.7225922909868427E-2</v>
      </c>
      <c r="DR207" s="56">
        <f t="shared" ca="1" si="188"/>
        <v>3.2628819465E-2</v>
      </c>
      <c r="DS207" s="56">
        <f t="shared" ca="1" si="188"/>
        <v>2.8713361129200001E-2</v>
      </c>
      <c r="DT207" s="56">
        <f t="shared" ca="1" si="188"/>
        <v>2.8713361129200001E-2</v>
      </c>
      <c r="DU207" s="56">
        <f t="shared" ca="1" si="188"/>
        <v>2.8713361129200001E-2</v>
      </c>
      <c r="DV207" s="56">
        <f t="shared" ca="1" si="188"/>
        <v>2.8713361129200001E-2</v>
      </c>
      <c r="DW207" s="56">
        <f t="shared" ca="1" si="188"/>
        <v>2.8713361129200001E-2</v>
      </c>
      <c r="DX207" s="56">
        <f t="shared" ca="1" si="188"/>
        <v>2.8713361129200001E-2</v>
      </c>
      <c r="DY207" s="56">
        <f t="shared" ca="1" si="188"/>
        <v>2.8713361129200001E-2</v>
      </c>
      <c r="DZ207" s="56">
        <f t="shared" ca="1" si="188"/>
        <v>5.7426722258400002E-2</v>
      </c>
      <c r="EA207" s="56">
        <f t="shared" ca="1" si="188"/>
        <v>8.6140083387600014E-2</v>
      </c>
      <c r="EB207" s="56">
        <f t="shared" ca="1" si="188"/>
        <v>0.143566805646</v>
      </c>
      <c r="EC207" s="82">
        <f t="shared" ca="1" si="143"/>
        <v>0.28713361129199999</v>
      </c>
      <c r="ED207" s="82">
        <f t="shared" ca="1" si="143"/>
        <v>0.57426722258399998</v>
      </c>
      <c r="EE207" s="82">
        <f t="shared" ca="1" si="143"/>
        <v>1.148534445168</v>
      </c>
      <c r="EF207" s="82">
        <f t="shared" ca="1" si="143"/>
        <v>2.2970688903359999</v>
      </c>
      <c r="EG207" s="56">
        <f t="shared" ca="1" si="189"/>
        <v>3.9942433384615374E-2</v>
      </c>
      <c r="EH207" s="56">
        <f t="shared" ca="1" si="189"/>
        <v>2.1635484749999993E-2</v>
      </c>
      <c r="EI207" s="56">
        <f t="shared" ca="1" si="189"/>
        <v>1.3664516684210523E-2</v>
      </c>
      <c r="EJ207" s="56">
        <f t="shared" ca="1" si="189"/>
        <v>9.4409387999999962E-3</v>
      </c>
      <c r="EK207" s="56">
        <f t="shared" ca="1" si="189"/>
        <v>8.3080261439999973E-3</v>
      </c>
      <c r="EL207" s="56">
        <f t="shared" ca="1" si="189"/>
        <v>8.3080261439999973E-3</v>
      </c>
      <c r="EM207" s="56">
        <f t="shared" ca="1" si="189"/>
        <v>8.3080261439999973E-3</v>
      </c>
      <c r="EN207" s="56">
        <f t="shared" ca="1" si="189"/>
        <v>8.3080261439999973E-3</v>
      </c>
      <c r="EO207" s="56">
        <f t="shared" ca="1" si="189"/>
        <v>8.3080261439999973E-3</v>
      </c>
      <c r="EP207" s="56">
        <f t="shared" ca="1" si="189"/>
        <v>8.3080261439999973E-3</v>
      </c>
      <c r="EQ207" s="56">
        <f t="shared" ca="1" si="189"/>
        <v>8.3080261439999973E-3</v>
      </c>
      <c r="ER207" s="56">
        <f t="shared" ca="1" si="189"/>
        <v>1.6616052287999995E-2</v>
      </c>
      <c r="ES207" s="56">
        <f t="shared" ca="1" si="189"/>
        <v>2.492407843199999E-2</v>
      </c>
      <c r="ET207" s="56">
        <f t="shared" ca="1" si="189"/>
        <v>4.1540130719999985E-2</v>
      </c>
      <c r="EU207" s="82">
        <f t="shared" ca="1" si="144"/>
        <v>8.3080261439999969E-2</v>
      </c>
      <c r="EV207" s="82">
        <f t="shared" ca="1" si="144"/>
        <v>0.16616052287999994</v>
      </c>
      <c r="EW207" s="82">
        <f t="shared" ca="1" si="144"/>
        <v>0.33232104575999988</v>
      </c>
      <c r="EX207" s="82">
        <f t="shared" ca="1" si="144"/>
        <v>0.66464209151999976</v>
      </c>
    </row>
    <row r="208" spans="19:154" x14ac:dyDescent="0.15">
      <c r="S208" s="56">
        <v>205</v>
      </c>
      <c r="T208" s="40">
        <f>引用信息!W227</f>
        <v>189.26469398105039</v>
      </c>
      <c r="U208" s="40">
        <f>引用信息!X227</f>
        <v>13.463514487449608</v>
      </c>
      <c r="V208" s="40">
        <f>引用信息!Y227</f>
        <v>5.3750399999999994</v>
      </c>
      <c r="W208" s="40">
        <f>引用信息!Z227</f>
        <v>1.4420140515000002</v>
      </c>
      <c r="X208" s="40">
        <f>引用信息!AA227</f>
        <v>0.41723747999999988</v>
      </c>
      <c r="Y208" s="37">
        <f>IF(INT(求节点($J$4:$J$21,$I$4:$I$21,节奏总纲!AD208))&gt;$I$21,$I$21,INT(求节点($J$4:$J$21,$I$4:$I$21,节奏总纲!AD208)))</f>
        <v>18</v>
      </c>
      <c r="Z208" s="37">
        <f>IF(INT(求节点($J$4:$J$21,$I$4:$I$21,节奏总纲!AE208))&gt;$I$21,$I$21,INT(求节点($J$4:$J$21,$I$4:$I$21,节奏总纲!AE208)))</f>
        <v>18</v>
      </c>
      <c r="AA208" s="37">
        <f>IF(INT(求节点($J$4:$J$21,$I$4:$I$21,节奏总纲!AF208))&gt;$I$21,$I$21,INT(求节点($J$4:$J$21,$I$4:$I$21,节奏总纲!AF208)))</f>
        <v>18</v>
      </c>
      <c r="AB208" s="37">
        <f>IF(INT(求节点($J$4:$J$21,$I$4:$I$21,节奏总纲!AG208))&gt;$I$21,$I$21,INT(求节点($J$4:$J$21,$I$4:$I$21,节奏总纲!AG208)))</f>
        <v>18</v>
      </c>
      <c r="AC208" s="37">
        <f>IF(INT(求节点($J$4:$J$21,$I$4:$I$21,节奏总纲!AH208))&gt;$I$21,$I$21,INT(求节点($J$4:$J$21,$I$4:$I$21,节奏总纲!AH208)))</f>
        <v>18</v>
      </c>
      <c r="AD208" s="56">
        <f>('[2]功能-行军令'!F$7+'[2]功能-行军令'!F$14+24*60/'[2]功能-行军令'!$F$18)*'[2]功能-行军令'!$AJ$7</f>
        <v>27.599999999999998</v>
      </c>
      <c r="AE208" s="56">
        <f>('[2]功能-行军令'!G$7+'[2]功能-行军令'!G$14+24*60/'[2]功能-行军令'!$F$18)*'[2]功能-行军令'!$AJ$7</f>
        <v>40.199999999999996</v>
      </c>
      <c r="AF208" s="56">
        <f>('[2]功能-行军令'!H$7+'[2]功能-行军令'!H$14+24*60/'[2]功能-行军令'!$F$18)*'[2]功能-行军令'!$AJ$7</f>
        <v>54.6</v>
      </c>
      <c r="AG208" s="56">
        <f>('[2]功能-行军令'!I$7+'[2]功能-行军令'!I$14+24*60/'[2]功能-行军令'!$F$18)*'[2]功能-行军令'!$AJ$7</f>
        <v>61.8</v>
      </c>
      <c r="AH208" s="56">
        <f>('[2]功能-行军令'!J$7+'[2]功能-行军令'!J$14+24*60/'[2]功能-行军令'!$F$18)*'[2]功能-行军令'!$AJ$7</f>
        <v>61.8</v>
      </c>
      <c r="AI208" s="56"/>
      <c r="AK208" s="56"/>
      <c r="AL208" s="56">
        <v>205</v>
      </c>
      <c r="AM208" s="28">
        <f t="shared" ca="1" si="190"/>
        <v>9.4974119460294819</v>
      </c>
      <c r="AN208" s="28">
        <f t="shared" ca="1" si="190"/>
        <v>5.1444314707659702</v>
      </c>
      <c r="AO208" s="28">
        <f t="shared" ca="1" si="190"/>
        <v>3.2491146131153497</v>
      </c>
      <c r="AP208" s="28">
        <f t="shared" ca="1" si="190"/>
        <v>2.2448428236069682</v>
      </c>
      <c r="AQ208" s="28">
        <f t="shared" ca="1" si="190"/>
        <v>1.9754616847741329</v>
      </c>
      <c r="AR208" s="28">
        <f t="shared" ca="1" si="190"/>
        <v>1.9754616847741329</v>
      </c>
      <c r="AS208" s="28">
        <f t="shared" ca="1" si="190"/>
        <v>1.9754616847741329</v>
      </c>
      <c r="AT208" s="28">
        <f t="shared" ca="1" si="190"/>
        <v>1.9754616847741329</v>
      </c>
      <c r="AU208" s="28">
        <f t="shared" ca="1" si="183"/>
        <v>1.9754616847741329</v>
      </c>
      <c r="AV208" s="28">
        <f t="shared" ca="1" si="182"/>
        <v>1.9754616847741329</v>
      </c>
      <c r="AW208" s="28">
        <f t="shared" ca="1" si="182"/>
        <v>1.9754616847741329</v>
      </c>
      <c r="AX208" s="28">
        <f t="shared" ca="1" si="182"/>
        <v>3.9509233695482657</v>
      </c>
      <c r="AY208" s="28">
        <f t="shared" ca="1" si="182"/>
        <v>5.9263850543223979</v>
      </c>
      <c r="AZ208" s="28">
        <f t="shared" ca="1" si="182"/>
        <v>9.8773084238706641</v>
      </c>
      <c r="BA208" s="28">
        <f t="shared" ca="1" si="139"/>
        <v>19.754616847741328</v>
      </c>
      <c r="BB208" s="28">
        <f t="shared" ca="1" si="139"/>
        <v>39.509233695482656</v>
      </c>
      <c r="BC208" s="28">
        <f t="shared" ca="1" si="139"/>
        <v>79.018467390965313</v>
      </c>
      <c r="BD208" s="28">
        <f t="shared" ca="1" si="139"/>
        <v>158.03693478193063</v>
      </c>
      <c r="BE208" s="28"/>
      <c r="BF208" s="28">
        <f t="shared" ca="1" si="184"/>
        <v>350.03790221079794</v>
      </c>
      <c r="BG208" s="28"/>
      <c r="BI208" s="28"/>
      <c r="BJ208" s="28"/>
      <c r="BK208" s="28"/>
      <c r="BL208" s="56">
        <v>205</v>
      </c>
      <c r="BM208" s="56">
        <f t="shared" ca="1" si="185"/>
        <v>8.0364700828876767</v>
      </c>
      <c r="BN208" s="56">
        <f t="shared" ca="1" si="185"/>
        <v>4.3530879615641584</v>
      </c>
      <c r="BO208" s="56">
        <f t="shared" ca="1" si="185"/>
        <v>2.7493187125668368</v>
      </c>
      <c r="BP208" s="56">
        <f t="shared" ca="1" si="185"/>
        <v>1.8995292923189053</v>
      </c>
      <c r="BQ208" s="56">
        <f t="shared" ca="1" si="185"/>
        <v>1.6715857772406368</v>
      </c>
      <c r="BR208" s="56">
        <f t="shared" ca="1" si="185"/>
        <v>1.6715857772406368</v>
      </c>
      <c r="BS208" s="56">
        <f t="shared" ca="1" si="185"/>
        <v>1.6715857772406368</v>
      </c>
      <c r="BT208" s="56">
        <f t="shared" ca="1" si="185"/>
        <v>1.6715857772406368</v>
      </c>
      <c r="BU208" s="56">
        <f t="shared" ca="1" si="185"/>
        <v>1.6715857772406368</v>
      </c>
      <c r="BV208" s="56">
        <f t="shared" ca="1" si="185"/>
        <v>1.6715857772406368</v>
      </c>
      <c r="BW208" s="56">
        <f t="shared" ca="1" si="185"/>
        <v>1.6715857772406368</v>
      </c>
      <c r="BX208" s="56">
        <f t="shared" ca="1" si="185"/>
        <v>3.3431715544812737</v>
      </c>
      <c r="BY208" s="56">
        <f t="shared" ca="1" si="185"/>
        <v>5.0147573317219107</v>
      </c>
      <c r="BZ208" s="56">
        <f t="shared" ca="1" si="185"/>
        <v>8.3579288862031849</v>
      </c>
      <c r="CA208" s="82">
        <f t="shared" ca="1" si="140"/>
        <v>16.71585777240637</v>
      </c>
      <c r="CB208" s="82">
        <f t="shared" ca="1" si="140"/>
        <v>33.431715544812739</v>
      </c>
      <c r="CC208" s="82">
        <f t="shared" ca="1" si="140"/>
        <v>66.863431089625479</v>
      </c>
      <c r="CD208" s="82">
        <f t="shared" ca="1" si="140"/>
        <v>133.72686217925096</v>
      </c>
      <c r="CE208" s="56">
        <f t="shared" ca="1" si="186"/>
        <v>0.83266658830072948</v>
      </c>
      <c r="CF208" s="56">
        <f t="shared" ca="1" si="186"/>
        <v>0.45102773532956181</v>
      </c>
      <c r="CG208" s="56">
        <f t="shared" ca="1" si="186"/>
        <v>0.28485962231340745</v>
      </c>
      <c r="CH208" s="56">
        <f t="shared" ca="1" si="186"/>
        <v>0.19681210268926333</v>
      </c>
      <c r="CI208" s="56">
        <f t="shared" ca="1" si="186"/>
        <v>0.17319465036655174</v>
      </c>
      <c r="CJ208" s="56">
        <f t="shared" ca="1" si="186"/>
        <v>0.17319465036655174</v>
      </c>
      <c r="CK208" s="56">
        <f t="shared" ca="1" si="186"/>
        <v>0.17319465036655174</v>
      </c>
      <c r="CL208" s="56">
        <f t="shared" ca="1" si="186"/>
        <v>0.17319465036655174</v>
      </c>
      <c r="CM208" s="56">
        <f t="shared" ca="1" si="186"/>
        <v>0.17319465036655174</v>
      </c>
      <c r="CN208" s="56">
        <f t="shared" ca="1" si="186"/>
        <v>0.17319465036655174</v>
      </c>
      <c r="CO208" s="56">
        <f t="shared" ca="1" si="186"/>
        <v>0.17319465036655174</v>
      </c>
      <c r="CP208" s="56">
        <f t="shared" ca="1" si="186"/>
        <v>0.34638930073310348</v>
      </c>
      <c r="CQ208" s="56">
        <f t="shared" ca="1" si="186"/>
        <v>0.51958395109965527</v>
      </c>
      <c r="CR208" s="56">
        <f t="shared" ca="1" si="186"/>
        <v>0.86597325183275875</v>
      </c>
      <c r="CS208" s="82">
        <f t="shared" ca="1" si="141"/>
        <v>1.7319465036655175</v>
      </c>
      <c r="CT208" s="82">
        <f t="shared" ca="1" si="141"/>
        <v>3.463893007331035</v>
      </c>
      <c r="CU208" s="82">
        <f t="shared" ca="1" si="141"/>
        <v>6.92778601466207</v>
      </c>
      <c r="CV208" s="82">
        <f t="shared" ca="1" si="141"/>
        <v>13.85557202932414</v>
      </c>
      <c r="CW208" s="56">
        <f t="shared" ca="1" si="187"/>
        <v>0.45150335999999996</v>
      </c>
      <c r="CX208" s="56">
        <f t="shared" ca="1" si="187"/>
        <v>0.24456431999999997</v>
      </c>
      <c r="CY208" s="56">
        <f t="shared" ca="1" si="187"/>
        <v>0.15446167578947367</v>
      </c>
      <c r="CZ208" s="56">
        <f t="shared" ca="1" si="187"/>
        <v>0.10671897599999998</v>
      </c>
      <c r="DA208" s="56">
        <f t="shared" ca="1" si="187"/>
        <v>9.3912698879999992E-2</v>
      </c>
      <c r="DB208" s="56">
        <f t="shared" ca="1" si="187"/>
        <v>9.3912698879999992E-2</v>
      </c>
      <c r="DC208" s="56">
        <f t="shared" ca="1" si="187"/>
        <v>9.3912698879999992E-2</v>
      </c>
      <c r="DD208" s="56">
        <f t="shared" ca="1" si="187"/>
        <v>9.3912698879999992E-2</v>
      </c>
      <c r="DE208" s="56">
        <f t="shared" ca="1" si="187"/>
        <v>9.3912698879999992E-2</v>
      </c>
      <c r="DF208" s="56">
        <f t="shared" ca="1" si="187"/>
        <v>9.3912698879999992E-2</v>
      </c>
      <c r="DG208" s="56">
        <f t="shared" ca="1" si="187"/>
        <v>9.3912698879999992E-2</v>
      </c>
      <c r="DH208" s="56">
        <f t="shared" ca="1" si="187"/>
        <v>0.18782539775999998</v>
      </c>
      <c r="DI208" s="56">
        <f t="shared" ca="1" si="187"/>
        <v>0.28173809663999999</v>
      </c>
      <c r="DJ208" s="56">
        <f t="shared" ca="1" si="187"/>
        <v>0.4695634944</v>
      </c>
      <c r="DK208" s="82">
        <f t="shared" ca="1" si="142"/>
        <v>0.93912698880000001</v>
      </c>
      <c r="DL208" s="82">
        <f t="shared" ca="1" si="142"/>
        <v>1.8782539776</v>
      </c>
      <c r="DM208" s="82">
        <f t="shared" ca="1" si="142"/>
        <v>3.7565079552</v>
      </c>
      <c r="DN208" s="82">
        <f t="shared" ca="1" si="142"/>
        <v>7.5130159104000001</v>
      </c>
      <c r="DO208" s="56">
        <f t="shared" ca="1" si="188"/>
        <v>0.13710225905030771</v>
      </c>
      <c r="DP208" s="56">
        <f t="shared" ca="1" si="188"/>
        <v>7.4263723652250008E-2</v>
      </c>
      <c r="DQ208" s="56">
        <f t="shared" ca="1" si="188"/>
        <v>4.6903404411947375E-2</v>
      </c>
      <c r="DR208" s="56">
        <f t="shared" ca="1" si="188"/>
        <v>3.24059885028E-2</v>
      </c>
      <c r="DS208" s="56">
        <f t="shared" ca="1" si="188"/>
        <v>2.8517269882464003E-2</v>
      </c>
      <c r="DT208" s="56">
        <f t="shared" ca="1" si="188"/>
        <v>2.8517269882464003E-2</v>
      </c>
      <c r="DU208" s="56">
        <f t="shared" ca="1" si="188"/>
        <v>2.8517269882464003E-2</v>
      </c>
      <c r="DV208" s="56">
        <f t="shared" ca="1" si="188"/>
        <v>2.8517269882464003E-2</v>
      </c>
      <c r="DW208" s="56">
        <f t="shared" ca="1" si="188"/>
        <v>2.8517269882464003E-2</v>
      </c>
      <c r="DX208" s="56">
        <f t="shared" ca="1" si="188"/>
        <v>2.8517269882464003E-2</v>
      </c>
      <c r="DY208" s="56">
        <f t="shared" ca="1" si="188"/>
        <v>2.8517269882464003E-2</v>
      </c>
      <c r="DZ208" s="56">
        <f t="shared" ca="1" si="188"/>
        <v>5.7034539764928005E-2</v>
      </c>
      <c r="EA208" s="56">
        <f t="shared" ca="1" si="188"/>
        <v>8.5551809647392008E-2</v>
      </c>
      <c r="EB208" s="56">
        <f t="shared" ca="1" si="188"/>
        <v>0.14258634941232001</v>
      </c>
      <c r="EC208" s="82">
        <f t="shared" ca="1" si="143"/>
        <v>0.28517269882464003</v>
      </c>
      <c r="ED208" s="82">
        <f t="shared" ca="1" si="143"/>
        <v>0.57034539764928005</v>
      </c>
      <c r="EE208" s="82">
        <f t="shared" ca="1" si="143"/>
        <v>1.1406907952985601</v>
      </c>
      <c r="EF208" s="82">
        <f t="shared" ca="1" si="143"/>
        <v>2.2813815905971202</v>
      </c>
      <c r="EG208" s="56">
        <f t="shared" ca="1" si="189"/>
        <v>3.9669655790769212E-2</v>
      </c>
      <c r="EH208" s="56">
        <f t="shared" ca="1" si="189"/>
        <v>2.148773021999999E-2</v>
      </c>
      <c r="EI208" s="56">
        <f t="shared" ca="1" si="189"/>
        <v>1.3571198033684206E-2</v>
      </c>
      <c r="EJ208" s="56">
        <f t="shared" ca="1" si="189"/>
        <v>9.3764640959999954E-3</v>
      </c>
      <c r="EK208" s="56">
        <f t="shared" ca="1" si="189"/>
        <v>8.2512884044799971E-3</v>
      </c>
      <c r="EL208" s="56">
        <f t="shared" ca="1" si="189"/>
        <v>8.2512884044799971E-3</v>
      </c>
      <c r="EM208" s="56">
        <f t="shared" ca="1" si="189"/>
        <v>8.2512884044799971E-3</v>
      </c>
      <c r="EN208" s="56">
        <f t="shared" ca="1" si="189"/>
        <v>8.2512884044799971E-3</v>
      </c>
      <c r="EO208" s="56">
        <f t="shared" ca="1" si="189"/>
        <v>8.2512884044799971E-3</v>
      </c>
      <c r="EP208" s="56">
        <f t="shared" ca="1" si="189"/>
        <v>8.2512884044799971E-3</v>
      </c>
      <c r="EQ208" s="56">
        <f t="shared" ca="1" si="189"/>
        <v>8.2512884044799971E-3</v>
      </c>
      <c r="ER208" s="56">
        <f t="shared" ca="1" si="189"/>
        <v>1.6502576808959994E-2</v>
      </c>
      <c r="ES208" s="56">
        <f t="shared" ca="1" si="189"/>
        <v>2.4753865213439991E-2</v>
      </c>
      <c r="ET208" s="56">
        <f t="shared" ca="1" si="189"/>
        <v>4.1256442022399989E-2</v>
      </c>
      <c r="EU208" s="82">
        <f t="shared" ca="1" si="144"/>
        <v>8.2512884044799978E-2</v>
      </c>
      <c r="EV208" s="82">
        <f t="shared" ca="1" si="144"/>
        <v>0.16502576808959996</v>
      </c>
      <c r="EW208" s="82">
        <f t="shared" ca="1" si="144"/>
        <v>0.33005153617919991</v>
      </c>
      <c r="EX208" s="82">
        <f t="shared" ca="1" si="144"/>
        <v>0.66010307235839982</v>
      </c>
    </row>
    <row r="209" spans="19:154" x14ac:dyDescent="0.15">
      <c r="S209" s="56">
        <v>206</v>
      </c>
      <c r="T209" s="40">
        <f>引用信息!W228</f>
        <v>187.96326681222192</v>
      </c>
      <c r="U209" s="40">
        <f>引用信息!X228</f>
        <v>13.370936293528047</v>
      </c>
      <c r="V209" s="40">
        <f>引用信息!Y228</f>
        <v>5.3380799999999988</v>
      </c>
      <c r="W209" s="40">
        <f>引用信息!Z228</f>
        <v>1.4320984342500001</v>
      </c>
      <c r="X209" s="40">
        <f>引用信息!AA228</f>
        <v>0.41436845999999983</v>
      </c>
      <c r="Y209" s="37">
        <f>IF(INT(求节点($J$4:$J$21,$I$4:$I$21,节奏总纲!AD209))&gt;$I$21,$I$21,INT(求节点($J$4:$J$21,$I$4:$I$21,节奏总纲!AD209)))</f>
        <v>18</v>
      </c>
      <c r="Z209" s="37">
        <f>IF(INT(求节点($J$4:$J$21,$I$4:$I$21,节奏总纲!AE209))&gt;$I$21,$I$21,INT(求节点($J$4:$J$21,$I$4:$I$21,节奏总纲!AE209)))</f>
        <v>18</v>
      </c>
      <c r="AA209" s="37">
        <f>IF(INT(求节点($J$4:$J$21,$I$4:$I$21,节奏总纲!AF209))&gt;$I$21,$I$21,INT(求节点($J$4:$J$21,$I$4:$I$21,节奏总纲!AF209)))</f>
        <v>18</v>
      </c>
      <c r="AB209" s="37">
        <f>IF(INT(求节点($J$4:$J$21,$I$4:$I$21,节奏总纲!AG209))&gt;$I$21,$I$21,INT(求节点($J$4:$J$21,$I$4:$I$21,节奏总纲!AG209)))</f>
        <v>18</v>
      </c>
      <c r="AC209" s="37">
        <f>IF(INT(求节点($J$4:$J$21,$I$4:$I$21,节奏总纲!AH209))&gt;$I$21,$I$21,INT(求节点($J$4:$J$21,$I$4:$I$21,节奏总纲!AH209)))</f>
        <v>18</v>
      </c>
      <c r="AD209" s="56">
        <f>('[2]功能-行军令'!F$7+'[2]功能-行军令'!F$14+24*60/'[2]功能-行军令'!$F$18)*'[2]功能-行军令'!$AJ$7</f>
        <v>27.599999999999998</v>
      </c>
      <c r="AE209" s="56">
        <f>('[2]功能-行军令'!G$7+'[2]功能-行军令'!G$14+24*60/'[2]功能-行军令'!$F$18)*'[2]功能-行军令'!$AJ$7</f>
        <v>40.199999999999996</v>
      </c>
      <c r="AF209" s="56">
        <f>('[2]功能-行军令'!H$7+'[2]功能-行军令'!H$14+24*60/'[2]功能-行军令'!$F$18)*'[2]功能-行军令'!$AJ$7</f>
        <v>54.6</v>
      </c>
      <c r="AG209" s="56">
        <f>('[2]功能-行军令'!I$7+'[2]功能-行军令'!I$14+24*60/'[2]功能-行军令'!$F$18)*'[2]功能-行军令'!$AJ$7</f>
        <v>61.8</v>
      </c>
      <c r="AH209" s="56">
        <f>('[2]功能-行军令'!J$7+'[2]功能-行军令'!J$14+24*60/'[2]功能-行军令'!$F$18)*'[2]功能-行军令'!$AJ$7</f>
        <v>61.8</v>
      </c>
      <c r="AI209" s="56"/>
      <c r="AK209" s="56"/>
      <c r="AL209" s="56">
        <v>206</v>
      </c>
      <c r="AM209" s="28">
        <f t="shared" ca="1" si="190"/>
        <v>9.4321055770489277</v>
      </c>
      <c r="AN209" s="28">
        <f t="shared" ca="1" si="190"/>
        <v>5.109057187568169</v>
      </c>
      <c r="AO209" s="28">
        <f t="shared" ca="1" si="190"/>
        <v>3.2267729605693694</v>
      </c>
      <c r="AP209" s="28">
        <f t="shared" ca="1" si="190"/>
        <v>2.2294067727570193</v>
      </c>
      <c r="AQ209" s="28">
        <f t="shared" ca="1" si="190"/>
        <v>1.9618779600261769</v>
      </c>
      <c r="AR209" s="28">
        <f t="shared" ca="1" si="190"/>
        <v>1.9618779600261769</v>
      </c>
      <c r="AS209" s="28">
        <f t="shared" ca="1" si="190"/>
        <v>1.9618779600261769</v>
      </c>
      <c r="AT209" s="28">
        <f t="shared" ca="1" si="190"/>
        <v>1.9618779600261769</v>
      </c>
      <c r="AU209" s="28">
        <f t="shared" ca="1" si="183"/>
        <v>1.9618779600261769</v>
      </c>
      <c r="AV209" s="28">
        <f t="shared" ca="1" si="182"/>
        <v>1.9618779600261769</v>
      </c>
      <c r="AW209" s="28">
        <f t="shared" ca="1" si="182"/>
        <v>1.9618779600261769</v>
      </c>
      <c r="AX209" s="28">
        <f t="shared" ca="1" si="182"/>
        <v>3.9237559200523537</v>
      </c>
      <c r="AY209" s="28">
        <f t="shared" ca="1" si="182"/>
        <v>5.8856338800785295</v>
      </c>
      <c r="AZ209" s="28">
        <f t="shared" ca="1" si="182"/>
        <v>9.8093898001308855</v>
      </c>
      <c r="BA209" s="28">
        <f t="shared" ca="1" si="139"/>
        <v>19.618779600261771</v>
      </c>
      <c r="BB209" s="28">
        <f t="shared" ca="1" si="139"/>
        <v>39.237559200523542</v>
      </c>
      <c r="BC209" s="28">
        <f t="shared" ca="1" si="139"/>
        <v>78.475118401047084</v>
      </c>
      <c r="BD209" s="28">
        <f t="shared" ca="1" si="139"/>
        <v>156.95023680209417</v>
      </c>
      <c r="BE209" s="28"/>
      <c r="BF209" s="28">
        <f t="shared" ca="1" si="184"/>
        <v>347.63096182231504</v>
      </c>
      <c r="BG209" s="28"/>
      <c r="BI209" s="28"/>
      <c r="BJ209" s="28"/>
      <c r="BK209" s="28"/>
      <c r="BL209" s="56">
        <v>206</v>
      </c>
      <c r="BM209" s="56">
        <f t="shared" ca="1" si="185"/>
        <v>7.9812094831035774</v>
      </c>
      <c r="BN209" s="56">
        <f t="shared" ca="1" si="185"/>
        <v>4.3231551366811045</v>
      </c>
      <c r="BO209" s="56">
        <f t="shared" ca="1" si="185"/>
        <v>2.7304137705354341</v>
      </c>
      <c r="BP209" s="56">
        <f t="shared" ca="1" si="185"/>
        <v>1.8864676960062998</v>
      </c>
      <c r="BQ209" s="56">
        <f t="shared" ca="1" si="185"/>
        <v>1.6600915724855441</v>
      </c>
      <c r="BR209" s="56">
        <f t="shared" ca="1" si="185"/>
        <v>1.6600915724855441</v>
      </c>
      <c r="BS209" s="56">
        <f t="shared" ca="1" si="185"/>
        <v>1.6600915724855441</v>
      </c>
      <c r="BT209" s="56">
        <f t="shared" ca="1" si="185"/>
        <v>1.6600915724855441</v>
      </c>
      <c r="BU209" s="56">
        <f t="shared" ca="1" si="185"/>
        <v>1.6600915724855441</v>
      </c>
      <c r="BV209" s="56">
        <f t="shared" ca="1" si="185"/>
        <v>1.6600915724855441</v>
      </c>
      <c r="BW209" s="56">
        <f t="shared" ca="1" si="185"/>
        <v>1.6600915724855441</v>
      </c>
      <c r="BX209" s="56">
        <f t="shared" ca="1" si="185"/>
        <v>3.3201831449710881</v>
      </c>
      <c r="BY209" s="56">
        <f t="shared" ca="1" si="185"/>
        <v>4.9802747174566315</v>
      </c>
      <c r="BZ209" s="56">
        <f t="shared" ca="1" si="185"/>
        <v>8.3004578624277201</v>
      </c>
      <c r="CA209" s="82">
        <f t="shared" ca="1" si="140"/>
        <v>16.60091572485544</v>
      </c>
      <c r="CB209" s="82">
        <f t="shared" ca="1" si="140"/>
        <v>33.20183144971088</v>
      </c>
      <c r="CC209" s="82">
        <f t="shared" ca="1" si="140"/>
        <v>66.403662899421761</v>
      </c>
      <c r="CD209" s="82">
        <f t="shared" ca="1" si="140"/>
        <v>132.80732579884352</v>
      </c>
      <c r="CE209" s="56">
        <f t="shared" ca="1" si="186"/>
        <v>0.82694098307665753</v>
      </c>
      <c r="CF209" s="56">
        <f t="shared" ca="1" si="186"/>
        <v>0.44792636583318951</v>
      </c>
      <c r="CG209" s="56">
        <f t="shared" ca="1" si="186"/>
        <v>0.28290086263148811</v>
      </c>
      <c r="CH209" s="56">
        <f t="shared" ca="1" si="186"/>
        <v>0.19545877781811902</v>
      </c>
      <c r="CI209" s="56">
        <f t="shared" ca="1" si="186"/>
        <v>0.17200372447994478</v>
      </c>
      <c r="CJ209" s="56">
        <f t="shared" ca="1" si="186"/>
        <v>0.17200372447994478</v>
      </c>
      <c r="CK209" s="56">
        <f t="shared" ca="1" si="186"/>
        <v>0.17200372447994478</v>
      </c>
      <c r="CL209" s="56">
        <f t="shared" ca="1" si="186"/>
        <v>0.17200372447994478</v>
      </c>
      <c r="CM209" s="56">
        <f t="shared" ca="1" si="186"/>
        <v>0.17200372447994478</v>
      </c>
      <c r="CN209" s="56">
        <f t="shared" ca="1" si="186"/>
        <v>0.17200372447994478</v>
      </c>
      <c r="CO209" s="56">
        <f t="shared" ca="1" si="186"/>
        <v>0.17200372447994478</v>
      </c>
      <c r="CP209" s="56">
        <f t="shared" ca="1" si="186"/>
        <v>0.34400744895988955</v>
      </c>
      <c r="CQ209" s="56">
        <f t="shared" ca="1" si="186"/>
        <v>0.51601117343983438</v>
      </c>
      <c r="CR209" s="56">
        <f t="shared" ca="1" si="186"/>
        <v>0.86001862239972404</v>
      </c>
      <c r="CS209" s="82">
        <f t="shared" ca="1" si="141"/>
        <v>1.7200372447994481</v>
      </c>
      <c r="CT209" s="82">
        <f t="shared" ca="1" si="141"/>
        <v>3.4400744895988962</v>
      </c>
      <c r="CU209" s="82">
        <f t="shared" ca="1" si="141"/>
        <v>6.8801489791977923</v>
      </c>
      <c r="CV209" s="82">
        <f t="shared" ca="1" si="141"/>
        <v>13.760297958395585</v>
      </c>
      <c r="CW209" s="56">
        <f t="shared" ca="1" si="187"/>
        <v>0.44839871999999992</v>
      </c>
      <c r="CX209" s="56">
        <f t="shared" ca="1" si="187"/>
        <v>0.24288263999999996</v>
      </c>
      <c r="CY209" s="56">
        <f t="shared" ca="1" si="187"/>
        <v>0.15339956210526315</v>
      </c>
      <c r="CZ209" s="56">
        <f t="shared" ca="1" si="187"/>
        <v>0.10598515199999997</v>
      </c>
      <c r="DA209" s="56">
        <f t="shared" ca="1" si="187"/>
        <v>9.326693375999999E-2</v>
      </c>
      <c r="DB209" s="56">
        <f t="shared" ca="1" si="187"/>
        <v>9.326693375999999E-2</v>
      </c>
      <c r="DC209" s="56">
        <f t="shared" ca="1" si="187"/>
        <v>9.326693375999999E-2</v>
      </c>
      <c r="DD209" s="56">
        <f t="shared" ca="1" si="187"/>
        <v>9.326693375999999E-2</v>
      </c>
      <c r="DE209" s="56">
        <f t="shared" ca="1" si="187"/>
        <v>9.326693375999999E-2</v>
      </c>
      <c r="DF209" s="56">
        <f t="shared" ca="1" si="187"/>
        <v>9.326693375999999E-2</v>
      </c>
      <c r="DG209" s="56">
        <f t="shared" ca="1" si="187"/>
        <v>9.326693375999999E-2</v>
      </c>
      <c r="DH209" s="56">
        <f t="shared" ca="1" si="187"/>
        <v>0.18653386751999998</v>
      </c>
      <c r="DI209" s="56">
        <f t="shared" ca="1" si="187"/>
        <v>0.2798008012799999</v>
      </c>
      <c r="DJ209" s="56">
        <f t="shared" ca="1" si="187"/>
        <v>0.46633466879999996</v>
      </c>
      <c r="DK209" s="82">
        <f t="shared" ca="1" si="142"/>
        <v>0.93266933759999993</v>
      </c>
      <c r="DL209" s="82">
        <f t="shared" ca="1" si="142"/>
        <v>1.8653386751999999</v>
      </c>
      <c r="DM209" s="82">
        <f t="shared" ca="1" si="142"/>
        <v>3.7306773503999997</v>
      </c>
      <c r="DN209" s="82">
        <f t="shared" ca="1" si="142"/>
        <v>7.4613547007999994</v>
      </c>
      <c r="DO209" s="56">
        <f t="shared" ca="1" si="188"/>
        <v>0.13615951267176923</v>
      </c>
      <c r="DP209" s="56">
        <f t="shared" ca="1" si="188"/>
        <v>7.3753069363875004E-2</v>
      </c>
      <c r="DQ209" s="56">
        <f t="shared" ca="1" si="188"/>
        <v>4.6580885914026315E-2</v>
      </c>
      <c r="DR209" s="56">
        <f t="shared" ca="1" si="188"/>
        <v>3.2183157540599992E-2</v>
      </c>
      <c r="DS209" s="56">
        <f t="shared" ca="1" si="188"/>
        <v>2.8321178635728E-2</v>
      </c>
      <c r="DT209" s="56">
        <f t="shared" ca="1" si="188"/>
        <v>2.8321178635728E-2</v>
      </c>
      <c r="DU209" s="56">
        <f t="shared" ca="1" si="188"/>
        <v>2.8321178635728E-2</v>
      </c>
      <c r="DV209" s="56">
        <f t="shared" ca="1" si="188"/>
        <v>2.8321178635728E-2</v>
      </c>
      <c r="DW209" s="56">
        <f t="shared" ca="1" si="188"/>
        <v>2.8321178635728E-2</v>
      </c>
      <c r="DX209" s="56">
        <f t="shared" ca="1" si="188"/>
        <v>2.8321178635728E-2</v>
      </c>
      <c r="DY209" s="56">
        <f t="shared" ca="1" si="188"/>
        <v>2.8321178635728E-2</v>
      </c>
      <c r="DZ209" s="56">
        <f t="shared" ca="1" si="188"/>
        <v>5.6642357271456001E-2</v>
      </c>
      <c r="EA209" s="56">
        <f t="shared" ca="1" si="188"/>
        <v>8.4963535907184001E-2</v>
      </c>
      <c r="EB209" s="56">
        <f t="shared" ca="1" si="188"/>
        <v>0.14160589317864</v>
      </c>
      <c r="EC209" s="82">
        <f t="shared" ca="1" si="143"/>
        <v>0.28321178635728</v>
      </c>
      <c r="ED209" s="82">
        <f t="shared" ca="1" si="143"/>
        <v>0.56642357271456001</v>
      </c>
      <c r="EE209" s="82">
        <f t="shared" ca="1" si="143"/>
        <v>1.13284714542912</v>
      </c>
      <c r="EF209" s="82">
        <f t="shared" ca="1" si="143"/>
        <v>2.26569429085824</v>
      </c>
      <c r="EG209" s="56">
        <f t="shared" ca="1" si="189"/>
        <v>3.9396878196923057E-2</v>
      </c>
      <c r="EH209" s="56">
        <f t="shared" ca="1" si="189"/>
        <v>2.1339975689999988E-2</v>
      </c>
      <c r="EI209" s="56">
        <f t="shared" ca="1" si="189"/>
        <v>1.3477879383157887E-2</v>
      </c>
      <c r="EJ209" s="56">
        <f t="shared" ca="1" si="189"/>
        <v>9.3119893919999946E-3</v>
      </c>
      <c r="EK209" s="56">
        <f t="shared" ca="1" si="189"/>
        <v>8.1945506649599952E-3</v>
      </c>
      <c r="EL209" s="56">
        <f t="shared" ca="1" si="189"/>
        <v>8.1945506649599952E-3</v>
      </c>
      <c r="EM209" s="56">
        <f t="shared" ca="1" si="189"/>
        <v>8.1945506649599952E-3</v>
      </c>
      <c r="EN209" s="56">
        <f t="shared" ca="1" si="189"/>
        <v>8.1945506649599952E-3</v>
      </c>
      <c r="EO209" s="56">
        <f t="shared" ca="1" si="189"/>
        <v>8.1945506649599952E-3</v>
      </c>
      <c r="EP209" s="56">
        <f t="shared" ca="1" si="189"/>
        <v>8.1945506649599952E-3</v>
      </c>
      <c r="EQ209" s="56">
        <f t="shared" ca="1" si="189"/>
        <v>8.1945506649599952E-3</v>
      </c>
      <c r="ER209" s="56">
        <f t="shared" ca="1" si="189"/>
        <v>1.638910132991999E-2</v>
      </c>
      <c r="ES209" s="56">
        <f t="shared" ca="1" si="189"/>
        <v>2.4583651994879985E-2</v>
      </c>
      <c r="ET209" s="56">
        <f t="shared" ca="1" si="189"/>
        <v>4.0972753324799979E-2</v>
      </c>
      <c r="EU209" s="82">
        <f t="shared" ca="1" si="144"/>
        <v>8.1945506649599958E-2</v>
      </c>
      <c r="EV209" s="82">
        <f t="shared" ca="1" si="144"/>
        <v>0.16389101329919992</v>
      </c>
      <c r="EW209" s="82">
        <f t="shared" ca="1" si="144"/>
        <v>0.32778202659839983</v>
      </c>
      <c r="EX209" s="82">
        <f t="shared" ca="1" si="144"/>
        <v>0.65556405319679967</v>
      </c>
    </row>
    <row r="210" spans="19:154" x14ac:dyDescent="0.15">
      <c r="S210" s="56">
        <v>207</v>
      </c>
      <c r="T210" s="40">
        <f>引用信息!W229</f>
        <v>186.66183964339348</v>
      </c>
      <c r="U210" s="40">
        <f>引用信息!X229</f>
        <v>13.278358099606487</v>
      </c>
      <c r="V210" s="40">
        <f>引用信息!Y229</f>
        <v>5.3011199999999992</v>
      </c>
      <c r="W210" s="40">
        <f>引用信息!Z229</f>
        <v>1.4221828170000002</v>
      </c>
      <c r="X210" s="40">
        <f>引用信息!AA229</f>
        <v>0.41149943999999988</v>
      </c>
      <c r="Y210" s="37">
        <f>IF(INT(求节点($J$4:$J$21,$I$4:$I$21,节奏总纲!AD210))&gt;$I$21,$I$21,INT(求节点($J$4:$J$21,$I$4:$I$21,节奏总纲!AD210)))</f>
        <v>18</v>
      </c>
      <c r="Z210" s="37">
        <f>IF(INT(求节点($J$4:$J$21,$I$4:$I$21,节奏总纲!AE210))&gt;$I$21,$I$21,INT(求节点($J$4:$J$21,$I$4:$I$21,节奏总纲!AE210)))</f>
        <v>18</v>
      </c>
      <c r="AA210" s="37">
        <f>IF(INT(求节点($J$4:$J$21,$I$4:$I$21,节奏总纲!AF210))&gt;$I$21,$I$21,INT(求节点($J$4:$J$21,$I$4:$I$21,节奏总纲!AF210)))</f>
        <v>18</v>
      </c>
      <c r="AB210" s="37">
        <f>IF(INT(求节点($J$4:$J$21,$I$4:$I$21,节奏总纲!AG210))&gt;$I$21,$I$21,INT(求节点($J$4:$J$21,$I$4:$I$21,节奏总纲!AG210)))</f>
        <v>18</v>
      </c>
      <c r="AC210" s="37">
        <f>IF(INT(求节点($J$4:$J$21,$I$4:$I$21,节奏总纲!AH210))&gt;$I$21,$I$21,INT(求节点($J$4:$J$21,$I$4:$I$21,节奏总纲!AH210)))</f>
        <v>18</v>
      </c>
      <c r="AD210" s="56">
        <f>('[2]功能-行军令'!F$7+'[2]功能-行军令'!F$14+24*60/'[2]功能-行军令'!$F$18)*'[2]功能-行军令'!$AJ$7</f>
        <v>27.599999999999998</v>
      </c>
      <c r="AE210" s="56">
        <f>('[2]功能-行军令'!G$7+'[2]功能-行军令'!G$14+24*60/'[2]功能-行军令'!$F$18)*'[2]功能-行军令'!$AJ$7</f>
        <v>40.199999999999996</v>
      </c>
      <c r="AF210" s="56">
        <f>('[2]功能-行军令'!H$7+'[2]功能-行军令'!H$14+24*60/'[2]功能-行军令'!$F$18)*'[2]功能-行军令'!$AJ$7</f>
        <v>54.6</v>
      </c>
      <c r="AG210" s="56">
        <f>('[2]功能-行军令'!I$7+'[2]功能-行军令'!I$14+24*60/'[2]功能-行军令'!$F$18)*'[2]功能-行军令'!$AJ$7</f>
        <v>61.8</v>
      </c>
      <c r="AH210" s="56">
        <f>('[2]功能-行军令'!J$7+'[2]功能-行军令'!J$14+24*60/'[2]功能-行军令'!$F$18)*'[2]功能-行军令'!$AJ$7</f>
        <v>61.8</v>
      </c>
      <c r="AI210" s="56"/>
      <c r="AK210" s="56"/>
      <c r="AL210" s="56">
        <v>207</v>
      </c>
      <c r="AM210" s="28">
        <f t="shared" ca="1" si="190"/>
        <v>9.3667992080683717</v>
      </c>
      <c r="AN210" s="28">
        <f t="shared" ca="1" si="190"/>
        <v>5.073682904370366</v>
      </c>
      <c r="AO210" s="28">
        <f t="shared" ca="1" si="190"/>
        <v>3.2044313080233899</v>
      </c>
      <c r="AP210" s="28">
        <f t="shared" ca="1" si="190"/>
        <v>2.213970721907069</v>
      </c>
      <c r="AQ210" s="28">
        <f t="shared" ca="1" si="190"/>
        <v>1.9482942352782211</v>
      </c>
      <c r="AR210" s="28">
        <f t="shared" ca="1" si="190"/>
        <v>1.9482942352782211</v>
      </c>
      <c r="AS210" s="28">
        <f t="shared" ca="1" si="190"/>
        <v>1.9482942352782211</v>
      </c>
      <c r="AT210" s="28">
        <f t="shared" ca="1" si="190"/>
        <v>1.9482942352782211</v>
      </c>
      <c r="AU210" s="28">
        <f t="shared" ca="1" si="183"/>
        <v>1.9482942352782211</v>
      </c>
      <c r="AV210" s="28">
        <f t="shared" ref="AV210:AZ219" ca="1" si="191">SUMIF($BM$3:$EX$3,AV$3,$BM210:$EX210)</f>
        <v>1.9482942352782211</v>
      </c>
      <c r="AW210" s="28">
        <f t="shared" ca="1" si="191"/>
        <v>1.9482942352782211</v>
      </c>
      <c r="AX210" s="28">
        <f t="shared" ca="1" si="191"/>
        <v>3.8965884705564422</v>
      </c>
      <c r="AY210" s="28">
        <f t="shared" ca="1" si="191"/>
        <v>5.8448827058346629</v>
      </c>
      <c r="AZ210" s="28">
        <f t="shared" ca="1" si="191"/>
        <v>9.7414711763911033</v>
      </c>
      <c r="BA210" s="28">
        <f t="shared" ca="1" si="139"/>
        <v>19.482942352782207</v>
      </c>
      <c r="BB210" s="28">
        <f t="shared" ca="1" si="139"/>
        <v>38.965884705564413</v>
      </c>
      <c r="BC210" s="28">
        <f t="shared" ca="1" si="139"/>
        <v>77.931769411128826</v>
      </c>
      <c r="BD210" s="28">
        <f t="shared" ref="BA210:BD273" ca="1" si="192">SUMIF($BM$3:$EX$3,BD$3,$BM210:$EX210)</f>
        <v>155.86353882225765</v>
      </c>
      <c r="BE210" s="28"/>
      <c r="BF210" s="28">
        <f t="shared" ca="1" si="184"/>
        <v>345.22402143383204</v>
      </c>
      <c r="BG210" s="28"/>
      <c r="BI210" s="28"/>
      <c r="BJ210" s="28"/>
      <c r="BK210" s="28"/>
      <c r="BL210" s="56">
        <v>207</v>
      </c>
      <c r="BM210" s="56">
        <f t="shared" ca="1" si="185"/>
        <v>7.9259488833194771</v>
      </c>
      <c r="BN210" s="56">
        <f t="shared" ca="1" si="185"/>
        <v>4.2932223117980497</v>
      </c>
      <c r="BO210" s="56">
        <f t="shared" ca="1" si="185"/>
        <v>2.7115088285040314</v>
      </c>
      <c r="BP210" s="56">
        <f t="shared" ca="1" si="185"/>
        <v>1.8734060996936943</v>
      </c>
      <c r="BQ210" s="56">
        <f t="shared" ca="1" si="185"/>
        <v>1.6485973677304513</v>
      </c>
      <c r="BR210" s="56">
        <f t="shared" ca="1" si="185"/>
        <v>1.6485973677304513</v>
      </c>
      <c r="BS210" s="56">
        <f t="shared" ca="1" si="185"/>
        <v>1.6485973677304513</v>
      </c>
      <c r="BT210" s="56">
        <f t="shared" ca="1" si="185"/>
        <v>1.6485973677304513</v>
      </c>
      <c r="BU210" s="56">
        <f t="shared" ca="1" si="185"/>
        <v>1.6485973677304513</v>
      </c>
      <c r="BV210" s="56">
        <f t="shared" ca="1" si="185"/>
        <v>1.6485973677304513</v>
      </c>
      <c r="BW210" s="56">
        <f t="shared" ca="1" si="185"/>
        <v>1.6485973677304513</v>
      </c>
      <c r="BX210" s="56">
        <f t="shared" ca="1" si="185"/>
        <v>3.2971947354609026</v>
      </c>
      <c r="BY210" s="56">
        <f t="shared" ca="1" si="185"/>
        <v>4.9457921031913532</v>
      </c>
      <c r="BZ210" s="56">
        <f t="shared" ca="1" si="185"/>
        <v>8.2429868386522553</v>
      </c>
      <c r="CA210" s="82">
        <f t="shared" ca="1" si="140"/>
        <v>16.485973677304511</v>
      </c>
      <c r="CB210" s="82">
        <f t="shared" ca="1" si="140"/>
        <v>32.971947354609021</v>
      </c>
      <c r="CC210" s="82">
        <f t="shared" ca="1" si="140"/>
        <v>65.943894709218043</v>
      </c>
      <c r="CD210" s="82">
        <f t="shared" ref="CA210:CD273" ca="1" si="193">IF(OFFSET($X$3,$S210,CD$1)&lt;CD$3,0,
OFFSET($S$3,$S210,CD$1)
*IFERROR(INDEX($K$49:$K$66,OFFSET($X$3,$S210,CD$1)-CD$3+1),0)
*OFFSET($AC$3,$S210,CD$1)
/(INDEX($D$4:$D$21,CD$3)
*INDEX($E$4:$E$21,CD$3)))</f>
        <v>131.88778941843609</v>
      </c>
      <c r="CE210" s="56">
        <f t="shared" ca="1" si="186"/>
        <v>0.8212153778525858</v>
      </c>
      <c r="CF210" s="56">
        <f t="shared" ca="1" si="186"/>
        <v>0.44482499633681732</v>
      </c>
      <c r="CG210" s="56">
        <f t="shared" ca="1" si="186"/>
        <v>0.28094210294956884</v>
      </c>
      <c r="CH210" s="56">
        <f t="shared" ca="1" si="186"/>
        <v>0.19410545294697479</v>
      </c>
      <c r="CI210" s="56">
        <f t="shared" ca="1" si="186"/>
        <v>0.17081279859333784</v>
      </c>
      <c r="CJ210" s="56">
        <f t="shared" ca="1" si="186"/>
        <v>0.17081279859333784</v>
      </c>
      <c r="CK210" s="56">
        <f t="shared" ca="1" si="186"/>
        <v>0.17081279859333784</v>
      </c>
      <c r="CL210" s="56">
        <f t="shared" ca="1" si="186"/>
        <v>0.17081279859333784</v>
      </c>
      <c r="CM210" s="56">
        <f t="shared" ca="1" si="186"/>
        <v>0.17081279859333784</v>
      </c>
      <c r="CN210" s="56">
        <f t="shared" ca="1" si="186"/>
        <v>0.17081279859333784</v>
      </c>
      <c r="CO210" s="56">
        <f t="shared" ca="1" si="186"/>
        <v>0.17081279859333784</v>
      </c>
      <c r="CP210" s="56">
        <f t="shared" ca="1" si="186"/>
        <v>0.34162559718667568</v>
      </c>
      <c r="CQ210" s="56">
        <f t="shared" ca="1" si="186"/>
        <v>0.51243839578001349</v>
      </c>
      <c r="CR210" s="56">
        <f t="shared" ca="1" si="186"/>
        <v>0.85406399296668933</v>
      </c>
      <c r="CS210" s="82">
        <f t="shared" ca="1" si="141"/>
        <v>1.7081279859333787</v>
      </c>
      <c r="CT210" s="82">
        <f t="shared" ca="1" si="141"/>
        <v>3.4162559718667573</v>
      </c>
      <c r="CU210" s="82">
        <f t="shared" ca="1" si="141"/>
        <v>6.8325119437335147</v>
      </c>
      <c r="CV210" s="82">
        <f t="shared" ref="CS210:CV273" ca="1" si="194">IF(OFFSET($X$3,$S210,CV$1)&lt;CV$3,0,
OFFSET($S$3,$S210,CV$1)
*IFERROR(INDEX($K$49:$K$66,OFFSET($X$3,$S210,CV$1)-CV$3+1),0)
*OFFSET($AC$3,$S210,CV$1)
/(INDEX($D$4:$D$21,CV$3)
*INDEX($E$4:$E$21,CV$3)))</f>
        <v>13.665023887467029</v>
      </c>
      <c r="CW210" s="56">
        <f t="shared" ca="1" si="187"/>
        <v>0.44529407999999998</v>
      </c>
      <c r="CX210" s="56">
        <f t="shared" ca="1" si="187"/>
        <v>0.24120095999999999</v>
      </c>
      <c r="CY210" s="56">
        <f t="shared" ca="1" si="187"/>
        <v>0.15233744842105262</v>
      </c>
      <c r="CZ210" s="56">
        <f t="shared" ca="1" si="187"/>
        <v>0.10525132799999998</v>
      </c>
      <c r="DA210" s="56">
        <f t="shared" ca="1" si="187"/>
        <v>9.2621168639999987E-2</v>
      </c>
      <c r="DB210" s="56">
        <f t="shared" ca="1" si="187"/>
        <v>9.2621168639999987E-2</v>
      </c>
      <c r="DC210" s="56">
        <f t="shared" ca="1" si="187"/>
        <v>9.2621168639999987E-2</v>
      </c>
      <c r="DD210" s="56">
        <f t="shared" ca="1" si="187"/>
        <v>9.2621168639999987E-2</v>
      </c>
      <c r="DE210" s="56">
        <f t="shared" ca="1" si="187"/>
        <v>9.2621168639999987E-2</v>
      </c>
      <c r="DF210" s="56">
        <f t="shared" ca="1" si="187"/>
        <v>9.2621168639999987E-2</v>
      </c>
      <c r="DG210" s="56">
        <f t="shared" ca="1" si="187"/>
        <v>9.2621168639999987E-2</v>
      </c>
      <c r="DH210" s="56">
        <f t="shared" ca="1" si="187"/>
        <v>0.18524233727999997</v>
      </c>
      <c r="DI210" s="56">
        <f t="shared" ca="1" si="187"/>
        <v>0.27786350591999998</v>
      </c>
      <c r="DJ210" s="56">
        <f t="shared" ca="1" si="187"/>
        <v>0.46310584319999992</v>
      </c>
      <c r="DK210" s="82">
        <f t="shared" ca="1" si="142"/>
        <v>0.92621168639999985</v>
      </c>
      <c r="DL210" s="82">
        <f t="shared" ca="1" si="142"/>
        <v>1.8524233727999997</v>
      </c>
      <c r="DM210" s="82">
        <f t="shared" ca="1" si="142"/>
        <v>3.7048467455999994</v>
      </c>
      <c r="DN210" s="82">
        <f t="shared" ref="DK210:DN273" ca="1" si="195">IF(OFFSET($X$3,$S210,DN$1)&lt;DN$3,0,
OFFSET($S$3,$S210,DN$1)
*IFERROR(INDEX($K$49:$K$66,OFFSET($X$3,$S210,DN$1)-DN$3+1),0)
*OFFSET($AC$3,$S210,DN$1)
/(INDEX($D$4:$D$21,DN$3)
*INDEX($E$4:$E$21,DN$3)))</f>
        <v>7.4096934911999988</v>
      </c>
      <c r="DO210" s="56">
        <f t="shared" ca="1" si="188"/>
        <v>0.13521676629323079</v>
      </c>
      <c r="DP210" s="56">
        <f t="shared" ca="1" si="188"/>
        <v>7.3242415075500014E-2</v>
      </c>
      <c r="DQ210" s="56">
        <f t="shared" ca="1" si="188"/>
        <v>4.625836741610527E-2</v>
      </c>
      <c r="DR210" s="56">
        <f t="shared" ca="1" si="188"/>
        <v>3.1960326578399999E-2</v>
      </c>
      <c r="DS210" s="56">
        <f t="shared" ca="1" si="188"/>
        <v>2.8125087388992005E-2</v>
      </c>
      <c r="DT210" s="56">
        <f t="shared" ca="1" si="188"/>
        <v>2.8125087388992005E-2</v>
      </c>
      <c r="DU210" s="56">
        <f t="shared" ca="1" si="188"/>
        <v>2.8125087388992005E-2</v>
      </c>
      <c r="DV210" s="56">
        <f t="shared" ca="1" si="188"/>
        <v>2.8125087388992005E-2</v>
      </c>
      <c r="DW210" s="56">
        <f t="shared" ca="1" si="188"/>
        <v>2.8125087388992005E-2</v>
      </c>
      <c r="DX210" s="56">
        <f t="shared" ca="1" si="188"/>
        <v>2.8125087388992005E-2</v>
      </c>
      <c r="DY210" s="56">
        <f t="shared" ca="1" si="188"/>
        <v>2.8125087388992005E-2</v>
      </c>
      <c r="DZ210" s="56">
        <f t="shared" ca="1" si="188"/>
        <v>5.6250174777984011E-2</v>
      </c>
      <c r="EA210" s="56">
        <f t="shared" ca="1" si="188"/>
        <v>8.4375262166975995E-2</v>
      </c>
      <c r="EB210" s="56">
        <f t="shared" ca="1" si="188"/>
        <v>0.14062543694496002</v>
      </c>
      <c r="EC210" s="82">
        <f t="shared" ca="1" si="143"/>
        <v>0.28125087388992004</v>
      </c>
      <c r="ED210" s="82">
        <f t="shared" ca="1" si="143"/>
        <v>0.56250174777984008</v>
      </c>
      <c r="EE210" s="82">
        <f t="shared" ca="1" si="143"/>
        <v>1.1250034955596802</v>
      </c>
      <c r="EF210" s="82">
        <f t="shared" ca="1" si="143"/>
        <v>2.2500069911193603</v>
      </c>
      <c r="EG210" s="56">
        <f t="shared" ca="1" si="189"/>
        <v>3.912410060307691E-2</v>
      </c>
      <c r="EH210" s="56">
        <f t="shared" ca="1" si="189"/>
        <v>2.1192221159999993E-2</v>
      </c>
      <c r="EI210" s="56">
        <f t="shared" ca="1" si="189"/>
        <v>1.3384560732631574E-2</v>
      </c>
      <c r="EJ210" s="56">
        <f t="shared" ca="1" si="189"/>
        <v>9.2475146879999956E-3</v>
      </c>
      <c r="EK210" s="56">
        <f t="shared" ca="1" si="189"/>
        <v>8.1378129254399967E-3</v>
      </c>
      <c r="EL210" s="56">
        <f t="shared" ca="1" si="189"/>
        <v>8.1378129254399967E-3</v>
      </c>
      <c r="EM210" s="56">
        <f t="shared" ca="1" si="189"/>
        <v>8.1378129254399967E-3</v>
      </c>
      <c r="EN210" s="56">
        <f t="shared" ca="1" si="189"/>
        <v>8.1378129254399967E-3</v>
      </c>
      <c r="EO210" s="56">
        <f t="shared" ca="1" si="189"/>
        <v>8.1378129254399967E-3</v>
      </c>
      <c r="EP210" s="56">
        <f t="shared" ca="1" si="189"/>
        <v>8.1378129254399967E-3</v>
      </c>
      <c r="EQ210" s="56">
        <f t="shared" ca="1" si="189"/>
        <v>8.1378129254399967E-3</v>
      </c>
      <c r="ER210" s="56">
        <f t="shared" ca="1" si="189"/>
        <v>1.6275625850879993E-2</v>
      </c>
      <c r="ES210" s="56">
        <f t="shared" ca="1" si="189"/>
        <v>2.4413438776319994E-2</v>
      </c>
      <c r="ET210" s="56">
        <f t="shared" ca="1" si="189"/>
        <v>4.068906462719999E-2</v>
      </c>
      <c r="EU210" s="82">
        <f t="shared" ca="1" si="144"/>
        <v>8.1378129254399981E-2</v>
      </c>
      <c r="EV210" s="82">
        <f t="shared" ca="1" si="144"/>
        <v>0.16275625850879996</v>
      </c>
      <c r="EW210" s="82">
        <f t="shared" ca="1" si="144"/>
        <v>0.32551251701759992</v>
      </c>
      <c r="EX210" s="82">
        <f t="shared" ca="1" si="144"/>
        <v>0.65102503403519985</v>
      </c>
    </row>
    <row r="211" spans="19:154" x14ac:dyDescent="0.15">
      <c r="S211" s="56">
        <v>208</v>
      </c>
      <c r="T211" s="40">
        <f>引用信息!W230</f>
        <v>185.36041247456501</v>
      </c>
      <c r="U211" s="40">
        <f>引用信息!X230</f>
        <v>13.185779905684928</v>
      </c>
      <c r="V211" s="40">
        <f>引用信息!Y230</f>
        <v>5.2641599999999986</v>
      </c>
      <c r="W211" s="40">
        <f>引用信息!Z230</f>
        <v>1.41226719975</v>
      </c>
      <c r="X211" s="40">
        <f>引用信息!AA230</f>
        <v>0.40863041999999983</v>
      </c>
      <c r="Y211" s="37">
        <f>IF(INT(求节点($J$4:$J$21,$I$4:$I$21,节奏总纲!AD211))&gt;$I$21,$I$21,INT(求节点($J$4:$J$21,$I$4:$I$21,节奏总纲!AD211)))</f>
        <v>18</v>
      </c>
      <c r="Z211" s="37">
        <f>IF(INT(求节点($J$4:$J$21,$I$4:$I$21,节奏总纲!AE211))&gt;$I$21,$I$21,INT(求节点($J$4:$J$21,$I$4:$I$21,节奏总纲!AE211)))</f>
        <v>18</v>
      </c>
      <c r="AA211" s="37">
        <f>IF(INT(求节点($J$4:$J$21,$I$4:$I$21,节奏总纲!AF211))&gt;$I$21,$I$21,INT(求节点($J$4:$J$21,$I$4:$I$21,节奏总纲!AF211)))</f>
        <v>18</v>
      </c>
      <c r="AB211" s="37">
        <f>IF(INT(求节点($J$4:$J$21,$I$4:$I$21,节奏总纲!AG211))&gt;$I$21,$I$21,INT(求节点($J$4:$J$21,$I$4:$I$21,节奏总纲!AG211)))</f>
        <v>18</v>
      </c>
      <c r="AC211" s="37">
        <f>IF(INT(求节点($J$4:$J$21,$I$4:$I$21,节奏总纲!AH211))&gt;$I$21,$I$21,INT(求节点($J$4:$J$21,$I$4:$I$21,节奏总纲!AH211)))</f>
        <v>18</v>
      </c>
      <c r="AD211" s="56">
        <f>('[2]功能-行军令'!F$7+'[2]功能-行军令'!F$14+24*60/'[2]功能-行军令'!$F$18)*'[2]功能-行军令'!$AJ$7</f>
        <v>27.599999999999998</v>
      </c>
      <c r="AE211" s="56">
        <f>('[2]功能-行军令'!G$7+'[2]功能-行军令'!G$14+24*60/'[2]功能-行军令'!$F$18)*'[2]功能-行军令'!$AJ$7</f>
        <v>40.199999999999996</v>
      </c>
      <c r="AF211" s="56">
        <f>('[2]功能-行军令'!H$7+'[2]功能-行军令'!H$14+24*60/'[2]功能-行军令'!$F$18)*'[2]功能-行军令'!$AJ$7</f>
        <v>54.6</v>
      </c>
      <c r="AG211" s="56">
        <f>('[2]功能-行军令'!I$7+'[2]功能-行军令'!I$14+24*60/'[2]功能-行军令'!$F$18)*'[2]功能-行军令'!$AJ$7</f>
        <v>61.8</v>
      </c>
      <c r="AH211" s="56">
        <f>('[2]功能-行军令'!J$7+'[2]功能-行军令'!J$14+24*60/'[2]功能-行军令'!$F$18)*'[2]功能-行军令'!$AJ$7</f>
        <v>61.8</v>
      </c>
      <c r="AI211" s="56"/>
      <c r="AK211" s="56"/>
      <c r="AL211" s="56">
        <v>208</v>
      </c>
      <c r="AM211" s="28">
        <f t="shared" ca="1" si="190"/>
        <v>9.3014928390878104</v>
      </c>
      <c r="AN211" s="28">
        <f t="shared" ca="1" si="190"/>
        <v>5.0383086211725647</v>
      </c>
      <c r="AO211" s="28">
        <f t="shared" ca="1" si="190"/>
        <v>3.1820896554774092</v>
      </c>
      <c r="AP211" s="28">
        <f t="shared" ca="1" si="190"/>
        <v>2.1985346710571188</v>
      </c>
      <c r="AQ211" s="28">
        <f t="shared" ca="1" si="190"/>
        <v>1.9347105105302647</v>
      </c>
      <c r="AR211" s="28">
        <f t="shared" ca="1" si="190"/>
        <v>1.9347105105302647</v>
      </c>
      <c r="AS211" s="28">
        <f t="shared" ca="1" si="190"/>
        <v>1.9347105105302647</v>
      </c>
      <c r="AT211" s="28">
        <f t="shared" ca="1" si="190"/>
        <v>1.9347105105302647</v>
      </c>
      <c r="AU211" s="28">
        <f t="shared" ca="1" si="183"/>
        <v>1.9347105105302647</v>
      </c>
      <c r="AV211" s="28">
        <f t="shared" ca="1" si="191"/>
        <v>1.9347105105302647</v>
      </c>
      <c r="AW211" s="28">
        <f t="shared" ca="1" si="191"/>
        <v>1.9347105105302647</v>
      </c>
      <c r="AX211" s="28">
        <f t="shared" ca="1" si="191"/>
        <v>3.8694210210605293</v>
      </c>
      <c r="AY211" s="28">
        <f t="shared" ca="1" si="191"/>
        <v>5.8041315315907944</v>
      </c>
      <c r="AZ211" s="28">
        <f t="shared" ca="1" si="191"/>
        <v>9.6735525526513246</v>
      </c>
      <c r="BA211" s="28">
        <f t="shared" ca="1" si="192"/>
        <v>19.347105105302649</v>
      </c>
      <c r="BB211" s="28">
        <f t="shared" ca="1" si="192"/>
        <v>38.694210210605299</v>
      </c>
      <c r="BC211" s="28">
        <f t="shared" ca="1" si="192"/>
        <v>77.388420421210597</v>
      </c>
      <c r="BD211" s="28">
        <f t="shared" ca="1" si="192"/>
        <v>154.77684084242119</v>
      </c>
      <c r="BE211" s="28"/>
      <c r="BF211" s="28">
        <f t="shared" ca="1" si="184"/>
        <v>342.81708104534914</v>
      </c>
      <c r="BG211" s="28"/>
      <c r="BI211" s="28"/>
      <c r="BJ211" s="28"/>
      <c r="BK211" s="28"/>
      <c r="BL211" s="56">
        <v>208</v>
      </c>
      <c r="BM211" s="56">
        <f t="shared" ca="1" si="185"/>
        <v>7.8706882835353742</v>
      </c>
      <c r="BN211" s="56">
        <f t="shared" ca="1" si="185"/>
        <v>4.2632894869149949</v>
      </c>
      <c r="BO211" s="56">
        <f t="shared" ca="1" si="185"/>
        <v>2.6926038864726283</v>
      </c>
      <c r="BP211" s="56">
        <f t="shared" ca="1" si="185"/>
        <v>1.8603445033810884</v>
      </c>
      <c r="BQ211" s="56">
        <f t="shared" ca="1" si="185"/>
        <v>1.6371031629753579</v>
      </c>
      <c r="BR211" s="56">
        <f t="shared" ca="1" si="185"/>
        <v>1.6371031629753579</v>
      </c>
      <c r="BS211" s="56">
        <f t="shared" ca="1" si="185"/>
        <v>1.6371031629753579</v>
      </c>
      <c r="BT211" s="56">
        <f t="shared" ca="1" si="185"/>
        <v>1.6371031629753579</v>
      </c>
      <c r="BU211" s="56">
        <f t="shared" ca="1" si="185"/>
        <v>1.6371031629753579</v>
      </c>
      <c r="BV211" s="56">
        <f t="shared" ca="1" si="185"/>
        <v>1.6371031629753579</v>
      </c>
      <c r="BW211" s="56">
        <f t="shared" ca="1" si="185"/>
        <v>1.6371031629753579</v>
      </c>
      <c r="BX211" s="56">
        <f t="shared" ca="1" si="185"/>
        <v>3.2742063259507157</v>
      </c>
      <c r="BY211" s="56">
        <f t="shared" ca="1" si="185"/>
        <v>4.911309488926074</v>
      </c>
      <c r="BZ211" s="56">
        <f t="shared" ca="1" si="185"/>
        <v>8.1855158148767906</v>
      </c>
      <c r="CA211" s="82">
        <f t="shared" ca="1" si="193"/>
        <v>16.371031629753581</v>
      </c>
      <c r="CB211" s="82">
        <f t="shared" ca="1" si="193"/>
        <v>32.742063259507162</v>
      </c>
      <c r="CC211" s="82">
        <f t="shared" ca="1" si="193"/>
        <v>65.484126519014325</v>
      </c>
      <c r="CD211" s="82">
        <f t="shared" ca="1" si="193"/>
        <v>130.96825303802865</v>
      </c>
      <c r="CE211" s="56">
        <f t="shared" ca="1" si="186"/>
        <v>0.81548977262851396</v>
      </c>
      <c r="CF211" s="56">
        <f t="shared" ca="1" si="186"/>
        <v>0.44172362684044503</v>
      </c>
      <c r="CG211" s="56">
        <f t="shared" ca="1" si="186"/>
        <v>0.27898334326764951</v>
      </c>
      <c r="CH211" s="56">
        <f t="shared" ca="1" si="186"/>
        <v>0.19275212807583053</v>
      </c>
      <c r="CI211" s="56">
        <f t="shared" ca="1" si="186"/>
        <v>0.1696218727067309</v>
      </c>
      <c r="CJ211" s="56">
        <f t="shared" ca="1" si="186"/>
        <v>0.1696218727067309</v>
      </c>
      <c r="CK211" s="56">
        <f t="shared" ca="1" si="186"/>
        <v>0.1696218727067309</v>
      </c>
      <c r="CL211" s="56">
        <f t="shared" ca="1" si="186"/>
        <v>0.1696218727067309</v>
      </c>
      <c r="CM211" s="56">
        <f t="shared" ca="1" si="186"/>
        <v>0.1696218727067309</v>
      </c>
      <c r="CN211" s="56">
        <f t="shared" ca="1" si="186"/>
        <v>0.1696218727067309</v>
      </c>
      <c r="CO211" s="56">
        <f t="shared" ca="1" si="186"/>
        <v>0.1696218727067309</v>
      </c>
      <c r="CP211" s="56">
        <f t="shared" ca="1" si="186"/>
        <v>0.33924374541346181</v>
      </c>
      <c r="CQ211" s="56">
        <f t="shared" ca="1" si="186"/>
        <v>0.50886561812019271</v>
      </c>
      <c r="CR211" s="56">
        <f t="shared" ca="1" si="186"/>
        <v>0.84810936353365463</v>
      </c>
      <c r="CS211" s="82">
        <f t="shared" ca="1" si="194"/>
        <v>1.6962187270673093</v>
      </c>
      <c r="CT211" s="82">
        <f t="shared" ca="1" si="194"/>
        <v>3.3924374541346185</v>
      </c>
      <c r="CU211" s="82">
        <f t="shared" ca="1" si="194"/>
        <v>6.784874908269237</v>
      </c>
      <c r="CV211" s="82">
        <f t="shared" ca="1" si="194"/>
        <v>13.569749816538474</v>
      </c>
      <c r="CW211" s="56">
        <f t="shared" ca="1" si="187"/>
        <v>0.44218943999999993</v>
      </c>
      <c r="CX211" s="56">
        <f t="shared" ca="1" si="187"/>
        <v>0.23951927999999997</v>
      </c>
      <c r="CY211" s="56">
        <f t="shared" ca="1" si="187"/>
        <v>0.15127533473684207</v>
      </c>
      <c r="CZ211" s="56">
        <f t="shared" ca="1" si="187"/>
        <v>0.10451750399999997</v>
      </c>
      <c r="DA211" s="56">
        <f t="shared" ca="1" si="187"/>
        <v>9.1975403519999985E-2</v>
      </c>
      <c r="DB211" s="56">
        <f t="shared" ca="1" si="187"/>
        <v>9.1975403519999985E-2</v>
      </c>
      <c r="DC211" s="56">
        <f t="shared" ca="1" si="187"/>
        <v>9.1975403519999985E-2</v>
      </c>
      <c r="DD211" s="56">
        <f t="shared" ca="1" si="187"/>
        <v>9.1975403519999985E-2</v>
      </c>
      <c r="DE211" s="56">
        <f t="shared" ca="1" si="187"/>
        <v>9.1975403519999985E-2</v>
      </c>
      <c r="DF211" s="56">
        <f t="shared" ca="1" si="187"/>
        <v>9.1975403519999985E-2</v>
      </c>
      <c r="DG211" s="56">
        <f t="shared" ca="1" si="187"/>
        <v>9.1975403519999985E-2</v>
      </c>
      <c r="DH211" s="56">
        <f t="shared" ca="1" si="187"/>
        <v>0.18395080703999997</v>
      </c>
      <c r="DI211" s="56">
        <f t="shared" ca="1" si="187"/>
        <v>0.27592621055999988</v>
      </c>
      <c r="DJ211" s="56">
        <f t="shared" ca="1" si="187"/>
        <v>0.45987701759999994</v>
      </c>
      <c r="DK211" s="82">
        <f t="shared" ca="1" si="195"/>
        <v>0.91975403519999988</v>
      </c>
      <c r="DL211" s="82">
        <f t="shared" ca="1" si="195"/>
        <v>1.8395080703999998</v>
      </c>
      <c r="DM211" s="82">
        <f t="shared" ca="1" si="195"/>
        <v>3.6790161407999995</v>
      </c>
      <c r="DN211" s="82">
        <f t="shared" ca="1" si="195"/>
        <v>7.358032281599999</v>
      </c>
      <c r="DO211" s="56">
        <f t="shared" ca="1" si="188"/>
        <v>0.13427401991469232</v>
      </c>
      <c r="DP211" s="56">
        <f t="shared" ca="1" si="188"/>
        <v>7.2731760787124997E-2</v>
      </c>
      <c r="DQ211" s="56">
        <f t="shared" ca="1" si="188"/>
        <v>4.5935848918184211E-2</v>
      </c>
      <c r="DR211" s="56">
        <f t="shared" ca="1" si="188"/>
        <v>3.1737495616199998E-2</v>
      </c>
      <c r="DS211" s="56">
        <f t="shared" ca="1" si="188"/>
        <v>2.7928996142256E-2</v>
      </c>
      <c r="DT211" s="56">
        <f t="shared" ca="1" si="188"/>
        <v>2.7928996142256E-2</v>
      </c>
      <c r="DU211" s="56">
        <f t="shared" ca="1" si="188"/>
        <v>2.7928996142256E-2</v>
      </c>
      <c r="DV211" s="56">
        <f t="shared" ca="1" si="188"/>
        <v>2.7928996142256E-2</v>
      </c>
      <c r="DW211" s="56">
        <f t="shared" ca="1" si="188"/>
        <v>2.7928996142256E-2</v>
      </c>
      <c r="DX211" s="56">
        <f t="shared" ca="1" si="188"/>
        <v>2.7928996142256E-2</v>
      </c>
      <c r="DY211" s="56">
        <f t="shared" ca="1" si="188"/>
        <v>2.7928996142256E-2</v>
      </c>
      <c r="DZ211" s="56">
        <f t="shared" ca="1" si="188"/>
        <v>5.5857992284511999E-2</v>
      </c>
      <c r="EA211" s="56">
        <f t="shared" ca="1" si="188"/>
        <v>8.3786988426767989E-2</v>
      </c>
      <c r="EB211" s="56">
        <f t="shared" ca="1" si="188"/>
        <v>0.13964498071128001</v>
      </c>
      <c r="EC211" s="82">
        <f t="shared" ca="1" si="143"/>
        <v>0.27928996142256002</v>
      </c>
      <c r="ED211" s="82">
        <f t="shared" ca="1" si="143"/>
        <v>0.55857992284512004</v>
      </c>
      <c r="EE211" s="82">
        <f t="shared" ca="1" si="143"/>
        <v>1.1171598456902401</v>
      </c>
      <c r="EF211" s="82">
        <f t="shared" ref="EF211:EF274" ca="1" si="196">IF(OFFSET($X$3,$S211,EF$1)&lt;EF$3,0,
OFFSET($S$3,$S211,EF$1)
*IFERROR(INDEX($K$49:$K$66,OFFSET($X$3,$S211,EF$1)-EF$3+1),0)
*OFFSET($AC$3,$S211,EF$1)
/(INDEX($D$4:$D$21,EF$3)
*INDEX($E$4:$E$21,EF$3)))</f>
        <v>2.2343196913804801</v>
      </c>
      <c r="EG211" s="56">
        <f t="shared" ca="1" si="189"/>
        <v>3.8851323009230748E-2</v>
      </c>
      <c r="EH211" s="56">
        <f t="shared" ca="1" si="189"/>
        <v>2.1044466629999991E-2</v>
      </c>
      <c r="EI211" s="56">
        <f t="shared" ca="1" si="189"/>
        <v>1.3291242082105257E-2</v>
      </c>
      <c r="EJ211" s="56">
        <f t="shared" ca="1" si="189"/>
        <v>9.1830399839999948E-3</v>
      </c>
      <c r="EK211" s="56">
        <f t="shared" ca="1" si="189"/>
        <v>8.0810751859199965E-3</v>
      </c>
      <c r="EL211" s="56">
        <f t="shared" ca="1" si="189"/>
        <v>8.0810751859199965E-3</v>
      </c>
      <c r="EM211" s="56">
        <f t="shared" ca="1" si="189"/>
        <v>8.0810751859199965E-3</v>
      </c>
      <c r="EN211" s="56">
        <f t="shared" ca="1" si="189"/>
        <v>8.0810751859199965E-3</v>
      </c>
      <c r="EO211" s="56">
        <f t="shared" ca="1" si="189"/>
        <v>8.0810751859199965E-3</v>
      </c>
      <c r="EP211" s="56">
        <f t="shared" ca="1" si="189"/>
        <v>8.0810751859199965E-3</v>
      </c>
      <c r="EQ211" s="56">
        <f t="shared" ca="1" si="189"/>
        <v>8.0810751859199965E-3</v>
      </c>
      <c r="ER211" s="56">
        <f t="shared" ca="1" si="189"/>
        <v>1.6162150371839993E-2</v>
      </c>
      <c r="ES211" s="56">
        <f t="shared" ca="1" si="189"/>
        <v>2.4243225557759988E-2</v>
      </c>
      <c r="ET211" s="56">
        <f t="shared" ca="1" si="189"/>
        <v>4.0405375929599981E-2</v>
      </c>
      <c r="EU211" s="82">
        <f t="shared" ca="1" si="144"/>
        <v>8.0810751859199961E-2</v>
      </c>
      <c r="EV211" s="82">
        <f t="shared" ca="1" si="144"/>
        <v>0.16162150371839992</v>
      </c>
      <c r="EW211" s="82">
        <f t="shared" ca="1" si="144"/>
        <v>0.32324300743679985</v>
      </c>
      <c r="EX211" s="82">
        <f t="shared" ref="EX211:EX274" ca="1" si="197">IF(OFFSET($X$3,$S211,EX$1)&lt;EX$3,0,
OFFSET($S$3,$S211,EX$1)
*IFERROR(INDEX($K$49:$K$66,OFFSET($X$3,$S211,EX$1)-EX$3+1),0)
*OFFSET($AC$3,$S211,EX$1)
/(INDEX($D$4:$D$21,EX$3)
*INDEX($E$4:$E$21,EX$3)))</f>
        <v>0.64648601487359969</v>
      </c>
    </row>
    <row r="212" spans="19:154" x14ac:dyDescent="0.15">
      <c r="S212" s="56">
        <v>209</v>
      </c>
      <c r="T212" s="40">
        <f>引用信息!W231</f>
        <v>184.0589853057366</v>
      </c>
      <c r="U212" s="40">
        <f>引用信息!X231</f>
        <v>13.093201711763371</v>
      </c>
      <c r="V212" s="40">
        <f>引用信息!Y231</f>
        <v>5.2271999999999998</v>
      </c>
      <c r="W212" s="40">
        <f>引用信息!Z231</f>
        <v>1.4023515825000001</v>
      </c>
      <c r="X212" s="40">
        <f>引用信息!AA231</f>
        <v>0.40576139999999988</v>
      </c>
      <c r="Y212" s="37">
        <f>IF(INT(求节点($J$4:$J$21,$I$4:$I$21,节奏总纲!AD212))&gt;$I$21,$I$21,INT(求节点($J$4:$J$21,$I$4:$I$21,节奏总纲!AD212)))</f>
        <v>18</v>
      </c>
      <c r="Z212" s="37">
        <f>IF(INT(求节点($J$4:$J$21,$I$4:$I$21,节奏总纲!AE212))&gt;$I$21,$I$21,INT(求节点($J$4:$J$21,$I$4:$I$21,节奏总纲!AE212)))</f>
        <v>18</v>
      </c>
      <c r="AA212" s="37">
        <f>IF(INT(求节点($J$4:$J$21,$I$4:$I$21,节奏总纲!AF212))&gt;$I$21,$I$21,INT(求节点($J$4:$J$21,$I$4:$I$21,节奏总纲!AF212)))</f>
        <v>18</v>
      </c>
      <c r="AB212" s="37">
        <f>IF(INT(求节点($J$4:$J$21,$I$4:$I$21,节奏总纲!AG212))&gt;$I$21,$I$21,INT(求节点($J$4:$J$21,$I$4:$I$21,节奏总纲!AG212)))</f>
        <v>18</v>
      </c>
      <c r="AC212" s="37">
        <f>IF(INT(求节点($J$4:$J$21,$I$4:$I$21,节奏总纲!AH212))&gt;$I$21,$I$21,INT(求节点($J$4:$J$21,$I$4:$I$21,节奏总纲!AH212)))</f>
        <v>18</v>
      </c>
      <c r="AD212" s="56">
        <f>('[2]功能-行军令'!F$7+'[2]功能-行军令'!F$14+24*60/'[2]功能-行军令'!$F$18)*'[2]功能-行军令'!$AJ$7</f>
        <v>27.599999999999998</v>
      </c>
      <c r="AE212" s="56">
        <f>('[2]功能-行军令'!G$7+'[2]功能-行军令'!G$14+24*60/'[2]功能-行军令'!$F$18)*'[2]功能-行军令'!$AJ$7</f>
        <v>40.199999999999996</v>
      </c>
      <c r="AF212" s="56">
        <f>('[2]功能-行军令'!H$7+'[2]功能-行军令'!H$14+24*60/'[2]功能-行军令'!$F$18)*'[2]功能-行军令'!$AJ$7</f>
        <v>54.6</v>
      </c>
      <c r="AG212" s="56">
        <f>('[2]功能-行军令'!I$7+'[2]功能-行军令'!I$14+24*60/'[2]功能-行军令'!$F$18)*'[2]功能-行军令'!$AJ$7</f>
        <v>61.8</v>
      </c>
      <c r="AH212" s="56">
        <f>('[2]功能-行军令'!J$7+'[2]功能-行军令'!J$14+24*60/'[2]功能-行军令'!$F$18)*'[2]功能-行军令'!$AJ$7</f>
        <v>61.8</v>
      </c>
      <c r="AI212" s="56"/>
      <c r="AK212" s="56"/>
      <c r="AL212" s="56">
        <v>209</v>
      </c>
      <c r="AM212" s="28">
        <f t="shared" ca="1" si="190"/>
        <v>9.236186470107258</v>
      </c>
      <c r="AN212" s="28">
        <f t="shared" ca="1" si="190"/>
        <v>5.0029343379747644</v>
      </c>
      <c r="AO212" s="28">
        <f t="shared" ca="1" si="190"/>
        <v>3.1597480029314302</v>
      </c>
      <c r="AP212" s="28">
        <f t="shared" ca="1" si="190"/>
        <v>2.1830986202071694</v>
      </c>
      <c r="AQ212" s="28">
        <f t="shared" ca="1" si="190"/>
        <v>1.9211267857823093</v>
      </c>
      <c r="AR212" s="28">
        <f t="shared" ca="1" si="190"/>
        <v>1.9211267857823093</v>
      </c>
      <c r="AS212" s="28">
        <f t="shared" ca="1" si="190"/>
        <v>1.9211267857823093</v>
      </c>
      <c r="AT212" s="28">
        <f t="shared" ca="1" si="190"/>
        <v>1.9211267857823093</v>
      </c>
      <c r="AU212" s="28">
        <f t="shared" ca="1" si="183"/>
        <v>1.9211267857823093</v>
      </c>
      <c r="AV212" s="28">
        <f t="shared" ca="1" si="191"/>
        <v>1.9211267857823093</v>
      </c>
      <c r="AW212" s="28">
        <f t="shared" ca="1" si="191"/>
        <v>1.9211267857823093</v>
      </c>
      <c r="AX212" s="28">
        <f t="shared" ca="1" si="191"/>
        <v>3.8422535715646187</v>
      </c>
      <c r="AY212" s="28">
        <f t="shared" ca="1" si="191"/>
        <v>5.7633803573469296</v>
      </c>
      <c r="AZ212" s="28">
        <f t="shared" ca="1" si="191"/>
        <v>9.6056339289115478</v>
      </c>
      <c r="BA212" s="28">
        <f t="shared" ca="1" si="192"/>
        <v>19.211267857823096</v>
      </c>
      <c r="BB212" s="28">
        <f t="shared" ca="1" si="192"/>
        <v>38.422535715646191</v>
      </c>
      <c r="BC212" s="28">
        <f t="shared" ca="1" si="192"/>
        <v>76.845071431292382</v>
      </c>
      <c r="BD212" s="28">
        <f t="shared" ca="1" si="192"/>
        <v>153.69014286258476</v>
      </c>
      <c r="BE212" s="28"/>
      <c r="BF212" s="28">
        <f t="shared" ca="1" si="184"/>
        <v>340.4101406568663</v>
      </c>
      <c r="BG212" s="28"/>
      <c r="BI212" s="28"/>
      <c r="BJ212" s="28"/>
      <c r="BK212" s="28"/>
      <c r="BL212" s="56">
        <v>209</v>
      </c>
      <c r="BM212" s="56">
        <f t="shared" ca="1" si="185"/>
        <v>7.8154276837512766</v>
      </c>
      <c r="BN212" s="56">
        <f t="shared" ca="1" si="185"/>
        <v>4.2333566620319418</v>
      </c>
      <c r="BO212" s="56">
        <f t="shared" ca="1" si="185"/>
        <v>2.673698944441226</v>
      </c>
      <c r="BP212" s="56">
        <f t="shared" ca="1" si="185"/>
        <v>1.8472829070684833</v>
      </c>
      <c r="BQ212" s="56">
        <f t="shared" ca="1" si="185"/>
        <v>1.6256089582202655</v>
      </c>
      <c r="BR212" s="56">
        <f t="shared" ca="1" si="185"/>
        <v>1.6256089582202655</v>
      </c>
      <c r="BS212" s="56">
        <f t="shared" ca="1" si="185"/>
        <v>1.6256089582202655</v>
      </c>
      <c r="BT212" s="56">
        <f t="shared" ca="1" si="185"/>
        <v>1.6256089582202655</v>
      </c>
      <c r="BU212" s="56">
        <f t="shared" ca="1" si="185"/>
        <v>1.6256089582202655</v>
      </c>
      <c r="BV212" s="56">
        <f t="shared" ca="1" si="185"/>
        <v>1.6256089582202655</v>
      </c>
      <c r="BW212" s="56">
        <f t="shared" ca="1" si="185"/>
        <v>1.6256089582202655</v>
      </c>
      <c r="BX212" s="56">
        <f t="shared" ca="1" si="185"/>
        <v>3.251217916440531</v>
      </c>
      <c r="BY212" s="56">
        <f t="shared" ca="1" si="185"/>
        <v>4.8768268746607966</v>
      </c>
      <c r="BZ212" s="56">
        <f t="shared" ca="1" si="185"/>
        <v>8.1280447911013294</v>
      </c>
      <c r="CA212" s="82">
        <f t="shared" ca="1" si="193"/>
        <v>16.256089582202659</v>
      </c>
      <c r="CB212" s="82">
        <f t="shared" ca="1" si="193"/>
        <v>32.512179164405318</v>
      </c>
      <c r="CC212" s="82">
        <f t="shared" ca="1" si="193"/>
        <v>65.024358328810635</v>
      </c>
      <c r="CD212" s="82">
        <f t="shared" ca="1" si="193"/>
        <v>130.04871665762127</v>
      </c>
      <c r="CE212" s="56">
        <f t="shared" ca="1" si="186"/>
        <v>0.80976416740444235</v>
      </c>
      <c r="CF212" s="56">
        <f t="shared" ca="1" si="186"/>
        <v>0.43862225734407295</v>
      </c>
      <c r="CG212" s="56">
        <f t="shared" ca="1" si="186"/>
        <v>0.27702458358573029</v>
      </c>
      <c r="CH212" s="56">
        <f t="shared" ca="1" si="186"/>
        <v>0.19139880320468636</v>
      </c>
      <c r="CI212" s="56">
        <f t="shared" ca="1" si="186"/>
        <v>0.16843094682012399</v>
      </c>
      <c r="CJ212" s="56">
        <f t="shared" ca="1" si="186"/>
        <v>0.16843094682012399</v>
      </c>
      <c r="CK212" s="56">
        <f t="shared" ca="1" si="186"/>
        <v>0.16843094682012399</v>
      </c>
      <c r="CL212" s="56">
        <f t="shared" ca="1" si="186"/>
        <v>0.16843094682012399</v>
      </c>
      <c r="CM212" s="56">
        <f t="shared" ca="1" si="186"/>
        <v>0.16843094682012399</v>
      </c>
      <c r="CN212" s="56">
        <f t="shared" ca="1" si="186"/>
        <v>0.16843094682012399</v>
      </c>
      <c r="CO212" s="56">
        <f t="shared" ca="1" si="186"/>
        <v>0.16843094682012399</v>
      </c>
      <c r="CP212" s="56">
        <f t="shared" ca="1" si="186"/>
        <v>0.33686189364024799</v>
      </c>
      <c r="CQ212" s="56">
        <f t="shared" ca="1" si="186"/>
        <v>0.50529284046037193</v>
      </c>
      <c r="CR212" s="56">
        <f t="shared" ca="1" si="186"/>
        <v>0.84215473410062003</v>
      </c>
      <c r="CS212" s="82">
        <f t="shared" ca="1" si="194"/>
        <v>1.6843094682012401</v>
      </c>
      <c r="CT212" s="82">
        <f t="shared" ca="1" si="194"/>
        <v>3.3686189364024801</v>
      </c>
      <c r="CU212" s="82">
        <f t="shared" ca="1" si="194"/>
        <v>6.7372378728049602</v>
      </c>
      <c r="CV212" s="82">
        <f t="shared" ca="1" si="194"/>
        <v>13.47447574560992</v>
      </c>
      <c r="CW212" s="56">
        <f t="shared" ca="1" si="187"/>
        <v>0.43908480000000005</v>
      </c>
      <c r="CX212" s="56">
        <f t="shared" ca="1" si="187"/>
        <v>0.23783760000000001</v>
      </c>
      <c r="CY212" s="56">
        <f t="shared" ca="1" si="187"/>
        <v>0.1502132210526316</v>
      </c>
      <c r="CZ212" s="56">
        <f t="shared" ca="1" si="187"/>
        <v>0.10378367999999999</v>
      </c>
      <c r="DA212" s="56">
        <f t="shared" ca="1" si="187"/>
        <v>9.132963840000001E-2</v>
      </c>
      <c r="DB212" s="56">
        <f t="shared" ca="1" si="187"/>
        <v>9.132963840000001E-2</v>
      </c>
      <c r="DC212" s="56">
        <f t="shared" ca="1" si="187"/>
        <v>9.132963840000001E-2</v>
      </c>
      <c r="DD212" s="56">
        <f t="shared" ca="1" si="187"/>
        <v>9.132963840000001E-2</v>
      </c>
      <c r="DE212" s="56">
        <f t="shared" ca="1" si="187"/>
        <v>9.132963840000001E-2</v>
      </c>
      <c r="DF212" s="56">
        <f t="shared" ca="1" si="187"/>
        <v>9.132963840000001E-2</v>
      </c>
      <c r="DG212" s="56">
        <f t="shared" ca="1" si="187"/>
        <v>9.132963840000001E-2</v>
      </c>
      <c r="DH212" s="56">
        <f t="shared" ca="1" si="187"/>
        <v>0.18265927680000002</v>
      </c>
      <c r="DI212" s="56">
        <f t="shared" ca="1" si="187"/>
        <v>0.27398891519999996</v>
      </c>
      <c r="DJ212" s="56">
        <f t="shared" ca="1" si="187"/>
        <v>0.45664819200000001</v>
      </c>
      <c r="DK212" s="82">
        <f t="shared" ca="1" si="195"/>
        <v>0.91329638400000002</v>
      </c>
      <c r="DL212" s="82">
        <f t="shared" ca="1" si="195"/>
        <v>1.826592768</v>
      </c>
      <c r="DM212" s="82">
        <f t="shared" ca="1" si="195"/>
        <v>3.6531855360000001</v>
      </c>
      <c r="DN212" s="82">
        <f t="shared" ca="1" si="195"/>
        <v>7.3063710720000001</v>
      </c>
      <c r="DO212" s="56">
        <f t="shared" ca="1" si="188"/>
        <v>0.13333127353615384</v>
      </c>
      <c r="DP212" s="56">
        <f t="shared" ca="1" si="188"/>
        <v>7.2221106498750007E-2</v>
      </c>
      <c r="DQ212" s="56">
        <f t="shared" ca="1" si="188"/>
        <v>4.5613330420263158E-2</v>
      </c>
      <c r="DR212" s="56">
        <f t="shared" ca="1" si="188"/>
        <v>3.1514664653999998E-2</v>
      </c>
      <c r="DS212" s="56">
        <f t="shared" ca="1" si="188"/>
        <v>2.7732904895520001E-2</v>
      </c>
      <c r="DT212" s="56">
        <f t="shared" ca="1" si="188"/>
        <v>2.7732904895520001E-2</v>
      </c>
      <c r="DU212" s="56">
        <f t="shared" ca="1" si="188"/>
        <v>2.7732904895520001E-2</v>
      </c>
      <c r="DV212" s="56">
        <f t="shared" ca="1" si="188"/>
        <v>2.7732904895520001E-2</v>
      </c>
      <c r="DW212" s="56">
        <f t="shared" ca="1" si="188"/>
        <v>2.7732904895520001E-2</v>
      </c>
      <c r="DX212" s="56">
        <f t="shared" ca="1" si="188"/>
        <v>2.7732904895520001E-2</v>
      </c>
      <c r="DY212" s="56">
        <f t="shared" ca="1" si="188"/>
        <v>2.7732904895520001E-2</v>
      </c>
      <c r="DZ212" s="56">
        <f t="shared" ca="1" si="188"/>
        <v>5.5465809791040002E-2</v>
      </c>
      <c r="EA212" s="56">
        <f t="shared" ca="1" si="188"/>
        <v>8.319871468656001E-2</v>
      </c>
      <c r="EB212" s="56">
        <f t="shared" ca="1" si="188"/>
        <v>0.13866452447760003</v>
      </c>
      <c r="EC212" s="82">
        <f t="shared" ref="EC212:EF275" ca="1" si="198">IF(OFFSET($X$3,$S212,EC$1)&lt;EC$3,0,
OFFSET($S$3,$S212,EC$1)
*IFERROR(INDEX($K$49:$K$66,OFFSET($X$3,$S212,EC$1)-EC$3+1),0)
*OFFSET($AC$3,$S212,EC$1)
/(INDEX($D$4:$D$21,EC$3)
*INDEX($E$4:$E$21,EC$3)))</f>
        <v>0.27732904895520005</v>
      </c>
      <c r="ED212" s="82">
        <f t="shared" ca="1" si="198"/>
        <v>0.55465809791040011</v>
      </c>
      <c r="EE212" s="82">
        <f t="shared" ca="1" si="198"/>
        <v>1.1093161958208002</v>
      </c>
      <c r="EF212" s="82">
        <f t="shared" ca="1" si="196"/>
        <v>2.2186323916416004</v>
      </c>
      <c r="EG212" s="56">
        <f t="shared" ca="1" si="189"/>
        <v>3.8578545415384607E-2</v>
      </c>
      <c r="EH212" s="56">
        <f t="shared" ca="1" si="189"/>
        <v>2.0896712099999996E-2</v>
      </c>
      <c r="EI212" s="56">
        <f t="shared" ca="1" si="189"/>
        <v>1.3197923431578945E-2</v>
      </c>
      <c r="EJ212" s="56">
        <f t="shared" ca="1" si="189"/>
        <v>9.1185652799999975E-3</v>
      </c>
      <c r="EK212" s="56">
        <f t="shared" ca="1" si="189"/>
        <v>8.024337446399998E-3</v>
      </c>
      <c r="EL212" s="56">
        <f t="shared" ca="1" si="189"/>
        <v>8.024337446399998E-3</v>
      </c>
      <c r="EM212" s="56">
        <f t="shared" ca="1" si="189"/>
        <v>8.024337446399998E-3</v>
      </c>
      <c r="EN212" s="56">
        <f t="shared" ca="1" si="189"/>
        <v>8.024337446399998E-3</v>
      </c>
      <c r="EO212" s="56">
        <f t="shared" ca="1" si="189"/>
        <v>8.024337446399998E-3</v>
      </c>
      <c r="EP212" s="56">
        <f t="shared" ca="1" si="189"/>
        <v>8.024337446399998E-3</v>
      </c>
      <c r="EQ212" s="56">
        <f t="shared" ca="1" si="189"/>
        <v>8.024337446399998E-3</v>
      </c>
      <c r="ER212" s="56">
        <f t="shared" ca="1" si="189"/>
        <v>1.6048674892799996E-2</v>
      </c>
      <c r="ES212" s="56">
        <f t="shared" ca="1" si="189"/>
        <v>2.4073012339199992E-2</v>
      </c>
      <c r="ET212" s="56">
        <f t="shared" ca="1" si="189"/>
        <v>4.0121687231999985E-2</v>
      </c>
      <c r="EU212" s="82">
        <f t="shared" ref="EU212:EX275" ca="1" si="199">IF(OFFSET($X$3,$S212,EU$1)&lt;EU$3,0,
OFFSET($S$3,$S212,EU$1)
*IFERROR(INDEX($K$49:$K$66,OFFSET($X$3,$S212,EU$1)-EU$3+1),0)
*OFFSET($AC$3,$S212,EU$1)
/(INDEX($D$4:$D$21,EU$3)
*INDEX($E$4:$E$21,EU$3)))</f>
        <v>8.024337446399997E-2</v>
      </c>
      <c r="EV212" s="82">
        <f t="shared" ca="1" si="199"/>
        <v>0.16048674892799994</v>
      </c>
      <c r="EW212" s="82">
        <f t="shared" ca="1" si="199"/>
        <v>0.32097349785599988</v>
      </c>
      <c r="EX212" s="82">
        <f t="shared" ca="1" si="197"/>
        <v>0.64194699571199976</v>
      </c>
    </row>
    <row r="213" spans="19:154" x14ac:dyDescent="0.15">
      <c r="S213" s="56">
        <v>210</v>
      </c>
      <c r="T213" s="40">
        <f>引用信息!W232</f>
        <v>182.98530789145315</v>
      </c>
      <c r="U213" s="40">
        <f>引用信息!X232</f>
        <v>13.016824701778084</v>
      </c>
      <c r="V213" s="40">
        <f>引用信息!Y232</f>
        <v>5.1967080000000001</v>
      </c>
      <c r="W213" s="40">
        <f>引用信息!Z232</f>
        <v>1.3941711982687504</v>
      </c>
      <c r="X213" s="40">
        <f>引用信息!AA232</f>
        <v>0.40339445849999989</v>
      </c>
      <c r="Y213" s="37">
        <f>IF(INT(求节点($J$4:$J$21,$I$4:$I$21,节奏总纲!AD213))&gt;$I$21,$I$21,INT(求节点($J$4:$J$21,$I$4:$I$21,节奏总纲!AD213)))</f>
        <v>18</v>
      </c>
      <c r="Z213" s="37">
        <f>IF(INT(求节点($J$4:$J$21,$I$4:$I$21,节奏总纲!AE213))&gt;$I$21,$I$21,INT(求节点($J$4:$J$21,$I$4:$I$21,节奏总纲!AE213)))</f>
        <v>18</v>
      </c>
      <c r="AA213" s="37">
        <f>IF(INT(求节点($J$4:$J$21,$I$4:$I$21,节奏总纲!AF213))&gt;$I$21,$I$21,INT(求节点($J$4:$J$21,$I$4:$I$21,节奏总纲!AF213)))</f>
        <v>18</v>
      </c>
      <c r="AB213" s="37">
        <f>IF(INT(求节点($J$4:$J$21,$I$4:$I$21,节奏总纲!AG213))&gt;$I$21,$I$21,INT(求节点($J$4:$J$21,$I$4:$I$21,节奏总纲!AG213)))</f>
        <v>18</v>
      </c>
      <c r="AC213" s="37">
        <f>IF(INT(求节点($J$4:$J$21,$I$4:$I$21,节奏总纲!AH213))&gt;$I$21,$I$21,INT(求节点($J$4:$J$21,$I$4:$I$21,节奏总纲!AH213)))</f>
        <v>18</v>
      </c>
      <c r="AD213" s="56">
        <f>('[2]功能-行军令'!F$7+'[2]功能-行军令'!F$14+24*60/'[2]功能-行军令'!$F$18)*'[2]功能-行军令'!$AJ$7</f>
        <v>27.599999999999998</v>
      </c>
      <c r="AE213" s="56">
        <f>('[2]功能-行军令'!G$7+'[2]功能-行军令'!G$14+24*60/'[2]功能-行军令'!$F$18)*'[2]功能-行军令'!$AJ$7</f>
        <v>40.199999999999996</v>
      </c>
      <c r="AF213" s="56">
        <f>('[2]功能-行军令'!H$7+'[2]功能-行军令'!H$14+24*60/'[2]功能-行军令'!$F$18)*'[2]功能-行军令'!$AJ$7</f>
        <v>54.6</v>
      </c>
      <c r="AG213" s="56">
        <f>('[2]功能-行军令'!I$7+'[2]功能-行军令'!I$14+24*60/'[2]功能-行军令'!$F$18)*'[2]功能-行军令'!$AJ$7</f>
        <v>61.8</v>
      </c>
      <c r="AH213" s="56">
        <f>('[2]功能-行军令'!J$7+'[2]功能-行军令'!J$14+24*60/'[2]功能-行军令'!$F$18)*'[2]功能-行军令'!$AJ$7</f>
        <v>61.8</v>
      </c>
      <c r="AI213" s="56"/>
      <c r="AK213" s="56"/>
      <c r="AL213" s="56">
        <v>210</v>
      </c>
      <c r="AM213" s="28">
        <f t="shared" ca="1" si="190"/>
        <v>9.1823087156982997</v>
      </c>
      <c r="AN213" s="28">
        <f t="shared" ca="1" si="190"/>
        <v>4.9737505543365783</v>
      </c>
      <c r="AO213" s="28">
        <f t="shared" ca="1" si="190"/>
        <v>3.1413161395809972</v>
      </c>
      <c r="AP213" s="28">
        <f t="shared" ca="1" si="190"/>
        <v>2.1703638782559613</v>
      </c>
      <c r="AQ213" s="28">
        <f t="shared" ca="1" si="190"/>
        <v>1.9099202128652459</v>
      </c>
      <c r="AR213" s="28">
        <f t="shared" ca="1" si="190"/>
        <v>1.9099202128652459</v>
      </c>
      <c r="AS213" s="28">
        <f t="shared" ca="1" si="190"/>
        <v>1.9099202128652459</v>
      </c>
      <c r="AT213" s="28">
        <f t="shared" ca="1" si="190"/>
        <v>1.9099202128652459</v>
      </c>
      <c r="AU213" s="28">
        <f t="shared" ca="1" si="183"/>
        <v>1.9099202128652459</v>
      </c>
      <c r="AV213" s="28">
        <f t="shared" ca="1" si="191"/>
        <v>1.9099202128652459</v>
      </c>
      <c r="AW213" s="28">
        <f t="shared" ca="1" si="191"/>
        <v>1.9099202128652459</v>
      </c>
      <c r="AX213" s="28">
        <f t="shared" ca="1" si="191"/>
        <v>3.8198404257304919</v>
      </c>
      <c r="AY213" s="28">
        <f t="shared" ca="1" si="191"/>
        <v>5.7297606385957378</v>
      </c>
      <c r="AZ213" s="28">
        <f t="shared" ca="1" si="191"/>
        <v>9.5496010643262306</v>
      </c>
      <c r="BA213" s="28">
        <f t="shared" ca="1" si="192"/>
        <v>19.099202128652461</v>
      </c>
      <c r="BB213" s="28">
        <f t="shared" ca="1" si="192"/>
        <v>38.198404257304922</v>
      </c>
      <c r="BC213" s="28">
        <f t="shared" ca="1" si="192"/>
        <v>76.396808514609845</v>
      </c>
      <c r="BD213" s="28">
        <f t="shared" ca="1" si="192"/>
        <v>152.79361702921969</v>
      </c>
      <c r="BE213" s="28"/>
      <c r="BF213" s="28">
        <f t="shared" ca="1" si="184"/>
        <v>338.42441483636787</v>
      </c>
      <c r="BG213" s="28"/>
      <c r="BI213" s="28"/>
      <c r="BJ213" s="28"/>
      <c r="BK213" s="28"/>
      <c r="BL213" s="56">
        <v>210</v>
      </c>
      <c r="BM213" s="56">
        <f t="shared" ca="1" si="185"/>
        <v>7.7698376889293952</v>
      </c>
      <c r="BN213" s="56">
        <f t="shared" ca="1" si="185"/>
        <v>4.2086620815034221</v>
      </c>
      <c r="BO213" s="56">
        <f t="shared" ca="1" si="185"/>
        <v>2.6581023672653195</v>
      </c>
      <c r="BP213" s="56">
        <f t="shared" ca="1" si="185"/>
        <v>1.836507090110584</v>
      </c>
      <c r="BQ213" s="56">
        <f t="shared" ca="1" si="185"/>
        <v>1.6161262392973141</v>
      </c>
      <c r="BR213" s="56">
        <f t="shared" ca="1" si="185"/>
        <v>1.6161262392973141</v>
      </c>
      <c r="BS213" s="56">
        <f t="shared" ca="1" si="185"/>
        <v>1.6161262392973141</v>
      </c>
      <c r="BT213" s="56">
        <f t="shared" ca="1" si="185"/>
        <v>1.6161262392973141</v>
      </c>
      <c r="BU213" s="56">
        <f t="shared" ca="1" si="185"/>
        <v>1.6161262392973141</v>
      </c>
      <c r="BV213" s="56">
        <f t="shared" ca="1" si="185"/>
        <v>1.6161262392973141</v>
      </c>
      <c r="BW213" s="56">
        <f t="shared" ca="1" si="185"/>
        <v>1.6161262392973141</v>
      </c>
      <c r="BX213" s="56">
        <f t="shared" ca="1" si="185"/>
        <v>3.2322524785946283</v>
      </c>
      <c r="BY213" s="56">
        <f t="shared" ca="1" si="185"/>
        <v>4.8483787178919417</v>
      </c>
      <c r="BZ213" s="56">
        <f t="shared" ca="1" si="185"/>
        <v>8.0806311964865696</v>
      </c>
      <c r="CA213" s="82">
        <f t="shared" ca="1" si="193"/>
        <v>16.161262392973139</v>
      </c>
      <c r="CB213" s="82">
        <f t="shared" ca="1" si="193"/>
        <v>32.322524785946278</v>
      </c>
      <c r="CC213" s="82">
        <f t="shared" ca="1" si="193"/>
        <v>64.645049571892557</v>
      </c>
      <c r="CD213" s="82">
        <f t="shared" ca="1" si="193"/>
        <v>129.29009914378511</v>
      </c>
      <c r="CE213" s="56">
        <f t="shared" ca="1" si="186"/>
        <v>0.80504054309458306</v>
      </c>
      <c r="CF213" s="56">
        <f t="shared" ca="1" si="186"/>
        <v>0.43606362750956579</v>
      </c>
      <c r="CG213" s="56">
        <f t="shared" ca="1" si="186"/>
        <v>0.27540860684814683</v>
      </c>
      <c r="CH213" s="56">
        <f t="shared" ca="1" si="186"/>
        <v>0.19028231018599231</v>
      </c>
      <c r="CI213" s="56">
        <f t="shared" ca="1" si="186"/>
        <v>0.16744843296367326</v>
      </c>
      <c r="CJ213" s="56">
        <f t="shared" ca="1" si="186"/>
        <v>0.16744843296367326</v>
      </c>
      <c r="CK213" s="56">
        <f t="shared" ca="1" si="186"/>
        <v>0.16744843296367326</v>
      </c>
      <c r="CL213" s="56">
        <f t="shared" ca="1" si="186"/>
        <v>0.16744843296367326</v>
      </c>
      <c r="CM213" s="56">
        <f t="shared" ca="1" si="186"/>
        <v>0.16744843296367326</v>
      </c>
      <c r="CN213" s="56">
        <f t="shared" ca="1" si="186"/>
        <v>0.16744843296367326</v>
      </c>
      <c r="CO213" s="56">
        <f t="shared" ca="1" si="186"/>
        <v>0.16744843296367326</v>
      </c>
      <c r="CP213" s="56">
        <f t="shared" ca="1" si="186"/>
        <v>0.33489686592734652</v>
      </c>
      <c r="CQ213" s="56">
        <f t="shared" ca="1" si="186"/>
        <v>0.50234529889101964</v>
      </c>
      <c r="CR213" s="56">
        <f t="shared" ca="1" si="186"/>
        <v>0.83724216481836633</v>
      </c>
      <c r="CS213" s="82">
        <f t="shared" ca="1" si="194"/>
        <v>1.6744843296367327</v>
      </c>
      <c r="CT213" s="82">
        <f t="shared" ca="1" si="194"/>
        <v>3.3489686592734653</v>
      </c>
      <c r="CU213" s="82">
        <f t="shared" ca="1" si="194"/>
        <v>6.6979373185469306</v>
      </c>
      <c r="CV213" s="82">
        <f t="shared" ca="1" si="194"/>
        <v>13.395874637093861</v>
      </c>
      <c r="CW213" s="56">
        <f t="shared" ca="1" si="187"/>
        <v>0.43652347199999997</v>
      </c>
      <c r="CX213" s="56">
        <f t="shared" ca="1" si="187"/>
        <v>0.23645021399999999</v>
      </c>
      <c r="CY213" s="56">
        <f t="shared" ca="1" si="187"/>
        <v>0.14933697726315789</v>
      </c>
      <c r="CZ213" s="56">
        <f t="shared" ca="1" si="187"/>
        <v>0.10317827519999999</v>
      </c>
      <c r="DA213" s="56">
        <f t="shared" ca="1" si="187"/>
        <v>9.0796882176000002E-2</v>
      </c>
      <c r="DB213" s="56">
        <f t="shared" ca="1" si="187"/>
        <v>9.0796882176000002E-2</v>
      </c>
      <c r="DC213" s="56">
        <f t="shared" ca="1" si="187"/>
        <v>9.0796882176000002E-2</v>
      </c>
      <c r="DD213" s="56">
        <f t="shared" ca="1" si="187"/>
        <v>9.0796882176000002E-2</v>
      </c>
      <c r="DE213" s="56">
        <f t="shared" ca="1" si="187"/>
        <v>9.0796882176000002E-2</v>
      </c>
      <c r="DF213" s="56">
        <f t="shared" ca="1" si="187"/>
        <v>9.0796882176000002E-2</v>
      </c>
      <c r="DG213" s="56">
        <f t="shared" ca="1" si="187"/>
        <v>9.0796882176000002E-2</v>
      </c>
      <c r="DH213" s="56">
        <f t="shared" ca="1" si="187"/>
        <v>0.181593764352</v>
      </c>
      <c r="DI213" s="56">
        <f t="shared" ca="1" si="187"/>
        <v>0.27239064652799999</v>
      </c>
      <c r="DJ213" s="56">
        <f t="shared" ca="1" si="187"/>
        <v>0.45398441087999997</v>
      </c>
      <c r="DK213" s="82">
        <f t="shared" ca="1" si="195"/>
        <v>0.90796882175999993</v>
      </c>
      <c r="DL213" s="82">
        <f t="shared" ca="1" si="195"/>
        <v>1.8159376435199999</v>
      </c>
      <c r="DM213" s="82">
        <f t="shared" ca="1" si="195"/>
        <v>3.6318752870399997</v>
      </c>
      <c r="DN213" s="82">
        <f t="shared" ca="1" si="195"/>
        <v>7.2637505740799995</v>
      </c>
      <c r="DO213" s="56">
        <f t="shared" ca="1" si="188"/>
        <v>0.13255350777385963</v>
      </c>
      <c r="DP213" s="56">
        <f t="shared" ca="1" si="188"/>
        <v>7.1799816710840639E-2</v>
      </c>
      <c r="DQ213" s="56">
        <f t="shared" ca="1" si="188"/>
        <v>4.5347252659478296E-2</v>
      </c>
      <c r="DR213" s="56">
        <f t="shared" ca="1" si="188"/>
        <v>3.1330829110184998E-2</v>
      </c>
      <c r="DS213" s="56">
        <f t="shared" ca="1" si="188"/>
        <v>2.7571129616962804E-2</v>
      </c>
      <c r="DT213" s="56">
        <f t="shared" ca="1" si="188"/>
        <v>2.7571129616962804E-2</v>
      </c>
      <c r="DU213" s="56">
        <f t="shared" ca="1" si="188"/>
        <v>2.7571129616962804E-2</v>
      </c>
      <c r="DV213" s="56">
        <f t="shared" ca="1" si="188"/>
        <v>2.7571129616962804E-2</v>
      </c>
      <c r="DW213" s="56">
        <f t="shared" ca="1" si="188"/>
        <v>2.7571129616962804E-2</v>
      </c>
      <c r="DX213" s="56">
        <f t="shared" ca="1" si="188"/>
        <v>2.7571129616962804E-2</v>
      </c>
      <c r="DY213" s="56">
        <f t="shared" ca="1" si="188"/>
        <v>2.7571129616962804E-2</v>
      </c>
      <c r="DZ213" s="56">
        <f t="shared" ca="1" si="188"/>
        <v>5.5142259233925607E-2</v>
      </c>
      <c r="EA213" s="56">
        <f t="shared" ca="1" si="188"/>
        <v>8.2713388850888428E-2</v>
      </c>
      <c r="EB213" s="56">
        <f t="shared" ca="1" si="188"/>
        <v>0.13785564808481404</v>
      </c>
      <c r="EC213" s="82">
        <f t="shared" ca="1" si="198"/>
        <v>0.27571129616962808</v>
      </c>
      <c r="ED213" s="82">
        <f t="shared" ca="1" si="198"/>
        <v>0.55142259233925617</v>
      </c>
      <c r="EE213" s="82">
        <f t="shared" ca="1" si="198"/>
        <v>1.1028451846785123</v>
      </c>
      <c r="EF213" s="82">
        <f t="shared" ca="1" si="196"/>
        <v>2.2056903693570247</v>
      </c>
      <c r="EG213" s="56">
        <f t="shared" ca="1" si="189"/>
        <v>3.8353503900461529E-2</v>
      </c>
      <c r="EH213" s="56">
        <f t="shared" ca="1" si="189"/>
        <v>2.0774814612749996E-2</v>
      </c>
      <c r="EI213" s="56">
        <f t="shared" ca="1" si="189"/>
        <v>1.3120935544894734E-2</v>
      </c>
      <c r="EJ213" s="56">
        <f t="shared" ca="1" si="189"/>
        <v>9.0653736491999957E-3</v>
      </c>
      <c r="EK213" s="56">
        <f t="shared" ca="1" si="189"/>
        <v>7.9775288112959985E-3</v>
      </c>
      <c r="EL213" s="56">
        <f t="shared" ca="1" si="189"/>
        <v>7.9775288112959985E-3</v>
      </c>
      <c r="EM213" s="56">
        <f t="shared" ca="1" si="189"/>
        <v>7.9775288112959985E-3</v>
      </c>
      <c r="EN213" s="56">
        <f t="shared" ca="1" si="189"/>
        <v>7.9775288112959985E-3</v>
      </c>
      <c r="EO213" s="56">
        <f t="shared" ca="1" si="189"/>
        <v>7.9775288112959985E-3</v>
      </c>
      <c r="EP213" s="56">
        <f t="shared" ca="1" si="189"/>
        <v>7.9775288112959985E-3</v>
      </c>
      <c r="EQ213" s="56">
        <f t="shared" ca="1" si="189"/>
        <v>7.9775288112959985E-3</v>
      </c>
      <c r="ER213" s="56">
        <f t="shared" ca="1" si="189"/>
        <v>1.5955057622591997E-2</v>
      </c>
      <c r="ES213" s="56">
        <f t="shared" ca="1" si="189"/>
        <v>2.393258643388799E-2</v>
      </c>
      <c r="ET213" s="56">
        <f t="shared" ca="1" si="189"/>
        <v>3.9887644056479987E-2</v>
      </c>
      <c r="EU213" s="82">
        <f t="shared" ca="1" si="199"/>
        <v>7.9775288112959974E-2</v>
      </c>
      <c r="EV213" s="82">
        <f t="shared" ca="1" si="199"/>
        <v>0.15955057622591995</v>
      </c>
      <c r="EW213" s="82">
        <f t="shared" ca="1" si="199"/>
        <v>0.3191011524518399</v>
      </c>
      <c r="EX213" s="82">
        <f t="shared" ca="1" si="197"/>
        <v>0.6382023049036798</v>
      </c>
    </row>
    <row r="214" spans="19:154" x14ac:dyDescent="0.15">
      <c r="S214" s="56">
        <v>211</v>
      </c>
      <c r="T214" s="40">
        <f>引用信息!W233</f>
        <v>181.91163047716967</v>
      </c>
      <c r="U214" s="40">
        <f>引用信息!X233</f>
        <v>12.940447691792796</v>
      </c>
      <c r="V214" s="40">
        <f>引用信息!Y233</f>
        <v>5.1662159999999995</v>
      </c>
      <c r="W214" s="40">
        <f>引用信息!Z233</f>
        <v>1.3859908140375001</v>
      </c>
      <c r="X214" s="40">
        <f>引用信息!AA233</f>
        <v>0.40102751699999983</v>
      </c>
      <c r="Y214" s="37">
        <f>IF(INT(求节点($J$4:$J$21,$I$4:$I$21,节奏总纲!AD214))&gt;$I$21,$I$21,INT(求节点($J$4:$J$21,$I$4:$I$21,节奏总纲!AD214)))</f>
        <v>18</v>
      </c>
      <c r="Z214" s="37">
        <f>IF(INT(求节点($J$4:$J$21,$I$4:$I$21,节奏总纲!AE214))&gt;$I$21,$I$21,INT(求节点($J$4:$J$21,$I$4:$I$21,节奏总纲!AE214)))</f>
        <v>18</v>
      </c>
      <c r="AA214" s="37">
        <f>IF(INT(求节点($J$4:$J$21,$I$4:$I$21,节奏总纲!AF214))&gt;$I$21,$I$21,INT(求节点($J$4:$J$21,$I$4:$I$21,节奏总纲!AF214)))</f>
        <v>18</v>
      </c>
      <c r="AB214" s="37">
        <f>IF(INT(求节点($J$4:$J$21,$I$4:$I$21,节奏总纲!AG214))&gt;$I$21,$I$21,INT(求节点($J$4:$J$21,$I$4:$I$21,节奏总纲!AG214)))</f>
        <v>18</v>
      </c>
      <c r="AC214" s="37">
        <f>IF(INT(求节点($J$4:$J$21,$I$4:$I$21,节奏总纲!AH214))&gt;$I$21,$I$21,INT(求节点($J$4:$J$21,$I$4:$I$21,节奏总纲!AH214)))</f>
        <v>18</v>
      </c>
      <c r="AD214" s="56">
        <f>('[2]功能-行军令'!F$7+'[2]功能-行军令'!F$14+24*60/'[2]功能-行军令'!$F$18)*'[2]功能-行军令'!$AJ$7</f>
        <v>27.599999999999998</v>
      </c>
      <c r="AE214" s="56">
        <f>('[2]功能-行军令'!G$7+'[2]功能-行军令'!G$14+24*60/'[2]功能-行军令'!$F$18)*'[2]功能-行军令'!$AJ$7</f>
        <v>40.199999999999996</v>
      </c>
      <c r="AF214" s="56">
        <f>('[2]功能-行军令'!H$7+'[2]功能-行军令'!H$14+24*60/'[2]功能-行军令'!$F$18)*'[2]功能-行军令'!$AJ$7</f>
        <v>54.6</v>
      </c>
      <c r="AG214" s="56">
        <f>('[2]功能-行军令'!I$7+'[2]功能-行军令'!I$14+24*60/'[2]功能-行军令'!$F$18)*'[2]功能-行军令'!$AJ$7</f>
        <v>61.8</v>
      </c>
      <c r="AH214" s="56">
        <f>('[2]功能-行军令'!J$7+'[2]功能-行军令'!J$14+24*60/'[2]功能-行军令'!$F$18)*'[2]功能-行军令'!$AJ$7</f>
        <v>61.8</v>
      </c>
      <c r="AI214" s="56"/>
      <c r="AK214" s="56"/>
      <c r="AL214" s="56">
        <v>211</v>
      </c>
      <c r="AM214" s="28">
        <f t="shared" ca="1" si="190"/>
        <v>9.1284309612893413</v>
      </c>
      <c r="AN214" s="28">
        <f t="shared" ca="1" si="190"/>
        <v>4.9445667706983931</v>
      </c>
      <c r="AO214" s="28">
        <f t="shared" ca="1" si="190"/>
        <v>3.1228842762305637</v>
      </c>
      <c r="AP214" s="28">
        <f t="shared" ca="1" si="190"/>
        <v>2.1576291363047528</v>
      </c>
      <c r="AQ214" s="28">
        <f t="shared" ca="1" si="190"/>
        <v>1.8987136399481828</v>
      </c>
      <c r="AR214" s="28">
        <f t="shared" ca="1" si="190"/>
        <v>1.8987136399481828</v>
      </c>
      <c r="AS214" s="28">
        <f t="shared" ca="1" si="190"/>
        <v>1.8987136399481828</v>
      </c>
      <c r="AT214" s="28">
        <f t="shared" ca="1" si="190"/>
        <v>1.8987136399481828</v>
      </c>
      <c r="AU214" s="28">
        <f t="shared" ca="1" si="183"/>
        <v>1.8987136399481828</v>
      </c>
      <c r="AV214" s="28">
        <f t="shared" ca="1" si="191"/>
        <v>1.8987136399481828</v>
      </c>
      <c r="AW214" s="28">
        <f t="shared" ca="1" si="191"/>
        <v>1.8987136399481828</v>
      </c>
      <c r="AX214" s="28">
        <f t="shared" ca="1" si="191"/>
        <v>3.7974272798963655</v>
      </c>
      <c r="AY214" s="28">
        <f t="shared" ca="1" si="191"/>
        <v>5.6961409198445478</v>
      </c>
      <c r="AZ214" s="28">
        <f t="shared" ca="1" si="191"/>
        <v>9.4935681997409116</v>
      </c>
      <c r="BA214" s="28">
        <f t="shared" ca="1" si="192"/>
        <v>18.987136399481823</v>
      </c>
      <c r="BB214" s="28">
        <f t="shared" ca="1" si="192"/>
        <v>37.974272798963646</v>
      </c>
      <c r="BC214" s="28">
        <f t="shared" ca="1" si="192"/>
        <v>75.948545597927293</v>
      </c>
      <c r="BD214" s="28">
        <f t="shared" ca="1" si="192"/>
        <v>151.89709119585459</v>
      </c>
      <c r="BE214" s="28"/>
      <c r="BF214" s="28">
        <f t="shared" ca="1" si="184"/>
        <v>336.4386890158695</v>
      </c>
      <c r="BG214" s="28"/>
      <c r="BI214" s="28"/>
      <c r="BJ214" s="28"/>
      <c r="BK214" s="28"/>
      <c r="BL214" s="56">
        <v>211</v>
      </c>
      <c r="BM214" s="56">
        <f t="shared" ref="BM214:BZ223" ca="1" si="200">IF(OFFSET($X$3,$S214,BM$1)&lt;BM$3,0,
OFFSET($S$3,$S214,BM$1)
*IFERROR(INDEX($K$49:$K$66,OFFSET($X$3,$S214,BM$1)-BM$3+1),0)
*OFFSET($AC$3,$S214,BM$1)
/(INDEX($D$4:$D$21,BM$3)
*INDEX($E$4:$E$21,BM$3)))</f>
        <v>7.724247694107512</v>
      </c>
      <c r="BN214" s="56">
        <f t="shared" ca="1" si="200"/>
        <v>4.1839675009749024</v>
      </c>
      <c r="BO214" s="56">
        <f t="shared" ca="1" si="200"/>
        <v>2.642505790089412</v>
      </c>
      <c r="BP214" s="56">
        <f t="shared" ca="1" si="200"/>
        <v>1.8257312731526842</v>
      </c>
      <c r="BQ214" s="56">
        <f t="shared" ca="1" si="200"/>
        <v>1.6066435203743625</v>
      </c>
      <c r="BR214" s="56">
        <f t="shared" ca="1" si="200"/>
        <v>1.6066435203743625</v>
      </c>
      <c r="BS214" s="56">
        <f t="shared" ca="1" si="200"/>
        <v>1.6066435203743625</v>
      </c>
      <c r="BT214" s="56">
        <f t="shared" ca="1" si="200"/>
        <v>1.6066435203743625</v>
      </c>
      <c r="BU214" s="56">
        <f t="shared" ca="1" si="200"/>
        <v>1.6066435203743625</v>
      </c>
      <c r="BV214" s="56">
        <f t="shared" ca="1" si="200"/>
        <v>1.6066435203743625</v>
      </c>
      <c r="BW214" s="56">
        <f t="shared" ca="1" si="200"/>
        <v>1.6066435203743625</v>
      </c>
      <c r="BX214" s="56">
        <f t="shared" ca="1" si="200"/>
        <v>3.2132870407487251</v>
      </c>
      <c r="BY214" s="56">
        <f t="shared" ca="1" si="200"/>
        <v>4.8199305611230878</v>
      </c>
      <c r="BZ214" s="56">
        <f t="shared" ca="1" si="200"/>
        <v>8.0332176018718116</v>
      </c>
      <c r="CA214" s="82">
        <f t="shared" ca="1" si="193"/>
        <v>16.066435203743623</v>
      </c>
      <c r="CB214" s="82">
        <f t="shared" ca="1" si="193"/>
        <v>32.132870407487246</v>
      </c>
      <c r="CC214" s="82">
        <f t="shared" ca="1" si="193"/>
        <v>64.265740814974492</v>
      </c>
      <c r="CD214" s="82">
        <f t="shared" ca="1" si="193"/>
        <v>128.53148162994898</v>
      </c>
      <c r="CE214" s="56">
        <f t="shared" ref="CE214:CR223" ca="1" si="201">IF(OFFSET($X$3,$S214,CE$1)&lt;CE$3,0,
OFFSET($S$3,$S214,CE$1)
*IFERROR(INDEX($K$49:$K$66,OFFSET($X$3,$S214,CE$1)-CE$3+1),0)
*OFFSET($AC$3,$S214,CE$1)
/(INDEX($D$4:$D$21,CE$3)
*INDEX($E$4:$E$21,CE$3)))</f>
        <v>0.80031691878472366</v>
      </c>
      <c r="CF214" s="56">
        <f t="shared" ca="1" si="201"/>
        <v>0.43350499767505868</v>
      </c>
      <c r="CG214" s="56">
        <f t="shared" ca="1" si="201"/>
        <v>0.27379263011056337</v>
      </c>
      <c r="CH214" s="56">
        <f t="shared" ca="1" si="201"/>
        <v>0.1891658171672983</v>
      </c>
      <c r="CI214" s="56">
        <f t="shared" ca="1" si="201"/>
        <v>0.16646591910722253</v>
      </c>
      <c r="CJ214" s="56">
        <f t="shared" ca="1" si="201"/>
        <v>0.16646591910722253</v>
      </c>
      <c r="CK214" s="56">
        <f t="shared" ca="1" si="201"/>
        <v>0.16646591910722253</v>
      </c>
      <c r="CL214" s="56">
        <f t="shared" ca="1" si="201"/>
        <v>0.16646591910722253</v>
      </c>
      <c r="CM214" s="56">
        <f t="shared" ca="1" si="201"/>
        <v>0.16646591910722253</v>
      </c>
      <c r="CN214" s="56">
        <f t="shared" ca="1" si="201"/>
        <v>0.16646591910722253</v>
      </c>
      <c r="CO214" s="56">
        <f t="shared" ca="1" si="201"/>
        <v>0.16646591910722253</v>
      </c>
      <c r="CP214" s="56">
        <f t="shared" ca="1" si="201"/>
        <v>0.33293183821444505</v>
      </c>
      <c r="CQ214" s="56">
        <f t="shared" ca="1" si="201"/>
        <v>0.49939775732166752</v>
      </c>
      <c r="CR214" s="56">
        <f t="shared" ca="1" si="201"/>
        <v>0.83232959553611274</v>
      </c>
      <c r="CS214" s="82">
        <f t="shared" ca="1" si="194"/>
        <v>1.6646591910722255</v>
      </c>
      <c r="CT214" s="82">
        <f t="shared" ca="1" si="194"/>
        <v>3.329318382144451</v>
      </c>
      <c r="CU214" s="82">
        <f t="shared" ca="1" si="194"/>
        <v>6.6586367642889019</v>
      </c>
      <c r="CV214" s="82">
        <f t="shared" ca="1" si="194"/>
        <v>13.317273528577804</v>
      </c>
      <c r="CW214" s="56">
        <f t="shared" ref="CW214:DJ223" ca="1" si="202">IF(OFFSET($X$3,$S214,CW$1)&lt;CW$3,0,
OFFSET($S$3,$S214,CW$1)
*IFERROR(INDEX($K$49:$K$66,OFFSET($X$3,$S214,CW$1)-CW$3+1),0)
*OFFSET($AC$3,$S214,CW$1)
/(INDEX($D$4:$D$21,CW$3)
*INDEX($E$4:$E$21,CW$3)))</f>
        <v>0.43396214399999999</v>
      </c>
      <c r="CX214" s="56">
        <f t="shared" ca="1" si="202"/>
        <v>0.235062828</v>
      </c>
      <c r="CY214" s="56">
        <f t="shared" ca="1" si="202"/>
        <v>0.14846073347368421</v>
      </c>
      <c r="CZ214" s="56">
        <f t="shared" ca="1" si="202"/>
        <v>0.10257287039999999</v>
      </c>
      <c r="DA214" s="56">
        <f t="shared" ca="1" si="202"/>
        <v>9.0264125952000007E-2</v>
      </c>
      <c r="DB214" s="56">
        <f t="shared" ca="1" si="202"/>
        <v>9.0264125952000007E-2</v>
      </c>
      <c r="DC214" s="56">
        <f t="shared" ca="1" si="202"/>
        <v>9.0264125952000007E-2</v>
      </c>
      <c r="DD214" s="56">
        <f t="shared" ca="1" si="202"/>
        <v>9.0264125952000007E-2</v>
      </c>
      <c r="DE214" s="56">
        <f t="shared" ca="1" si="202"/>
        <v>9.0264125952000007E-2</v>
      </c>
      <c r="DF214" s="56">
        <f t="shared" ca="1" si="202"/>
        <v>9.0264125952000007E-2</v>
      </c>
      <c r="DG214" s="56">
        <f t="shared" ca="1" si="202"/>
        <v>9.0264125952000007E-2</v>
      </c>
      <c r="DH214" s="56">
        <f t="shared" ca="1" si="202"/>
        <v>0.18052825190400001</v>
      </c>
      <c r="DI214" s="56">
        <f t="shared" ca="1" si="202"/>
        <v>0.27079237785599997</v>
      </c>
      <c r="DJ214" s="56">
        <f t="shared" ca="1" si="202"/>
        <v>0.45132062976000004</v>
      </c>
      <c r="DK214" s="82">
        <f t="shared" ca="1" si="195"/>
        <v>0.90264125952000007</v>
      </c>
      <c r="DL214" s="82">
        <f t="shared" ca="1" si="195"/>
        <v>1.8052825190400001</v>
      </c>
      <c r="DM214" s="82">
        <f t="shared" ca="1" si="195"/>
        <v>3.6105650380800003</v>
      </c>
      <c r="DN214" s="82">
        <f t="shared" ca="1" si="195"/>
        <v>7.2211300761600006</v>
      </c>
      <c r="DO214" s="56">
        <f t="shared" ref="DO214:EB223" ca="1" si="203">IF(OFFSET($X$3,$S214,DO$1)&lt;DO$3,0,
OFFSET($S$3,$S214,DO$1)
*IFERROR(INDEX($K$49:$K$66,OFFSET($X$3,$S214,DO$1)-DO$3+1),0)
*OFFSET($AC$3,$S214,DO$1)
/(INDEX($D$4:$D$21,DO$3)
*INDEX($E$4:$E$21,DO$3)))</f>
        <v>0.13177574201156539</v>
      </c>
      <c r="DP214" s="56">
        <f t="shared" ca="1" si="203"/>
        <v>7.1378526922931257E-2</v>
      </c>
      <c r="DQ214" s="56">
        <f t="shared" ca="1" si="203"/>
        <v>4.5081174898693427E-2</v>
      </c>
      <c r="DR214" s="56">
        <f t="shared" ca="1" si="203"/>
        <v>3.1146993566369997E-2</v>
      </c>
      <c r="DS214" s="56">
        <f t="shared" ca="1" si="203"/>
        <v>2.7409354338405603E-2</v>
      </c>
      <c r="DT214" s="56">
        <f t="shared" ca="1" si="203"/>
        <v>2.7409354338405603E-2</v>
      </c>
      <c r="DU214" s="56">
        <f t="shared" ca="1" si="203"/>
        <v>2.7409354338405603E-2</v>
      </c>
      <c r="DV214" s="56">
        <f t="shared" ca="1" si="203"/>
        <v>2.7409354338405603E-2</v>
      </c>
      <c r="DW214" s="56">
        <f t="shared" ca="1" si="203"/>
        <v>2.7409354338405603E-2</v>
      </c>
      <c r="DX214" s="56">
        <f t="shared" ca="1" si="203"/>
        <v>2.7409354338405603E-2</v>
      </c>
      <c r="DY214" s="56">
        <f t="shared" ca="1" si="203"/>
        <v>2.7409354338405603E-2</v>
      </c>
      <c r="DZ214" s="56">
        <f t="shared" ca="1" si="203"/>
        <v>5.4818708676811205E-2</v>
      </c>
      <c r="EA214" s="56">
        <f t="shared" ca="1" si="203"/>
        <v>8.2228063015216804E-2</v>
      </c>
      <c r="EB214" s="56">
        <f t="shared" ca="1" si="203"/>
        <v>0.13704677169202803</v>
      </c>
      <c r="EC214" s="82">
        <f t="shared" ca="1" si="198"/>
        <v>0.27409354338405606</v>
      </c>
      <c r="ED214" s="82">
        <f t="shared" ca="1" si="198"/>
        <v>0.54818708676811212</v>
      </c>
      <c r="EE214" s="82">
        <f t="shared" ca="1" si="198"/>
        <v>1.0963741735362242</v>
      </c>
      <c r="EF214" s="82">
        <f t="shared" ca="1" si="196"/>
        <v>2.1927483470724485</v>
      </c>
      <c r="EG214" s="56">
        <f t="shared" ref="EG214:ET223" ca="1" si="204">IF(OFFSET($X$3,$S214,EG$1)&lt;EG$3,0,
OFFSET($S$3,$S214,EG$1)
*IFERROR(INDEX($K$49:$K$66,OFFSET($X$3,$S214,EG$1)-EG$3+1),0)
*OFFSET($AC$3,$S214,EG$1)
/(INDEX($D$4:$D$21,EG$3)
*INDEX($E$4:$E$21,EG$3)))</f>
        <v>3.8128462385538443E-2</v>
      </c>
      <c r="EH214" s="56">
        <f t="shared" ca="1" si="204"/>
        <v>2.0652917125499989E-2</v>
      </c>
      <c r="EI214" s="56">
        <f t="shared" ca="1" si="204"/>
        <v>1.3043947658210519E-2</v>
      </c>
      <c r="EJ214" s="56">
        <f t="shared" ca="1" si="204"/>
        <v>9.0121820183999939E-3</v>
      </c>
      <c r="EK214" s="56">
        <f t="shared" ca="1" si="204"/>
        <v>7.9307201761919955E-3</v>
      </c>
      <c r="EL214" s="56">
        <f t="shared" ca="1" si="204"/>
        <v>7.9307201761919955E-3</v>
      </c>
      <c r="EM214" s="56">
        <f t="shared" ca="1" si="204"/>
        <v>7.9307201761919955E-3</v>
      </c>
      <c r="EN214" s="56">
        <f t="shared" ca="1" si="204"/>
        <v>7.9307201761919955E-3</v>
      </c>
      <c r="EO214" s="56">
        <f t="shared" ca="1" si="204"/>
        <v>7.9307201761919955E-3</v>
      </c>
      <c r="EP214" s="56">
        <f t="shared" ca="1" si="204"/>
        <v>7.9307201761919955E-3</v>
      </c>
      <c r="EQ214" s="56">
        <f t="shared" ca="1" si="204"/>
        <v>7.9307201761919955E-3</v>
      </c>
      <c r="ER214" s="56">
        <f t="shared" ca="1" si="204"/>
        <v>1.5861440352383991E-2</v>
      </c>
      <c r="ES214" s="56">
        <f t="shared" ca="1" si="204"/>
        <v>2.3792160528575988E-2</v>
      </c>
      <c r="ET214" s="56">
        <f t="shared" ca="1" si="204"/>
        <v>3.9653600880959983E-2</v>
      </c>
      <c r="EU214" s="82">
        <f t="shared" ca="1" si="199"/>
        <v>7.9307201761919965E-2</v>
      </c>
      <c r="EV214" s="82">
        <f t="shared" ca="1" si="199"/>
        <v>0.15861440352383993</v>
      </c>
      <c r="EW214" s="82">
        <f t="shared" ca="1" si="199"/>
        <v>0.31722880704767986</v>
      </c>
      <c r="EX214" s="82">
        <f t="shared" ca="1" si="197"/>
        <v>0.63445761409535972</v>
      </c>
    </row>
    <row r="215" spans="19:154" x14ac:dyDescent="0.15">
      <c r="S215" s="56">
        <v>212</v>
      </c>
      <c r="T215" s="40">
        <f>引用信息!W234</f>
        <v>180.83795306288621</v>
      </c>
      <c r="U215" s="40">
        <f>引用信息!X234</f>
        <v>12.86407068180751</v>
      </c>
      <c r="V215" s="40">
        <f>引用信息!Y234</f>
        <v>5.1357239999999997</v>
      </c>
      <c r="W215" s="40">
        <f>引用信息!Z234</f>
        <v>1.3778104298062501</v>
      </c>
      <c r="X215" s="40">
        <f>引用信息!AA234</f>
        <v>0.39866057549999989</v>
      </c>
      <c r="Y215" s="37">
        <f>IF(INT(求节点($J$4:$J$21,$I$4:$I$21,节奏总纲!AD215))&gt;$I$21,$I$21,INT(求节点($J$4:$J$21,$I$4:$I$21,节奏总纲!AD215)))</f>
        <v>18</v>
      </c>
      <c r="Z215" s="37">
        <f>IF(INT(求节点($J$4:$J$21,$I$4:$I$21,节奏总纲!AE215))&gt;$I$21,$I$21,INT(求节点($J$4:$J$21,$I$4:$I$21,节奏总纲!AE215)))</f>
        <v>18</v>
      </c>
      <c r="AA215" s="37">
        <f>IF(INT(求节点($J$4:$J$21,$I$4:$I$21,节奏总纲!AF215))&gt;$I$21,$I$21,INT(求节点($J$4:$J$21,$I$4:$I$21,节奏总纲!AF215)))</f>
        <v>18</v>
      </c>
      <c r="AB215" s="37">
        <f>IF(INT(求节点($J$4:$J$21,$I$4:$I$21,节奏总纲!AG215))&gt;$I$21,$I$21,INT(求节点($J$4:$J$21,$I$4:$I$21,节奏总纲!AG215)))</f>
        <v>18</v>
      </c>
      <c r="AC215" s="37">
        <f>IF(INT(求节点($J$4:$J$21,$I$4:$I$21,节奏总纲!AH215))&gt;$I$21,$I$21,INT(求节点($J$4:$J$21,$I$4:$I$21,节奏总纲!AH215)))</f>
        <v>18</v>
      </c>
      <c r="AD215" s="56">
        <f>('[2]功能-行军令'!F$7+'[2]功能-行军令'!F$14+24*60/'[2]功能-行军令'!$F$18)*'[2]功能-行军令'!$AJ$7</f>
        <v>27.599999999999998</v>
      </c>
      <c r="AE215" s="56">
        <f>('[2]功能-行军令'!G$7+'[2]功能-行军令'!G$14+24*60/'[2]功能-行军令'!$F$18)*'[2]功能-行军令'!$AJ$7</f>
        <v>40.199999999999996</v>
      </c>
      <c r="AF215" s="56">
        <f>('[2]功能-行军令'!H$7+'[2]功能-行军令'!H$14+24*60/'[2]功能-行军令'!$F$18)*'[2]功能-行军令'!$AJ$7</f>
        <v>54.6</v>
      </c>
      <c r="AG215" s="56">
        <f>('[2]功能-行军令'!I$7+'[2]功能-行军令'!I$14+24*60/'[2]功能-行军令'!$F$18)*'[2]功能-行军令'!$AJ$7</f>
        <v>61.8</v>
      </c>
      <c r="AH215" s="56">
        <f>('[2]功能-行军令'!J$7+'[2]功能-行军令'!J$14+24*60/'[2]功能-行军令'!$F$18)*'[2]功能-行军令'!$AJ$7</f>
        <v>61.8</v>
      </c>
      <c r="AI215" s="56"/>
      <c r="AK215" s="56"/>
      <c r="AL215" s="56">
        <v>212</v>
      </c>
      <c r="AM215" s="28">
        <f t="shared" ref="AM215:AT224" ca="1" si="205">SUMIF($BM$3:$EX$3,AM$3,$BM215:$EX215)</f>
        <v>9.0745532068803794</v>
      </c>
      <c r="AN215" s="28">
        <f t="shared" ca="1" si="205"/>
        <v>4.9153829870602062</v>
      </c>
      <c r="AO215" s="28">
        <f t="shared" ca="1" si="205"/>
        <v>3.1044524128801303</v>
      </c>
      <c r="AP215" s="28">
        <f t="shared" ca="1" si="205"/>
        <v>2.1448943943535443</v>
      </c>
      <c r="AQ215" s="28">
        <f t="shared" ca="1" si="205"/>
        <v>1.8875070670311191</v>
      </c>
      <c r="AR215" s="28">
        <f t="shared" ca="1" si="205"/>
        <v>1.8875070670311191</v>
      </c>
      <c r="AS215" s="28">
        <f t="shared" ca="1" si="205"/>
        <v>1.8875070670311191</v>
      </c>
      <c r="AT215" s="28">
        <f t="shared" ca="1" si="205"/>
        <v>1.8875070670311191</v>
      </c>
      <c r="AU215" s="28">
        <f t="shared" ca="1" si="183"/>
        <v>1.8875070670311191</v>
      </c>
      <c r="AV215" s="28">
        <f t="shared" ca="1" si="191"/>
        <v>1.8875070670311191</v>
      </c>
      <c r="AW215" s="28">
        <f t="shared" ca="1" si="191"/>
        <v>1.8875070670311191</v>
      </c>
      <c r="AX215" s="28">
        <f t="shared" ca="1" si="191"/>
        <v>3.7750141340622383</v>
      </c>
      <c r="AY215" s="28">
        <f t="shared" ca="1" si="191"/>
        <v>5.6625212010933579</v>
      </c>
      <c r="AZ215" s="28">
        <f t="shared" ca="1" si="191"/>
        <v>9.4375353351555962</v>
      </c>
      <c r="BA215" s="28">
        <f t="shared" ca="1" si="192"/>
        <v>18.875070670311192</v>
      </c>
      <c r="BB215" s="28">
        <f t="shared" ca="1" si="192"/>
        <v>37.750141340622385</v>
      </c>
      <c r="BC215" s="28">
        <f t="shared" ca="1" si="192"/>
        <v>75.500282681244769</v>
      </c>
      <c r="BD215" s="28">
        <f t="shared" ca="1" si="192"/>
        <v>151.00056536248954</v>
      </c>
      <c r="BE215" s="28"/>
      <c r="BF215" s="28">
        <f t="shared" ca="1" si="184"/>
        <v>334.45296319537113</v>
      </c>
      <c r="BG215" s="28"/>
      <c r="BI215" s="28"/>
      <c r="BJ215" s="28"/>
      <c r="BK215" s="28"/>
      <c r="BL215" s="56">
        <v>212</v>
      </c>
      <c r="BM215" s="56">
        <f t="shared" ca="1" si="200"/>
        <v>7.6786576992856288</v>
      </c>
      <c r="BN215" s="56">
        <f t="shared" ca="1" si="200"/>
        <v>4.1592729204463827</v>
      </c>
      <c r="BO215" s="56">
        <f t="shared" ca="1" si="200"/>
        <v>2.6269092129135045</v>
      </c>
      <c r="BP215" s="56">
        <f t="shared" ca="1" si="200"/>
        <v>1.8149554561947849</v>
      </c>
      <c r="BQ215" s="56">
        <f t="shared" ca="1" si="200"/>
        <v>1.5971608014514109</v>
      </c>
      <c r="BR215" s="56">
        <f t="shared" ca="1" si="200"/>
        <v>1.5971608014514109</v>
      </c>
      <c r="BS215" s="56">
        <f t="shared" ca="1" si="200"/>
        <v>1.5971608014514109</v>
      </c>
      <c r="BT215" s="56">
        <f t="shared" ca="1" si="200"/>
        <v>1.5971608014514109</v>
      </c>
      <c r="BU215" s="56">
        <f t="shared" ca="1" si="200"/>
        <v>1.5971608014514109</v>
      </c>
      <c r="BV215" s="56">
        <f t="shared" ca="1" si="200"/>
        <v>1.5971608014514109</v>
      </c>
      <c r="BW215" s="56">
        <f t="shared" ca="1" si="200"/>
        <v>1.5971608014514109</v>
      </c>
      <c r="BX215" s="56">
        <f t="shared" ca="1" si="200"/>
        <v>3.1943216029028219</v>
      </c>
      <c r="BY215" s="56">
        <f t="shared" ca="1" si="200"/>
        <v>4.791482404354233</v>
      </c>
      <c r="BZ215" s="56">
        <f t="shared" ca="1" si="200"/>
        <v>7.9858040072570544</v>
      </c>
      <c r="CA215" s="82">
        <f t="shared" ca="1" si="193"/>
        <v>15.971608014514109</v>
      </c>
      <c r="CB215" s="82">
        <f t="shared" ca="1" si="193"/>
        <v>31.943216029028218</v>
      </c>
      <c r="CC215" s="82">
        <f t="shared" ca="1" si="193"/>
        <v>63.886432058056435</v>
      </c>
      <c r="CD215" s="82">
        <f t="shared" ca="1" si="193"/>
        <v>127.77286411611287</v>
      </c>
      <c r="CE215" s="56">
        <f t="shared" ca="1" si="201"/>
        <v>0.79559329447486438</v>
      </c>
      <c r="CF215" s="56">
        <f t="shared" ca="1" si="201"/>
        <v>0.43094636784055157</v>
      </c>
      <c r="CG215" s="56">
        <f t="shared" ca="1" si="201"/>
        <v>0.27217665337297992</v>
      </c>
      <c r="CH215" s="56">
        <f t="shared" ca="1" si="201"/>
        <v>0.18804932414860429</v>
      </c>
      <c r="CI215" s="56">
        <f t="shared" ca="1" si="201"/>
        <v>0.16548340525077179</v>
      </c>
      <c r="CJ215" s="56">
        <f t="shared" ca="1" si="201"/>
        <v>0.16548340525077179</v>
      </c>
      <c r="CK215" s="56">
        <f t="shared" ca="1" si="201"/>
        <v>0.16548340525077179</v>
      </c>
      <c r="CL215" s="56">
        <f t="shared" ca="1" si="201"/>
        <v>0.16548340525077179</v>
      </c>
      <c r="CM215" s="56">
        <f t="shared" ca="1" si="201"/>
        <v>0.16548340525077179</v>
      </c>
      <c r="CN215" s="56">
        <f t="shared" ca="1" si="201"/>
        <v>0.16548340525077179</v>
      </c>
      <c r="CO215" s="56">
        <f t="shared" ca="1" si="201"/>
        <v>0.16548340525077179</v>
      </c>
      <c r="CP215" s="56">
        <f t="shared" ca="1" si="201"/>
        <v>0.33096681050154358</v>
      </c>
      <c r="CQ215" s="56">
        <f t="shared" ca="1" si="201"/>
        <v>0.4964502157523154</v>
      </c>
      <c r="CR215" s="56">
        <f t="shared" ca="1" si="201"/>
        <v>0.82741702625385904</v>
      </c>
      <c r="CS215" s="82">
        <f t="shared" ca="1" si="194"/>
        <v>1.6548340525077181</v>
      </c>
      <c r="CT215" s="82">
        <f t="shared" ca="1" si="194"/>
        <v>3.3096681050154362</v>
      </c>
      <c r="CU215" s="82">
        <f t="shared" ca="1" si="194"/>
        <v>6.6193362100308724</v>
      </c>
      <c r="CV215" s="82">
        <f t="shared" ca="1" si="194"/>
        <v>13.238672420061745</v>
      </c>
      <c r="CW215" s="56">
        <f t="shared" ca="1" si="202"/>
        <v>0.43140081600000002</v>
      </c>
      <c r="CX215" s="56">
        <f t="shared" ca="1" si="202"/>
        <v>0.23367544200000001</v>
      </c>
      <c r="CY215" s="56">
        <f t="shared" ca="1" si="202"/>
        <v>0.14758448968421053</v>
      </c>
      <c r="CZ215" s="56">
        <f t="shared" ca="1" si="202"/>
        <v>0.10196746559999999</v>
      </c>
      <c r="DA215" s="56">
        <f t="shared" ca="1" si="202"/>
        <v>8.9731369727999999E-2</v>
      </c>
      <c r="DB215" s="56">
        <f t="shared" ca="1" si="202"/>
        <v>8.9731369727999999E-2</v>
      </c>
      <c r="DC215" s="56">
        <f t="shared" ca="1" si="202"/>
        <v>8.9731369727999999E-2</v>
      </c>
      <c r="DD215" s="56">
        <f t="shared" ca="1" si="202"/>
        <v>8.9731369727999999E-2</v>
      </c>
      <c r="DE215" s="56">
        <f t="shared" ca="1" si="202"/>
        <v>8.9731369727999999E-2</v>
      </c>
      <c r="DF215" s="56">
        <f t="shared" ca="1" si="202"/>
        <v>8.9731369727999999E-2</v>
      </c>
      <c r="DG215" s="56">
        <f t="shared" ca="1" si="202"/>
        <v>8.9731369727999999E-2</v>
      </c>
      <c r="DH215" s="56">
        <f t="shared" ca="1" si="202"/>
        <v>0.179462739456</v>
      </c>
      <c r="DI215" s="56">
        <f t="shared" ca="1" si="202"/>
        <v>0.269194109184</v>
      </c>
      <c r="DJ215" s="56">
        <f t="shared" ca="1" si="202"/>
        <v>0.44865684863999999</v>
      </c>
      <c r="DK215" s="82">
        <f t="shared" ca="1" si="195"/>
        <v>0.89731369727999999</v>
      </c>
      <c r="DL215" s="82">
        <f t="shared" ca="1" si="195"/>
        <v>1.79462739456</v>
      </c>
      <c r="DM215" s="82">
        <f t="shared" ca="1" si="195"/>
        <v>3.58925478912</v>
      </c>
      <c r="DN215" s="82">
        <f t="shared" ca="1" si="195"/>
        <v>7.1785095782399999</v>
      </c>
      <c r="DO215" s="56">
        <f t="shared" ca="1" si="203"/>
        <v>0.13099797624927118</v>
      </c>
      <c r="DP215" s="56">
        <f t="shared" ca="1" si="203"/>
        <v>7.0957237135021875E-2</v>
      </c>
      <c r="DQ215" s="56">
        <f t="shared" ca="1" si="203"/>
        <v>4.4815097137908558E-2</v>
      </c>
      <c r="DR215" s="56">
        <f t="shared" ca="1" si="203"/>
        <v>3.0963158022554997E-2</v>
      </c>
      <c r="DS215" s="56">
        <f t="shared" ca="1" si="203"/>
        <v>2.7247579059848401E-2</v>
      </c>
      <c r="DT215" s="56">
        <f t="shared" ca="1" si="203"/>
        <v>2.7247579059848401E-2</v>
      </c>
      <c r="DU215" s="56">
        <f t="shared" ca="1" si="203"/>
        <v>2.7247579059848401E-2</v>
      </c>
      <c r="DV215" s="56">
        <f t="shared" ca="1" si="203"/>
        <v>2.7247579059848401E-2</v>
      </c>
      <c r="DW215" s="56">
        <f t="shared" ca="1" si="203"/>
        <v>2.7247579059848401E-2</v>
      </c>
      <c r="DX215" s="56">
        <f t="shared" ca="1" si="203"/>
        <v>2.7247579059848401E-2</v>
      </c>
      <c r="DY215" s="56">
        <f t="shared" ca="1" si="203"/>
        <v>2.7247579059848401E-2</v>
      </c>
      <c r="DZ215" s="56">
        <f t="shared" ca="1" si="203"/>
        <v>5.4495158119696803E-2</v>
      </c>
      <c r="EA215" s="56">
        <f t="shared" ca="1" si="203"/>
        <v>8.1742737179545208E-2</v>
      </c>
      <c r="EB215" s="56">
        <f t="shared" ca="1" si="203"/>
        <v>0.13623789529924202</v>
      </c>
      <c r="EC215" s="82">
        <f t="shared" ca="1" si="198"/>
        <v>0.27247579059848404</v>
      </c>
      <c r="ED215" s="82">
        <f t="shared" ca="1" si="198"/>
        <v>0.54495158119696807</v>
      </c>
      <c r="EE215" s="82">
        <f t="shared" ca="1" si="198"/>
        <v>1.0899031623939361</v>
      </c>
      <c r="EF215" s="82">
        <f t="shared" ca="1" si="196"/>
        <v>2.1798063247878723</v>
      </c>
      <c r="EG215" s="56">
        <f t="shared" ca="1" si="204"/>
        <v>3.7903420870615372E-2</v>
      </c>
      <c r="EH215" s="56">
        <f t="shared" ca="1" si="204"/>
        <v>2.0531019638249996E-2</v>
      </c>
      <c r="EI215" s="56">
        <f t="shared" ca="1" si="204"/>
        <v>1.2966959771526312E-2</v>
      </c>
      <c r="EJ215" s="56">
        <f t="shared" ca="1" si="204"/>
        <v>8.9589903875999972E-3</v>
      </c>
      <c r="EK215" s="56">
        <f t="shared" ca="1" si="204"/>
        <v>7.8839115410879977E-3</v>
      </c>
      <c r="EL215" s="56">
        <f t="shared" ca="1" si="204"/>
        <v>7.8839115410879977E-3</v>
      </c>
      <c r="EM215" s="56">
        <f t="shared" ca="1" si="204"/>
        <v>7.8839115410879977E-3</v>
      </c>
      <c r="EN215" s="56">
        <f t="shared" ca="1" si="204"/>
        <v>7.8839115410879977E-3</v>
      </c>
      <c r="EO215" s="56">
        <f t="shared" ca="1" si="204"/>
        <v>7.8839115410879977E-3</v>
      </c>
      <c r="EP215" s="56">
        <f t="shared" ca="1" si="204"/>
        <v>7.8839115410879977E-3</v>
      </c>
      <c r="EQ215" s="56">
        <f t="shared" ca="1" si="204"/>
        <v>7.8839115410879977E-3</v>
      </c>
      <c r="ER215" s="56">
        <f t="shared" ca="1" si="204"/>
        <v>1.5767823082175995E-2</v>
      </c>
      <c r="ES215" s="56">
        <f t="shared" ca="1" si="204"/>
        <v>2.3651734623263993E-2</v>
      </c>
      <c r="ET215" s="56">
        <f t="shared" ca="1" si="204"/>
        <v>3.9419557705439992E-2</v>
      </c>
      <c r="EU215" s="82">
        <f t="shared" ca="1" si="199"/>
        <v>7.8839115410879984E-2</v>
      </c>
      <c r="EV215" s="82">
        <f t="shared" ca="1" si="199"/>
        <v>0.15767823082175997</v>
      </c>
      <c r="EW215" s="82">
        <f t="shared" ca="1" si="199"/>
        <v>0.31535646164351994</v>
      </c>
      <c r="EX215" s="82">
        <f t="shared" ca="1" si="197"/>
        <v>0.63071292328703987</v>
      </c>
    </row>
    <row r="216" spans="19:154" x14ac:dyDescent="0.15">
      <c r="S216" s="56">
        <v>213</v>
      </c>
      <c r="T216" s="40">
        <f>引用信息!W235</f>
        <v>179.76427564860276</v>
      </c>
      <c r="U216" s="40">
        <f>引用信息!X235</f>
        <v>12.787693671822225</v>
      </c>
      <c r="V216" s="40">
        <f>引用信息!Y235</f>
        <v>5.1052319999999991</v>
      </c>
      <c r="W216" s="40">
        <f>引用信息!Z235</f>
        <v>1.3696300455750001</v>
      </c>
      <c r="X216" s="40">
        <f>引用信息!AA235</f>
        <v>0.39629363399999989</v>
      </c>
      <c r="Y216" s="37">
        <f>IF(INT(求节点($J$4:$J$21,$I$4:$I$21,节奏总纲!AD216))&gt;$I$21,$I$21,INT(求节点($J$4:$J$21,$I$4:$I$21,节奏总纲!AD216)))</f>
        <v>18</v>
      </c>
      <c r="Z216" s="37">
        <f>IF(INT(求节点($J$4:$J$21,$I$4:$I$21,节奏总纲!AE216))&gt;$I$21,$I$21,INT(求节点($J$4:$J$21,$I$4:$I$21,节奏总纲!AE216)))</f>
        <v>18</v>
      </c>
      <c r="AA216" s="37">
        <f>IF(INT(求节点($J$4:$J$21,$I$4:$I$21,节奏总纲!AF216))&gt;$I$21,$I$21,INT(求节点($J$4:$J$21,$I$4:$I$21,节奏总纲!AF216)))</f>
        <v>18</v>
      </c>
      <c r="AB216" s="37">
        <f>IF(INT(求节点($J$4:$J$21,$I$4:$I$21,节奏总纲!AG216))&gt;$I$21,$I$21,INT(求节点($J$4:$J$21,$I$4:$I$21,节奏总纲!AG216)))</f>
        <v>18</v>
      </c>
      <c r="AC216" s="37">
        <f>IF(INT(求节点($J$4:$J$21,$I$4:$I$21,节奏总纲!AH216))&gt;$I$21,$I$21,INT(求节点($J$4:$J$21,$I$4:$I$21,节奏总纲!AH216)))</f>
        <v>18</v>
      </c>
      <c r="AD216" s="56">
        <f>('[2]功能-行军令'!F$7+'[2]功能-行军令'!F$14+24*60/'[2]功能-行军令'!$F$18)*'[2]功能-行军令'!$AJ$7</f>
        <v>27.599999999999998</v>
      </c>
      <c r="AE216" s="56">
        <f>('[2]功能-行军令'!G$7+'[2]功能-行军令'!G$14+24*60/'[2]功能-行军令'!$F$18)*'[2]功能-行军令'!$AJ$7</f>
        <v>40.199999999999996</v>
      </c>
      <c r="AF216" s="56">
        <f>('[2]功能-行军令'!H$7+'[2]功能-行军令'!H$14+24*60/'[2]功能-行军令'!$F$18)*'[2]功能-行军令'!$AJ$7</f>
        <v>54.6</v>
      </c>
      <c r="AG216" s="56">
        <f>('[2]功能-行军令'!I$7+'[2]功能-行军令'!I$14+24*60/'[2]功能-行军令'!$F$18)*'[2]功能-行军令'!$AJ$7</f>
        <v>61.8</v>
      </c>
      <c r="AH216" s="56">
        <f>('[2]功能-行军令'!J$7+'[2]功能-行军令'!J$14+24*60/'[2]功能-行军令'!$F$18)*'[2]功能-行军令'!$AJ$7</f>
        <v>61.8</v>
      </c>
      <c r="AI216" s="56"/>
      <c r="AK216" s="56"/>
      <c r="AL216" s="56">
        <v>213</v>
      </c>
      <c r="AM216" s="28">
        <f t="shared" ca="1" si="205"/>
        <v>9.0206754524714228</v>
      </c>
      <c r="AN216" s="28">
        <f t="shared" ca="1" si="205"/>
        <v>4.8861992034220201</v>
      </c>
      <c r="AO216" s="28">
        <f t="shared" ca="1" si="205"/>
        <v>3.0860205495296977</v>
      </c>
      <c r="AP216" s="28">
        <f t="shared" ca="1" si="205"/>
        <v>2.1321596524023363</v>
      </c>
      <c r="AQ216" s="28">
        <f t="shared" ca="1" si="205"/>
        <v>1.8763004941140558</v>
      </c>
      <c r="AR216" s="28">
        <f t="shared" ca="1" si="205"/>
        <v>1.8763004941140558</v>
      </c>
      <c r="AS216" s="28">
        <f t="shared" ca="1" si="205"/>
        <v>1.8763004941140558</v>
      </c>
      <c r="AT216" s="28">
        <f t="shared" ca="1" si="205"/>
        <v>1.8763004941140558</v>
      </c>
      <c r="AU216" s="28">
        <f t="shared" ca="1" si="183"/>
        <v>1.8763004941140558</v>
      </c>
      <c r="AV216" s="28">
        <f t="shared" ca="1" si="191"/>
        <v>1.8763004941140558</v>
      </c>
      <c r="AW216" s="28">
        <f t="shared" ca="1" si="191"/>
        <v>1.8763004941140558</v>
      </c>
      <c r="AX216" s="28">
        <f t="shared" ca="1" si="191"/>
        <v>3.7526009882281115</v>
      </c>
      <c r="AY216" s="28">
        <f t="shared" ca="1" si="191"/>
        <v>5.6289014823421661</v>
      </c>
      <c r="AZ216" s="28">
        <f t="shared" ca="1" si="191"/>
        <v>9.381502470570279</v>
      </c>
      <c r="BA216" s="28">
        <f t="shared" ca="1" si="192"/>
        <v>18.763004941140558</v>
      </c>
      <c r="BB216" s="28">
        <f t="shared" ca="1" si="192"/>
        <v>37.526009882281116</v>
      </c>
      <c r="BC216" s="28">
        <f t="shared" ca="1" si="192"/>
        <v>75.052019764562232</v>
      </c>
      <c r="BD216" s="28">
        <f t="shared" ca="1" si="192"/>
        <v>150.10403952912446</v>
      </c>
      <c r="BE216" s="28"/>
      <c r="BF216" s="28">
        <f t="shared" ca="1" si="184"/>
        <v>332.46723737487281</v>
      </c>
      <c r="BG216" s="28"/>
      <c r="BI216" s="28"/>
      <c r="BJ216" s="28"/>
      <c r="BK216" s="28"/>
      <c r="BL216" s="56">
        <v>213</v>
      </c>
      <c r="BM216" s="56">
        <f t="shared" ca="1" si="200"/>
        <v>7.6330677044637474</v>
      </c>
      <c r="BN216" s="56">
        <f t="shared" ca="1" si="200"/>
        <v>4.1345783399178631</v>
      </c>
      <c r="BO216" s="56">
        <f t="shared" ca="1" si="200"/>
        <v>2.611312635737598</v>
      </c>
      <c r="BP216" s="56">
        <f t="shared" ca="1" si="200"/>
        <v>1.8041796392368856</v>
      </c>
      <c r="BQ216" s="56">
        <f t="shared" ca="1" si="200"/>
        <v>1.5876780825284595</v>
      </c>
      <c r="BR216" s="56">
        <f t="shared" ca="1" si="200"/>
        <v>1.5876780825284595</v>
      </c>
      <c r="BS216" s="56">
        <f t="shared" ca="1" si="200"/>
        <v>1.5876780825284595</v>
      </c>
      <c r="BT216" s="56">
        <f t="shared" ca="1" si="200"/>
        <v>1.5876780825284595</v>
      </c>
      <c r="BU216" s="56">
        <f t="shared" ca="1" si="200"/>
        <v>1.5876780825284595</v>
      </c>
      <c r="BV216" s="56">
        <f t="shared" ca="1" si="200"/>
        <v>1.5876780825284595</v>
      </c>
      <c r="BW216" s="56">
        <f t="shared" ca="1" si="200"/>
        <v>1.5876780825284595</v>
      </c>
      <c r="BX216" s="56">
        <f t="shared" ca="1" si="200"/>
        <v>3.1753561650569191</v>
      </c>
      <c r="BY216" s="56">
        <f t="shared" ca="1" si="200"/>
        <v>4.7630342475853782</v>
      </c>
      <c r="BZ216" s="56">
        <f t="shared" ca="1" si="200"/>
        <v>7.9383904126422973</v>
      </c>
      <c r="CA216" s="82">
        <f t="shared" ca="1" si="193"/>
        <v>15.876780825284595</v>
      </c>
      <c r="CB216" s="82">
        <f t="shared" ca="1" si="193"/>
        <v>31.753561650569189</v>
      </c>
      <c r="CC216" s="82">
        <f t="shared" ca="1" si="193"/>
        <v>63.507123301138378</v>
      </c>
      <c r="CD216" s="82">
        <f t="shared" ca="1" si="193"/>
        <v>127.01424660227676</v>
      </c>
      <c r="CE216" s="56">
        <f t="shared" ca="1" si="201"/>
        <v>0.7908696701650052</v>
      </c>
      <c r="CF216" s="56">
        <f t="shared" ca="1" si="201"/>
        <v>0.42838773800604452</v>
      </c>
      <c r="CG216" s="56">
        <f t="shared" ca="1" si="201"/>
        <v>0.27056067663539651</v>
      </c>
      <c r="CH216" s="56">
        <f t="shared" ca="1" si="201"/>
        <v>0.1869328311299103</v>
      </c>
      <c r="CI216" s="56">
        <f t="shared" ca="1" si="201"/>
        <v>0.16450089139432109</v>
      </c>
      <c r="CJ216" s="56">
        <f t="shared" ca="1" si="201"/>
        <v>0.16450089139432109</v>
      </c>
      <c r="CK216" s="56">
        <f t="shared" ca="1" si="201"/>
        <v>0.16450089139432109</v>
      </c>
      <c r="CL216" s="56">
        <f t="shared" ca="1" si="201"/>
        <v>0.16450089139432109</v>
      </c>
      <c r="CM216" s="56">
        <f t="shared" ca="1" si="201"/>
        <v>0.16450089139432109</v>
      </c>
      <c r="CN216" s="56">
        <f t="shared" ca="1" si="201"/>
        <v>0.16450089139432109</v>
      </c>
      <c r="CO216" s="56">
        <f t="shared" ca="1" si="201"/>
        <v>0.16450089139432109</v>
      </c>
      <c r="CP216" s="56">
        <f t="shared" ca="1" si="201"/>
        <v>0.32900178278864217</v>
      </c>
      <c r="CQ216" s="56">
        <f t="shared" ca="1" si="201"/>
        <v>0.49350267418296329</v>
      </c>
      <c r="CR216" s="56">
        <f t="shared" ca="1" si="201"/>
        <v>0.82250445697160557</v>
      </c>
      <c r="CS216" s="82">
        <f t="shared" ca="1" si="194"/>
        <v>1.6450089139432111</v>
      </c>
      <c r="CT216" s="82">
        <f t="shared" ca="1" si="194"/>
        <v>3.2900178278864223</v>
      </c>
      <c r="CU216" s="82">
        <f t="shared" ca="1" si="194"/>
        <v>6.5800356557728445</v>
      </c>
      <c r="CV216" s="82">
        <f t="shared" ca="1" si="194"/>
        <v>13.160071311545689</v>
      </c>
      <c r="CW216" s="56">
        <f t="shared" ca="1" si="202"/>
        <v>0.42883948799999999</v>
      </c>
      <c r="CX216" s="56">
        <f t="shared" ca="1" si="202"/>
        <v>0.23228805599999999</v>
      </c>
      <c r="CY216" s="56">
        <f t="shared" ca="1" si="202"/>
        <v>0.14670824589473683</v>
      </c>
      <c r="CZ216" s="56">
        <f t="shared" ca="1" si="202"/>
        <v>0.10136206079999997</v>
      </c>
      <c r="DA216" s="56">
        <f t="shared" ca="1" si="202"/>
        <v>8.9198613503999991E-2</v>
      </c>
      <c r="DB216" s="56">
        <f t="shared" ca="1" si="202"/>
        <v>8.9198613503999991E-2</v>
      </c>
      <c r="DC216" s="56">
        <f t="shared" ca="1" si="202"/>
        <v>8.9198613503999991E-2</v>
      </c>
      <c r="DD216" s="56">
        <f t="shared" ca="1" si="202"/>
        <v>8.9198613503999991E-2</v>
      </c>
      <c r="DE216" s="56">
        <f t="shared" ca="1" si="202"/>
        <v>8.9198613503999991E-2</v>
      </c>
      <c r="DF216" s="56">
        <f t="shared" ca="1" si="202"/>
        <v>8.9198613503999991E-2</v>
      </c>
      <c r="DG216" s="56">
        <f t="shared" ca="1" si="202"/>
        <v>8.9198613503999991E-2</v>
      </c>
      <c r="DH216" s="56">
        <f t="shared" ca="1" si="202"/>
        <v>0.17839722700799998</v>
      </c>
      <c r="DI216" s="56">
        <f t="shared" ca="1" si="202"/>
        <v>0.26759584051199997</v>
      </c>
      <c r="DJ216" s="56">
        <f t="shared" ca="1" si="202"/>
        <v>0.44599306751999995</v>
      </c>
      <c r="DK216" s="82">
        <f t="shared" ca="1" si="195"/>
        <v>0.89198613503999991</v>
      </c>
      <c r="DL216" s="82">
        <f t="shared" ca="1" si="195"/>
        <v>1.7839722700799998</v>
      </c>
      <c r="DM216" s="82">
        <f t="shared" ca="1" si="195"/>
        <v>3.5679445401599996</v>
      </c>
      <c r="DN216" s="82">
        <f t="shared" ca="1" si="195"/>
        <v>7.1358890803199992</v>
      </c>
      <c r="DO216" s="56">
        <f t="shared" ca="1" si="203"/>
        <v>0.13022021048697693</v>
      </c>
      <c r="DP216" s="56">
        <f t="shared" ca="1" si="203"/>
        <v>7.0535947347112507E-2</v>
      </c>
      <c r="DQ216" s="56">
        <f t="shared" ca="1" si="203"/>
        <v>4.4549019377123689E-2</v>
      </c>
      <c r="DR216" s="56">
        <f t="shared" ca="1" si="203"/>
        <v>3.0779322478739997E-2</v>
      </c>
      <c r="DS216" s="56">
        <f t="shared" ca="1" si="203"/>
        <v>2.70858037812912E-2</v>
      </c>
      <c r="DT216" s="56">
        <f t="shared" ca="1" si="203"/>
        <v>2.70858037812912E-2</v>
      </c>
      <c r="DU216" s="56">
        <f t="shared" ca="1" si="203"/>
        <v>2.70858037812912E-2</v>
      </c>
      <c r="DV216" s="56">
        <f t="shared" ca="1" si="203"/>
        <v>2.70858037812912E-2</v>
      </c>
      <c r="DW216" s="56">
        <f t="shared" ca="1" si="203"/>
        <v>2.70858037812912E-2</v>
      </c>
      <c r="DX216" s="56">
        <f t="shared" ca="1" si="203"/>
        <v>2.70858037812912E-2</v>
      </c>
      <c r="DY216" s="56">
        <f t="shared" ca="1" si="203"/>
        <v>2.70858037812912E-2</v>
      </c>
      <c r="DZ216" s="56">
        <f t="shared" ca="1" si="203"/>
        <v>5.4171607562582401E-2</v>
      </c>
      <c r="EA216" s="56">
        <f t="shared" ca="1" si="203"/>
        <v>8.1257411343873612E-2</v>
      </c>
      <c r="EB216" s="56">
        <f t="shared" ca="1" si="203"/>
        <v>0.13542901890645601</v>
      </c>
      <c r="EC216" s="82">
        <f t="shared" ca="1" si="198"/>
        <v>0.27085803781291201</v>
      </c>
      <c r="ED216" s="82">
        <f t="shared" ca="1" si="198"/>
        <v>0.54171607562582402</v>
      </c>
      <c r="EE216" s="82">
        <f t="shared" ca="1" si="198"/>
        <v>1.083432151251648</v>
      </c>
      <c r="EF216" s="82">
        <f t="shared" ca="1" si="196"/>
        <v>2.1668643025032961</v>
      </c>
      <c r="EG216" s="56">
        <f t="shared" ca="1" si="204"/>
        <v>3.76783793556923E-2</v>
      </c>
      <c r="EH216" s="56">
        <f t="shared" ca="1" si="204"/>
        <v>2.0409122150999996E-2</v>
      </c>
      <c r="EI216" s="56">
        <f t="shared" ca="1" si="204"/>
        <v>1.2889971884842102E-2</v>
      </c>
      <c r="EJ216" s="56">
        <f t="shared" ca="1" si="204"/>
        <v>8.9057987567999972E-3</v>
      </c>
      <c r="EK216" s="56">
        <f t="shared" ca="1" si="204"/>
        <v>7.8371029059839982E-3</v>
      </c>
      <c r="EL216" s="56">
        <f t="shared" ca="1" si="204"/>
        <v>7.8371029059839982E-3</v>
      </c>
      <c r="EM216" s="56">
        <f t="shared" ca="1" si="204"/>
        <v>7.8371029059839982E-3</v>
      </c>
      <c r="EN216" s="56">
        <f t="shared" ca="1" si="204"/>
        <v>7.8371029059839982E-3</v>
      </c>
      <c r="EO216" s="56">
        <f t="shared" ca="1" si="204"/>
        <v>7.8371029059839982E-3</v>
      </c>
      <c r="EP216" s="56">
        <f t="shared" ca="1" si="204"/>
        <v>7.8371029059839982E-3</v>
      </c>
      <c r="EQ216" s="56">
        <f t="shared" ca="1" si="204"/>
        <v>7.8371029059839982E-3</v>
      </c>
      <c r="ER216" s="56">
        <f t="shared" ca="1" si="204"/>
        <v>1.5674205811967996E-2</v>
      </c>
      <c r="ES216" s="56">
        <f t="shared" ca="1" si="204"/>
        <v>2.3511308717951991E-2</v>
      </c>
      <c r="ET216" s="56">
        <f t="shared" ca="1" si="204"/>
        <v>3.9185514529919994E-2</v>
      </c>
      <c r="EU216" s="82">
        <f t="shared" ca="1" si="199"/>
        <v>7.8371029059839989E-2</v>
      </c>
      <c r="EV216" s="82">
        <f t="shared" ca="1" si="199"/>
        <v>0.15674205811967998</v>
      </c>
      <c r="EW216" s="82">
        <f t="shared" ca="1" si="199"/>
        <v>0.31348411623935996</v>
      </c>
      <c r="EX216" s="82">
        <f t="shared" ca="1" si="197"/>
        <v>0.62696823247871991</v>
      </c>
    </row>
    <row r="217" spans="19:154" x14ac:dyDescent="0.15">
      <c r="S217" s="56">
        <v>214</v>
      </c>
      <c r="T217" s="40">
        <f>引用信息!W236</f>
        <v>178.69059823431925</v>
      </c>
      <c r="U217" s="40">
        <f>引用信息!X236</f>
        <v>12.711316661836937</v>
      </c>
      <c r="V217" s="40">
        <f>引用信息!Y236</f>
        <v>5.0747399999999994</v>
      </c>
      <c r="W217" s="40">
        <f>引用信息!Z236</f>
        <v>1.3614496613437501</v>
      </c>
      <c r="X217" s="40">
        <f>引用信息!AA236</f>
        <v>0.39392669249999984</v>
      </c>
      <c r="Y217" s="37">
        <f>IF(INT(求节点($J$4:$J$21,$I$4:$I$21,节奏总纲!AD217))&gt;$I$21,$I$21,INT(求节点($J$4:$J$21,$I$4:$I$21,节奏总纲!AD217)))</f>
        <v>18</v>
      </c>
      <c r="Z217" s="37">
        <f>IF(INT(求节点($J$4:$J$21,$I$4:$I$21,节奏总纲!AE217))&gt;$I$21,$I$21,INT(求节点($J$4:$J$21,$I$4:$I$21,节奏总纲!AE217)))</f>
        <v>18</v>
      </c>
      <c r="AA217" s="37">
        <f>IF(INT(求节点($J$4:$J$21,$I$4:$I$21,节奏总纲!AF217))&gt;$I$21,$I$21,INT(求节点($J$4:$J$21,$I$4:$I$21,节奏总纲!AF217)))</f>
        <v>18</v>
      </c>
      <c r="AB217" s="37">
        <f>IF(INT(求节点($J$4:$J$21,$I$4:$I$21,节奏总纲!AG217))&gt;$I$21,$I$21,INT(求节点($J$4:$J$21,$I$4:$I$21,节奏总纲!AG217)))</f>
        <v>18</v>
      </c>
      <c r="AC217" s="37">
        <f>IF(INT(求节点($J$4:$J$21,$I$4:$I$21,节奏总纲!AH217))&gt;$I$21,$I$21,INT(求节点($J$4:$J$21,$I$4:$I$21,节奏总纲!AH217)))</f>
        <v>18</v>
      </c>
      <c r="AD217" s="56">
        <f>('[2]功能-行军令'!F$7+'[2]功能-行军令'!F$14+24*60/'[2]功能-行军令'!$F$18)*'[2]功能-行军令'!$AJ$7</f>
        <v>27.599999999999998</v>
      </c>
      <c r="AE217" s="56">
        <f>('[2]功能-行军令'!G$7+'[2]功能-行军令'!G$14+24*60/'[2]功能-行军令'!$F$18)*'[2]功能-行军令'!$AJ$7</f>
        <v>40.199999999999996</v>
      </c>
      <c r="AF217" s="56">
        <f>('[2]功能-行军令'!H$7+'[2]功能-行军令'!H$14+24*60/'[2]功能-行军令'!$F$18)*'[2]功能-行军令'!$AJ$7</f>
        <v>54.6</v>
      </c>
      <c r="AG217" s="56">
        <f>('[2]功能-行军令'!I$7+'[2]功能-行军令'!I$14+24*60/'[2]功能-行军令'!$F$18)*'[2]功能-行军令'!$AJ$7</f>
        <v>61.8</v>
      </c>
      <c r="AH217" s="56">
        <f>('[2]功能-行军令'!J$7+'[2]功能-行军令'!J$14+24*60/'[2]功能-行军令'!$F$18)*'[2]功能-行军令'!$AJ$7</f>
        <v>61.8</v>
      </c>
      <c r="AI217" s="56"/>
      <c r="AK217" s="56"/>
      <c r="AL217" s="56">
        <v>214</v>
      </c>
      <c r="AM217" s="28">
        <f t="shared" ca="1" si="205"/>
        <v>8.9667976980624626</v>
      </c>
      <c r="AN217" s="28">
        <f t="shared" ca="1" si="205"/>
        <v>4.8570154197838331</v>
      </c>
      <c r="AO217" s="28">
        <f t="shared" ca="1" si="205"/>
        <v>3.0675886861792625</v>
      </c>
      <c r="AP217" s="28">
        <f t="shared" ca="1" si="205"/>
        <v>2.1194249104511269</v>
      </c>
      <c r="AQ217" s="28">
        <f t="shared" ca="1" si="205"/>
        <v>1.8650939211969919</v>
      </c>
      <c r="AR217" s="28">
        <f t="shared" ca="1" si="205"/>
        <v>1.8650939211969919</v>
      </c>
      <c r="AS217" s="28">
        <f t="shared" ca="1" si="205"/>
        <v>1.8650939211969919</v>
      </c>
      <c r="AT217" s="28">
        <f t="shared" ca="1" si="205"/>
        <v>1.8650939211969919</v>
      </c>
      <c r="AU217" s="28">
        <f t="shared" ca="1" si="183"/>
        <v>1.8650939211969919</v>
      </c>
      <c r="AV217" s="28">
        <f t="shared" ca="1" si="191"/>
        <v>1.8650939211969919</v>
      </c>
      <c r="AW217" s="28">
        <f t="shared" ca="1" si="191"/>
        <v>1.8650939211969919</v>
      </c>
      <c r="AX217" s="28">
        <f t="shared" ca="1" si="191"/>
        <v>3.7301878423939838</v>
      </c>
      <c r="AY217" s="28">
        <f t="shared" ca="1" si="191"/>
        <v>5.5952817635909753</v>
      </c>
      <c r="AZ217" s="28">
        <f t="shared" ca="1" si="191"/>
        <v>9.32546960598496</v>
      </c>
      <c r="BA217" s="28">
        <f t="shared" ca="1" si="192"/>
        <v>18.65093921196992</v>
      </c>
      <c r="BB217" s="28">
        <f t="shared" ca="1" si="192"/>
        <v>37.30187842393984</v>
      </c>
      <c r="BC217" s="28">
        <f t="shared" ca="1" si="192"/>
        <v>74.60375684787968</v>
      </c>
      <c r="BD217" s="28">
        <f t="shared" ca="1" si="192"/>
        <v>149.20751369575936</v>
      </c>
      <c r="BE217" s="28"/>
      <c r="BF217" s="28">
        <f t="shared" ca="1" si="184"/>
        <v>330.48151155437432</v>
      </c>
      <c r="BG217" s="28"/>
      <c r="BI217" s="28"/>
      <c r="BJ217" s="28"/>
      <c r="BK217" s="28"/>
      <c r="BL217" s="56">
        <v>214</v>
      </c>
      <c r="BM217" s="56">
        <f t="shared" ca="1" si="200"/>
        <v>7.5874777096418633</v>
      </c>
      <c r="BN217" s="56">
        <f t="shared" ca="1" si="200"/>
        <v>4.1098837593893425</v>
      </c>
      <c r="BO217" s="56">
        <f t="shared" ca="1" si="200"/>
        <v>2.5957160585616901</v>
      </c>
      <c r="BP217" s="56">
        <f t="shared" ca="1" si="200"/>
        <v>1.7934038222789856</v>
      </c>
      <c r="BQ217" s="56">
        <f t="shared" ca="1" si="200"/>
        <v>1.5781953636055075</v>
      </c>
      <c r="BR217" s="56">
        <f t="shared" ca="1" si="200"/>
        <v>1.5781953636055075</v>
      </c>
      <c r="BS217" s="56">
        <f t="shared" ca="1" si="200"/>
        <v>1.5781953636055075</v>
      </c>
      <c r="BT217" s="56">
        <f t="shared" ca="1" si="200"/>
        <v>1.5781953636055075</v>
      </c>
      <c r="BU217" s="56">
        <f t="shared" ca="1" si="200"/>
        <v>1.5781953636055075</v>
      </c>
      <c r="BV217" s="56">
        <f t="shared" ca="1" si="200"/>
        <v>1.5781953636055075</v>
      </c>
      <c r="BW217" s="56">
        <f t="shared" ca="1" si="200"/>
        <v>1.5781953636055075</v>
      </c>
      <c r="BX217" s="56">
        <f t="shared" ca="1" si="200"/>
        <v>3.156390727211015</v>
      </c>
      <c r="BY217" s="56">
        <f t="shared" ca="1" si="200"/>
        <v>4.7345860908165225</v>
      </c>
      <c r="BZ217" s="56">
        <f t="shared" ca="1" si="200"/>
        <v>7.8909768180275375</v>
      </c>
      <c r="CA217" s="82">
        <f t="shared" ca="1" si="193"/>
        <v>15.781953636055075</v>
      </c>
      <c r="CB217" s="82">
        <f t="shared" ca="1" si="193"/>
        <v>31.56390727211015</v>
      </c>
      <c r="CC217" s="82">
        <f t="shared" ca="1" si="193"/>
        <v>63.1278145442203</v>
      </c>
      <c r="CD217" s="82">
        <f t="shared" ca="1" si="193"/>
        <v>126.2556290884406</v>
      </c>
      <c r="CE217" s="56">
        <f t="shared" ca="1" si="201"/>
        <v>0.78614604585514591</v>
      </c>
      <c r="CF217" s="56">
        <f t="shared" ca="1" si="201"/>
        <v>0.42582910817153735</v>
      </c>
      <c r="CG217" s="56">
        <f t="shared" ca="1" si="201"/>
        <v>0.26894469989781306</v>
      </c>
      <c r="CH217" s="56">
        <f t="shared" ca="1" si="201"/>
        <v>0.18581633811121628</v>
      </c>
      <c r="CI217" s="56">
        <f t="shared" ca="1" si="201"/>
        <v>0.16351837753787035</v>
      </c>
      <c r="CJ217" s="56">
        <f t="shared" ca="1" si="201"/>
        <v>0.16351837753787035</v>
      </c>
      <c r="CK217" s="56">
        <f t="shared" ca="1" si="201"/>
        <v>0.16351837753787035</v>
      </c>
      <c r="CL217" s="56">
        <f t="shared" ca="1" si="201"/>
        <v>0.16351837753787035</v>
      </c>
      <c r="CM217" s="56">
        <f t="shared" ca="1" si="201"/>
        <v>0.16351837753787035</v>
      </c>
      <c r="CN217" s="56">
        <f t="shared" ca="1" si="201"/>
        <v>0.16351837753787035</v>
      </c>
      <c r="CO217" s="56">
        <f t="shared" ca="1" si="201"/>
        <v>0.16351837753787035</v>
      </c>
      <c r="CP217" s="56">
        <f t="shared" ca="1" si="201"/>
        <v>0.3270367550757407</v>
      </c>
      <c r="CQ217" s="56">
        <f t="shared" ca="1" si="201"/>
        <v>0.490555132613611</v>
      </c>
      <c r="CR217" s="56">
        <f t="shared" ca="1" si="201"/>
        <v>0.81759188768935176</v>
      </c>
      <c r="CS217" s="82">
        <f t="shared" ca="1" si="194"/>
        <v>1.6351837753787035</v>
      </c>
      <c r="CT217" s="82">
        <f t="shared" ca="1" si="194"/>
        <v>3.270367550757407</v>
      </c>
      <c r="CU217" s="82">
        <f t="shared" ca="1" si="194"/>
        <v>6.5407351015148141</v>
      </c>
      <c r="CV217" s="82">
        <f t="shared" ca="1" si="194"/>
        <v>13.081470203029628</v>
      </c>
      <c r="CW217" s="56">
        <f t="shared" ca="1" si="202"/>
        <v>0.42627815999999996</v>
      </c>
      <c r="CX217" s="56">
        <f t="shared" ca="1" si="202"/>
        <v>0.23090067</v>
      </c>
      <c r="CY217" s="56">
        <f t="shared" ca="1" si="202"/>
        <v>0.14583200210526315</v>
      </c>
      <c r="CZ217" s="56">
        <f t="shared" ca="1" si="202"/>
        <v>0.10075665599999999</v>
      </c>
      <c r="DA217" s="56">
        <f t="shared" ca="1" si="202"/>
        <v>8.8665857279999996E-2</v>
      </c>
      <c r="DB217" s="56">
        <f t="shared" ca="1" si="202"/>
        <v>8.8665857279999996E-2</v>
      </c>
      <c r="DC217" s="56">
        <f t="shared" ca="1" si="202"/>
        <v>8.8665857279999996E-2</v>
      </c>
      <c r="DD217" s="56">
        <f t="shared" ca="1" si="202"/>
        <v>8.8665857279999996E-2</v>
      </c>
      <c r="DE217" s="56">
        <f t="shared" ca="1" si="202"/>
        <v>8.8665857279999996E-2</v>
      </c>
      <c r="DF217" s="56">
        <f t="shared" ca="1" si="202"/>
        <v>8.8665857279999996E-2</v>
      </c>
      <c r="DG217" s="56">
        <f t="shared" ca="1" si="202"/>
        <v>8.8665857279999996E-2</v>
      </c>
      <c r="DH217" s="56">
        <f t="shared" ca="1" si="202"/>
        <v>0.17733171455999999</v>
      </c>
      <c r="DI217" s="56">
        <f t="shared" ca="1" si="202"/>
        <v>0.26599757183999995</v>
      </c>
      <c r="DJ217" s="56">
        <f t="shared" ca="1" si="202"/>
        <v>0.44332928640000002</v>
      </c>
      <c r="DK217" s="82">
        <f t="shared" ca="1" si="195"/>
        <v>0.88665857280000004</v>
      </c>
      <c r="DL217" s="82">
        <f t="shared" ca="1" si="195"/>
        <v>1.7733171456000001</v>
      </c>
      <c r="DM217" s="82">
        <f t="shared" ca="1" si="195"/>
        <v>3.5466342912000002</v>
      </c>
      <c r="DN217" s="82">
        <f t="shared" ca="1" si="195"/>
        <v>7.0932685824000004</v>
      </c>
      <c r="DO217" s="56">
        <f t="shared" ca="1" si="203"/>
        <v>0.12944244472468269</v>
      </c>
      <c r="DP217" s="56">
        <f t="shared" ca="1" si="203"/>
        <v>7.0114657559203125E-2</v>
      </c>
      <c r="DQ217" s="56">
        <f t="shared" ca="1" si="203"/>
        <v>4.4282941616338813E-2</v>
      </c>
      <c r="DR217" s="56">
        <f t="shared" ca="1" si="203"/>
        <v>3.0595486934924997E-2</v>
      </c>
      <c r="DS217" s="56">
        <f t="shared" ca="1" si="203"/>
        <v>2.6924028502733999E-2</v>
      </c>
      <c r="DT217" s="56">
        <f t="shared" ca="1" si="203"/>
        <v>2.6924028502733999E-2</v>
      </c>
      <c r="DU217" s="56">
        <f t="shared" ca="1" si="203"/>
        <v>2.6924028502733999E-2</v>
      </c>
      <c r="DV217" s="56">
        <f t="shared" ca="1" si="203"/>
        <v>2.6924028502733999E-2</v>
      </c>
      <c r="DW217" s="56">
        <f t="shared" ca="1" si="203"/>
        <v>2.6924028502733999E-2</v>
      </c>
      <c r="DX217" s="56">
        <f t="shared" ca="1" si="203"/>
        <v>2.6924028502733999E-2</v>
      </c>
      <c r="DY217" s="56">
        <f t="shared" ca="1" si="203"/>
        <v>2.6924028502733999E-2</v>
      </c>
      <c r="DZ217" s="56">
        <f t="shared" ca="1" si="203"/>
        <v>5.3848057005467999E-2</v>
      </c>
      <c r="EA217" s="56">
        <f t="shared" ca="1" si="203"/>
        <v>8.0772085508202016E-2</v>
      </c>
      <c r="EB217" s="56">
        <f t="shared" ca="1" si="203"/>
        <v>0.13462014251366999</v>
      </c>
      <c r="EC217" s="82">
        <f t="shared" ca="1" si="198"/>
        <v>0.26924028502733999</v>
      </c>
      <c r="ED217" s="82">
        <f t="shared" ca="1" si="198"/>
        <v>0.53848057005467997</v>
      </c>
      <c r="EE217" s="82">
        <f t="shared" ca="1" si="198"/>
        <v>1.0769611401093599</v>
      </c>
      <c r="EF217" s="82">
        <f t="shared" ca="1" si="196"/>
        <v>2.1539222802187199</v>
      </c>
      <c r="EG217" s="56">
        <f t="shared" ca="1" si="204"/>
        <v>3.7453337840769214E-2</v>
      </c>
      <c r="EH217" s="56">
        <f t="shared" ca="1" si="204"/>
        <v>2.0287224663749992E-2</v>
      </c>
      <c r="EI217" s="56">
        <f t="shared" ca="1" si="204"/>
        <v>1.281298399815789E-2</v>
      </c>
      <c r="EJ217" s="56">
        <f t="shared" ca="1" si="204"/>
        <v>8.8526071259999953E-3</v>
      </c>
      <c r="EK217" s="56">
        <f t="shared" ca="1" si="204"/>
        <v>7.7902942708799969E-3</v>
      </c>
      <c r="EL217" s="56">
        <f t="shared" ca="1" si="204"/>
        <v>7.7902942708799969E-3</v>
      </c>
      <c r="EM217" s="56">
        <f t="shared" ca="1" si="204"/>
        <v>7.7902942708799969E-3</v>
      </c>
      <c r="EN217" s="56">
        <f t="shared" ca="1" si="204"/>
        <v>7.7902942708799969E-3</v>
      </c>
      <c r="EO217" s="56">
        <f t="shared" ca="1" si="204"/>
        <v>7.7902942708799969E-3</v>
      </c>
      <c r="EP217" s="56">
        <f t="shared" ca="1" si="204"/>
        <v>7.7902942708799969E-3</v>
      </c>
      <c r="EQ217" s="56">
        <f t="shared" ca="1" si="204"/>
        <v>7.7902942708799969E-3</v>
      </c>
      <c r="ER217" s="56">
        <f t="shared" ca="1" si="204"/>
        <v>1.5580588541759994E-2</v>
      </c>
      <c r="ES217" s="56">
        <f t="shared" ca="1" si="204"/>
        <v>2.3370882812639986E-2</v>
      </c>
      <c r="ET217" s="56">
        <f t="shared" ca="1" si="204"/>
        <v>3.8951471354399983E-2</v>
      </c>
      <c r="EU217" s="82">
        <f t="shared" ca="1" si="199"/>
        <v>7.7902942708799966E-2</v>
      </c>
      <c r="EV217" s="82">
        <f t="shared" ca="1" si="199"/>
        <v>0.15580588541759993</v>
      </c>
      <c r="EW217" s="82">
        <f t="shared" ca="1" si="199"/>
        <v>0.31161177083519986</v>
      </c>
      <c r="EX217" s="82">
        <f t="shared" ca="1" si="197"/>
        <v>0.62322354167039973</v>
      </c>
    </row>
    <row r="218" spans="19:154" x14ac:dyDescent="0.15">
      <c r="S218" s="56">
        <v>215</v>
      </c>
      <c r="T218" s="40">
        <f>引用信息!W237</f>
        <v>177.6169208200358</v>
      </c>
      <c r="U218" s="40">
        <f>引用信息!X237</f>
        <v>12.634939651851651</v>
      </c>
      <c r="V218" s="40">
        <f>引用信息!Y237</f>
        <v>5.0442479999999987</v>
      </c>
      <c r="W218" s="40">
        <f>引用信息!Z237</f>
        <v>1.3532692771125001</v>
      </c>
      <c r="X218" s="40">
        <f>引用信息!AA237</f>
        <v>0.39155975099999984</v>
      </c>
      <c r="Y218" s="37">
        <f>IF(INT(求节点($J$4:$J$21,$I$4:$I$21,节奏总纲!AD218))&gt;$I$21,$I$21,INT(求节点($J$4:$J$21,$I$4:$I$21,节奏总纲!AD218)))</f>
        <v>18</v>
      </c>
      <c r="Z218" s="37">
        <f>IF(INT(求节点($J$4:$J$21,$I$4:$I$21,节奏总纲!AE218))&gt;$I$21,$I$21,INT(求节点($J$4:$J$21,$I$4:$I$21,节奏总纲!AE218)))</f>
        <v>18</v>
      </c>
      <c r="AA218" s="37">
        <f>IF(INT(求节点($J$4:$J$21,$I$4:$I$21,节奏总纲!AF218))&gt;$I$21,$I$21,INT(求节点($J$4:$J$21,$I$4:$I$21,节奏总纲!AF218)))</f>
        <v>18</v>
      </c>
      <c r="AB218" s="37">
        <f>IF(INT(求节点($J$4:$J$21,$I$4:$I$21,节奏总纲!AG218))&gt;$I$21,$I$21,INT(求节点($J$4:$J$21,$I$4:$I$21,节奏总纲!AG218)))</f>
        <v>18</v>
      </c>
      <c r="AC218" s="37">
        <f>IF(INT(求节点($J$4:$J$21,$I$4:$I$21,节奏总纲!AH218))&gt;$I$21,$I$21,INT(求节点($J$4:$J$21,$I$4:$I$21,节奏总纲!AH218)))</f>
        <v>18</v>
      </c>
      <c r="AD218" s="56">
        <f>('[2]功能-行军令'!F$7+'[2]功能-行军令'!F$14+24*60/'[2]功能-行军令'!$F$18)*'[2]功能-行军令'!$AJ$7</f>
        <v>27.599999999999998</v>
      </c>
      <c r="AE218" s="56">
        <f>('[2]功能-行军令'!G$7+'[2]功能-行军令'!G$14+24*60/'[2]功能-行军令'!$F$18)*'[2]功能-行军令'!$AJ$7</f>
        <v>40.199999999999996</v>
      </c>
      <c r="AF218" s="56">
        <f>('[2]功能-行军令'!H$7+'[2]功能-行军令'!H$14+24*60/'[2]功能-行军令'!$F$18)*'[2]功能-行军令'!$AJ$7</f>
        <v>54.6</v>
      </c>
      <c r="AG218" s="56">
        <f>('[2]功能-行军令'!I$7+'[2]功能-行军令'!I$14+24*60/'[2]功能-行军令'!$F$18)*'[2]功能-行军令'!$AJ$7</f>
        <v>61.8</v>
      </c>
      <c r="AH218" s="56">
        <f>('[2]功能-行军令'!J$7+'[2]功能-行军令'!J$14+24*60/'[2]功能-行军令'!$F$18)*'[2]功能-行军令'!$AJ$7</f>
        <v>61.8</v>
      </c>
      <c r="AI218" s="56"/>
      <c r="AK218" s="56"/>
      <c r="AL218" s="56">
        <v>215</v>
      </c>
      <c r="AM218" s="28">
        <f t="shared" ca="1" si="205"/>
        <v>8.9129199436535025</v>
      </c>
      <c r="AN218" s="28">
        <f t="shared" ca="1" si="205"/>
        <v>4.8278316361456461</v>
      </c>
      <c r="AO218" s="28">
        <f t="shared" ca="1" si="205"/>
        <v>3.0491568228288286</v>
      </c>
      <c r="AP218" s="28">
        <f t="shared" ca="1" si="205"/>
        <v>2.106690168499918</v>
      </c>
      <c r="AQ218" s="28">
        <f t="shared" ca="1" si="205"/>
        <v>1.8538873482799283</v>
      </c>
      <c r="AR218" s="28">
        <f t="shared" ca="1" si="205"/>
        <v>1.8538873482799283</v>
      </c>
      <c r="AS218" s="28">
        <f t="shared" ca="1" si="205"/>
        <v>1.8538873482799283</v>
      </c>
      <c r="AT218" s="28">
        <f t="shared" ca="1" si="205"/>
        <v>1.8538873482799283</v>
      </c>
      <c r="AU218" s="28">
        <f t="shared" ca="1" si="183"/>
        <v>1.8538873482799283</v>
      </c>
      <c r="AV218" s="28">
        <f t="shared" ca="1" si="191"/>
        <v>1.8538873482799283</v>
      </c>
      <c r="AW218" s="28">
        <f t="shared" ca="1" si="191"/>
        <v>1.8538873482799283</v>
      </c>
      <c r="AX218" s="28">
        <f t="shared" ca="1" si="191"/>
        <v>3.7077746965598566</v>
      </c>
      <c r="AY218" s="28">
        <f t="shared" ca="1" si="191"/>
        <v>5.5616620448397844</v>
      </c>
      <c r="AZ218" s="28">
        <f t="shared" ca="1" si="191"/>
        <v>9.269436741399641</v>
      </c>
      <c r="BA218" s="28">
        <f t="shared" ca="1" si="192"/>
        <v>18.538873482799282</v>
      </c>
      <c r="BB218" s="28">
        <f t="shared" ca="1" si="192"/>
        <v>37.077746965598564</v>
      </c>
      <c r="BC218" s="28">
        <f t="shared" ca="1" si="192"/>
        <v>74.155493931197128</v>
      </c>
      <c r="BD218" s="28">
        <f t="shared" ca="1" si="192"/>
        <v>148.31098786239426</v>
      </c>
      <c r="BE218" s="28"/>
      <c r="BF218" s="28">
        <f t="shared" ca="1" si="184"/>
        <v>328.49578573387589</v>
      </c>
      <c r="BG218" s="28"/>
      <c r="BI218" s="28"/>
      <c r="BJ218" s="28"/>
      <c r="BK218" s="28"/>
      <c r="BL218" s="56">
        <v>215</v>
      </c>
      <c r="BM218" s="56">
        <f t="shared" ca="1" si="200"/>
        <v>7.5418877148199801</v>
      </c>
      <c r="BN218" s="56">
        <f t="shared" ca="1" si="200"/>
        <v>4.0851891788608228</v>
      </c>
      <c r="BO218" s="56">
        <f t="shared" ca="1" si="200"/>
        <v>2.5801194813857826</v>
      </c>
      <c r="BP218" s="56">
        <f t="shared" ca="1" si="200"/>
        <v>1.7826280053210861</v>
      </c>
      <c r="BQ218" s="56">
        <f t="shared" ca="1" si="200"/>
        <v>1.5687126446825559</v>
      </c>
      <c r="BR218" s="56">
        <f t="shared" ca="1" si="200"/>
        <v>1.5687126446825559</v>
      </c>
      <c r="BS218" s="56">
        <f t="shared" ca="1" si="200"/>
        <v>1.5687126446825559</v>
      </c>
      <c r="BT218" s="56">
        <f t="shared" ca="1" si="200"/>
        <v>1.5687126446825559</v>
      </c>
      <c r="BU218" s="56">
        <f t="shared" ca="1" si="200"/>
        <v>1.5687126446825559</v>
      </c>
      <c r="BV218" s="56">
        <f t="shared" ca="1" si="200"/>
        <v>1.5687126446825559</v>
      </c>
      <c r="BW218" s="56">
        <f t="shared" ca="1" si="200"/>
        <v>1.5687126446825559</v>
      </c>
      <c r="BX218" s="56">
        <f t="shared" ca="1" si="200"/>
        <v>3.1374252893651118</v>
      </c>
      <c r="BY218" s="56">
        <f t="shared" ca="1" si="200"/>
        <v>4.7061379340476677</v>
      </c>
      <c r="BZ218" s="56">
        <f t="shared" ca="1" si="200"/>
        <v>7.8435632234127803</v>
      </c>
      <c r="CA218" s="82">
        <f t="shared" ca="1" si="193"/>
        <v>15.687126446825561</v>
      </c>
      <c r="CB218" s="82">
        <f t="shared" ca="1" si="193"/>
        <v>31.374252893651121</v>
      </c>
      <c r="CC218" s="82">
        <f t="shared" ca="1" si="193"/>
        <v>62.748505787302243</v>
      </c>
      <c r="CD218" s="82">
        <f t="shared" ca="1" si="193"/>
        <v>125.49701157460449</v>
      </c>
      <c r="CE218" s="56">
        <f t="shared" ca="1" si="201"/>
        <v>0.78142242154528663</v>
      </c>
      <c r="CF218" s="56">
        <f t="shared" ca="1" si="201"/>
        <v>0.42327047833703024</v>
      </c>
      <c r="CG218" s="56">
        <f t="shared" ca="1" si="201"/>
        <v>0.26732872316022965</v>
      </c>
      <c r="CH218" s="56">
        <f t="shared" ca="1" si="201"/>
        <v>0.18469984509252227</v>
      </c>
      <c r="CI218" s="56">
        <f t="shared" ca="1" si="201"/>
        <v>0.16253586368141962</v>
      </c>
      <c r="CJ218" s="56">
        <f t="shared" ca="1" si="201"/>
        <v>0.16253586368141962</v>
      </c>
      <c r="CK218" s="56">
        <f t="shared" ca="1" si="201"/>
        <v>0.16253586368141962</v>
      </c>
      <c r="CL218" s="56">
        <f t="shared" ca="1" si="201"/>
        <v>0.16253586368141962</v>
      </c>
      <c r="CM218" s="56">
        <f t="shared" ca="1" si="201"/>
        <v>0.16253586368141962</v>
      </c>
      <c r="CN218" s="56">
        <f t="shared" ca="1" si="201"/>
        <v>0.16253586368141962</v>
      </c>
      <c r="CO218" s="56">
        <f t="shared" ca="1" si="201"/>
        <v>0.16253586368141962</v>
      </c>
      <c r="CP218" s="56">
        <f t="shared" ca="1" si="201"/>
        <v>0.32507172736283924</v>
      </c>
      <c r="CQ218" s="56">
        <f t="shared" ca="1" si="201"/>
        <v>0.48760759104425888</v>
      </c>
      <c r="CR218" s="56">
        <f t="shared" ca="1" si="201"/>
        <v>0.81267931840709806</v>
      </c>
      <c r="CS218" s="82">
        <f t="shared" ca="1" si="194"/>
        <v>1.6253586368141961</v>
      </c>
      <c r="CT218" s="82">
        <f t="shared" ca="1" si="194"/>
        <v>3.2507172736283922</v>
      </c>
      <c r="CU218" s="82">
        <f t="shared" ca="1" si="194"/>
        <v>6.5014345472567845</v>
      </c>
      <c r="CV218" s="82">
        <f t="shared" ca="1" si="194"/>
        <v>13.002869094513569</v>
      </c>
      <c r="CW218" s="56">
        <f t="shared" ca="1" si="202"/>
        <v>0.42371683199999993</v>
      </c>
      <c r="CX218" s="56">
        <f t="shared" ca="1" si="202"/>
        <v>0.22951328399999996</v>
      </c>
      <c r="CY218" s="56">
        <f t="shared" ca="1" si="202"/>
        <v>0.14495575831578944</v>
      </c>
      <c r="CZ218" s="56">
        <f t="shared" ca="1" si="202"/>
        <v>0.10015125119999997</v>
      </c>
      <c r="DA218" s="56">
        <f t="shared" ca="1" si="202"/>
        <v>8.8133101055999988E-2</v>
      </c>
      <c r="DB218" s="56">
        <f t="shared" ca="1" si="202"/>
        <v>8.8133101055999988E-2</v>
      </c>
      <c r="DC218" s="56">
        <f t="shared" ca="1" si="202"/>
        <v>8.8133101055999988E-2</v>
      </c>
      <c r="DD218" s="56">
        <f t="shared" ca="1" si="202"/>
        <v>8.8133101055999988E-2</v>
      </c>
      <c r="DE218" s="56">
        <f t="shared" ca="1" si="202"/>
        <v>8.8133101055999988E-2</v>
      </c>
      <c r="DF218" s="56">
        <f t="shared" ca="1" si="202"/>
        <v>8.8133101055999988E-2</v>
      </c>
      <c r="DG218" s="56">
        <f t="shared" ca="1" si="202"/>
        <v>8.8133101055999988E-2</v>
      </c>
      <c r="DH218" s="56">
        <f t="shared" ca="1" si="202"/>
        <v>0.17626620211199998</v>
      </c>
      <c r="DI218" s="56">
        <f t="shared" ca="1" si="202"/>
        <v>0.26439930316799992</v>
      </c>
      <c r="DJ218" s="56">
        <f t="shared" ca="1" si="202"/>
        <v>0.44066550527999993</v>
      </c>
      <c r="DK218" s="82">
        <f t="shared" ca="1" si="195"/>
        <v>0.88133101055999985</v>
      </c>
      <c r="DL218" s="82">
        <f t="shared" ca="1" si="195"/>
        <v>1.7626620211199997</v>
      </c>
      <c r="DM218" s="82">
        <f t="shared" ca="1" si="195"/>
        <v>3.5253240422399994</v>
      </c>
      <c r="DN218" s="82">
        <f t="shared" ca="1" si="195"/>
        <v>7.0506480844799988</v>
      </c>
      <c r="DO218" s="56">
        <f t="shared" ca="1" si="203"/>
        <v>0.12866467896238848</v>
      </c>
      <c r="DP218" s="56">
        <f t="shared" ca="1" si="203"/>
        <v>6.9693367771293757E-2</v>
      </c>
      <c r="DQ218" s="56">
        <f t="shared" ca="1" si="203"/>
        <v>4.401686385555395E-2</v>
      </c>
      <c r="DR218" s="56">
        <f t="shared" ca="1" si="203"/>
        <v>3.041165139111E-2</v>
      </c>
      <c r="DS218" s="56">
        <f t="shared" ca="1" si="203"/>
        <v>2.6762253224176802E-2</v>
      </c>
      <c r="DT218" s="56">
        <f t="shared" ca="1" si="203"/>
        <v>2.6762253224176802E-2</v>
      </c>
      <c r="DU218" s="56">
        <f t="shared" ca="1" si="203"/>
        <v>2.6762253224176802E-2</v>
      </c>
      <c r="DV218" s="56">
        <f t="shared" ca="1" si="203"/>
        <v>2.6762253224176802E-2</v>
      </c>
      <c r="DW218" s="56">
        <f t="shared" ca="1" si="203"/>
        <v>2.6762253224176802E-2</v>
      </c>
      <c r="DX218" s="56">
        <f t="shared" ca="1" si="203"/>
        <v>2.6762253224176802E-2</v>
      </c>
      <c r="DY218" s="56">
        <f t="shared" ca="1" si="203"/>
        <v>2.6762253224176802E-2</v>
      </c>
      <c r="DZ218" s="56">
        <f t="shared" ca="1" si="203"/>
        <v>5.3524506448353604E-2</v>
      </c>
      <c r="EA218" s="56">
        <f t="shared" ca="1" si="203"/>
        <v>8.0286759672530392E-2</v>
      </c>
      <c r="EB218" s="56">
        <f t="shared" ca="1" si="203"/>
        <v>0.13381126612088401</v>
      </c>
      <c r="EC218" s="82">
        <f t="shared" ca="1" si="198"/>
        <v>0.26762253224176802</v>
      </c>
      <c r="ED218" s="82">
        <f t="shared" ca="1" si="198"/>
        <v>0.53524506448353604</v>
      </c>
      <c r="EE218" s="82">
        <f t="shared" ca="1" si="198"/>
        <v>1.0704901289670721</v>
      </c>
      <c r="EF218" s="82">
        <f t="shared" ca="1" si="196"/>
        <v>2.1409802579341441</v>
      </c>
      <c r="EG218" s="56">
        <f t="shared" ca="1" si="204"/>
        <v>3.7228296325846136E-2</v>
      </c>
      <c r="EH218" s="56">
        <f t="shared" ca="1" si="204"/>
        <v>2.0165327176499992E-2</v>
      </c>
      <c r="EI218" s="56">
        <f t="shared" ca="1" si="204"/>
        <v>1.2735996111473679E-2</v>
      </c>
      <c r="EJ218" s="56">
        <f t="shared" ca="1" si="204"/>
        <v>8.7994154951999953E-3</v>
      </c>
      <c r="EK218" s="56">
        <f t="shared" ca="1" si="204"/>
        <v>7.7434856357759966E-3</v>
      </c>
      <c r="EL218" s="56">
        <f t="shared" ca="1" si="204"/>
        <v>7.7434856357759966E-3</v>
      </c>
      <c r="EM218" s="56">
        <f t="shared" ca="1" si="204"/>
        <v>7.7434856357759966E-3</v>
      </c>
      <c r="EN218" s="56">
        <f t="shared" ca="1" si="204"/>
        <v>7.7434856357759966E-3</v>
      </c>
      <c r="EO218" s="56">
        <f t="shared" ca="1" si="204"/>
        <v>7.7434856357759966E-3</v>
      </c>
      <c r="EP218" s="56">
        <f t="shared" ca="1" si="204"/>
        <v>7.7434856357759966E-3</v>
      </c>
      <c r="EQ218" s="56">
        <f t="shared" ca="1" si="204"/>
        <v>7.7434856357759966E-3</v>
      </c>
      <c r="ER218" s="56">
        <f t="shared" ca="1" si="204"/>
        <v>1.5486971271551993E-2</v>
      </c>
      <c r="ES218" s="56">
        <f t="shared" ca="1" si="204"/>
        <v>2.3230456907327987E-2</v>
      </c>
      <c r="ET218" s="56">
        <f t="shared" ca="1" si="204"/>
        <v>3.8717428178879992E-2</v>
      </c>
      <c r="EU218" s="82">
        <f t="shared" ca="1" si="199"/>
        <v>7.7434856357759985E-2</v>
      </c>
      <c r="EV218" s="82">
        <f t="shared" ca="1" si="199"/>
        <v>0.15486971271551997</v>
      </c>
      <c r="EW218" s="82">
        <f t="shared" ca="1" si="199"/>
        <v>0.30973942543103994</v>
      </c>
      <c r="EX218" s="82">
        <f t="shared" ca="1" si="197"/>
        <v>0.61947885086207988</v>
      </c>
    </row>
    <row r="219" spans="19:154" x14ac:dyDescent="0.15">
      <c r="S219" s="56">
        <v>216</v>
      </c>
      <c r="T219" s="40">
        <f>引用信息!W238</f>
        <v>176.54324340575235</v>
      </c>
      <c r="U219" s="40">
        <f>引用信息!X238</f>
        <v>12.558562641866365</v>
      </c>
      <c r="V219" s="40">
        <f>引用信息!Y238</f>
        <v>5.013755999999999</v>
      </c>
      <c r="W219" s="40">
        <f>引用信息!Z238</f>
        <v>1.3450888928812501</v>
      </c>
      <c r="X219" s="40">
        <f>引用信息!AA238</f>
        <v>0.38919280949999985</v>
      </c>
      <c r="Y219" s="37">
        <f>IF(INT(求节点($J$4:$J$21,$I$4:$I$21,节奏总纲!AD219))&gt;$I$21,$I$21,INT(求节点($J$4:$J$21,$I$4:$I$21,节奏总纲!AD219)))</f>
        <v>18</v>
      </c>
      <c r="Z219" s="37">
        <f>IF(INT(求节点($J$4:$J$21,$I$4:$I$21,节奏总纲!AE219))&gt;$I$21,$I$21,INT(求节点($J$4:$J$21,$I$4:$I$21,节奏总纲!AE219)))</f>
        <v>18</v>
      </c>
      <c r="AA219" s="37">
        <f>IF(INT(求节点($J$4:$J$21,$I$4:$I$21,节奏总纲!AF219))&gt;$I$21,$I$21,INT(求节点($J$4:$J$21,$I$4:$I$21,节奏总纲!AF219)))</f>
        <v>18</v>
      </c>
      <c r="AB219" s="37">
        <f>IF(INT(求节点($J$4:$J$21,$I$4:$I$21,节奏总纲!AG219))&gt;$I$21,$I$21,INT(求节点($J$4:$J$21,$I$4:$I$21,节奏总纲!AG219)))</f>
        <v>18</v>
      </c>
      <c r="AC219" s="37">
        <f>IF(INT(求节点($J$4:$J$21,$I$4:$I$21,节奏总纲!AH219))&gt;$I$21,$I$21,INT(求节点($J$4:$J$21,$I$4:$I$21,节奏总纲!AH219)))</f>
        <v>18</v>
      </c>
      <c r="AD219" s="56">
        <f>('[2]功能-行军令'!F$7+'[2]功能-行军令'!F$14+24*60/'[2]功能-行军令'!$F$18)*'[2]功能-行军令'!$AJ$7</f>
        <v>27.599999999999998</v>
      </c>
      <c r="AE219" s="56">
        <f>('[2]功能-行军令'!G$7+'[2]功能-行军令'!G$14+24*60/'[2]功能-行军令'!$F$18)*'[2]功能-行军令'!$AJ$7</f>
        <v>40.199999999999996</v>
      </c>
      <c r="AF219" s="56">
        <f>('[2]功能-行军令'!H$7+'[2]功能-行军令'!H$14+24*60/'[2]功能-行军令'!$F$18)*'[2]功能-行军令'!$AJ$7</f>
        <v>54.6</v>
      </c>
      <c r="AG219" s="56">
        <f>('[2]功能-行军令'!I$7+'[2]功能-行军令'!I$14+24*60/'[2]功能-行军令'!$F$18)*'[2]功能-行军令'!$AJ$7</f>
        <v>61.8</v>
      </c>
      <c r="AH219" s="56">
        <f>('[2]功能-行军令'!J$7+'[2]功能-行军令'!J$14+24*60/'[2]功能-行军令'!$F$18)*'[2]功能-行军令'!$AJ$7</f>
        <v>61.8</v>
      </c>
      <c r="AI219" s="56"/>
      <c r="AK219" s="56"/>
      <c r="AL219" s="56">
        <v>216</v>
      </c>
      <c r="AM219" s="28">
        <f t="shared" ca="1" si="205"/>
        <v>8.8590421892445423</v>
      </c>
      <c r="AN219" s="28">
        <f t="shared" ca="1" si="205"/>
        <v>4.798647852507461</v>
      </c>
      <c r="AO219" s="28">
        <f t="shared" ca="1" si="205"/>
        <v>3.0307249594783965</v>
      </c>
      <c r="AP219" s="28">
        <f t="shared" ca="1" si="205"/>
        <v>2.0939554265487099</v>
      </c>
      <c r="AQ219" s="28">
        <f t="shared" ca="1" si="205"/>
        <v>1.8426807753628649</v>
      </c>
      <c r="AR219" s="28">
        <f t="shared" ca="1" si="205"/>
        <v>1.8426807753628649</v>
      </c>
      <c r="AS219" s="28">
        <f t="shared" ca="1" si="205"/>
        <v>1.8426807753628649</v>
      </c>
      <c r="AT219" s="28">
        <f t="shared" ca="1" si="205"/>
        <v>1.8426807753628649</v>
      </c>
      <c r="AU219" s="28">
        <f t="shared" ca="1" si="183"/>
        <v>1.8426807753628649</v>
      </c>
      <c r="AV219" s="28">
        <f t="shared" ca="1" si="191"/>
        <v>1.8426807753628649</v>
      </c>
      <c r="AW219" s="28">
        <f t="shared" ca="1" si="191"/>
        <v>1.8426807753628649</v>
      </c>
      <c r="AX219" s="28">
        <f t="shared" ca="1" si="191"/>
        <v>3.6853615507257298</v>
      </c>
      <c r="AY219" s="28">
        <f t="shared" ca="1" si="191"/>
        <v>5.5280423260885962</v>
      </c>
      <c r="AZ219" s="28">
        <f t="shared" ca="1" si="191"/>
        <v>9.2134038768143256</v>
      </c>
      <c r="BA219" s="28">
        <f t="shared" ca="1" si="192"/>
        <v>18.426807753628651</v>
      </c>
      <c r="BB219" s="28">
        <f t="shared" ca="1" si="192"/>
        <v>36.853615507257302</v>
      </c>
      <c r="BC219" s="28">
        <f t="shared" ca="1" si="192"/>
        <v>73.707231014514605</v>
      </c>
      <c r="BD219" s="28">
        <f t="shared" ca="1" si="192"/>
        <v>147.41446202902921</v>
      </c>
      <c r="BE219" s="28"/>
      <c r="BF219" s="28">
        <f t="shared" ca="1" si="184"/>
        <v>326.51005991337757</v>
      </c>
      <c r="BG219" s="28"/>
      <c r="BI219" s="28"/>
      <c r="BJ219" s="28"/>
      <c r="BK219" s="28"/>
      <c r="BL219" s="56">
        <v>216</v>
      </c>
      <c r="BM219" s="56">
        <f t="shared" ca="1" si="200"/>
        <v>7.4962977199980987</v>
      </c>
      <c r="BN219" s="56">
        <f t="shared" ca="1" si="200"/>
        <v>4.060494598332304</v>
      </c>
      <c r="BO219" s="56">
        <f t="shared" ca="1" si="200"/>
        <v>2.5645229042098761</v>
      </c>
      <c r="BP219" s="56">
        <f t="shared" ca="1" si="200"/>
        <v>1.7718521883631868</v>
      </c>
      <c r="BQ219" s="56">
        <f t="shared" ca="1" si="200"/>
        <v>1.5592299257596045</v>
      </c>
      <c r="BR219" s="56">
        <f t="shared" ca="1" si="200"/>
        <v>1.5592299257596045</v>
      </c>
      <c r="BS219" s="56">
        <f t="shared" ca="1" si="200"/>
        <v>1.5592299257596045</v>
      </c>
      <c r="BT219" s="56">
        <f t="shared" ca="1" si="200"/>
        <v>1.5592299257596045</v>
      </c>
      <c r="BU219" s="56">
        <f t="shared" ca="1" si="200"/>
        <v>1.5592299257596045</v>
      </c>
      <c r="BV219" s="56">
        <f t="shared" ca="1" si="200"/>
        <v>1.5592299257596045</v>
      </c>
      <c r="BW219" s="56">
        <f t="shared" ca="1" si="200"/>
        <v>1.5592299257596045</v>
      </c>
      <c r="BX219" s="56">
        <f t="shared" ca="1" si="200"/>
        <v>3.118459851519209</v>
      </c>
      <c r="BY219" s="56">
        <f t="shared" ca="1" si="200"/>
        <v>4.6776897772788146</v>
      </c>
      <c r="BZ219" s="56">
        <f t="shared" ca="1" si="200"/>
        <v>7.7961496287980232</v>
      </c>
      <c r="CA219" s="82">
        <f t="shared" ca="1" si="193"/>
        <v>15.592299257596046</v>
      </c>
      <c r="CB219" s="82">
        <f t="shared" ca="1" si="193"/>
        <v>31.184598515192093</v>
      </c>
      <c r="CC219" s="82">
        <f t="shared" ca="1" si="193"/>
        <v>62.369197030384186</v>
      </c>
      <c r="CD219" s="82">
        <f t="shared" ca="1" si="193"/>
        <v>124.73839406076837</v>
      </c>
      <c r="CE219" s="56">
        <f t="shared" ca="1" si="201"/>
        <v>0.77669879723542734</v>
      </c>
      <c r="CF219" s="56">
        <f t="shared" ca="1" si="201"/>
        <v>0.42071184850252313</v>
      </c>
      <c r="CG219" s="56">
        <f t="shared" ca="1" si="201"/>
        <v>0.2657127464226462</v>
      </c>
      <c r="CH219" s="56">
        <f t="shared" ca="1" si="201"/>
        <v>0.18358335207382825</v>
      </c>
      <c r="CI219" s="56">
        <f t="shared" ca="1" si="201"/>
        <v>0.16155334982496888</v>
      </c>
      <c r="CJ219" s="56">
        <f t="shared" ca="1" si="201"/>
        <v>0.16155334982496888</v>
      </c>
      <c r="CK219" s="56">
        <f t="shared" ca="1" si="201"/>
        <v>0.16155334982496888</v>
      </c>
      <c r="CL219" s="56">
        <f t="shared" ca="1" si="201"/>
        <v>0.16155334982496888</v>
      </c>
      <c r="CM219" s="56">
        <f t="shared" ca="1" si="201"/>
        <v>0.16155334982496888</v>
      </c>
      <c r="CN219" s="56">
        <f t="shared" ca="1" si="201"/>
        <v>0.16155334982496888</v>
      </c>
      <c r="CO219" s="56">
        <f t="shared" ca="1" si="201"/>
        <v>0.16155334982496888</v>
      </c>
      <c r="CP219" s="56">
        <f t="shared" ca="1" si="201"/>
        <v>0.32310669964993777</v>
      </c>
      <c r="CQ219" s="56">
        <f t="shared" ca="1" si="201"/>
        <v>0.48466004947490671</v>
      </c>
      <c r="CR219" s="56">
        <f t="shared" ca="1" si="201"/>
        <v>0.80776674912484459</v>
      </c>
      <c r="CS219" s="82">
        <f t="shared" ca="1" si="194"/>
        <v>1.6155334982496892</v>
      </c>
      <c r="CT219" s="82">
        <f t="shared" ca="1" si="194"/>
        <v>3.2310669964993783</v>
      </c>
      <c r="CU219" s="82">
        <f t="shared" ca="1" si="194"/>
        <v>6.4621339929987567</v>
      </c>
      <c r="CV219" s="82">
        <f t="shared" ca="1" si="194"/>
        <v>12.924267985997513</v>
      </c>
      <c r="CW219" s="56">
        <f t="shared" ca="1" si="202"/>
        <v>0.42115550399999996</v>
      </c>
      <c r="CX219" s="56">
        <f t="shared" ca="1" si="202"/>
        <v>0.22812589799999997</v>
      </c>
      <c r="CY219" s="56">
        <f t="shared" ca="1" si="202"/>
        <v>0.14407951452631576</v>
      </c>
      <c r="CZ219" s="56">
        <f t="shared" ca="1" si="202"/>
        <v>9.9545846399999971E-2</v>
      </c>
      <c r="DA219" s="56">
        <f t="shared" ca="1" si="202"/>
        <v>8.7600344831999993E-2</v>
      </c>
      <c r="DB219" s="56">
        <f t="shared" ca="1" si="202"/>
        <v>8.7600344831999993E-2</v>
      </c>
      <c r="DC219" s="56">
        <f t="shared" ca="1" si="202"/>
        <v>8.7600344831999993E-2</v>
      </c>
      <c r="DD219" s="56">
        <f t="shared" ca="1" si="202"/>
        <v>8.7600344831999993E-2</v>
      </c>
      <c r="DE219" s="56">
        <f t="shared" ca="1" si="202"/>
        <v>8.7600344831999993E-2</v>
      </c>
      <c r="DF219" s="56">
        <f t="shared" ca="1" si="202"/>
        <v>8.7600344831999993E-2</v>
      </c>
      <c r="DG219" s="56">
        <f t="shared" ca="1" si="202"/>
        <v>8.7600344831999993E-2</v>
      </c>
      <c r="DH219" s="56">
        <f t="shared" ca="1" si="202"/>
        <v>0.17520068966399999</v>
      </c>
      <c r="DI219" s="56">
        <f t="shared" ca="1" si="202"/>
        <v>0.26280103449599995</v>
      </c>
      <c r="DJ219" s="56">
        <f t="shared" ca="1" si="202"/>
        <v>0.43800172415999994</v>
      </c>
      <c r="DK219" s="82">
        <f t="shared" ca="1" si="195"/>
        <v>0.87600344831999988</v>
      </c>
      <c r="DL219" s="82">
        <f t="shared" ca="1" si="195"/>
        <v>1.7520068966399998</v>
      </c>
      <c r="DM219" s="82">
        <f t="shared" ca="1" si="195"/>
        <v>3.5040137932799995</v>
      </c>
      <c r="DN219" s="82">
        <f t="shared" ca="1" si="195"/>
        <v>7.008027586559999</v>
      </c>
      <c r="DO219" s="56">
        <f t="shared" ca="1" si="203"/>
        <v>0.12788691320009424</v>
      </c>
      <c r="DP219" s="56">
        <f t="shared" ca="1" si="203"/>
        <v>6.9272077983384375E-2</v>
      </c>
      <c r="DQ219" s="56">
        <f t="shared" ca="1" si="203"/>
        <v>4.3750786094769081E-2</v>
      </c>
      <c r="DR219" s="56">
        <f t="shared" ca="1" si="203"/>
        <v>3.0227815847295E-2</v>
      </c>
      <c r="DS219" s="56">
        <f t="shared" ca="1" si="203"/>
        <v>2.6600477945619601E-2</v>
      </c>
      <c r="DT219" s="56">
        <f t="shared" ca="1" si="203"/>
        <v>2.6600477945619601E-2</v>
      </c>
      <c r="DU219" s="56">
        <f t="shared" ca="1" si="203"/>
        <v>2.6600477945619601E-2</v>
      </c>
      <c r="DV219" s="56">
        <f t="shared" ca="1" si="203"/>
        <v>2.6600477945619601E-2</v>
      </c>
      <c r="DW219" s="56">
        <f t="shared" ca="1" si="203"/>
        <v>2.6600477945619601E-2</v>
      </c>
      <c r="DX219" s="56">
        <f t="shared" ca="1" si="203"/>
        <v>2.6600477945619601E-2</v>
      </c>
      <c r="DY219" s="56">
        <f t="shared" ca="1" si="203"/>
        <v>2.6600477945619601E-2</v>
      </c>
      <c r="DZ219" s="56">
        <f t="shared" ca="1" si="203"/>
        <v>5.3200955891239202E-2</v>
      </c>
      <c r="EA219" s="56">
        <f t="shared" ca="1" si="203"/>
        <v>7.9801433836858796E-2</v>
      </c>
      <c r="EB219" s="56">
        <f t="shared" ca="1" si="203"/>
        <v>0.13300238972809802</v>
      </c>
      <c r="EC219" s="82">
        <f t="shared" ca="1" si="198"/>
        <v>0.26600477945619605</v>
      </c>
      <c r="ED219" s="82">
        <f t="shared" ca="1" si="198"/>
        <v>0.5320095589123921</v>
      </c>
      <c r="EE219" s="82">
        <f t="shared" ca="1" si="198"/>
        <v>1.0640191178247842</v>
      </c>
      <c r="EF219" s="82">
        <f t="shared" ca="1" si="196"/>
        <v>2.1280382356495684</v>
      </c>
      <c r="EG219" s="56">
        <f t="shared" ca="1" si="204"/>
        <v>3.7003254810923064E-2</v>
      </c>
      <c r="EH219" s="56">
        <f t="shared" ca="1" si="204"/>
        <v>2.0043429689249992E-2</v>
      </c>
      <c r="EI219" s="56">
        <f t="shared" ca="1" si="204"/>
        <v>1.2659008224789469E-2</v>
      </c>
      <c r="EJ219" s="56">
        <f t="shared" ca="1" si="204"/>
        <v>8.7462238643999952E-3</v>
      </c>
      <c r="EK219" s="56">
        <f t="shared" ca="1" si="204"/>
        <v>7.696677000671997E-3</v>
      </c>
      <c r="EL219" s="56">
        <f t="shared" ca="1" si="204"/>
        <v>7.696677000671997E-3</v>
      </c>
      <c r="EM219" s="56">
        <f t="shared" ca="1" si="204"/>
        <v>7.696677000671997E-3</v>
      </c>
      <c r="EN219" s="56">
        <f t="shared" ca="1" si="204"/>
        <v>7.696677000671997E-3</v>
      </c>
      <c r="EO219" s="56">
        <f t="shared" ca="1" si="204"/>
        <v>7.696677000671997E-3</v>
      </c>
      <c r="EP219" s="56">
        <f t="shared" ca="1" si="204"/>
        <v>7.696677000671997E-3</v>
      </c>
      <c r="EQ219" s="56">
        <f t="shared" ca="1" si="204"/>
        <v>7.696677000671997E-3</v>
      </c>
      <c r="ER219" s="56">
        <f t="shared" ca="1" si="204"/>
        <v>1.5393354001343994E-2</v>
      </c>
      <c r="ES219" s="56">
        <f t="shared" ca="1" si="204"/>
        <v>2.3090031002015992E-2</v>
      </c>
      <c r="ET219" s="56">
        <f t="shared" ca="1" si="204"/>
        <v>3.8483385003359988E-2</v>
      </c>
      <c r="EU219" s="82">
        <f t="shared" ca="1" si="199"/>
        <v>7.6966770006719976E-2</v>
      </c>
      <c r="EV219" s="82">
        <f t="shared" ca="1" si="199"/>
        <v>0.15393354001343995</v>
      </c>
      <c r="EW219" s="82">
        <f t="shared" ca="1" si="199"/>
        <v>0.3078670800268799</v>
      </c>
      <c r="EX219" s="82">
        <f t="shared" ca="1" si="197"/>
        <v>0.6157341600537598</v>
      </c>
    </row>
    <row r="220" spans="19:154" x14ac:dyDescent="0.15">
      <c r="S220" s="56">
        <v>217</v>
      </c>
      <c r="T220" s="40">
        <f>引用信息!W239</f>
        <v>175.4695659914689</v>
      </c>
      <c r="U220" s="40">
        <f>引用信息!X239</f>
        <v>12.48218563188108</v>
      </c>
      <c r="V220" s="40">
        <f>引用信息!Y239</f>
        <v>4.9832639999999992</v>
      </c>
      <c r="W220" s="40">
        <f>引用信息!Z239</f>
        <v>1.3369085086500001</v>
      </c>
      <c r="X220" s="40">
        <f>引用信息!AA239</f>
        <v>0.38682586799999991</v>
      </c>
      <c r="Y220" s="37">
        <f>IF(INT(求节点($J$4:$J$21,$I$4:$I$21,节奏总纲!AD220))&gt;$I$21,$I$21,INT(求节点($J$4:$J$21,$I$4:$I$21,节奏总纲!AD220)))</f>
        <v>18</v>
      </c>
      <c r="Z220" s="37">
        <f>IF(INT(求节点($J$4:$J$21,$I$4:$I$21,节奏总纲!AE220))&gt;$I$21,$I$21,INT(求节点($J$4:$J$21,$I$4:$I$21,节奏总纲!AE220)))</f>
        <v>18</v>
      </c>
      <c r="AA220" s="37">
        <f>IF(INT(求节点($J$4:$J$21,$I$4:$I$21,节奏总纲!AF220))&gt;$I$21,$I$21,INT(求节点($J$4:$J$21,$I$4:$I$21,节奏总纲!AF220)))</f>
        <v>18</v>
      </c>
      <c r="AB220" s="37">
        <f>IF(INT(求节点($J$4:$J$21,$I$4:$I$21,节奏总纲!AG220))&gt;$I$21,$I$21,INT(求节点($J$4:$J$21,$I$4:$I$21,节奏总纲!AG220)))</f>
        <v>18</v>
      </c>
      <c r="AC220" s="37">
        <f>IF(INT(求节点($J$4:$J$21,$I$4:$I$21,节奏总纲!AH220))&gt;$I$21,$I$21,INT(求节点($J$4:$J$21,$I$4:$I$21,节奏总纲!AH220)))</f>
        <v>18</v>
      </c>
      <c r="AD220" s="56">
        <f>('[2]功能-行军令'!F$7+'[2]功能-行军令'!F$14+24*60/'[2]功能-行军令'!$F$18)*'[2]功能-行军令'!$AJ$7</f>
        <v>27.599999999999998</v>
      </c>
      <c r="AE220" s="56">
        <f>('[2]功能-行军令'!G$7+'[2]功能-行军令'!G$14+24*60/'[2]功能-行军令'!$F$18)*'[2]功能-行军令'!$AJ$7</f>
        <v>40.199999999999996</v>
      </c>
      <c r="AF220" s="56">
        <f>('[2]功能-行军令'!H$7+'[2]功能-行军令'!H$14+24*60/'[2]功能-行军令'!$F$18)*'[2]功能-行军令'!$AJ$7</f>
        <v>54.6</v>
      </c>
      <c r="AG220" s="56">
        <f>('[2]功能-行军令'!I$7+'[2]功能-行军令'!I$14+24*60/'[2]功能-行军令'!$F$18)*'[2]功能-行军令'!$AJ$7</f>
        <v>61.8</v>
      </c>
      <c r="AH220" s="56">
        <f>('[2]功能-行军令'!J$7+'[2]功能-行军令'!J$14+24*60/'[2]功能-行军令'!$F$18)*'[2]功能-行军令'!$AJ$7</f>
        <v>61.8</v>
      </c>
      <c r="AI220" s="56"/>
      <c r="AK220" s="56"/>
      <c r="AL220" s="56">
        <v>217</v>
      </c>
      <c r="AM220" s="28">
        <f t="shared" ca="1" si="205"/>
        <v>8.805164434835584</v>
      </c>
      <c r="AN220" s="28">
        <f t="shared" ca="1" si="205"/>
        <v>4.7694640688692758</v>
      </c>
      <c r="AO220" s="28">
        <f t="shared" ca="1" si="205"/>
        <v>3.012293096127963</v>
      </c>
      <c r="AP220" s="28">
        <f t="shared" ca="1" si="205"/>
        <v>2.0812206845975019</v>
      </c>
      <c r="AQ220" s="28">
        <f t="shared" ca="1" si="205"/>
        <v>1.8314742024458019</v>
      </c>
      <c r="AR220" s="28">
        <f t="shared" ca="1" si="205"/>
        <v>1.8314742024458019</v>
      </c>
      <c r="AS220" s="28">
        <f t="shared" ca="1" si="205"/>
        <v>1.8314742024458019</v>
      </c>
      <c r="AT220" s="28">
        <f t="shared" ca="1" si="205"/>
        <v>1.8314742024458019</v>
      </c>
      <c r="AU220" s="28">
        <f t="shared" ca="1" si="183"/>
        <v>1.8314742024458019</v>
      </c>
      <c r="AV220" s="28">
        <f t="shared" ref="AV220:AZ229" ca="1" si="206">SUMIF($BM$3:$EX$3,AV$3,$BM220:$EX220)</f>
        <v>1.8314742024458019</v>
      </c>
      <c r="AW220" s="28">
        <f t="shared" ca="1" si="206"/>
        <v>1.8314742024458019</v>
      </c>
      <c r="AX220" s="28">
        <f t="shared" ca="1" si="206"/>
        <v>3.6629484048916039</v>
      </c>
      <c r="AY220" s="28">
        <f t="shared" ca="1" si="206"/>
        <v>5.4944226073374054</v>
      </c>
      <c r="AZ220" s="28">
        <f t="shared" ca="1" si="206"/>
        <v>9.1573710122290084</v>
      </c>
      <c r="BA220" s="28">
        <f t="shared" ca="1" si="192"/>
        <v>18.314742024458017</v>
      </c>
      <c r="BB220" s="28">
        <f t="shared" ca="1" si="192"/>
        <v>36.629484048916034</v>
      </c>
      <c r="BC220" s="28">
        <f t="shared" ca="1" si="192"/>
        <v>73.258968097832067</v>
      </c>
      <c r="BD220" s="28">
        <f t="shared" ca="1" si="192"/>
        <v>146.51793619566413</v>
      </c>
      <c r="BE220" s="28"/>
      <c r="BF220" s="28">
        <f t="shared" ca="1" si="184"/>
        <v>324.52433409287914</v>
      </c>
      <c r="BG220" s="28"/>
      <c r="BI220" s="28"/>
      <c r="BJ220" s="28"/>
      <c r="BK220" s="28"/>
      <c r="BL220" s="56">
        <v>217</v>
      </c>
      <c r="BM220" s="56">
        <f t="shared" ca="1" si="200"/>
        <v>7.4507077251762173</v>
      </c>
      <c r="BN220" s="56">
        <f t="shared" ca="1" si="200"/>
        <v>4.0358000178037843</v>
      </c>
      <c r="BO220" s="56">
        <f t="shared" ca="1" si="200"/>
        <v>2.548926327033969</v>
      </c>
      <c r="BP220" s="56">
        <f t="shared" ca="1" si="200"/>
        <v>1.7610763714052875</v>
      </c>
      <c r="BQ220" s="56">
        <f t="shared" ca="1" si="200"/>
        <v>1.5497472068366533</v>
      </c>
      <c r="BR220" s="56">
        <f t="shared" ca="1" si="200"/>
        <v>1.5497472068366533</v>
      </c>
      <c r="BS220" s="56">
        <f t="shared" ca="1" si="200"/>
        <v>1.5497472068366533</v>
      </c>
      <c r="BT220" s="56">
        <f t="shared" ca="1" si="200"/>
        <v>1.5497472068366533</v>
      </c>
      <c r="BU220" s="56">
        <f t="shared" ca="1" si="200"/>
        <v>1.5497472068366533</v>
      </c>
      <c r="BV220" s="56">
        <f t="shared" ca="1" si="200"/>
        <v>1.5497472068366533</v>
      </c>
      <c r="BW220" s="56">
        <f t="shared" ca="1" si="200"/>
        <v>1.5497472068366533</v>
      </c>
      <c r="BX220" s="56">
        <f t="shared" ca="1" si="200"/>
        <v>3.0994944136733067</v>
      </c>
      <c r="BY220" s="56">
        <f t="shared" ca="1" si="200"/>
        <v>4.6492416205099598</v>
      </c>
      <c r="BZ220" s="56">
        <f t="shared" ca="1" si="200"/>
        <v>7.748736034183267</v>
      </c>
      <c r="CA220" s="82">
        <f t="shared" ca="1" si="193"/>
        <v>15.497472068366534</v>
      </c>
      <c r="CB220" s="82">
        <f t="shared" ca="1" si="193"/>
        <v>30.994944136733068</v>
      </c>
      <c r="CC220" s="82">
        <f t="shared" ca="1" si="193"/>
        <v>61.989888273466136</v>
      </c>
      <c r="CD220" s="82">
        <f t="shared" ca="1" si="193"/>
        <v>123.97977654693227</v>
      </c>
      <c r="CE220" s="56">
        <f t="shared" ca="1" si="201"/>
        <v>0.77197517292556828</v>
      </c>
      <c r="CF220" s="56">
        <f t="shared" ca="1" si="201"/>
        <v>0.41815321866801614</v>
      </c>
      <c r="CG220" s="56">
        <f t="shared" ca="1" si="201"/>
        <v>0.26409676968506285</v>
      </c>
      <c r="CH220" s="56">
        <f t="shared" ca="1" si="201"/>
        <v>0.1824668590551343</v>
      </c>
      <c r="CI220" s="56">
        <f t="shared" ca="1" si="201"/>
        <v>0.16057083596851821</v>
      </c>
      <c r="CJ220" s="56">
        <f t="shared" ca="1" si="201"/>
        <v>0.16057083596851821</v>
      </c>
      <c r="CK220" s="56">
        <f t="shared" ca="1" si="201"/>
        <v>0.16057083596851821</v>
      </c>
      <c r="CL220" s="56">
        <f t="shared" ca="1" si="201"/>
        <v>0.16057083596851821</v>
      </c>
      <c r="CM220" s="56">
        <f t="shared" ca="1" si="201"/>
        <v>0.16057083596851821</v>
      </c>
      <c r="CN220" s="56">
        <f t="shared" ca="1" si="201"/>
        <v>0.16057083596851821</v>
      </c>
      <c r="CO220" s="56">
        <f t="shared" ca="1" si="201"/>
        <v>0.16057083596851821</v>
      </c>
      <c r="CP220" s="56">
        <f t="shared" ca="1" si="201"/>
        <v>0.32114167193703641</v>
      </c>
      <c r="CQ220" s="56">
        <f t="shared" ca="1" si="201"/>
        <v>0.48171250790555464</v>
      </c>
      <c r="CR220" s="56">
        <f t="shared" ca="1" si="201"/>
        <v>0.80285417984259111</v>
      </c>
      <c r="CS220" s="82">
        <f t="shared" ca="1" si="194"/>
        <v>1.6057083596851822</v>
      </c>
      <c r="CT220" s="82">
        <f t="shared" ca="1" si="194"/>
        <v>3.2114167193703644</v>
      </c>
      <c r="CU220" s="82">
        <f t="shared" ca="1" si="194"/>
        <v>6.4228334387407289</v>
      </c>
      <c r="CV220" s="82">
        <f t="shared" ca="1" si="194"/>
        <v>12.845666877481458</v>
      </c>
      <c r="CW220" s="56">
        <f t="shared" ca="1" si="202"/>
        <v>0.41859417599999993</v>
      </c>
      <c r="CX220" s="56">
        <f t="shared" ca="1" si="202"/>
        <v>0.22673851199999995</v>
      </c>
      <c r="CY220" s="56">
        <f t="shared" ca="1" si="202"/>
        <v>0.14320327073684208</v>
      </c>
      <c r="CZ220" s="56">
        <f t="shared" ca="1" si="202"/>
        <v>9.894044159999997E-2</v>
      </c>
      <c r="DA220" s="56">
        <f t="shared" ca="1" si="202"/>
        <v>8.7067588607999985E-2</v>
      </c>
      <c r="DB220" s="56">
        <f t="shared" ca="1" si="202"/>
        <v>8.7067588607999985E-2</v>
      </c>
      <c r="DC220" s="56">
        <f t="shared" ca="1" si="202"/>
        <v>8.7067588607999985E-2</v>
      </c>
      <c r="DD220" s="56">
        <f t="shared" ca="1" si="202"/>
        <v>8.7067588607999985E-2</v>
      </c>
      <c r="DE220" s="56">
        <f t="shared" ca="1" si="202"/>
        <v>8.7067588607999985E-2</v>
      </c>
      <c r="DF220" s="56">
        <f t="shared" ca="1" si="202"/>
        <v>8.7067588607999985E-2</v>
      </c>
      <c r="DG220" s="56">
        <f t="shared" ca="1" si="202"/>
        <v>8.7067588607999985E-2</v>
      </c>
      <c r="DH220" s="56">
        <f t="shared" ca="1" si="202"/>
        <v>0.17413517721599997</v>
      </c>
      <c r="DI220" s="56">
        <f t="shared" ca="1" si="202"/>
        <v>0.26120276582399998</v>
      </c>
      <c r="DJ220" s="56">
        <f t="shared" ca="1" si="202"/>
        <v>0.43533794303999995</v>
      </c>
      <c r="DK220" s="82">
        <f t="shared" ca="1" si="195"/>
        <v>0.87067588607999991</v>
      </c>
      <c r="DL220" s="82">
        <f t="shared" ca="1" si="195"/>
        <v>1.7413517721599998</v>
      </c>
      <c r="DM220" s="82">
        <f t="shared" ca="1" si="195"/>
        <v>3.4827035443199996</v>
      </c>
      <c r="DN220" s="82">
        <f t="shared" ca="1" si="195"/>
        <v>6.9654070886399992</v>
      </c>
      <c r="DO220" s="56">
        <f t="shared" ca="1" si="203"/>
        <v>0.1271091474378</v>
      </c>
      <c r="DP220" s="56">
        <f t="shared" ca="1" si="203"/>
        <v>6.8850788195475007E-2</v>
      </c>
      <c r="DQ220" s="56">
        <f t="shared" ca="1" si="203"/>
        <v>4.3484708333984212E-2</v>
      </c>
      <c r="DR220" s="56">
        <f t="shared" ca="1" si="203"/>
        <v>3.0043980303479996E-2</v>
      </c>
      <c r="DS220" s="56">
        <f t="shared" ca="1" si="203"/>
        <v>2.64387026670624E-2</v>
      </c>
      <c r="DT220" s="56">
        <f t="shared" ca="1" si="203"/>
        <v>2.64387026670624E-2</v>
      </c>
      <c r="DU220" s="56">
        <f t="shared" ca="1" si="203"/>
        <v>2.64387026670624E-2</v>
      </c>
      <c r="DV220" s="56">
        <f t="shared" ca="1" si="203"/>
        <v>2.64387026670624E-2</v>
      </c>
      <c r="DW220" s="56">
        <f t="shared" ca="1" si="203"/>
        <v>2.64387026670624E-2</v>
      </c>
      <c r="DX220" s="56">
        <f t="shared" ca="1" si="203"/>
        <v>2.64387026670624E-2</v>
      </c>
      <c r="DY220" s="56">
        <f t="shared" ca="1" si="203"/>
        <v>2.64387026670624E-2</v>
      </c>
      <c r="DZ220" s="56">
        <f t="shared" ca="1" si="203"/>
        <v>5.28774053341248E-2</v>
      </c>
      <c r="EA220" s="56">
        <f t="shared" ca="1" si="203"/>
        <v>7.9316108001187186E-2</v>
      </c>
      <c r="EB220" s="56">
        <f t="shared" ca="1" si="203"/>
        <v>0.13219351333531201</v>
      </c>
      <c r="EC220" s="82">
        <f t="shared" ca="1" si="198"/>
        <v>0.26438702667062403</v>
      </c>
      <c r="ED220" s="82">
        <f t="shared" ca="1" si="198"/>
        <v>0.52877405334124805</v>
      </c>
      <c r="EE220" s="82">
        <f t="shared" ca="1" si="198"/>
        <v>1.0575481066824961</v>
      </c>
      <c r="EF220" s="82">
        <f t="shared" ca="1" si="196"/>
        <v>2.1150962133649922</v>
      </c>
      <c r="EG220" s="56">
        <f t="shared" ca="1" si="204"/>
        <v>3.6778213295999992E-2</v>
      </c>
      <c r="EH220" s="56">
        <f t="shared" ca="1" si="204"/>
        <v>1.9921532201999995E-2</v>
      </c>
      <c r="EI220" s="56">
        <f t="shared" ca="1" si="204"/>
        <v>1.258202033810526E-2</v>
      </c>
      <c r="EJ220" s="56">
        <f t="shared" ca="1" si="204"/>
        <v>8.6930322335999968E-3</v>
      </c>
      <c r="EK220" s="56">
        <f t="shared" ca="1" si="204"/>
        <v>7.6498683655679984E-3</v>
      </c>
      <c r="EL220" s="56">
        <f t="shared" ca="1" si="204"/>
        <v>7.6498683655679984E-3</v>
      </c>
      <c r="EM220" s="56">
        <f t="shared" ca="1" si="204"/>
        <v>7.6498683655679984E-3</v>
      </c>
      <c r="EN220" s="56">
        <f t="shared" ca="1" si="204"/>
        <v>7.6498683655679984E-3</v>
      </c>
      <c r="EO220" s="56">
        <f t="shared" ca="1" si="204"/>
        <v>7.6498683655679984E-3</v>
      </c>
      <c r="EP220" s="56">
        <f t="shared" ca="1" si="204"/>
        <v>7.6498683655679984E-3</v>
      </c>
      <c r="EQ220" s="56">
        <f t="shared" ca="1" si="204"/>
        <v>7.6498683655679984E-3</v>
      </c>
      <c r="ER220" s="56">
        <f t="shared" ca="1" si="204"/>
        <v>1.5299736731135997E-2</v>
      </c>
      <c r="ES220" s="56">
        <f t="shared" ca="1" si="204"/>
        <v>2.2949605096703993E-2</v>
      </c>
      <c r="ET220" s="56">
        <f t="shared" ca="1" si="204"/>
        <v>3.824934182783999E-2</v>
      </c>
      <c r="EU220" s="82">
        <f t="shared" ca="1" si="199"/>
        <v>7.649868365567998E-2</v>
      </c>
      <c r="EV220" s="82">
        <f t="shared" ca="1" si="199"/>
        <v>0.15299736731135996</v>
      </c>
      <c r="EW220" s="82">
        <f t="shared" ca="1" si="199"/>
        <v>0.30599473462271992</v>
      </c>
      <c r="EX220" s="82">
        <f t="shared" ca="1" si="197"/>
        <v>0.61198946924543984</v>
      </c>
    </row>
    <row r="221" spans="19:154" x14ac:dyDescent="0.15">
      <c r="S221" s="56">
        <v>218</v>
      </c>
      <c r="T221" s="40">
        <f>引用信息!W240</f>
        <v>174.39588857718542</v>
      </c>
      <c r="U221" s="40">
        <f>引用信息!X240</f>
        <v>12.405808621895792</v>
      </c>
      <c r="V221" s="40">
        <f>引用信息!Y240</f>
        <v>4.9527719999999986</v>
      </c>
      <c r="W221" s="40">
        <f>引用信息!Z240</f>
        <v>1.3287281244187501</v>
      </c>
      <c r="X221" s="40">
        <f>引用信息!AA240</f>
        <v>0.38445892649999985</v>
      </c>
      <c r="Y221" s="37">
        <f>IF(INT(求节点($J$4:$J$21,$I$4:$I$21,节奏总纲!AD221))&gt;$I$21,$I$21,INT(求节点($J$4:$J$21,$I$4:$I$21,节奏总纲!AD221)))</f>
        <v>18</v>
      </c>
      <c r="Z221" s="37">
        <f>IF(INT(求节点($J$4:$J$21,$I$4:$I$21,节奏总纲!AE221))&gt;$I$21,$I$21,INT(求节点($J$4:$J$21,$I$4:$I$21,节奏总纲!AE221)))</f>
        <v>18</v>
      </c>
      <c r="AA221" s="37">
        <f>IF(INT(求节点($J$4:$J$21,$I$4:$I$21,节奏总纲!AF221))&gt;$I$21,$I$21,INT(求节点($J$4:$J$21,$I$4:$I$21,节奏总纲!AF221)))</f>
        <v>18</v>
      </c>
      <c r="AB221" s="37">
        <f>IF(INT(求节点($J$4:$J$21,$I$4:$I$21,节奏总纲!AG221))&gt;$I$21,$I$21,INT(求节点($J$4:$J$21,$I$4:$I$21,节奏总纲!AG221)))</f>
        <v>18</v>
      </c>
      <c r="AC221" s="37">
        <f>IF(INT(求节点($J$4:$J$21,$I$4:$I$21,节奏总纲!AH221))&gt;$I$21,$I$21,INT(求节点($J$4:$J$21,$I$4:$I$21,节奏总纲!AH221)))</f>
        <v>18</v>
      </c>
      <c r="AD221" s="56">
        <f>('[2]功能-行军令'!F$7+'[2]功能-行军令'!F$14+24*60/'[2]功能-行军令'!$F$18)*'[2]功能-行军令'!$AJ$7</f>
        <v>27.599999999999998</v>
      </c>
      <c r="AE221" s="56">
        <f>('[2]功能-行军令'!G$7+'[2]功能-行军令'!G$14+24*60/'[2]功能-行军令'!$F$18)*'[2]功能-行军令'!$AJ$7</f>
        <v>40.199999999999996</v>
      </c>
      <c r="AF221" s="56">
        <f>('[2]功能-行军令'!H$7+'[2]功能-行军令'!H$14+24*60/'[2]功能-行军令'!$F$18)*'[2]功能-行军令'!$AJ$7</f>
        <v>54.6</v>
      </c>
      <c r="AG221" s="56">
        <f>('[2]功能-行军令'!I$7+'[2]功能-行军令'!I$14+24*60/'[2]功能-行军令'!$F$18)*'[2]功能-行军令'!$AJ$7</f>
        <v>61.8</v>
      </c>
      <c r="AH221" s="56">
        <f>('[2]功能-行军令'!J$7+'[2]功能-行军令'!J$14+24*60/'[2]功能-行军令'!$F$18)*'[2]功能-行军令'!$AJ$7</f>
        <v>61.8</v>
      </c>
      <c r="AI221" s="56"/>
      <c r="AK221" s="56"/>
      <c r="AL221" s="56">
        <v>218</v>
      </c>
      <c r="AM221" s="28">
        <f t="shared" ca="1" si="205"/>
        <v>8.7512866804266256</v>
      </c>
      <c r="AN221" s="28">
        <f t="shared" ca="1" si="205"/>
        <v>4.7402802852310888</v>
      </c>
      <c r="AO221" s="28">
        <f t="shared" ca="1" si="205"/>
        <v>2.9938612327775296</v>
      </c>
      <c r="AP221" s="28">
        <f t="shared" ca="1" si="205"/>
        <v>2.0684859426462929</v>
      </c>
      <c r="AQ221" s="28">
        <f t="shared" ca="1" si="205"/>
        <v>1.8202676295287383</v>
      </c>
      <c r="AR221" s="28">
        <f t="shared" ca="1" si="205"/>
        <v>1.8202676295287383</v>
      </c>
      <c r="AS221" s="28">
        <f t="shared" ca="1" si="205"/>
        <v>1.8202676295287383</v>
      </c>
      <c r="AT221" s="28">
        <f t="shared" ca="1" si="205"/>
        <v>1.8202676295287383</v>
      </c>
      <c r="AU221" s="28">
        <f t="shared" ca="1" si="183"/>
        <v>1.8202676295287383</v>
      </c>
      <c r="AV221" s="28">
        <f t="shared" ca="1" si="206"/>
        <v>1.8202676295287383</v>
      </c>
      <c r="AW221" s="28">
        <f t="shared" ca="1" si="206"/>
        <v>1.8202676295287383</v>
      </c>
      <c r="AX221" s="28">
        <f t="shared" ca="1" si="206"/>
        <v>3.6405352590574767</v>
      </c>
      <c r="AY221" s="28">
        <f t="shared" ca="1" si="206"/>
        <v>5.4608028885862137</v>
      </c>
      <c r="AZ221" s="28">
        <f t="shared" ca="1" si="206"/>
        <v>9.1013381476436912</v>
      </c>
      <c r="BA221" s="28">
        <f t="shared" ca="1" si="192"/>
        <v>18.202676295287382</v>
      </c>
      <c r="BB221" s="28">
        <f t="shared" ca="1" si="192"/>
        <v>36.405352590574765</v>
      </c>
      <c r="BC221" s="28">
        <f t="shared" ca="1" si="192"/>
        <v>72.81070518114953</v>
      </c>
      <c r="BD221" s="28">
        <f t="shared" ca="1" si="192"/>
        <v>145.62141036229906</v>
      </c>
      <c r="BE221" s="28"/>
      <c r="BF221" s="28">
        <f t="shared" ca="1" si="184"/>
        <v>322.53860827238083</v>
      </c>
      <c r="BG221" s="28"/>
      <c r="BI221" s="28"/>
      <c r="BJ221" s="28"/>
      <c r="BK221" s="28"/>
      <c r="BL221" s="56">
        <v>218</v>
      </c>
      <c r="BM221" s="56">
        <f t="shared" ca="1" si="200"/>
        <v>7.4051177303543341</v>
      </c>
      <c r="BN221" s="56">
        <f t="shared" ca="1" si="200"/>
        <v>4.0111054372752646</v>
      </c>
      <c r="BO221" s="56">
        <f t="shared" ca="1" si="200"/>
        <v>2.5333297498580616</v>
      </c>
      <c r="BP221" s="56">
        <f t="shared" ca="1" si="200"/>
        <v>1.7503005544473877</v>
      </c>
      <c r="BQ221" s="56">
        <f t="shared" ca="1" si="200"/>
        <v>1.5402644879137015</v>
      </c>
      <c r="BR221" s="56">
        <f t="shared" ca="1" si="200"/>
        <v>1.5402644879137015</v>
      </c>
      <c r="BS221" s="56">
        <f t="shared" ca="1" si="200"/>
        <v>1.5402644879137015</v>
      </c>
      <c r="BT221" s="56">
        <f t="shared" ca="1" si="200"/>
        <v>1.5402644879137015</v>
      </c>
      <c r="BU221" s="56">
        <f t="shared" ca="1" si="200"/>
        <v>1.5402644879137015</v>
      </c>
      <c r="BV221" s="56">
        <f t="shared" ca="1" si="200"/>
        <v>1.5402644879137015</v>
      </c>
      <c r="BW221" s="56">
        <f t="shared" ca="1" si="200"/>
        <v>1.5402644879137015</v>
      </c>
      <c r="BX221" s="56">
        <f t="shared" ca="1" si="200"/>
        <v>3.080528975827403</v>
      </c>
      <c r="BY221" s="56">
        <f t="shared" ca="1" si="200"/>
        <v>4.6207934637411041</v>
      </c>
      <c r="BZ221" s="56">
        <f t="shared" ca="1" si="200"/>
        <v>7.701322439568508</v>
      </c>
      <c r="CA221" s="82">
        <f t="shared" ca="1" si="193"/>
        <v>15.402644879137016</v>
      </c>
      <c r="CB221" s="82">
        <f t="shared" ca="1" si="193"/>
        <v>30.805289758274032</v>
      </c>
      <c r="CC221" s="82">
        <f t="shared" ca="1" si="193"/>
        <v>61.610579516548064</v>
      </c>
      <c r="CD221" s="82">
        <f t="shared" ca="1" si="193"/>
        <v>123.22115903309613</v>
      </c>
      <c r="CE221" s="56">
        <f t="shared" ca="1" si="201"/>
        <v>0.76725154861570899</v>
      </c>
      <c r="CF221" s="56">
        <f t="shared" ca="1" si="201"/>
        <v>0.41559458883350903</v>
      </c>
      <c r="CG221" s="56">
        <f t="shared" ca="1" si="201"/>
        <v>0.26248079294747939</v>
      </c>
      <c r="CH221" s="56">
        <f t="shared" ca="1" si="201"/>
        <v>0.18135036603644028</v>
      </c>
      <c r="CI221" s="56">
        <f t="shared" ca="1" si="201"/>
        <v>0.15958832211206747</v>
      </c>
      <c r="CJ221" s="56">
        <f t="shared" ca="1" si="201"/>
        <v>0.15958832211206747</v>
      </c>
      <c r="CK221" s="56">
        <f t="shared" ca="1" si="201"/>
        <v>0.15958832211206747</v>
      </c>
      <c r="CL221" s="56">
        <f t="shared" ca="1" si="201"/>
        <v>0.15958832211206747</v>
      </c>
      <c r="CM221" s="56">
        <f t="shared" ca="1" si="201"/>
        <v>0.15958832211206747</v>
      </c>
      <c r="CN221" s="56">
        <f t="shared" ca="1" si="201"/>
        <v>0.15958832211206747</v>
      </c>
      <c r="CO221" s="56">
        <f t="shared" ca="1" si="201"/>
        <v>0.15958832211206747</v>
      </c>
      <c r="CP221" s="56">
        <f t="shared" ca="1" si="201"/>
        <v>0.31917664422413494</v>
      </c>
      <c r="CQ221" s="56">
        <f t="shared" ca="1" si="201"/>
        <v>0.47876496633620236</v>
      </c>
      <c r="CR221" s="56">
        <f t="shared" ca="1" si="201"/>
        <v>0.7979416105603373</v>
      </c>
      <c r="CS221" s="82">
        <f t="shared" ca="1" si="194"/>
        <v>1.5958832211206746</v>
      </c>
      <c r="CT221" s="82">
        <f t="shared" ca="1" si="194"/>
        <v>3.1917664422413492</v>
      </c>
      <c r="CU221" s="82">
        <f t="shared" ca="1" si="194"/>
        <v>6.3835328844826984</v>
      </c>
      <c r="CV221" s="82">
        <f t="shared" ca="1" si="194"/>
        <v>12.767065768965397</v>
      </c>
      <c r="CW221" s="56">
        <f t="shared" ca="1" si="202"/>
        <v>0.4160328479999999</v>
      </c>
      <c r="CX221" s="56">
        <f t="shared" ca="1" si="202"/>
        <v>0.22535112599999996</v>
      </c>
      <c r="CY221" s="56">
        <f t="shared" ca="1" si="202"/>
        <v>0.1423270269473684</v>
      </c>
      <c r="CZ221" s="56">
        <f t="shared" ca="1" si="202"/>
        <v>9.833503679999997E-2</v>
      </c>
      <c r="DA221" s="56">
        <f t="shared" ca="1" si="202"/>
        <v>8.6534832383999977E-2</v>
      </c>
      <c r="DB221" s="56">
        <f t="shared" ca="1" si="202"/>
        <v>8.6534832383999977E-2</v>
      </c>
      <c r="DC221" s="56">
        <f t="shared" ca="1" si="202"/>
        <v>8.6534832383999977E-2</v>
      </c>
      <c r="DD221" s="56">
        <f t="shared" ca="1" si="202"/>
        <v>8.6534832383999977E-2</v>
      </c>
      <c r="DE221" s="56">
        <f t="shared" ca="1" si="202"/>
        <v>8.6534832383999977E-2</v>
      </c>
      <c r="DF221" s="56">
        <f t="shared" ca="1" si="202"/>
        <v>8.6534832383999977E-2</v>
      </c>
      <c r="DG221" s="56">
        <f t="shared" ca="1" si="202"/>
        <v>8.6534832383999977E-2</v>
      </c>
      <c r="DH221" s="56">
        <f t="shared" ca="1" si="202"/>
        <v>0.17306966476799995</v>
      </c>
      <c r="DI221" s="56">
        <f t="shared" ca="1" si="202"/>
        <v>0.25960449715199996</v>
      </c>
      <c r="DJ221" s="56">
        <f t="shared" ca="1" si="202"/>
        <v>0.43267416191999991</v>
      </c>
      <c r="DK221" s="82">
        <f t="shared" ca="1" si="195"/>
        <v>0.86534832383999982</v>
      </c>
      <c r="DL221" s="82">
        <f t="shared" ca="1" si="195"/>
        <v>1.7306966476799996</v>
      </c>
      <c r="DM221" s="82">
        <f t="shared" ca="1" si="195"/>
        <v>3.4613932953599993</v>
      </c>
      <c r="DN221" s="82">
        <f t="shared" ca="1" si="195"/>
        <v>6.9227865907199986</v>
      </c>
      <c r="DO221" s="56">
        <f t="shared" ca="1" si="203"/>
        <v>0.12633138167550578</v>
      </c>
      <c r="DP221" s="56">
        <f t="shared" ca="1" si="203"/>
        <v>6.8429498407565625E-2</v>
      </c>
      <c r="DQ221" s="56">
        <f t="shared" ca="1" si="203"/>
        <v>4.3218630573199343E-2</v>
      </c>
      <c r="DR221" s="56">
        <f t="shared" ca="1" si="203"/>
        <v>2.9860144759664996E-2</v>
      </c>
      <c r="DS221" s="56">
        <f t="shared" ca="1" si="203"/>
        <v>2.6276927388505199E-2</v>
      </c>
      <c r="DT221" s="56">
        <f t="shared" ca="1" si="203"/>
        <v>2.6276927388505199E-2</v>
      </c>
      <c r="DU221" s="56">
        <f t="shared" ca="1" si="203"/>
        <v>2.6276927388505199E-2</v>
      </c>
      <c r="DV221" s="56">
        <f t="shared" ca="1" si="203"/>
        <v>2.6276927388505199E-2</v>
      </c>
      <c r="DW221" s="56">
        <f t="shared" ca="1" si="203"/>
        <v>2.6276927388505199E-2</v>
      </c>
      <c r="DX221" s="56">
        <f t="shared" ca="1" si="203"/>
        <v>2.6276927388505199E-2</v>
      </c>
      <c r="DY221" s="56">
        <f t="shared" ca="1" si="203"/>
        <v>2.6276927388505199E-2</v>
      </c>
      <c r="DZ221" s="56">
        <f t="shared" ca="1" si="203"/>
        <v>5.2553854777010398E-2</v>
      </c>
      <c r="EA221" s="56">
        <f t="shared" ca="1" si="203"/>
        <v>7.8830782165515603E-2</v>
      </c>
      <c r="EB221" s="56">
        <f t="shared" ca="1" si="203"/>
        <v>0.13138463694252603</v>
      </c>
      <c r="EC221" s="82">
        <f t="shared" ca="1" si="198"/>
        <v>0.26276927388505206</v>
      </c>
      <c r="ED221" s="82">
        <f t="shared" ca="1" si="198"/>
        <v>0.52553854777010411</v>
      </c>
      <c r="EE221" s="82">
        <f t="shared" ca="1" si="198"/>
        <v>1.0510770955402082</v>
      </c>
      <c r="EF221" s="82">
        <f t="shared" ca="1" si="196"/>
        <v>2.1021541910804165</v>
      </c>
      <c r="EG221" s="56">
        <f t="shared" ca="1" si="204"/>
        <v>3.6553171781076907E-2</v>
      </c>
      <c r="EH221" s="56">
        <f t="shared" ca="1" si="204"/>
        <v>1.9799634714749992E-2</v>
      </c>
      <c r="EI221" s="56">
        <f t="shared" ca="1" si="204"/>
        <v>1.2505032451421047E-2</v>
      </c>
      <c r="EJ221" s="56">
        <f t="shared" ca="1" si="204"/>
        <v>8.639840602799995E-3</v>
      </c>
      <c r="EK221" s="56">
        <f t="shared" ca="1" si="204"/>
        <v>7.6030597304639971E-3</v>
      </c>
      <c r="EL221" s="56">
        <f t="shared" ca="1" si="204"/>
        <v>7.6030597304639971E-3</v>
      </c>
      <c r="EM221" s="56">
        <f t="shared" ca="1" si="204"/>
        <v>7.6030597304639971E-3</v>
      </c>
      <c r="EN221" s="56">
        <f t="shared" ca="1" si="204"/>
        <v>7.6030597304639971E-3</v>
      </c>
      <c r="EO221" s="56">
        <f t="shared" ca="1" si="204"/>
        <v>7.6030597304639971E-3</v>
      </c>
      <c r="EP221" s="56">
        <f t="shared" ca="1" si="204"/>
        <v>7.6030597304639971E-3</v>
      </c>
      <c r="EQ221" s="56">
        <f t="shared" ca="1" si="204"/>
        <v>7.6030597304639971E-3</v>
      </c>
      <c r="ER221" s="56">
        <f t="shared" ca="1" si="204"/>
        <v>1.5206119460927994E-2</v>
      </c>
      <c r="ES221" s="56">
        <f t="shared" ca="1" si="204"/>
        <v>2.2809179191391991E-2</v>
      </c>
      <c r="ET221" s="56">
        <f t="shared" ca="1" si="204"/>
        <v>3.8015298652319986E-2</v>
      </c>
      <c r="EU221" s="82">
        <f t="shared" ca="1" si="199"/>
        <v>7.6030597304639971E-2</v>
      </c>
      <c r="EV221" s="82">
        <f t="shared" ca="1" si="199"/>
        <v>0.15206119460927994</v>
      </c>
      <c r="EW221" s="82">
        <f t="shared" ca="1" si="199"/>
        <v>0.30412238921855989</v>
      </c>
      <c r="EX221" s="82">
        <f t="shared" ca="1" si="197"/>
        <v>0.60824477843711977</v>
      </c>
    </row>
    <row r="222" spans="19:154" x14ac:dyDescent="0.15">
      <c r="S222" s="56">
        <v>219</v>
      </c>
      <c r="T222" s="40">
        <f>引用信息!W241</f>
        <v>173.32221116290197</v>
      </c>
      <c r="U222" s="40">
        <f>引用信息!X241</f>
        <v>12.329431611910506</v>
      </c>
      <c r="V222" s="40">
        <f>引用信息!Y241</f>
        <v>4.9222799999999989</v>
      </c>
      <c r="W222" s="40">
        <f>引用信息!Z241</f>
        <v>1.3205477401875001</v>
      </c>
      <c r="X222" s="40">
        <f>引用信息!AA241</f>
        <v>0.38209198499999986</v>
      </c>
      <c r="Y222" s="37">
        <f>IF(INT(求节点($J$4:$J$21,$I$4:$I$21,节奏总纲!AD222))&gt;$I$21,$I$21,INT(求节点($J$4:$J$21,$I$4:$I$21,节奏总纲!AD222)))</f>
        <v>18</v>
      </c>
      <c r="Z222" s="37">
        <f>IF(INT(求节点($J$4:$J$21,$I$4:$I$21,节奏总纲!AE222))&gt;$I$21,$I$21,INT(求节点($J$4:$J$21,$I$4:$I$21,节奏总纲!AE222)))</f>
        <v>18</v>
      </c>
      <c r="AA222" s="37">
        <f>IF(INT(求节点($J$4:$J$21,$I$4:$I$21,节奏总纲!AF222))&gt;$I$21,$I$21,INT(求节点($J$4:$J$21,$I$4:$I$21,节奏总纲!AF222)))</f>
        <v>18</v>
      </c>
      <c r="AB222" s="37">
        <f>IF(INT(求节点($J$4:$J$21,$I$4:$I$21,节奏总纲!AG222))&gt;$I$21,$I$21,INT(求节点($J$4:$J$21,$I$4:$I$21,节奏总纲!AG222)))</f>
        <v>18</v>
      </c>
      <c r="AC222" s="37">
        <f>IF(INT(求节点($J$4:$J$21,$I$4:$I$21,节奏总纲!AH222))&gt;$I$21,$I$21,INT(求节点($J$4:$J$21,$I$4:$I$21,节奏总纲!AH222)))</f>
        <v>18</v>
      </c>
      <c r="AD222" s="56">
        <f>('[2]功能-行军令'!F$7+'[2]功能-行军令'!F$14+24*60/'[2]功能-行军令'!$F$18)*'[2]功能-行军令'!$AJ$7</f>
        <v>27.599999999999998</v>
      </c>
      <c r="AE222" s="56">
        <f>('[2]功能-行军令'!G$7+'[2]功能-行军令'!G$14+24*60/'[2]功能-行军令'!$F$18)*'[2]功能-行军令'!$AJ$7</f>
        <v>40.199999999999996</v>
      </c>
      <c r="AF222" s="56">
        <f>('[2]功能-行军令'!H$7+'[2]功能-行军令'!H$14+24*60/'[2]功能-行军令'!$F$18)*'[2]功能-行军令'!$AJ$7</f>
        <v>54.6</v>
      </c>
      <c r="AG222" s="56">
        <f>('[2]功能-行军令'!I$7+'[2]功能-行军令'!I$14+24*60/'[2]功能-行军令'!$F$18)*'[2]功能-行军令'!$AJ$7</f>
        <v>61.8</v>
      </c>
      <c r="AH222" s="56">
        <f>('[2]功能-行军令'!J$7+'[2]功能-行军令'!J$14+24*60/'[2]功能-行军令'!$F$18)*'[2]功能-行军令'!$AJ$7</f>
        <v>61.8</v>
      </c>
      <c r="AI222" s="56"/>
      <c r="AK222" s="56"/>
      <c r="AL222" s="56">
        <v>219</v>
      </c>
      <c r="AM222" s="28">
        <f t="shared" ca="1" si="205"/>
        <v>8.6974089260176672</v>
      </c>
      <c r="AN222" s="28">
        <f t="shared" ca="1" si="205"/>
        <v>4.7110965015929036</v>
      </c>
      <c r="AO222" s="28">
        <f t="shared" ca="1" si="205"/>
        <v>2.9754293694270966</v>
      </c>
      <c r="AP222" s="28">
        <f t="shared" ca="1" si="205"/>
        <v>2.0557512006950844</v>
      </c>
      <c r="AQ222" s="28">
        <f t="shared" ca="1" si="205"/>
        <v>1.8090610566116747</v>
      </c>
      <c r="AR222" s="28">
        <f t="shared" ca="1" si="205"/>
        <v>1.8090610566116747</v>
      </c>
      <c r="AS222" s="28">
        <f t="shared" ca="1" si="205"/>
        <v>1.8090610566116747</v>
      </c>
      <c r="AT222" s="28">
        <f t="shared" ca="1" si="205"/>
        <v>1.8090610566116747</v>
      </c>
      <c r="AU222" s="28">
        <f t="shared" ca="1" si="183"/>
        <v>1.8090610566116747</v>
      </c>
      <c r="AV222" s="28">
        <f t="shared" ca="1" si="206"/>
        <v>1.8090610566116747</v>
      </c>
      <c r="AW222" s="28">
        <f t="shared" ca="1" si="206"/>
        <v>1.8090610566116747</v>
      </c>
      <c r="AX222" s="28">
        <f t="shared" ca="1" si="206"/>
        <v>3.6181221132233494</v>
      </c>
      <c r="AY222" s="28">
        <f t="shared" ca="1" si="206"/>
        <v>5.4271831698350246</v>
      </c>
      <c r="AZ222" s="28">
        <f t="shared" ca="1" si="206"/>
        <v>9.045305283058374</v>
      </c>
      <c r="BA222" s="28">
        <f t="shared" ca="1" si="192"/>
        <v>18.090610566116748</v>
      </c>
      <c r="BB222" s="28">
        <f t="shared" ca="1" si="192"/>
        <v>36.181221132233496</v>
      </c>
      <c r="BC222" s="28">
        <f t="shared" ca="1" si="192"/>
        <v>72.362442264466992</v>
      </c>
      <c r="BD222" s="28">
        <f t="shared" ca="1" si="192"/>
        <v>144.72488452893398</v>
      </c>
      <c r="BE222" s="28"/>
      <c r="BF222" s="28">
        <f t="shared" ca="1" si="184"/>
        <v>320.5528824518824</v>
      </c>
      <c r="BG222" s="28"/>
      <c r="BI222" s="28"/>
      <c r="BJ222" s="28"/>
      <c r="BK222" s="28"/>
      <c r="BL222" s="56">
        <v>219</v>
      </c>
      <c r="BM222" s="56">
        <f t="shared" ca="1" si="200"/>
        <v>7.3595277355324518</v>
      </c>
      <c r="BN222" s="56">
        <f t="shared" ca="1" si="200"/>
        <v>3.9864108567467444</v>
      </c>
      <c r="BO222" s="56">
        <f t="shared" ca="1" si="200"/>
        <v>2.5177331726821546</v>
      </c>
      <c r="BP222" s="56">
        <f t="shared" ca="1" si="200"/>
        <v>1.7395247374894882</v>
      </c>
      <c r="BQ222" s="56">
        <f t="shared" ca="1" si="200"/>
        <v>1.5307817689907499</v>
      </c>
      <c r="BR222" s="56">
        <f t="shared" ca="1" si="200"/>
        <v>1.5307817689907499</v>
      </c>
      <c r="BS222" s="56">
        <f t="shared" ca="1" si="200"/>
        <v>1.5307817689907499</v>
      </c>
      <c r="BT222" s="56">
        <f t="shared" ca="1" si="200"/>
        <v>1.5307817689907499</v>
      </c>
      <c r="BU222" s="56">
        <f t="shared" ca="1" si="200"/>
        <v>1.5307817689907499</v>
      </c>
      <c r="BV222" s="56">
        <f t="shared" ca="1" si="200"/>
        <v>1.5307817689907499</v>
      </c>
      <c r="BW222" s="56">
        <f t="shared" ca="1" si="200"/>
        <v>1.5307817689907499</v>
      </c>
      <c r="BX222" s="56">
        <f t="shared" ca="1" si="200"/>
        <v>3.0615635379814998</v>
      </c>
      <c r="BY222" s="56">
        <f t="shared" ca="1" si="200"/>
        <v>4.5923453069722502</v>
      </c>
      <c r="BZ222" s="56">
        <f t="shared" ca="1" si="200"/>
        <v>7.65390884495375</v>
      </c>
      <c r="CA222" s="82">
        <f t="shared" ca="1" si="193"/>
        <v>15.3078176899075</v>
      </c>
      <c r="CB222" s="82">
        <f t="shared" ca="1" si="193"/>
        <v>30.615635379815</v>
      </c>
      <c r="CC222" s="82">
        <f t="shared" ca="1" si="193"/>
        <v>61.23127075963</v>
      </c>
      <c r="CD222" s="82">
        <f t="shared" ca="1" si="193"/>
        <v>122.46254151926</v>
      </c>
      <c r="CE222" s="56">
        <f t="shared" ca="1" si="201"/>
        <v>0.76252792430584959</v>
      </c>
      <c r="CF222" s="56">
        <f t="shared" ca="1" si="201"/>
        <v>0.41303595899900186</v>
      </c>
      <c r="CG222" s="56">
        <f t="shared" ca="1" si="201"/>
        <v>0.26086481620989593</v>
      </c>
      <c r="CH222" s="56">
        <f t="shared" ca="1" si="201"/>
        <v>0.18023387301774627</v>
      </c>
      <c r="CI222" s="56">
        <f t="shared" ca="1" si="201"/>
        <v>0.15860580825561671</v>
      </c>
      <c r="CJ222" s="56">
        <f t="shared" ca="1" si="201"/>
        <v>0.15860580825561671</v>
      </c>
      <c r="CK222" s="56">
        <f t="shared" ca="1" si="201"/>
        <v>0.15860580825561671</v>
      </c>
      <c r="CL222" s="56">
        <f t="shared" ca="1" si="201"/>
        <v>0.15860580825561671</v>
      </c>
      <c r="CM222" s="56">
        <f t="shared" ca="1" si="201"/>
        <v>0.15860580825561671</v>
      </c>
      <c r="CN222" s="56">
        <f t="shared" ca="1" si="201"/>
        <v>0.15860580825561671</v>
      </c>
      <c r="CO222" s="56">
        <f t="shared" ca="1" si="201"/>
        <v>0.15860580825561671</v>
      </c>
      <c r="CP222" s="56">
        <f t="shared" ca="1" si="201"/>
        <v>0.31721161651123342</v>
      </c>
      <c r="CQ222" s="56">
        <f t="shared" ca="1" si="201"/>
        <v>0.47581742476685018</v>
      </c>
      <c r="CR222" s="56">
        <f t="shared" ca="1" si="201"/>
        <v>0.79302904127808371</v>
      </c>
      <c r="CS222" s="82">
        <f t="shared" ca="1" si="194"/>
        <v>1.5860580825561674</v>
      </c>
      <c r="CT222" s="82">
        <f t="shared" ca="1" si="194"/>
        <v>3.1721161651123349</v>
      </c>
      <c r="CU222" s="82">
        <f t="shared" ca="1" si="194"/>
        <v>6.3442323302246697</v>
      </c>
      <c r="CV222" s="82">
        <f t="shared" ca="1" si="194"/>
        <v>12.688464660449339</v>
      </c>
      <c r="CW222" s="56">
        <f t="shared" ca="1" si="202"/>
        <v>0.41347151999999993</v>
      </c>
      <c r="CX222" s="56">
        <f t="shared" ca="1" si="202"/>
        <v>0.22396373999999997</v>
      </c>
      <c r="CY222" s="56">
        <f t="shared" ca="1" si="202"/>
        <v>0.14145078315789472</v>
      </c>
      <c r="CZ222" s="56">
        <f t="shared" ca="1" si="202"/>
        <v>9.7729631999999969E-2</v>
      </c>
      <c r="DA222" s="56">
        <f t="shared" ca="1" si="202"/>
        <v>8.6002076159999982E-2</v>
      </c>
      <c r="DB222" s="56">
        <f t="shared" ca="1" si="202"/>
        <v>8.6002076159999982E-2</v>
      </c>
      <c r="DC222" s="56">
        <f t="shared" ca="1" si="202"/>
        <v>8.6002076159999982E-2</v>
      </c>
      <c r="DD222" s="56">
        <f t="shared" ca="1" si="202"/>
        <v>8.6002076159999982E-2</v>
      </c>
      <c r="DE222" s="56">
        <f t="shared" ca="1" si="202"/>
        <v>8.6002076159999982E-2</v>
      </c>
      <c r="DF222" s="56">
        <f t="shared" ca="1" si="202"/>
        <v>8.6002076159999982E-2</v>
      </c>
      <c r="DG222" s="56">
        <f t="shared" ca="1" si="202"/>
        <v>8.6002076159999982E-2</v>
      </c>
      <c r="DH222" s="56">
        <f t="shared" ca="1" si="202"/>
        <v>0.17200415231999996</v>
      </c>
      <c r="DI222" s="56">
        <f t="shared" ca="1" si="202"/>
        <v>0.25800622847999988</v>
      </c>
      <c r="DJ222" s="56">
        <f t="shared" ca="1" si="202"/>
        <v>0.43001038079999987</v>
      </c>
      <c r="DK222" s="82">
        <f t="shared" ca="1" si="195"/>
        <v>0.86002076159999974</v>
      </c>
      <c r="DL222" s="82">
        <f t="shared" ca="1" si="195"/>
        <v>1.7200415231999995</v>
      </c>
      <c r="DM222" s="82">
        <f t="shared" ca="1" si="195"/>
        <v>3.440083046399999</v>
      </c>
      <c r="DN222" s="82">
        <f t="shared" ca="1" si="195"/>
        <v>6.8801660927999979</v>
      </c>
      <c r="DO222" s="56">
        <f t="shared" ca="1" si="203"/>
        <v>0.12555361591321154</v>
      </c>
      <c r="DP222" s="56">
        <f t="shared" ca="1" si="203"/>
        <v>6.8008208619656244E-2</v>
      </c>
      <c r="DQ222" s="56">
        <f t="shared" ca="1" si="203"/>
        <v>4.2952552812414474E-2</v>
      </c>
      <c r="DR222" s="56">
        <f t="shared" ca="1" si="203"/>
        <v>2.9676309215849996E-2</v>
      </c>
      <c r="DS222" s="56">
        <f t="shared" ca="1" si="203"/>
        <v>2.6115152109947998E-2</v>
      </c>
      <c r="DT222" s="56">
        <f t="shared" ca="1" si="203"/>
        <v>2.6115152109947998E-2</v>
      </c>
      <c r="DU222" s="56">
        <f t="shared" ca="1" si="203"/>
        <v>2.6115152109947998E-2</v>
      </c>
      <c r="DV222" s="56">
        <f t="shared" ca="1" si="203"/>
        <v>2.6115152109947998E-2</v>
      </c>
      <c r="DW222" s="56">
        <f t="shared" ca="1" si="203"/>
        <v>2.6115152109947998E-2</v>
      </c>
      <c r="DX222" s="56">
        <f t="shared" ca="1" si="203"/>
        <v>2.6115152109947998E-2</v>
      </c>
      <c r="DY222" s="56">
        <f t="shared" ca="1" si="203"/>
        <v>2.6115152109947998E-2</v>
      </c>
      <c r="DZ222" s="56">
        <f t="shared" ca="1" si="203"/>
        <v>5.2230304219895995E-2</v>
      </c>
      <c r="EA222" s="56">
        <f t="shared" ca="1" si="203"/>
        <v>7.8345456329843993E-2</v>
      </c>
      <c r="EB222" s="56">
        <f t="shared" ca="1" si="203"/>
        <v>0.13057576054974002</v>
      </c>
      <c r="EC222" s="82">
        <f t="shared" ca="1" si="198"/>
        <v>0.26115152109948003</v>
      </c>
      <c r="ED222" s="82">
        <f t="shared" ca="1" si="198"/>
        <v>0.52230304219896007</v>
      </c>
      <c r="EE222" s="82">
        <f t="shared" ca="1" si="198"/>
        <v>1.0446060843979201</v>
      </c>
      <c r="EF222" s="82">
        <f t="shared" ca="1" si="196"/>
        <v>2.0892121687958403</v>
      </c>
      <c r="EG222" s="56">
        <f t="shared" ca="1" si="204"/>
        <v>3.6328130266153828E-2</v>
      </c>
      <c r="EH222" s="56">
        <f t="shared" ca="1" si="204"/>
        <v>1.9677737227499992E-2</v>
      </c>
      <c r="EI222" s="56">
        <f t="shared" ca="1" si="204"/>
        <v>1.2428044564736836E-2</v>
      </c>
      <c r="EJ222" s="56">
        <f t="shared" ca="1" si="204"/>
        <v>8.5866489719999949E-3</v>
      </c>
      <c r="EK222" s="56">
        <f t="shared" ca="1" si="204"/>
        <v>7.5562510953599967E-3</v>
      </c>
      <c r="EL222" s="56">
        <f t="shared" ca="1" si="204"/>
        <v>7.5562510953599967E-3</v>
      </c>
      <c r="EM222" s="56">
        <f t="shared" ca="1" si="204"/>
        <v>7.5562510953599967E-3</v>
      </c>
      <c r="EN222" s="56">
        <f t="shared" ca="1" si="204"/>
        <v>7.5562510953599967E-3</v>
      </c>
      <c r="EO222" s="56">
        <f t="shared" ca="1" si="204"/>
        <v>7.5562510953599967E-3</v>
      </c>
      <c r="EP222" s="56">
        <f t="shared" ca="1" si="204"/>
        <v>7.5562510953599967E-3</v>
      </c>
      <c r="EQ222" s="56">
        <f t="shared" ca="1" si="204"/>
        <v>7.5562510953599967E-3</v>
      </c>
      <c r="ER222" s="56">
        <f t="shared" ca="1" si="204"/>
        <v>1.5112502190719993E-2</v>
      </c>
      <c r="ES222" s="56">
        <f t="shared" ca="1" si="204"/>
        <v>2.2668753286079986E-2</v>
      </c>
      <c r="ET222" s="56">
        <f t="shared" ca="1" si="204"/>
        <v>3.7781255476799981E-2</v>
      </c>
      <c r="EU222" s="82">
        <f t="shared" ca="1" si="199"/>
        <v>7.5562510953599962E-2</v>
      </c>
      <c r="EV222" s="82">
        <f t="shared" ca="1" si="199"/>
        <v>0.15112502190719992</v>
      </c>
      <c r="EW222" s="82">
        <f t="shared" ca="1" si="199"/>
        <v>0.30225004381439985</v>
      </c>
      <c r="EX222" s="82">
        <f t="shared" ca="1" si="197"/>
        <v>0.6045000876287997</v>
      </c>
    </row>
    <row r="223" spans="19:154" x14ac:dyDescent="0.15">
      <c r="S223" s="56">
        <v>220</v>
      </c>
      <c r="T223" s="40">
        <f>引用信息!W242</f>
        <v>172.24853374861848</v>
      </c>
      <c r="U223" s="40">
        <f>引用信息!X242</f>
        <v>12.25305460192522</v>
      </c>
      <c r="V223" s="40">
        <f>引用信息!Y242</f>
        <v>4.8917879999999991</v>
      </c>
      <c r="W223" s="40">
        <f>引用信息!Z242</f>
        <v>1.3123673559562501</v>
      </c>
      <c r="X223" s="40">
        <f>引用信息!AA242</f>
        <v>0.37972504349999986</v>
      </c>
      <c r="Y223" s="37">
        <f>IF(INT(求节点($J$4:$J$21,$I$4:$I$21,节奏总纲!AD223))&gt;$I$21,$I$21,INT(求节点($J$4:$J$21,$I$4:$I$21,节奏总纲!AD223)))</f>
        <v>18</v>
      </c>
      <c r="Z223" s="37">
        <f>IF(INT(求节点($J$4:$J$21,$I$4:$I$21,节奏总纲!AE223))&gt;$I$21,$I$21,INT(求节点($J$4:$J$21,$I$4:$I$21,节奏总纲!AE223)))</f>
        <v>18</v>
      </c>
      <c r="AA223" s="37">
        <f>IF(INT(求节点($J$4:$J$21,$I$4:$I$21,节奏总纲!AF223))&gt;$I$21,$I$21,INT(求节点($J$4:$J$21,$I$4:$I$21,节奏总纲!AF223)))</f>
        <v>18</v>
      </c>
      <c r="AB223" s="37">
        <f>IF(INT(求节点($J$4:$J$21,$I$4:$I$21,节奏总纲!AG223))&gt;$I$21,$I$21,INT(求节点($J$4:$J$21,$I$4:$I$21,节奏总纲!AG223)))</f>
        <v>18</v>
      </c>
      <c r="AC223" s="37">
        <f>IF(INT(求节点($J$4:$J$21,$I$4:$I$21,节奏总纲!AH223))&gt;$I$21,$I$21,INT(求节点($J$4:$J$21,$I$4:$I$21,节奏总纲!AH223)))</f>
        <v>18</v>
      </c>
      <c r="AD223" s="56">
        <f>('[2]功能-行军令'!F$7+'[2]功能-行军令'!F$14+24*60/'[2]功能-行军令'!$F$18)*'[2]功能-行军令'!$AJ$7</f>
        <v>27.599999999999998</v>
      </c>
      <c r="AE223" s="56">
        <f>('[2]功能-行军令'!G$7+'[2]功能-行军令'!G$14+24*60/'[2]功能-行军令'!$F$18)*'[2]功能-行军令'!$AJ$7</f>
        <v>40.199999999999996</v>
      </c>
      <c r="AF223" s="56">
        <f>('[2]功能-行军令'!H$7+'[2]功能-行军令'!H$14+24*60/'[2]功能-行军令'!$F$18)*'[2]功能-行军令'!$AJ$7</f>
        <v>54.6</v>
      </c>
      <c r="AG223" s="56">
        <f>('[2]功能-行军令'!I$7+'[2]功能-行军令'!I$14+24*60/'[2]功能-行军令'!$F$18)*'[2]功能-行军令'!$AJ$7</f>
        <v>61.8</v>
      </c>
      <c r="AH223" s="56">
        <f>('[2]功能-行军令'!J$7+'[2]功能-行军令'!J$14+24*60/'[2]功能-行军令'!$F$18)*'[2]功能-行军令'!$AJ$7</f>
        <v>61.8</v>
      </c>
      <c r="AI223" s="56"/>
      <c r="AK223" s="56"/>
      <c r="AL223" s="56">
        <v>220</v>
      </c>
      <c r="AM223" s="28">
        <f t="shared" ca="1" si="205"/>
        <v>8.6435311716087089</v>
      </c>
      <c r="AN223" s="28">
        <f t="shared" ca="1" si="205"/>
        <v>4.6819127179547166</v>
      </c>
      <c r="AO223" s="28">
        <f t="shared" ca="1" si="205"/>
        <v>2.9569975060766631</v>
      </c>
      <c r="AP223" s="28">
        <f t="shared" ca="1" si="205"/>
        <v>2.0430164587438759</v>
      </c>
      <c r="AQ223" s="28">
        <f t="shared" ca="1" si="205"/>
        <v>1.7978544836946111</v>
      </c>
      <c r="AR223" s="28">
        <f t="shared" ca="1" si="205"/>
        <v>1.7978544836946111</v>
      </c>
      <c r="AS223" s="28">
        <f t="shared" ca="1" si="205"/>
        <v>1.7978544836946111</v>
      </c>
      <c r="AT223" s="28">
        <f t="shared" ca="1" si="205"/>
        <v>1.7978544836946111</v>
      </c>
      <c r="AU223" s="28">
        <f t="shared" ca="1" si="183"/>
        <v>1.7978544836946111</v>
      </c>
      <c r="AV223" s="28">
        <f t="shared" ca="1" si="206"/>
        <v>1.7978544836946111</v>
      </c>
      <c r="AW223" s="28">
        <f t="shared" ca="1" si="206"/>
        <v>1.7978544836946111</v>
      </c>
      <c r="AX223" s="28">
        <f t="shared" ca="1" si="206"/>
        <v>3.5957089673892222</v>
      </c>
      <c r="AY223" s="28">
        <f t="shared" ca="1" si="206"/>
        <v>5.3935634510838337</v>
      </c>
      <c r="AZ223" s="28">
        <f t="shared" ca="1" si="206"/>
        <v>8.989272418473055</v>
      </c>
      <c r="BA223" s="28">
        <f t="shared" ca="1" si="192"/>
        <v>17.97854483694611</v>
      </c>
      <c r="BB223" s="28">
        <f t="shared" ca="1" si="192"/>
        <v>35.95708967389222</v>
      </c>
      <c r="BC223" s="28">
        <f t="shared" ca="1" si="192"/>
        <v>71.91417934778444</v>
      </c>
      <c r="BD223" s="28">
        <f t="shared" ca="1" si="192"/>
        <v>143.82835869556888</v>
      </c>
      <c r="BE223" s="28"/>
      <c r="BF223" s="28">
        <f t="shared" ca="1" si="184"/>
        <v>318.56715663138402</v>
      </c>
      <c r="BG223" s="28"/>
      <c r="BI223" s="28"/>
      <c r="BJ223" s="28"/>
      <c r="BK223" s="28"/>
      <c r="BL223" s="56">
        <v>220</v>
      </c>
      <c r="BM223" s="56">
        <f t="shared" ca="1" si="200"/>
        <v>7.3139377407105695</v>
      </c>
      <c r="BN223" s="56">
        <f t="shared" ca="1" si="200"/>
        <v>3.9617162762182248</v>
      </c>
      <c r="BO223" s="56">
        <f t="shared" ca="1" si="200"/>
        <v>2.5021365955062471</v>
      </c>
      <c r="BP223" s="56">
        <f t="shared" ca="1" si="200"/>
        <v>1.7287489205315889</v>
      </c>
      <c r="BQ223" s="56">
        <f t="shared" ca="1" si="200"/>
        <v>1.5212990500677983</v>
      </c>
      <c r="BR223" s="56">
        <f t="shared" ca="1" si="200"/>
        <v>1.5212990500677983</v>
      </c>
      <c r="BS223" s="56">
        <f t="shared" ca="1" si="200"/>
        <v>1.5212990500677983</v>
      </c>
      <c r="BT223" s="56">
        <f t="shared" ca="1" si="200"/>
        <v>1.5212990500677983</v>
      </c>
      <c r="BU223" s="56">
        <f t="shared" ca="1" si="200"/>
        <v>1.5212990500677983</v>
      </c>
      <c r="BV223" s="56">
        <f t="shared" ca="1" si="200"/>
        <v>1.5212990500677983</v>
      </c>
      <c r="BW223" s="56">
        <f t="shared" ca="1" si="200"/>
        <v>1.5212990500677983</v>
      </c>
      <c r="BX223" s="56">
        <f t="shared" ca="1" si="200"/>
        <v>3.0425981001355966</v>
      </c>
      <c r="BY223" s="56">
        <f t="shared" ca="1" si="200"/>
        <v>4.5638971502033954</v>
      </c>
      <c r="BZ223" s="56">
        <f t="shared" ca="1" si="200"/>
        <v>7.6064952503389911</v>
      </c>
      <c r="CA223" s="82">
        <f t="shared" ca="1" si="193"/>
        <v>15.212990500677982</v>
      </c>
      <c r="CB223" s="82">
        <f t="shared" ca="1" si="193"/>
        <v>30.425981001355964</v>
      </c>
      <c r="CC223" s="82">
        <f t="shared" ca="1" si="193"/>
        <v>60.851962002711929</v>
      </c>
      <c r="CD223" s="82">
        <f t="shared" ca="1" si="193"/>
        <v>121.70392400542386</v>
      </c>
      <c r="CE223" s="56">
        <f t="shared" ca="1" si="201"/>
        <v>0.75780429999599042</v>
      </c>
      <c r="CF223" s="56">
        <f t="shared" ca="1" si="201"/>
        <v>0.41047732916449481</v>
      </c>
      <c r="CG223" s="56">
        <f t="shared" ca="1" si="201"/>
        <v>0.25924883947231253</v>
      </c>
      <c r="CH223" s="56">
        <f t="shared" ca="1" si="201"/>
        <v>0.17911737999905228</v>
      </c>
      <c r="CI223" s="56">
        <f t="shared" ca="1" si="201"/>
        <v>0.157623294399166</v>
      </c>
      <c r="CJ223" s="56">
        <f t="shared" ca="1" si="201"/>
        <v>0.157623294399166</v>
      </c>
      <c r="CK223" s="56">
        <f t="shared" ca="1" si="201"/>
        <v>0.157623294399166</v>
      </c>
      <c r="CL223" s="56">
        <f t="shared" ca="1" si="201"/>
        <v>0.157623294399166</v>
      </c>
      <c r="CM223" s="56">
        <f t="shared" ca="1" si="201"/>
        <v>0.157623294399166</v>
      </c>
      <c r="CN223" s="56">
        <f t="shared" ca="1" si="201"/>
        <v>0.157623294399166</v>
      </c>
      <c r="CO223" s="56">
        <f t="shared" ca="1" si="201"/>
        <v>0.157623294399166</v>
      </c>
      <c r="CP223" s="56">
        <f t="shared" ca="1" si="201"/>
        <v>0.31524658879833201</v>
      </c>
      <c r="CQ223" s="56">
        <f t="shared" ca="1" si="201"/>
        <v>0.47286988319749801</v>
      </c>
      <c r="CR223" s="56">
        <f t="shared" ca="1" si="201"/>
        <v>0.78811647199583001</v>
      </c>
      <c r="CS223" s="82">
        <f t="shared" ca="1" si="194"/>
        <v>1.57623294399166</v>
      </c>
      <c r="CT223" s="82">
        <f t="shared" ca="1" si="194"/>
        <v>3.1524658879833201</v>
      </c>
      <c r="CU223" s="82">
        <f t="shared" ca="1" si="194"/>
        <v>6.3049317759666401</v>
      </c>
      <c r="CV223" s="82">
        <f t="shared" ca="1" si="194"/>
        <v>12.60986355193328</v>
      </c>
      <c r="CW223" s="56">
        <f t="shared" ca="1" si="202"/>
        <v>0.41091019199999995</v>
      </c>
      <c r="CX223" s="56">
        <f t="shared" ca="1" si="202"/>
        <v>0.22257635399999998</v>
      </c>
      <c r="CY223" s="56">
        <f t="shared" ca="1" si="202"/>
        <v>0.14057453936842104</v>
      </c>
      <c r="CZ223" s="56">
        <f t="shared" ca="1" si="202"/>
        <v>9.7124227199999982E-2</v>
      </c>
      <c r="DA223" s="56">
        <f t="shared" ca="1" si="202"/>
        <v>8.5469319935999988E-2</v>
      </c>
      <c r="DB223" s="56">
        <f t="shared" ca="1" si="202"/>
        <v>8.5469319935999988E-2</v>
      </c>
      <c r="DC223" s="56">
        <f t="shared" ca="1" si="202"/>
        <v>8.5469319935999988E-2</v>
      </c>
      <c r="DD223" s="56">
        <f t="shared" ca="1" si="202"/>
        <v>8.5469319935999988E-2</v>
      </c>
      <c r="DE223" s="56">
        <f t="shared" ca="1" si="202"/>
        <v>8.5469319935999988E-2</v>
      </c>
      <c r="DF223" s="56">
        <f t="shared" ca="1" si="202"/>
        <v>8.5469319935999988E-2</v>
      </c>
      <c r="DG223" s="56">
        <f t="shared" ca="1" si="202"/>
        <v>8.5469319935999988E-2</v>
      </c>
      <c r="DH223" s="56">
        <f t="shared" ca="1" si="202"/>
        <v>0.17093863987199998</v>
      </c>
      <c r="DI223" s="56">
        <f t="shared" ca="1" si="202"/>
        <v>0.25640795980799991</v>
      </c>
      <c r="DJ223" s="56">
        <f t="shared" ca="1" si="202"/>
        <v>0.42734659967999994</v>
      </c>
      <c r="DK223" s="82">
        <f t="shared" ca="1" si="195"/>
        <v>0.85469319935999988</v>
      </c>
      <c r="DL223" s="82">
        <f t="shared" ca="1" si="195"/>
        <v>1.7093863987199998</v>
      </c>
      <c r="DM223" s="82">
        <f t="shared" ca="1" si="195"/>
        <v>3.4187727974399995</v>
      </c>
      <c r="DN223" s="82">
        <f t="shared" ca="1" si="195"/>
        <v>6.837545594879999</v>
      </c>
      <c r="DO223" s="56">
        <f t="shared" ca="1" si="203"/>
        <v>0.12477585015091731</v>
      </c>
      <c r="DP223" s="56">
        <f t="shared" ca="1" si="203"/>
        <v>6.7586918831746876E-2</v>
      </c>
      <c r="DQ223" s="56">
        <f t="shared" ca="1" si="203"/>
        <v>4.2686475051629612E-2</v>
      </c>
      <c r="DR223" s="56">
        <f t="shared" ca="1" si="203"/>
        <v>2.9492473672034999E-2</v>
      </c>
      <c r="DS223" s="56">
        <f t="shared" ca="1" si="203"/>
        <v>2.5953376831390804E-2</v>
      </c>
      <c r="DT223" s="56">
        <f t="shared" ca="1" si="203"/>
        <v>2.5953376831390804E-2</v>
      </c>
      <c r="DU223" s="56">
        <f t="shared" ca="1" si="203"/>
        <v>2.5953376831390804E-2</v>
      </c>
      <c r="DV223" s="56">
        <f t="shared" ca="1" si="203"/>
        <v>2.5953376831390804E-2</v>
      </c>
      <c r="DW223" s="56">
        <f t="shared" ca="1" si="203"/>
        <v>2.5953376831390804E-2</v>
      </c>
      <c r="DX223" s="56">
        <f t="shared" ca="1" si="203"/>
        <v>2.5953376831390804E-2</v>
      </c>
      <c r="DY223" s="56">
        <f t="shared" ca="1" si="203"/>
        <v>2.5953376831390804E-2</v>
      </c>
      <c r="DZ223" s="56">
        <f t="shared" ca="1" si="203"/>
        <v>5.1906753662781607E-2</v>
      </c>
      <c r="EA223" s="56">
        <f t="shared" ca="1" si="203"/>
        <v>7.7860130494172397E-2</v>
      </c>
      <c r="EB223" s="56">
        <f t="shared" ca="1" si="203"/>
        <v>0.129766884156954</v>
      </c>
      <c r="EC223" s="82">
        <f t="shared" ca="1" si="198"/>
        <v>0.25953376831390801</v>
      </c>
      <c r="ED223" s="82">
        <f t="shared" ca="1" si="198"/>
        <v>0.51906753662781602</v>
      </c>
      <c r="EE223" s="82">
        <f t="shared" ca="1" si="198"/>
        <v>1.038135073255632</v>
      </c>
      <c r="EF223" s="82">
        <f t="shared" ca="1" si="196"/>
        <v>2.0762701465112641</v>
      </c>
      <c r="EG223" s="56">
        <f t="shared" ca="1" si="204"/>
        <v>3.6103088751230757E-2</v>
      </c>
      <c r="EH223" s="56">
        <f t="shared" ca="1" si="204"/>
        <v>1.9555839740249992E-2</v>
      </c>
      <c r="EI223" s="56">
        <f t="shared" ca="1" si="204"/>
        <v>1.2351056678052627E-2</v>
      </c>
      <c r="EJ223" s="56">
        <f t="shared" ca="1" si="204"/>
        <v>8.5334573411999948E-3</v>
      </c>
      <c r="EK223" s="56">
        <f t="shared" ca="1" si="204"/>
        <v>7.5094424602559972E-3</v>
      </c>
      <c r="EL223" s="56">
        <f t="shared" ca="1" si="204"/>
        <v>7.5094424602559972E-3</v>
      </c>
      <c r="EM223" s="56">
        <f t="shared" ca="1" si="204"/>
        <v>7.5094424602559972E-3</v>
      </c>
      <c r="EN223" s="56">
        <f t="shared" ca="1" si="204"/>
        <v>7.5094424602559972E-3</v>
      </c>
      <c r="EO223" s="56">
        <f t="shared" ca="1" si="204"/>
        <v>7.5094424602559972E-3</v>
      </c>
      <c r="EP223" s="56">
        <f t="shared" ca="1" si="204"/>
        <v>7.5094424602559972E-3</v>
      </c>
      <c r="EQ223" s="56">
        <f t="shared" ca="1" si="204"/>
        <v>7.5094424602559972E-3</v>
      </c>
      <c r="ER223" s="56">
        <f t="shared" ca="1" si="204"/>
        <v>1.5018884920511994E-2</v>
      </c>
      <c r="ES223" s="56">
        <f t="shared" ca="1" si="204"/>
        <v>2.2528327380767991E-2</v>
      </c>
      <c r="ET223" s="56">
        <f t="shared" ca="1" si="204"/>
        <v>3.754721230127999E-2</v>
      </c>
      <c r="EU223" s="82">
        <f t="shared" ca="1" si="199"/>
        <v>7.5094424602559981E-2</v>
      </c>
      <c r="EV223" s="82">
        <f t="shared" ca="1" si="199"/>
        <v>0.15018884920511996</v>
      </c>
      <c r="EW223" s="82">
        <f t="shared" ca="1" si="199"/>
        <v>0.30037769841023992</v>
      </c>
      <c r="EX223" s="82">
        <f t="shared" ca="1" si="197"/>
        <v>0.60075539682047985</v>
      </c>
    </row>
    <row r="224" spans="19:154" x14ac:dyDescent="0.15">
      <c r="S224" s="56">
        <v>221</v>
      </c>
      <c r="T224" s="40">
        <f>引用信息!W243</f>
        <v>171.174856334335</v>
      </c>
      <c r="U224" s="40">
        <f>引用信息!X243</f>
        <v>12.176677591939931</v>
      </c>
      <c r="V224" s="40">
        <f>引用信息!Y243</f>
        <v>4.8612959999999985</v>
      </c>
      <c r="W224" s="40">
        <f>引用信息!Z243</f>
        <v>1.3041869717249999</v>
      </c>
      <c r="X224" s="40">
        <f>引用信息!AA243</f>
        <v>0.37735810199999981</v>
      </c>
      <c r="Y224" s="37">
        <f>IF(INT(求节点($J$4:$J$21,$I$4:$I$21,节奏总纲!AD224))&gt;$I$21,$I$21,INT(求节点($J$4:$J$21,$I$4:$I$21,节奏总纲!AD224)))</f>
        <v>18</v>
      </c>
      <c r="Z224" s="37">
        <f>IF(INT(求节点($J$4:$J$21,$I$4:$I$21,节奏总纲!AE224))&gt;$I$21,$I$21,INT(求节点($J$4:$J$21,$I$4:$I$21,节奏总纲!AE224)))</f>
        <v>18</v>
      </c>
      <c r="AA224" s="37">
        <f>IF(INT(求节点($J$4:$J$21,$I$4:$I$21,节奏总纲!AF224))&gt;$I$21,$I$21,INT(求节点($J$4:$J$21,$I$4:$I$21,节奏总纲!AF224)))</f>
        <v>18</v>
      </c>
      <c r="AB224" s="37">
        <f>IF(INT(求节点($J$4:$J$21,$I$4:$I$21,节奏总纲!AG224))&gt;$I$21,$I$21,INT(求节点($J$4:$J$21,$I$4:$I$21,节奏总纲!AG224)))</f>
        <v>18</v>
      </c>
      <c r="AC224" s="37">
        <f>IF(INT(求节点($J$4:$J$21,$I$4:$I$21,节奏总纲!AH224))&gt;$I$21,$I$21,INT(求节点($J$4:$J$21,$I$4:$I$21,节奏总纲!AH224)))</f>
        <v>18</v>
      </c>
      <c r="AD224" s="56">
        <f>('[2]功能-行军令'!F$7+'[2]功能-行军令'!F$14+24*60/'[2]功能-行军令'!$F$18)*'[2]功能-行军令'!$AJ$7</f>
        <v>27.599999999999998</v>
      </c>
      <c r="AE224" s="56">
        <f>('[2]功能-行军令'!G$7+'[2]功能-行军令'!G$14+24*60/'[2]功能-行军令'!$F$18)*'[2]功能-行军令'!$AJ$7</f>
        <v>40.199999999999996</v>
      </c>
      <c r="AF224" s="56">
        <f>('[2]功能-行军令'!H$7+'[2]功能-行军令'!H$14+24*60/'[2]功能-行军令'!$F$18)*'[2]功能-行军令'!$AJ$7</f>
        <v>54.6</v>
      </c>
      <c r="AG224" s="56">
        <f>('[2]功能-行军令'!I$7+'[2]功能-行军令'!I$14+24*60/'[2]功能-行军令'!$F$18)*'[2]功能-行军令'!$AJ$7</f>
        <v>61.8</v>
      </c>
      <c r="AH224" s="56">
        <f>('[2]功能-行军令'!J$7+'[2]功能-行军令'!J$14+24*60/'[2]功能-行军令'!$F$18)*'[2]功能-行军令'!$AJ$7</f>
        <v>61.8</v>
      </c>
      <c r="AI224" s="56"/>
      <c r="AK224" s="56"/>
      <c r="AL224" s="56">
        <v>221</v>
      </c>
      <c r="AM224" s="28">
        <f t="shared" ca="1" si="205"/>
        <v>8.589653417199747</v>
      </c>
      <c r="AN224" s="28">
        <f t="shared" ca="1" si="205"/>
        <v>4.6527289343165297</v>
      </c>
      <c r="AO224" s="28">
        <f t="shared" ca="1" si="205"/>
        <v>2.9385656427262288</v>
      </c>
      <c r="AP224" s="28">
        <f t="shared" ca="1" si="205"/>
        <v>2.0302817167926674</v>
      </c>
      <c r="AQ224" s="28">
        <f t="shared" ca="1" si="205"/>
        <v>1.7866479107775473</v>
      </c>
      <c r="AR224" s="28">
        <f t="shared" ca="1" si="205"/>
        <v>1.7866479107775473</v>
      </c>
      <c r="AS224" s="28">
        <f t="shared" ca="1" si="205"/>
        <v>1.7866479107775473</v>
      </c>
      <c r="AT224" s="28">
        <f t="shared" ca="1" si="205"/>
        <v>1.7866479107775473</v>
      </c>
      <c r="AU224" s="28">
        <f t="shared" ca="1" si="183"/>
        <v>1.7866479107775473</v>
      </c>
      <c r="AV224" s="28">
        <f t="shared" ca="1" si="206"/>
        <v>1.7866479107775473</v>
      </c>
      <c r="AW224" s="28">
        <f t="shared" ca="1" si="206"/>
        <v>1.7866479107775473</v>
      </c>
      <c r="AX224" s="28">
        <f t="shared" ca="1" si="206"/>
        <v>3.5732958215550945</v>
      </c>
      <c r="AY224" s="28">
        <f t="shared" ca="1" si="206"/>
        <v>5.3599437323326429</v>
      </c>
      <c r="AZ224" s="28">
        <f t="shared" ca="1" si="206"/>
        <v>8.9332395538877378</v>
      </c>
      <c r="BA224" s="28">
        <f t="shared" ca="1" si="192"/>
        <v>17.866479107775476</v>
      </c>
      <c r="BB224" s="28">
        <f t="shared" ca="1" si="192"/>
        <v>35.732958215550951</v>
      </c>
      <c r="BC224" s="28">
        <f t="shared" ca="1" si="192"/>
        <v>71.465916431101903</v>
      </c>
      <c r="BD224" s="28">
        <f t="shared" ca="1" si="192"/>
        <v>142.93183286220381</v>
      </c>
      <c r="BE224" s="28"/>
      <c r="BF224" s="28">
        <f t="shared" ca="1" si="184"/>
        <v>316.58143081088559</v>
      </c>
      <c r="BG224" s="28"/>
      <c r="BI224" s="28"/>
      <c r="BJ224" s="28"/>
      <c r="BK224" s="28"/>
      <c r="BL224" s="56">
        <v>221</v>
      </c>
      <c r="BM224" s="56">
        <f t="shared" ref="BM224:BZ233" ca="1" si="207">IF(OFFSET($X$3,$S224,BM$1)&lt;BM$3,0,
OFFSET($S$3,$S224,BM$1)
*IFERROR(INDEX($K$49:$K$66,OFFSET($X$3,$S224,BM$1)-BM$3+1),0)
*OFFSET($AC$3,$S224,BM$1)
/(INDEX($D$4:$D$21,BM$3)
*INDEX($E$4:$E$21,BM$3)))</f>
        <v>7.2683477458886854</v>
      </c>
      <c r="BN224" s="56">
        <f t="shared" ca="1" si="207"/>
        <v>3.9370216956897046</v>
      </c>
      <c r="BO224" s="56">
        <f t="shared" ca="1" si="207"/>
        <v>2.4865400183303397</v>
      </c>
      <c r="BP224" s="56">
        <f t="shared" ca="1" si="207"/>
        <v>1.7179731035736892</v>
      </c>
      <c r="BQ224" s="56">
        <f t="shared" ca="1" si="207"/>
        <v>1.5118163311448465</v>
      </c>
      <c r="BR224" s="56">
        <f t="shared" ca="1" si="207"/>
        <v>1.5118163311448465</v>
      </c>
      <c r="BS224" s="56">
        <f t="shared" ca="1" si="207"/>
        <v>1.5118163311448465</v>
      </c>
      <c r="BT224" s="56">
        <f t="shared" ca="1" si="207"/>
        <v>1.5118163311448465</v>
      </c>
      <c r="BU224" s="56">
        <f t="shared" ca="1" si="207"/>
        <v>1.5118163311448465</v>
      </c>
      <c r="BV224" s="56">
        <f t="shared" ca="1" si="207"/>
        <v>1.5118163311448465</v>
      </c>
      <c r="BW224" s="56">
        <f t="shared" ca="1" si="207"/>
        <v>1.5118163311448465</v>
      </c>
      <c r="BX224" s="56">
        <f t="shared" ca="1" si="207"/>
        <v>3.023632662289693</v>
      </c>
      <c r="BY224" s="56">
        <f t="shared" ca="1" si="207"/>
        <v>4.5354489934345406</v>
      </c>
      <c r="BZ224" s="56">
        <f t="shared" ca="1" si="207"/>
        <v>7.5590816557242331</v>
      </c>
      <c r="CA224" s="82">
        <f t="shared" ca="1" si="193"/>
        <v>15.118163311448466</v>
      </c>
      <c r="CB224" s="82">
        <f t="shared" ca="1" si="193"/>
        <v>30.236326622896932</v>
      </c>
      <c r="CC224" s="82">
        <f t="shared" ca="1" si="193"/>
        <v>60.472653245793865</v>
      </c>
      <c r="CD224" s="82">
        <f t="shared" ca="1" si="193"/>
        <v>120.94530649158773</v>
      </c>
      <c r="CE224" s="56">
        <f t="shared" ref="CE224:CR233" ca="1" si="208">IF(OFFSET($X$3,$S224,CE$1)&lt;CE$3,0,
OFFSET($S$3,$S224,CE$1)
*IFERROR(INDEX($K$49:$K$66,OFFSET($X$3,$S224,CE$1)-CE$3+1),0)
*OFFSET($AC$3,$S224,CE$1)
/(INDEX($D$4:$D$21,CE$3)
*INDEX($E$4:$E$21,CE$3)))</f>
        <v>0.75308067568613102</v>
      </c>
      <c r="CF224" s="56">
        <f t="shared" ca="1" si="208"/>
        <v>0.40791869932998764</v>
      </c>
      <c r="CG224" s="56">
        <f t="shared" ca="1" si="208"/>
        <v>0.25763286273472902</v>
      </c>
      <c r="CH224" s="56">
        <f t="shared" ca="1" si="208"/>
        <v>0.17800088698035821</v>
      </c>
      <c r="CI224" s="56">
        <f t="shared" ca="1" si="208"/>
        <v>0.15664078054271524</v>
      </c>
      <c r="CJ224" s="56">
        <f t="shared" ca="1" si="208"/>
        <v>0.15664078054271524</v>
      </c>
      <c r="CK224" s="56">
        <f t="shared" ca="1" si="208"/>
        <v>0.15664078054271524</v>
      </c>
      <c r="CL224" s="56">
        <f t="shared" ca="1" si="208"/>
        <v>0.15664078054271524</v>
      </c>
      <c r="CM224" s="56">
        <f t="shared" ca="1" si="208"/>
        <v>0.15664078054271524</v>
      </c>
      <c r="CN224" s="56">
        <f t="shared" ca="1" si="208"/>
        <v>0.15664078054271524</v>
      </c>
      <c r="CO224" s="56">
        <f t="shared" ca="1" si="208"/>
        <v>0.15664078054271524</v>
      </c>
      <c r="CP224" s="56">
        <f t="shared" ca="1" si="208"/>
        <v>0.31328156108543048</v>
      </c>
      <c r="CQ224" s="56">
        <f t="shared" ca="1" si="208"/>
        <v>0.46992234162814578</v>
      </c>
      <c r="CR224" s="56">
        <f t="shared" ca="1" si="208"/>
        <v>0.78320390271357643</v>
      </c>
      <c r="CS224" s="82">
        <f t="shared" ca="1" si="194"/>
        <v>1.5664078054271529</v>
      </c>
      <c r="CT224" s="82">
        <f t="shared" ca="1" si="194"/>
        <v>3.1328156108543057</v>
      </c>
      <c r="CU224" s="82">
        <f t="shared" ca="1" si="194"/>
        <v>6.2656312217086114</v>
      </c>
      <c r="CV224" s="82">
        <f t="shared" ca="1" si="194"/>
        <v>12.531262443417223</v>
      </c>
      <c r="CW224" s="56">
        <f t="shared" ref="CW224:DJ233" ca="1" si="209">IF(OFFSET($X$3,$S224,CW$1)&lt;CW$3,0,
OFFSET($S$3,$S224,CW$1)
*IFERROR(INDEX($K$49:$K$66,OFFSET($X$3,$S224,CW$1)-CW$3+1),0)
*OFFSET($AC$3,$S224,CW$1)
/(INDEX($D$4:$D$21,CW$3)
*INDEX($E$4:$E$21,CW$3)))</f>
        <v>0.40834886399999981</v>
      </c>
      <c r="CX224" s="56">
        <f t="shared" ca="1" si="209"/>
        <v>0.2211889679999999</v>
      </c>
      <c r="CY224" s="56">
        <f t="shared" ca="1" si="209"/>
        <v>0.13969829557894731</v>
      </c>
      <c r="CZ224" s="56">
        <f t="shared" ca="1" si="209"/>
        <v>9.6518822399999954E-2</v>
      </c>
      <c r="DA224" s="56">
        <f t="shared" ca="1" si="209"/>
        <v>8.4936563711999966E-2</v>
      </c>
      <c r="DB224" s="56">
        <f t="shared" ca="1" si="209"/>
        <v>8.4936563711999966E-2</v>
      </c>
      <c r="DC224" s="56">
        <f t="shared" ca="1" si="209"/>
        <v>8.4936563711999966E-2</v>
      </c>
      <c r="DD224" s="56">
        <f t="shared" ca="1" si="209"/>
        <v>8.4936563711999966E-2</v>
      </c>
      <c r="DE224" s="56">
        <f t="shared" ca="1" si="209"/>
        <v>8.4936563711999966E-2</v>
      </c>
      <c r="DF224" s="56">
        <f t="shared" ca="1" si="209"/>
        <v>8.4936563711999966E-2</v>
      </c>
      <c r="DG224" s="56">
        <f t="shared" ca="1" si="209"/>
        <v>8.4936563711999966E-2</v>
      </c>
      <c r="DH224" s="56">
        <f t="shared" ca="1" si="209"/>
        <v>0.16987312742399993</v>
      </c>
      <c r="DI224" s="56">
        <f t="shared" ca="1" si="209"/>
        <v>0.25480969113599994</v>
      </c>
      <c r="DJ224" s="56">
        <f t="shared" ca="1" si="209"/>
        <v>0.42468281855999995</v>
      </c>
      <c r="DK224" s="82">
        <f t="shared" ca="1" si="195"/>
        <v>0.84936563711999991</v>
      </c>
      <c r="DL224" s="82">
        <f t="shared" ca="1" si="195"/>
        <v>1.6987312742399998</v>
      </c>
      <c r="DM224" s="82">
        <f t="shared" ca="1" si="195"/>
        <v>3.3974625484799996</v>
      </c>
      <c r="DN224" s="82">
        <f t="shared" ca="1" si="195"/>
        <v>6.7949250969599992</v>
      </c>
      <c r="DO224" s="56">
        <f t="shared" ref="DO224:EB233" ca="1" si="210">IF(OFFSET($X$3,$S224,DO$1)&lt;DO$3,0,
OFFSET($S$3,$S224,DO$1)
*IFERROR(INDEX($K$49:$K$66,OFFSET($X$3,$S224,DO$1)-DO$3+1),0)
*OFFSET($AC$3,$S224,DO$1)
/(INDEX($D$4:$D$21,DO$3)
*INDEX($E$4:$E$21,DO$3)))</f>
        <v>0.12399808438862304</v>
      </c>
      <c r="DP224" s="56">
        <f t="shared" ca="1" si="210"/>
        <v>6.716562904383748E-2</v>
      </c>
      <c r="DQ224" s="56">
        <f t="shared" ca="1" si="210"/>
        <v>4.2420397290844729E-2</v>
      </c>
      <c r="DR224" s="56">
        <f t="shared" ca="1" si="210"/>
        <v>2.9308638128219988E-2</v>
      </c>
      <c r="DS224" s="56">
        <f t="shared" ca="1" si="210"/>
        <v>2.5791601552833596E-2</v>
      </c>
      <c r="DT224" s="56">
        <f t="shared" ca="1" si="210"/>
        <v>2.5791601552833596E-2</v>
      </c>
      <c r="DU224" s="56">
        <f t="shared" ca="1" si="210"/>
        <v>2.5791601552833596E-2</v>
      </c>
      <c r="DV224" s="56">
        <f t="shared" ca="1" si="210"/>
        <v>2.5791601552833596E-2</v>
      </c>
      <c r="DW224" s="56">
        <f t="shared" ca="1" si="210"/>
        <v>2.5791601552833596E-2</v>
      </c>
      <c r="DX224" s="56">
        <f t="shared" ca="1" si="210"/>
        <v>2.5791601552833596E-2</v>
      </c>
      <c r="DY224" s="56">
        <f t="shared" ca="1" si="210"/>
        <v>2.5791601552833596E-2</v>
      </c>
      <c r="DZ224" s="56">
        <f t="shared" ca="1" si="210"/>
        <v>5.1583203105667191E-2</v>
      </c>
      <c r="EA224" s="56">
        <f t="shared" ca="1" si="210"/>
        <v>7.7374804658500773E-2</v>
      </c>
      <c r="EB224" s="56">
        <f t="shared" ca="1" si="210"/>
        <v>0.12895800776416796</v>
      </c>
      <c r="EC224" s="82">
        <f t="shared" ca="1" si="198"/>
        <v>0.25791601552833593</v>
      </c>
      <c r="ED224" s="82">
        <f t="shared" ca="1" si="198"/>
        <v>0.51583203105667186</v>
      </c>
      <c r="EE224" s="82">
        <f t="shared" ca="1" si="198"/>
        <v>1.0316640621133437</v>
      </c>
      <c r="EF224" s="82">
        <f t="shared" ca="1" si="196"/>
        <v>2.0633281242266874</v>
      </c>
      <c r="EG224" s="56">
        <f t="shared" ref="EG224:ET233" ca="1" si="211">IF(OFFSET($X$3,$S224,EG$1)&lt;EG$3,0,
OFFSET($S$3,$S224,EG$1)
*IFERROR(INDEX($K$49:$K$66,OFFSET($X$3,$S224,EG$1)-EG$3+1),0)
*OFFSET($AC$3,$S224,EG$1)
/(INDEX($D$4:$D$21,EG$3)
*INDEX($E$4:$E$21,EG$3)))</f>
        <v>3.5878047236307671E-2</v>
      </c>
      <c r="EH224" s="56">
        <f t="shared" ca="1" si="211"/>
        <v>1.9433942252999988E-2</v>
      </c>
      <c r="EI224" s="56">
        <f t="shared" ca="1" si="211"/>
        <v>1.2274068791368414E-2</v>
      </c>
      <c r="EJ224" s="56">
        <f t="shared" ca="1" si="211"/>
        <v>8.4802657103999948E-3</v>
      </c>
      <c r="EK224" s="56">
        <f t="shared" ca="1" si="211"/>
        <v>7.462633825151996E-3</v>
      </c>
      <c r="EL224" s="56">
        <f t="shared" ca="1" si="211"/>
        <v>7.462633825151996E-3</v>
      </c>
      <c r="EM224" s="56">
        <f t="shared" ca="1" si="211"/>
        <v>7.462633825151996E-3</v>
      </c>
      <c r="EN224" s="56">
        <f t="shared" ca="1" si="211"/>
        <v>7.462633825151996E-3</v>
      </c>
      <c r="EO224" s="56">
        <f t="shared" ca="1" si="211"/>
        <v>7.462633825151996E-3</v>
      </c>
      <c r="EP224" s="56">
        <f t="shared" ca="1" si="211"/>
        <v>7.462633825151996E-3</v>
      </c>
      <c r="EQ224" s="56">
        <f t="shared" ca="1" si="211"/>
        <v>7.462633825151996E-3</v>
      </c>
      <c r="ER224" s="56">
        <f t="shared" ca="1" si="211"/>
        <v>1.4925267650303992E-2</v>
      </c>
      <c r="ES224" s="56">
        <f t="shared" ca="1" si="211"/>
        <v>2.2387901475455985E-2</v>
      </c>
      <c r="ET224" s="56">
        <f t="shared" ca="1" si="211"/>
        <v>3.7313169125759986E-2</v>
      </c>
      <c r="EU224" s="82">
        <f t="shared" ca="1" si="199"/>
        <v>7.4626338251519972E-2</v>
      </c>
      <c r="EV224" s="82">
        <f t="shared" ca="1" si="199"/>
        <v>0.14925267650303994</v>
      </c>
      <c r="EW224" s="82">
        <f t="shared" ca="1" si="199"/>
        <v>0.29850535300607989</v>
      </c>
      <c r="EX224" s="82">
        <f t="shared" ca="1" si="197"/>
        <v>0.59701070601215978</v>
      </c>
    </row>
    <row r="225" spans="19:154" x14ac:dyDescent="0.15">
      <c r="S225" s="56">
        <v>222</v>
      </c>
      <c r="T225" s="40">
        <f>引用信息!W244</f>
        <v>170.10117892005155</v>
      </c>
      <c r="U225" s="40">
        <f>引用信息!X244</f>
        <v>12.100300581954647</v>
      </c>
      <c r="V225" s="40">
        <f>引用信息!Y244</f>
        <v>4.8308039999999988</v>
      </c>
      <c r="W225" s="40">
        <f>引用信息!Z244</f>
        <v>1.2960065874937501</v>
      </c>
      <c r="X225" s="40">
        <f>引用信息!AA244</f>
        <v>0.37499116049999986</v>
      </c>
      <c r="Y225" s="37">
        <f>IF(INT(求节点($J$4:$J$21,$I$4:$I$21,节奏总纲!AD225))&gt;$I$21,$I$21,INT(求节点($J$4:$J$21,$I$4:$I$21,节奏总纲!AD225)))</f>
        <v>18</v>
      </c>
      <c r="Z225" s="37">
        <f>IF(INT(求节点($J$4:$J$21,$I$4:$I$21,节奏总纲!AE225))&gt;$I$21,$I$21,INT(求节点($J$4:$J$21,$I$4:$I$21,节奏总纲!AE225)))</f>
        <v>18</v>
      </c>
      <c r="AA225" s="37">
        <f>IF(INT(求节点($J$4:$J$21,$I$4:$I$21,节奏总纲!AF225))&gt;$I$21,$I$21,INT(求节点($J$4:$J$21,$I$4:$I$21,节奏总纲!AF225)))</f>
        <v>18</v>
      </c>
      <c r="AB225" s="37">
        <f>IF(INT(求节点($J$4:$J$21,$I$4:$I$21,节奏总纲!AG225))&gt;$I$21,$I$21,INT(求节点($J$4:$J$21,$I$4:$I$21,节奏总纲!AG225)))</f>
        <v>18</v>
      </c>
      <c r="AC225" s="37">
        <f>IF(INT(求节点($J$4:$J$21,$I$4:$I$21,节奏总纲!AH225))&gt;$I$21,$I$21,INT(求节点($J$4:$J$21,$I$4:$I$21,节奏总纲!AH225)))</f>
        <v>18</v>
      </c>
      <c r="AD225" s="56">
        <f>('[2]功能-行军令'!F$7+'[2]功能-行军令'!F$14+24*60/'[2]功能-行军令'!$F$18)*'[2]功能-行军令'!$AJ$7</f>
        <v>27.599999999999998</v>
      </c>
      <c r="AE225" s="56">
        <f>('[2]功能-行军令'!G$7+'[2]功能-行军令'!G$14+24*60/'[2]功能-行军令'!$F$18)*'[2]功能-行军令'!$AJ$7</f>
        <v>40.199999999999996</v>
      </c>
      <c r="AF225" s="56">
        <f>('[2]功能-行军令'!H$7+'[2]功能-行军令'!H$14+24*60/'[2]功能-行军令'!$F$18)*'[2]功能-行军令'!$AJ$7</f>
        <v>54.6</v>
      </c>
      <c r="AG225" s="56">
        <f>('[2]功能-行军令'!I$7+'[2]功能-行军令'!I$14+24*60/'[2]功能-行军令'!$F$18)*'[2]功能-行军令'!$AJ$7</f>
        <v>61.8</v>
      </c>
      <c r="AH225" s="56">
        <f>('[2]功能-行军令'!J$7+'[2]功能-行军令'!J$14+24*60/'[2]功能-行军令'!$F$18)*'[2]功能-行军令'!$AJ$7</f>
        <v>61.8</v>
      </c>
      <c r="AI225" s="56"/>
      <c r="AK225" s="56"/>
      <c r="AL225" s="56">
        <v>222</v>
      </c>
      <c r="AM225" s="28">
        <f t="shared" ref="AM225:AT234" ca="1" si="212">SUMIF($BM$3:$EX$3,AM$3,$BM225:$EX225)</f>
        <v>8.5357756627907886</v>
      </c>
      <c r="AN225" s="28">
        <f t="shared" ca="1" si="212"/>
        <v>4.6235451506783445</v>
      </c>
      <c r="AO225" s="28">
        <f t="shared" ca="1" si="212"/>
        <v>2.9201337793757967</v>
      </c>
      <c r="AP225" s="28">
        <f t="shared" ca="1" si="212"/>
        <v>2.017546974841459</v>
      </c>
      <c r="AQ225" s="28">
        <f t="shared" ca="1" si="212"/>
        <v>1.7754413378604843</v>
      </c>
      <c r="AR225" s="28">
        <f t="shared" ca="1" si="212"/>
        <v>1.7754413378604843</v>
      </c>
      <c r="AS225" s="28">
        <f t="shared" ca="1" si="212"/>
        <v>1.7754413378604843</v>
      </c>
      <c r="AT225" s="28">
        <f t="shared" ca="1" si="212"/>
        <v>1.7754413378604843</v>
      </c>
      <c r="AU225" s="28">
        <f t="shared" ca="1" si="183"/>
        <v>1.7754413378604843</v>
      </c>
      <c r="AV225" s="28">
        <f t="shared" ca="1" si="206"/>
        <v>1.7754413378604843</v>
      </c>
      <c r="AW225" s="28">
        <f t="shared" ca="1" si="206"/>
        <v>1.7754413378604843</v>
      </c>
      <c r="AX225" s="28">
        <f t="shared" ca="1" si="206"/>
        <v>3.5508826757209686</v>
      </c>
      <c r="AY225" s="28">
        <f t="shared" ca="1" si="206"/>
        <v>5.3263240135814529</v>
      </c>
      <c r="AZ225" s="28">
        <f t="shared" ca="1" si="206"/>
        <v>8.8772066893024206</v>
      </c>
      <c r="BA225" s="28">
        <f t="shared" ca="1" si="192"/>
        <v>17.754413378604841</v>
      </c>
      <c r="BB225" s="28">
        <f t="shared" ca="1" si="192"/>
        <v>35.508826757209683</v>
      </c>
      <c r="BC225" s="28">
        <f t="shared" ca="1" si="192"/>
        <v>71.017653514419365</v>
      </c>
      <c r="BD225" s="28">
        <f t="shared" ca="1" si="192"/>
        <v>142.03530702883873</v>
      </c>
      <c r="BE225" s="28"/>
      <c r="BF225" s="28">
        <f t="shared" ca="1" si="184"/>
        <v>314.59570499038728</v>
      </c>
      <c r="BG225" s="28"/>
      <c r="BI225" s="28"/>
      <c r="BJ225" s="28"/>
      <c r="BK225" s="28"/>
      <c r="BL225" s="56">
        <v>222</v>
      </c>
      <c r="BM225" s="56">
        <f t="shared" ca="1" si="207"/>
        <v>7.222757751066804</v>
      </c>
      <c r="BN225" s="56">
        <f t="shared" ca="1" si="207"/>
        <v>3.9123271151611854</v>
      </c>
      <c r="BO225" s="56">
        <f t="shared" ca="1" si="207"/>
        <v>2.4709434411544331</v>
      </c>
      <c r="BP225" s="56">
        <f t="shared" ca="1" si="207"/>
        <v>1.7071972866157898</v>
      </c>
      <c r="BQ225" s="56">
        <f t="shared" ca="1" si="207"/>
        <v>1.5023336122218953</v>
      </c>
      <c r="BR225" s="56">
        <f t="shared" ca="1" si="207"/>
        <v>1.5023336122218953</v>
      </c>
      <c r="BS225" s="56">
        <f t="shared" ca="1" si="207"/>
        <v>1.5023336122218953</v>
      </c>
      <c r="BT225" s="56">
        <f t="shared" ca="1" si="207"/>
        <v>1.5023336122218953</v>
      </c>
      <c r="BU225" s="56">
        <f t="shared" ca="1" si="207"/>
        <v>1.5023336122218953</v>
      </c>
      <c r="BV225" s="56">
        <f t="shared" ca="1" si="207"/>
        <v>1.5023336122218953</v>
      </c>
      <c r="BW225" s="56">
        <f t="shared" ca="1" si="207"/>
        <v>1.5023336122218953</v>
      </c>
      <c r="BX225" s="56">
        <f t="shared" ca="1" si="207"/>
        <v>3.0046672244437906</v>
      </c>
      <c r="BY225" s="56">
        <f t="shared" ca="1" si="207"/>
        <v>4.5070008366656857</v>
      </c>
      <c r="BZ225" s="56">
        <f t="shared" ca="1" si="207"/>
        <v>7.5116680611094759</v>
      </c>
      <c r="CA225" s="82">
        <f t="shared" ca="1" si="193"/>
        <v>15.023336122218952</v>
      </c>
      <c r="CB225" s="82">
        <f t="shared" ca="1" si="193"/>
        <v>30.046672244437904</v>
      </c>
      <c r="CC225" s="82">
        <f t="shared" ca="1" si="193"/>
        <v>60.093344488875807</v>
      </c>
      <c r="CD225" s="82">
        <f t="shared" ca="1" si="193"/>
        <v>120.18668897775161</v>
      </c>
      <c r="CE225" s="56">
        <f t="shared" ca="1" si="208"/>
        <v>0.74835705137627195</v>
      </c>
      <c r="CF225" s="56">
        <f t="shared" ca="1" si="208"/>
        <v>0.40536006949548065</v>
      </c>
      <c r="CG225" s="56">
        <f t="shared" ca="1" si="208"/>
        <v>0.25601688599714567</v>
      </c>
      <c r="CH225" s="56">
        <f t="shared" ca="1" si="208"/>
        <v>0.17688439396166425</v>
      </c>
      <c r="CI225" s="56">
        <f t="shared" ca="1" si="208"/>
        <v>0.15565826668626456</v>
      </c>
      <c r="CJ225" s="56">
        <f t="shared" ca="1" si="208"/>
        <v>0.15565826668626456</v>
      </c>
      <c r="CK225" s="56">
        <f t="shared" ca="1" si="208"/>
        <v>0.15565826668626456</v>
      </c>
      <c r="CL225" s="56">
        <f t="shared" ca="1" si="208"/>
        <v>0.15565826668626456</v>
      </c>
      <c r="CM225" s="56">
        <f t="shared" ca="1" si="208"/>
        <v>0.15565826668626456</v>
      </c>
      <c r="CN225" s="56">
        <f t="shared" ca="1" si="208"/>
        <v>0.15565826668626456</v>
      </c>
      <c r="CO225" s="56">
        <f t="shared" ca="1" si="208"/>
        <v>0.15565826668626456</v>
      </c>
      <c r="CP225" s="56">
        <f t="shared" ca="1" si="208"/>
        <v>0.31131653337252913</v>
      </c>
      <c r="CQ225" s="56">
        <f t="shared" ca="1" si="208"/>
        <v>0.46697480005879366</v>
      </c>
      <c r="CR225" s="56">
        <f t="shared" ca="1" si="208"/>
        <v>0.77829133343132284</v>
      </c>
      <c r="CS225" s="82">
        <f t="shared" ca="1" si="194"/>
        <v>1.5565826668626457</v>
      </c>
      <c r="CT225" s="82">
        <f t="shared" ca="1" si="194"/>
        <v>3.1131653337252914</v>
      </c>
      <c r="CU225" s="82">
        <f t="shared" ca="1" si="194"/>
        <v>6.2263306674505827</v>
      </c>
      <c r="CV225" s="82">
        <f t="shared" ca="1" si="194"/>
        <v>12.452661334901165</v>
      </c>
      <c r="CW225" s="56">
        <f t="shared" ca="1" si="209"/>
        <v>0.40578753599999995</v>
      </c>
      <c r="CX225" s="56">
        <f t="shared" ca="1" si="209"/>
        <v>0.21980158199999997</v>
      </c>
      <c r="CY225" s="56">
        <f t="shared" ca="1" si="209"/>
        <v>0.13882205178947365</v>
      </c>
      <c r="CZ225" s="56">
        <f t="shared" ca="1" si="209"/>
        <v>9.5913417599999967E-2</v>
      </c>
      <c r="DA225" s="56">
        <f t="shared" ca="1" si="209"/>
        <v>8.4403807487999985E-2</v>
      </c>
      <c r="DB225" s="56">
        <f t="shared" ca="1" si="209"/>
        <v>8.4403807487999985E-2</v>
      </c>
      <c r="DC225" s="56">
        <f t="shared" ca="1" si="209"/>
        <v>8.4403807487999985E-2</v>
      </c>
      <c r="DD225" s="56">
        <f t="shared" ca="1" si="209"/>
        <v>8.4403807487999985E-2</v>
      </c>
      <c r="DE225" s="56">
        <f t="shared" ca="1" si="209"/>
        <v>8.4403807487999985E-2</v>
      </c>
      <c r="DF225" s="56">
        <f t="shared" ca="1" si="209"/>
        <v>8.4403807487999985E-2</v>
      </c>
      <c r="DG225" s="56">
        <f t="shared" ca="1" si="209"/>
        <v>8.4403807487999985E-2</v>
      </c>
      <c r="DH225" s="56">
        <f t="shared" ca="1" si="209"/>
        <v>0.16880761497599997</v>
      </c>
      <c r="DI225" s="56">
        <f t="shared" ca="1" si="209"/>
        <v>0.25321142246399997</v>
      </c>
      <c r="DJ225" s="56">
        <f t="shared" ca="1" si="209"/>
        <v>0.42201903743999991</v>
      </c>
      <c r="DK225" s="82">
        <f t="shared" ca="1" si="195"/>
        <v>0.84403807487999982</v>
      </c>
      <c r="DL225" s="82">
        <f t="shared" ca="1" si="195"/>
        <v>1.6880761497599996</v>
      </c>
      <c r="DM225" s="82">
        <f t="shared" ca="1" si="195"/>
        <v>3.3761522995199993</v>
      </c>
      <c r="DN225" s="82">
        <f t="shared" ca="1" si="195"/>
        <v>6.7523045990399986</v>
      </c>
      <c r="DO225" s="56">
        <f t="shared" ca="1" si="210"/>
        <v>0.12322031862632885</v>
      </c>
      <c r="DP225" s="56">
        <f t="shared" ca="1" si="210"/>
        <v>6.6744339255928126E-2</v>
      </c>
      <c r="DQ225" s="56">
        <f t="shared" ca="1" si="210"/>
        <v>4.2154319530059867E-2</v>
      </c>
      <c r="DR225" s="56">
        <f t="shared" ca="1" si="210"/>
        <v>2.9124802584404995E-2</v>
      </c>
      <c r="DS225" s="56">
        <f t="shared" ca="1" si="210"/>
        <v>2.5629826274276402E-2</v>
      </c>
      <c r="DT225" s="56">
        <f t="shared" ca="1" si="210"/>
        <v>2.5629826274276402E-2</v>
      </c>
      <c r="DU225" s="56">
        <f t="shared" ca="1" si="210"/>
        <v>2.5629826274276402E-2</v>
      </c>
      <c r="DV225" s="56">
        <f t="shared" ca="1" si="210"/>
        <v>2.5629826274276402E-2</v>
      </c>
      <c r="DW225" s="56">
        <f t="shared" ca="1" si="210"/>
        <v>2.5629826274276402E-2</v>
      </c>
      <c r="DX225" s="56">
        <f t="shared" ca="1" si="210"/>
        <v>2.5629826274276402E-2</v>
      </c>
      <c r="DY225" s="56">
        <f t="shared" ca="1" si="210"/>
        <v>2.5629826274276402E-2</v>
      </c>
      <c r="DZ225" s="56">
        <f t="shared" ca="1" si="210"/>
        <v>5.1259652548552803E-2</v>
      </c>
      <c r="EA225" s="56">
        <f t="shared" ca="1" si="210"/>
        <v>7.6889478822829191E-2</v>
      </c>
      <c r="EB225" s="56">
        <f t="shared" ca="1" si="210"/>
        <v>0.12814913137138201</v>
      </c>
      <c r="EC225" s="82">
        <f t="shared" ca="1" si="198"/>
        <v>0.25629826274276402</v>
      </c>
      <c r="ED225" s="82">
        <f t="shared" ca="1" si="198"/>
        <v>0.51259652548552803</v>
      </c>
      <c r="EE225" s="82">
        <f t="shared" ca="1" si="198"/>
        <v>1.0251930509710561</v>
      </c>
      <c r="EF225" s="82">
        <f t="shared" ca="1" si="196"/>
        <v>2.0503861019421121</v>
      </c>
      <c r="EG225" s="56">
        <f t="shared" ca="1" si="211"/>
        <v>3.5653005721384599E-2</v>
      </c>
      <c r="EH225" s="56">
        <f t="shared" ca="1" si="211"/>
        <v>1.9312044765749992E-2</v>
      </c>
      <c r="EI225" s="56">
        <f t="shared" ca="1" si="211"/>
        <v>1.2197080904684205E-2</v>
      </c>
      <c r="EJ225" s="56">
        <f t="shared" ca="1" si="211"/>
        <v>8.4270740795999947E-3</v>
      </c>
      <c r="EK225" s="56">
        <f t="shared" ca="1" si="211"/>
        <v>7.4158251900479965E-3</v>
      </c>
      <c r="EL225" s="56">
        <f t="shared" ca="1" si="211"/>
        <v>7.4158251900479965E-3</v>
      </c>
      <c r="EM225" s="56">
        <f t="shared" ca="1" si="211"/>
        <v>7.4158251900479965E-3</v>
      </c>
      <c r="EN225" s="56">
        <f t="shared" ca="1" si="211"/>
        <v>7.4158251900479965E-3</v>
      </c>
      <c r="EO225" s="56">
        <f t="shared" ca="1" si="211"/>
        <v>7.4158251900479965E-3</v>
      </c>
      <c r="EP225" s="56">
        <f t="shared" ca="1" si="211"/>
        <v>7.4158251900479965E-3</v>
      </c>
      <c r="EQ225" s="56">
        <f t="shared" ca="1" si="211"/>
        <v>7.4158251900479965E-3</v>
      </c>
      <c r="ER225" s="56">
        <f t="shared" ca="1" si="211"/>
        <v>1.4831650380095993E-2</v>
      </c>
      <c r="ES225" s="56">
        <f t="shared" ca="1" si="211"/>
        <v>2.224747557014399E-2</v>
      </c>
      <c r="ET225" s="56">
        <f t="shared" ca="1" si="211"/>
        <v>3.7079125950239988E-2</v>
      </c>
      <c r="EU225" s="82">
        <f t="shared" ca="1" si="199"/>
        <v>7.4158251900479977E-2</v>
      </c>
      <c r="EV225" s="82">
        <f t="shared" ca="1" si="199"/>
        <v>0.14831650380095995</v>
      </c>
      <c r="EW225" s="82">
        <f t="shared" ca="1" si="199"/>
        <v>0.29663300760191991</v>
      </c>
      <c r="EX225" s="82">
        <f t="shared" ca="1" si="197"/>
        <v>0.59326601520383981</v>
      </c>
    </row>
    <row r="226" spans="19:154" x14ac:dyDescent="0.15">
      <c r="S226" s="56">
        <v>223</v>
      </c>
      <c r="T226" s="40">
        <f>引用信息!W245</f>
        <v>169.0275015057681</v>
      </c>
      <c r="U226" s="40">
        <f>引用信息!X245</f>
        <v>12.023923571969361</v>
      </c>
      <c r="V226" s="40">
        <f>引用信息!Y245</f>
        <v>4.800311999999999</v>
      </c>
      <c r="W226" s="40">
        <f>引用信息!Z245</f>
        <v>1.2878262032625001</v>
      </c>
      <c r="X226" s="40">
        <f>引用信息!AA245</f>
        <v>0.37262421899999987</v>
      </c>
      <c r="Y226" s="37">
        <f>IF(INT(求节点($J$4:$J$21,$I$4:$I$21,节奏总纲!AD226))&gt;$I$21,$I$21,INT(求节点($J$4:$J$21,$I$4:$I$21,节奏总纲!AD226)))</f>
        <v>18</v>
      </c>
      <c r="Z226" s="37">
        <f>IF(INT(求节点($J$4:$J$21,$I$4:$I$21,节奏总纲!AE226))&gt;$I$21,$I$21,INT(求节点($J$4:$J$21,$I$4:$I$21,节奏总纲!AE226)))</f>
        <v>18</v>
      </c>
      <c r="AA226" s="37">
        <f>IF(INT(求节点($J$4:$J$21,$I$4:$I$21,节奏总纲!AF226))&gt;$I$21,$I$21,INT(求节点($J$4:$J$21,$I$4:$I$21,节奏总纲!AF226)))</f>
        <v>18</v>
      </c>
      <c r="AB226" s="37">
        <f>IF(INT(求节点($J$4:$J$21,$I$4:$I$21,节奏总纲!AG226))&gt;$I$21,$I$21,INT(求节点($J$4:$J$21,$I$4:$I$21,节奏总纲!AG226)))</f>
        <v>18</v>
      </c>
      <c r="AC226" s="37">
        <f>IF(INT(求节点($J$4:$J$21,$I$4:$I$21,节奏总纲!AH226))&gt;$I$21,$I$21,INT(求节点($J$4:$J$21,$I$4:$I$21,节奏总纲!AH226)))</f>
        <v>18</v>
      </c>
      <c r="AD226" s="56">
        <f>('[2]功能-行军令'!F$7+'[2]功能-行军令'!F$14+24*60/'[2]功能-行军令'!$F$18)*'[2]功能-行军令'!$AJ$7</f>
        <v>27.599999999999998</v>
      </c>
      <c r="AE226" s="56">
        <f>('[2]功能-行军令'!G$7+'[2]功能-行军令'!G$14+24*60/'[2]功能-行军令'!$F$18)*'[2]功能-行军令'!$AJ$7</f>
        <v>40.199999999999996</v>
      </c>
      <c r="AF226" s="56">
        <f>('[2]功能-行军令'!H$7+'[2]功能-行军令'!H$14+24*60/'[2]功能-行军令'!$F$18)*'[2]功能-行军令'!$AJ$7</f>
        <v>54.6</v>
      </c>
      <c r="AG226" s="56">
        <f>('[2]功能-行军令'!I$7+'[2]功能-行军令'!I$14+24*60/'[2]功能-行军令'!$F$18)*'[2]功能-行军令'!$AJ$7</f>
        <v>61.8</v>
      </c>
      <c r="AH226" s="56">
        <f>('[2]功能-行军令'!J$7+'[2]功能-行军令'!J$14+24*60/'[2]功能-行军令'!$F$18)*'[2]功能-行军令'!$AJ$7</f>
        <v>61.8</v>
      </c>
      <c r="AI226" s="56"/>
      <c r="AK226" s="56"/>
      <c r="AL226" s="56">
        <v>223</v>
      </c>
      <c r="AM226" s="28">
        <f t="shared" ca="1" si="212"/>
        <v>8.4818979083818302</v>
      </c>
      <c r="AN226" s="28">
        <f t="shared" ca="1" si="212"/>
        <v>4.5943613670401584</v>
      </c>
      <c r="AO226" s="28">
        <f t="shared" ca="1" si="212"/>
        <v>2.9017019160253632</v>
      </c>
      <c r="AP226" s="28">
        <f t="shared" ca="1" si="212"/>
        <v>2.0048122328902505</v>
      </c>
      <c r="AQ226" s="28">
        <f t="shared" ca="1" si="212"/>
        <v>1.7642347649434209</v>
      </c>
      <c r="AR226" s="28">
        <f t="shared" ca="1" si="212"/>
        <v>1.7642347649434209</v>
      </c>
      <c r="AS226" s="28">
        <f t="shared" ca="1" si="212"/>
        <v>1.7642347649434209</v>
      </c>
      <c r="AT226" s="28">
        <f t="shared" ca="1" si="212"/>
        <v>1.7642347649434209</v>
      </c>
      <c r="AU226" s="28">
        <f t="shared" ca="1" si="183"/>
        <v>1.7642347649434209</v>
      </c>
      <c r="AV226" s="28">
        <f t="shared" ca="1" si="206"/>
        <v>1.7642347649434209</v>
      </c>
      <c r="AW226" s="28">
        <f t="shared" ca="1" si="206"/>
        <v>1.7642347649434209</v>
      </c>
      <c r="AX226" s="28">
        <f t="shared" ca="1" si="206"/>
        <v>3.5284695298868418</v>
      </c>
      <c r="AY226" s="28">
        <f t="shared" ca="1" si="206"/>
        <v>5.2927042948302621</v>
      </c>
      <c r="AZ226" s="28">
        <f t="shared" ca="1" si="206"/>
        <v>8.8211738247171034</v>
      </c>
      <c r="BA226" s="28">
        <f t="shared" ca="1" si="192"/>
        <v>17.642347649434207</v>
      </c>
      <c r="BB226" s="28">
        <f t="shared" ca="1" si="192"/>
        <v>35.284695298868414</v>
      </c>
      <c r="BC226" s="28">
        <f t="shared" ca="1" si="192"/>
        <v>70.569390597736827</v>
      </c>
      <c r="BD226" s="28">
        <f t="shared" ca="1" si="192"/>
        <v>141.13878119547365</v>
      </c>
      <c r="BE226" s="28"/>
      <c r="BF226" s="28">
        <f t="shared" ca="1" si="184"/>
        <v>312.60997916988885</v>
      </c>
      <c r="BG226" s="28"/>
      <c r="BI226" s="28"/>
      <c r="BJ226" s="28"/>
      <c r="BK226" s="28"/>
      <c r="BL226" s="56">
        <v>223</v>
      </c>
      <c r="BM226" s="56">
        <f t="shared" ca="1" si="207"/>
        <v>7.1771677562449225</v>
      </c>
      <c r="BN226" s="56">
        <f t="shared" ca="1" si="207"/>
        <v>3.8876325346326666</v>
      </c>
      <c r="BO226" s="56">
        <f t="shared" ca="1" si="207"/>
        <v>2.4553468639785261</v>
      </c>
      <c r="BP226" s="56">
        <f t="shared" ca="1" si="207"/>
        <v>1.6964214696578905</v>
      </c>
      <c r="BQ226" s="56">
        <f t="shared" ca="1" si="207"/>
        <v>1.4928508932989439</v>
      </c>
      <c r="BR226" s="56">
        <f t="shared" ca="1" si="207"/>
        <v>1.4928508932989439</v>
      </c>
      <c r="BS226" s="56">
        <f t="shared" ca="1" si="207"/>
        <v>1.4928508932989439</v>
      </c>
      <c r="BT226" s="56">
        <f t="shared" ca="1" si="207"/>
        <v>1.4928508932989439</v>
      </c>
      <c r="BU226" s="56">
        <f t="shared" ca="1" si="207"/>
        <v>1.4928508932989439</v>
      </c>
      <c r="BV226" s="56">
        <f t="shared" ca="1" si="207"/>
        <v>1.4928508932989439</v>
      </c>
      <c r="BW226" s="56">
        <f t="shared" ca="1" si="207"/>
        <v>1.4928508932989439</v>
      </c>
      <c r="BX226" s="56">
        <f t="shared" ca="1" si="207"/>
        <v>2.9857017865978879</v>
      </c>
      <c r="BY226" s="56">
        <f t="shared" ca="1" si="207"/>
        <v>4.4785526798968309</v>
      </c>
      <c r="BZ226" s="56">
        <f t="shared" ca="1" si="207"/>
        <v>7.4642544664947188</v>
      </c>
      <c r="CA226" s="82">
        <f t="shared" ca="1" si="193"/>
        <v>14.928508932989438</v>
      </c>
      <c r="CB226" s="82">
        <f t="shared" ca="1" si="193"/>
        <v>29.857017865978875</v>
      </c>
      <c r="CC226" s="82">
        <f t="shared" ca="1" si="193"/>
        <v>59.71403573195775</v>
      </c>
      <c r="CD226" s="82">
        <f t="shared" ca="1" si="193"/>
        <v>119.4280714639155</v>
      </c>
      <c r="CE226" s="56">
        <f t="shared" ca="1" si="208"/>
        <v>0.74363342706641267</v>
      </c>
      <c r="CF226" s="56">
        <f t="shared" ca="1" si="208"/>
        <v>0.40280143966097354</v>
      </c>
      <c r="CG226" s="56">
        <f t="shared" ca="1" si="208"/>
        <v>0.25440090925956221</v>
      </c>
      <c r="CH226" s="56">
        <f t="shared" ca="1" si="208"/>
        <v>0.17576790094297023</v>
      </c>
      <c r="CI226" s="56">
        <f t="shared" ca="1" si="208"/>
        <v>0.15467575282981383</v>
      </c>
      <c r="CJ226" s="56">
        <f t="shared" ca="1" si="208"/>
        <v>0.15467575282981383</v>
      </c>
      <c r="CK226" s="56">
        <f t="shared" ca="1" si="208"/>
        <v>0.15467575282981383</v>
      </c>
      <c r="CL226" s="56">
        <f t="shared" ca="1" si="208"/>
        <v>0.15467575282981383</v>
      </c>
      <c r="CM226" s="56">
        <f t="shared" ca="1" si="208"/>
        <v>0.15467575282981383</v>
      </c>
      <c r="CN226" s="56">
        <f t="shared" ca="1" si="208"/>
        <v>0.15467575282981383</v>
      </c>
      <c r="CO226" s="56">
        <f t="shared" ca="1" si="208"/>
        <v>0.15467575282981383</v>
      </c>
      <c r="CP226" s="56">
        <f t="shared" ca="1" si="208"/>
        <v>0.30935150565962766</v>
      </c>
      <c r="CQ226" s="56">
        <f t="shared" ca="1" si="208"/>
        <v>0.46402725848944154</v>
      </c>
      <c r="CR226" s="56">
        <f t="shared" ca="1" si="208"/>
        <v>0.77337876414906925</v>
      </c>
      <c r="CS226" s="82">
        <f t="shared" ca="1" si="194"/>
        <v>1.5467575282981385</v>
      </c>
      <c r="CT226" s="82">
        <f t="shared" ca="1" si="194"/>
        <v>3.093515056596277</v>
      </c>
      <c r="CU226" s="82">
        <f t="shared" ca="1" si="194"/>
        <v>6.187030113192554</v>
      </c>
      <c r="CV226" s="82">
        <f t="shared" ca="1" si="194"/>
        <v>12.374060226385108</v>
      </c>
      <c r="CW226" s="56">
        <f t="shared" ca="1" si="209"/>
        <v>0.40322620799999992</v>
      </c>
      <c r="CX226" s="56">
        <f t="shared" ca="1" si="209"/>
        <v>0.21841419599999998</v>
      </c>
      <c r="CY226" s="56">
        <f t="shared" ca="1" si="209"/>
        <v>0.13794580799999998</v>
      </c>
      <c r="CZ226" s="56">
        <f t="shared" ca="1" si="209"/>
        <v>9.530801279999998E-2</v>
      </c>
      <c r="DA226" s="56">
        <f t="shared" ca="1" si="209"/>
        <v>8.3871051263999991E-2</v>
      </c>
      <c r="DB226" s="56">
        <f t="shared" ca="1" si="209"/>
        <v>8.3871051263999991E-2</v>
      </c>
      <c r="DC226" s="56">
        <f t="shared" ca="1" si="209"/>
        <v>8.3871051263999991E-2</v>
      </c>
      <c r="DD226" s="56">
        <f t="shared" ca="1" si="209"/>
        <v>8.3871051263999991E-2</v>
      </c>
      <c r="DE226" s="56">
        <f t="shared" ca="1" si="209"/>
        <v>8.3871051263999991E-2</v>
      </c>
      <c r="DF226" s="56">
        <f t="shared" ca="1" si="209"/>
        <v>8.3871051263999991E-2</v>
      </c>
      <c r="DG226" s="56">
        <f t="shared" ca="1" si="209"/>
        <v>8.3871051263999991E-2</v>
      </c>
      <c r="DH226" s="56">
        <f t="shared" ca="1" si="209"/>
        <v>0.16774210252799998</v>
      </c>
      <c r="DI226" s="56">
        <f t="shared" ca="1" si="209"/>
        <v>0.25161315379199994</v>
      </c>
      <c r="DJ226" s="56">
        <f t="shared" ca="1" si="209"/>
        <v>0.41935525631999998</v>
      </c>
      <c r="DK226" s="82">
        <f t="shared" ca="1" si="195"/>
        <v>0.83871051263999996</v>
      </c>
      <c r="DL226" s="82">
        <f t="shared" ca="1" si="195"/>
        <v>1.6774210252799999</v>
      </c>
      <c r="DM226" s="82">
        <f t="shared" ca="1" si="195"/>
        <v>3.3548420505599998</v>
      </c>
      <c r="DN226" s="82">
        <f t="shared" ca="1" si="195"/>
        <v>6.7096841011199997</v>
      </c>
      <c r="DO226" s="56">
        <f t="shared" ca="1" si="210"/>
        <v>0.12244255286403463</v>
      </c>
      <c r="DP226" s="56">
        <f t="shared" ca="1" si="210"/>
        <v>6.6323049468018758E-2</v>
      </c>
      <c r="DQ226" s="56">
        <f t="shared" ca="1" si="210"/>
        <v>4.1888241769275004E-2</v>
      </c>
      <c r="DR226" s="56">
        <f t="shared" ca="1" si="210"/>
        <v>2.8940967040589998E-2</v>
      </c>
      <c r="DS226" s="56">
        <f t="shared" ca="1" si="210"/>
        <v>2.5468050995719204E-2</v>
      </c>
      <c r="DT226" s="56">
        <f t="shared" ca="1" si="210"/>
        <v>2.5468050995719204E-2</v>
      </c>
      <c r="DU226" s="56">
        <f t="shared" ca="1" si="210"/>
        <v>2.5468050995719204E-2</v>
      </c>
      <c r="DV226" s="56">
        <f t="shared" ca="1" si="210"/>
        <v>2.5468050995719204E-2</v>
      </c>
      <c r="DW226" s="56">
        <f t="shared" ca="1" si="210"/>
        <v>2.5468050995719204E-2</v>
      </c>
      <c r="DX226" s="56">
        <f t="shared" ca="1" si="210"/>
        <v>2.5468050995719204E-2</v>
      </c>
      <c r="DY226" s="56">
        <f t="shared" ca="1" si="210"/>
        <v>2.5468050995719204E-2</v>
      </c>
      <c r="DZ226" s="56">
        <f t="shared" ca="1" si="210"/>
        <v>5.0936101991438408E-2</v>
      </c>
      <c r="EA226" s="56">
        <f t="shared" ca="1" si="210"/>
        <v>7.6404152987157609E-2</v>
      </c>
      <c r="EB226" s="56">
        <f t="shared" ca="1" si="210"/>
        <v>0.127340254978596</v>
      </c>
      <c r="EC226" s="82">
        <f t="shared" ca="1" si="198"/>
        <v>0.25468050995719199</v>
      </c>
      <c r="ED226" s="82">
        <f t="shared" ca="1" si="198"/>
        <v>0.50936101991438398</v>
      </c>
      <c r="EE226" s="82">
        <f t="shared" ca="1" si="198"/>
        <v>1.018722039828768</v>
      </c>
      <c r="EF226" s="82">
        <f t="shared" ca="1" si="196"/>
        <v>2.0374440796575359</v>
      </c>
      <c r="EG226" s="56">
        <f t="shared" ca="1" si="211"/>
        <v>3.5427964206461521E-2</v>
      </c>
      <c r="EH226" s="56">
        <f t="shared" ca="1" si="211"/>
        <v>1.9190147278499992E-2</v>
      </c>
      <c r="EI226" s="56">
        <f t="shared" ca="1" si="211"/>
        <v>1.2120093017999994E-2</v>
      </c>
      <c r="EJ226" s="56">
        <f t="shared" ca="1" si="211"/>
        <v>8.3738824487999946E-3</v>
      </c>
      <c r="EK226" s="56">
        <f t="shared" ca="1" si="211"/>
        <v>7.3690165549439969E-3</v>
      </c>
      <c r="EL226" s="56">
        <f t="shared" ca="1" si="211"/>
        <v>7.3690165549439969E-3</v>
      </c>
      <c r="EM226" s="56">
        <f t="shared" ca="1" si="211"/>
        <v>7.3690165549439969E-3</v>
      </c>
      <c r="EN226" s="56">
        <f t="shared" ca="1" si="211"/>
        <v>7.3690165549439969E-3</v>
      </c>
      <c r="EO226" s="56">
        <f t="shared" ca="1" si="211"/>
        <v>7.3690165549439969E-3</v>
      </c>
      <c r="EP226" s="56">
        <f t="shared" ca="1" si="211"/>
        <v>7.3690165549439969E-3</v>
      </c>
      <c r="EQ226" s="56">
        <f t="shared" ca="1" si="211"/>
        <v>7.3690165549439969E-3</v>
      </c>
      <c r="ER226" s="56">
        <f t="shared" ca="1" si="211"/>
        <v>1.4738033109887994E-2</v>
      </c>
      <c r="ES226" s="56">
        <f t="shared" ca="1" si="211"/>
        <v>2.2107049664831992E-2</v>
      </c>
      <c r="ET226" s="56">
        <f t="shared" ca="1" si="211"/>
        <v>3.6845082774719984E-2</v>
      </c>
      <c r="EU226" s="82">
        <f t="shared" ca="1" si="199"/>
        <v>7.3690165549439968E-2</v>
      </c>
      <c r="EV226" s="82">
        <f t="shared" ca="1" si="199"/>
        <v>0.14738033109887994</v>
      </c>
      <c r="EW226" s="82">
        <f t="shared" ca="1" si="199"/>
        <v>0.29476066219775987</v>
      </c>
      <c r="EX226" s="82">
        <f t="shared" ca="1" si="197"/>
        <v>0.58952132439551974</v>
      </c>
    </row>
    <row r="227" spans="19:154" x14ac:dyDescent="0.15">
      <c r="S227" s="56">
        <v>224</v>
      </c>
      <c r="T227" s="40">
        <f>引用信息!W246</f>
        <v>167.95382409148465</v>
      </c>
      <c r="U227" s="40">
        <f>引用信息!X246</f>
        <v>11.947546561984074</v>
      </c>
      <c r="V227" s="40">
        <f>引用信息!Y246</f>
        <v>4.7698199999999993</v>
      </c>
      <c r="W227" s="40">
        <f>引用信息!Z246</f>
        <v>1.2796458190312501</v>
      </c>
      <c r="X227" s="40">
        <f>引用信息!AA246</f>
        <v>0.37025727749999987</v>
      </c>
      <c r="Y227" s="37">
        <f>IF(INT(求节点($J$4:$J$21,$I$4:$I$21,节奏总纲!AD227))&gt;$I$21,$I$21,INT(求节点($J$4:$J$21,$I$4:$I$21,节奏总纲!AD227)))</f>
        <v>18</v>
      </c>
      <c r="Z227" s="37">
        <f>IF(INT(求节点($J$4:$J$21,$I$4:$I$21,节奏总纲!AE227))&gt;$I$21,$I$21,INT(求节点($J$4:$J$21,$I$4:$I$21,节奏总纲!AE227)))</f>
        <v>18</v>
      </c>
      <c r="AA227" s="37">
        <f>IF(INT(求节点($J$4:$J$21,$I$4:$I$21,节奏总纲!AF227))&gt;$I$21,$I$21,INT(求节点($J$4:$J$21,$I$4:$I$21,节奏总纲!AF227)))</f>
        <v>18</v>
      </c>
      <c r="AB227" s="37">
        <f>IF(INT(求节点($J$4:$J$21,$I$4:$I$21,节奏总纲!AG227))&gt;$I$21,$I$21,INT(求节点($J$4:$J$21,$I$4:$I$21,节奏总纲!AG227)))</f>
        <v>18</v>
      </c>
      <c r="AC227" s="37">
        <f>IF(INT(求节点($J$4:$J$21,$I$4:$I$21,节奏总纲!AH227))&gt;$I$21,$I$21,INT(求节点($J$4:$J$21,$I$4:$I$21,节奏总纲!AH227)))</f>
        <v>18</v>
      </c>
      <c r="AD227" s="56">
        <f>('[2]功能-行军令'!F$7+'[2]功能-行军令'!F$14+24*60/'[2]功能-行军令'!$F$18)*'[2]功能-行军令'!$AJ$7</f>
        <v>27.599999999999998</v>
      </c>
      <c r="AE227" s="56">
        <f>('[2]功能-行军令'!G$7+'[2]功能-行军令'!G$14+24*60/'[2]功能-行军令'!$F$18)*'[2]功能-行军令'!$AJ$7</f>
        <v>40.199999999999996</v>
      </c>
      <c r="AF227" s="56">
        <f>('[2]功能-行军令'!H$7+'[2]功能-行军令'!H$14+24*60/'[2]功能-行军令'!$F$18)*'[2]功能-行军令'!$AJ$7</f>
        <v>54.6</v>
      </c>
      <c r="AG227" s="56">
        <f>('[2]功能-行军令'!I$7+'[2]功能-行军令'!I$14+24*60/'[2]功能-行军令'!$F$18)*'[2]功能-行军令'!$AJ$7</f>
        <v>61.8</v>
      </c>
      <c r="AH227" s="56">
        <f>('[2]功能-行军令'!J$7+'[2]功能-行军令'!J$14+24*60/'[2]功能-行军令'!$F$18)*'[2]功能-行军令'!$AJ$7</f>
        <v>61.8</v>
      </c>
      <c r="AI227" s="56"/>
      <c r="AK227" s="56"/>
      <c r="AL227" s="56">
        <v>224</v>
      </c>
      <c r="AM227" s="28">
        <f t="shared" ca="1" si="212"/>
        <v>8.4280201539728736</v>
      </c>
      <c r="AN227" s="28">
        <f t="shared" ca="1" si="212"/>
        <v>4.5651775834019723</v>
      </c>
      <c r="AO227" s="28">
        <f t="shared" ca="1" si="212"/>
        <v>2.8832700526749302</v>
      </c>
      <c r="AP227" s="28">
        <f t="shared" ca="1" si="212"/>
        <v>1.9920774909390422</v>
      </c>
      <c r="AQ227" s="28">
        <f t="shared" ca="1" si="212"/>
        <v>1.7530281920263575</v>
      </c>
      <c r="AR227" s="28">
        <f t="shared" ca="1" si="212"/>
        <v>1.7530281920263575</v>
      </c>
      <c r="AS227" s="28">
        <f t="shared" ca="1" si="212"/>
        <v>1.7530281920263575</v>
      </c>
      <c r="AT227" s="28">
        <f t="shared" ca="1" si="212"/>
        <v>1.7530281920263575</v>
      </c>
      <c r="AU227" s="28">
        <f t="shared" ca="1" si="183"/>
        <v>1.7530281920263575</v>
      </c>
      <c r="AV227" s="28">
        <f t="shared" ca="1" si="206"/>
        <v>1.7530281920263575</v>
      </c>
      <c r="AW227" s="28">
        <f t="shared" ca="1" si="206"/>
        <v>1.7530281920263575</v>
      </c>
      <c r="AX227" s="28">
        <f t="shared" ca="1" si="206"/>
        <v>3.506056384052715</v>
      </c>
      <c r="AY227" s="28">
        <f t="shared" ca="1" si="206"/>
        <v>5.2590845760790721</v>
      </c>
      <c r="AZ227" s="28">
        <f t="shared" ca="1" si="206"/>
        <v>8.7651409601317862</v>
      </c>
      <c r="BA227" s="28">
        <f t="shared" ca="1" si="192"/>
        <v>17.530281920263572</v>
      </c>
      <c r="BB227" s="28">
        <f t="shared" ca="1" si="192"/>
        <v>35.060563840527145</v>
      </c>
      <c r="BC227" s="28">
        <f t="shared" ca="1" si="192"/>
        <v>70.12112768105429</v>
      </c>
      <c r="BD227" s="28">
        <f t="shared" ca="1" si="192"/>
        <v>140.24225536210858</v>
      </c>
      <c r="BE227" s="28"/>
      <c r="BF227" s="28">
        <f t="shared" ca="1" si="184"/>
        <v>310.62425334939053</v>
      </c>
      <c r="BG227" s="28"/>
      <c r="BI227" s="28"/>
      <c r="BJ227" s="28"/>
      <c r="BK227" s="28"/>
      <c r="BL227" s="56">
        <v>224</v>
      </c>
      <c r="BM227" s="56">
        <f t="shared" ca="1" si="207"/>
        <v>7.1315777614230402</v>
      </c>
      <c r="BN227" s="56">
        <f t="shared" ca="1" si="207"/>
        <v>3.8629379541041469</v>
      </c>
      <c r="BO227" s="56">
        <f t="shared" ca="1" si="207"/>
        <v>2.4397502868026191</v>
      </c>
      <c r="BP227" s="56">
        <f t="shared" ca="1" si="207"/>
        <v>1.685645652699991</v>
      </c>
      <c r="BQ227" s="56">
        <f t="shared" ca="1" si="207"/>
        <v>1.4833681743759923</v>
      </c>
      <c r="BR227" s="56">
        <f t="shared" ca="1" si="207"/>
        <v>1.4833681743759923</v>
      </c>
      <c r="BS227" s="56">
        <f t="shared" ca="1" si="207"/>
        <v>1.4833681743759923</v>
      </c>
      <c r="BT227" s="56">
        <f t="shared" ca="1" si="207"/>
        <v>1.4833681743759923</v>
      </c>
      <c r="BU227" s="56">
        <f t="shared" ca="1" si="207"/>
        <v>1.4833681743759923</v>
      </c>
      <c r="BV227" s="56">
        <f t="shared" ca="1" si="207"/>
        <v>1.4833681743759923</v>
      </c>
      <c r="BW227" s="56">
        <f t="shared" ca="1" si="207"/>
        <v>1.4833681743759923</v>
      </c>
      <c r="BX227" s="56">
        <f t="shared" ca="1" si="207"/>
        <v>2.9667363487519847</v>
      </c>
      <c r="BY227" s="56">
        <f t="shared" ca="1" si="207"/>
        <v>4.450104523127977</v>
      </c>
      <c r="BZ227" s="56">
        <f t="shared" ca="1" si="207"/>
        <v>7.4168408718799617</v>
      </c>
      <c r="CA227" s="82">
        <f t="shared" ca="1" si="193"/>
        <v>14.833681743759923</v>
      </c>
      <c r="CB227" s="82">
        <f t="shared" ca="1" si="193"/>
        <v>29.667363487519847</v>
      </c>
      <c r="CC227" s="82">
        <f t="shared" ca="1" si="193"/>
        <v>59.334726975039693</v>
      </c>
      <c r="CD227" s="82">
        <f t="shared" ca="1" si="193"/>
        <v>118.66945395007939</v>
      </c>
      <c r="CE227" s="56">
        <f t="shared" ca="1" si="208"/>
        <v>0.73890980275655349</v>
      </c>
      <c r="CF227" s="56">
        <f t="shared" ca="1" si="208"/>
        <v>0.40024280982646648</v>
      </c>
      <c r="CG227" s="56">
        <f t="shared" ca="1" si="208"/>
        <v>0.25278493252197881</v>
      </c>
      <c r="CH227" s="56">
        <f t="shared" ca="1" si="208"/>
        <v>0.17465140792427625</v>
      </c>
      <c r="CI227" s="56">
        <f t="shared" ca="1" si="208"/>
        <v>0.15369323897336312</v>
      </c>
      <c r="CJ227" s="56">
        <f t="shared" ca="1" si="208"/>
        <v>0.15369323897336312</v>
      </c>
      <c r="CK227" s="56">
        <f t="shared" ca="1" si="208"/>
        <v>0.15369323897336312</v>
      </c>
      <c r="CL227" s="56">
        <f t="shared" ca="1" si="208"/>
        <v>0.15369323897336312</v>
      </c>
      <c r="CM227" s="56">
        <f t="shared" ca="1" si="208"/>
        <v>0.15369323897336312</v>
      </c>
      <c r="CN227" s="56">
        <f t="shared" ca="1" si="208"/>
        <v>0.15369323897336312</v>
      </c>
      <c r="CO227" s="56">
        <f t="shared" ca="1" si="208"/>
        <v>0.15369323897336312</v>
      </c>
      <c r="CP227" s="56">
        <f t="shared" ca="1" si="208"/>
        <v>0.30738647794672624</v>
      </c>
      <c r="CQ227" s="56">
        <f t="shared" ca="1" si="208"/>
        <v>0.46107971692008931</v>
      </c>
      <c r="CR227" s="56">
        <f t="shared" ca="1" si="208"/>
        <v>0.76846619486681567</v>
      </c>
      <c r="CS227" s="82">
        <f t="shared" ca="1" si="194"/>
        <v>1.5369323897336313</v>
      </c>
      <c r="CT227" s="82">
        <f t="shared" ca="1" si="194"/>
        <v>3.0738647794672627</v>
      </c>
      <c r="CU227" s="82">
        <f t="shared" ca="1" si="194"/>
        <v>6.1477295589345253</v>
      </c>
      <c r="CV227" s="82">
        <f t="shared" ca="1" si="194"/>
        <v>12.295459117869051</v>
      </c>
      <c r="CW227" s="56">
        <f t="shared" ca="1" si="209"/>
        <v>0.40066487999999995</v>
      </c>
      <c r="CX227" s="56">
        <f t="shared" ca="1" si="209"/>
        <v>0.21702680999999999</v>
      </c>
      <c r="CY227" s="56">
        <f t="shared" ca="1" si="209"/>
        <v>0.1370695642105263</v>
      </c>
      <c r="CZ227" s="56">
        <f t="shared" ca="1" si="209"/>
        <v>9.470260799999998E-2</v>
      </c>
      <c r="DA227" s="56">
        <f t="shared" ca="1" si="209"/>
        <v>8.3338295039999996E-2</v>
      </c>
      <c r="DB227" s="56">
        <f t="shared" ca="1" si="209"/>
        <v>8.3338295039999996E-2</v>
      </c>
      <c r="DC227" s="56">
        <f t="shared" ca="1" si="209"/>
        <v>8.3338295039999996E-2</v>
      </c>
      <c r="DD227" s="56">
        <f t="shared" ca="1" si="209"/>
        <v>8.3338295039999996E-2</v>
      </c>
      <c r="DE227" s="56">
        <f t="shared" ca="1" si="209"/>
        <v>8.3338295039999996E-2</v>
      </c>
      <c r="DF227" s="56">
        <f t="shared" ca="1" si="209"/>
        <v>8.3338295039999996E-2</v>
      </c>
      <c r="DG227" s="56">
        <f t="shared" ca="1" si="209"/>
        <v>8.3338295039999996E-2</v>
      </c>
      <c r="DH227" s="56">
        <f t="shared" ca="1" si="209"/>
        <v>0.16667659007999999</v>
      </c>
      <c r="DI227" s="56">
        <f t="shared" ca="1" si="209"/>
        <v>0.25001488511999992</v>
      </c>
      <c r="DJ227" s="56">
        <f t="shared" ca="1" si="209"/>
        <v>0.41669147519999994</v>
      </c>
      <c r="DK227" s="82">
        <f t="shared" ca="1" si="195"/>
        <v>0.83338295039999988</v>
      </c>
      <c r="DL227" s="82">
        <f t="shared" ca="1" si="195"/>
        <v>1.6667659007999998</v>
      </c>
      <c r="DM227" s="82">
        <f t="shared" ca="1" si="195"/>
        <v>3.3335318015999995</v>
      </c>
      <c r="DN227" s="82">
        <f t="shared" ca="1" si="195"/>
        <v>6.667063603199999</v>
      </c>
      <c r="DO227" s="56">
        <f t="shared" ca="1" si="210"/>
        <v>0.12166478710174038</v>
      </c>
      <c r="DP227" s="56">
        <f t="shared" ca="1" si="210"/>
        <v>6.5901759680109376E-2</v>
      </c>
      <c r="DQ227" s="56">
        <f t="shared" ca="1" si="210"/>
        <v>4.1622164008490128E-2</v>
      </c>
      <c r="DR227" s="56">
        <f t="shared" ca="1" si="210"/>
        <v>2.8757131496774994E-2</v>
      </c>
      <c r="DS227" s="56">
        <f t="shared" ca="1" si="210"/>
        <v>2.5306275717162E-2</v>
      </c>
      <c r="DT227" s="56">
        <f t="shared" ca="1" si="210"/>
        <v>2.5306275717162E-2</v>
      </c>
      <c r="DU227" s="56">
        <f t="shared" ca="1" si="210"/>
        <v>2.5306275717162E-2</v>
      </c>
      <c r="DV227" s="56">
        <f t="shared" ca="1" si="210"/>
        <v>2.5306275717162E-2</v>
      </c>
      <c r="DW227" s="56">
        <f t="shared" ca="1" si="210"/>
        <v>2.5306275717162E-2</v>
      </c>
      <c r="DX227" s="56">
        <f t="shared" ca="1" si="210"/>
        <v>2.5306275717162E-2</v>
      </c>
      <c r="DY227" s="56">
        <f t="shared" ca="1" si="210"/>
        <v>2.5306275717162E-2</v>
      </c>
      <c r="DZ227" s="56">
        <f t="shared" ca="1" si="210"/>
        <v>5.0612551434323999E-2</v>
      </c>
      <c r="EA227" s="56">
        <f t="shared" ca="1" si="210"/>
        <v>7.5918827151485999E-2</v>
      </c>
      <c r="EB227" s="56">
        <f t="shared" ca="1" si="210"/>
        <v>0.12653137858581001</v>
      </c>
      <c r="EC227" s="82">
        <f t="shared" ca="1" si="198"/>
        <v>0.25306275717162002</v>
      </c>
      <c r="ED227" s="82">
        <f t="shared" ca="1" si="198"/>
        <v>0.50612551434324005</v>
      </c>
      <c r="EE227" s="82">
        <f t="shared" ca="1" si="198"/>
        <v>1.0122510286864801</v>
      </c>
      <c r="EF227" s="82">
        <f t="shared" ca="1" si="196"/>
        <v>2.0245020573729602</v>
      </c>
      <c r="EG227" s="56">
        <f t="shared" ca="1" si="211"/>
        <v>3.5202922691538449E-2</v>
      </c>
      <c r="EH227" s="56">
        <f t="shared" ca="1" si="211"/>
        <v>1.9068249791249995E-2</v>
      </c>
      <c r="EI227" s="56">
        <f t="shared" ca="1" si="211"/>
        <v>1.2043105131315785E-2</v>
      </c>
      <c r="EJ227" s="56">
        <f t="shared" ca="1" si="211"/>
        <v>8.3206908179999962E-3</v>
      </c>
      <c r="EK227" s="56">
        <f t="shared" ca="1" si="211"/>
        <v>7.3222079198399974E-3</v>
      </c>
      <c r="EL227" s="56">
        <f t="shared" ca="1" si="211"/>
        <v>7.3222079198399974E-3</v>
      </c>
      <c r="EM227" s="56">
        <f t="shared" ca="1" si="211"/>
        <v>7.3222079198399974E-3</v>
      </c>
      <c r="EN227" s="56">
        <f t="shared" ca="1" si="211"/>
        <v>7.3222079198399974E-3</v>
      </c>
      <c r="EO227" s="56">
        <f t="shared" ca="1" si="211"/>
        <v>7.3222079198399974E-3</v>
      </c>
      <c r="EP227" s="56">
        <f t="shared" ca="1" si="211"/>
        <v>7.3222079198399974E-3</v>
      </c>
      <c r="EQ227" s="56">
        <f t="shared" ca="1" si="211"/>
        <v>7.3222079198399974E-3</v>
      </c>
      <c r="ER227" s="56">
        <f t="shared" ca="1" si="211"/>
        <v>1.4644415839679995E-2</v>
      </c>
      <c r="ES227" s="56">
        <f t="shared" ca="1" si="211"/>
        <v>2.196662375951999E-2</v>
      </c>
      <c r="ET227" s="56">
        <f t="shared" ca="1" si="211"/>
        <v>3.6611039599199986E-2</v>
      </c>
      <c r="EU227" s="82">
        <f t="shared" ca="1" si="199"/>
        <v>7.3222079198399972E-2</v>
      </c>
      <c r="EV227" s="82">
        <f t="shared" ca="1" si="199"/>
        <v>0.14644415839679994</v>
      </c>
      <c r="EW227" s="82">
        <f t="shared" ca="1" si="199"/>
        <v>0.29288831679359989</v>
      </c>
      <c r="EX227" s="82">
        <f t="shared" ca="1" si="197"/>
        <v>0.58577663358719978</v>
      </c>
    </row>
    <row r="228" spans="19:154" x14ac:dyDescent="0.15">
      <c r="S228" s="56">
        <v>225</v>
      </c>
      <c r="T228" s="40">
        <f>引用信息!W247</f>
        <v>166.88014667720117</v>
      </c>
      <c r="U228" s="40">
        <f>引用信息!X247</f>
        <v>11.871169551998786</v>
      </c>
      <c r="V228" s="40">
        <f>引用信息!Y247</f>
        <v>4.7393279999999987</v>
      </c>
      <c r="W228" s="40">
        <f>引用信息!Z247</f>
        <v>1.2714654347999998</v>
      </c>
      <c r="X228" s="40">
        <f>引用信息!AA247</f>
        <v>0.36789033599999982</v>
      </c>
      <c r="Y228" s="37">
        <f>IF(INT(求节点($J$4:$J$21,$I$4:$I$21,节奏总纲!AD228))&gt;$I$21,$I$21,INT(求节点($J$4:$J$21,$I$4:$I$21,节奏总纲!AD228)))</f>
        <v>18</v>
      </c>
      <c r="Z228" s="37">
        <f>IF(INT(求节点($J$4:$J$21,$I$4:$I$21,节奏总纲!AE228))&gt;$I$21,$I$21,INT(求节点($J$4:$J$21,$I$4:$I$21,节奏总纲!AE228)))</f>
        <v>18</v>
      </c>
      <c r="AA228" s="37">
        <f>IF(INT(求节点($J$4:$J$21,$I$4:$I$21,节奏总纲!AF228))&gt;$I$21,$I$21,INT(求节点($J$4:$J$21,$I$4:$I$21,节奏总纲!AF228)))</f>
        <v>18</v>
      </c>
      <c r="AB228" s="37">
        <f>IF(INT(求节点($J$4:$J$21,$I$4:$I$21,节奏总纲!AG228))&gt;$I$21,$I$21,INT(求节点($J$4:$J$21,$I$4:$I$21,节奏总纲!AG228)))</f>
        <v>18</v>
      </c>
      <c r="AC228" s="37">
        <f>IF(INT(求节点($J$4:$J$21,$I$4:$I$21,节奏总纲!AH228))&gt;$I$21,$I$21,INT(求节点($J$4:$J$21,$I$4:$I$21,节奏总纲!AH228)))</f>
        <v>18</v>
      </c>
      <c r="AD228" s="56">
        <f>('[2]功能-行军令'!F$7+'[2]功能-行军令'!F$14+24*60/'[2]功能-行军令'!$F$18)*'[2]功能-行军令'!$AJ$7</f>
        <v>27.599999999999998</v>
      </c>
      <c r="AE228" s="56">
        <f>('[2]功能-行军令'!G$7+'[2]功能-行军令'!G$14+24*60/'[2]功能-行军令'!$F$18)*'[2]功能-行军令'!$AJ$7</f>
        <v>40.199999999999996</v>
      </c>
      <c r="AF228" s="56">
        <f>('[2]功能-行军令'!H$7+'[2]功能-行军令'!H$14+24*60/'[2]功能-行军令'!$F$18)*'[2]功能-行军令'!$AJ$7</f>
        <v>54.6</v>
      </c>
      <c r="AG228" s="56">
        <f>('[2]功能-行军令'!I$7+'[2]功能-行军令'!I$14+24*60/'[2]功能-行军令'!$F$18)*'[2]功能-行军令'!$AJ$7</f>
        <v>61.8</v>
      </c>
      <c r="AH228" s="56">
        <f>('[2]功能-行军令'!J$7+'[2]功能-行军令'!J$14+24*60/'[2]功能-行军令'!$F$18)*'[2]功能-行军令'!$AJ$7</f>
        <v>61.8</v>
      </c>
      <c r="AI228" s="56"/>
      <c r="AK228" s="56"/>
      <c r="AL228" s="56">
        <v>225</v>
      </c>
      <c r="AM228" s="28">
        <f t="shared" ca="1" si="212"/>
        <v>8.3741423995639117</v>
      </c>
      <c r="AN228" s="28">
        <f t="shared" ca="1" si="212"/>
        <v>4.5359937997637854</v>
      </c>
      <c r="AO228" s="28">
        <f t="shared" ca="1" si="212"/>
        <v>2.8648381893244967</v>
      </c>
      <c r="AP228" s="28">
        <f t="shared" ca="1" si="212"/>
        <v>1.9793427489878337</v>
      </c>
      <c r="AQ228" s="28">
        <f t="shared" ca="1" si="212"/>
        <v>1.7418216191092939</v>
      </c>
      <c r="AR228" s="28">
        <f t="shared" ca="1" si="212"/>
        <v>1.7418216191092939</v>
      </c>
      <c r="AS228" s="28">
        <f t="shared" ca="1" si="212"/>
        <v>1.7418216191092939</v>
      </c>
      <c r="AT228" s="28">
        <f t="shared" ca="1" si="212"/>
        <v>1.7418216191092939</v>
      </c>
      <c r="AU228" s="28">
        <f t="shared" ca="1" si="183"/>
        <v>1.7418216191092939</v>
      </c>
      <c r="AV228" s="28">
        <f t="shared" ca="1" si="206"/>
        <v>1.7418216191092939</v>
      </c>
      <c r="AW228" s="28">
        <f t="shared" ca="1" si="206"/>
        <v>1.7418216191092939</v>
      </c>
      <c r="AX228" s="28">
        <f t="shared" ca="1" si="206"/>
        <v>3.4836432382185878</v>
      </c>
      <c r="AY228" s="28">
        <f t="shared" ca="1" si="206"/>
        <v>5.2254648573278812</v>
      </c>
      <c r="AZ228" s="28">
        <f t="shared" ca="1" si="206"/>
        <v>8.7091080955464708</v>
      </c>
      <c r="BA228" s="28">
        <f t="shared" ca="1" si="192"/>
        <v>17.418216191092942</v>
      </c>
      <c r="BB228" s="28">
        <f t="shared" ca="1" si="192"/>
        <v>34.836432382185883</v>
      </c>
      <c r="BC228" s="28">
        <f t="shared" ca="1" si="192"/>
        <v>69.672864764371766</v>
      </c>
      <c r="BD228" s="28">
        <f t="shared" ca="1" si="192"/>
        <v>139.34572952874353</v>
      </c>
      <c r="BE228" s="28"/>
      <c r="BF228" s="28">
        <f t="shared" ca="1" si="184"/>
        <v>308.63852752889215</v>
      </c>
      <c r="BG228" s="28"/>
      <c r="BI228" s="28"/>
      <c r="BJ228" s="28"/>
      <c r="BK228" s="28"/>
      <c r="BL228" s="56">
        <v>225</v>
      </c>
      <c r="BM228" s="56">
        <f t="shared" ca="1" si="207"/>
        <v>7.0859877666011561</v>
      </c>
      <c r="BN228" s="56">
        <f t="shared" ca="1" si="207"/>
        <v>3.8382433735756263</v>
      </c>
      <c r="BO228" s="56">
        <f t="shared" ca="1" si="207"/>
        <v>2.4241537096267116</v>
      </c>
      <c r="BP228" s="56">
        <f t="shared" ca="1" si="207"/>
        <v>1.6748698357420913</v>
      </c>
      <c r="BQ228" s="56">
        <f t="shared" ca="1" si="207"/>
        <v>1.4738854554530405</v>
      </c>
      <c r="BR228" s="56">
        <f t="shared" ca="1" si="207"/>
        <v>1.4738854554530405</v>
      </c>
      <c r="BS228" s="56">
        <f t="shared" ca="1" si="207"/>
        <v>1.4738854554530405</v>
      </c>
      <c r="BT228" s="56">
        <f t="shared" ca="1" si="207"/>
        <v>1.4738854554530405</v>
      </c>
      <c r="BU228" s="56">
        <f t="shared" ca="1" si="207"/>
        <v>1.4738854554530405</v>
      </c>
      <c r="BV228" s="56">
        <f t="shared" ca="1" si="207"/>
        <v>1.4738854554530405</v>
      </c>
      <c r="BW228" s="56">
        <f t="shared" ca="1" si="207"/>
        <v>1.4738854554530405</v>
      </c>
      <c r="BX228" s="56">
        <f t="shared" ca="1" si="207"/>
        <v>2.947770910906081</v>
      </c>
      <c r="BY228" s="56">
        <f t="shared" ca="1" si="207"/>
        <v>4.4216563663591222</v>
      </c>
      <c r="BZ228" s="56">
        <f t="shared" ca="1" si="207"/>
        <v>7.3694272772652036</v>
      </c>
      <c r="CA228" s="82">
        <f t="shared" ca="1" si="193"/>
        <v>14.738854554530407</v>
      </c>
      <c r="CB228" s="82">
        <f t="shared" ca="1" si="193"/>
        <v>29.477709109060815</v>
      </c>
      <c r="CC228" s="82">
        <f t="shared" ca="1" si="193"/>
        <v>58.955418218121629</v>
      </c>
      <c r="CD228" s="82">
        <f t="shared" ca="1" si="193"/>
        <v>117.91083643624326</v>
      </c>
      <c r="CE228" s="56">
        <f t="shared" ca="1" si="208"/>
        <v>0.7341861784466942</v>
      </c>
      <c r="CF228" s="56">
        <f t="shared" ca="1" si="208"/>
        <v>0.39768417999195932</v>
      </c>
      <c r="CG228" s="56">
        <f t="shared" ca="1" si="208"/>
        <v>0.25116895578439535</v>
      </c>
      <c r="CH228" s="56">
        <f t="shared" ca="1" si="208"/>
        <v>0.17353491490558223</v>
      </c>
      <c r="CI228" s="56">
        <f t="shared" ca="1" si="208"/>
        <v>0.15271072511691239</v>
      </c>
      <c r="CJ228" s="56">
        <f t="shared" ca="1" si="208"/>
        <v>0.15271072511691239</v>
      </c>
      <c r="CK228" s="56">
        <f t="shared" ca="1" si="208"/>
        <v>0.15271072511691239</v>
      </c>
      <c r="CL228" s="56">
        <f t="shared" ca="1" si="208"/>
        <v>0.15271072511691239</v>
      </c>
      <c r="CM228" s="56">
        <f t="shared" ca="1" si="208"/>
        <v>0.15271072511691239</v>
      </c>
      <c r="CN228" s="56">
        <f t="shared" ca="1" si="208"/>
        <v>0.15271072511691239</v>
      </c>
      <c r="CO228" s="56">
        <f t="shared" ca="1" si="208"/>
        <v>0.15271072511691239</v>
      </c>
      <c r="CP228" s="56">
        <f t="shared" ca="1" si="208"/>
        <v>0.30542145023382478</v>
      </c>
      <c r="CQ228" s="56">
        <f t="shared" ca="1" si="208"/>
        <v>0.45813217535073708</v>
      </c>
      <c r="CR228" s="56">
        <f t="shared" ca="1" si="208"/>
        <v>0.76355362558456186</v>
      </c>
      <c r="CS228" s="82">
        <f t="shared" ca="1" si="194"/>
        <v>1.5271072511691237</v>
      </c>
      <c r="CT228" s="82">
        <f t="shared" ca="1" si="194"/>
        <v>3.0542145023382474</v>
      </c>
      <c r="CU228" s="82">
        <f t="shared" ca="1" si="194"/>
        <v>6.1084290046764949</v>
      </c>
      <c r="CV228" s="82">
        <f t="shared" ca="1" si="194"/>
        <v>12.21685800935299</v>
      </c>
      <c r="CW228" s="56">
        <f t="shared" ca="1" si="209"/>
        <v>0.39810355199999992</v>
      </c>
      <c r="CX228" s="56">
        <f t="shared" ca="1" si="209"/>
        <v>0.21563942399999994</v>
      </c>
      <c r="CY228" s="56">
        <f t="shared" ca="1" si="209"/>
        <v>0.13619332042105259</v>
      </c>
      <c r="CZ228" s="56">
        <f t="shared" ca="1" si="209"/>
        <v>9.4097203199999965E-2</v>
      </c>
      <c r="DA228" s="56">
        <f t="shared" ca="1" si="209"/>
        <v>8.2805538815999974E-2</v>
      </c>
      <c r="DB228" s="56">
        <f t="shared" ca="1" si="209"/>
        <v>8.2805538815999974E-2</v>
      </c>
      <c r="DC228" s="56">
        <f t="shared" ca="1" si="209"/>
        <v>8.2805538815999974E-2</v>
      </c>
      <c r="DD228" s="56">
        <f t="shared" ca="1" si="209"/>
        <v>8.2805538815999974E-2</v>
      </c>
      <c r="DE228" s="56">
        <f t="shared" ca="1" si="209"/>
        <v>8.2805538815999974E-2</v>
      </c>
      <c r="DF228" s="56">
        <f t="shared" ca="1" si="209"/>
        <v>8.2805538815999974E-2</v>
      </c>
      <c r="DG228" s="56">
        <f t="shared" ca="1" si="209"/>
        <v>8.2805538815999974E-2</v>
      </c>
      <c r="DH228" s="56">
        <f t="shared" ca="1" si="209"/>
        <v>0.16561107763199995</v>
      </c>
      <c r="DI228" s="56">
        <f t="shared" ca="1" si="209"/>
        <v>0.24841661644799989</v>
      </c>
      <c r="DJ228" s="56">
        <f t="shared" ca="1" si="209"/>
        <v>0.4140276940799999</v>
      </c>
      <c r="DK228" s="82">
        <f t="shared" ca="1" si="195"/>
        <v>0.82805538815999979</v>
      </c>
      <c r="DL228" s="82">
        <f t="shared" ca="1" si="195"/>
        <v>1.6561107763199996</v>
      </c>
      <c r="DM228" s="82">
        <f t="shared" ca="1" si="195"/>
        <v>3.3122215526399992</v>
      </c>
      <c r="DN228" s="82">
        <f t="shared" ca="1" si="195"/>
        <v>6.6244431052799984</v>
      </c>
      <c r="DO228" s="56">
        <f t="shared" ca="1" si="210"/>
        <v>0.12088702133944615</v>
      </c>
      <c r="DP228" s="56">
        <f t="shared" ca="1" si="210"/>
        <v>6.5480469892199994E-2</v>
      </c>
      <c r="DQ228" s="56">
        <f t="shared" ca="1" si="210"/>
        <v>4.1356086247705259E-2</v>
      </c>
      <c r="DR228" s="56">
        <f t="shared" ca="1" si="210"/>
        <v>2.8573295952959994E-2</v>
      </c>
      <c r="DS228" s="56">
        <f t="shared" ca="1" si="210"/>
        <v>2.5144500438604798E-2</v>
      </c>
      <c r="DT228" s="56">
        <f t="shared" ca="1" si="210"/>
        <v>2.5144500438604798E-2</v>
      </c>
      <c r="DU228" s="56">
        <f t="shared" ca="1" si="210"/>
        <v>2.5144500438604798E-2</v>
      </c>
      <c r="DV228" s="56">
        <f t="shared" ca="1" si="210"/>
        <v>2.5144500438604798E-2</v>
      </c>
      <c r="DW228" s="56">
        <f t="shared" ca="1" si="210"/>
        <v>2.5144500438604798E-2</v>
      </c>
      <c r="DX228" s="56">
        <f t="shared" ca="1" si="210"/>
        <v>2.5144500438604798E-2</v>
      </c>
      <c r="DY228" s="56">
        <f t="shared" ca="1" si="210"/>
        <v>2.5144500438604798E-2</v>
      </c>
      <c r="DZ228" s="56">
        <f t="shared" ca="1" si="210"/>
        <v>5.0289000877209597E-2</v>
      </c>
      <c r="EA228" s="56">
        <f t="shared" ca="1" si="210"/>
        <v>7.5433501315814389E-2</v>
      </c>
      <c r="EB228" s="56">
        <f t="shared" ca="1" si="210"/>
        <v>0.12572250219302397</v>
      </c>
      <c r="EC228" s="82">
        <f t="shared" ca="1" si="198"/>
        <v>0.25144500438604794</v>
      </c>
      <c r="ED228" s="82">
        <f t="shared" ca="1" si="198"/>
        <v>0.50289000877209589</v>
      </c>
      <c r="EE228" s="82">
        <f t="shared" ca="1" si="198"/>
        <v>1.0057800175441918</v>
      </c>
      <c r="EF228" s="82">
        <f t="shared" ca="1" si="196"/>
        <v>2.0115600350883835</v>
      </c>
      <c r="EG228" s="56">
        <f t="shared" ca="1" si="211"/>
        <v>3.497788117661537E-2</v>
      </c>
      <c r="EH228" s="56">
        <f t="shared" ca="1" si="211"/>
        <v>1.8946352303999991E-2</v>
      </c>
      <c r="EI228" s="56">
        <f t="shared" ca="1" si="211"/>
        <v>1.1966117244631574E-2</v>
      </c>
      <c r="EJ228" s="56">
        <f t="shared" ca="1" si="211"/>
        <v>8.2674991871999944E-3</v>
      </c>
      <c r="EK228" s="56">
        <f t="shared" ca="1" si="211"/>
        <v>7.275399284735997E-3</v>
      </c>
      <c r="EL228" s="56">
        <f t="shared" ca="1" si="211"/>
        <v>7.275399284735997E-3</v>
      </c>
      <c r="EM228" s="56">
        <f t="shared" ca="1" si="211"/>
        <v>7.275399284735997E-3</v>
      </c>
      <c r="EN228" s="56">
        <f t="shared" ca="1" si="211"/>
        <v>7.275399284735997E-3</v>
      </c>
      <c r="EO228" s="56">
        <f t="shared" ca="1" si="211"/>
        <v>7.275399284735997E-3</v>
      </c>
      <c r="EP228" s="56">
        <f t="shared" ca="1" si="211"/>
        <v>7.275399284735997E-3</v>
      </c>
      <c r="EQ228" s="56">
        <f t="shared" ca="1" si="211"/>
        <v>7.275399284735997E-3</v>
      </c>
      <c r="ER228" s="56">
        <f t="shared" ca="1" si="211"/>
        <v>1.4550798569471994E-2</v>
      </c>
      <c r="ES228" s="56">
        <f t="shared" ca="1" si="211"/>
        <v>2.1826197854207988E-2</v>
      </c>
      <c r="ET228" s="56">
        <f t="shared" ca="1" si="211"/>
        <v>3.6376996423679982E-2</v>
      </c>
      <c r="EU228" s="82">
        <f t="shared" ca="1" si="199"/>
        <v>7.2753992847359963E-2</v>
      </c>
      <c r="EV228" s="82">
        <f t="shared" ca="1" si="199"/>
        <v>0.14550798569471993</v>
      </c>
      <c r="EW228" s="82">
        <f t="shared" ca="1" si="199"/>
        <v>0.29101597138943985</v>
      </c>
      <c r="EX228" s="82">
        <f t="shared" ca="1" si="197"/>
        <v>0.58203194277887971</v>
      </c>
    </row>
    <row r="229" spans="19:154" x14ac:dyDescent="0.15">
      <c r="S229" s="56">
        <v>226</v>
      </c>
      <c r="T229" s="40">
        <f>引用信息!W248</f>
        <v>165.80646926291769</v>
      </c>
      <c r="U229" s="40">
        <f>引用信息!X248</f>
        <v>11.7947925420135</v>
      </c>
      <c r="V229" s="40">
        <f>引用信息!Y248</f>
        <v>4.7088359999999989</v>
      </c>
      <c r="W229" s="40">
        <f>引用信息!Z248</f>
        <v>1.2632850505687501</v>
      </c>
      <c r="X229" s="40">
        <f>引用信息!AA248</f>
        <v>0.36552339449999982</v>
      </c>
      <c r="Y229" s="37">
        <f>IF(INT(求节点($J$4:$J$21,$I$4:$I$21,节奏总纲!AD229))&gt;$I$21,$I$21,INT(求节点($J$4:$J$21,$I$4:$I$21,节奏总纲!AD229)))</f>
        <v>18</v>
      </c>
      <c r="Z229" s="37">
        <f>IF(INT(求节点($J$4:$J$21,$I$4:$I$21,节奏总纲!AE229))&gt;$I$21,$I$21,INT(求节点($J$4:$J$21,$I$4:$I$21,节奏总纲!AE229)))</f>
        <v>18</v>
      </c>
      <c r="AA229" s="37">
        <f>IF(INT(求节点($J$4:$J$21,$I$4:$I$21,节奏总纲!AF229))&gt;$I$21,$I$21,INT(求节点($J$4:$J$21,$I$4:$I$21,节奏总纲!AF229)))</f>
        <v>18</v>
      </c>
      <c r="AB229" s="37">
        <f>IF(INT(求节点($J$4:$J$21,$I$4:$I$21,节奏总纲!AG229))&gt;$I$21,$I$21,INT(求节点($J$4:$J$21,$I$4:$I$21,节奏总纲!AG229)))</f>
        <v>18</v>
      </c>
      <c r="AC229" s="37">
        <f>IF(INT(求节点($J$4:$J$21,$I$4:$I$21,节奏总纲!AH229))&gt;$I$21,$I$21,INT(求节点($J$4:$J$21,$I$4:$I$21,节奏总纲!AH229)))</f>
        <v>18</v>
      </c>
      <c r="AD229" s="56">
        <f>('[2]功能-行军令'!F$7+'[2]功能-行军令'!F$14+24*60/'[2]功能-行军令'!$F$18)*'[2]功能-行军令'!$AJ$7</f>
        <v>27.599999999999998</v>
      </c>
      <c r="AE229" s="56">
        <f>('[2]功能-行军令'!G$7+'[2]功能-行军令'!G$14+24*60/'[2]功能-行军令'!$F$18)*'[2]功能-行军令'!$AJ$7</f>
        <v>40.199999999999996</v>
      </c>
      <c r="AF229" s="56">
        <f>('[2]功能-行军令'!H$7+'[2]功能-行军令'!H$14+24*60/'[2]功能-行军令'!$F$18)*'[2]功能-行军令'!$AJ$7</f>
        <v>54.6</v>
      </c>
      <c r="AG229" s="56">
        <f>('[2]功能-行军令'!I$7+'[2]功能-行军令'!I$14+24*60/'[2]功能-行军令'!$F$18)*'[2]功能-行军令'!$AJ$7</f>
        <v>61.8</v>
      </c>
      <c r="AH229" s="56">
        <f>('[2]功能-行军令'!J$7+'[2]功能-行军令'!J$14+24*60/'[2]功能-行军令'!$F$18)*'[2]功能-行军令'!$AJ$7</f>
        <v>61.8</v>
      </c>
      <c r="AI229" s="56"/>
      <c r="AK229" s="56"/>
      <c r="AL229" s="56">
        <v>226</v>
      </c>
      <c r="AM229" s="28">
        <f t="shared" ca="1" si="212"/>
        <v>8.3202646451549533</v>
      </c>
      <c r="AN229" s="28">
        <f t="shared" ca="1" si="212"/>
        <v>4.5068100161255984</v>
      </c>
      <c r="AO229" s="28">
        <f t="shared" ca="1" si="212"/>
        <v>2.8464063259740633</v>
      </c>
      <c r="AP229" s="28">
        <f t="shared" ca="1" si="212"/>
        <v>1.966608007036625</v>
      </c>
      <c r="AQ229" s="28">
        <f t="shared" ca="1" si="212"/>
        <v>1.7306150461922303</v>
      </c>
      <c r="AR229" s="28">
        <f t="shared" ca="1" si="212"/>
        <v>1.7306150461922303</v>
      </c>
      <c r="AS229" s="28">
        <f t="shared" ca="1" si="212"/>
        <v>1.7306150461922303</v>
      </c>
      <c r="AT229" s="28">
        <f t="shared" ca="1" si="212"/>
        <v>1.7306150461922303</v>
      </c>
      <c r="AU229" s="28">
        <f t="shared" ca="1" si="183"/>
        <v>1.7306150461922303</v>
      </c>
      <c r="AV229" s="28">
        <f t="shared" ca="1" si="206"/>
        <v>1.7306150461922303</v>
      </c>
      <c r="AW229" s="28">
        <f t="shared" ca="1" si="206"/>
        <v>1.7306150461922303</v>
      </c>
      <c r="AX229" s="28">
        <f t="shared" ca="1" si="206"/>
        <v>3.4612300923844606</v>
      </c>
      <c r="AY229" s="28">
        <f t="shared" ca="1" si="206"/>
        <v>5.1918451385766904</v>
      </c>
      <c r="AZ229" s="28">
        <f t="shared" ca="1" si="206"/>
        <v>8.6530752309611501</v>
      </c>
      <c r="BA229" s="28">
        <f t="shared" ca="1" si="192"/>
        <v>17.3061504619223</v>
      </c>
      <c r="BB229" s="28">
        <f t="shared" ca="1" si="192"/>
        <v>34.6123009238446</v>
      </c>
      <c r="BC229" s="28">
        <f t="shared" ca="1" si="192"/>
        <v>69.2246018476892</v>
      </c>
      <c r="BD229" s="28">
        <f t="shared" ca="1" si="192"/>
        <v>138.4492036953784</v>
      </c>
      <c r="BE229" s="28"/>
      <c r="BF229" s="28">
        <f t="shared" ca="1" si="184"/>
        <v>306.65280170839367</v>
      </c>
      <c r="BG229" s="28"/>
      <c r="BI229" s="28"/>
      <c r="BJ229" s="28"/>
      <c r="BK229" s="28"/>
      <c r="BL229" s="56">
        <v>226</v>
      </c>
      <c r="BM229" s="56">
        <f t="shared" ca="1" si="207"/>
        <v>7.0403977717792738</v>
      </c>
      <c r="BN229" s="56">
        <f t="shared" ca="1" si="207"/>
        <v>3.8135487930471066</v>
      </c>
      <c r="BO229" s="56">
        <f t="shared" ca="1" si="207"/>
        <v>2.4085571324508042</v>
      </c>
      <c r="BP229" s="56">
        <f t="shared" ca="1" si="207"/>
        <v>1.6640940187841917</v>
      </c>
      <c r="BQ229" s="56">
        <f t="shared" ca="1" si="207"/>
        <v>1.4644027365300889</v>
      </c>
      <c r="BR229" s="56">
        <f t="shared" ca="1" si="207"/>
        <v>1.4644027365300889</v>
      </c>
      <c r="BS229" s="56">
        <f t="shared" ca="1" si="207"/>
        <v>1.4644027365300889</v>
      </c>
      <c r="BT229" s="56">
        <f t="shared" ca="1" si="207"/>
        <v>1.4644027365300889</v>
      </c>
      <c r="BU229" s="56">
        <f t="shared" ca="1" si="207"/>
        <v>1.4644027365300889</v>
      </c>
      <c r="BV229" s="56">
        <f t="shared" ca="1" si="207"/>
        <v>1.4644027365300889</v>
      </c>
      <c r="BW229" s="56">
        <f t="shared" ca="1" si="207"/>
        <v>1.4644027365300889</v>
      </c>
      <c r="BX229" s="56">
        <f t="shared" ca="1" si="207"/>
        <v>2.9288054730601778</v>
      </c>
      <c r="BY229" s="56">
        <f t="shared" ca="1" si="207"/>
        <v>4.3932082095902674</v>
      </c>
      <c r="BZ229" s="56">
        <f t="shared" ca="1" si="207"/>
        <v>7.3220136826504447</v>
      </c>
      <c r="CA229" s="82">
        <f t="shared" ca="1" si="193"/>
        <v>14.644027365300889</v>
      </c>
      <c r="CB229" s="82">
        <f t="shared" ca="1" si="193"/>
        <v>29.288054730601779</v>
      </c>
      <c r="CC229" s="82">
        <f t="shared" ca="1" si="193"/>
        <v>58.576109461203558</v>
      </c>
      <c r="CD229" s="82">
        <f t="shared" ca="1" si="193"/>
        <v>117.15221892240712</v>
      </c>
      <c r="CE229" s="56">
        <f t="shared" ca="1" si="208"/>
        <v>0.72946255413683481</v>
      </c>
      <c r="CF229" s="56">
        <f t="shared" ca="1" si="208"/>
        <v>0.39512555015745221</v>
      </c>
      <c r="CG229" s="56">
        <f t="shared" ca="1" si="208"/>
        <v>0.24955297904681192</v>
      </c>
      <c r="CH229" s="56">
        <f t="shared" ca="1" si="208"/>
        <v>0.17241842188688822</v>
      </c>
      <c r="CI229" s="56">
        <f t="shared" ca="1" si="208"/>
        <v>0.15172821126046165</v>
      </c>
      <c r="CJ229" s="56">
        <f t="shared" ca="1" si="208"/>
        <v>0.15172821126046165</v>
      </c>
      <c r="CK229" s="56">
        <f t="shared" ca="1" si="208"/>
        <v>0.15172821126046165</v>
      </c>
      <c r="CL229" s="56">
        <f t="shared" ca="1" si="208"/>
        <v>0.15172821126046165</v>
      </c>
      <c r="CM229" s="56">
        <f t="shared" ca="1" si="208"/>
        <v>0.15172821126046165</v>
      </c>
      <c r="CN229" s="56">
        <f t="shared" ca="1" si="208"/>
        <v>0.15172821126046165</v>
      </c>
      <c r="CO229" s="56">
        <f t="shared" ca="1" si="208"/>
        <v>0.15172821126046165</v>
      </c>
      <c r="CP229" s="56">
        <f t="shared" ca="1" si="208"/>
        <v>0.30345642252092331</v>
      </c>
      <c r="CQ229" s="56">
        <f t="shared" ca="1" si="208"/>
        <v>0.45518463378138491</v>
      </c>
      <c r="CR229" s="56">
        <f t="shared" ca="1" si="208"/>
        <v>0.75864105630230838</v>
      </c>
      <c r="CS229" s="82">
        <f t="shared" ca="1" si="194"/>
        <v>1.5172821126046168</v>
      </c>
      <c r="CT229" s="82">
        <f t="shared" ca="1" si="194"/>
        <v>3.0345642252092335</v>
      </c>
      <c r="CU229" s="82">
        <f t="shared" ca="1" si="194"/>
        <v>6.069128450418467</v>
      </c>
      <c r="CV229" s="82">
        <f t="shared" ca="1" si="194"/>
        <v>12.138256900836934</v>
      </c>
      <c r="CW229" s="56">
        <f t="shared" ca="1" si="209"/>
        <v>0.39554222399999994</v>
      </c>
      <c r="CX229" s="56">
        <f t="shared" ca="1" si="209"/>
        <v>0.21425203799999995</v>
      </c>
      <c r="CY229" s="56">
        <f t="shared" ca="1" si="209"/>
        <v>0.13531707663157891</v>
      </c>
      <c r="CZ229" s="56">
        <f t="shared" ca="1" si="209"/>
        <v>9.3491798399999965E-2</v>
      </c>
      <c r="DA229" s="56">
        <f t="shared" ca="1" si="209"/>
        <v>8.2272782591999979E-2</v>
      </c>
      <c r="DB229" s="56">
        <f t="shared" ca="1" si="209"/>
        <v>8.2272782591999979E-2</v>
      </c>
      <c r="DC229" s="56">
        <f t="shared" ca="1" si="209"/>
        <v>8.2272782591999979E-2</v>
      </c>
      <c r="DD229" s="56">
        <f t="shared" ca="1" si="209"/>
        <v>8.2272782591999979E-2</v>
      </c>
      <c r="DE229" s="56">
        <f t="shared" ca="1" si="209"/>
        <v>8.2272782591999979E-2</v>
      </c>
      <c r="DF229" s="56">
        <f t="shared" ca="1" si="209"/>
        <v>8.2272782591999979E-2</v>
      </c>
      <c r="DG229" s="56">
        <f t="shared" ca="1" si="209"/>
        <v>8.2272782591999979E-2</v>
      </c>
      <c r="DH229" s="56">
        <f t="shared" ca="1" si="209"/>
        <v>0.16454556518399996</v>
      </c>
      <c r="DI229" s="56">
        <f t="shared" ca="1" si="209"/>
        <v>0.24681834777599995</v>
      </c>
      <c r="DJ229" s="56">
        <f t="shared" ca="1" si="209"/>
        <v>0.41136391295999991</v>
      </c>
      <c r="DK229" s="82">
        <f t="shared" ca="1" si="195"/>
        <v>0.82272782591999982</v>
      </c>
      <c r="DL229" s="82">
        <f t="shared" ca="1" si="195"/>
        <v>1.6454556518399996</v>
      </c>
      <c r="DM229" s="82">
        <f t="shared" ca="1" si="195"/>
        <v>3.2909113036799993</v>
      </c>
      <c r="DN229" s="82">
        <f t="shared" ca="1" si="195"/>
        <v>6.5818226073599986</v>
      </c>
      <c r="DO229" s="56">
        <f t="shared" ca="1" si="210"/>
        <v>0.12010925557715192</v>
      </c>
      <c r="DP229" s="56">
        <f t="shared" ca="1" si="210"/>
        <v>6.5059180104290626E-2</v>
      </c>
      <c r="DQ229" s="56">
        <f t="shared" ca="1" si="210"/>
        <v>4.1090008486920397E-2</v>
      </c>
      <c r="DR229" s="56">
        <f t="shared" ca="1" si="210"/>
        <v>2.8389460409144997E-2</v>
      </c>
      <c r="DS229" s="56">
        <f t="shared" ca="1" si="210"/>
        <v>2.4982725160047601E-2</v>
      </c>
      <c r="DT229" s="56">
        <f t="shared" ca="1" si="210"/>
        <v>2.4982725160047601E-2</v>
      </c>
      <c r="DU229" s="56">
        <f t="shared" ca="1" si="210"/>
        <v>2.4982725160047601E-2</v>
      </c>
      <c r="DV229" s="56">
        <f t="shared" ca="1" si="210"/>
        <v>2.4982725160047601E-2</v>
      </c>
      <c r="DW229" s="56">
        <f t="shared" ca="1" si="210"/>
        <v>2.4982725160047601E-2</v>
      </c>
      <c r="DX229" s="56">
        <f t="shared" ca="1" si="210"/>
        <v>2.4982725160047601E-2</v>
      </c>
      <c r="DY229" s="56">
        <f t="shared" ca="1" si="210"/>
        <v>2.4982725160047601E-2</v>
      </c>
      <c r="DZ229" s="56">
        <f t="shared" ca="1" si="210"/>
        <v>4.9965450320095202E-2</v>
      </c>
      <c r="EA229" s="56">
        <f t="shared" ca="1" si="210"/>
        <v>7.4948175480142792E-2</v>
      </c>
      <c r="EB229" s="56">
        <f t="shared" ca="1" si="210"/>
        <v>0.12491362580023802</v>
      </c>
      <c r="EC229" s="82">
        <f t="shared" ca="1" si="198"/>
        <v>0.24982725160047603</v>
      </c>
      <c r="ED229" s="82">
        <f t="shared" ca="1" si="198"/>
        <v>0.49965450320095206</v>
      </c>
      <c r="EE229" s="82">
        <f t="shared" ca="1" si="198"/>
        <v>0.99930900640190412</v>
      </c>
      <c r="EF229" s="82">
        <f t="shared" ca="1" si="196"/>
        <v>1.9986180128038082</v>
      </c>
      <c r="EG229" s="56">
        <f t="shared" ca="1" si="211"/>
        <v>3.4752839661692292E-2</v>
      </c>
      <c r="EH229" s="56">
        <f t="shared" ca="1" si="211"/>
        <v>1.8824454816749991E-2</v>
      </c>
      <c r="EI229" s="56">
        <f t="shared" ca="1" si="211"/>
        <v>1.1889129357947363E-2</v>
      </c>
      <c r="EJ229" s="56">
        <f t="shared" ca="1" si="211"/>
        <v>8.2143075563999943E-3</v>
      </c>
      <c r="EK229" s="56">
        <f t="shared" ca="1" si="211"/>
        <v>7.2285906496319966E-3</v>
      </c>
      <c r="EL229" s="56">
        <f t="shared" ca="1" si="211"/>
        <v>7.2285906496319966E-3</v>
      </c>
      <c r="EM229" s="56">
        <f t="shared" ca="1" si="211"/>
        <v>7.2285906496319966E-3</v>
      </c>
      <c r="EN229" s="56">
        <f t="shared" ca="1" si="211"/>
        <v>7.2285906496319966E-3</v>
      </c>
      <c r="EO229" s="56">
        <f t="shared" ca="1" si="211"/>
        <v>7.2285906496319966E-3</v>
      </c>
      <c r="EP229" s="56">
        <f t="shared" ca="1" si="211"/>
        <v>7.2285906496319966E-3</v>
      </c>
      <c r="EQ229" s="56">
        <f t="shared" ca="1" si="211"/>
        <v>7.2285906496319966E-3</v>
      </c>
      <c r="ER229" s="56">
        <f t="shared" ca="1" si="211"/>
        <v>1.4457181299263993E-2</v>
      </c>
      <c r="ES229" s="56">
        <f t="shared" ca="1" si="211"/>
        <v>2.1685771948895986E-2</v>
      </c>
      <c r="ET229" s="56">
        <f t="shared" ca="1" si="211"/>
        <v>3.6142953248159984E-2</v>
      </c>
      <c r="EU229" s="82">
        <f t="shared" ca="1" si="199"/>
        <v>7.2285906496319968E-2</v>
      </c>
      <c r="EV229" s="82">
        <f t="shared" ca="1" si="199"/>
        <v>0.14457181299263994</v>
      </c>
      <c r="EW229" s="82">
        <f t="shared" ca="1" si="199"/>
        <v>0.28914362598527987</v>
      </c>
      <c r="EX229" s="82">
        <f t="shared" ca="1" si="197"/>
        <v>0.57828725197055975</v>
      </c>
    </row>
    <row r="230" spans="19:154" x14ac:dyDescent="0.15">
      <c r="S230" s="56">
        <v>227</v>
      </c>
      <c r="T230" s="40">
        <f>引用信息!W249</f>
        <v>164.73279184863426</v>
      </c>
      <c r="U230" s="40">
        <f>引用信息!X249</f>
        <v>11.718415532028217</v>
      </c>
      <c r="V230" s="40">
        <f>引用信息!Y249</f>
        <v>4.6783440000000001</v>
      </c>
      <c r="W230" s="40">
        <f>引用信息!Z249</f>
        <v>1.2551046663375003</v>
      </c>
      <c r="X230" s="40">
        <f>引用信息!AA249</f>
        <v>0.36315645299999993</v>
      </c>
      <c r="Y230" s="37">
        <f>IF(INT(求节点($J$4:$J$21,$I$4:$I$21,节奏总纲!AD230))&gt;$I$21,$I$21,INT(求节点($J$4:$J$21,$I$4:$I$21,节奏总纲!AD230)))</f>
        <v>18</v>
      </c>
      <c r="Z230" s="37">
        <f>IF(INT(求节点($J$4:$J$21,$I$4:$I$21,节奏总纲!AE230))&gt;$I$21,$I$21,INT(求节点($J$4:$J$21,$I$4:$I$21,节奏总纲!AE230)))</f>
        <v>18</v>
      </c>
      <c r="AA230" s="37">
        <f>IF(INT(求节点($J$4:$J$21,$I$4:$I$21,节奏总纲!AF230))&gt;$I$21,$I$21,INT(求节点($J$4:$J$21,$I$4:$I$21,节奏总纲!AF230)))</f>
        <v>18</v>
      </c>
      <c r="AB230" s="37">
        <f>IF(INT(求节点($J$4:$J$21,$I$4:$I$21,节奏总纲!AG230))&gt;$I$21,$I$21,INT(求节点($J$4:$J$21,$I$4:$I$21,节奏总纲!AG230)))</f>
        <v>18</v>
      </c>
      <c r="AC230" s="37">
        <f>IF(INT(求节点($J$4:$J$21,$I$4:$I$21,节奏总纲!AH230))&gt;$I$21,$I$21,INT(求节点($J$4:$J$21,$I$4:$I$21,节奏总纲!AH230)))</f>
        <v>18</v>
      </c>
      <c r="AD230" s="56">
        <f>('[2]功能-行军令'!F$7+'[2]功能-行军令'!F$14+24*60/'[2]功能-行军令'!$F$18)*'[2]功能-行军令'!$AJ$7</f>
        <v>27.599999999999998</v>
      </c>
      <c r="AE230" s="56">
        <f>('[2]功能-行军令'!G$7+'[2]功能-行军令'!G$14+24*60/'[2]功能-行军令'!$F$18)*'[2]功能-行军令'!$AJ$7</f>
        <v>40.199999999999996</v>
      </c>
      <c r="AF230" s="56">
        <f>('[2]功能-行军令'!H$7+'[2]功能-行军令'!H$14+24*60/'[2]功能-行军令'!$F$18)*'[2]功能-行军令'!$AJ$7</f>
        <v>54.6</v>
      </c>
      <c r="AG230" s="56">
        <f>('[2]功能-行军令'!I$7+'[2]功能-行军令'!I$14+24*60/'[2]功能-行军令'!$F$18)*'[2]功能-行军令'!$AJ$7</f>
        <v>61.8</v>
      </c>
      <c r="AH230" s="56">
        <f>('[2]功能-行军令'!J$7+'[2]功能-行军令'!J$14+24*60/'[2]功能-行军令'!$F$18)*'[2]功能-行军令'!$AJ$7</f>
        <v>61.8</v>
      </c>
      <c r="AI230" s="56"/>
      <c r="AK230" s="56"/>
      <c r="AL230" s="56">
        <v>227</v>
      </c>
      <c r="AM230" s="28">
        <f t="shared" ca="1" si="212"/>
        <v>8.266386890745995</v>
      </c>
      <c r="AN230" s="28">
        <f t="shared" ca="1" si="212"/>
        <v>4.477626232487415</v>
      </c>
      <c r="AO230" s="28">
        <f t="shared" ca="1" si="212"/>
        <v>2.8279744626236303</v>
      </c>
      <c r="AP230" s="28">
        <f t="shared" ca="1" si="212"/>
        <v>1.9538732650854171</v>
      </c>
      <c r="AQ230" s="28">
        <f t="shared" ca="1" si="212"/>
        <v>1.7194084732751671</v>
      </c>
      <c r="AR230" s="28">
        <f t="shared" ca="1" si="212"/>
        <v>1.7194084732751671</v>
      </c>
      <c r="AS230" s="28">
        <f t="shared" ca="1" si="212"/>
        <v>1.7194084732751671</v>
      </c>
      <c r="AT230" s="28">
        <f t="shared" ca="1" si="212"/>
        <v>1.7194084732751671</v>
      </c>
      <c r="AU230" s="28">
        <f t="shared" ca="1" si="183"/>
        <v>1.7194084732751671</v>
      </c>
      <c r="AV230" s="28">
        <f t="shared" ref="AV230:AZ239" ca="1" si="213">SUMIF($BM$3:$EX$3,AV$3,$BM230:$EX230)</f>
        <v>1.7194084732751671</v>
      </c>
      <c r="AW230" s="28">
        <f t="shared" ca="1" si="213"/>
        <v>1.7194084732751671</v>
      </c>
      <c r="AX230" s="28">
        <f t="shared" ca="1" si="213"/>
        <v>3.4388169465503342</v>
      </c>
      <c r="AY230" s="28">
        <f t="shared" ca="1" si="213"/>
        <v>5.1582254198254995</v>
      </c>
      <c r="AZ230" s="28">
        <f t="shared" ca="1" si="213"/>
        <v>8.5970423663758346</v>
      </c>
      <c r="BA230" s="28">
        <f t="shared" ca="1" si="192"/>
        <v>17.194084732751669</v>
      </c>
      <c r="BB230" s="28">
        <f t="shared" ca="1" si="192"/>
        <v>34.388169465503339</v>
      </c>
      <c r="BC230" s="28">
        <f t="shared" ca="1" si="192"/>
        <v>68.776338931006677</v>
      </c>
      <c r="BD230" s="28">
        <f t="shared" ca="1" si="192"/>
        <v>137.55267786201335</v>
      </c>
      <c r="BE230" s="28"/>
      <c r="BF230" s="28">
        <f t="shared" ca="1" si="184"/>
        <v>304.66707588789529</v>
      </c>
      <c r="BG230" s="28"/>
      <c r="BI230" s="28"/>
      <c r="BJ230" s="28"/>
      <c r="BK230" s="28"/>
      <c r="BL230" s="56">
        <v>227</v>
      </c>
      <c r="BM230" s="56">
        <f t="shared" ca="1" si="207"/>
        <v>6.9948077769573933</v>
      </c>
      <c r="BN230" s="56">
        <f t="shared" ca="1" si="207"/>
        <v>3.7888542125185882</v>
      </c>
      <c r="BO230" s="56">
        <f t="shared" ca="1" si="207"/>
        <v>2.392960555274898</v>
      </c>
      <c r="BP230" s="56">
        <f t="shared" ca="1" si="207"/>
        <v>1.6533182018262929</v>
      </c>
      <c r="BQ230" s="56">
        <f t="shared" ca="1" si="207"/>
        <v>1.454920017607138</v>
      </c>
      <c r="BR230" s="56">
        <f t="shared" ca="1" si="207"/>
        <v>1.454920017607138</v>
      </c>
      <c r="BS230" s="56">
        <f t="shared" ca="1" si="207"/>
        <v>1.454920017607138</v>
      </c>
      <c r="BT230" s="56">
        <f t="shared" ca="1" si="207"/>
        <v>1.454920017607138</v>
      </c>
      <c r="BU230" s="56">
        <f t="shared" ca="1" si="207"/>
        <v>1.454920017607138</v>
      </c>
      <c r="BV230" s="56">
        <f t="shared" ca="1" si="207"/>
        <v>1.454920017607138</v>
      </c>
      <c r="BW230" s="56">
        <f t="shared" ca="1" si="207"/>
        <v>1.454920017607138</v>
      </c>
      <c r="BX230" s="56">
        <f t="shared" ca="1" si="207"/>
        <v>2.9098400352142759</v>
      </c>
      <c r="BY230" s="56">
        <f t="shared" ca="1" si="207"/>
        <v>4.3647600528214126</v>
      </c>
      <c r="BZ230" s="56">
        <f t="shared" ca="1" si="207"/>
        <v>7.2746000880356876</v>
      </c>
      <c r="CA230" s="82">
        <f t="shared" ca="1" si="193"/>
        <v>14.549200176071375</v>
      </c>
      <c r="CB230" s="82">
        <f t="shared" ca="1" si="193"/>
        <v>29.09840035214275</v>
      </c>
      <c r="CC230" s="82">
        <f t="shared" ca="1" si="193"/>
        <v>58.196800704285501</v>
      </c>
      <c r="CD230" s="82">
        <f t="shared" ca="1" si="193"/>
        <v>116.393601408571</v>
      </c>
      <c r="CE230" s="56">
        <f t="shared" ca="1" si="208"/>
        <v>0.72473892982697585</v>
      </c>
      <c r="CF230" s="56">
        <f t="shared" ca="1" si="208"/>
        <v>0.39256692032294521</v>
      </c>
      <c r="CG230" s="56">
        <f t="shared" ca="1" si="208"/>
        <v>0.24793700230922858</v>
      </c>
      <c r="CH230" s="56">
        <f t="shared" ca="1" si="208"/>
        <v>0.17130192886819426</v>
      </c>
      <c r="CI230" s="56">
        <f t="shared" ca="1" si="208"/>
        <v>0.15074569740401098</v>
      </c>
      <c r="CJ230" s="56">
        <f t="shared" ca="1" si="208"/>
        <v>0.15074569740401098</v>
      </c>
      <c r="CK230" s="56">
        <f t="shared" ca="1" si="208"/>
        <v>0.15074569740401098</v>
      </c>
      <c r="CL230" s="56">
        <f t="shared" ca="1" si="208"/>
        <v>0.15074569740401098</v>
      </c>
      <c r="CM230" s="56">
        <f t="shared" ca="1" si="208"/>
        <v>0.15074569740401098</v>
      </c>
      <c r="CN230" s="56">
        <f t="shared" ca="1" si="208"/>
        <v>0.15074569740401098</v>
      </c>
      <c r="CO230" s="56">
        <f t="shared" ca="1" si="208"/>
        <v>0.15074569740401098</v>
      </c>
      <c r="CP230" s="56">
        <f t="shared" ca="1" si="208"/>
        <v>0.30149139480802195</v>
      </c>
      <c r="CQ230" s="56">
        <f t="shared" ca="1" si="208"/>
        <v>0.4522370922120329</v>
      </c>
      <c r="CR230" s="56">
        <f t="shared" ca="1" si="208"/>
        <v>0.75372848702005479</v>
      </c>
      <c r="CS230" s="82">
        <f t="shared" ca="1" si="194"/>
        <v>1.5074569740401096</v>
      </c>
      <c r="CT230" s="82">
        <f t="shared" ca="1" si="194"/>
        <v>3.0149139480802192</v>
      </c>
      <c r="CU230" s="82">
        <f t="shared" ca="1" si="194"/>
        <v>6.0298278961604383</v>
      </c>
      <c r="CV230" s="82">
        <f t="shared" ca="1" si="194"/>
        <v>12.059655792320877</v>
      </c>
      <c r="CW230" s="56">
        <f t="shared" ca="1" si="209"/>
        <v>0.39298089600000002</v>
      </c>
      <c r="CX230" s="56">
        <f t="shared" ca="1" si="209"/>
        <v>0.21286465200000002</v>
      </c>
      <c r="CY230" s="56">
        <f t="shared" ca="1" si="209"/>
        <v>0.13444083284210526</v>
      </c>
      <c r="CZ230" s="56">
        <f t="shared" ca="1" si="209"/>
        <v>9.2886393599999992E-2</v>
      </c>
      <c r="DA230" s="56">
        <f t="shared" ca="1" si="209"/>
        <v>8.1740026367999999E-2</v>
      </c>
      <c r="DB230" s="56">
        <f t="shared" ca="1" si="209"/>
        <v>8.1740026367999999E-2</v>
      </c>
      <c r="DC230" s="56">
        <f t="shared" ca="1" si="209"/>
        <v>8.1740026367999999E-2</v>
      </c>
      <c r="DD230" s="56">
        <f t="shared" ca="1" si="209"/>
        <v>8.1740026367999999E-2</v>
      </c>
      <c r="DE230" s="56">
        <f t="shared" ca="1" si="209"/>
        <v>8.1740026367999999E-2</v>
      </c>
      <c r="DF230" s="56">
        <f t="shared" ca="1" si="209"/>
        <v>8.1740026367999999E-2</v>
      </c>
      <c r="DG230" s="56">
        <f t="shared" ca="1" si="209"/>
        <v>8.1740026367999999E-2</v>
      </c>
      <c r="DH230" s="56">
        <f t="shared" ca="1" si="209"/>
        <v>0.163480052736</v>
      </c>
      <c r="DI230" s="56">
        <f t="shared" ca="1" si="209"/>
        <v>0.24522007910400001</v>
      </c>
      <c r="DJ230" s="56">
        <f t="shared" ca="1" si="209"/>
        <v>0.40870013184000004</v>
      </c>
      <c r="DK230" s="82">
        <f t="shared" ca="1" si="195"/>
        <v>0.81740026368000007</v>
      </c>
      <c r="DL230" s="82">
        <f t="shared" ca="1" si="195"/>
        <v>1.6348005273600001</v>
      </c>
      <c r="DM230" s="82">
        <f t="shared" ca="1" si="195"/>
        <v>3.2696010547200003</v>
      </c>
      <c r="DN230" s="82">
        <f t="shared" ca="1" si="195"/>
        <v>6.5392021094400006</v>
      </c>
      <c r="DO230" s="56">
        <f t="shared" ca="1" si="210"/>
        <v>0.11933148981485772</v>
      </c>
      <c r="DP230" s="56">
        <f t="shared" ca="1" si="210"/>
        <v>6.4637890316381272E-2</v>
      </c>
      <c r="DQ230" s="56">
        <f t="shared" ca="1" si="210"/>
        <v>4.0823930726135535E-2</v>
      </c>
      <c r="DR230" s="56">
        <f t="shared" ca="1" si="210"/>
        <v>2.8205624865330004E-2</v>
      </c>
      <c r="DS230" s="56">
        <f t="shared" ca="1" si="210"/>
        <v>2.4820949881490407E-2</v>
      </c>
      <c r="DT230" s="56">
        <f t="shared" ca="1" si="210"/>
        <v>2.4820949881490407E-2</v>
      </c>
      <c r="DU230" s="56">
        <f t="shared" ca="1" si="210"/>
        <v>2.4820949881490407E-2</v>
      </c>
      <c r="DV230" s="56">
        <f t="shared" ca="1" si="210"/>
        <v>2.4820949881490407E-2</v>
      </c>
      <c r="DW230" s="56">
        <f t="shared" ca="1" si="210"/>
        <v>2.4820949881490407E-2</v>
      </c>
      <c r="DX230" s="56">
        <f t="shared" ca="1" si="210"/>
        <v>2.4820949881490407E-2</v>
      </c>
      <c r="DY230" s="56">
        <f t="shared" ca="1" si="210"/>
        <v>2.4820949881490407E-2</v>
      </c>
      <c r="DZ230" s="56">
        <f t="shared" ca="1" si="210"/>
        <v>4.9641899762980814E-2</v>
      </c>
      <c r="EA230" s="56">
        <f t="shared" ca="1" si="210"/>
        <v>7.446284964447121E-2</v>
      </c>
      <c r="EB230" s="56">
        <f t="shared" ca="1" si="210"/>
        <v>0.12410474940745203</v>
      </c>
      <c r="EC230" s="82">
        <f t="shared" ca="1" si="198"/>
        <v>0.24820949881490406</v>
      </c>
      <c r="ED230" s="82">
        <f t="shared" ca="1" si="198"/>
        <v>0.49641899762980812</v>
      </c>
      <c r="EE230" s="82">
        <f t="shared" ca="1" si="198"/>
        <v>0.99283799525961625</v>
      </c>
      <c r="EF230" s="82">
        <f t="shared" ca="1" si="196"/>
        <v>1.9856759905192325</v>
      </c>
      <c r="EG230" s="56">
        <f t="shared" ca="1" si="211"/>
        <v>3.452779814676922E-2</v>
      </c>
      <c r="EH230" s="56">
        <f t="shared" ca="1" si="211"/>
        <v>1.8702557329499995E-2</v>
      </c>
      <c r="EI230" s="56">
        <f t="shared" ca="1" si="211"/>
        <v>1.1812141471263155E-2</v>
      </c>
      <c r="EJ230" s="56">
        <f t="shared" ca="1" si="211"/>
        <v>8.1611159255999977E-3</v>
      </c>
      <c r="EK230" s="56">
        <f t="shared" ca="1" si="211"/>
        <v>7.1817820145279989E-3</v>
      </c>
      <c r="EL230" s="56">
        <f t="shared" ca="1" si="211"/>
        <v>7.1817820145279989E-3</v>
      </c>
      <c r="EM230" s="56">
        <f t="shared" ca="1" si="211"/>
        <v>7.1817820145279989E-3</v>
      </c>
      <c r="EN230" s="56">
        <f t="shared" ca="1" si="211"/>
        <v>7.1817820145279989E-3</v>
      </c>
      <c r="EO230" s="56">
        <f t="shared" ca="1" si="211"/>
        <v>7.1817820145279989E-3</v>
      </c>
      <c r="EP230" s="56">
        <f t="shared" ca="1" si="211"/>
        <v>7.1817820145279989E-3</v>
      </c>
      <c r="EQ230" s="56">
        <f t="shared" ca="1" si="211"/>
        <v>7.1817820145279989E-3</v>
      </c>
      <c r="ER230" s="56">
        <f t="shared" ca="1" si="211"/>
        <v>1.4363564029055998E-2</v>
      </c>
      <c r="ES230" s="56">
        <f t="shared" ca="1" si="211"/>
        <v>2.1545346043583994E-2</v>
      </c>
      <c r="ET230" s="56">
        <f t="shared" ca="1" si="211"/>
        <v>3.590891007264E-2</v>
      </c>
      <c r="EU230" s="82">
        <f t="shared" ca="1" si="199"/>
        <v>7.1817820145280001E-2</v>
      </c>
      <c r="EV230" s="82">
        <f t="shared" ca="1" si="199"/>
        <v>0.14363564029056</v>
      </c>
      <c r="EW230" s="82">
        <f t="shared" ca="1" si="199"/>
        <v>0.28727128058112</v>
      </c>
      <c r="EX230" s="82">
        <f t="shared" ca="1" si="197"/>
        <v>0.57454256116224001</v>
      </c>
    </row>
    <row r="231" spans="19:154" x14ac:dyDescent="0.15">
      <c r="S231" s="56">
        <v>228</v>
      </c>
      <c r="T231" s="40">
        <f>引用信息!W250</f>
        <v>163.65911443435076</v>
      </c>
      <c r="U231" s="40">
        <f>引用信息!X250</f>
        <v>11.642038522042927</v>
      </c>
      <c r="V231" s="40">
        <f>引用信息!Y250</f>
        <v>4.6478519999999985</v>
      </c>
      <c r="W231" s="40">
        <f>引用信息!Z250</f>
        <v>1.2469242821062498</v>
      </c>
      <c r="X231" s="40">
        <f>引用信息!AA250</f>
        <v>0.36078951149999983</v>
      </c>
      <c r="Y231" s="37">
        <f>IF(INT(求节点($J$4:$J$21,$I$4:$I$21,节奏总纲!AD231))&gt;$I$21,$I$21,INT(求节点($J$4:$J$21,$I$4:$I$21,节奏总纲!AD231)))</f>
        <v>18</v>
      </c>
      <c r="Z231" s="37">
        <f>IF(INT(求节点($J$4:$J$21,$I$4:$I$21,节奏总纲!AE231))&gt;$I$21,$I$21,INT(求节点($J$4:$J$21,$I$4:$I$21,节奏总纲!AE231)))</f>
        <v>18</v>
      </c>
      <c r="AA231" s="37">
        <f>IF(INT(求节点($J$4:$J$21,$I$4:$I$21,节奏总纲!AF231))&gt;$I$21,$I$21,INT(求节点($J$4:$J$21,$I$4:$I$21,节奏总纲!AF231)))</f>
        <v>18</v>
      </c>
      <c r="AB231" s="37">
        <f>IF(INT(求节点($J$4:$J$21,$I$4:$I$21,节奏总纲!AG231))&gt;$I$21,$I$21,INT(求节点($J$4:$J$21,$I$4:$I$21,节奏总纲!AG231)))</f>
        <v>18</v>
      </c>
      <c r="AC231" s="37">
        <f>IF(INT(求节点($J$4:$J$21,$I$4:$I$21,节奏总纲!AH231))&gt;$I$21,$I$21,INT(求节点($J$4:$J$21,$I$4:$I$21,节奏总纲!AH231)))</f>
        <v>18</v>
      </c>
      <c r="AD231" s="56">
        <f>('[2]功能-行军令'!F$7+'[2]功能-行军令'!F$14+24*60/'[2]功能-行军令'!$F$18)*'[2]功能-行军令'!$AJ$7</f>
        <v>27.599999999999998</v>
      </c>
      <c r="AE231" s="56">
        <f>('[2]功能-行军令'!G$7+'[2]功能-行军令'!G$14+24*60/'[2]功能-行军令'!$F$18)*'[2]功能-行军令'!$AJ$7</f>
        <v>40.199999999999996</v>
      </c>
      <c r="AF231" s="56">
        <f>('[2]功能-行军令'!H$7+'[2]功能-行军令'!H$14+24*60/'[2]功能-行军令'!$F$18)*'[2]功能-行军令'!$AJ$7</f>
        <v>54.6</v>
      </c>
      <c r="AG231" s="56">
        <f>('[2]功能-行军令'!I$7+'[2]功能-行军令'!I$14+24*60/'[2]功能-行军令'!$F$18)*'[2]功能-行军令'!$AJ$7</f>
        <v>61.8</v>
      </c>
      <c r="AH231" s="56">
        <f>('[2]功能-行军令'!J$7+'[2]功能-行军令'!J$14+24*60/'[2]功能-行军令'!$F$18)*'[2]功能-行军令'!$AJ$7</f>
        <v>61.8</v>
      </c>
      <c r="AI231" s="56"/>
      <c r="AK231" s="56"/>
      <c r="AL231" s="56">
        <v>228</v>
      </c>
      <c r="AM231" s="28">
        <f t="shared" ca="1" si="212"/>
        <v>8.2125091363370331</v>
      </c>
      <c r="AN231" s="28">
        <f t="shared" ca="1" si="212"/>
        <v>4.4484424488492262</v>
      </c>
      <c r="AO231" s="28">
        <f t="shared" ca="1" si="212"/>
        <v>2.8095425992731959</v>
      </c>
      <c r="AP231" s="28">
        <f t="shared" ca="1" si="212"/>
        <v>1.9411385231342078</v>
      </c>
      <c r="AQ231" s="28">
        <f t="shared" ca="1" si="212"/>
        <v>1.708201900358103</v>
      </c>
      <c r="AR231" s="28">
        <f t="shared" ca="1" si="212"/>
        <v>1.708201900358103</v>
      </c>
      <c r="AS231" s="28">
        <f t="shared" ca="1" si="212"/>
        <v>1.708201900358103</v>
      </c>
      <c r="AT231" s="28">
        <f t="shared" ca="1" si="212"/>
        <v>1.708201900358103</v>
      </c>
      <c r="AU231" s="28">
        <f t="shared" ca="1" si="183"/>
        <v>1.708201900358103</v>
      </c>
      <c r="AV231" s="28">
        <f t="shared" ca="1" si="213"/>
        <v>1.708201900358103</v>
      </c>
      <c r="AW231" s="28">
        <f t="shared" ca="1" si="213"/>
        <v>1.708201900358103</v>
      </c>
      <c r="AX231" s="28">
        <f t="shared" ca="1" si="213"/>
        <v>3.4164038007162061</v>
      </c>
      <c r="AY231" s="28">
        <f t="shared" ca="1" si="213"/>
        <v>5.1246057010743078</v>
      </c>
      <c r="AZ231" s="28">
        <f t="shared" ca="1" si="213"/>
        <v>8.5410095017905157</v>
      </c>
      <c r="BA231" s="28">
        <f t="shared" ca="1" si="192"/>
        <v>17.082019003581031</v>
      </c>
      <c r="BB231" s="28">
        <f t="shared" ca="1" si="192"/>
        <v>34.164038007162063</v>
      </c>
      <c r="BC231" s="28">
        <f t="shared" ca="1" si="192"/>
        <v>68.328076014324125</v>
      </c>
      <c r="BD231" s="28">
        <f t="shared" ca="1" si="192"/>
        <v>136.65615202864825</v>
      </c>
      <c r="BE231" s="28"/>
      <c r="BF231" s="28">
        <f t="shared" ca="1" si="184"/>
        <v>302.68135006739686</v>
      </c>
      <c r="BG231" s="28"/>
      <c r="BI231" s="28"/>
      <c r="BJ231" s="28"/>
      <c r="BK231" s="28"/>
      <c r="BL231" s="56">
        <v>228</v>
      </c>
      <c r="BM231" s="56">
        <f t="shared" ca="1" si="207"/>
        <v>6.9492177821355074</v>
      </c>
      <c r="BN231" s="56">
        <f t="shared" ca="1" si="207"/>
        <v>3.7641596319900668</v>
      </c>
      <c r="BO231" s="56">
        <f t="shared" ca="1" si="207"/>
        <v>2.3773639780989897</v>
      </c>
      <c r="BP231" s="56">
        <f t="shared" ca="1" si="207"/>
        <v>1.6425423848683927</v>
      </c>
      <c r="BQ231" s="56">
        <f t="shared" ca="1" si="207"/>
        <v>1.4454372986841857</v>
      </c>
      <c r="BR231" s="56">
        <f t="shared" ca="1" si="207"/>
        <v>1.4454372986841857</v>
      </c>
      <c r="BS231" s="56">
        <f t="shared" ca="1" si="207"/>
        <v>1.4454372986841857</v>
      </c>
      <c r="BT231" s="56">
        <f t="shared" ca="1" si="207"/>
        <v>1.4454372986841857</v>
      </c>
      <c r="BU231" s="56">
        <f t="shared" ca="1" si="207"/>
        <v>1.4454372986841857</v>
      </c>
      <c r="BV231" s="56">
        <f t="shared" ca="1" si="207"/>
        <v>1.4454372986841857</v>
      </c>
      <c r="BW231" s="56">
        <f t="shared" ca="1" si="207"/>
        <v>1.4454372986841857</v>
      </c>
      <c r="BX231" s="56">
        <f t="shared" ca="1" si="207"/>
        <v>2.8908745973683714</v>
      </c>
      <c r="BY231" s="56">
        <f t="shared" ca="1" si="207"/>
        <v>4.3363118960525568</v>
      </c>
      <c r="BZ231" s="56">
        <f t="shared" ca="1" si="207"/>
        <v>7.2271864934209296</v>
      </c>
      <c r="CA231" s="82">
        <f t="shared" ca="1" si="193"/>
        <v>14.454372986841859</v>
      </c>
      <c r="CB231" s="82">
        <f t="shared" ca="1" si="193"/>
        <v>28.908745973683718</v>
      </c>
      <c r="CC231" s="82">
        <f t="shared" ca="1" si="193"/>
        <v>57.817491947367436</v>
      </c>
      <c r="CD231" s="82">
        <f t="shared" ca="1" si="193"/>
        <v>115.63498389473487</v>
      </c>
      <c r="CE231" s="56">
        <f t="shared" ca="1" si="208"/>
        <v>0.72001530551711634</v>
      </c>
      <c r="CF231" s="56">
        <f t="shared" ca="1" si="208"/>
        <v>0.39000829048843805</v>
      </c>
      <c r="CG231" s="56">
        <f t="shared" ca="1" si="208"/>
        <v>0.24632102557164506</v>
      </c>
      <c r="CH231" s="56">
        <f t="shared" ca="1" si="208"/>
        <v>0.17018543584950022</v>
      </c>
      <c r="CI231" s="56">
        <f t="shared" ca="1" si="208"/>
        <v>0.14976318354756021</v>
      </c>
      <c r="CJ231" s="56">
        <f t="shared" ca="1" si="208"/>
        <v>0.14976318354756021</v>
      </c>
      <c r="CK231" s="56">
        <f t="shared" ca="1" si="208"/>
        <v>0.14976318354756021</v>
      </c>
      <c r="CL231" s="56">
        <f t="shared" ca="1" si="208"/>
        <v>0.14976318354756021</v>
      </c>
      <c r="CM231" s="56">
        <f t="shared" ca="1" si="208"/>
        <v>0.14976318354756021</v>
      </c>
      <c r="CN231" s="56">
        <f t="shared" ca="1" si="208"/>
        <v>0.14976318354756021</v>
      </c>
      <c r="CO231" s="56">
        <f t="shared" ca="1" si="208"/>
        <v>0.14976318354756021</v>
      </c>
      <c r="CP231" s="56">
        <f t="shared" ca="1" si="208"/>
        <v>0.29952636709512043</v>
      </c>
      <c r="CQ231" s="56">
        <f t="shared" ca="1" si="208"/>
        <v>0.44928955064268056</v>
      </c>
      <c r="CR231" s="56">
        <f t="shared" ca="1" si="208"/>
        <v>0.74881591773780098</v>
      </c>
      <c r="CS231" s="82">
        <f t="shared" ca="1" si="194"/>
        <v>1.497631835475602</v>
      </c>
      <c r="CT231" s="82">
        <f t="shared" ca="1" si="194"/>
        <v>2.9952636709512039</v>
      </c>
      <c r="CU231" s="82">
        <f t="shared" ca="1" si="194"/>
        <v>5.9905273419024079</v>
      </c>
      <c r="CV231" s="82">
        <f t="shared" ca="1" si="194"/>
        <v>11.981054683804816</v>
      </c>
      <c r="CW231" s="56">
        <f t="shared" ca="1" si="209"/>
        <v>0.39041956799999988</v>
      </c>
      <c r="CX231" s="56">
        <f t="shared" ca="1" si="209"/>
        <v>0.21147726599999994</v>
      </c>
      <c r="CY231" s="56">
        <f t="shared" ca="1" si="209"/>
        <v>0.13356458905263155</v>
      </c>
      <c r="CZ231" s="56">
        <f t="shared" ca="1" si="209"/>
        <v>9.2280988799999963E-2</v>
      </c>
      <c r="DA231" s="56">
        <f t="shared" ca="1" si="209"/>
        <v>8.1207270143999977E-2</v>
      </c>
      <c r="DB231" s="56">
        <f t="shared" ca="1" si="209"/>
        <v>8.1207270143999977E-2</v>
      </c>
      <c r="DC231" s="56">
        <f t="shared" ca="1" si="209"/>
        <v>8.1207270143999977E-2</v>
      </c>
      <c r="DD231" s="56">
        <f t="shared" ca="1" si="209"/>
        <v>8.1207270143999977E-2</v>
      </c>
      <c r="DE231" s="56">
        <f t="shared" ca="1" si="209"/>
        <v>8.1207270143999977E-2</v>
      </c>
      <c r="DF231" s="56">
        <f t="shared" ca="1" si="209"/>
        <v>8.1207270143999977E-2</v>
      </c>
      <c r="DG231" s="56">
        <f t="shared" ca="1" si="209"/>
        <v>8.1207270143999977E-2</v>
      </c>
      <c r="DH231" s="56">
        <f t="shared" ca="1" si="209"/>
        <v>0.16241454028799995</v>
      </c>
      <c r="DI231" s="56">
        <f t="shared" ca="1" si="209"/>
        <v>0.24362181043199993</v>
      </c>
      <c r="DJ231" s="56">
        <f t="shared" ca="1" si="209"/>
        <v>0.40603635071999994</v>
      </c>
      <c r="DK231" s="82">
        <f t="shared" ca="1" si="195"/>
        <v>0.81207270143999988</v>
      </c>
      <c r="DL231" s="82">
        <f t="shared" ca="1" si="195"/>
        <v>1.6241454028799998</v>
      </c>
      <c r="DM231" s="82">
        <f t="shared" ca="1" si="195"/>
        <v>3.2482908057599995</v>
      </c>
      <c r="DN231" s="82">
        <f t="shared" ca="1" si="195"/>
        <v>6.496581611519999</v>
      </c>
      <c r="DO231" s="56">
        <f t="shared" ca="1" si="210"/>
        <v>0.11855372405256345</v>
      </c>
      <c r="DP231" s="56">
        <f t="shared" ca="1" si="210"/>
        <v>6.4216600528471876E-2</v>
      </c>
      <c r="DQ231" s="56">
        <f t="shared" ca="1" si="210"/>
        <v>4.0557852965350659E-2</v>
      </c>
      <c r="DR231" s="56">
        <f t="shared" ca="1" si="210"/>
        <v>2.8021789321514994E-2</v>
      </c>
      <c r="DS231" s="56">
        <f t="shared" ca="1" si="210"/>
        <v>2.4659174602933199E-2</v>
      </c>
      <c r="DT231" s="56">
        <f t="shared" ca="1" si="210"/>
        <v>2.4659174602933199E-2</v>
      </c>
      <c r="DU231" s="56">
        <f t="shared" ca="1" si="210"/>
        <v>2.4659174602933199E-2</v>
      </c>
      <c r="DV231" s="56">
        <f t="shared" ca="1" si="210"/>
        <v>2.4659174602933199E-2</v>
      </c>
      <c r="DW231" s="56">
        <f t="shared" ca="1" si="210"/>
        <v>2.4659174602933199E-2</v>
      </c>
      <c r="DX231" s="56">
        <f t="shared" ca="1" si="210"/>
        <v>2.4659174602933199E-2</v>
      </c>
      <c r="DY231" s="56">
        <f t="shared" ca="1" si="210"/>
        <v>2.4659174602933199E-2</v>
      </c>
      <c r="DZ231" s="56">
        <f t="shared" ca="1" si="210"/>
        <v>4.9318349205866398E-2</v>
      </c>
      <c r="EA231" s="56">
        <f t="shared" ca="1" si="210"/>
        <v>7.3977523808799586E-2</v>
      </c>
      <c r="EB231" s="56">
        <f t="shared" ca="1" si="210"/>
        <v>0.12329587301466598</v>
      </c>
      <c r="EC231" s="82">
        <f t="shared" ca="1" si="198"/>
        <v>0.24659174602933195</v>
      </c>
      <c r="ED231" s="82">
        <f t="shared" ca="1" si="198"/>
        <v>0.49318349205866391</v>
      </c>
      <c r="EE231" s="82">
        <f t="shared" ca="1" si="198"/>
        <v>0.98636698411732782</v>
      </c>
      <c r="EF231" s="82">
        <f t="shared" ca="1" si="196"/>
        <v>1.9727339682346556</v>
      </c>
      <c r="EG231" s="56">
        <f t="shared" ca="1" si="211"/>
        <v>3.4302756631846135E-2</v>
      </c>
      <c r="EH231" s="56">
        <f t="shared" ca="1" si="211"/>
        <v>1.8580659842249991E-2</v>
      </c>
      <c r="EI231" s="56">
        <f t="shared" ca="1" si="211"/>
        <v>1.1735153584578942E-2</v>
      </c>
      <c r="EJ231" s="56">
        <f t="shared" ca="1" si="211"/>
        <v>8.1079242947999959E-3</v>
      </c>
      <c r="EK231" s="56">
        <f t="shared" ca="1" si="211"/>
        <v>7.1349733794239967E-3</v>
      </c>
      <c r="EL231" s="56">
        <f t="shared" ca="1" si="211"/>
        <v>7.1349733794239967E-3</v>
      </c>
      <c r="EM231" s="56">
        <f t="shared" ca="1" si="211"/>
        <v>7.1349733794239967E-3</v>
      </c>
      <c r="EN231" s="56">
        <f t="shared" ca="1" si="211"/>
        <v>7.1349733794239967E-3</v>
      </c>
      <c r="EO231" s="56">
        <f t="shared" ca="1" si="211"/>
        <v>7.1349733794239967E-3</v>
      </c>
      <c r="EP231" s="56">
        <f t="shared" ca="1" si="211"/>
        <v>7.1349733794239967E-3</v>
      </c>
      <c r="EQ231" s="56">
        <f t="shared" ca="1" si="211"/>
        <v>7.1349733794239967E-3</v>
      </c>
      <c r="ER231" s="56">
        <f t="shared" ca="1" si="211"/>
        <v>1.4269946758847993E-2</v>
      </c>
      <c r="ES231" s="56">
        <f t="shared" ca="1" si="211"/>
        <v>2.1404920138271989E-2</v>
      </c>
      <c r="ET231" s="56">
        <f t="shared" ca="1" si="211"/>
        <v>3.5674866897119982E-2</v>
      </c>
      <c r="EU231" s="82">
        <f t="shared" ca="1" si="199"/>
        <v>7.1349733794239964E-2</v>
      </c>
      <c r="EV231" s="82">
        <f t="shared" ca="1" si="199"/>
        <v>0.14269946758847993</v>
      </c>
      <c r="EW231" s="82">
        <f t="shared" ca="1" si="199"/>
        <v>0.28539893517695986</v>
      </c>
      <c r="EX231" s="82">
        <f t="shared" ca="1" si="197"/>
        <v>0.57079787035391971</v>
      </c>
    </row>
    <row r="232" spans="19:154" x14ac:dyDescent="0.15">
      <c r="S232" s="56">
        <v>229</v>
      </c>
      <c r="T232" s="40">
        <f>引用信息!W251</f>
        <v>162.58543702006733</v>
      </c>
      <c r="U232" s="40">
        <f>引用信息!X251</f>
        <v>11.565661512057643</v>
      </c>
      <c r="V232" s="40">
        <f>引用信息!Y251</f>
        <v>4.6173599999999997</v>
      </c>
      <c r="W232" s="40">
        <f>引用信息!Z251</f>
        <v>1.2387438978750001</v>
      </c>
      <c r="X232" s="40">
        <f>引用信息!AA251</f>
        <v>0.35842256999999988</v>
      </c>
      <c r="Y232" s="37">
        <f>IF(INT(求节点($J$4:$J$21,$I$4:$I$21,节奏总纲!AD232))&gt;$I$21,$I$21,INT(求节点($J$4:$J$21,$I$4:$I$21,节奏总纲!AD232)))</f>
        <v>18</v>
      </c>
      <c r="Z232" s="37">
        <f>IF(INT(求节点($J$4:$J$21,$I$4:$I$21,节奏总纲!AE232))&gt;$I$21,$I$21,INT(求节点($J$4:$J$21,$I$4:$I$21,节奏总纲!AE232)))</f>
        <v>18</v>
      </c>
      <c r="AA232" s="37">
        <f>IF(INT(求节点($J$4:$J$21,$I$4:$I$21,节奏总纲!AF232))&gt;$I$21,$I$21,INT(求节点($J$4:$J$21,$I$4:$I$21,节奏总纲!AF232)))</f>
        <v>18</v>
      </c>
      <c r="AB232" s="37">
        <f>IF(INT(求节点($J$4:$J$21,$I$4:$I$21,节奏总纲!AG232))&gt;$I$21,$I$21,INT(求节点($J$4:$J$21,$I$4:$I$21,节奏总纲!AG232)))</f>
        <v>18</v>
      </c>
      <c r="AC232" s="37">
        <f>IF(INT(求节点($J$4:$J$21,$I$4:$I$21,节奏总纲!AH232))&gt;$I$21,$I$21,INT(求节点($J$4:$J$21,$I$4:$I$21,节奏总纲!AH232)))</f>
        <v>18</v>
      </c>
      <c r="AD232" s="56">
        <f>('[2]功能-行军令'!F$7+'[2]功能-行军令'!F$14+24*60/'[2]功能-行军令'!$F$18)*'[2]功能-行军令'!$AJ$7</f>
        <v>27.599999999999998</v>
      </c>
      <c r="AE232" s="56">
        <f>('[2]功能-行军令'!G$7+'[2]功能-行军令'!G$14+24*60/'[2]功能-行军令'!$F$18)*'[2]功能-行军令'!$AJ$7</f>
        <v>40.199999999999996</v>
      </c>
      <c r="AF232" s="56">
        <f>('[2]功能-行军令'!H$7+'[2]功能-行军令'!H$14+24*60/'[2]功能-行军令'!$F$18)*'[2]功能-行军令'!$AJ$7</f>
        <v>54.6</v>
      </c>
      <c r="AG232" s="56">
        <f>('[2]功能-行军令'!I$7+'[2]功能-行军令'!I$14+24*60/'[2]功能-行军令'!$F$18)*'[2]功能-行军令'!$AJ$7</f>
        <v>61.8</v>
      </c>
      <c r="AH232" s="56">
        <f>('[2]功能-行军令'!J$7+'[2]功能-行军令'!J$14+24*60/'[2]功能-行军令'!$F$18)*'[2]功能-行军令'!$AJ$7</f>
        <v>61.8</v>
      </c>
      <c r="AI232" s="56"/>
      <c r="AK232" s="56"/>
      <c r="AL232" s="56">
        <v>229</v>
      </c>
      <c r="AM232" s="28">
        <f t="shared" ca="1" si="212"/>
        <v>8.1586313819280782</v>
      </c>
      <c r="AN232" s="28">
        <f t="shared" ca="1" si="212"/>
        <v>4.4192586652110428</v>
      </c>
      <c r="AO232" s="28">
        <f t="shared" ca="1" si="212"/>
        <v>2.7911107359227634</v>
      </c>
      <c r="AP232" s="28">
        <f t="shared" ca="1" si="212"/>
        <v>1.9284037811829999</v>
      </c>
      <c r="AQ232" s="28">
        <f t="shared" ca="1" si="212"/>
        <v>1.6969953274410401</v>
      </c>
      <c r="AR232" s="28">
        <f t="shared" ca="1" si="212"/>
        <v>1.6969953274410401</v>
      </c>
      <c r="AS232" s="28">
        <f t="shared" ca="1" si="212"/>
        <v>1.6969953274410401</v>
      </c>
      <c r="AT232" s="28">
        <f t="shared" ca="1" si="212"/>
        <v>1.6969953274410401</v>
      </c>
      <c r="AU232" s="28">
        <f t="shared" ca="1" si="183"/>
        <v>1.6969953274410401</v>
      </c>
      <c r="AV232" s="28">
        <f t="shared" ca="1" si="213"/>
        <v>1.6969953274410401</v>
      </c>
      <c r="AW232" s="28">
        <f t="shared" ca="1" si="213"/>
        <v>1.6969953274410401</v>
      </c>
      <c r="AX232" s="28">
        <f t="shared" ca="1" si="213"/>
        <v>3.3939906548820802</v>
      </c>
      <c r="AY232" s="28">
        <f t="shared" ca="1" si="213"/>
        <v>5.0909859823231196</v>
      </c>
      <c r="AZ232" s="28">
        <f t="shared" ca="1" si="213"/>
        <v>8.4849766372052002</v>
      </c>
      <c r="BA232" s="28">
        <f t="shared" ca="1" si="192"/>
        <v>16.9699532744104</v>
      </c>
      <c r="BB232" s="28">
        <f t="shared" ca="1" si="192"/>
        <v>33.939906548820801</v>
      </c>
      <c r="BC232" s="28">
        <f t="shared" ca="1" si="192"/>
        <v>67.879813097641602</v>
      </c>
      <c r="BD232" s="28">
        <f t="shared" ca="1" si="192"/>
        <v>135.7596261952832</v>
      </c>
      <c r="BE232" s="28"/>
      <c r="BF232" s="28">
        <f t="shared" ca="1" si="184"/>
        <v>300.69562424689855</v>
      </c>
      <c r="BG232" s="28"/>
      <c r="BI232" s="28"/>
      <c r="BJ232" s="28"/>
      <c r="BK232" s="28"/>
      <c r="BL232" s="56">
        <v>229</v>
      </c>
      <c r="BM232" s="56">
        <f t="shared" ca="1" si="207"/>
        <v>6.9036277873136278</v>
      </c>
      <c r="BN232" s="56">
        <f t="shared" ca="1" si="207"/>
        <v>3.7394650514615484</v>
      </c>
      <c r="BO232" s="56">
        <f t="shared" ca="1" si="207"/>
        <v>2.3617674009230831</v>
      </c>
      <c r="BP232" s="56">
        <f t="shared" ca="1" si="207"/>
        <v>1.6317665679104936</v>
      </c>
      <c r="BQ232" s="56">
        <f t="shared" ca="1" si="207"/>
        <v>1.4359545797612345</v>
      </c>
      <c r="BR232" s="56">
        <f t="shared" ca="1" si="207"/>
        <v>1.4359545797612345</v>
      </c>
      <c r="BS232" s="56">
        <f t="shared" ca="1" si="207"/>
        <v>1.4359545797612345</v>
      </c>
      <c r="BT232" s="56">
        <f t="shared" ca="1" si="207"/>
        <v>1.4359545797612345</v>
      </c>
      <c r="BU232" s="56">
        <f t="shared" ca="1" si="207"/>
        <v>1.4359545797612345</v>
      </c>
      <c r="BV232" s="56">
        <f t="shared" ca="1" si="207"/>
        <v>1.4359545797612345</v>
      </c>
      <c r="BW232" s="56">
        <f t="shared" ca="1" si="207"/>
        <v>1.4359545797612345</v>
      </c>
      <c r="BX232" s="56">
        <f t="shared" ca="1" si="207"/>
        <v>2.8719091595224691</v>
      </c>
      <c r="BY232" s="56">
        <f t="shared" ca="1" si="207"/>
        <v>4.3078637392837038</v>
      </c>
      <c r="BZ232" s="56">
        <f t="shared" ca="1" si="207"/>
        <v>7.1797728988061724</v>
      </c>
      <c r="CA232" s="82">
        <f t="shared" ca="1" si="193"/>
        <v>14.359545797612345</v>
      </c>
      <c r="CB232" s="82">
        <f t="shared" ca="1" si="193"/>
        <v>28.71909159522469</v>
      </c>
      <c r="CC232" s="82">
        <f t="shared" ca="1" si="193"/>
        <v>57.438183190449379</v>
      </c>
      <c r="CD232" s="82">
        <f t="shared" ca="1" si="193"/>
        <v>114.87636638089876</v>
      </c>
      <c r="CE232" s="56">
        <f t="shared" ca="1" si="208"/>
        <v>0.71529168120725717</v>
      </c>
      <c r="CF232" s="56">
        <f t="shared" ca="1" si="208"/>
        <v>0.38744966065393099</v>
      </c>
      <c r="CG232" s="56">
        <f t="shared" ca="1" si="208"/>
        <v>0.24470504883406166</v>
      </c>
      <c r="CH232" s="56">
        <f t="shared" ca="1" si="208"/>
        <v>0.16906894283080623</v>
      </c>
      <c r="CI232" s="56">
        <f t="shared" ca="1" si="208"/>
        <v>0.14878066969110951</v>
      </c>
      <c r="CJ232" s="56">
        <f t="shared" ca="1" si="208"/>
        <v>0.14878066969110951</v>
      </c>
      <c r="CK232" s="56">
        <f t="shared" ca="1" si="208"/>
        <v>0.14878066969110951</v>
      </c>
      <c r="CL232" s="56">
        <f t="shared" ca="1" si="208"/>
        <v>0.14878066969110951</v>
      </c>
      <c r="CM232" s="56">
        <f t="shared" ca="1" si="208"/>
        <v>0.14878066969110951</v>
      </c>
      <c r="CN232" s="56">
        <f t="shared" ca="1" si="208"/>
        <v>0.14878066969110951</v>
      </c>
      <c r="CO232" s="56">
        <f t="shared" ca="1" si="208"/>
        <v>0.14878066969110951</v>
      </c>
      <c r="CP232" s="56">
        <f t="shared" ca="1" si="208"/>
        <v>0.29756133938221901</v>
      </c>
      <c r="CQ232" s="56">
        <f t="shared" ca="1" si="208"/>
        <v>0.44634200907332849</v>
      </c>
      <c r="CR232" s="56">
        <f t="shared" ca="1" si="208"/>
        <v>0.74390334845554751</v>
      </c>
      <c r="CS232" s="82">
        <f t="shared" ca="1" si="194"/>
        <v>1.487806696911095</v>
      </c>
      <c r="CT232" s="82">
        <f t="shared" ca="1" si="194"/>
        <v>2.97561339382219</v>
      </c>
      <c r="CU232" s="82">
        <f t="shared" ca="1" si="194"/>
        <v>5.9512267876443801</v>
      </c>
      <c r="CV232" s="82">
        <f t="shared" ca="1" si="194"/>
        <v>11.90245357528876</v>
      </c>
      <c r="CW232" s="56">
        <f t="shared" ca="1" si="209"/>
        <v>0.38785823999999997</v>
      </c>
      <c r="CX232" s="56">
        <f t="shared" ca="1" si="209"/>
        <v>0.21008987999999998</v>
      </c>
      <c r="CY232" s="56">
        <f t="shared" ca="1" si="209"/>
        <v>0.1326883452631579</v>
      </c>
      <c r="CZ232" s="56">
        <f t="shared" ca="1" si="209"/>
        <v>9.1675583999999977E-2</v>
      </c>
      <c r="DA232" s="56">
        <f t="shared" ca="1" si="209"/>
        <v>8.0674513919999996E-2</v>
      </c>
      <c r="DB232" s="56">
        <f t="shared" ca="1" si="209"/>
        <v>8.0674513919999996E-2</v>
      </c>
      <c r="DC232" s="56">
        <f t="shared" ca="1" si="209"/>
        <v>8.0674513919999996E-2</v>
      </c>
      <c r="DD232" s="56">
        <f t="shared" ca="1" si="209"/>
        <v>8.0674513919999996E-2</v>
      </c>
      <c r="DE232" s="56">
        <f t="shared" ca="1" si="209"/>
        <v>8.0674513919999996E-2</v>
      </c>
      <c r="DF232" s="56">
        <f t="shared" ca="1" si="209"/>
        <v>8.0674513919999996E-2</v>
      </c>
      <c r="DG232" s="56">
        <f t="shared" ca="1" si="209"/>
        <v>8.0674513919999996E-2</v>
      </c>
      <c r="DH232" s="56">
        <f t="shared" ca="1" si="209"/>
        <v>0.16134902783999999</v>
      </c>
      <c r="DI232" s="56">
        <f t="shared" ca="1" si="209"/>
        <v>0.24202354175999993</v>
      </c>
      <c r="DJ232" s="56">
        <f t="shared" ca="1" si="209"/>
        <v>0.40337256960000001</v>
      </c>
      <c r="DK232" s="82">
        <f t="shared" ca="1" si="195"/>
        <v>0.80674513920000002</v>
      </c>
      <c r="DL232" s="82">
        <f t="shared" ca="1" si="195"/>
        <v>1.6134902784</v>
      </c>
      <c r="DM232" s="82">
        <f t="shared" ca="1" si="195"/>
        <v>3.2269805568000001</v>
      </c>
      <c r="DN232" s="82">
        <f t="shared" ca="1" si="195"/>
        <v>6.4539611136000001</v>
      </c>
      <c r="DO232" s="56">
        <f t="shared" ca="1" si="210"/>
        <v>0.11777595829026923</v>
      </c>
      <c r="DP232" s="56">
        <f t="shared" ca="1" si="210"/>
        <v>6.3795310740562494E-2</v>
      </c>
      <c r="DQ232" s="56">
        <f t="shared" ca="1" si="210"/>
        <v>4.0291775204565783E-2</v>
      </c>
      <c r="DR232" s="56">
        <f t="shared" ca="1" si="210"/>
        <v>2.7837953777699993E-2</v>
      </c>
      <c r="DS232" s="56">
        <f t="shared" ca="1" si="210"/>
        <v>2.4497399324375998E-2</v>
      </c>
      <c r="DT232" s="56">
        <f t="shared" ca="1" si="210"/>
        <v>2.4497399324375998E-2</v>
      </c>
      <c r="DU232" s="56">
        <f t="shared" ca="1" si="210"/>
        <v>2.4497399324375998E-2</v>
      </c>
      <c r="DV232" s="56">
        <f t="shared" ca="1" si="210"/>
        <v>2.4497399324375998E-2</v>
      </c>
      <c r="DW232" s="56">
        <f t="shared" ca="1" si="210"/>
        <v>2.4497399324375998E-2</v>
      </c>
      <c r="DX232" s="56">
        <f t="shared" ca="1" si="210"/>
        <v>2.4497399324375998E-2</v>
      </c>
      <c r="DY232" s="56">
        <f t="shared" ca="1" si="210"/>
        <v>2.4497399324375998E-2</v>
      </c>
      <c r="DZ232" s="56">
        <f t="shared" ca="1" si="210"/>
        <v>4.8994798648751996E-2</v>
      </c>
      <c r="EA232" s="56">
        <f t="shared" ca="1" si="210"/>
        <v>7.3492197973128004E-2</v>
      </c>
      <c r="EB232" s="56">
        <f t="shared" ca="1" si="210"/>
        <v>0.12248699662188001</v>
      </c>
      <c r="EC232" s="82">
        <f t="shared" ca="1" si="198"/>
        <v>0.24497399324376001</v>
      </c>
      <c r="ED232" s="82">
        <f t="shared" ca="1" si="198"/>
        <v>0.48994798648752003</v>
      </c>
      <c r="EE232" s="82">
        <f t="shared" ca="1" si="198"/>
        <v>0.97989597297504005</v>
      </c>
      <c r="EF232" s="82">
        <f t="shared" ca="1" si="196"/>
        <v>1.9597919459500801</v>
      </c>
      <c r="EG232" s="56">
        <f t="shared" ca="1" si="211"/>
        <v>3.4077715116923063E-2</v>
      </c>
      <c r="EH232" s="56">
        <f t="shared" ca="1" si="211"/>
        <v>1.8458762354999995E-2</v>
      </c>
      <c r="EI232" s="56">
        <f t="shared" ca="1" si="211"/>
        <v>1.1658165697894733E-2</v>
      </c>
      <c r="EJ232" s="56">
        <f t="shared" ca="1" si="211"/>
        <v>8.0547326639999958E-3</v>
      </c>
      <c r="EK232" s="56">
        <f t="shared" ca="1" si="211"/>
        <v>7.0881647443199972E-3</v>
      </c>
      <c r="EL232" s="56">
        <f t="shared" ca="1" si="211"/>
        <v>7.0881647443199972E-3</v>
      </c>
      <c r="EM232" s="56">
        <f t="shared" ca="1" si="211"/>
        <v>7.0881647443199972E-3</v>
      </c>
      <c r="EN232" s="56">
        <f t="shared" ca="1" si="211"/>
        <v>7.0881647443199972E-3</v>
      </c>
      <c r="EO232" s="56">
        <f t="shared" ca="1" si="211"/>
        <v>7.0881647443199972E-3</v>
      </c>
      <c r="EP232" s="56">
        <f t="shared" ca="1" si="211"/>
        <v>7.0881647443199972E-3</v>
      </c>
      <c r="EQ232" s="56">
        <f t="shared" ca="1" si="211"/>
        <v>7.0881647443199972E-3</v>
      </c>
      <c r="ER232" s="56">
        <f t="shared" ca="1" si="211"/>
        <v>1.4176329488639994E-2</v>
      </c>
      <c r="ES232" s="56">
        <f t="shared" ca="1" si="211"/>
        <v>2.1264494232959993E-2</v>
      </c>
      <c r="ET232" s="56">
        <f t="shared" ca="1" si="211"/>
        <v>3.5440823721599991E-2</v>
      </c>
      <c r="EU232" s="82">
        <f t="shared" ca="1" si="199"/>
        <v>7.0881647443199983E-2</v>
      </c>
      <c r="EV232" s="82">
        <f t="shared" ca="1" si="199"/>
        <v>0.14176329488639997</v>
      </c>
      <c r="EW232" s="82">
        <f t="shared" ca="1" si="199"/>
        <v>0.28352658977279993</v>
      </c>
      <c r="EX232" s="82">
        <f t="shared" ca="1" si="197"/>
        <v>0.56705317954559986</v>
      </c>
    </row>
    <row r="233" spans="19:154" x14ac:dyDescent="0.15">
      <c r="S233" s="56">
        <v>230</v>
      </c>
      <c r="T233" s="40">
        <f>引用信息!W252</f>
        <v>161.51175960578388</v>
      </c>
      <c r="U233" s="40">
        <f>引用信息!X252</f>
        <v>11.489284502072357</v>
      </c>
      <c r="V233" s="40">
        <f>引用信息!Y252</f>
        <v>4.5868679999999999</v>
      </c>
      <c r="W233" s="40">
        <f>引用信息!Z252</f>
        <v>1.2305635136437501</v>
      </c>
      <c r="X233" s="40">
        <f>引用信息!AA252</f>
        <v>0.35605562849999989</v>
      </c>
      <c r="Y233" s="37">
        <f>IF(INT(求节点($J$4:$J$21,$I$4:$I$21,节奏总纲!AD233))&gt;$I$21,$I$21,INT(求节点($J$4:$J$21,$I$4:$I$21,节奏总纲!AD233)))</f>
        <v>18</v>
      </c>
      <c r="Z233" s="37">
        <f>IF(INT(求节点($J$4:$J$21,$I$4:$I$21,节奏总纲!AE233))&gt;$I$21,$I$21,INT(求节点($J$4:$J$21,$I$4:$I$21,节奏总纲!AE233)))</f>
        <v>18</v>
      </c>
      <c r="AA233" s="37">
        <f>IF(INT(求节点($J$4:$J$21,$I$4:$I$21,节奏总纲!AF233))&gt;$I$21,$I$21,INT(求节点($J$4:$J$21,$I$4:$I$21,节奏总纲!AF233)))</f>
        <v>18</v>
      </c>
      <c r="AB233" s="37">
        <f>IF(INT(求节点($J$4:$J$21,$I$4:$I$21,节奏总纲!AG233))&gt;$I$21,$I$21,INT(求节点($J$4:$J$21,$I$4:$I$21,节奏总纲!AG233)))</f>
        <v>18</v>
      </c>
      <c r="AC233" s="37">
        <f>IF(INT(求节点($J$4:$J$21,$I$4:$I$21,节奏总纲!AH233))&gt;$I$21,$I$21,INT(求节点($J$4:$J$21,$I$4:$I$21,节奏总纲!AH233)))</f>
        <v>18</v>
      </c>
      <c r="AD233" s="56">
        <f>('[2]功能-行军令'!F$7+'[2]功能-行军令'!F$14+24*60/'[2]功能-行军令'!$F$18)*'[2]功能-行军令'!$AJ$7</f>
        <v>27.599999999999998</v>
      </c>
      <c r="AE233" s="56">
        <f>('[2]功能-行军令'!G$7+'[2]功能-行军令'!G$14+24*60/'[2]功能-行军令'!$F$18)*'[2]功能-行军令'!$AJ$7</f>
        <v>40.199999999999996</v>
      </c>
      <c r="AF233" s="56">
        <f>('[2]功能-行军令'!H$7+'[2]功能-行军令'!H$14+24*60/'[2]功能-行军令'!$F$18)*'[2]功能-行军令'!$AJ$7</f>
        <v>54.6</v>
      </c>
      <c r="AG233" s="56">
        <f>('[2]功能-行军令'!I$7+'[2]功能-行军令'!I$14+24*60/'[2]功能-行军令'!$F$18)*'[2]功能-行军令'!$AJ$7</f>
        <v>61.8</v>
      </c>
      <c r="AH233" s="56">
        <f>('[2]功能-行军令'!J$7+'[2]功能-行军令'!J$14+24*60/'[2]功能-行军令'!$F$18)*'[2]功能-行军令'!$AJ$7</f>
        <v>61.8</v>
      </c>
      <c r="AI233" s="56"/>
      <c r="AK233" s="56"/>
      <c r="AL233" s="56">
        <v>230</v>
      </c>
      <c r="AM233" s="28">
        <f t="shared" ca="1" si="212"/>
        <v>8.1047536275191199</v>
      </c>
      <c r="AN233" s="28">
        <f t="shared" ca="1" si="212"/>
        <v>4.3900748815728567</v>
      </c>
      <c r="AO233" s="28">
        <f t="shared" ca="1" si="212"/>
        <v>2.7726788725723304</v>
      </c>
      <c r="AP233" s="28">
        <f t="shared" ca="1" si="212"/>
        <v>1.9156690392317914</v>
      </c>
      <c r="AQ233" s="28">
        <f t="shared" ca="1" si="212"/>
        <v>1.6857887545239767</v>
      </c>
      <c r="AR233" s="28">
        <f t="shared" ca="1" si="212"/>
        <v>1.6857887545239767</v>
      </c>
      <c r="AS233" s="28">
        <f t="shared" ca="1" si="212"/>
        <v>1.6857887545239767</v>
      </c>
      <c r="AT233" s="28">
        <f t="shared" ca="1" si="212"/>
        <v>1.6857887545239767</v>
      </c>
      <c r="AU233" s="28">
        <f t="shared" ca="1" si="183"/>
        <v>1.6857887545239767</v>
      </c>
      <c r="AV233" s="28">
        <f t="shared" ca="1" si="213"/>
        <v>1.6857887545239767</v>
      </c>
      <c r="AW233" s="28">
        <f t="shared" ca="1" si="213"/>
        <v>1.6857887545239767</v>
      </c>
      <c r="AX233" s="28">
        <f t="shared" ca="1" si="213"/>
        <v>3.3715775090479534</v>
      </c>
      <c r="AY233" s="28">
        <f t="shared" ca="1" si="213"/>
        <v>5.0573662635719305</v>
      </c>
      <c r="AZ233" s="28">
        <f t="shared" ca="1" si="213"/>
        <v>8.428943772619883</v>
      </c>
      <c r="BA233" s="28">
        <f t="shared" ca="1" si="192"/>
        <v>16.857887545239766</v>
      </c>
      <c r="BB233" s="28">
        <f t="shared" ca="1" si="192"/>
        <v>33.715775090479532</v>
      </c>
      <c r="BC233" s="28">
        <f t="shared" ca="1" si="192"/>
        <v>67.431550180959064</v>
      </c>
      <c r="BD233" s="28">
        <f t="shared" ca="1" si="192"/>
        <v>134.86310036191813</v>
      </c>
      <c r="BE233" s="28"/>
      <c r="BF233" s="28">
        <f t="shared" ca="1" si="184"/>
        <v>298.70989842640017</v>
      </c>
      <c r="BG233" s="28"/>
      <c r="BI233" s="28"/>
      <c r="BJ233" s="28"/>
      <c r="BK233" s="28"/>
      <c r="BL233" s="56">
        <v>230</v>
      </c>
      <c r="BM233" s="56">
        <f t="shared" ca="1" si="207"/>
        <v>6.8580377924917464</v>
      </c>
      <c r="BN233" s="56">
        <f t="shared" ca="1" si="207"/>
        <v>3.7147704709330291</v>
      </c>
      <c r="BO233" s="56">
        <f t="shared" ca="1" si="207"/>
        <v>2.3461708237471761</v>
      </c>
      <c r="BP233" s="56">
        <f t="shared" ca="1" si="207"/>
        <v>1.6209907509525943</v>
      </c>
      <c r="BQ233" s="56">
        <f t="shared" ca="1" si="207"/>
        <v>1.4264718608382831</v>
      </c>
      <c r="BR233" s="56">
        <f t="shared" ca="1" si="207"/>
        <v>1.4264718608382831</v>
      </c>
      <c r="BS233" s="56">
        <f t="shared" ca="1" si="207"/>
        <v>1.4264718608382831</v>
      </c>
      <c r="BT233" s="56">
        <f t="shared" ca="1" si="207"/>
        <v>1.4264718608382831</v>
      </c>
      <c r="BU233" s="56">
        <f t="shared" ca="1" si="207"/>
        <v>1.4264718608382831</v>
      </c>
      <c r="BV233" s="56">
        <f t="shared" ca="1" si="207"/>
        <v>1.4264718608382831</v>
      </c>
      <c r="BW233" s="56">
        <f t="shared" ca="1" si="207"/>
        <v>1.4264718608382831</v>
      </c>
      <c r="BX233" s="56">
        <f t="shared" ca="1" si="207"/>
        <v>2.8529437216765663</v>
      </c>
      <c r="BY233" s="56">
        <f t="shared" ca="1" si="207"/>
        <v>4.279415582514849</v>
      </c>
      <c r="BZ233" s="56">
        <f t="shared" ca="1" si="207"/>
        <v>7.1323593041914153</v>
      </c>
      <c r="CA233" s="82">
        <f t="shared" ca="1" si="193"/>
        <v>14.264718608382831</v>
      </c>
      <c r="CB233" s="82">
        <f t="shared" ca="1" si="193"/>
        <v>28.529437216765661</v>
      </c>
      <c r="CC233" s="82">
        <f t="shared" ca="1" si="193"/>
        <v>57.058874433531322</v>
      </c>
      <c r="CD233" s="82">
        <f t="shared" ca="1" si="193"/>
        <v>114.11774886706264</v>
      </c>
      <c r="CE233" s="56">
        <f t="shared" ca="1" si="208"/>
        <v>0.71056805689739799</v>
      </c>
      <c r="CF233" s="56">
        <f t="shared" ca="1" si="208"/>
        <v>0.38489103081942394</v>
      </c>
      <c r="CG233" s="56">
        <f t="shared" ca="1" si="208"/>
        <v>0.24308907209647826</v>
      </c>
      <c r="CH233" s="56">
        <f t="shared" ca="1" si="208"/>
        <v>0.16795244981211224</v>
      </c>
      <c r="CI233" s="56">
        <f t="shared" ca="1" si="208"/>
        <v>0.14779815583465877</v>
      </c>
      <c r="CJ233" s="56">
        <f t="shared" ca="1" si="208"/>
        <v>0.14779815583465877</v>
      </c>
      <c r="CK233" s="56">
        <f t="shared" ca="1" si="208"/>
        <v>0.14779815583465877</v>
      </c>
      <c r="CL233" s="56">
        <f t="shared" ca="1" si="208"/>
        <v>0.14779815583465877</v>
      </c>
      <c r="CM233" s="56">
        <f t="shared" ca="1" si="208"/>
        <v>0.14779815583465877</v>
      </c>
      <c r="CN233" s="56">
        <f t="shared" ca="1" si="208"/>
        <v>0.14779815583465877</v>
      </c>
      <c r="CO233" s="56">
        <f t="shared" ca="1" si="208"/>
        <v>0.14779815583465877</v>
      </c>
      <c r="CP233" s="56">
        <f t="shared" ca="1" si="208"/>
        <v>0.29559631166931755</v>
      </c>
      <c r="CQ233" s="56">
        <f t="shared" ca="1" si="208"/>
        <v>0.44339446750397626</v>
      </c>
      <c r="CR233" s="56">
        <f t="shared" ca="1" si="208"/>
        <v>0.73899077917329381</v>
      </c>
      <c r="CS233" s="82">
        <f t="shared" ca="1" si="194"/>
        <v>1.4779815583465876</v>
      </c>
      <c r="CT233" s="82">
        <f t="shared" ca="1" si="194"/>
        <v>2.9559631166931752</v>
      </c>
      <c r="CU233" s="82">
        <f t="shared" ca="1" si="194"/>
        <v>5.9119262333863505</v>
      </c>
      <c r="CV233" s="82">
        <f t="shared" ca="1" si="194"/>
        <v>11.823852466772701</v>
      </c>
      <c r="CW233" s="56">
        <f t="shared" ca="1" si="209"/>
        <v>0.38529691199999999</v>
      </c>
      <c r="CX233" s="56">
        <f t="shared" ca="1" si="209"/>
        <v>0.20870249399999999</v>
      </c>
      <c r="CY233" s="56">
        <f t="shared" ca="1" si="209"/>
        <v>0.13181210147368422</v>
      </c>
      <c r="CZ233" s="56">
        <f t="shared" ca="1" si="209"/>
        <v>9.107017919999999E-2</v>
      </c>
      <c r="DA233" s="56">
        <f t="shared" ca="1" si="209"/>
        <v>8.0141757696000002E-2</v>
      </c>
      <c r="DB233" s="56">
        <f t="shared" ca="1" si="209"/>
        <v>8.0141757696000002E-2</v>
      </c>
      <c r="DC233" s="56">
        <f t="shared" ca="1" si="209"/>
        <v>8.0141757696000002E-2</v>
      </c>
      <c r="DD233" s="56">
        <f t="shared" ca="1" si="209"/>
        <v>8.0141757696000002E-2</v>
      </c>
      <c r="DE233" s="56">
        <f t="shared" ca="1" si="209"/>
        <v>8.0141757696000002E-2</v>
      </c>
      <c r="DF233" s="56">
        <f t="shared" ca="1" si="209"/>
        <v>8.0141757696000002E-2</v>
      </c>
      <c r="DG233" s="56">
        <f t="shared" ca="1" si="209"/>
        <v>8.0141757696000002E-2</v>
      </c>
      <c r="DH233" s="56">
        <f t="shared" ca="1" si="209"/>
        <v>0.160283515392</v>
      </c>
      <c r="DI233" s="56">
        <f t="shared" ca="1" si="209"/>
        <v>0.24042527308799999</v>
      </c>
      <c r="DJ233" s="56">
        <f t="shared" ca="1" si="209"/>
        <v>0.40070878848000002</v>
      </c>
      <c r="DK233" s="82">
        <f t="shared" ca="1" si="195"/>
        <v>0.80141757696000004</v>
      </c>
      <c r="DL233" s="82">
        <f t="shared" ca="1" si="195"/>
        <v>1.6028351539200001</v>
      </c>
      <c r="DM233" s="82">
        <f t="shared" ca="1" si="195"/>
        <v>3.2056703078400002</v>
      </c>
      <c r="DN233" s="82">
        <f t="shared" ca="1" si="195"/>
        <v>6.4113406156800004</v>
      </c>
      <c r="DO233" s="56">
        <f t="shared" ca="1" si="210"/>
        <v>0.116998192527975</v>
      </c>
      <c r="DP233" s="56">
        <f t="shared" ca="1" si="210"/>
        <v>6.3374020952653126E-2</v>
      </c>
      <c r="DQ233" s="56">
        <f t="shared" ca="1" si="210"/>
        <v>4.0025697443780921E-2</v>
      </c>
      <c r="DR233" s="56">
        <f t="shared" ca="1" si="210"/>
        <v>2.7654118233884997E-2</v>
      </c>
      <c r="DS233" s="56">
        <f t="shared" ca="1" si="210"/>
        <v>2.43356240458188E-2</v>
      </c>
      <c r="DT233" s="56">
        <f t="shared" ca="1" si="210"/>
        <v>2.43356240458188E-2</v>
      </c>
      <c r="DU233" s="56">
        <f t="shared" ca="1" si="210"/>
        <v>2.43356240458188E-2</v>
      </c>
      <c r="DV233" s="56">
        <f t="shared" ca="1" si="210"/>
        <v>2.43356240458188E-2</v>
      </c>
      <c r="DW233" s="56">
        <f t="shared" ca="1" si="210"/>
        <v>2.43356240458188E-2</v>
      </c>
      <c r="DX233" s="56">
        <f t="shared" ca="1" si="210"/>
        <v>2.43356240458188E-2</v>
      </c>
      <c r="DY233" s="56">
        <f t="shared" ca="1" si="210"/>
        <v>2.43356240458188E-2</v>
      </c>
      <c r="DZ233" s="56">
        <f t="shared" ca="1" si="210"/>
        <v>4.8671248091637601E-2</v>
      </c>
      <c r="EA233" s="56">
        <f t="shared" ca="1" si="210"/>
        <v>7.3006872137456394E-2</v>
      </c>
      <c r="EB233" s="56">
        <f t="shared" ca="1" si="210"/>
        <v>0.12167812022909401</v>
      </c>
      <c r="EC233" s="82">
        <f t="shared" ca="1" si="198"/>
        <v>0.24335624045818802</v>
      </c>
      <c r="ED233" s="82">
        <f t="shared" ca="1" si="198"/>
        <v>0.48671248091637603</v>
      </c>
      <c r="EE233" s="82">
        <f t="shared" ca="1" si="198"/>
        <v>0.97342496183275207</v>
      </c>
      <c r="EF233" s="82">
        <f t="shared" ca="1" si="196"/>
        <v>1.9468499236655041</v>
      </c>
      <c r="EG233" s="56">
        <f t="shared" ca="1" si="211"/>
        <v>3.3852673601999991E-2</v>
      </c>
      <c r="EH233" s="56">
        <f t="shared" ca="1" si="211"/>
        <v>1.8336864867749995E-2</v>
      </c>
      <c r="EI233" s="56">
        <f t="shared" ca="1" si="211"/>
        <v>1.1581177811210522E-2</v>
      </c>
      <c r="EJ233" s="56">
        <f t="shared" ca="1" si="211"/>
        <v>8.0015410331999957E-3</v>
      </c>
      <c r="EK233" s="56">
        <f t="shared" ca="1" si="211"/>
        <v>7.0413561092159977E-3</v>
      </c>
      <c r="EL233" s="56">
        <f t="shared" ca="1" si="211"/>
        <v>7.0413561092159977E-3</v>
      </c>
      <c r="EM233" s="56">
        <f t="shared" ca="1" si="211"/>
        <v>7.0413561092159977E-3</v>
      </c>
      <c r="EN233" s="56">
        <f t="shared" ca="1" si="211"/>
        <v>7.0413561092159977E-3</v>
      </c>
      <c r="EO233" s="56">
        <f t="shared" ca="1" si="211"/>
        <v>7.0413561092159977E-3</v>
      </c>
      <c r="EP233" s="56">
        <f t="shared" ca="1" si="211"/>
        <v>7.0413561092159977E-3</v>
      </c>
      <c r="EQ233" s="56">
        <f t="shared" ca="1" si="211"/>
        <v>7.0413561092159977E-3</v>
      </c>
      <c r="ER233" s="56">
        <f t="shared" ca="1" si="211"/>
        <v>1.4082712218431995E-2</v>
      </c>
      <c r="ES233" s="56">
        <f t="shared" ca="1" si="211"/>
        <v>2.1124068327647991E-2</v>
      </c>
      <c r="ET233" s="56">
        <f t="shared" ca="1" si="211"/>
        <v>3.520678054607998E-2</v>
      </c>
      <c r="EU233" s="82">
        <f t="shared" ca="1" si="199"/>
        <v>7.041356109215996E-2</v>
      </c>
      <c r="EV233" s="82">
        <f t="shared" ca="1" si="199"/>
        <v>0.14082712218431992</v>
      </c>
      <c r="EW233" s="82">
        <f t="shared" ca="1" si="199"/>
        <v>0.28165424436863984</v>
      </c>
      <c r="EX233" s="82">
        <f t="shared" ca="1" si="197"/>
        <v>0.56330848873727968</v>
      </c>
    </row>
    <row r="234" spans="19:154" x14ac:dyDescent="0.15">
      <c r="S234" s="56">
        <v>231</v>
      </c>
      <c r="T234" s="40">
        <f>引用信息!W253</f>
        <v>160.4380821915004</v>
      </c>
      <c r="U234" s="40">
        <f>引用信息!X253</f>
        <v>11.41290749208707</v>
      </c>
      <c r="V234" s="40">
        <f>引用信息!Y253</f>
        <v>4.5563759999999993</v>
      </c>
      <c r="W234" s="40">
        <f>引用信息!Z253</f>
        <v>1.2223831294125</v>
      </c>
      <c r="X234" s="40">
        <f>引用信息!AA253</f>
        <v>0.35368868699999984</v>
      </c>
      <c r="Y234" s="37">
        <f>IF(INT(求节点($J$4:$J$21,$I$4:$I$21,节奏总纲!AD234))&gt;$I$21,$I$21,INT(求节点($J$4:$J$21,$I$4:$I$21,节奏总纲!AD234)))</f>
        <v>18</v>
      </c>
      <c r="Z234" s="37">
        <f>IF(INT(求节点($J$4:$J$21,$I$4:$I$21,节奏总纲!AE234))&gt;$I$21,$I$21,INT(求节点($J$4:$J$21,$I$4:$I$21,节奏总纲!AE234)))</f>
        <v>18</v>
      </c>
      <c r="AA234" s="37">
        <f>IF(INT(求节点($J$4:$J$21,$I$4:$I$21,节奏总纲!AF234))&gt;$I$21,$I$21,INT(求节点($J$4:$J$21,$I$4:$I$21,节奏总纲!AF234)))</f>
        <v>18</v>
      </c>
      <c r="AB234" s="37">
        <f>IF(INT(求节点($J$4:$J$21,$I$4:$I$21,节奏总纲!AG234))&gt;$I$21,$I$21,INT(求节点($J$4:$J$21,$I$4:$I$21,节奏总纲!AG234)))</f>
        <v>18</v>
      </c>
      <c r="AC234" s="37">
        <f>IF(INT(求节点($J$4:$J$21,$I$4:$I$21,节奏总纲!AH234))&gt;$I$21,$I$21,INT(求节点($J$4:$J$21,$I$4:$I$21,节奏总纲!AH234)))</f>
        <v>18</v>
      </c>
      <c r="AD234" s="56">
        <f>('[2]功能-行军令'!F$7+'[2]功能-行军令'!F$14+24*60/'[2]功能-行军令'!$F$18)*'[2]功能-行军令'!$AJ$7</f>
        <v>27.599999999999998</v>
      </c>
      <c r="AE234" s="56">
        <f>('[2]功能-行军令'!G$7+'[2]功能-行军令'!G$14+24*60/'[2]功能-行军令'!$F$18)*'[2]功能-行军令'!$AJ$7</f>
        <v>40.199999999999996</v>
      </c>
      <c r="AF234" s="56">
        <f>('[2]功能-行军令'!H$7+'[2]功能-行军令'!H$14+24*60/'[2]功能-行军令'!$F$18)*'[2]功能-行军令'!$AJ$7</f>
        <v>54.6</v>
      </c>
      <c r="AG234" s="56">
        <f>('[2]功能-行军令'!I$7+'[2]功能-行军令'!I$14+24*60/'[2]功能-行军令'!$F$18)*'[2]功能-行军令'!$AJ$7</f>
        <v>61.8</v>
      </c>
      <c r="AH234" s="56">
        <f>('[2]功能-行军令'!J$7+'[2]功能-行军令'!J$14+24*60/'[2]功能-行军令'!$F$18)*'[2]功能-行军令'!$AJ$7</f>
        <v>61.8</v>
      </c>
      <c r="AI234" s="56"/>
      <c r="AK234" s="56"/>
      <c r="AL234" s="56">
        <v>231</v>
      </c>
      <c r="AM234" s="28">
        <f t="shared" ca="1" si="212"/>
        <v>8.0508758731101597</v>
      </c>
      <c r="AN234" s="28">
        <f t="shared" ca="1" si="212"/>
        <v>4.3608910979346689</v>
      </c>
      <c r="AO234" s="28">
        <f t="shared" ca="1" si="212"/>
        <v>2.7542470092218965</v>
      </c>
      <c r="AP234" s="28">
        <f t="shared" ca="1" si="212"/>
        <v>1.9029342972805827</v>
      </c>
      <c r="AQ234" s="28">
        <f t="shared" ca="1" si="212"/>
        <v>1.6745821816069129</v>
      </c>
      <c r="AR234" s="28">
        <f t="shared" ca="1" si="212"/>
        <v>1.6745821816069129</v>
      </c>
      <c r="AS234" s="28">
        <f t="shared" ca="1" si="212"/>
        <v>1.6745821816069129</v>
      </c>
      <c r="AT234" s="28">
        <f t="shared" ca="1" si="212"/>
        <v>1.6745821816069129</v>
      </c>
      <c r="AU234" s="28">
        <f t="shared" ref="AU234:AU265" ca="1" si="214">SUMIF($BM$3:$EX$3,AU$3,$BM234:$EX234)</f>
        <v>1.6745821816069129</v>
      </c>
      <c r="AV234" s="28">
        <f t="shared" ca="1" si="213"/>
        <v>1.6745821816069129</v>
      </c>
      <c r="AW234" s="28">
        <f t="shared" ca="1" si="213"/>
        <v>1.6745821816069129</v>
      </c>
      <c r="AX234" s="28">
        <f t="shared" ca="1" si="213"/>
        <v>3.3491643632138257</v>
      </c>
      <c r="AY234" s="28">
        <f t="shared" ca="1" si="213"/>
        <v>5.0237465448207388</v>
      </c>
      <c r="AZ234" s="28">
        <f t="shared" ca="1" si="213"/>
        <v>8.3729109080345658</v>
      </c>
      <c r="BA234" s="28">
        <f t="shared" ca="1" si="192"/>
        <v>16.745821816069132</v>
      </c>
      <c r="BB234" s="28">
        <f t="shared" ca="1" si="192"/>
        <v>33.491643632138263</v>
      </c>
      <c r="BC234" s="28">
        <f t="shared" ca="1" si="192"/>
        <v>66.983287264276527</v>
      </c>
      <c r="BD234" s="28">
        <f t="shared" ca="1" si="192"/>
        <v>133.96657452855305</v>
      </c>
      <c r="BE234" s="28"/>
      <c r="BF234" s="28">
        <f t="shared" ca="1" si="184"/>
        <v>296.7241726059018</v>
      </c>
      <c r="BG234" s="28"/>
      <c r="BI234" s="28"/>
      <c r="BJ234" s="28"/>
      <c r="BK234" s="28"/>
      <c r="BL234" s="56">
        <v>231</v>
      </c>
      <c r="BM234" s="56">
        <f t="shared" ref="BM234:BZ243" ca="1" si="215">IF(OFFSET($X$3,$S234,BM$1)&lt;BM$3,0,
OFFSET($S$3,$S234,BM$1)
*IFERROR(INDEX($K$49:$K$66,OFFSET($X$3,$S234,BM$1)-BM$3+1),0)
*OFFSET($AC$3,$S234,BM$1)
/(INDEX($D$4:$D$21,BM$3)
*INDEX($E$4:$E$21,BM$3)))</f>
        <v>6.8124477976698623</v>
      </c>
      <c r="BN234" s="56">
        <f t="shared" ca="1" si="215"/>
        <v>3.690075890404509</v>
      </c>
      <c r="BO234" s="56">
        <f t="shared" ca="1" si="215"/>
        <v>2.3305742465712687</v>
      </c>
      <c r="BP234" s="56">
        <f t="shared" ca="1" si="215"/>
        <v>1.6102149339946945</v>
      </c>
      <c r="BQ234" s="56">
        <f t="shared" ca="1" si="215"/>
        <v>1.4169891419153313</v>
      </c>
      <c r="BR234" s="56">
        <f t="shared" ca="1" si="215"/>
        <v>1.4169891419153313</v>
      </c>
      <c r="BS234" s="56">
        <f t="shared" ca="1" si="215"/>
        <v>1.4169891419153313</v>
      </c>
      <c r="BT234" s="56">
        <f t="shared" ca="1" si="215"/>
        <v>1.4169891419153313</v>
      </c>
      <c r="BU234" s="56">
        <f t="shared" ca="1" si="215"/>
        <v>1.4169891419153313</v>
      </c>
      <c r="BV234" s="56">
        <f t="shared" ca="1" si="215"/>
        <v>1.4169891419153313</v>
      </c>
      <c r="BW234" s="56">
        <f t="shared" ca="1" si="215"/>
        <v>1.4169891419153313</v>
      </c>
      <c r="BX234" s="56">
        <f t="shared" ca="1" si="215"/>
        <v>2.8339782838306626</v>
      </c>
      <c r="BY234" s="56">
        <f t="shared" ca="1" si="215"/>
        <v>4.2509674257459942</v>
      </c>
      <c r="BZ234" s="56">
        <f t="shared" ca="1" si="215"/>
        <v>7.0849457095766573</v>
      </c>
      <c r="CA234" s="82">
        <f t="shared" ca="1" si="193"/>
        <v>14.169891419153315</v>
      </c>
      <c r="CB234" s="82">
        <f t="shared" ca="1" si="193"/>
        <v>28.339782838306629</v>
      </c>
      <c r="CC234" s="82">
        <f t="shared" ca="1" si="193"/>
        <v>56.679565676613258</v>
      </c>
      <c r="CD234" s="82">
        <f t="shared" ca="1" si="193"/>
        <v>113.35913135322652</v>
      </c>
      <c r="CE234" s="56">
        <f t="shared" ref="CE234:CR243" ca="1" si="216">IF(OFFSET($X$3,$S234,CE$1)&lt;CE$3,0,
OFFSET($S$3,$S234,CE$1)
*IFERROR(INDEX($K$49:$K$66,OFFSET($X$3,$S234,CE$1)-CE$3+1),0)
*OFFSET($AC$3,$S234,CE$1)
/(INDEX($D$4:$D$21,CE$3)
*INDEX($E$4:$E$21,CE$3)))</f>
        <v>0.70584443258753882</v>
      </c>
      <c r="CF234" s="56">
        <f t="shared" ca="1" si="216"/>
        <v>0.38233240098491689</v>
      </c>
      <c r="CG234" s="56">
        <f t="shared" ca="1" si="216"/>
        <v>0.24147309535889486</v>
      </c>
      <c r="CH234" s="56">
        <f t="shared" ca="1" si="216"/>
        <v>0.16683595679341826</v>
      </c>
      <c r="CI234" s="56">
        <f t="shared" ca="1" si="216"/>
        <v>0.14681564197820807</v>
      </c>
      <c r="CJ234" s="56">
        <f t="shared" ca="1" si="216"/>
        <v>0.14681564197820807</v>
      </c>
      <c r="CK234" s="56">
        <f t="shared" ca="1" si="216"/>
        <v>0.14681564197820807</v>
      </c>
      <c r="CL234" s="56">
        <f t="shared" ca="1" si="216"/>
        <v>0.14681564197820807</v>
      </c>
      <c r="CM234" s="56">
        <f t="shared" ca="1" si="216"/>
        <v>0.14681564197820807</v>
      </c>
      <c r="CN234" s="56">
        <f t="shared" ca="1" si="216"/>
        <v>0.14681564197820807</v>
      </c>
      <c r="CO234" s="56">
        <f t="shared" ca="1" si="216"/>
        <v>0.14681564197820807</v>
      </c>
      <c r="CP234" s="56">
        <f t="shared" ca="1" si="216"/>
        <v>0.29363128395641613</v>
      </c>
      <c r="CQ234" s="56">
        <f t="shared" ca="1" si="216"/>
        <v>0.44044692593462414</v>
      </c>
      <c r="CR234" s="56">
        <f t="shared" ca="1" si="216"/>
        <v>0.73407820989104022</v>
      </c>
      <c r="CS234" s="82">
        <f t="shared" ca="1" si="194"/>
        <v>1.4681564197820804</v>
      </c>
      <c r="CT234" s="82">
        <f t="shared" ca="1" si="194"/>
        <v>2.9363128395641609</v>
      </c>
      <c r="CU234" s="82">
        <f t="shared" ca="1" si="194"/>
        <v>5.8726256791283218</v>
      </c>
      <c r="CV234" s="82">
        <f t="shared" ca="1" si="194"/>
        <v>11.745251358256644</v>
      </c>
      <c r="CW234" s="56">
        <f t="shared" ref="CW234:DJ243" ca="1" si="217">IF(OFFSET($X$3,$S234,CW$1)&lt;CW$3,0,
OFFSET($S$3,$S234,CW$1)
*IFERROR(INDEX($K$49:$K$66,OFFSET($X$3,$S234,CW$1)-CW$3+1),0)
*OFFSET($AC$3,$S234,CW$1)
/(INDEX($D$4:$D$21,CW$3)
*INDEX($E$4:$E$21,CW$3)))</f>
        <v>0.38273558399999996</v>
      </c>
      <c r="CX234" s="56">
        <f t="shared" ca="1" si="217"/>
        <v>0.20731510799999997</v>
      </c>
      <c r="CY234" s="56">
        <f t="shared" ca="1" si="217"/>
        <v>0.13093585768421051</v>
      </c>
      <c r="CZ234" s="56">
        <f t="shared" ca="1" si="217"/>
        <v>9.0464774399999975E-2</v>
      </c>
      <c r="DA234" s="56">
        <f t="shared" ca="1" si="217"/>
        <v>7.9609001471999993E-2</v>
      </c>
      <c r="DB234" s="56">
        <f t="shared" ca="1" si="217"/>
        <v>7.9609001471999993E-2</v>
      </c>
      <c r="DC234" s="56">
        <f t="shared" ca="1" si="217"/>
        <v>7.9609001471999993E-2</v>
      </c>
      <c r="DD234" s="56">
        <f t="shared" ca="1" si="217"/>
        <v>7.9609001471999993E-2</v>
      </c>
      <c r="DE234" s="56">
        <f t="shared" ca="1" si="217"/>
        <v>7.9609001471999993E-2</v>
      </c>
      <c r="DF234" s="56">
        <f t="shared" ca="1" si="217"/>
        <v>7.9609001471999993E-2</v>
      </c>
      <c r="DG234" s="56">
        <f t="shared" ca="1" si="217"/>
        <v>7.9609001471999993E-2</v>
      </c>
      <c r="DH234" s="56">
        <f t="shared" ca="1" si="217"/>
        <v>0.15921800294399999</v>
      </c>
      <c r="DI234" s="56">
        <f t="shared" ca="1" si="217"/>
        <v>0.23882700441599997</v>
      </c>
      <c r="DJ234" s="56">
        <f t="shared" ca="1" si="217"/>
        <v>0.39804500735999998</v>
      </c>
      <c r="DK234" s="82">
        <f t="shared" ca="1" si="195"/>
        <v>0.79609001471999996</v>
      </c>
      <c r="DL234" s="82">
        <f t="shared" ca="1" si="195"/>
        <v>1.5921800294399999</v>
      </c>
      <c r="DM234" s="82">
        <f t="shared" ca="1" si="195"/>
        <v>3.1843600588799998</v>
      </c>
      <c r="DN234" s="82">
        <f t="shared" ca="1" si="195"/>
        <v>6.3687201177599997</v>
      </c>
      <c r="DO234" s="56">
        <f t="shared" ref="DO234:EB243" ca="1" si="218">IF(OFFSET($X$3,$S234,DO$1)&lt;DO$3,0,
OFFSET($S$3,$S234,DO$1)
*IFERROR(INDEX($K$49:$K$66,OFFSET($X$3,$S234,DO$1)-DO$3+1),0)
*OFFSET($AC$3,$S234,DO$1)
/(INDEX($D$4:$D$21,DO$3)
*INDEX($E$4:$E$21,DO$3)))</f>
        <v>0.11622042676568078</v>
      </c>
      <c r="DP234" s="56">
        <f t="shared" ca="1" si="218"/>
        <v>6.2952731164743758E-2</v>
      </c>
      <c r="DQ234" s="56">
        <f t="shared" ca="1" si="218"/>
        <v>3.9759619682996059E-2</v>
      </c>
      <c r="DR234" s="56">
        <f t="shared" ca="1" si="218"/>
        <v>2.747028269007E-2</v>
      </c>
      <c r="DS234" s="56">
        <f t="shared" ca="1" si="218"/>
        <v>2.4173848767261603E-2</v>
      </c>
      <c r="DT234" s="56">
        <f t="shared" ca="1" si="218"/>
        <v>2.4173848767261603E-2</v>
      </c>
      <c r="DU234" s="56">
        <f t="shared" ca="1" si="218"/>
        <v>2.4173848767261603E-2</v>
      </c>
      <c r="DV234" s="56">
        <f t="shared" ca="1" si="218"/>
        <v>2.4173848767261603E-2</v>
      </c>
      <c r="DW234" s="56">
        <f t="shared" ca="1" si="218"/>
        <v>2.4173848767261603E-2</v>
      </c>
      <c r="DX234" s="56">
        <f t="shared" ca="1" si="218"/>
        <v>2.4173848767261603E-2</v>
      </c>
      <c r="DY234" s="56">
        <f t="shared" ca="1" si="218"/>
        <v>2.4173848767261603E-2</v>
      </c>
      <c r="DZ234" s="56">
        <f t="shared" ca="1" si="218"/>
        <v>4.8347697534523205E-2</v>
      </c>
      <c r="EA234" s="56">
        <f t="shared" ca="1" si="218"/>
        <v>7.2521546301784798E-2</v>
      </c>
      <c r="EB234" s="56">
        <f t="shared" ca="1" si="218"/>
        <v>0.120869243836308</v>
      </c>
      <c r="EC234" s="82">
        <f t="shared" ca="1" si="198"/>
        <v>0.24173848767261599</v>
      </c>
      <c r="ED234" s="82">
        <f t="shared" ca="1" si="198"/>
        <v>0.48347697534523199</v>
      </c>
      <c r="EE234" s="82">
        <f t="shared" ca="1" si="198"/>
        <v>0.96695395069046397</v>
      </c>
      <c r="EF234" s="82">
        <f t="shared" ca="1" si="196"/>
        <v>1.9339079013809279</v>
      </c>
      <c r="EG234" s="56">
        <f t="shared" ref="EG234:ET243" ca="1" si="219">IF(OFFSET($X$3,$S234,EG$1)&lt;EG$3,0,
OFFSET($S$3,$S234,EG$1)
*IFERROR(INDEX($K$49:$K$66,OFFSET($X$3,$S234,EG$1)-EG$3+1),0)
*OFFSET($AC$3,$S234,EG$1)
/(INDEX($D$4:$D$21,EG$3)
*INDEX($E$4:$E$21,EG$3)))</f>
        <v>3.3627632087076906E-2</v>
      </c>
      <c r="EH234" s="56">
        <f t="shared" ca="1" si="219"/>
        <v>1.8214967380499991E-2</v>
      </c>
      <c r="EI234" s="56">
        <f t="shared" ca="1" si="219"/>
        <v>1.1504189924526309E-2</v>
      </c>
      <c r="EJ234" s="56">
        <f t="shared" ca="1" si="219"/>
        <v>7.9483494023999957E-3</v>
      </c>
      <c r="EK234" s="56">
        <f t="shared" ca="1" si="219"/>
        <v>6.9945474741119965E-3</v>
      </c>
      <c r="EL234" s="56">
        <f t="shared" ca="1" si="219"/>
        <v>6.9945474741119965E-3</v>
      </c>
      <c r="EM234" s="56">
        <f t="shared" ca="1" si="219"/>
        <v>6.9945474741119965E-3</v>
      </c>
      <c r="EN234" s="56">
        <f t="shared" ca="1" si="219"/>
        <v>6.9945474741119965E-3</v>
      </c>
      <c r="EO234" s="56">
        <f t="shared" ca="1" si="219"/>
        <v>6.9945474741119965E-3</v>
      </c>
      <c r="EP234" s="56">
        <f t="shared" ca="1" si="219"/>
        <v>6.9945474741119965E-3</v>
      </c>
      <c r="EQ234" s="56">
        <f t="shared" ca="1" si="219"/>
        <v>6.9945474741119965E-3</v>
      </c>
      <c r="ER234" s="56">
        <f t="shared" ca="1" si="219"/>
        <v>1.3989094948223993E-2</v>
      </c>
      <c r="ES234" s="56">
        <f t="shared" ca="1" si="219"/>
        <v>2.0983642422335986E-2</v>
      </c>
      <c r="ET234" s="56">
        <f t="shared" ca="1" si="219"/>
        <v>3.4972737370559982E-2</v>
      </c>
      <c r="EU234" s="82">
        <f t="shared" ca="1" si="199"/>
        <v>6.9945474741119965E-2</v>
      </c>
      <c r="EV234" s="82">
        <f t="shared" ca="1" si="199"/>
        <v>0.13989094948223993</v>
      </c>
      <c r="EW234" s="82">
        <f t="shared" ca="1" si="199"/>
        <v>0.27978189896447986</v>
      </c>
      <c r="EX234" s="82">
        <f t="shared" ca="1" si="197"/>
        <v>0.55956379792895972</v>
      </c>
    </row>
    <row r="235" spans="19:154" x14ac:dyDescent="0.15">
      <c r="S235" s="56">
        <v>232</v>
      </c>
      <c r="T235" s="40">
        <f>引用信息!W254</f>
        <v>159.36440477721692</v>
      </c>
      <c r="U235" s="40">
        <f>引用信息!X254</f>
        <v>11.336530482101784</v>
      </c>
      <c r="V235" s="40">
        <f>引用信息!Y254</f>
        <v>4.5258839999999996</v>
      </c>
      <c r="W235" s="40">
        <f>引用信息!Z254</f>
        <v>1.21420274518125</v>
      </c>
      <c r="X235" s="40">
        <f>引用信息!AA254</f>
        <v>0.35132174549999989</v>
      </c>
      <c r="Y235" s="37">
        <f>IF(INT(求节点($J$4:$J$21,$I$4:$I$21,节奏总纲!AD235))&gt;$I$21,$I$21,INT(求节点($J$4:$J$21,$I$4:$I$21,节奏总纲!AD235)))</f>
        <v>18</v>
      </c>
      <c r="Z235" s="37">
        <f>IF(INT(求节点($J$4:$J$21,$I$4:$I$21,节奏总纲!AE235))&gt;$I$21,$I$21,INT(求节点($J$4:$J$21,$I$4:$I$21,节奏总纲!AE235)))</f>
        <v>18</v>
      </c>
      <c r="AA235" s="37">
        <f>IF(INT(求节点($J$4:$J$21,$I$4:$I$21,节奏总纲!AF235))&gt;$I$21,$I$21,INT(求节点($J$4:$J$21,$I$4:$I$21,节奏总纲!AF235)))</f>
        <v>18</v>
      </c>
      <c r="AB235" s="37">
        <f>IF(INT(求节点($J$4:$J$21,$I$4:$I$21,节奏总纲!AG235))&gt;$I$21,$I$21,INT(求节点($J$4:$J$21,$I$4:$I$21,节奏总纲!AG235)))</f>
        <v>18</v>
      </c>
      <c r="AC235" s="37">
        <f>IF(INT(求节点($J$4:$J$21,$I$4:$I$21,节奏总纲!AH235))&gt;$I$21,$I$21,INT(求节点($J$4:$J$21,$I$4:$I$21,节奏总纲!AH235)))</f>
        <v>18</v>
      </c>
      <c r="AD235" s="56">
        <f>('[2]功能-行军令'!F$7+'[2]功能-行军令'!F$14+24*60/'[2]功能-行军令'!$F$18)*'[2]功能-行军令'!$AJ$7</f>
        <v>27.599999999999998</v>
      </c>
      <c r="AE235" s="56">
        <f>('[2]功能-行军令'!G$7+'[2]功能-行军令'!G$14+24*60/'[2]功能-行军令'!$F$18)*'[2]功能-行军令'!$AJ$7</f>
        <v>40.199999999999996</v>
      </c>
      <c r="AF235" s="56">
        <f>('[2]功能-行军令'!H$7+'[2]功能-行军令'!H$14+24*60/'[2]功能-行军令'!$F$18)*'[2]功能-行军令'!$AJ$7</f>
        <v>54.6</v>
      </c>
      <c r="AG235" s="56">
        <f>('[2]功能-行军令'!I$7+'[2]功能-行军令'!I$14+24*60/'[2]功能-行军令'!$F$18)*'[2]功能-行军令'!$AJ$7</f>
        <v>61.8</v>
      </c>
      <c r="AH235" s="56">
        <f>('[2]功能-行军令'!J$7+'[2]功能-行军令'!J$14+24*60/'[2]功能-行军令'!$F$18)*'[2]功能-行军令'!$AJ$7</f>
        <v>61.8</v>
      </c>
      <c r="AI235" s="56"/>
      <c r="AK235" s="56"/>
      <c r="AL235" s="56">
        <v>232</v>
      </c>
      <c r="AM235" s="28">
        <f t="shared" ref="AM235:AT244" ca="1" si="220">SUMIF($BM$3:$EX$3,AM$3,$BM235:$EX235)</f>
        <v>7.9969981187011996</v>
      </c>
      <c r="AN235" s="28">
        <f t="shared" ca="1" si="220"/>
        <v>4.3317073142964828</v>
      </c>
      <c r="AO235" s="28">
        <f t="shared" ca="1" si="220"/>
        <v>2.7358151458714635</v>
      </c>
      <c r="AP235" s="28">
        <f t="shared" ca="1" si="220"/>
        <v>1.890199555329374</v>
      </c>
      <c r="AQ235" s="28">
        <f t="shared" ca="1" si="220"/>
        <v>1.6633756086898495</v>
      </c>
      <c r="AR235" s="28">
        <f t="shared" ca="1" si="220"/>
        <v>1.6633756086898495</v>
      </c>
      <c r="AS235" s="28">
        <f t="shared" ca="1" si="220"/>
        <v>1.6633756086898495</v>
      </c>
      <c r="AT235" s="28">
        <f t="shared" ca="1" si="220"/>
        <v>1.6633756086898495</v>
      </c>
      <c r="AU235" s="28">
        <f t="shared" ca="1" si="214"/>
        <v>1.6633756086898495</v>
      </c>
      <c r="AV235" s="28">
        <f t="shared" ca="1" si="213"/>
        <v>1.6633756086898495</v>
      </c>
      <c r="AW235" s="28">
        <f t="shared" ca="1" si="213"/>
        <v>1.6633756086898495</v>
      </c>
      <c r="AX235" s="28">
        <f t="shared" ca="1" si="213"/>
        <v>3.3267512173796989</v>
      </c>
      <c r="AY235" s="28">
        <f t="shared" ca="1" si="213"/>
        <v>4.9901268260695479</v>
      </c>
      <c r="AZ235" s="28">
        <f t="shared" ca="1" si="213"/>
        <v>8.3168780434492469</v>
      </c>
      <c r="BA235" s="28">
        <f t="shared" ca="1" si="192"/>
        <v>16.633756086898494</v>
      </c>
      <c r="BB235" s="28">
        <f t="shared" ca="1" si="192"/>
        <v>33.267512173796987</v>
      </c>
      <c r="BC235" s="28">
        <f t="shared" ca="1" si="192"/>
        <v>66.535024347593975</v>
      </c>
      <c r="BD235" s="28">
        <f t="shared" ca="1" si="192"/>
        <v>133.07004869518795</v>
      </c>
      <c r="BE235" s="28"/>
      <c r="BF235" s="28">
        <f t="shared" ca="1" si="184"/>
        <v>294.73844678540337</v>
      </c>
      <c r="BG235" s="28"/>
      <c r="BI235" s="28"/>
      <c r="BJ235" s="28"/>
      <c r="BK235" s="28"/>
      <c r="BL235" s="56">
        <v>232</v>
      </c>
      <c r="BM235" s="56">
        <f t="shared" ca="1" si="215"/>
        <v>6.7668578028479791</v>
      </c>
      <c r="BN235" s="56">
        <f t="shared" ca="1" si="215"/>
        <v>3.6653813098759884</v>
      </c>
      <c r="BO235" s="56">
        <f t="shared" ca="1" si="215"/>
        <v>2.3149776693953612</v>
      </c>
      <c r="BP235" s="56">
        <f t="shared" ca="1" si="215"/>
        <v>1.5994391170367948</v>
      </c>
      <c r="BQ235" s="56">
        <f t="shared" ca="1" si="215"/>
        <v>1.4075064229923797</v>
      </c>
      <c r="BR235" s="56">
        <f t="shared" ca="1" si="215"/>
        <v>1.4075064229923797</v>
      </c>
      <c r="BS235" s="56">
        <f t="shared" ca="1" si="215"/>
        <v>1.4075064229923797</v>
      </c>
      <c r="BT235" s="56">
        <f t="shared" ca="1" si="215"/>
        <v>1.4075064229923797</v>
      </c>
      <c r="BU235" s="56">
        <f t="shared" ca="1" si="215"/>
        <v>1.4075064229923797</v>
      </c>
      <c r="BV235" s="56">
        <f t="shared" ca="1" si="215"/>
        <v>1.4075064229923797</v>
      </c>
      <c r="BW235" s="56">
        <f t="shared" ca="1" si="215"/>
        <v>1.4075064229923797</v>
      </c>
      <c r="BX235" s="56">
        <f t="shared" ca="1" si="215"/>
        <v>2.8150128459847594</v>
      </c>
      <c r="BY235" s="56">
        <f t="shared" ca="1" si="215"/>
        <v>4.2225192689771385</v>
      </c>
      <c r="BZ235" s="56">
        <f t="shared" ca="1" si="215"/>
        <v>7.0375321149618983</v>
      </c>
      <c r="CA235" s="82">
        <f t="shared" ca="1" si="193"/>
        <v>14.075064229923797</v>
      </c>
      <c r="CB235" s="82">
        <f t="shared" ca="1" si="193"/>
        <v>28.150128459847593</v>
      </c>
      <c r="CC235" s="82">
        <f t="shared" ca="1" si="193"/>
        <v>56.300256919695187</v>
      </c>
      <c r="CD235" s="82">
        <f t="shared" ca="1" si="193"/>
        <v>112.60051383939037</v>
      </c>
      <c r="CE235" s="56">
        <f t="shared" ca="1" si="216"/>
        <v>0.70112080827767953</v>
      </c>
      <c r="CF235" s="56">
        <f t="shared" ca="1" si="216"/>
        <v>0.37977377115040972</v>
      </c>
      <c r="CG235" s="56">
        <f t="shared" ca="1" si="216"/>
        <v>0.23985711862131143</v>
      </c>
      <c r="CH235" s="56">
        <f t="shared" ca="1" si="216"/>
        <v>0.16571946377472424</v>
      </c>
      <c r="CI235" s="56">
        <f t="shared" ca="1" si="216"/>
        <v>0.14583312812175733</v>
      </c>
      <c r="CJ235" s="56">
        <f t="shared" ca="1" si="216"/>
        <v>0.14583312812175733</v>
      </c>
      <c r="CK235" s="56">
        <f t="shared" ca="1" si="216"/>
        <v>0.14583312812175733</v>
      </c>
      <c r="CL235" s="56">
        <f t="shared" ca="1" si="216"/>
        <v>0.14583312812175733</v>
      </c>
      <c r="CM235" s="56">
        <f t="shared" ca="1" si="216"/>
        <v>0.14583312812175733</v>
      </c>
      <c r="CN235" s="56">
        <f t="shared" ca="1" si="216"/>
        <v>0.14583312812175733</v>
      </c>
      <c r="CO235" s="56">
        <f t="shared" ca="1" si="216"/>
        <v>0.14583312812175733</v>
      </c>
      <c r="CP235" s="56">
        <f t="shared" ca="1" si="216"/>
        <v>0.29166625624351467</v>
      </c>
      <c r="CQ235" s="56">
        <f t="shared" ca="1" si="216"/>
        <v>0.43749938436527197</v>
      </c>
      <c r="CR235" s="56">
        <f t="shared" ca="1" si="216"/>
        <v>0.72916564060878675</v>
      </c>
      <c r="CS235" s="82">
        <f t="shared" ca="1" si="194"/>
        <v>1.4583312812175735</v>
      </c>
      <c r="CT235" s="82">
        <f t="shared" ca="1" si="194"/>
        <v>2.916662562435147</v>
      </c>
      <c r="CU235" s="82">
        <f t="shared" ca="1" si="194"/>
        <v>5.833325124870294</v>
      </c>
      <c r="CV235" s="82">
        <f t="shared" ca="1" si="194"/>
        <v>11.666650249740588</v>
      </c>
      <c r="CW235" s="56">
        <f t="shared" ca="1" si="217"/>
        <v>0.38017425599999999</v>
      </c>
      <c r="CX235" s="56">
        <f t="shared" ca="1" si="217"/>
        <v>0.20592772199999998</v>
      </c>
      <c r="CY235" s="56">
        <f t="shared" ca="1" si="217"/>
        <v>0.13005961389473683</v>
      </c>
      <c r="CZ235" s="56">
        <f t="shared" ca="1" si="217"/>
        <v>8.9859369599999975E-2</v>
      </c>
      <c r="DA235" s="56">
        <f t="shared" ca="1" si="217"/>
        <v>7.9076245247999999E-2</v>
      </c>
      <c r="DB235" s="56">
        <f t="shared" ca="1" si="217"/>
        <v>7.9076245247999999E-2</v>
      </c>
      <c r="DC235" s="56">
        <f t="shared" ca="1" si="217"/>
        <v>7.9076245247999999E-2</v>
      </c>
      <c r="DD235" s="56">
        <f t="shared" ca="1" si="217"/>
        <v>7.9076245247999999E-2</v>
      </c>
      <c r="DE235" s="56">
        <f t="shared" ca="1" si="217"/>
        <v>7.9076245247999999E-2</v>
      </c>
      <c r="DF235" s="56">
        <f t="shared" ca="1" si="217"/>
        <v>7.9076245247999999E-2</v>
      </c>
      <c r="DG235" s="56">
        <f t="shared" ca="1" si="217"/>
        <v>7.9076245247999999E-2</v>
      </c>
      <c r="DH235" s="56">
        <f t="shared" ca="1" si="217"/>
        <v>0.158152490496</v>
      </c>
      <c r="DI235" s="56">
        <f t="shared" ca="1" si="217"/>
        <v>0.23722873574399997</v>
      </c>
      <c r="DJ235" s="56">
        <f t="shared" ca="1" si="217"/>
        <v>0.39538122623999999</v>
      </c>
      <c r="DK235" s="82">
        <f t="shared" ca="1" si="195"/>
        <v>0.79076245247999999</v>
      </c>
      <c r="DL235" s="82">
        <f t="shared" ca="1" si="195"/>
        <v>1.58152490496</v>
      </c>
      <c r="DM235" s="82">
        <f t="shared" ca="1" si="195"/>
        <v>3.16304980992</v>
      </c>
      <c r="DN235" s="82">
        <f t="shared" ca="1" si="195"/>
        <v>6.3260996198399999</v>
      </c>
      <c r="DO235" s="56">
        <f t="shared" ca="1" si="218"/>
        <v>0.11544266100338653</v>
      </c>
      <c r="DP235" s="56">
        <f t="shared" ca="1" si="218"/>
        <v>6.2531441376834376E-2</v>
      </c>
      <c r="DQ235" s="56">
        <f t="shared" ca="1" si="218"/>
        <v>3.9493541922211182E-2</v>
      </c>
      <c r="DR235" s="56">
        <f t="shared" ca="1" si="218"/>
        <v>2.7286447146254996E-2</v>
      </c>
      <c r="DS235" s="56">
        <f t="shared" ca="1" si="218"/>
        <v>2.4012073488704398E-2</v>
      </c>
      <c r="DT235" s="56">
        <f t="shared" ca="1" si="218"/>
        <v>2.4012073488704398E-2</v>
      </c>
      <c r="DU235" s="56">
        <f t="shared" ca="1" si="218"/>
        <v>2.4012073488704398E-2</v>
      </c>
      <c r="DV235" s="56">
        <f t="shared" ca="1" si="218"/>
        <v>2.4012073488704398E-2</v>
      </c>
      <c r="DW235" s="56">
        <f t="shared" ca="1" si="218"/>
        <v>2.4012073488704398E-2</v>
      </c>
      <c r="DX235" s="56">
        <f t="shared" ca="1" si="218"/>
        <v>2.4012073488704398E-2</v>
      </c>
      <c r="DY235" s="56">
        <f t="shared" ca="1" si="218"/>
        <v>2.4012073488704398E-2</v>
      </c>
      <c r="DZ235" s="56">
        <f t="shared" ca="1" si="218"/>
        <v>4.8024146977408796E-2</v>
      </c>
      <c r="EA235" s="56">
        <f t="shared" ca="1" si="218"/>
        <v>7.2036220466113188E-2</v>
      </c>
      <c r="EB235" s="56">
        <f t="shared" ca="1" si="218"/>
        <v>0.120060367443522</v>
      </c>
      <c r="EC235" s="82">
        <f t="shared" ca="1" si="198"/>
        <v>0.240120734887044</v>
      </c>
      <c r="ED235" s="82">
        <f t="shared" ca="1" si="198"/>
        <v>0.48024146977408799</v>
      </c>
      <c r="EE235" s="82">
        <f t="shared" ca="1" si="198"/>
        <v>0.96048293954817598</v>
      </c>
      <c r="EF235" s="82">
        <f t="shared" ca="1" si="196"/>
        <v>1.920965879096352</v>
      </c>
      <c r="EG235" s="56">
        <f t="shared" ca="1" si="219"/>
        <v>3.3402590572153834E-2</v>
      </c>
      <c r="EH235" s="56">
        <f t="shared" ca="1" si="219"/>
        <v>1.8093069893249995E-2</v>
      </c>
      <c r="EI235" s="56">
        <f t="shared" ca="1" si="219"/>
        <v>1.1427202037842102E-2</v>
      </c>
      <c r="EJ235" s="56">
        <f t="shared" ca="1" si="219"/>
        <v>7.8951577715999956E-3</v>
      </c>
      <c r="EK235" s="56">
        <f t="shared" ca="1" si="219"/>
        <v>6.9477388390079978E-3</v>
      </c>
      <c r="EL235" s="56">
        <f t="shared" ca="1" si="219"/>
        <v>6.9477388390079978E-3</v>
      </c>
      <c r="EM235" s="56">
        <f t="shared" ca="1" si="219"/>
        <v>6.9477388390079978E-3</v>
      </c>
      <c r="EN235" s="56">
        <f t="shared" ca="1" si="219"/>
        <v>6.9477388390079978E-3</v>
      </c>
      <c r="EO235" s="56">
        <f t="shared" ca="1" si="219"/>
        <v>6.9477388390079978E-3</v>
      </c>
      <c r="EP235" s="56">
        <f t="shared" ca="1" si="219"/>
        <v>6.9477388390079978E-3</v>
      </c>
      <c r="EQ235" s="56">
        <f t="shared" ca="1" si="219"/>
        <v>6.9477388390079978E-3</v>
      </c>
      <c r="ER235" s="56">
        <f t="shared" ca="1" si="219"/>
        <v>1.3895477678015996E-2</v>
      </c>
      <c r="ES235" s="56">
        <f t="shared" ca="1" si="219"/>
        <v>2.0843216517023991E-2</v>
      </c>
      <c r="ET235" s="56">
        <f t="shared" ca="1" si="219"/>
        <v>3.4738694195039992E-2</v>
      </c>
      <c r="EU235" s="82">
        <f t="shared" ca="1" si="199"/>
        <v>6.9477388390079983E-2</v>
      </c>
      <c r="EV235" s="82">
        <f t="shared" ca="1" si="199"/>
        <v>0.13895477678015997</v>
      </c>
      <c r="EW235" s="82">
        <f t="shared" ca="1" si="199"/>
        <v>0.27790955356031993</v>
      </c>
      <c r="EX235" s="82">
        <f t="shared" ca="1" si="197"/>
        <v>0.55581910712063987</v>
      </c>
    </row>
    <row r="236" spans="19:154" x14ac:dyDescent="0.15">
      <c r="S236" s="56">
        <v>233</v>
      </c>
      <c r="T236" s="40">
        <f>引用信息!W255</f>
        <v>158.29072736293347</v>
      </c>
      <c r="U236" s="40">
        <f>引用信息!X255</f>
        <v>11.260153472116498</v>
      </c>
      <c r="V236" s="40">
        <f>引用信息!Y255</f>
        <v>4.4953919999999989</v>
      </c>
      <c r="W236" s="40">
        <f>引用信息!Z255</f>
        <v>1.20602236095</v>
      </c>
      <c r="X236" s="40">
        <f>引用信息!AA255</f>
        <v>0.3489548039999999</v>
      </c>
      <c r="Y236" s="37">
        <f>IF(INT(求节点($J$4:$J$21,$I$4:$I$21,节奏总纲!AD236))&gt;$I$21,$I$21,INT(求节点($J$4:$J$21,$I$4:$I$21,节奏总纲!AD236)))</f>
        <v>18</v>
      </c>
      <c r="Z236" s="37">
        <f>IF(INT(求节点($J$4:$J$21,$I$4:$I$21,节奏总纲!AE236))&gt;$I$21,$I$21,INT(求节点($J$4:$J$21,$I$4:$I$21,节奏总纲!AE236)))</f>
        <v>18</v>
      </c>
      <c r="AA236" s="37">
        <f>IF(INT(求节点($J$4:$J$21,$I$4:$I$21,节奏总纲!AF236))&gt;$I$21,$I$21,INT(求节点($J$4:$J$21,$I$4:$I$21,节奏总纲!AF236)))</f>
        <v>18</v>
      </c>
      <c r="AB236" s="37">
        <f>IF(INT(求节点($J$4:$J$21,$I$4:$I$21,节奏总纲!AG236))&gt;$I$21,$I$21,INT(求节点($J$4:$J$21,$I$4:$I$21,节奏总纲!AG236)))</f>
        <v>18</v>
      </c>
      <c r="AC236" s="37">
        <f>IF(INT(求节点($J$4:$J$21,$I$4:$I$21,节奏总纲!AH236))&gt;$I$21,$I$21,INT(求节点($J$4:$J$21,$I$4:$I$21,节奏总纲!AH236)))</f>
        <v>18</v>
      </c>
      <c r="AD236" s="56">
        <f>('[2]功能-行军令'!F$7+'[2]功能-行军令'!F$14+24*60/'[2]功能-行军令'!$F$18)*'[2]功能-行军令'!$AJ$7</f>
        <v>27.599999999999998</v>
      </c>
      <c r="AE236" s="56">
        <f>('[2]功能-行军令'!G$7+'[2]功能-行军令'!G$14+24*60/'[2]功能-行军令'!$F$18)*'[2]功能-行军令'!$AJ$7</f>
        <v>40.199999999999996</v>
      </c>
      <c r="AF236" s="56">
        <f>('[2]功能-行军令'!H$7+'[2]功能-行军令'!H$14+24*60/'[2]功能-行军令'!$F$18)*'[2]功能-行军令'!$AJ$7</f>
        <v>54.6</v>
      </c>
      <c r="AG236" s="56">
        <f>('[2]功能-行军令'!I$7+'[2]功能-行军令'!I$14+24*60/'[2]功能-行军令'!$F$18)*'[2]功能-行军令'!$AJ$7</f>
        <v>61.8</v>
      </c>
      <c r="AH236" s="56">
        <f>('[2]功能-行军令'!J$7+'[2]功能-行军令'!J$14+24*60/'[2]功能-行军令'!$F$18)*'[2]功能-行军令'!$AJ$7</f>
        <v>61.8</v>
      </c>
      <c r="AI236" s="56"/>
      <c r="AK236" s="56"/>
      <c r="AL236" s="56">
        <v>233</v>
      </c>
      <c r="AM236" s="28">
        <f t="shared" ca="1" si="220"/>
        <v>7.9431203642922412</v>
      </c>
      <c r="AN236" s="28">
        <f t="shared" ca="1" si="220"/>
        <v>4.3025235306582976</v>
      </c>
      <c r="AO236" s="28">
        <f t="shared" ca="1" si="220"/>
        <v>2.71738328252103</v>
      </c>
      <c r="AP236" s="28">
        <f t="shared" ca="1" si="220"/>
        <v>1.877464813378166</v>
      </c>
      <c r="AQ236" s="28">
        <f t="shared" ca="1" si="220"/>
        <v>1.6521690357727863</v>
      </c>
      <c r="AR236" s="28">
        <f t="shared" ca="1" si="220"/>
        <v>1.6521690357727863</v>
      </c>
      <c r="AS236" s="28">
        <f t="shared" ca="1" si="220"/>
        <v>1.6521690357727863</v>
      </c>
      <c r="AT236" s="28">
        <f t="shared" ca="1" si="220"/>
        <v>1.6521690357727863</v>
      </c>
      <c r="AU236" s="28">
        <f t="shared" ca="1" si="214"/>
        <v>1.6521690357727863</v>
      </c>
      <c r="AV236" s="28">
        <f t="shared" ca="1" si="213"/>
        <v>1.6521690357727863</v>
      </c>
      <c r="AW236" s="28">
        <f t="shared" ca="1" si="213"/>
        <v>1.6521690357727863</v>
      </c>
      <c r="AX236" s="28">
        <f t="shared" ca="1" si="213"/>
        <v>3.3043380715455726</v>
      </c>
      <c r="AY236" s="28">
        <f t="shared" ca="1" si="213"/>
        <v>4.9565071073183589</v>
      </c>
      <c r="AZ236" s="28">
        <f t="shared" ca="1" si="213"/>
        <v>8.2608451788639314</v>
      </c>
      <c r="BA236" s="28">
        <f t="shared" ca="1" si="192"/>
        <v>16.521690357727863</v>
      </c>
      <c r="BB236" s="28">
        <f t="shared" ca="1" si="192"/>
        <v>33.043380715455726</v>
      </c>
      <c r="BC236" s="28">
        <f t="shared" ca="1" si="192"/>
        <v>66.086761430911451</v>
      </c>
      <c r="BD236" s="28">
        <f t="shared" ca="1" si="192"/>
        <v>132.1735228618229</v>
      </c>
      <c r="BE236" s="28"/>
      <c r="BF236" s="28">
        <f t="shared" ca="1" si="184"/>
        <v>292.75272096490505</v>
      </c>
      <c r="BG236" s="28"/>
      <c r="BI236" s="28"/>
      <c r="BJ236" s="28"/>
      <c r="BK236" s="28"/>
      <c r="BL236" s="56">
        <v>233</v>
      </c>
      <c r="BM236" s="56">
        <f t="shared" ca="1" si="215"/>
        <v>6.7212678080260986</v>
      </c>
      <c r="BN236" s="56">
        <f t="shared" ca="1" si="215"/>
        <v>3.6406867293474701</v>
      </c>
      <c r="BO236" s="56">
        <f t="shared" ca="1" si="215"/>
        <v>2.2993810922194546</v>
      </c>
      <c r="BP236" s="56">
        <f t="shared" ca="1" si="215"/>
        <v>1.5886633000788959</v>
      </c>
      <c r="BQ236" s="56">
        <f t="shared" ca="1" si="215"/>
        <v>1.3980237040694286</v>
      </c>
      <c r="BR236" s="56">
        <f t="shared" ca="1" si="215"/>
        <v>1.3980237040694286</v>
      </c>
      <c r="BS236" s="56">
        <f t="shared" ca="1" si="215"/>
        <v>1.3980237040694286</v>
      </c>
      <c r="BT236" s="56">
        <f t="shared" ca="1" si="215"/>
        <v>1.3980237040694286</v>
      </c>
      <c r="BU236" s="56">
        <f t="shared" ca="1" si="215"/>
        <v>1.3980237040694286</v>
      </c>
      <c r="BV236" s="56">
        <f t="shared" ca="1" si="215"/>
        <v>1.3980237040694286</v>
      </c>
      <c r="BW236" s="56">
        <f t="shared" ca="1" si="215"/>
        <v>1.3980237040694286</v>
      </c>
      <c r="BX236" s="56">
        <f t="shared" ca="1" si="215"/>
        <v>2.7960474081388571</v>
      </c>
      <c r="BY236" s="56">
        <f t="shared" ca="1" si="215"/>
        <v>4.1940711122082845</v>
      </c>
      <c r="BZ236" s="56">
        <f t="shared" ca="1" si="215"/>
        <v>6.9901185203471421</v>
      </c>
      <c r="CA236" s="82">
        <f t="shared" ca="1" si="193"/>
        <v>13.980237040694284</v>
      </c>
      <c r="CB236" s="82">
        <f t="shared" ca="1" si="193"/>
        <v>27.960474081388568</v>
      </c>
      <c r="CC236" s="82">
        <f t="shared" ca="1" si="193"/>
        <v>55.920948162777137</v>
      </c>
      <c r="CD236" s="82">
        <f t="shared" ca="1" si="193"/>
        <v>111.84189632555427</v>
      </c>
      <c r="CE236" s="56">
        <f t="shared" ca="1" si="216"/>
        <v>0.69639718396782024</v>
      </c>
      <c r="CF236" s="56">
        <f t="shared" ca="1" si="216"/>
        <v>0.37721514131590261</v>
      </c>
      <c r="CG236" s="56">
        <f t="shared" ca="1" si="216"/>
        <v>0.23824114188372797</v>
      </c>
      <c r="CH236" s="56">
        <f t="shared" ca="1" si="216"/>
        <v>0.1646029707560302</v>
      </c>
      <c r="CI236" s="56">
        <f t="shared" ca="1" si="216"/>
        <v>0.1448506142653066</v>
      </c>
      <c r="CJ236" s="56">
        <f t="shared" ca="1" si="216"/>
        <v>0.1448506142653066</v>
      </c>
      <c r="CK236" s="56">
        <f t="shared" ca="1" si="216"/>
        <v>0.1448506142653066</v>
      </c>
      <c r="CL236" s="56">
        <f t="shared" ca="1" si="216"/>
        <v>0.1448506142653066</v>
      </c>
      <c r="CM236" s="56">
        <f t="shared" ca="1" si="216"/>
        <v>0.1448506142653066</v>
      </c>
      <c r="CN236" s="56">
        <f t="shared" ca="1" si="216"/>
        <v>0.1448506142653066</v>
      </c>
      <c r="CO236" s="56">
        <f t="shared" ca="1" si="216"/>
        <v>0.1448506142653066</v>
      </c>
      <c r="CP236" s="56">
        <f t="shared" ca="1" si="216"/>
        <v>0.2897012285306132</v>
      </c>
      <c r="CQ236" s="56">
        <f t="shared" ca="1" si="216"/>
        <v>0.4345518427959198</v>
      </c>
      <c r="CR236" s="56">
        <f t="shared" ca="1" si="216"/>
        <v>0.72425307132653316</v>
      </c>
      <c r="CS236" s="82">
        <f t="shared" ca="1" si="194"/>
        <v>1.4485061426530663</v>
      </c>
      <c r="CT236" s="82">
        <f t="shared" ca="1" si="194"/>
        <v>2.8970122853061326</v>
      </c>
      <c r="CU236" s="82">
        <f t="shared" ca="1" si="194"/>
        <v>5.7940245706122653</v>
      </c>
      <c r="CV236" s="82">
        <f t="shared" ca="1" si="194"/>
        <v>11.588049141224531</v>
      </c>
      <c r="CW236" s="56">
        <f t="shared" ca="1" si="217"/>
        <v>0.3776129279999999</v>
      </c>
      <c r="CX236" s="56">
        <f t="shared" ca="1" si="217"/>
        <v>0.20454033599999996</v>
      </c>
      <c r="CY236" s="56">
        <f t="shared" ca="1" si="217"/>
        <v>0.12918337010526312</v>
      </c>
      <c r="CZ236" s="56">
        <f t="shared" ca="1" si="217"/>
        <v>8.9253964799999974E-2</v>
      </c>
      <c r="DA236" s="56">
        <f t="shared" ca="1" si="217"/>
        <v>7.8543489023999977E-2</v>
      </c>
      <c r="DB236" s="56">
        <f t="shared" ca="1" si="217"/>
        <v>7.8543489023999977E-2</v>
      </c>
      <c r="DC236" s="56">
        <f t="shared" ca="1" si="217"/>
        <v>7.8543489023999977E-2</v>
      </c>
      <c r="DD236" s="56">
        <f t="shared" ca="1" si="217"/>
        <v>7.8543489023999977E-2</v>
      </c>
      <c r="DE236" s="56">
        <f t="shared" ca="1" si="217"/>
        <v>7.8543489023999977E-2</v>
      </c>
      <c r="DF236" s="56">
        <f t="shared" ca="1" si="217"/>
        <v>7.8543489023999977E-2</v>
      </c>
      <c r="DG236" s="56">
        <f t="shared" ca="1" si="217"/>
        <v>7.8543489023999977E-2</v>
      </c>
      <c r="DH236" s="56">
        <f t="shared" ca="1" si="217"/>
        <v>0.15708697804799995</v>
      </c>
      <c r="DI236" s="56">
        <f t="shared" ca="1" si="217"/>
        <v>0.23563046707199997</v>
      </c>
      <c r="DJ236" s="56">
        <f t="shared" ca="1" si="217"/>
        <v>0.3927174451199999</v>
      </c>
      <c r="DK236" s="82">
        <f t="shared" ca="1" si="195"/>
        <v>0.78543489023999979</v>
      </c>
      <c r="DL236" s="82">
        <f t="shared" ca="1" si="195"/>
        <v>1.5708697804799996</v>
      </c>
      <c r="DM236" s="82">
        <f t="shared" ca="1" si="195"/>
        <v>3.1417395609599992</v>
      </c>
      <c r="DN236" s="82">
        <f t="shared" ca="1" si="195"/>
        <v>6.2834791219199984</v>
      </c>
      <c r="DO236" s="56">
        <f t="shared" ca="1" si="218"/>
        <v>0.11466489524109232</v>
      </c>
      <c r="DP236" s="56">
        <f t="shared" ca="1" si="218"/>
        <v>6.2110151588925001E-2</v>
      </c>
      <c r="DQ236" s="56">
        <f t="shared" ca="1" si="218"/>
        <v>3.922746416142632E-2</v>
      </c>
      <c r="DR236" s="56">
        <f t="shared" ca="1" si="218"/>
        <v>2.7102611602439999E-2</v>
      </c>
      <c r="DS236" s="56">
        <f t="shared" ca="1" si="218"/>
        <v>2.3850298210147201E-2</v>
      </c>
      <c r="DT236" s="56">
        <f t="shared" ca="1" si="218"/>
        <v>2.3850298210147201E-2</v>
      </c>
      <c r="DU236" s="56">
        <f t="shared" ca="1" si="218"/>
        <v>2.3850298210147201E-2</v>
      </c>
      <c r="DV236" s="56">
        <f t="shared" ca="1" si="218"/>
        <v>2.3850298210147201E-2</v>
      </c>
      <c r="DW236" s="56">
        <f t="shared" ca="1" si="218"/>
        <v>2.3850298210147201E-2</v>
      </c>
      <c r="DX236" s="56">
        <f t="shared" ca="1" si="218"/>
        <v>2.3850298210147201E-2</v>
      </c>
      <c r="DY236" s="56">
        <f t="shared" ca="1" si="218"/>
        <v>2.3850298210147201E-2</v>
      </c>
      <c r="DZ236" s="56">
        <f t="shared" ca="1" si="218"/>
        <v>4.7700596420294401E-2</v>
      </c>
      <c r="EA236" s="56">
        <f t="shared" ca="1" si="218"/>
        <v>7.1550894630441605E-2</v>
      </c>
      <c r="EB236" s="56">
        <f t="shared" ca="1" si="218"/>
        <v>0.11925149105073601</v>
      </c>
      <c r="EC236" s="82">
        <f t="shared" ca="1" si="198"/>
        <v>0.23850298210147203</v>
      </c>
      <c r="ED236" s="82">
        <f t="shared" ca="1" si="198"/>
        <v>0.47700596420294405</v>
      </c>
      <c r="EE236" s="82">
        <f t="shared" ca="1" si="198"/>
        <v>0.95401192840588811</v>
      </c>
      <c r="EF236" s="82">
        <f t="shared" ca="1" si="196"/>
        <v>1.9080238568117762</v>
      </c>
      <c r="EG236" s="56">
        <f t="shared" ca="1" si="219"/>
        <v>3.3177549057230755E-2</v>
      </c>
      <c r="EH236" s="56">
        <f t="shared" ca="1" si="219"/>
        <v>1.7971172405999995E-2</v>
      </c>
      <c r="EI236" s="56">
        <f t="shared" ca="1" si="219"/>
        <v>1.1350214151157891E-2</v>
      </c>
      <c r="EJ236" s="56">
        <f t="shared" ca="1" si="219"/>
        <v>7.8419661407999955E-3</v>
      </c>
      <c r="EK236" s="56">
        <f t="shared" ca="1" si="219"/>
        <v>6.9009302039039974E-3</v>
      </c>
      <c r="EL236" s="56">
        <f t="shared" ca="1" si="219"/>
        <v>6.9009302039039974E-3</v>
      </c>
      <c r="EM236" s="56">
        <f t="shared" ca="1" si="219"/>
        <v>6.9009302039039974E-3</v>
      </c>
      <c r="EN236" s="56">
        <f t="shared" ca="1" si="219"/>
        <v>6.9009302039039974E-3</v>
      </c>
      <c r="EO236" s="56">
        <f t="shared" ca="1" si="219"/>
        <v>6.9009302039039974E-3</v>
      </c>
      <c r="EP236" s="56">
        <f t="shared" ca="1" si="219"/>
        <v>6.9009302039039974E-3</v>
      </c>
      <c r="EQ236" s="56">
        <f t="shared" ca="1" si="219"/>
        <v>6.9009302039039974E-3</v>
      </c>
      <c r="ER236" s="56">
        <f t="shared" ca="1" si="219"/>
        <v>1.3801860407807995E-2</v>
      </c>
      <c r="ES236" s="56">
        <f t="shared" ca="1" si="219"/>
        <v>2.0702790611711992E-2</v>
      </c>
      <c r="ET236" s="56">
        <f t="shared" ca="1" si="219"/>
        <v>3.4504651019519987E-2</v>
      </c>
      <c r="EU236" s="82">
        <f t="shared" ca="1" si="199"/>
        <v>6.9009302039039974E-2</v>
      </c>
      <c r="EV236" s="82">
        <f t="shared" ca="1" si="199"/>
        <v>0.13801860407807995</v>
      </c>
      <c r="EW236" s="82">
        <f t="shared" ca="1" si="199"/>
        <v>0.2760372081561599</v>
      </c>
      <c r="EX236" s="82">
        <f t="shared" ca="1" si="197"/>
        <v>0.55207441631231979</v>
      </c>
    </row>
    <row r="237" spans="19:154" x14ac:dyDescent="0.15">
      <c r="S237" s="56">
        <v>234</v>
      </c>
      <c r="T237" s="40">
        <f>引用信息!W256</f>
        <v>157.21704994864999</v>
      </c>
      <c r="U237" s="40">
        <f>引用信息!X256</f>
        <v>11.18377646213121</v>
      </c>
      <c r="V237" s="40">
        <f>引用信息!Y256</f>
        <v>4.4648999999999983</v>
      </c>
      <c r="W237" s="40">
        <f>引用信息!Z256</f>
        <v>1.19784197671875</v>
      </c>
      <c r="X237" s="40">
        <f>引用信息!AA256</f>
        <v>0.34658786249999984</v>
      </c>
      <c r="Y237" s="37">
        <f>IF(INT(求节点($J$4:$J$21,$I$4:$I$21,节奏总纲!AD237))&gt;$I$21,$I$21,INT(求节点($J$4:$J$21,$I$4:$I$21,节奏总纲!AD237)))</f>
        <v>18</v>
      </c>
      <c r="Z237" s="37">
        <f>IF(INT(求节点($J$4:$J$21,$I$4:$I$21,节奏总纲!AE237))&gt;$I$21,$I$21,INT(求节点($J$4:$J$21,$I$4:$I$21,节奏总纲!AE237)))</f>
        <v>18</v>
      </c>
      <c r="AA237" s="37">
        <f>IF(INT(求节点($J$4:$J$21,$I$4:$I$21,节奏总纲!AF237))&gt;$I$21,$I$21,INT(求节点($J$4:$J$21,$I$4:$I$21,节奏总纲!AF237)))</f>
        <v>18</v>
      </c>
      <c r="AB237" s="37">
        <f>IF(INT(求节点($J$4:$J$21,$I$4:$I$21,节奏总纲!AG237))&gt;$I$21,$I$21,INT(求节点($J$4:$J$21,$I$4:$I$21,节奏总纲!AG237)))</f>
        <v>18</v>
      </c>
      <c r="AC237" s="37">
        <f>IF(INT(求节点($J$4:$J$21,$I$4:$I$21,节奏总纲!AH237))&gt;$I$21,$I$21,INT(求节点($J$4:$J$21,$I$4:$I$21,节奏总纲!AH237)))</f>
        <v>18</v>
      </c>
      <c r="AD237" s="56">
        <f>('[2]功能-行军令'!F$7+'[2]功能-行军令'!F$14+24*60/'[2]功能-行军令'!$F$18)*'[2]功能-行军令'!$AJ$7</f>
        <v>27.599999999999998</v>
      </c>
      <c r="AE237" s="56">
        <f>('[2]功能-行军令'!G$7+'[2]功能-行军令'!G$14+24*60/'[2]功能-行军令'!$F$18)*'[2]功能-行军令'!$AJ$7</f>
        <v>40.199999999999996</v>
      </c>
      <c r="AF237" s="56">
        <f>('[2]功能-行军令'!H$7+'[2]功能-行军令'!H$14+24*60/'[2]功能-行军令'!$F$18)*'[2]功能-行军令'!$AJ$7</f>
        <v>54.6</v>
      </c>
      <c r="AG237" s="56">
        <f>('[2]功能-行军令'!I$7+'[2]功能-行军令'!I$14+24*60/'[2]功能-行军令'!$F$18)*'[2]功能-行军令'!$AJ$7</f>
        <v>61.8</v>
      </c>
      <c r="AH237" s="56">
        <f>('[2]功能-行军令'!J$7+'[2]功能-行军令'!J$14+24*60/'[2]功能-行军令'!$F$18)*'[2]功能-行军令'!$AJ$7</f>
        <v>61.8</v>
      </c>
      <c r="AI237" s="56"/>
      <c r="AK237" s="56"/>
      <c r="AL237" s="56">
        <v>234</v>
      </c>
      <c r="AM237" s="28">
        <f t="shared" ca="1" si="220"/>
        <v>7.889242609883282</v>
      </c>
      <c r="AN237" s="28">
        <f t="shared" ca="1" si="220"/>
        <v>4.2733397470201107</v>
      </c>
      <c r="AO237" s="28">
        <f t="shared" ca="1" si="220"/>
        <v>2.6989514191705957</v>
      </c>
      <c r="AP237" s="28">
        <f t="shared" ca="1" si="220"/>
        <v>1.8647300714269572</v>
      </c>
      <c r="AQ237" s="28">
        <f t="shared" ca="1" si="220"/>
        <v>1.6409624628557224</v>
      </c>
      <c r="AR237" s="28">
        <f t="shared" ca="1" si="220"/>
        <v>1.6409624628557224</v>
      </c>
      <c r="AS237" s="28">
        <f t="shared" ca="1" si="220"/>
        <v>1.6409624628557224</v>
      </c>
      <c r="AT237" s="28">
        <f t="shared" ca="1" si="220"/>
        <v>1.6409624628557224</v>
      </c>
      <c r="AU237" s="28">
        <f t="shared" ca="1" si="214"/>
        <v>1.6409624628557224</v>
      </c>
      <c r="AV237" s="28">
        <f t="shared" ca="1" si="213"/>
        <v>1.6409624628557224</v>
      </c>
      <c r="AW237" s="28">
        <f t="shared" ca="1" si="213"/>
        <v>1.6409624628557224</v>
      </c>
      <c r="AX237" s="28">
        <f t="shared" ca="1" si="213"/>
        <v>3.2819249257114449</v>
      </c>
      <c r="AY237" s="28">
        <f t="shared" ca="1" si="213"/>
        <v>4.9228873885671671</v>
      </c>
      <c r="AZ237" s="28">
        <f t="shared" ca="1" si="213"/>
        <v>8.2048123142786125</v>
      </c>
      <c r="BA237" s="28">
        <f t="shared" ca="1" si="192"/>
        <v>16.409624628557225</v>
      </c>
      <c r="BB237" s="28">
        <f t="shared" ca="1" si="192"/>
        <v>32.81924925711445</v>
      </c>
      <c r="BC237" s="28">
        <f t="shared" ca="1" si="192"/>
        <v>65.6384985142289</v>
      </c>
      <c r="BD237" s="28">
        <f t="shared" ca="1" si="192"/>
        <v>131.2769970284578</v>
      </c>
      <c r="BE237" s="28"/>
      <c r="BF237" s="28">
        <f t="shared" ca="1" si="184"/>
        <v>290.76699514440656</v>
      </c>
      <c r="BG237" s="28"/>
      <c r="BI237" s="28"/>
      <c r="BJ237" s="28"/>
      <c r="BK237" s="28"/>
      <c r="BL237" s="56">
        <v>234</v>
      </c>
      <c r="BM237" s="56">
        <f t="shared" ca="1" si="215"/>
        <v>6.6756778132042154</v>
      </c>
      <c r="BN237" s="56">
        <f t="shared" ca="1" si="215"/>
        <v>3.6159921488189499</v>
      </c>
      <c r="BO237" s="56">
        <f t="shared" ca="1" si="215"/>
        <v>2.2837845150435472</v>
      </c>
      <c r="BP237" s="56">
        <f t="shared" ca="1" si="215"/>
        <v>1.5778874831209961</v>
      </c>
      <c r="BQ237" s="56">
        <f t="shared" ca="1" si="215"/>
        <v>1.3885409851464767</v>
      </c>
      <c r="BR237" s="56">
        <f t="shared" ca="1" si="215"/>
        <v>1.3885409851464767</v>
      </c>
      <c r="BS237" s="56">
        <f t="shared" ca="1" si="215"/>
        <v>1.3885409851464767</v>
      </c>
      <c r="BT237" s="56">
        <f t="shared" ca="1" si="215"/>
        <v>1.3885409851464767</v>
      </c>
      <c r="BU237" s="56">
        <f t="shared" ca="1" si="215"/>
        <v>1.3885409851464767</v>
      </c>
      <c r="BV237" s="56">
        <f t="shared" ca="1" si="215"/>
        <v>1.3885409851464767</v>
      </c>
      <c r="BW237" s="56">
        <f t="shared" ca="1" si="215"/>
        <v>1.3885409851464767</v>
      </c>
      <c r="BX237" s="56">
        <f t="shared" ca="1" si="215"/>
        <v>2.7770819702929535</v>
      </c>
      <c r="BY237" s="56">
        <f t="shared" ca="1" si="215"/>
        <v>4.1656229554394297</v>
      </c>
      <c r="BZ237" s="56">
        <f t="shared" ca="1" si="215"/>
        <v>6.9427049257323832</v>
      </c>
      <c r="CA237" s="82">
        <f t="shared" ca="1" si="193"/>
        <v>13.885409851464766</v>
      </c>
      <c r="CB237" s="82">
        <f t="shared" ca="1" si="193"/>
        <v>27.770819702929533</v>
      </c>
      <c r="CC237" s="82">
        <f t="shared" ca="1" si="193"/>
        <v>55.541639405859065</v>
      </c>
      <c r="CD237" s="82">
        <f t="shared" ca="1" si="193"/>
        <v>111.08327881171813</v>
      </c>
      <c r="CE237" s="56">
        <f t="shared" ca="1" si="216"/>
        <v>0.69167355965796085</v>
      </c>
      <c r="CF237" s="56">
        <f t="shared" ca="1" si="216"/>
        <v>0.3746565114813955</v>
      </c>
      <c r="CG237" s="56">
        <f t="shared" ca="1" si="216"/>
        <v>0.23662516514614451</v>
      </c>
      <c r="CH237" s="56">
        <f t="shared" ca="1" si="216"/>
        <v>0.16348647773733618</v>
      </c>
      <c r="CI237" s="56">
        <f t="shared" ca="1" si="216"/>
        <v>0.14386810040885586</v>
      </c>
      <c r="CJ237" s="56">
        <f t="shared" ca="1" si="216"/>
        <v>0.14386810040885586</v>
      </c>
      <c r="CK237" s="56">
        <f t="shared" ca="1" si="216"/>
        <v>0.14386810040885586</v>
      </c>
      <c r="CL237" s="56">
        <f t="shared" ca="1" si="216"/>
        <v>0.14386810040885586</v>
      </c>
      <c r="CM237" s="56">
        <f t="shared" ca="1" si="216"/>
        <v>0.14386810040885586</v>
      </c>
      <c r="CN237" s="56">
        <f t="shared" ca="1" si="216"/>
        <v>0.14386810040885586</v>
      </c>
      <c r="CO237" s="56">
        <f t="shared" ca="1" si="216"/>
        <v>0.14386810040885586</v>
      </c>
      <c r="CP237" s="56">
        <f t="shared" ca="1" si="216"/>
        <v>0.28773620081771173</v>
      </c>
      <c r="CQ237" s="56">
        <f t="shared" ca="1" si="216"/>
        <v>0.43160430122656762</v>
      </c>
      <c r="CR237" s="56">
        <f t="shared" ca="1" si="216"/>
        <v>0.71934050204427935</v>
      </c>
      <c r="CS237" s="82">
        <f t="shared" ca="1" si="194"/>
        <v>1.4386810040885587</v>
      </c>
      <c r="CT237" s="82">
        <f t="shared" ca="1" si="194"/>
        <v>2.8773620081771174</v>
      </c>
      <c r="CU237" s="82">
        <f t="shared" ca="1" si="194"/>
        <v>5.7547240163542348</v>
      </c>
      <c r="CV237" s="82">
        <f t="shared" ca="1" si="194"/>
        <v>11.50944803270847</v>
      </c>
      <c r="CW237" s="56">
        <f t="shared" ca="1" si="217"/>
        <v>0.37505159999999993</v>
      </c>
      <c r="CX237" s="56">
        <f t="shared" ca="1" si="217"/>
        <v>0.20315294999999997</v>
      </c>
      <c r="CY237" s="56">
        <f t="shared" ca="1" si="217"/>
        <v>0.12830712631578944</v>
      </c>
      <c r="CZ237" s="56">
        <f t="shared" ca="1" si="217"/>
        <v>8.8648559999999973E-2</v>
      </c>
      <c r="DA237" s="56">
        <f t="shared" ca="1" si="217"/>
        <v>7.8010732799999982E-2</v>
      </c>
      <c r="DB237" s="56">
        <f t="shared" ca="1" si="217"/>
        <v>7.8010732799999982E-2</v>
      </c>
      <c r="DC237" s="56">
        <f t="shared" ca="1" si="217"/>
        <v>7.8010732799999982E-2</v>
      </c>
      <c r="DD237" s="56">
        <f t="shared" ca="1" si="217"/>
        <v>7.8010732799999982E-2</v>
      </c>
      <c r="DE237" s="56">
        <f t="shared" ca="1" si="217"/>
        <v>7.8010732799999982E-2</v>
      </c>
      <c r="DF237" s="56">
        <f t="shared" ca="1" si="217"/>
        <v>7.8010732799999982E-2</v>
      </c>
      <c r="DG237" s="56">
        <f t="shared" ca="1" si="217"/>
        <v>7.8010732799999982E-2</v>
      </c>
      <c r="DH237" s="56">
        <f t="shared" ca="1" si="217"/>
        <v>0.15602146559999996</v>
      </c>
      <c r="DI237" s="56">
        <f t="shared" ca="1" si="217"/>
        <v>0.23403219839999992</v>
      </c>
      <c r="DJ237" s="56">
        <f t="shared" ca="1" si="217"/>
        <v>0.39005366399999986</v>
      </c>
      <c r="DK237" s="82">
        <f t="shared" ca="1" si="195"/>
        <v>0.78010732799999971</v>
      </c>
      <c r="DL237" s="82">
        <f t="shared" ca="1" si="195"/>
        <v>1.5602146559999994</v>
      </c>
      <c r="DM237" s="82">
        <f t="shared" ca="1" si="195"/>
        <v>3.1204293119999988</v>
      </c>
      <c r="DN237" s="82">
        <f t="shared" ca="1" si="195"/>
        <v>6.2408586239999977</v>
      </c>
      <c r="DO237" s="56">
        <f t="shared" ca="1" si="218"/>
        <v>0.11388712947879806</v>
      </c>
      <c r="DP237" s="56">
        <f t="shared" ca="1" si="218"/>
        <v>6.168886180101562E-2</v>
      </c>
      <c r="DQ237" s="56">
        <f t="shared" ca="1" si="218"/>
        <v>3.8961386400641444E-2</v>
      </c>
      <c r="DR237" s="56">
        <f t="shared" ca="1" si="218"/>
        <v>2.6918776058624992E-2</v>
      </c>
      <c r="DS237" s="56">
        <f t="shared" ca="1" si="218"/>
        <v>2.3688522931589996E-2</v>
      </c>
      <c r="DT237" s="56">
        <f t="shared" ca="1" si="218"/>
        <v>2.3688522931589996E-2</v>
      </c>
      <c r="DU237" s="56">
        <f t="shared" ca="1" si="218"/>
        <v>2.3688522931589996E-2</v>
      </c>
      <c r="DV237" s="56">
        <f t="shared" ca="1" si="218"/>
        <v>2.3688522931589996E-2</v>
      </c>
      <c r="DW237" s="56">
        <f t="shared" ca="1" si="218"/>
        <v>2.3688522931589996E-2</v>
      </c>
      <c r="DX237" s="56">
        <f t="shared" ca="1" si="218"/>
        <v>2.3688522931589996E-2</v>
      </c>
      <c r="DY237" s="56">
        <f t="shared" ca="1" si="218"/>
        <v>2.3688522931589996E-2</v>
      </c>
      <c r="DZ237" s="56">
        <f t="shared" ca="1" si="218"/>
        <v>4.7377045863179992E-2</v>
      </c>
      <c r="EA237" s="56">
        <f t="shared" ca="1" si="218"/>
        <v>7.1065568794769995E-2</v>
      </c>
      <c r="EB237" s="56">
        <f t="shared" ca="1" si="218"/>
        <v>0.11844261465795</v>
      </c>
      <c r="EC237" s="82">
        <f t="shared" ca="1" si="198"/>
        <v>0.2368852293159</v>
      </c>
      <c r="ED237" s="82">
        <f t="shared" ca="1" si="198"/>
        <v>0.47377045863180001</v>
      </c>
      <c r="EE237" s="82">
        <f t="shared" ca="1" si="198"/>
        <v>0.94754091726360001</v>
      </c>
      <c r="EF237" s="82">
        <f t="shared" ca="1" si="196"/>
        <v>1.8950818345272</v>
      </c>
      <c r="EG237" s="56">
        <f t="shared" ca="1" si="219"/>
        <v>3.2952507542307677E-2</v>
      </c>
      <c r="EH237" s="56">
        <f t="shared" ca="1" si="219"/>
        <v>1.7849274918749991E-2</v>
      </c>
      <c r="EI237" s="56">
        <f t="shared" ca="1" si="219"/>
        <v>1.1273226264473678E-2</v>
      </c>
      <c r="EJ237" s="56">
        <f t="shared" ca="1" si="219"/>
        <v>7.7887745099999954E-3</v>
      </c>
      <c r="EK237" s="56">
        <f t="shared" ca="1" si="219"/>
        <v>6.8541215687999962E-3</v>
      </c>
      <c r="EL237" s="56">
        <f t="shared" ca="1" si="219"/>
        <v>6.8541215687999962E-3</v>
      </c>
      <c r="EM237" s="56">
        <f t="shared" ca="1" si="219"/>
        <v>6.8541215687999962E-3</v>
      </c>
      <c r="EN237" s="56">
        <f t="shared" ca="1" si="219"/>
        <v>6.8541215687999962E-3</v>
      </c>
      <c r="EO237" s="56">
        <f t="shared" ca="1" si="219"/>
        <v>6.8541215687999962E-3</v>
      </c>
      <c r="EP237" s="56">
        <f t="shared" ca="1" si="219"/>
        <v>6.8541215687999962E-3</v>
      </c>
      <c r="EQ237" s="56">
        <f t="shared" ca="1" si="219"/>
        <v>6.8541215687999962E-3</v>
      </c>
      <c r="ER237" s="56">
        <f t="shared" ca="1" si="219"/>
        <v>1.3708243137599992E-2</v>
      </c>
      <c r="ES237" s="56">
        <f t="shared" ca="1" si="219"/>
        <v>2.056236470639999E-2</v>
      </c>
      <c r="ET237" s="56">
        <f t="shared" ca="1" si="219"/>
        <v>3.4270607843999983E-2</v>
      </c>
      <c r="EU237" s="82">
        <f t="shared" ca="1" si="199"/>
        <v>6.8541215687999965E-2</v>
      </c>
      <c r="EV237" s="82">
        <f t="shared" ca="1" si="199"/>
        <v>0.13708243137599993</v>
      </c>
      <c r="EW237" s="82">
        <f t="shared" ca="1" si="199"/>
        <v>0.27416486275199986</v>
      </c>
      <c r="EX237" s="82">
        <f t="shared" ca="1" si="197"/>
        <v>0.54832972550399972</v>
      </c>
    </row>
    <row r="238" spans="19:154" x14ac:dyDescent="0.15">
      <c r="S238" s="56">
        <v>235</v>
      </c>
      <c r="T238" s="40">
        <f>引用信息!W257</f>
        <v>156.14337253436653</v>
      </c>
      <c r="U238" s="40">
        <f>引用信息!X257</f>
        <v>11.107399452145923</v>
      </c>
      <c r="V238" s="40">
        <f>引用信息!Y257</f>
        <v>4.4344079999999986</v>
      </c>
      <c r="W238" s="40">
        <f>引用信息!Z257</f>
        <v>1.1896615924875</v>
      </c>
      <c r="X238" s="40">
        <f>引用信息!AA257</f>
        <v>0.34422092099999985</v>
      </c>
      <c r="Y238" s="37">
        <f>IF(INT(求节点($J$4:$J$21,$I$4:$I$21,节奏总纲!AD238))&gt;$I$21,$I$21,INT(求节点($J$4:$J$21,$I$4:$I$21,节奏总纲!AD238)))</f>
        <v>18</v>
      </c>
      <c r="Z238" s="37">
        <f>IF(INT(求节点($J$4:$J$21,$I$4:$I$21,节奏总纲!AE238))&gt;$I$21,$I$21,INT(求节点($J$4:$J$21,$I$4:$I$21,节奏总纲!AE238)))</f>
        <v>18</v>
      </c>
      <c r="AA238" s="37">
        <f>IF(INT(求节点($J$4:$J$21,$I$4:$I$21,节奏总纲!AF238))&gt;$I$21,$I$21,INT(求节点($J$4:$J$21,$I$4:$I$21,节奏总纲!AF238)))</f>
        <v>18</v>
      </c>
      <c r="AB238" s="37">
        <f>IF(INT(求节点($J$4:$J$21,$I$4:$I$21,节奏总纲!AG238))&gt;$I$21,$I$21,INT(求节点($J$4:$J$21,$I$4:$I$21,节奏总纲!AG238)))</f>
        <v>18</v>
      </c>
      <c r="AC238" s="37">
        <f>IF(INT(求节点($J$4:$J$21,$I$4:$I$21,节奏总纲!AH238))&gt;$I$21,$I$21,INT(求节点($J$4:$J$21,$I$4:$I$21,节奏总纲!AH238)))</f>
        <v>18</v>
      </c>
      <c r="AD238" s="56">
        <f>('[2]功能-行军令'!F$7+'[2]功能-行军令'!F$14+24*60/'[2]功能-行军令'!$F$18)*'[2]功能-行军令'!$AJ$7</f>
        <v>27.599999999999998</v>
      </c>
      <c r="AE238" s="56">
        <f>('[2]功能-行军令'!G$7+'[2]功能-行军令'!G$14+24*60/'[2]功能-行军令'!$F$18)*'[2]功能-行军令'!$AJ$7</f>
        <v>40.199999999999996</v>
      </c>
      <c r="AF238" s="56">
        <f>('[2]功能-行军令'!H$7+'[2]功能-行军令'!H$14+24*60/'[2]功能-行军令'!$F$18)*'[2]功能-行军令'!$AJ$7</f>
        <v>54.6</v>
      </c>
      <c r="AG238" s="56">
        <f>('[2]功能-行军令'!I$7+'[2]功能-行军令'!I$14+24*60/'[2]功能-行军令'!$F$18)*'[2]功能-行军令'!$AJ$7</f>
        <v>61.8</v>
      </c>
      <c r="AH238" s="56">
        <f>('[2]功能-行军令'!J$7+'[2]功能-行军令'!J$14+24*60/'[2]功能-行军令'!$F$18)*'[2]功能-行军令'!$AJ$7</f>
        <v>61.8</v>
      </c>
      <c r="AI238" s="56"/>
      <c r="AK238" s="56"/>
      <c r="AL238" s="56">
        <v>235</v>
      </c>
      <c r="AM238" s="28">
        <f t="shared" ca="1" si="220"/>
        <v>7.8353648554743218</v>
      </c>
      <c r="AN238" s="28">
        <f t="shared" ca="1" si="220"/>
        <v>4.2441559633819246</v>
      </c>
      <c r="AO238" s="28">
        <f t="shared" ca="1" si="220"/>
        <v>2.6805195558201627</v>
      </c>
      <c r="AP238" s="28">
        <f t="shared" ca="1" si="220"/>
        <v>1.851995329475749</v>
      </c>
      <c r="AQ238" s="28">
        <f t="shared" ca="1" si="220"/>
        <v>1.6297558899386591</v>
      </c>
      <c r="AR238" s="28">
        <f t="shared" ca="1" si="220"/>
        <v>1.6297558899386591</v>
      </c>
      <c r="AS238" s="28">
        <f t="shared" ca="1" si="220"/>
        <v>1.6297558899386591</v>
      </c>
      <c r="AT238" s="28">
        <f t="shared" ca="1" si="220"/>
        <v>1.6297558899386591</v>
      </c>
      <c r="AU238" s="28">
        <f t="shared" ca="1" si="214"/>
        <v>1.6297558899386591</v>
      </c>
      <c r="AV238" s="28">
        <f t="shared" ca="1" si="213"/>
        <v>1.6297558899386591</v>
      </c>
      <c r="AW238" s="28">
        <f t="shared" ca="1" si="213"/>
        <v>1.6297558899386591</v>
      </c>
      <c r="AX238" s="28">
        <f t="shared" ca="1" si="213"/>
        <v>3.2595117798773181</v>
      </c>
      <c r="AY238" s="28">
        <f t="shared" ca="1" si="213"/>
        <v>4.8892676698159772</v>
      </c>
      <c r="AZ238" s="28">
        <f t="shared" ca="1" si="213"/>
        <v>8.1487794496932953</v>
      </c>
      <c r="BA238" s="28">
        <f t="shared" ca="1" si="192"/>
        <v>16.297558899386591</v>
      </c>
      <c r="BB238" s="28">
        <f t="shared" ca="1" si="192"/>
        <v>32.595117798773181</v>
      </c>
      <c r="BC238" s="28">
        <f t="shared" ca="1" si="192"/>
        <v>65.190235597546362</v>
      </c>
      <c r="BD238" s="28">
        <f t="shared" ca="1" si="192"/>
        <v>130.38047119509272</v>
      </c>
      <c r="BE238" s="28"/>
      <c r="BF238" s="28">
        <f t="shared" ca="1" si="184"/>
        <v>288.78126932390819</v>
      </c>
      <c r="BG238" s="28"/>
      <c r="BI238" s="28"/>
      <c r="BJ238" s="28"/>
      <c r="BK238" s="28"/>
      <c r="BL238" s="56">
        <v>235</v>
      </c>
      <c r="BM238" s="56">
        <f t="shared" ca="1" si="215"/>
        <v>6.6300878183823322</v>
      </c>
      <c r="BN238" s="56">
        <f t="shared" ca="1" si="215"/>
        <v>3.5912975682904302</v>
      </c>
      <c r="BO238" s="56">
        <f t="shared" ca="1" si="215"/>
        <v>2.2681879378676402</v>
      </c>
      <c r="BP238" s="56">
        <f t="shared" ca="1" si="215"/>
        <v>1.5671116661630966</v>
      </c>
      <c r="BQ238" s="56">
        <f t="shared" ca="1" si="215"/>
        <v>1.3790582662235251</v>
      </c>
      <c r="BR238" s="56">
        <f t="shared" ca="1" si="215"/>
        <v>1.3790582662235251</v>
      </c>
      <c r="BS238" s="56">
        <f t="shared" ca="1" si="215"/>
        <v>1.3790582662235251</v>
      </c>
      <c r="BT238" s="56">
        <f t="shared" ca="1" si="215"/>
        <v>1.3790582662235251</v>
      </c>
      <c r="BU238" s="56">
        <f t="shared" ca="1" si="215"/>
        <v>1.3790582662235251</v>
      </c>
      <c r="BV238" s="56">
        <f t="shared" ca="1" si="215"/>
        <v>1.3790582662235251</v>
      </c>
      <c r="BW238" s="56">
        <f t="shared" ca="1" si="215"/>
        <v>1.3790582662235251</v>
      </c>
      <c r="BX238" s="56">
        <f t="shared" ca="1" si="215"/>
        <v>2.7581165324470502</v>
      </c>
      <c r="BY238" s="56">
        <f t="shared" ca="1" si="215"/>
        <v>4.1371747986705749</v>
      </c>
      <c r="BZ238" s="56">
        <f t="shared" ca="1" si="215"/>
        <v>6.895291331117626</v>
      </c>
      <c r="CA238" s="82">
        <f t="shared" ca="1" si="193"/>
        <v>13.790582662235252</v>
      </c>
      <c r="CB238" s="82">
        <f t="shared" ca="1" si="193"/>
        <v>27.581165324470504</v>
      </c>
      <c r="CC238" s="82">
        <f t="shared" ca="1" si="193"/>
        <v>55.162330648941008</v>
      </c>
      <c r="CD238" s="82">
        <f t="shared" ca="1" si="193"/>
        <v>110.32466129788202</v>
      </c>
      <c r="CE238" s="56">
        <f t="shared" ca="1" si="216"/>
        <v>0.68694993534810156</v>
      </c>
      <c r="CF238" s="56">
        <f t="shared" ca="1" si="216"/>
        <v>0.37209788164688834</v>
      </c>
      <c r="CG238" s="56">
        <f t="shared" ca="1" si="216"/>
        <v>0.23500918840856108</v>
      </c>
      <c r="CH238" s="56">
        <f t="shared" ca="1" si="216"/>
        <v>0.16236998471864217</v>
      </c>
      <c r="CI238" s="56">
        <f t="shared" ca="1" si="216"/>
        <v>0.14288558655240513</v>
      </c>
      <c r="CJ238" s="56">
        <f t="shared" ca="1" si="216"/>
        <v>0.14288558655240513</v>
      </c>
      <c r="CK238" s="56">
        <f t="shared" ca="1" si="216"/>
        <v>0.14288558655240513</v>
      </c>
      <c r="CL238" s="56">
        <f t="shared" ca="1" si="216"/>
        <v>0.14288558655240513</v>
      </c>
      <c r="CM238" s="56">
        <f t="shared" ca="1" si="216"/>
        <v>0.14288558655240513</v>
      </c>
      <c r="CN238" s="56">
        <f t="shared" ca="1" si="216"/>
        <v>0.14288558655240513</v>
      </c>
      <c r="CO238" s="56">
        <f t="shared" ca="1" si="216"/>
        <v>0.14288558655240513</v>
      </c>
      <c r="CP238" s="56">
        <f t="shared" ca="1" si="216"/>
        <v>0.28577117310481026</v>
      </c>
      <c r="CQ238" s="56">
        <f t="shared" ca="1" si="216"/>
        <v>0.42865675965721545</v>
      </c>
      <c r="CR238" s="56">
        <f t="shared" ca="1" si="216"/>
        <v>0.71442793276202565</v>
      </c>
      <c r="CS238" s="82">
        <f t="shared" ca="1" si="194"/>
        <v>1.4288558655240513</v>
      </c>
      <c r="CT238" s="82">
        <f t="shared" ca="1" si="194"/>
        <v>2.8577117310481026</v>
      </c>
      <c r="CU238" s="82">
        <f t="shared" ca="1" si="194"/>
        <v>5.7154234620962052</v>
      </c>
      <c r="CV238" s="82">
        <f t="shared" ca="1" si="194"/>
        <v>11.43084692419241</v>
      </c>
      <c r="CW238" s="56">
        <f t="shared" ca="1" si="217"/>
        <v>0.3724902719999999</v>
      </c>
      <c r="CX238" s="56">
        <f t="shared" ca="1" si="217"/>
        <v>0.20176556399999993</v>
      </c>
      <c r="CY238" s="56">
        <f t="shared" ca="1" si="217"/>
        <v>0.12743088252631574</v>
      </c>
      <c r="CZ238" s="56">
        <f t="shared" ca="1" si="217"/>
        <v>8.8043155199999959E-2</v>
      </c>
      <c r="DA238" s="56">
        <f t="shared" ca="1" si="217"/>
        <v>7.7477976575999974E-2</v>
      </c>
      <c r="DB238" s="56">
        <f t="shared" ca="1" si="217"/>
        <v>7.7477976575999974E-2</v>
      </c>
      <c r="DC238" s="56">
        <f t="shared" ca="1" si="217"/>
        <v>7.7477976575999974E-2</v>
      </c>
      <c r="DD238" s="56">
        <f t="shared" ca="1" si="217"/>
        <v>7.7477976575999974E-2</v>
      </c>
      <c r="DE238" s="56">
        <f t="shared" ca="1" si="217"/>
        <v>7.7477976575999974E-2</v>
      </c>
      <c r="DF238" s="56">
        <f t="shared" ca="1" si="217"/>
        <v>7.7477976575999974E-2</v>
      </c>
      <c r="DG238" s="56">
        <f t="shared" ca="1" si="217"/>
        <v>7.7477976575999974E-2</v>
      </c>
      <c r="DH238" s="56">
        <f t="shared" ca="1" si="217"/>
        <v>0.15495595315199995</v>
      </c>
      <c r="DI238" s="56">
        <f t="shared" ca="1" si="217"/>
        <v>0.23243392972799989</v>
      </c>
      <c r="DJ238" s="56">
        <f t="shared" ca="1" si="217"/>
        <v>0.38738988287999992</v>
      </c>
      <c r="DK238" s="82">
        <f t="shared" ca="1" si="195"/>
        <v>0.77477976575999985</v>
      </c>
      <c r="DL238" s="82">
        <f t="shared" ca="1" si="195"/>
        <v>1.5495595315199997</v>
      </c>
      <c r="DM238" s="82">
        <f t="shared" ca="1" si="195"/>
        <v>3.0991190630399994</v>
      </c>
      <c r="DN238" s="82">
        <f t="shared" ca="1" si="195"/>
        <v>6.1982381260799988</v>
      </c>
      <c r="DO238" s="56">
        <f t="shared" ca="1" si="218"/>
        <v>0.11310936371650385</v>
      </c>
      <c r="DP238" s="56">
        <f t="shared" ca="1" si="218"/>
        <v>6.1267572013106252E-2</v>
      </c>
      <c r="DQ238" s="56">
        <f t="shared" ca="1" si="218"/>
        <v>3.8695308639856575E-2</v>
      </c>
      <c r="DR238" s="56">
        <f t="shared" ca="1" si="218"/>
        <v>2.6734940514809995E-2</v>
      </c>
      <c r="DS238" s="56">
        <f t="shared" ca="1" si="218"/>
        <v>2.3526747653032799E-2</v>
      </c>
      <c r="DT238" s="56">
        <f t="shared" ca="1" si="218"/>
        <v>2.3526747653032799E-2</v>
      </c>
      <c r="DU238" s="56">
        <f t="shared" ca="1" si="218"/>
        <v>2.3526747653032799E-2</v>
      </c>
      <c r="DV238" s="56">
        <f t="shared" ca="1" si="218"/>
        <v>2.3526747653032799E-2</v>
      </c>
      <c r="DW238" s="56">
        <f t="shared" ca="1" si="218"/>
        <v>2.3526747653032799E-2</v>
      </c>
      <c r="DX238" s="56">
        <f t="shared" ca="1" si="218"/>
        <v>2.3526747653032799E-2</v>
      </c>
      <c r="DY238" s="56">
        <f t="shared" ca="1" si="218"/>
        <v>2.3526747653032799E-2</v>
      </c>
      <c r="DZ238" s="56">
        <f t="shared" ca="1" si="218"/>
        <v>4.7053495306065597E-2</v>
      </c>
      <c r="EA238" s="56">
        <f t="shared" ca="1" si="218"/>
        <v>7.0580242959098399E-2</v>
      </c>
      <c r="EB238" s="56">
        <f t="shared" ca="1" si="218"/>
        <v>0.117633738265164</v>
      </c>
      <c r="EC238" s="82">
        <f t="shared" ca="1" si="198"/>
        <v>0.23526747653032801</v>
      </c>
      <c r="ED238" s="82">
        <f t="shared" ca="1" si="198"/>
        <v>0.47053495306065601</v>
      </c>
      <c r="EE238" s="82">
        <f t="shared" ca="1" si="198"/>
        <v>0.94106990612131203</v>
      </c>
      <c r="EF238" s="82">
        <f t="shared" ca="1" si="196"/>
        <v>1.8821398122426241</v>
      </c>
      <c r="EG238" s="56">
        <f t="shared" ca="1" si="219"/>
        <v>3.2727466027384598E-2</v>
      </c>
      <c r="EH238" s="56">
        <f t="shared" ca="1" si="219"/>
        <v>1.7727377431499991E-2</v>
      </c>
      <c r="EI238" s="56">
        <f t="shared" ca="1" si="219"/>
        <v>1.1196238377789469E-2</v>
      </c>
      <c r="EJ238" s="56">
        <f t="shared" ca="1" si="219"/>
        <v>7.7355828791999953E-3</v>
      </c>
      <c r="EK238" s="56">
        <f t="shared" ca="1" si="219"/>
        <v>6.8073129336959966E-3</v>
      </c>
      <c r="EL238" s="56">
        <f t="shared" ca="1" si="219"/>
        <v>6.8073129336959966E-3</v>
      </c>
      <c r="EM238" s="56">
        <f t="shared" ca="1" si="219"/>
        <v>6.8073129336959966E-3</v>
      </c>
      <c r="EN238" s="56">
        <f t="shared" ca="1" si="219"/>
        <v>6.8073129336959966E-3</v>
      </c>
      <c r="EO238" s="56">
        <f t="shared" ca="1" si="219"/>
        <v>6.8073129336959966E-3</v>
      </c>
      <c r="EP238" s="56">
        <f t="shared" ca="1" si="219"/>
        <v>6.8073129336959966E-3</v>
      </c>
      <c r="EQ238" s="56">
        <f t="shared" ca="1" si="219"/>
        <v>6.8073129336959966E-3</v>
      </c>
      <c r="ER238" s="56">
        <f t="shared" ca="1" si="219"/>
        <v>1.3614625867391993E-2</v>
      </c>
      <c r="ES238" s="56">
        <f t="shared" ca="1" si="219"/>
        <v>2.0421938801087988E-2</v>
      </c>
      <c r="ET238" s="56">
        <f t="shared" ca="1" si="219"/>
        <v>3.4036564668479992E-2</v>
      </c>
      <c r="EU238" s="82">
        <f t="shared" ca="1" si="199"/>
        <v>6.8073129336959984E-2</v>
      </c>
      <c r="EV238" s="82">
        <f t="shared" ca="1" si="199"/>
        <v>0.13614625867391997</v>
      </c>
      <c r="EW238" s="82">
        <f t="shared" ca="1" si="199"/>
        <v>0.27229251734783994</v>
      </c>
      <c r="EX238" s="82">
        <f t="shared" ca="1" si="197"/>
        <v>0.54458503469567987</v>
      </c>
    </row>
    <row r="239" spans="19:154" x14ac:dyDescent="0.15">
      <c r="S239" s="56">
        <v>236</v>
      </c>
      <c r="T239" s="40">
        <f>引用信息!W258</f>
        <v>155.06969512008308</v>
      </c>
      <c r="U239" s="40">
        <f>引用信息!X258</f>
        <v>11.031022442160639</v>
      </c>
      <c r="V239" s="40">
        <f>引用信息!Y258</f>
        <v>4.4039159999999988</v>
      </c>
      <c r="W239" s="40">
        <f>引用信息!Z258</f>
        <v>1.18148120825625</v>
      </c>
      <c r="X239" s="40">
        <f>引用信息!AA258</f>
        <v>0.34185397949999985</v>
      </c>
      <c r="Y239" s="37">
        <f>IF(INT(求节点($J$4:$J$21,$I$4:$I$21,节奏总纲!AD239))&gt;$I$21,$I$21,INT(求节点($J$4:$J$21,$I$4:$I$21,节奏总纲!AD239)))</f>
        <v>18</v>
      </c>
      <c r="Z239" s="37">
        <f>IF(INT(求节点($J$4:$J$21,$I$4:$I$21,节奏总纲!AE239))&gt;$I$21,$I$21,INT(求节点($J$4:$J$21,$I$4:$I$21,节奏总纲!AE239)))</f>
        <v>18</v>
      </c>
      <c r="AA239" s="37">
        <f>IF(INT(求节点($J$4:$J$21,$I$4:$I$21,节奏总纲!AF239))&gt;$I$21,$I$21,INT(求节点($J$4:$J$21,$I$4:$I$21,节奏总纲!AF239)))</f>
        <v>18</v>
      </c>
      <c r="AB239" s="37">
        <f>IF(INT(求节点($J$4:$J$21,$I$4:$I$21,节奏总纲!AG239))&gt;$I$21,$I$21,INT(求节点($J$4:$J$21,$I$4:$I$21,节奏总纲!AG239)))</f>
        <v>18</v>
      </c>
      <c r="AC239" s="37">
        <f>IF(INT(求节点($J$4:$J$21,$I$4:$I$21,节奏总纲!AH239))&gt;$I$21,$I$21,INT(求节点($J$4:$J$21,$I$4:$I$21,节奏总纲!AH239)))</f>
        <v>18</v>
      </c>
      <c r="AD239" s="56">
        <f>('[2]功能-行军令'!F$7+'[2]功能-行军令'!F$14+24*60/'[2]功能-行军令'!$F$18)*'[2]功能-行军令'!$AJ$7</f>
        <v>27.599999999999998</v>
      </c>
      <c r="AE239" s="56">
        <f>('[2]功能-行军令'!G$7+'[2]功能-行军令'!G$14+24*60/'[2]功能-行军令'!$F$18)*'[2]功能-行军令'!$AJ$7</f>
        <v>40.199999999999996</v>
      </c>
      <c r="AF239" s="56">
        <f>('[2]功能-行军令'!H$7+'[2]功能-行军令'!H$14+24*60/'[2]功能-行军令'!$F$18)*'[2]功能-行军令'!$AJ$7</f>
        <v>54.6</v>
      </c>
      <c r="AG239" s="56">
        <f>('[2]功能-行军令'!I$7+'[2]功能-行军令'!I$14+24*60/'[2]功能-行军令'!$F$18)*'[2]功能-行军令'!$AJ$7</f>
        <v>61.8</v>
      </c>
      <c r="AH239" s="56">
        <f>('[2]功能-行军令'!J$7+'[2]功能-行军令'!J$14+24*60/'[2]功能-行军令'!$F$18)*'[2]功能-行军令'!$AJ$7</f>
        <v>61.8</v>
      </c>
      <c r="AI239" s="56"/>
      <c r="AK239" s="56"/>
      <c r="AL239" s="56">
        <v>236</v>
      </c>
      <c r="AM239" s="28">
        <f t="shared" ca="1" si="220"/>
        <v>7.7814871010653635</v>
      </c>
      <c r="AN239" s="28">
        <f t="shared" ca="1" si="220"/>
        <v>4.2149721797437385</v>
      </c>
      <c r="AO239" s="28">
        <f t="shared" ca="1" si="220"/>
        <v>2.6620876924697292</v>
      </c>
      <c r="AP239" s="28">
        <f t="shared" ca="1" si="220"/>
        <v>1.8392605875245402</v>
      </c>
      <c r="AQ239" s="28">
        <f t="shared" ca="1" si="220"/>
        <v>1.6185493170215957</v>
      </c>
      <c r="AR239" s="28">
        <f t="shared" ca="1" si="220"/>
        <v>1.6185493170215957</v>
      </c>
      <c r="AS239" s="28">
        <f t="shared" ca="1" si="220"/>
        <v>1.6185493170215957</v>
      </c>
      <c r="AT239" s="28">
        <f t="shared" ca="1" si="220"/>
        <v>1.6185493170215957</v>
      </c>
      <c r="AU239" s="28">
        <f t="shared" ca="1" si="214"/>
        <v>1.6185493170215957</v>
      </c>
      <c r="AV239" s="28">
        <f t="shared" ca="1" si="213"/>
        <v>1.6185493170215957</v>
      </c>
      <c r="AW239" s="28">
        <f t="shared" ca="1" si="213"/>
        <v>1.6185493170215957</v>
      </c>
      <c r="AX239" s="28">
        <f t="shared" ca="1" si="213"/>
        <v>3.2370986340431913</v>
      </c>
      <c r="AY239" s="28">
        <f t="shared" ca="1" si="213"/>
        <v>4.8556479510647872</v>
      </c>
      <c r="AZ239" s="28">
        <f t="shared" ca="1" si="213"/>
        <v>8.0927465851079798</v>
      </c>
      <c r="BA239" s="28">
        <f t="shared" ca="1" si="192"/>
        <v>16.18549317021596</v>
      </c>
      <c r="BB239" s="28">
        <f t="shared" ca="1" si="192"/>
        <v>32.370986340431919</v>
      </c>
      <c r="BC239" s="28">
        <f t="shared" ca="1" si="192"/>
        <v>64.741972680863839</v>
      </c>
      <c r="BD239" s="28">
        <f t="shared" ca="1" si="192"/>
        <v>129.48394536172768</v>
      </c>
      <c r="BE239" s="28"/>
      <c r="BF239" s="28">
        <f t="shared" ca="1" si="184"/>
        <v>286.79554350340993</v>
      </c>
      <c r="BG239" s="28"/>
      <c r="BI239" s="28"/>
      <c r="BJ239" s="28"/>
      <c r="BK239" s="28"/>
      <c r="BL239" s="56">
        <v>236</v>
      </c>
      <c r="BM239" s="56">
        <f t="shared" ca="1" si="215"/>
        <v>6.5844978235604499</v>
      </c>
      <c r="BN239" s="56">
        <f t="shared" ca="1" si="215"/>
        <v>3.5666029877619105</v>
      </c>
      <c r="BO239" s="56">
        <f t="shared" ca="1" si="215"/>
        <v>2.2525913606917327</v>
      </c>
      <c r="BP239" s="56">
        <f t="shared" ca="1" si="215"/>
        <v>1.5563358492051971</v>
      </c>
      <c r="BQ239" s="56">
        <f t="shared" ca="1" si="215"/>
        <v>1.3695755473005735</v>
      </c>
      <c r="BR239" s="56">
        <f t="shared" ca="1" si="215"/>
        <v>1.3695755473005735</v>
      </c>
      <c r="BS239" s="56">
        <f t="shared" ca="1" si="215"/>
        <v>1.3695755473005735</v>
      </c>
      <c r="BT239" s="56">
        <f t="shared" ca="1" si="215"/>
        <v>1.3695755473005735</v>
      </c>
      <c r="BU239" s="56">
        <f t="shared" ca="1" si="215"/>
        <v>1.3695755473005735</v>
      </c>
      <c r="BV239" s="56">
        <f t="shared" ca="1" si="215"/>
        <v>1.3695755473005735</v>
      </c>
      <c r="BW239" s="56">
        <f t="shared" ca="1" si="215"/>
        <v>1.3695755473005735</v>
      </c>
      <c r="BX239" s="56">
        <f t="shared" ca="1" si="215"/>
        <v>2.739151094601147</v>
      </c>
      <c r="BY239" s="56">
        <f t="shared" ca="1" si="215"/>
        <v>4.1087266419017201</v>
      </c>
      <c r="BZ239" s="56">
        <f t="shared" ca="1" si="215"/>
        <v>6.8478777365028689</v>
      </c>
      <c r="CA239" s="82">
        <f t="shared" ca="1" si="193"/>
        <v>13.695755473005738</v>
      </c>
      <c r="CB239" s="82">
        <f t="shared" ca="1" si="193"/>
        <v>27.391510946011476</v>
      </c>
      <c r="CC239" s="82">
        <f t="shared" ca="1" si="193"/>
        <v>54.783021892022951</v>
      </c>
      <c r="CD239" s="82">
        <f t="shared" ca="1" si="193"/>
        <v>109.5660437840459</v>
      </c>
      <c r="CE239" s="56">
        <f t="shared" ca="1" si="216"/>
        <v>0.68222631103824249</v>
      </c>
      <c r="CF239" s="56">
        <f t="shared" ca="1" si="216"/>
        <v>0.3695392518123814</v>
      </c>
      <c r="CG239" s="56">
        <f t="shared" ca="1" si="216"/>
        <v>0.23339321167097771</v>
      </c>
      <c r="CH239" s="56">
        <f t="shared" ca="1" si="216"/>
        <v>0.16125349169994821</v>
      </c>
      <c r="CI239" s="56">
        <f t="shared" ca="1" si="216"/>
        <v>0.14190307269595445</v>
      </c>
      <c r="CJ239" s="56">
        <f t="shared" ca="1" si="216"/>
        <v>0.14190307269595445</v>
      </c>
      <c r="CK239" s="56">
        <f t="shared" ca="1" si="216"/>
        <v>0.14190307269595445</v>
      </c>
      <c r="CL239" s="56">
        <f t="shared" ca="1" si="216"/>
        <v>0.14190307269595445</v>
      </c>
      <c r="CM239" s="56">
        <f t="shared" ca="1" si="216"/>
        <v>0.14190307269595445</v>
      </c>
      <c r="CN239" s="56">
        <f t="shared" ca="1" si="216"/>
        <v>0.14190307269595445</v>
      </c>
      <c r="CO239" s="56">
        <f t="shared" ca="1" si="216"/>
        <v>0.14190307269595445</v>
      </c>
      <c r="CP239" s="56">
        <f t="shared" ca="1" si="216"/>
        <v>0.2838061453919089</v>
      </c>
      <c r="CQ239" s="56">
        <f t="shared" ca="1" si="216"/>
        <v>0.42570921808786333</v>
      </c>
      <c r="CR239" s="56">
        <f t="shared" ca="1" si="216"/>
        <v>0.70951536347977218</v>
      </c>
      <c r="CS239" s="82">
        <f t="shared" ca="1" si="194"/>
        <v>1.4190307269595444</v>
      </c>
      <c r="CT239" s="82">
        <f t="shared" ca="1" si="194"/>
        <v>2.8380614539190887</v>
      </c>
      <c r="CU239" s="82">
        <f t="shared" ca="1" si="194"/>
        <v>5.6761229078381774</v>
      </c>
      <c r="CV239" s="82">
        <f t="shared" ca="1" si="194"/>
        <v>11.352245815676355</v>
      </c>
      <c r="CW239" s="56">
        <f t="shared" ca="1" si="217"/>
        <v>0.36992894399999987</v>
      </c>
      <c r="CX239" s="56">
        <f t="shared" ca="1" si="217"/>
        <v>0.20037817799999993</v>
      </c>
      <c r="CY239" s="56">
        <f t="shared" ca="1" si="217"/>
        <v>0.12655463873684206</v>
      </c>
      <c r="CZ239" s="56">
        <f t="shared" ca="1" si="217"/>
        <v>8.7437750399999958E-2</v>
      </c>
      <c r="DA239" s="56">
        <f t="shared" ca="1" si="217"/>
        <v>7.6945220351999979E-2</v>
      </c>
      <c r="DB239" s="56">
        <f t="shared" ca="1" si="217"/>
        <v>7.6945220351999979E-2</v>
      </c>
      <c r="DC239" s="56">
        <f t="shared" ca="1" si="217"/>
        <v>7.6945220351999979E-2</v>
      </c>
      <c r="DD239" s="56">
        <f t="shared" ca="1" si="217"/>
        <v>7.6945220351999979E-2</v>
      </c>
      <c r="DE239" s="56">
        <f t="shared" ca="1" si="217"/>
        <v>7.6945220351999979E-2</v>
      </c>
      <c r="DF239" s="56">
        <f t="shared" ca="1" si="217"/>
        <v>7.6945220351999979E-2</v>
      </c>
      <c r="DG239" s="56">
        <f t="shared" ca="1" si="217"/>
        <v>7.6945220351999979E-2</v>
      </c>
      <c r="DH239" s="56">
        <f t="shared" ca="1" si="217"/>
        <v>0.15389044070399996</v>
      </c>
      <c r="DI239" s="56">
        <f t="shared" ca="1" si="217"/>
        <v>0.23083566105599992</v>
      </c>
      <c r="DJ239" s="56">
        <f t="shared" ca="1" si="217"/>
        <v>0.38472610175999988</v>
      </c>
      <c r="DK239" s="82">
        <f t="shared" ca="1" si="195"/>
        <v>0.76945220351999977</v>
      </c>
      <c r="DL239" s="82">
        <f t="shared" ca="1" si="195"/>
        <v>1.5389044070399995</v>
      </c>
      <c r="DM239" s="82">
        <f t="shared" ca="1" si="195"/>
        <v>3.0778088140799991</v>
      </c>
      <c r="DN239" s="82">
        <f t="shared" ca="1" si="195"/>
        <v>6.1556176281599981</v>
      </c>
      <c r="DO239" s="56">
        <f t="shared" ca="1" si="218"/>
        <v>0.11233159795420963</v>
      </c>
      <c r="DP239" s="56">
        <f t="shared" ca="1" si="218"/>
        <v>6.0846282225196884E-2</v>
      </c>
      <c r="DQ239" s="56">
        <f t="shared" ca="1" si="218"/>
        <v>3.8429230879071713E-2</v>
      </c>
      <c r="DR239" s="56">
        <f t="shared" ca="1" si="218"/>
        <v>2.6551104970994999E-2</v>
      </c>
      <c r="DS239" s="56">
        <f t="shared" ca="1" si="218"/>
        <v>2.3364972374475601E-2</v>
      </c>
      <c r="DT239" s="56">
        <f t="shared" ca="1" si="218"/>
        <v>2.3364972374475601E-2</v>
      </c>
      <c r="DU239" s="56">
        <f t="shared" ca="1" si="218"/>
        <v>2.3364972374475601E-2</v>
      </c>
      <c r="DV239" s="56">
        <f t="shared" ca="1" si="218"/>
        <v>2.3364972374475601E-2</v>
      </c>
      <c r="DW239" s="56">
        <f t="shared" ca="1" si="218"/>
        <v>2.3364972374475601E-2</v>
      </c>
      <c r="DX239" s="56">
        <f t="shared" ca="1" si="218"/>
        <v>2.3364972374475601E-2</v>
      </c>
      <c r="DY239" s="56">
        <f t="shared" ca="1" si="218"/>
        <v>2.3364972374475601E-2</v>
      </c>
      <c r="DZ239" s="56">
        <f t="shared" ca="1" si="218"/>
        <v>4.6729944748951202E-2</v>
      </c>
      <c r="EA239" s="56">
        <f t="shared" ca="1" si="218"/>
        <v>7.0094917123426803E-2</v>
      </c>
      <c r="EB239" s="56">
        <f t="shared" ca="1" si="218"/>
        <v>0.11682486187237801</v>
      </c>
      <c r="EC239" s="82">
        <f t="shared" ca="1" si="198"/>
        <v>0.23364972374475601</v>
      </c>
      <c r="ED239" s="82">
        <f t="shared" ca="1" si="198"/>
        <v>0.46729944748951202</v>
      </c>
      <c r="EE239" s="82">
        <f t="shared" ca="1" si="198"/>
        <v>0.93459889497902404</v>
      </c>
      <c r="EF239" s="82">
        <f t="shared" ca="1" si="196"/>
        <v>1.8691977899580481</v>
      </c>
      <c r="EG239" s="56">
        <f t="shared" ca="1" si="219"/>
        <v>3.250242451246152E-2</v>
      </c>
      <c r="EH239" s="56">
        <f t="shared" ca="1" si="219"/>
        <v>1.7605479944249991E-2</v>
      </c>
      <c r="EI239" s="56">
        <f t="shared" ca="1" si="219"/>
        <v>1.1119250491105258E-2</v>
      </c>
      <c r="EJ239" s="56">
        <f t="shared" ca="1" si="219"/>
        <v>7.6823912483999952E-3</v>
      </c>
      <c r="EK239" s="56">
        <f t="shared" ca="1" si="219"/>
        <v>6.7605042985919963E-3</v>
      </c>
      <c r="EL239" s="56">
        <f t="shared" ca="1" si="219"/>
        <v>6.7605042985919963E-3</v>
      </c>
      <c r="EM239" s="56">
        <f t="shared" ca="1" si="219"/>
        <v>6.7605042985919963E-3</v>
      </c>
      <c r="EN239" s="56">
        <f t="shared" ca="1" si="219"/>
        <v>6.7605042985919963E-3</v>
      </c>
      <c r="EO239" s="56">
        <f t="shared" ca="1" si="219"/>
        <v>6.7605042985919963E-3</v>
      </c>
      <c r="EP239" s="56">
        <f t="shared" ca="1" si="219"/>
        <v>6.7605042985919963E-3</v>
      </c>
      <c r="EQ239" s="56">
        <f t="shared" ca="1" si="219"/>
        <v>6.7605042985919963E-3</v>
      </c>
      <c r="ER239" s="56">
        <f t="shared" ca="1" si="219"/>
        <v>1.3521008597183993E-2</v>
      </c>
      <c r="ES239" s="56">
        <f t="shared" ca="1" si="219"/>
        <v>2.028151289577599E-2</v>
      </c>
      <c r="ET239" s="56">
        <f t="shared" ca="1" si="219"/>
        <v>3.3802521492959987E-2</v>
      </c>
      <c r="EU239" s="82">
        <f t="shared" ca="1" si="199"/>
        <v>6.7605042985919975E-2</v>
      </c>
      <c r="EV239" s="82">
        <f t="shared" ca="1" si="199"/>
        <v>0.13521008597183995</v>
      </c>
      <c r="EW239" s="82">
        <f t="shared" ca="1" si="199"/>
        <v>0.2704201719436799</v>
      </c>
      <c r="EX239" s="82">
        <f t="shared" ca="1" si="197"/>
        <v>0.5408403438873598</v>
      </c>
    </row>
    <row r="240" spans="19:154" x14ac:dyDescent="0.15">
      <c r="S240" s="56">
        <v>237</v>
      </c>
      <c r="T240" s="40">
        <f>引用信息!W259</f>
        <v>153.9960177057996</v>
      </c>
      <c r="U240" s="40">
        <f>引用信息!X259</f>
        <v>10.954645432175353</v>
      </c>
      <c r="V240" s="40">
        <f>引用信息!Y259</f>
        <v>4.3734239999999991</v>
      </c>
      <c r="W240" s="40">
        <f>引用信息!Z259</f>
        <v>1.173300824025</v>
      </c>
      <c r="X240" s="40">
        <f>引用信息!AA259</f>
        <v>0.33948703799999991</v>
      </c>
      <c r="Y240" s="37">
        <f>IF(INT(求节点($J$4:$J$21,$I$4:$I$21,节奏总纲!AD240))&gt;$I$21,$I$21,INT(求节点($J$4:$J$21,$I$4:$I$21,节奏总纲!AD240)))</f>
        <v>18</v>
      </c>
      <c r="Z240" s="37">
        <f>IF(INT(求节点($J$4:$J$21,$I$4:$I$21,节奏总纲!AE240))&gt;$I$21,$I$21,INT(求节点($J$4:$J$21,$I$4:$I$21,节奏总纲!AE240)))</f>
        <v>18</v>
      </c>
      <c r="AA240" s="37">
        <f>IF(INT(求节点($J$4:$J$21,$I$4:$I$21,节奏总纲!AF240))&gt;$I$21,$I$21,INT(求节点($J$4:$J$21,$I$4:$I$21,节奏总纲!AF240)))</f>
        <v>18</v>
      </c>
      <c r="AB240" s="37">
        <f>IF(INT(求节点($J$4:$J$21,$I$4:$I$21,节奏总纲!AG240))&gt;$I$21,$I$21,INT(求节点($J$4:$J$21,$I$4:$I$21,节奏总纲!AG240)))</f>
        <v>18</v>
      </c>
      <c r="AC240" s="37">
        <f>IF(INT(求节点($J$4:$J$21,$I$4:$I$21,节奏总纲!AH240))&gt;$I$21,$I$21,INT(求节点($J$4:$J$21,$I$4:$I$21,节奏总纲!AH240)))</f>
        <v>18</v>
      </c>
      <c r="AD240" s="56">
        <f>('[2]功能-行军令'!F$7+'[2]功能-行军令'!F$14+24*60/'[2]功能-行军令'!$F$18)*'[2]功能-行军令'!$AJ$7</f>
        <v>27.599999999999998</v>
      </c>
      <c r="AE240" s="56">
        <f>('[2]功能-行军令'!G$7+'[2]功能-行军令'!G$14+24*60/'[2]功能-行军令'!$F$18)*'[2]功能-行军令'!$AJ$7</f>
        <v>40.199999999999996</v>
      </c>
      <c r="AF240" s="56">
        <f>('[2]功能-行军令'!H$7+'[2]功能-行军令'!H$14+24*60/'[2]功能-行军令'!$F$18)*'[2]功能-行军令'!$AJ$7</f>
        <v>54.6</v>
      </c>
      <c r="AG240" s="56">
        <f>('[2]功能-行军令'!I$7+'[2]功能-行军令'!I$14+24*60/'[2]功能-行军令'!$F$18)*'[2]功能-行军令'!$AJ$7</f>
        <v>61.8</v>
      </c>
      <c r="AH240" s="56">
        <f>('[2]功能-行军令'!J$7+'[2]功能-行军令'!J$14+24*60/'[2]功能-行军令'!$F$18)*'[2]功能-行军令'!$AJ$7</f>
        <v>61.8</v>
      </c>
      <c r="AI240" s="56"/>
      <c r="AK240" s="56"/>
      <c r="AL240" s="56">
        <v>237</v>
      </c>
      <c r="AM240" s="28">
        <f t="shared" ca="1" si="220"/>
        <v>7.7276093466564042</v>
      </c>
      <c r="AN240" s="28">
        <f t="shared" ca="1" si="220"/>
        <v>4.1857883961055524</v>
      </c>
      <c r="AO240" s="28">
        <f t="shared" ca="1" si="220"/>
        <v>2.6436558291192962</v>
      </c>
      <c r="AP240" s="28">
        <f t="shared" ca="1" si="220"/>
        <v>1.8265258455733315</v>
      </c>
      <c r="AQ240" s="28">
        <f t="shared" ca="1" si="220"/>
        <v>1.607342744104532</v>
      </c>
      <c r="AR240" s="28">
        <f t="shared" ca="1" si="220"/>
        <v>1.607342744104532</v>
      </c>
      <c r="AS240" s="28">
        <f t="shared" ca="1" si="220"/>
        <v>1.607342744104532</v>
      </c>
      <c r="AT240" s="28">
        <f t="shared" ca="1" si="220"/>
        <v>1.607342744104532</v>
      </c>
      <c r="AU240" s="28">
        <f t="shared" ca="1" si="214"/>
        <v>1.607342744104532</v>
      </c>
      <c r="AV240" s="28">
        <f t="shared" ref="AV240:AZ249" ca="1" si="221">SUMIF($BM$3:$EX$3,AV$3,$BM240:$EX240)</f>
        <v>1.607342744104532</v>
      </c>
      <c r="AW240" s="28">
        <f t="shared" ca="1" si="221"/>
        <v>1.607342744104532</v>
      </c>
      <c r="AX240" s="28">
        <f t="shared" ca="1" si="221"/>
        <v>3.2146854882090641</v>
      </c>
      <c r="AY240" s="28">
        <f t="shared" ca="1" si="221"/>
        <v>4.8220282323135963</v>
      </c>
      <c r="AZ240" s="28">
        <f t="shared" ca="1" si="221"/>
        <v>8.0367137205226609</v>
      </c>
      <c r="BA240" s="28">
        <f t="shared" ca="1" si="192"/>
        <v>16.073427441045322</v>
      </c>
      <c r="BB240" s="28">
        <f t="shared" ca="1" si="192"/>
        <v>32.146854882090643</v>
      </c>
      <c r="BC240" s="28">
        <f t="shared" ca="1" si="192"/>
        <v>64.293709764181287</v>
      </c>
      <c r="BD240" s="28">
        <f t="shared" ca="1" si="192"/>
        <v>128.58741952836257</v>
      </c>
      <c r="BE240" s="28"/>
      <c r="BF240" s="28">
        <f t="shared" ca="1" si="184"/>
        <v>284.80981768291144</v>
      </c>
      <c r="BG240" s="28"/>
      <c r="BI240" s="28"/>
      <c r="BJ240" s="28"/>
      <c r="BK240" s="28"/>
      <c r="BL240" s="56">
        <v>237</v>
      </c>
      <c r="BM240" s="56">
        <f t="shared" ca="1" si="215"/>
        <v>6.5389078287385676</v>
      </c>
      <c r="BN240" s="56">
        <f t="shared" ca="1" si="215"/>
        <v>3.5419084072333908</v>
      </c>
      <c r="BO240" s="56">
        <f t="shared" ca="1" si="215"/>
        <v>2.2369947835158257</v>
      </c>
      <c r="BP240" s="56">
        <f t="shared" ca="1" si="215"/>
        <v>1.5455600322472975</v>
      </c>
      <c r="BQ240" s="56">
        <f t="shared" ca="1" si="215"/>
        <v>1.3600928283776221</v>
      </c>
      <c r="BR240" s="56">
        <f t="shared" ca="1" si="215"/>
        <v>1.3600928283776221</v>
      </c>
      <c r="BS240" s="56">
        <f t="shared" ca="1" si="215"/>
        <v>1.3600928283776221</v>
      </c>
      <c r="BT240" s="56">
        <f t="shared" ca="1" si="215"/>
        <v>1.3600928283776221</v>
      </c>
      <c r="BU240" s="56">
        <f t="shared" ca="1" si="215"/>
        <v>1.3600928283776221</v>
      </c>
      <c r="BV240" s="56">
        <f t="shared" ca="1" si="215"/>
        <v>1.3600928283776221</v>
      </c>
      <c r="BW240" s="56">
        <f t="shared" ca="1" si="215"/>
        <v>1.3600928283776221</v>
      </c>
      <c r="BX240" s="56">
        <f t="shared" ca="1" si="215"/>
        <v>2.7201856567552443</v>
      </c>
      <c r="BY240" s="56">
        <f t="shared" ca="1" si="215"/>
        <v>4.0802784851328653</v>
      </c>
      <c r="BZ240" s="56">
        <f t="shared" ca="1" si="215"/>
        <v>6.80046414188811</v>
      </c>
      <c r="CA240" s="82">
        <f t="shared" ca="1" si="193"/>
        <v>13.60092828377622</v>
      </c>
      <c r="CB240" s="82">
        <f t="shared" ca="1" si="193"/>
        <v>27.20185656755244</v>
      </c>
      <c r="CC240" s="82">
        <f t="shared" ca="1" si="193"/>
        <v>54.40371313510488</v>
      </c>
      <c r="CD240" s="82">
        <f t="shared" ca="1" si="193"/>
        <v>108.80742627020976</v>
      </c>
      <c r="CE240" s="56">
        <f t="shared" ca="1" si="216"/>
        <v>0.67750268672838321</v>
      </c>
      <c r="CF240" s="56">
        <f t="shared" ca="1" si="216"/>
        <v>0.36698062197787423</v>
      </c>
      <c r="CG240" s="56">
        <f t="shared" ca="1" si="216"/>
        <v>0.23177723493339428</v>
      </c>
      <c r="CH240" s="56">
        <f t="shared" ca="1" si="216"/>
        <v>0.16013699868125419</v>
      </c>
      <c r="CI240" s="56">
        <f t="shared" ca="1" si="216"/>
        <v>0.14092055883950372</v>
      </c>
      <c r="CJ240" s="56">
        <f t="shared" ca="1" si="216"/>
        <v>0.14092055883950372</v>
      </c>
      <c r="CK240" s="56">
        <f t="shared" ca="1" si="216"/>
        <v>0.14092055883950372</v>
      </c>
      <c r="CL240" s="56">
        <f t="shared" ca="1" si="216"/>
        <v>0.14092055883950372</v>
      </c>
      <c r="CM240" s="56">
        <f t="shared" ca="1" si="216"/>
        <v>0.14092055883950372</v>
      </c>
      <c r="CN240" s="56">
        <f t="shared" ca="1" si="216"/>
        <v>0.14092055883950372</v>
      </c>
      <c r="CO240" s="56">
        <f t="shared" ca="1" si="216"/>
        <v>0.14092055883950372</v>
      </c>
      <c r="CP240" s="56">
        <f t="shared" ca="1" si="216"/>
        <v>0.28184111767900744</v>
      </c>
      <c r="CQ240" s="56">
        <f t="shared" ca="1" si="216"/>
        <v>0.42276167651851121</v>
      </c>
      <c r="CR240" s="56">
        <f t="shared" ca="1" si="216"/>
        <v>0.7046027941975187</v>
      </c>
      <c r="CS240" s="82">
        <f t="shared" ca="1" si="194"/>
        <v>1.4092055883950374</v>
      </c>
      <c r="CT240" s="82">
        <f t="shared" ca="1" si="194"/>
        <v>2.8184111767900748</v>
      </c>
      <c r="CU240" s="82">
        <f t="shared" ca="1" si="194"/>
        <v>5.6368223535801496</v>
      </c>
      <c r="CV240" s="82">
        <f t="shared" ca="1" si="194"/>
        <v>11.273644707160299</v>
      </c>
      <c r="CW240" s="56">
        <f t="shared" ca="1" si="217"/>
        <v>0.36736761600000001</v>
      </c>
      <c r="CX240" s="56">
        <f t="shared" ca="1" si="217"/>
        <v>0.198990792</v>
      </c>
      <c r="CY240" s="56">
        <f t="shared" ca="1" si="217"/>
        <v>0.1256783949473684</v>
      </c>
      <c r="CZ240" s="56">
        <f t="shared" ca="1" si="217"/>
        <v>8.6832345599999985E-2</v>
      </c>
      <c r="DA240" s="56">
        <f t="shared" ca="1" si="217"/>
        <v>7.6412464127999999E-2</v>
      </c>
      <c r="DB240" s="56">
        <f t="shared" ca="1" si="217"/>
        <v>7.6412464127999999E-2</v>
      </c>
      <c r="DC240" s="56">
        <f t="shared" ca="1" si="217"/>
        <v>7.6412464127999999E-2</v>
      </c>
      <c r="DD240" s="56">
        <f t="shared" ca="1" si="217"/>
        <v>7.6412464127999999E-2</v>
      </c>
      <c r="DE240" s="56">
        <f t="shared" ca="1" si="217"/>
        <v>7.6412464127999999E-2</v>
      </c>
      <c r="DF240" s="56">
        <f t="shared" ca="1" si="217"/>
        <v>7.6412464127999999E-2</v>
      </c>
      <c r="DG240" s="56">
        <f t="shared" ca="1" si="217"/>
        <v>7.6412464127999999E-2</v>
      </c>
      <c r="DH240" s="56">
        <f t="shared" ca="1" si="217"/>
        <v>0.152824928256</v>
      </c>
      <c r="DI240" s="56">
        <f t="shared" ca="1" si="217"/>
        <v>0.22923739238399995</v>
      </c>
      <c r="DJ240" s="56">
        <f t="shared" ca="1" si="217"/>
        <v>0.38206232063999995</v>
      </c>
      <c r="DK240" s="82">
        <f t="shared" ca="1" si="195"/>
        <v>0.76412464127999991</v>
      </c>
      <c r="DL240" s="82">
        <f t="shared" ca="1" si="195"/>
        <v>1.5282492825599998</v>
      </c>
      <c r="DM240" s="82">
        <f t="shared" ca="1" si="195"/>
        <v>3.0564985651199996</v>
      </c>
      <c r="DN240" s="82">
        <f t="shared" ca="1" si="195"/>
        <v>6.1129971302399992</v>
      </c>
      <c r="DO240" s="56">
        <f t="shared" ca="1" si="218"/>
        <v>0.11155383219191538</v>
      </c>
      <c r="DP240" s="56">
        <f t="shared" ca="1" si="218"/>
        <v>6.0424992437287495E-2</v>
      </c>
      <c r="DQ240" s="56">
        <f t="shared" ca="1" si="218"/>
        <v>3.8163153118286837E-2</v>
      </c>
      <c r="DR240" s="56">
        <f t="shared" ca="1" si="218"/>
        <v>2.6367269427179995E-2</v>
      </c>
      <c r="DS240" s="56">
        <f t="shared" ca="1" si="218"/>
        <v>2.3203197095918397E-2</v>
      </c>
      <c r="DT240" s="56">
        <f t="shared" ca="1" si="218"/>
        <v>2.3203197095918397E-2</v>
      </c>
      <c r="DU240" s="56">
        <f t="shared" ca="1" si="218"/>
        <v>2.3203197095918397E-2</v>
      </c>
      <c r="DV240" s="56">
        <f t="shared" ca="1" si="218"/>
        <v>2.3203197095918397E-2</v>
      </c>
      <c r="DW240" s="56">
        <f t="shared" ca="1" si="218"/>
        <v>2.3203197095918397E-2</v>
      </c>
      <c r="DX240" s="56">
        <f t="shared" ca="1" si="218"/>
        <v>2.3203197095918397E-2</v>
      </c>
      <c r="DY240" s="56">
        <f t="shared" ca="1" si="218"/>
        <v>2.3203197095918397E-2</v>
      </c>
      <c r="DZ240" s="56">
        <f t="shared" ca="1" si="218"/>
        <v>4.6406394191836793E-2</v>
      </c>
      <c r="EA240" s="56">
        <f t="shared" ca="1" si="218"/>
        <v>6.9609591287755193E-2</v>
      </c>
      <c r="EB240" s="56">
        <f t="shared" ca="1" si="218"/>
        <v>0.11601598547959201</v>
      </c>
      <c r="EC240" s="82">
        <f t="shared" ca="1" si="198"/>
        <v>0.23203197095918401</v>
      </c>
      <c r="ED240" s="82">
        <f t="shared" ca="1" si="198"/>
        <v>0.46406394191836803</v>
      </c>
      <c r="EE240" s="82">
        <f t="shared" ca="1" si="198"/>
        <v>0.92812788383673606</v>
      </c>
      <c r="EF240" s="82">
        <f t="shared" ca="1" si="196"/>
        <v>1.8562557676734721</v>
      </c>
      <c r="EG240" s="56">
        <f t="shared" ca="1" si="219"/>
        <v>3.2277382997538455E-2</v>
      </c>
      <c r="EH240" s="56">
        <f t="shared" ca="1" si="219"/>
        <v>1.7483582456999994E-2</v>
      </c>
      <c r="EI240" s="56">
        <f t="shared" ca="1" si="219"/>
        <v>1.104226260442105E-2</v>
      </c>
      <c r="EJ240" s="56">
        <f t="shared" ca="1" si="219"/>
        <v>7.6291996175999969E-3</v>
      </c>
      <c r="EK240" s="56">
        <f t="shared" ca="1" si="219"/>
        <v>6.7136956634879985E-3</v>
      </c>
      <c r="EL240" s="56">
        <f t="shared" ca="1" si="219"/>
        <v>6.7136956634879985E-3</v>
      </c>
      <c r="EM240" s="56">
        <f t="shared" ca="1" si="219"/>
        <v>6.7136956634879985E-3</v>
      </c>
      <c r="EN240" s="56">
        <f t="shared" ca="1" si="219"/>
        <v>6.7136956634879985E-3</v>
      </c>
      <c r="EO240" s="56">
        <f t="shared" ca="1" si="219"/>
        <v>6.7136956634879985E-3</v>
      </c>
      <c r="EP240" s="56">
        <f t="shared" ca="1" si="219"/>
        <v>6.7136956634879985E-3</v>
      </c>
      <c r="EQ240" s="56">
        <f t="shared" ca="1" si="219"/>
        <v>6.7136956634879985E-3</v>
      </c>
      <c r="ER240" s="56">
        <f t="shared" ca="1" si="219"/>
        <v>1.3427391326975997E-2</v>
      </c>
      <c r="ES240" s="56">
        <f t="shared" ca="1" si="219"/>
        <v>2.0141086990463995E-2</v>
      </c>
      <c r="ET240" s="56">
        <f t="shared" ca="1" si="219"/>
        <v>3.356847831743999E-2</v>
      </c>
      <c r="EU240" s="82">
        <f t="shared" ca="1" si="199"/>
        <v>6.713695663487998E-2</v>
      </c>
      <c r="EV240" s="82">
        <f t="shared" ca="1" si="199"/>
        <v>0.13427391326975996</v>
      </c>
      <c r="EW240" s="82">
        <f t="shared" ca="1" si="199"/>
        <v>0.26854782653951992</v>
      </c>
      <c r="EX240" s="82">
        <f t="shared" ca="1" si="197"/>
        <v>0.53709565307903984</v>
      </c>
    </row>
    <row r="241" spans="19:154" x14ac:dyDescent="0.15">
      <c r="S241" s="56">
        <v>238</v>
      </c>
      <c r="T241" s="40">
        <f>引用信息!W260</f>
        <v>152.92234029151612</v>
      </c>
      <c r="U241" s="40">
        <f>引用信息!X260</f>
        <v>10.878268422190065</v>
      </c>
      <c r="V241" s="40">
        <f>引用信息!Y260</f>
        <v>4.3429319999999985</v>
      </c>
      <c r="W241" s="40">
        <f>引用信息!Z260</f>
        <v>1.16512043979375</v>
      </c>
      <c r="X241" s="40">
        <f>引用信息!AA260</f>
        <v>0.33712009649999986</v>
      </c>
      <c r="Y241" s="37">
        <f>IF(INT(求节点($J$4:$J$21,$I$4:$I$21,节奏总纲!AD241))&gt;$I$21,$I$21,INT(求节点($J$4:$J$21,$I$4:$I$21,节奏总纲!AD241)))</f>
        <v>18</v>
      </c>
      <c r="Z241" s="37">
        <f>IF(INT(求节点($J$4:$J$21,$I$4:$I$21,节奏总纲!AE241))&gt;$I$21,$I$21,INT(求节点($J$4:$J$21,$I$4:$I$21,节奏总纲!AE241)))</f>
        <v>18</v>
      </c>
      <c r="AA241" s="37">
        <f>IF(INT(求节点($J$4:$J$21,$I$4:$I$21,节奏总纲!AF241))&gt;$I$21,$I$21,INT(求节点($J$4:$J$21,$I$4:$I$21,节奏总纲!AF241)))</f>
        <v>18</v>
      </c>
      <c r="AB241" s="37">
        <f>IF(INT(求节点($J$4:$J$21,$I$4:$I$21,节奏总纲!AG241))&gt;$I$21,$I$21,INT(求节点($J$4:$J$21,$I$4:$I$21,节奏总纲!AG241)))</f>
        <v>18</v>
      </c>
      <c r="AC241" s="37">
        <f>IF(INT(求节点($J$4:$J$21,$I$4:$I$21,节奏总纲!AH241))&gt;$I$21,$I$21,INT(求节点($J$4:$J$21,$I$4:$I$21,节奏总纲!AH241)))</f>
        <v>18</v>
      </c>
      <c r="AD241" s="56">
        <f>('[2]功能-行军令'!F$7+'[2]功能-行军令'!F$14+24*60/'[2]功能-行军令'!$F$18)*'[2]功能-行军令'!$AJ$7</f>
        <v>27.599999999999998</v>
      </c>
      <c r="AE241" s="56">
        <f>('[2]功能-行军令'!G$7+'[2]功能-行军令'!G$14+24*60/'[2]功能-行军令'!$F$18)*'[2]功能-行军令'!$AJ$7</f>
        <v>40.199999999999996</v>
      </c>
      <c r="AF241" s="56">
        <f>('[2]功能-行军令'!H$7+'[2]功能-行军令'!H$14+24*60/'[2]功能-行军令'!$F$18)*'[2]功能-行军令'!$AJ$7</f>
        <v>54.6</v>
      </c>
      <c r="AG241" s="56">
        <f>('[2]功能-行军令'!I$7+'[2]功能-行军令'!I$14+24*60/'[2]功能-行军令'!$F$18)*'[2]功能-行军令'!$AJ$7</f>
        <v>61.8</v>
      </c>
      <c r="AH241" s="56">
        <f>('[2]功能-行军令'!J$7+'[2]功能-行军令'!J$14+24*60/'[2]功能-行军令'!$F$18)*'[2]功能-行军令'!$AJ$7</f>
        <v>61.8</v>
      </c>
      <c r="AI241" s="56"/>
      <c r="AK241" s="56"/>
      <c r="AL241" s="56">
        <v>238</v>
      </c>
      <c r="AM241" s="28">
        <f t="shared" ca="1" si="220"/>
        <v>7.6737315922474441</v>
      </c>
      <c r="AN241" s="28">
        <f t="shared" ca="1" si="220"/>
        <v>4.1566046124673655</v>
      </c>
      <c r="AO241" s="28">
        <f t="shared" ca="1" si="220"/>
        <v>2.6252239657688623</v>
      </c>
      <c r="AP241" s="28">
        <f t="shared" ca="1" si="220"/>
        <v>1.813791103622123</v>
      </c>
      <c r="AQ241" s="28">
        <f t="shared" ca="1" si="220"/>
        <v>1.5961361711874682</v>
      </c>
      <c r="AR241" s="28">
        <f t="shared" ca="1" si="220"/>
        <v>1.5961361711874682</v>
      </c>
      <c r="AS241" s="28">
        <f t="shared" ca="1" si="220"/>
        <v>1.5961361711874682</v>
      </c>
      <c r="AT241" s="28">
        <f t="shared" ca="1" si="220"/>
        <v>1.5961361711874682</v>
      </c>
      <c r="AU241" s="28">
        <f t="shared" ca="1" si="214"/>
        <v>1.5961361711874682</v>
      </c>
      <c r="AV241" s="28">
        <f t="shared" ca="1" si="221"/>
        <v>1.5961361711874682</v>
      </c>
      <c r="AW241" s="28">
        <f t="shared" ca="1" si="221"/>
        <v>1.5961361711874682</v>
      </c>
      <c r="AX241" s="28">
        <f t="shared" ca="1" si="221"/>
        <v>3.1922723423749364</v>
      </c>
      <c r="AY241" s="28">
        <f t="shared" ca="1" si="221"/>
        <v>4.7884085135624055</v>
      </c>
      <c r="AZ241" s="28">
        <f t="shared" ca="1" si="221"/>
        <v>7.9806808559373419</v>
      </c>
      <c r="BA241" s="28">
        <f t="shared" ca="1" si="192"/>
        <v>15.961361711874684</v>
      </c>
      <c r="BB241" s="28">
        <f t="shared" ca="1" si="192"/>
        <v>31.922723423749368</v>
      </c>
      <c r="BC241" s="28">
        <f t="shared" ca="1" si="192"/>
        <v>63.845446847498735</v>
      </c>
      <c r="BD241" s="28">
        <f t="shared" ca="1" si="192"/>
        <v>127.69089369499747</v>
      </c>
      <c r="BE241" s="28"/>
      <c r="BF241" s="28">
        <f t="shared" ca="1" si="184"/>
        <v>282.82409186241296</v>
      </c>
      <c r="BG241" s="28"/>
      <c r="BI241" s="28"/>
      <c r="BJ241" s="28"/>
      <c r="BK241" s="28"/>
      <c r="BL241" s="56">
        <v>238</v>
      </c>
      <c r="BM241" s="56">
        <f t="shared" ca="1" si="215"/>
        <v>6.4933178339166835</v>
      </c>
      <c r="BN241" s="56">
        <f t="shared" ca="1" si="215"/>
        <v>3.5172138267048703</v>
      </c>
      <c r="BO241" s="56">
        <f t="shared" ca="1" si="215"/>
        <v>2.2213982063399182</v>
      </c>
      <c r="BP241" s="56">
        <f t="shared" ca="1" si="215"/>
        <v>1.5347842152893978</v>
      </c>
      <c r="BQ241" s="56">
        <f t="shared" ca="1" si="215"/>
        <v>1.3506101094546703</v>
      </c>
      <c r="BR241" s="56">
        <f t="shared" ca="1" si="215"/>
        <v>1.3506101094546703</v>
      </c>
      <c r="BS241" s="56">
        <f t="shared" ca="1" si="215"/>
        <v>1.3506101094546703</v>
      </c>
      <c r="BT241" s="56">
        <f t="shared" ca="1" si="215"/>
        <v>1.3506101094546703</v>
      </c>
      <c r="BU241" s="56">
        <f t="shared" ca="1" si="215"/>
        <v>1.3506101094546703</v>
      </c>
      <c r="BV241" s="56">
        <f t="shared" ca="1" si="215"/>
        <v>1.3506101094546703</v>
      </c>
      <c r="BW241" s="56">
        <f t="shared" ca="1" si="215"/>
        <v>1.3506101094546703</v>
      </c>
      <c r="BX241" s="56">
        <f t="shared" ca="1" si="215"/>
        <v>2.7012202189093406</v>
      </c>
      <c r="BY241" s="56">
        <f t="shared" ca="1" si="215"/>
        <v>4.0518303283640105</v>
      </c>
      <c r="BZ241" s="56">
        <f t="shared" ca="1" si="215"/>
        <v>6.753050547273352</v>
      </c>
      <c r="CA241" s="82">
        <f t="shared" ca="1" si="193"/>
        <v>13.506101094546704</v>
      </c>
      <c r="CB241" s="82">
        <f t="shared" ca="1" si="193"/>
        <v>27.012202189093408</v>
      </c>
      <c r="CC241" s="82">
        <f t="shared" ca="1" si="193"/>
        <v>54.024404378186816</v>
      </c>
      <c r="CD241" s="82">
        <f t="shared" ca="1" si="193"/>
        <v>108.04880875637363</v>
      </c>
      <c r="CE241" s="56">
        <f t="shared" ca="1" si="216"/>
        <v>0.67277906241852392</v>
      </c>
      <c r="CF241" s="56">
        <f t="shared" ca="1" si="216"/>
        <v>0.36442199214336712</v>
      </c>
      <c r="CG241" s="56">
        <f t="shared" ca="1" si="216"/>
        <v>0.23016125819581082</v>
      </c>
      <c r="CH241" s="56">
        <f t="shared" ca="1" si="216"/>
        <v>0.15902050566256018</v>
      </c>
      <c r="CI241" s="56">
        <f t="shared" ca="1" si="216"/>
        <v>0.13993804498305298</v>
      </c>
      <c r="CJ241" s="56">
        <f t="shared" ca="1" si="216"/>
        <v>0.13993804498305298</v>
      </c>
      <c r="CK241" s="56">
        <f t="shared" ca="1" si="216"/>
        <v>0.13993804498305298</v>
      </c>
      <c r="CL241" s="56">
        <f t="shared" ca="1" si="216"/>
        <v>0.13993804498305298</v>
      </c>
      <c r="CM241" s="56">
        <f t="shared" ca="1" si="216"/>
        <v>0.13993804498305298</v>
      </c>
      <c r="CN241" s="56">
        <f t="shared" ca="1" si="216"/>
        <v>0.13993804498305298</v>
      </c>
      <c r="CO241" s="56">
        <f t="shared" ca="1" si="216"/>
        <v>0.13993804498305298</v>
      </c>
      <c r="CP241" s="56">
        <f t="shared" ca="1" si="216"/>
        <v>0.27987608996610597</v>
      </c>
      <c r="CQ241" s="56">
        <f t="shared" ca="1" si="216"/>
        <v>0.41981413494915892</v>
      </c>
      <c r="CR241" s="56">
        <f t="shared" ca="1" si="216"/>
        <v>0.69969022491526489</v>
      </c>
      <c r="CS241" s="82">
        <f t="shared" ca="1" si="194"/>
        <v>1.3993804498305298</v>
      </c>
      <c r="CT241" s="82">
        <f t="shared" ca="1" si="194"/>
        <v>2.7987608996610596</v>
      </c>
      <c r="CU241" s="82">
        <f t="shared" ca="1" si="194"/>
        <v>5.5975217993221191</v>
      </c>
      <c r="CV241" s="82">
        <f t="shared" ca="1" si="194"/>
        <v>11.195043598644238</v>
      </c>
      <c r="CW241" s="56">
        <f t="shared" ca="1" si="217"/>
        <v>0.36480628799999987</v>
      </c>
      <c r="CX241" s="56">
        <f t="shared" ca="1" si="217"/>
        <v>0.19760340599999993</v>
      </c>
      <c r="CY241" s="56">
        <f t="shared" ca="1" si="217"/>
        <v>0.12480215115789468</v>
      </c>
      <c r="CZ241" s="56">
        <f t="shared" ca="1" si="217"/>
        <v>8.6226940799999957E-2</v>
      </c>
      <c r="DA241" s="56">
        <f t="shared" ca="1" si="217"/>
        <v>7.5879707903999977E-2</v>
      </c>
      <c r="DB241" s="56">
        <f t="shared" ca="1" si="217"/>
        <v>7.5879707903999977E-2</v>
      </c>
      <c r="DC241" s="56">
        <f t="shared" ca="1" si="217"/>
        <v>7.5879707903999977E-2</v>
      </c>
      <c r="DD241" s="56">
        <f t="shared" ca="1" si="217"/>
        <v>7.5879707903999977E-2</v>
      </c>
      <c r="DE241" s="56">
        <f t="shared" ca="1" si="217"/>
        <v>7.5879707903999977E-2</v>
      </c>
      <c r="DF241" s="56">
        <f t="shared" ca="1" si="217"/>
        <v>7.5879707903999977E-2</v>
      </c>
      <c r="DG241" s="56">
        <f t="shared" ca="1" si="217"/>
        <v>7.5879707903999977E-2</v>
      </c>
      <c r="DH241" s="56">
        <f t="shared" ca="1" si="217"/>
        <v>0.15175941580799995</v>
      </c>
      <c r="DI241" s="56">
        <f t="shared" ca="1" si="217"/>
        <v>0.22763912371199993</v>
      </c>
      <c r="DJ241" s="56">
        <f t="shared" ca="1" si="217"/>
        <v>0.37939853951999991</v>
      </c>
      <c r="DK241" s="82">
        <f t="shared" ca="1" si="195"/>
        <v>0.75879707903999982</v>
      </c>
      <c r="DL241" s="82">
        <f t="shared" ca="1" si="195"/>
        <v>1.5175941580799996</v>
      </c>
      <c r="DM241" s="82">
        <f t="shared" ca="1" si="195"/>
        <v>3.0351883161599993</v>
      </c>
      <c r="DN241" s="82">
        <f t="shared" ca="1" si="195"/>
        <v>6.0703766323199986</v>
      </c>
      <c r="DO241" s="56">
        <f t="shared" ca="1" si="218"/>
        <v>0.11077606642962115</v>
      </c>
      <c r="DP241" s="56">
        <f t="shared" ca="1" si="218"/>
        <v>6.0003702649378127E-2</v>
      </c>
      <c r="DQ241" s="56">
        <f t="shared" ca="1" si="218"/>
        <v>3.7897075357501975E-2</v>
      </c>
      <c r="DR241" s="56">
        <f t="shared" ca="1" si="218"/>
        <v>2.6183433883364998E-2</v>
      </c>
      <c r="DS241" s="56">
        <f t="shared" ca="1" si="218"/>
        <v>2.3041421817361199E-2</v>
      </c>
      <c r="DT241" s="56">
        <f t="shared" ca="1" si="218"/>
        <v>2.3041421817361199E-2</v>
      </c>
      <c r="DU241" s="56">
        <f t="shared" ca="1" si="218"/>
        <v>2.3041421817361199E-2</v>
      </c>
      <c r="DV241" s="56">
        <f t="shared" ca="1" si="218"/>
        <v>2.3041421817361199E-2</v>
      </c>
      <c r="DW241" s="56">
        <f t="shared" ca="1" si="218"/>
        <v>2.3041421817361199E-2</v>
      </c>
      <c r="DX241" s="56">
        <f t="shared" ca="1" si="218"/>
        <v>2.3041421817361199E-2</v>
      </c>
      <c r="DY241" s="56">
        <f t="shared" ca="1" si="218"/>
        <v>2.3041421817361199E-2</v>
      </c>
      <c r="DZ241" s="56">
        <f t="shared" ca="1" si="218"/>
        <v>4.6082843634722398E-2</v>
      </c>
      <c r="EA241" s="56">
        <f t="shared" ca="1" si="218"/>
        <v>6.9124265452083611E-2</v>
      </c>
      <c r="EB241" s="56">
        <f t="shared" ca="1" si="218"/>
        <v>0.11520710908680599</v>
      </c>
      <c r="EC241" s="82">
        <f t="shared" ca="1" si="198"/>
        <v>0.23041421817361199</v>
      </c>
      <c r="ED241" s="82">
        <f t="shared" ca="1" si="198"/>
        <v>0.46082843634722398</v>
      </c>
      <c r="EE241" s="82">
        <f t="shared" ca="1" si="198"/>
        <v>0.92165687269444796</v>
      </c>
      <c r="EF241" s="82">
        <f t="shared" ca="1" si="196"/>
        <v>1.8433137453888959</v>
      </c>
      <c r="EG241" s="56">
        <f t="shared" ca="1" si="219"/>
        <v>3.2052341482615369E-2</v>
      </c>
      <c r="EH241" s="56">
        <f t="shared" ca="1" si="219"/>
        <v>1.7361684969749994E-2</v>
      </c>
      <c r="EI241" s="56">
        <f t="shared" ca="1" si="219"/>
        <v>1.0965274717736838E-2</v>
      </c>
      <c r="EJ241" s="56">
        <f t="shared" ca="1" si="219"/>
        <v>7.5760079867999959E-3</v>
      </c>
      <c r="EK241" s="56">
        <f t="shared" ca="1" si="219"/>
        <v>6.6668870283839972E-3</v>
      </c>
      <c r="EL241" s="56">
        <f t="shared" ca="1" si="219"/>
        <v>6.6668870283839972E-3</v>
      </c>
      <c r="EM241" s="56">
        <f t="shared" ca="1" si="219"/>
        <v>6.6668870283839972E-3</v>
      </c>
      <c r="EN241" s="56">
        <f t="shared" ca="1" si="219"/>
        <v>6.6668870283839972E-3</v>
      </c>
      <c r="EO241" s="56">
        <f t="shared" ca="1" si="219"/>
        <v>6.6668870283839972E-3</v>
      </c>
      <c r="EP241" s="56">
        <f t="shared" ca="1" si="219"/>
        <v>6.6668870283839972E-3</v>
      </c>
      <c r="EQ241" s="56">
        <f t="shared" ca="1" si="219"/>
        <v>6.6668870283839972E-3</v>
      </c>
      <c r="ER241" s="56">
        <f t="shared" ca="1" si="219"/>
        <v>1.3333774056767994E-2</v>
      </c>
      <c r="ES241" s="56">
        <f t="shared" ca="1" si="219"/>
        <v>2.0000661085151989E-2</v>
      </c>
      <c r="ET241" s="56">
        <f t="shared" ca="1" si="219"/>
        <v>3.3334435141919985E-2</v>
      </c>
      <c r="EU241" s="82">
        <f t="shared" ca="1" si="199"/>
        <v>6.666887028383997E-2</v>
      </c>
      <c r="EV241" s="82">
        <f t="shared" ca="1" si="199"/>
        <v>0.13333774056767994</v>
      </c>
      <c r="EW241" s="82">
        <f t="shared" ca="1" si="199"/>
        <v>0.26667548113535988</v>
      </c>
      <c r="EX241" s="82">
        <f t="shared" ca="1" si="197"/>
        <v>0.53335096227071976</v>
      </c>
    </row>
    <row r="242" spans="19:154" x14ac:dyDescent="0.15">
      <c r="S242" s="56">
        <v>239</v>
      </c>
      <c r="T242" s="40">
        <f>引用信息!W261</f>
        <v>151.84866287723267</v>
      </c>
      <c r="U242" s="40">
        <f>引用信息!X261</f>
        <v>10.801891412204778</v>
      </c>
      <c r="V242" s="40">
        <f>引用信息!Y261</f>
        <v>4.3124399999999987</v>
      </c>
      <c r="W242" s="40">
        <f>引用信息!Z261</f>
        <v>1.1569400555625</v>
      </c>
      <c r="X242" s="40">
        <f>引用信息!AA261</f>
        <v>0.33475315499999986</v>
      </c>
      <c r="Y242" s="37">
        <f>IF(INT(求节点($J$4:$J$21,$I$4:$I$21,节奏总纲!AD242))&gt;$I$21,$I$21,INT(求节点($J$4:$J$21,$I$4:$I$21,节奏总纲!AD242)))</f>
        <v>18</v>
      </c>
      <c r="Z242" s="37">
        <f>IF(INT(求节点($J$4:$J$21,$I$4:$I$21,节奏总纲!AE242))&gt;$I$21,$I$21,INT(求节点($J$4:$J$21,$I$4:$I$21,节奏总纲!AE242)))</f>
        <v>18</v>
      </c>
      <c r="AA242" s="37">
        <f>IF(INT(求节点($J$4:$J$21,$I$4:$I$21,节奏总纲!AF242))&gt;$I$21,$I$21,INT(求节点($J$4:$J$21,$I$4:$I$21,节奏总纲!AF242)))</f>
        <v>18</v>
      </c>
      <c r="AB242" s="37">
        <f>IF(INT(求节点($J$4:$J$21,$I$4:$I$21,节奏总纲!AG242))&gt;$I$21,$I$21,INT(求节点($J$4:$J$21,$I$4:$I$21,节奏总纲!AG242)))</f>
        <v>18</v>
      </c>
      <c r="AC242" s="37">
        <f>IF(INT(求节点($J$4:$J$21,$I$4:$I$21,节奏总纲!AH242))&gt;$I$21,$I$21,INT(求节点($J$4:$J$21,$I$4:$I$21,节奏总纲!AH242)))</f>
        <v>18</v>
      </c>
      <c r="AD242" s="56">
        <f>('[2]功能-行军令'!F$7+'[2]功能-行军令'!F$14+24*60/'[2]功能-行军令'!$F$18)*'[2]功能-行军令'!$AJ$7</f>
        <v>27.599999999999998</v>
      </c>
      <c r="AE242" s="56">
        <f>('[2]功能-行军令'!G$7+'[2]功能-行军令'!G$14+24*60/'[2]功能-行军令'!$F$18)*'[2]功能-行军令'!$AJ$7</f>
        <v>40.199999999999996</v>
      </c>
      <c r="AF242" s="56">
        <f>('[2]功能-行军令'!H$7+'[2]功能-行军令'!H$14+24*60/'[2]功能-行军令'!$F$18)*'[2]功能-行军令'!$AJ$7</f>
        <v>54.6</v>
      </c>
      <c r="AG242" s="56">
        <f>('[2]功能-行军令'!I$7+'[2]功能-行军令'!I$14+24*60/'[2]功能-行军令'!$F$18)*'[2]功能-行军令'!$AJ$7</f>
        <v>61.8</v>
      </c>
      <c r="AH242" s="56">
        <f>('[2]功能-行军令'!J$7+'[2]功能-行军令'!J$14+24*60/'[2]功能-行军令'!$F$18)*'[2]功能-行军令'!$AJ$7</f>
        <v>61.8</v>
      </c>
      <c r="AI242" s="56"/>
      <c r="AK242" s="56"/>
      <c r="AL242" s="56">
        <v>239</v>
      </c>
      <c r="AM242" s="28">
        <f t="shared" ca="1" si="220"/>
        <v>7.6198538378384857</v>
      </c>
      <c r="AN242" s="28">
        <f t="shared" ca="1" si="220"/>
        <v>4.1274208288291794</v>
      </c>
      <c r="AO242" s="28">
        <f t="shared" ca="1" si="220"/>
        <v>2.6067921024184297</v>
      </c>
      <c r="AP242" s="28">
        <f t="shared" ca="1" si="220"/>
        <v>1.8010563616709145</v>
      </c>
      <c r="AQ242" s="28">
        <f t="shared" ca="1" si="220"/>
        <v>1.584929598270405</v>
      </c>
      <c r="AR242" s="28">
        <f t="shared" ca="1" si="220"/>
        <v>1.584929598270405</v>
      </c>
      <c r="AS242" s="28">
        <f t="shared" ca="1" si="220"/>
        <v>1.584929598270405</v>
      </c>
      <c r="AT242" s="28">
        <f t="shared" ca="1" si="220"/>
        <v>1.584929598270405</v>
      </c>
      <c r="AU242" s="28">
        <f t="shared" ca="1" si="214"/>
        <v>1.584929598270405</v>
      </c>
      <c r="AV242" s="28">
        <f t="shared" ca="1" si="221"/>
        <v>1.584929598270405</v>
      </c>
      <c r="AW242" s="28">
        <f t="shared" ca="1" si="221"/>
        <v>1.584929598270405</v>
      </c>
      <c r="AX242" s="28">
        <f t="shared" ca="1" si="221"/>
        <v>3.1698591965408101</v>
      </c>
      <c r="AY242" s="28">
        <f t="shared" ca="1" si="221"/>
        <v>4.7547887948112146</v>
      </c>
      <c r="AZ242" s="28">
        <f t="shared" ca="1" si="221"/>
        <v>7.9246479913520247</v>
      </c>
      <c r="BA242" s="28">
        <f t="shared" ca="1" si="192"/>
        <v>15.849295982704049</v>
      </c>
      <c r="BB242" s="28">
        <f t="shared" ca="1" si="192"/>
        <v>31.698591965408099</v>
      </c>
      <c r="BC242" s="28">
        <f t="shared" ca="1" si="192"/>
        <v>63.397183930816198</v>
      </c>
      <c r="BD242" s="28">
        <f t="shared" ca="1" si="192"/>
        <v>126.7943678616324</v>
      </c>
      <c r="BE242" s="28"/>
      <c r="BF242" s="28">
        <f t="shared" ca="1" si="184"/>
        <v>280.83836604191464</v>
      </c>
      <c r="BG242" s="28"/>
      <c r="BI242" s="28"/>
      <c r="BJ242" s="28"/>
      <c r="BK242" s="28"/>
      <c r="BL242" s="56">
        <v>239</v>
      </c>
      <c r="BM242" s="56">
        <f t="shared" ca="1" si="215"/>
        <v>6.4477278390948021</v>
      </c>
      <c r="BN242" s="56">
        <f t="shared" ca="1" si="215"/>
        <v>3.4925192461763515</v>
      </c>
      <c r="BO242" s="56">
        <f t="shared" ca="1" si="215"/>
        <v>2.2058016291640112</v>
      </c>
      <c r="BP242" s="56">
        <f t="shared" ca="1" si="215"/>
        <v>1.5240083983314985</v>
      </c>
      <c r="BQ242" s="56">
        <f t="shared" ca="1" si="215"/>
        <v>1.3411273905317189</v>
      </c>
      <c r="BR242" s="56">
        <f t="shared" ca="1" si="215"/>
        <v>1.3411273905317189</v>
      </c>
      <c r="BS242" s="56">
        <f t="shared" ca="1" si="215"/>
        <v>1.3411273905317189</v>
      </c>
      <c r="BT242" s="56">
        <f t="shared" ca="1" si="215"/>
        <v>1.3411273905317189</v>
      </c>
      <c r="BU242" s="56">
        <f t="shared" ca="1" si="215"/>
        <v>1.3411273905317189</v>
      </c>
      <c r="BV242" s="56">
        <f t="shared" ca="1" si="215"/>
        <v>1.3411273905317189</v>
      </c>
      <c r="BW242" s="56">
        <f t="shared" ca="1" si="215"/>
        <v>1.3411273905317189</v>
      </c>
      <c r="BX242" s="56">
        <f t="shared" ca="1" si="215"/>
        <v>2.6822547810634378</v>
      </c>
      <c r="BY242" s="56">
        <f t="shared" ca="1" si="215"/>
        <v>4.0233821715951565</v>
      </c>
      <c r="BZ242" s="56">
        <f t="shared" ca="1" si="215"/>
        <v>6.7056369526585939</v>
      </c>
      <c r="CA242" s="82">
        <f t="shared" ca="1" si="193"/>
        <v>13.411273905317188</v>
      </c>
      <c r="CB242" s="82">
        <f t="shared" ca="1" si="193"/>
        <v>26.822547810634376</v>
      </c>
      <c r="CC242" s="82">
        <f t="shared" ca="1" si="193"/>
        <v>53.645095621268752</v>
      </c>
      <c r="CD242" s="82">
        <f t="shared" ca="1" si="193"/>
        <v>107.2901912425375</v>
      </c>
      <c r="CE242" s="56">
        <f t="shared" ca="1" si="216"/>
        <v>0.66805543810866463</v>
      </c>
      <c r="CF242" s="56">
        <f t="shared" ca="1" si="216"/>
        <v>0.36186336230886001</v>
      </c>
      <c r="CG242" s="56">
        <f t="shared" ca="1" si="216"/>
        <v>0.22854528145822736</v>
      </c>
      <c r="CH242" s="56">
        <f t="shared" ca="1" si="216"/>
        <v>0.15790401264386617</v>
      </c>
      <c r="CI242" s="56">
        <f t="shared" ca="1" si="216"/>
        <v>0.13895553112660225</v>
      </c>
      <c r="CJ242" s="56">
        <f t="shared" ca="1" si="216"/>
        <v>0.13895553112660225</v>
      </c>
      <c r="CK242" s="56">
        <f t="shared" ca="1" si="216"/>
        <v>0.13895553112660225</v>
      </c>
      <c r="CL242" s="56">
        <f t="shared" ca="1" si="216"/>
        <v>0.13895553112660225</v>
      </c>
      <c r="CM242" s="56">
        <f t="shared" ca="1" si="216"/>
        <v>0.13895553112660225</v>
      </c>
      <c r="CN242" s="56">
        <f t="shared" ca="1" si="216"/>
        <v>0.13895553112660225</v>
      </c>
      <c r="CO242" s="56">
        <f t="shared" ca="1" si="216"/>
        <v>0.13895553112660225</v>
      </c>
      <c r="CP242" s="56">
        <f t="shared" ca="1" si="216"/>
        <v>0.2779110622532045</v>
      </c>
      <c r="CQ242" s="56">
        <f t="shared" ca="1" si="216"/>
        <v>0.41686659337980675</v>
      </c>
      <c r="CR242" s="56">
        <f t="shared" ca="1" si="216"/>
        <v>0.6947776556330113</v>
      </c>
      <c r="CS242" s="82">
        <f t="shared" ca="1" si="194"/>
        <v>1.3895553112660226</v>
      </c>
      <c r="CT242" s="82">
        <f t="shared" ca="1" si="194"/>
        <v>2.7791106225320452</v>
      </c>
      <c r="CU242" s="82">
        <f t="shared" ca="1" si="194"/>
        <v>5.5582212450640904</v>
      </c>
      <c r="CV242" s="82">
        <f t="shared" ca="1" si="194"/>
        <v>11.116442490128181</v>
      </c>
      <c r="CW242" s="56">
        <f t="shared" ca="1" si="217"/>
        <v>0.36224495999999989</v>
      </c>
      <c r="CX242" s="56">
        <f t="shared" ca="1" si="217"/>
        <v>0.19621601999999994</v>
      </c>
      <c r="CY242" s="56">
        <f t="shared" ca="1" si="217"/>
        <v>0.12392590736842102</v>
      </c>
      <c r="CZ242" s="56">
        <f t="shared" ca="1" si="217"/>
        <v>8.5621535999999956E-2</v>
      </c>
      <c r="DA242" s="56">
        <f t="shared" ca="1" si="217"/>
        <v>7.5346951679999968E-2</v>
      </c>
      <c r="DB242" s="56">
        <f t="shared" ca="1" si="217"/>
        <v>7.5346951679999968E-2</v>
      </c>
      <c r="DC242" s="56">
        <f t="shared" ca="1" si="217"/>
        <v>7.5346951679999968E-2</v>
      </c>
      <c r="DD242" s="56">
        <f t="shared" ca="1" si="217"/>
        <v>7.5346951679999968E-2</v>
      </c>
      <c r="DE242" s="56">
        <f t="shared" ca="1" si="217"/>
        <v>7.5346951679999968E-2</v>
      </c>
      <c r="DF242" s="56">
        <f t="shared" ca="1" si="217"/>
        <v>7.5346951679999968E-2</v>
      </c>
      <c r="DG242" s="56">
        <f t="shared" ca="1" si="217"/>
        <v>7.5346951679999968E-2</v>
      </c>
      <c r="DH242" s="56">
        <f t="shared" ca="1" si="217"/>
        <v>0.15069390335999994</v>
      </c>
      <c r="DI242" s="56">
        <f t="shared" ca="1" si="217"/>
        <v>0.22604085503999993</v>
      </c>
      <c r="DJ242" s="56">
        <f t="shared" ca="1" si="217"/>
        <v>0.37673475839999992</v>
      </c>
      <c r="DK242" s="82">
        <f t="shared" ca="1" si="195"/>
        <v>0.75346951679999985</v>
      </c>
      <c r="DL242" s="82">
        <f t="shared" ca="1" si="195"/>
        <v>1.5069390335999997</v>
      </c>
      <c r="DM242" s="82">
        <f t="shared" ca="1" si="195"/>
        <v>3.0138780671999994</v>
      </c>
      <c r="DN242" s="82">
        <f t="shared" ca="1" si="195"/>
        <v>6.0277561343999988</v>
      </c>
      <c r="DO242" s="56">
        <f t="shared" ca="1" si="218"/>
        <v>0.10999830066732692</v>
      </c>
      <c r="DP242" s="56">
        <f t="shared" ca="1" si="218"/>
        <v>5.9582412861468752E-2</v>
      </c>
      <c r="DQ242" s="56">
        <f t="shared" ca="1" si="218"/>
        <v>3.7630997596717106E-2</v>
      </c>
      <c r="DR242" s="56">
        <f t="shared" ca="1" si="218"/>
        <v>2.5999598339549998E-2</v>
      </c>
      <c r="DS242" s="56">
        <f t="shared" ca="1" si="218"/>
        <v>2.2879646538804001E-2</v>
      </c>
      <c r="DT242" s="56">
        <f t="shared" ca="1" si="218"/>
        <v>2.2879646538804001E-2</v>
      </c>
      <c r="DU242" s="56">
        <f t="shared" ca="1" si="218"/>
        <v>2.2879646538804001E-2</v>
      </c>
      <c r="DV242" s="56">
        <f t="shared" ca="1" si="218"/>
        <v>2.2879646538804001E-2</v>
      </c>
      <c r="DW242" s="56">
        <f t="shared" ca="1" si="218"/>
        <v>2.2879646538804001E-2</v>
      </c>
      <c r="DX242" s="56">
        <f t="shared" ca="1" si="218"/>
        <v>2.2879646538804001E-2</v>
      </c>
      <c r="DY242" s="56">
        <f t="shared" ca="1" si="218"/>
        <v>2.2879646538804001E-2</v>
      </c>
      <c r="DZ242" s="56">
        <f t="shared" ca="1" si="218"/>
        <v>4.5759293077608003E-2</v>
      </c>
      <c r="EA242" s="56">
        <f t="shared" ca="1" si="218"/>
        <v>6.8638939616412001E-2</v>
      </c>
      <c r="EB242" s="56">
        <f t="shared" ca="1" si="218"/>
        <v>0.11439823269402</v>
      </c>
      <c r="EC242" s="82">
        <f t="shared" ca="1" si="198"/>
        <v>0.22879646538803999</v>
      </c>
      <c r="ED242" s="82">
        <f t="shared" ca="1" si="198"/>
        <v>0.45759293077607999</v>
      </c>
      <c r="EE242" s="82">
        <f t="shared" ca="1" si="198"/>
        <v>0.91518586155215997</v>
      </c>
      <c r="EF242" s="82">
        <f t="shared" ca="1" si="196"/>
        <v>1.8303717231043199</v>
      </c>
      <c r="EG242" s="56">
        <f t="shared" ca="1" si="219"/>
        <v>3.1827299967692298E-2</v>
      </c>
      <c r="EH242" s="56">
        <f t="shared" ca="1" si="219"/>
        <v>1.7239787482499994E-2</v>
      </c>
      <c r="EI242" s="56">
        <f t="shared" ca="1" si="219"/>
        <v>1.0888286831052627E-2</v>
      </c>
      <c r="EJ242" s="56">
        <f t="shared" ca="1" si="219"/>
        <v>7.5228163559999959E-3</v>
      </c>
      <c r="EK242" s="56">
        <f t="shared" ca="1" si="219"/>
        <v>6.6200783932799977E-3</v>
      </c>
      <c r="EL242" s="56">
        <f t="shared" ca="1" si="219"/>
        <v>6.6200783932799977E-3</v>
      </c>
      <c r="EM242" s="56">
        <f t="shared" ca="1" si="219"/>
        <v>6.6200783932799977E-3</v>
      </c>
      <c r="EN242" s="56">
        <f t="shared" ca="1" si="219"/>
        <v>6.6200783932799977E-3</v>
      </c>
      <c r="EO242" s="56">
        <f t="shared" ca="1" si="219"/>
        <v>6.6200783932799977E-3</v>
      </c>
      <c r="EP242" s="56">
        <f t="shared" ca="1" si="219"/>
        <v>6.6200783932799977E-3</v>
      </c>
      <c r="EQ242" s="56">
        <f t="shared" ca="1" si="219"/>
        <v>6.6200783932799977E-3</v>
      </c>
      <c r="ER242" s="56">
        <f t="shared" ca="1" si="219"/>
        <v>1.3240156786559995E-2</v>
      </c>
      <c r="ES242" s="56">
        <f t="shared" ca="1" si="219"/>
        <v>1.9860235179839991E-2</v>
      </c>
      <c r="ET242" s="56">
        <f t="shared" ca="1" si="219"/>
        <v>3.3100391966399981E-2</v>
      </c>
      <c r="EU242" s="82">
        <f t="shared" ca="1" si="199"/>
        <v>6.6200783932799961E-2</v>
      </c>
      <c r="EV242" s="82">
        <f t="shared" ca="1" si="199"/>
        <v>0.13240156786559992</v>
      </c>
      <c r="EW242" s="82">
        <f t="shared" ca="1" si="199"/>
        <v>0.26480313573119985</v>
      </c>
      <c r="EX242" s="82">
        <f t="shared" ca="1" si="197"/>
        <v>0.52960627146239969</v>
      </c>
    </row>
    <row r="243" spans="19:154" x14ac:dyDescent="0.15">
      <c r="S243" s="56">
        <v>240</v>
      </c>
      <c r="T243" s="40">
        <f>引用信息!W262</f>
        <v>150.96287901044883</v>
      </c>
      <c r="U243" s="40">
        <f>引用信息!X262</f>
        <v>10.738880378966918</v>
      </c>
      <c r="V243" s="40">
        <f>引用信息!Y262</f>
        <v>4.2872840999999999</v>
      </c>
      <c r="W243" s="40">
        <f>引用信息!Z262</f>
        <v>1.1501912385717188</v>
      </c>
      <c r="X243" s="40">
        <f>引用信息!AA262</f>
        <v>0.33280042826249989</v>
      </c>
      <c r="Y243" s="37">
        <f>IF(INT(求节点($J$4:$J$21,$I$4:$I$21,节奏总纲!AD243))&gt;$I$21,$I$21,INT(求节点($J$4:$J$21,$I$4:$I$21,节奏总纲!AD243)))</f>
        <v>18</v>
      </c>
      <c r="Z243" s="37">
        <f>IF(INT(求节点($J$4:$J$21,$I$4:$I$21,节奏总纲!AE243))&gt;$I$21,$I$21,INT(求节点($J$4:$J$21,$I$4:$I$21,节奏总纲!AE243)))</f>
        <v>18</v>
      </c>
      <c r="AA243" s="37">
        <f>IF(INT(求节点($J$4:$J$21,$I$4:$I$21,节奏总纲!AF243))&gt;$I$21,$I$21,INT(求节点($J$4:$J$21,$I$4:$I$21,节奏总纲!AF243)))</f>
        <v>18</v>
      </c>
      <c r="AB243" s="37">
        <f>IF(INT(求节点($J$4:$J$21,$I$4:$I$21,节奏总纲!AG243))&gt;$I$21,$I$21,INT(求节点($J$4:$J$21,$I$4:$I$21,节奏总纲!AG243)))</f>
        <v>18</v>
      </c>
      <c r="AC243" s="37">
        <f>IF(INT(求节点($J$4:$J$21,$I$4:$I$21,节奏总纲!AH243))&gt;$I$21,$I$21,INT(求节点($J$4:$J$21,$I$4:$I$21,节奏总纲!AH243)))</f>
        <v>18</v>
      </c>
      <c r="AD243" s="56">
        <f>('[2]功能-行军令'!F$7+'[2]功能-行军令'!F$14+24*60/'[2]功能-行军令'!$F$18)*'[2]功能-行军令'!$AJ$7</f>
        <v>27.599999999999998</v>
      </c>
      <c r="AE243" s="56">
        <f>('[2]功能-行军令'!G$7+'[2]功能-行军令'!G$14+24*60/'[2]功能-行军令'!$F$18)*'[2]功能-行军令'!$AJ$7</f>
        <v>40.199999999999996</v>
      </c>
      <c r="AF243" s="56">
        <f>('[2]功能-行军令'!H$7+'[2]功能-行军令'!H$14+24*60/'[2]功能-行军令'!$F$18)*'[2]功能-行军令'!$AJ$7</f>
        <v>54.6</v>
      </c>
      <c r="AG243" s="56">
        <f>('[2]功能-行军令'!I$7+'[2]功能-行军令'!I$14+24*60/'[2]功能-行军令'!$F$18)*'[2]功能-行军令'!$AJ$7</f>
        <v>61.8</v>
      </c>
      <c r="AH243" s="56">
        <f>('[2]功能-行军令'!J$7+'[2]功能-行军令'!J$14+24*60/'[2]功能-行军令'!$F$18)*'[2]功能-行军令'!$AJ$7</f>
        <v>61.8</v>
      </c>
      <c r="AI243" s="56"/>
      <c r="AK243" s="56"/>
      <c r="AL243" s="56">
        <v>240</v>
      </c>
      <c r="AM243" s="28">
        <f t="shared" ca="1" si="220"/>
        <v>7.5754046904510961</v>
      </c>
      <c r="AN243" s="28">
        <f t="shared" ca="1" si="220"/>
        <v>4.1033442073276776</v>
      </c>
      <c r="AO243" s="28">
        <f t="shared" ca="1" si="220"/>
        <v>2.5915858151543221</v>
      </c>
      <c r="AP243" s="28">
        <f t="shared" ca="1" si="220"/>
        <v>1.7905501995611679</v>
      </c>
      <c r="AQ243" s="28">
        <f t="shared" ca="1" si="220"/>
        <v>1.5756841756138278</v>
      </c>
      <c r="AR243" s="28">
        <f t="shared" ca="1" si="220"/>
        <v>1.5756841756138278</v>
      </c>
      <c r="AS243" s="28">
        <f t="shared" ca="1" si="220"/>
        <v>1.5756841756138278</v>
      </c>
      <c r="AT243" s="28">
        <f t="shared" ca="1" si="220"/>
        <v>1.5756841756138278</v>
      </c>
      <c r="AU243" s="28">
        <f t="shared" ca="1" si="214"/>
        <v>1.5756841756138278</v>
      </c>
      <c r="AV243" s="28">
        <f t="shared" ca="1" si="221"/>
        <v>1.5756841756138278</v>
      </c>
      <c r="AW243" s="28">
        <f t="shared" ca="1" si="221"/>
        <v>1.5756841756138278</v>
      </c>
      <c r="AX243" s="28">
        <f t="shared" ca="1" si="221"/>
        <v>3.1513683512276556</v>
      </c>
      <c r="AY243" s="28">
        <f t="shared" ca="1" si="221"/>
        <v>4.7270525268414838</v>
      </c>
      <c r="AZ243" s="28">
        <f t="shared" ca="1" si="221"/>
        <v>7.8784208780691394</v>
      </c>
      <c r="BA243" s="28">
        <f t="shared" ca="1" si="192"/>
        <v>15.756841756138279</v>
      </c>
      <c r="BB243" s="28">
        <f t="shared" ca="1" si="192"/>
        <v>31.513683512276558</v>
      </c>
      <c r="BC243" s="28">
        <f t="shared" ca="1" si="192"/>
        <v>63.027367024553115</v>
      </c>
      <c r="BD243" s="28">
        <f t="shared" ca="1" si="192"/>
        <v>126.05473404910623</v>
      </c>
      <c r="BE243" s="28"/>
      <c r="BF243" s="28">
        <f t="shared" ca="1" si="184"/>
        <v>279.20014224000352</v>
      </c>
      <c r="BG243" s="28"/>
      <c r="BI243" s="28"/>
      <c r="BJ243" s="28"/>
      <c r="BK243" s="28"/>
      <c r="BL243" s="56">
        <v>240</v>
      </c>
      <c r="BM243" s="56">
        <f t="shared" ca="1" si="215"/>
        <v>6.4101160933667494</v>
      </c>
      <c r="BN243" s="56">
        <f t="shared" ca="1" si="215"/>
        <v>3.4721462172403226</v>
      </c>
      <c r="BO243" s="56">
        <f t="shared" ca="1" si="215"/>
        <v>2.1929344529938879</v>
      </c>
      <c r="BP243" s="56">
        <f t="shared" ca="1" si="215"/>
        <v>1.5151183493412315</v>
      </c>
      <c r="BQ243" s="56">
        <f t="shared" ca="1" si="215"/>
        <v>1.333304147420284</v>
      </c>
      <c r="BR243" s="56">
        <f t="shared" ca="1" si="215"/>
        <v>1.333304147420284</v>
      </c>
      <c r="BS243" s="56">
        <f t="shared" ca="1" si="215"/>
        <v>1.333304147420284</v>
      </c>
      <c r="BT243" s="56">
        <f t="shared" ca="1" si="215"/>
        <v>1.333304147420284</v>
      </c>
      <c r="BU243" s="56">
        <f t="shared" ca="1" si="215"/>
        <v>1.333304147420284</v>
      </c>
      <c r="BV243" s="56">
        <f t="shared" ca="1" si="215"/>
        <v>1.333304147420284</v>
      </c>
      <c r="BW243" s="56">
        <f t="shared" ca="1" si="215"/>
        <v>1.333304147420284</v>
      </c>
      <c r="BX243" s="56">
        <f t="shared" ca="1" si="215"/>
        <v>2.666608294840568</v>
      </c>
      <c r="BY243" s="56">
        <f t="shared" ca="1" si="215"/>
        <v>3.9999124422608516</v>
      </c>
      <c r="BZ243" s="56">
        <f t="shared" ca="1" si="215"/>
        <v>6.6665207371014201</v>
      </c>
      <c r="CA243" s="82">
        <f t="shared" ca="1" si="193"/>
        <v>13.33304147420284</v>
      </c>
      <c r="CB243" s="82">
        <f t="shared" ca="1" si="193"/>
        <v>26.66608294840568</v>
      </c>
      <c r="CC243" s="82">
        <f t="shared" ca="1" si="193"/>
        <v>53.332165896811361</v>
      </c>
      <c r="CD243" s="82">
        <f t="shared" ca="1" si="193"/>
        <v>106.66433179362272</v>
      </c>
      <c r="CE243" s="56">
        <f t="shared" ca="1" si="216"/>
        <v>0.66415844805303093</v>
      </c>
      <c r="CF243" s="56">
        <f t="shared" ca="1" si="216"/>
        <v>0.35975249269539172</v>
      </c>
      <c r="CG243" s="56">
        <f t="shared" ca="1" si="216"/>
        <v>0.22721210064972111</v>
      </c>
      <c r="CH243" s="56">
        <f t="shared" ca="1" si="216"/>
        <v>0.15698290590344366</v>
      </c>
      <c r="CI243" s="56">
        <f t="shared" ca="1" si="216"/>
        <v>0.13814495719503042</v>
      </c>
      <c r="CJ243" s="56">
        <f t="shared" ca="1" si="216"/>
        <v>0.13814495719503042</v>
      </c>
      <c r="CK243" s="56">
        <f t="shared" ca="1" si="216"/>
        <v>0.13814495719503042</v>
      </c>
      <c r="CL243" s="56">
        <f t="shared" ca="1" si="216"/>
        <v>0.13814495719503042</v>
      </c>
      <c r="CM243" s="56">
        <f t="shared" ca="1" si="216"/>
        <v>0.13814495719503042</v>
      </c>
      <c r="CN243" s="56">
        <f t="shared" ca="1" si="216"/>
        <v>0.13814495719503042</v>
      </c>
      <c r="CO243" s="56">
        <f t="shared" ca="1" si="216"/>
        <v>0.13814495719503042</v>
      </c>
      <c r="CP243" s="56">
        <f t="shared" ca="1" si="216"/>
        <v>0.27628991439006084</v>
      </c>
      <c r="CQ243" s="56">
        <f t="shared" ca="1" si="216"/>
        <v>0.41443487158509124</v>
      </c>
      <c r="CR243" s="56">
        <f t="shared" ca="1" si="216"/>
        <v>0.69072478597515219</v>
      </c>
      <c r="CS243" s="82">
        <f t="shared" ca="1" si="194"/>
        <v>1.3814495719503044</v>
      </c>
      <c r="CT243" s="82">
        <f t="shared" ca="1" si="194"/>
        <v>2.7628991439006088</v>
      </c>
      <c r="CU243" s="82">
        <f t="shared" ca="1" si="194"/>
        <v>5.5257982878012175</v>
      </c>
      <c r="CV243" s="82">
        <f t="shared" ca="1" si="194"/>
        <v>11.051596575602435</v>
      </c>
      <c r="CW243" s="56">
        <f t="shared" ca="1" si="217"/>
        <v>0.36013186440000006</v>
      </c>
      <c r="CX243" s="56">
        <f t="shared" ca="1" si="217"/>
        <v>0.19507142655000001</v>
      </c>
      <c r="CY243" s="56">
        <f t="shared" ca="1" si="217"/>
        <v>0.12320300624210527</v>
      </c>
      <c r="CZ243" s="56">
        <f t="shared" ca="1" si="217"/>
        <v>8.5122077039999994E-2</v>
      </c>
      <c r="DA243" s="56">
        <f t="shared" ca="1" si="217"/>
        <v>7.4907427795200002E-2</v>
      </c>
      <c r="DB243" s="56">
        <f t="shared" ca="1" si="217"/>
        <v>7.4907427795200002E-2</v>
      </c>
      <c r="DC243" s="56">
        <f t="shared" ca="1" si="217"/>
        <v>7.4907427795200002E-2</v>
      </c>
      <c r="DD243" s="56">
        <f t="shared" ca="1" si="217"/>
        <v>7.4907427795200002E-2</v>
      </c>
      <c r="DE243" s="56">
        <f t="shared" ca="1" si="217"/>
        <v>7.4907427795200002E-2</v>
      </c>
      <c r="DF243" s="56">
        <f t="shared" ca="1" si="217"/>
        <v>7.4907427795200002E-2</v>
      </c>
      <c r="DG243" s="56">
        <f t="shared" ca="1" si="217"/>
        <v>7.4907427795200002E-2</v>
      </c>
      <c r="DH243" s="56">
        <f t="shared" ca="1" si="217"/>
        <v>0.1498148555904</v>
      </c>
      <c r="DI243" s="56">
        <f t="shared" ca="1" si="217"/>
        <v>0.22472228338559999</v>
      </c>
      <c r="DJ243" s="56">
        <f t="shared" ca="1" si="217"/>
        <v>0.37453713897599999</v>
      </c>
      <c r="DK243" s="82">
        <f t="shared" ca="1" si="195"/>
        <v>0.74907427795199999</v>
      </c>
      <c r="DL243" s="82">
        <f t="shared" ca="1" si="195"/>
        <v>1.498148555904</v>
      </c>
      <c r="DM243" s="82">
        <f t="shared" ca="1" si="195"/>
        <v>2.996297111808</v>
      </c>
      <c r="DN243" s="82">
        <f t="shared" ca="1" si="195"/>
        <v>5.9925942236159999</v>
      </c>
      <c r="DO243" s="56">
        <f t="shared" ca="1" si="218"/>
        <v>0.10935664391343419</v>
      </c>
      <c r="DP243" s="56">
        <f t="shared" ca="1" si="218"/>
        <v>5.9234848786443521E-2</v>
      </c>
      <c r="DQ243" s="56">
        <f t="shared" ca="1" si="218"/>
        <v>3.7411483444069589E-2</v>
      </c>
      <c r="DR243" s="56">
        <f t="shared" ca="1" si="218"/>
        <v>2.5847934015902622E-2</v>
      </c>
      <c r="DS243" s="56">
        <f t="shared" ca="1" si="218"/>
        <v>2.274618193399431E-2</v>
      </c>
      <c r="DT243" s="56">
        <f t="shared" ca="1" si="218"/>
        <v>2.274618193399431E-2</v>
      </c>
      <c r="DU243" s="56">
        <f t="shared" ca="1" si="218"/>
        <v>2.274618193399431E-2</v>
      </c>
      <c r="DV243" s="56">
        <f t="shared" ca="1" si="218"/>
        <v>2.274618193399431E-2</v>
      </c>
      <c r="DW243" s="56">
        <f t="shared" ca="1" si="218"/>
        <v>2.274618193399431E-2</v>
      </c>
      <c r="DX243" s="56">
        <f t="shared" ca="1" si="218"/>
        <v>2.274618193399431E-2</v>
      </c>
      <c r="DY243" s="56">
        <f t="shared" ca="1" si="218"/>
        <v>2.274618193399431E-2</v>
      </c>
      <c r="DZ243" s="56">
        <f t="shared" ca="1" si="218"/>
        <v>4.5492363867988619E-2</v>
      </c>
      <c r="EA243" s="56">
        <f t="shared" ca="1" si="218"/>
        <v>6.8238545801982936E-2</v>
      </c>
      <c r="EB243" s="56">
        <f t="shared" ca="1" si="218"/>
        <v>0.11373090966997156</v>
      </c>
      <c r="EC243" s="82">
        <f t="shared" ca="1" si="198"/>
        <v>0.22746181933994311</v>
      </c>
      <c r="ED243" s="82">
        <f t="shared" ca="1" si="198"/>
        <v>0.45492363867988622</v>
      </c>
      <c r="EE243" s="82">
        <f t="shared" ca="1" si="198"/>
        <v>0.90984727735977244</v>
      </c>
      <c r="EF243" s="82">
        <f t="shared" ca="1" si="196"/>
        <v>1.8196945547195449</v>
      </c>
      <c r="EG243" s="56">
        <f t="shared" ca="1" si="219"/>
        <v>3.1641640717880753E-2</v>
      </c>
      <c r="EH243" s="56">
        <f t="shared" ca="1" si="219"/>
        <v>1.7139222055518741E-2</v>
      </c>
      <c r="EI243" s="56">
        <f t="shared" ca="1" si="219"/>
        <v>1.0824771824538153E-2</v>
      </c>
      <c r="EJ243" s="56">
        <f t="shared" ca="1" si="219"/>
        <v>7.4789332605899959E-3</v>
      </c>
      <c r="EK243" s="56">
        <f t="shared" ca="1" si="219"/>
        <v>6.5814612693191974E-3</v>
      </c>
      <c r="EL243" s="56">
        <f t="shared" ca="1" si="219"/>
        <v>6.5814612693191974E-3</v>
      </c>
      <c r="EM243" s="56">
        <f t="shared" ca="1" si="219"/>
        <v>6.5814612693191974E-3</v>
      </c>
      <c r="EN243" s="56">
        <f t="shared" ca="1" si="219"/>
        <v>6.5814612693191974E-3</v>
      </c>
      <c r="EO243" s="56">
        <f t="shared" ca="1" si="219"/>
        <v>6.5814612693191974E-3</v>
      </c>
      <c r="EP243" s="56">
        <f t="shared" ca="1" si="219"/>
        <v>6.5814612693191974E-3</v>
      </c>
      <c r="EQ243" s="56">
        <f t="shared" ca="1" si="219"/>
        <v>6.5814612693191974E-3</v>
      </c>
      <c r="ER243" s="56">
        <f t="shared" ca="1" si="219"/>
        <v>1.3162922538638395E-2</v>
      </c>
      <c r="ES243" s="56">
        <f t="shared" ca="1" si="219"/>
        <v>1.9744383807957594E-2</v>
      </c>
      <c r="ET243" s="56">
        <f t="shared" ca="1" si="219"/>
        <v>3.2907306346595985E-2</v>
      </c>
      <c r="EU243" s="82">
        <f t="shared" ca="1" si="199"/>
        <v>6.5814612693191971E-2</v>
      </c>
      <c r="EV243" s="82">
        <f t="shared" ca="1" si="199"/>
        <v>0.13162922538638394</v>
      </c>
      <c r="EW243" s="82">
        <f t="shared" ca="1" si="199"/>
        <v>0.26325845077276788</v>
      </c>
      <c r="EX243" s="82">
        <f t="shared" ca="1" si="197"/>
        <v>0.52651690154553576</v>
      </c>
    </row>
    <row r="244" spans="19:154" x14ac:dyDescent="0.15">
      <c r="S244" s="56">
        <v>241</v>
      </c>
      <c r="T244" s="40">
        <f>引用信息!W263</f>
        <v>150.07709514366496</v>
      </c>
      <c r="U244" s="40">
        <f>引用信息!X263</f>
        <v>10.675869345729055</v>
      </c>
      <c r="V244" s="40">
        <f>引用信息!Y263</f>
        <v>4.2621281999999985</v>
      </c>
      <c r="W244" s="40">
        <f>引用信息!Z263</f>
        <v>1.1434424215809373</v>
      </c>
      <c r="X244" s="40">
        <f>引用信息!AA263</f>
        <v>0.33084770152499982</v>
      </c>
      <c r="Y244" s="37">
        <f>IF(INT(求节点($J$4:$J$21,$I$4:$I$21,节奏总纲!AD244))&gt;$I$21,$I$21,INT(求节点($J$4:$J$21,$I$4:$I$21,节奏总纲!AD244)))</f>
        <v>18</v>
      </c>
      <c r="Z244" s="37">
        <f>IF(INT(求节点($J$4:$J$21,$I$4:$I$21,节奏总纲!AE244))&gt;$I$21,$I$21,INT(求节点($J$4:$J$21,$I$4:$I$21,节奏总纲!AE244)))</f>
        <v>18</v>
      </c>
      <c r="AA244" s="37">
        <f>IF(INT(求节点($J$4:$J$21,$I$4:$I$21,节奏总纲!AF244))&gt;$I$21,$I$21,INT(求节点($J$4:$J$21,$I$4:$I$21,节奏总纲!AF244)))</f>
        <v>18</v>
      </c>
      <c r="AB244" s="37">
        <f>IF(INT(求节点($J$4:$J$21,$I$4:$I$21,节奏总纲!AG244))&gt;$I$21,$I$21,INT(求节点($J$4:$J$21,$I$4:$I$21,节奏总纲!AG244)))</f>
        <v>18</v>
      </c>
      <c r="AC244" s="37">
        <f>IF(INT(求节点($J$4:$J$21,$I$4:$I$21,节奏总纲!AH244))&gt;$I$21,$I$21,INT(求节点($J$4:$J$21,$I$4:$I$21,节奏总纲!AH244)))</f>
        <v>18</v>
      </c>
      <c r="AD244" s="56">
        <f>('[2]功能-行军令'!F$7+'[2]功能-行军令'!F$14+24*60/'[2]功能-行军令'!$F$18)*'[2]功能-行军令'!$AJ$7</f>
        <v>27.599999999999998</v>
      </c>
      <c r="AE244" s="56">
        <f>('[2]功能-行军令'!G$7+'[2]功能-行军令'!G$14+24*60/'[2]功能-行军令'!$F$18)*'[2]功能-行军令'!$AJ$7</f>
        <v>40.199999999999996</v>
      </c>
      <c r="AF244" s="56">
        <f>('[2]功能-行军令'!H$7+'[2]功能-行军令'!H$14+24*60/'[2]功能-行军令'!$F$18)*'[2]功能-行军令'!$AJ$7</f>
        <v>54.6</v>
      </c>
      <c r="AG244" s="56">
        <f>('[2]功能-行军令'!I$7+'[2]功能-行军令'!I$14+24*60/'[2]功能-行军令'!$F$18)*'[2]功能-行军令'!$AJ$7</f>
        <v>61.8</v>
      </c>
      <c r="AH244" s="56">
        <f>('[2]功能-行军令'!J$7+'[2]功能-行军令'!J$14+24*60/'[2]功能-行军令'!$F$18)*'[2]功能-行军令'!$AJ$7</f>
        <v>61.8</v>
      </c>
      <c r="AI244" s="56"/>
      <c r="AK244" s="56"/>
      <c r="AL244" s="56">
        <v>241</v>
      </c>
      <c r="AM244" s="28">
        <f t="shared" ca="1" si="220"/>
        <v>7.5309555430637038</v>
      </c>
      <c r="AN244" s="28">
        <f t="shared" ca="1" si="220"/>
        <v>4.079267585826174</v>
      </c>
      <c r="AO244" s="28">
        <f t="shared" ca="1" si="220"/>
        <v>2.5763795278902144</v>
      </c>
      <c r="AP244" s="28">
        <f t="shared" ca="1" si="220"/>
        <v>1.7800440374514208</v>
      </c>
      <c r="AQ244" s="28">
        <f t="shared" ca="1" si="220"/>
        <v>1.5664387529572503</v>
      </c>
      <c r="AR244" s="28">
        <f t="shared" ca="1" si="220"/>
        <v>1.5664387529572503</v>
      </c>
      <c r="AS244" s="28">
        <f t="shared" ca="1" si="220"/>
        <v>1.5664387529572503</v>
      </c>
      <c r="AT244" s="28">
        <f t="shared" ca="1" si="220"/>
        <v>1.5664387529572503</v>
      </c>
      <c r="AU244" s="28">
        <f t="shared" ca="1" si="214"/>
        <v>1.5664387529572503</v>
      </c>
      <c r="AV244" s="28">
        <f t="shared" ca="1" si="221"/>
        <v>1.5664387529572503</v>
      </c>
      <c r="AW244" s="28">
        <f t="shared" ca="1" si="221"/>
        <v>1.5664387529572503</v>
      </c>
      <c r="AX244" s="28">
        <f t="shared" ca="1" si="221"/>
        <v>3.1328775059145006</v>
      </c>
      <c r="AY244" s="28">
        <f t="shared" ca="1" si="221"/>
        <v>4.6993162588717503</v>
      </c>
      <c r="AZ244" s="28">
        <f t="shared" ca="1" si="221"/>
        <v>7.8321937647862514</v>
      </c>
      <c r="BA244" s="28">
        <f t="shared" ca="1" si="192"/>
        <v>15.664387529572503</v>
      </c>
      <c r="BB244" s="28">
        <f t="shared" ca="1" si="192"/>
        <v>31.328775059145006</v>
      </c>
      <c r="BC244" s="28">
        <f t="shared" ca="1" si="192"/>
        <v>62.657550118290011</v>
      </c>
      <c r="BD244" s="28">
        <f t="shared" ca="1" si="192"/>
        <v>125.31510023658002</v>
      </c>
      <c r="BE244" s="28"/>
      <c r="BF244" s="28">
        <f t="shared" ca="1" si="184"/>
        <v>277.56191843809233</v>
      </c>
      <c r="BG244" s="28"/>
      <c r="BI244" s="28"/>
      <c r="BJ244" s="28"/>
      <c r="BK244" s="28"/>
      <c r="BL244" s="56">
        <v>241</v>
      </c>
      <c r="BM244" s="56">
        <f t="shared" ref="BM244:BZ253" ca="1" si="222">IF(OFFSET($X$3,$S244,BM$1)&lt;BM$3,0,
OFFSET($S$3,$S244,BM$1)
*IFERROR(INDEX($K$49:$K$66,OFFSET($X$3,$S244,BM$1)-BM$3+1),0)
*OFFSET($AC$3,$S244,BM$1)
/(INDEX($D$4:$D$21,BM$3)
*INDEX($E$4:$E$21,BM$3)))</f>
        <v>6.3725043476386967</v>
      </c>
      <c r="BN244" s="56">
        <f t="shared" ca="1" si="222"/>
        <v>3.4517731883042941</v>
      </c>
      <c r="BO244" s="56">
        <f t="shared" ca="1" si="222"/>
        <v>2.1800672768237646</v>
      </c>
      <c r="BP244" s="56">
        <f t="shared" ca="1" si="222"/>
        <v>1.5062283003509644</v>
      </c>
      <c r="BQ244" s="56">
        <f t="shared" ca="1" si="222"/>
        <v>1.3254809043088489</v>
      </c>
      <c r="BR244" s="56">
        <f t="shared" ca="1" si="222"/>
        <v>1.3254809043088489</v>
      </c>
      <c r="BS244" s="56">
        <f t="shared" ca="1" si="222"/>
        <v>1.3254809043088489</v>
      </c>
      <c r="BT244" s="56">
        <f t="shared" ca="1" si="222"/>
        <v>1.3254809043088489</v>
      </c>
      <c r="BU244" s="56">
        <f t="shared" ca="1" si="222"/>
        <v>1.3254809043088489</v>
      </c>
      <c r="BV244" s="56">
        <f t="shared" ca="1" si="222"/>
        <v>1.3254809043088489</v>
      </c>
      <c r="BW244" s="56">
        <f t="shared" ca="1" si="222"/>
        <v>1.3254809043088489</v>
      </c>
      <c r="BX244" s="56">
        <f t="shared" ca="1" si="222"/>
        <v>2.6509618086176978</v>
      </c>
      <c r="BY244" s="56">
        <f t="shared" ca="1" si="222"/>
        <v>3.9764427129265463</v>
      </c>
      <c r="BZ244" s="56">
        <f t="shared" ca="1" si="222"/>
        <v>6.6274045215442436</v>
      </c>
      <c r="CA244" s="82">
        <f t="shared" ca="1" si="193"/>
        <v>13.254809043088487</v>
      </c>
      <c r="CB244" s="82">
        <f t="shared" ca="1" si="193"/>
        <v>26.509618086176975</v>
      </c>
      <c r="CC244" s="82">
        <f t="shared" ca="1" si="193"/>
        <v>53.019236172353949</v>
      </c>
      <c r="CD244" s="82">
        <f t="shared" ca="1" si="193"/>
        <v>106.0384723447079</v>
      </c>
      <c r="CE244" s="56">
        <f t="shared" ref="CE244:CR253" ca="1" si="223">IF(OFFSET($X$3,$S244,CE$1)&lt;CE$3,0,
OFFSET($S$3,$S244,CE$1)
*IFERROR(INDEX($K$49:$K$66,OFFSET($X$3,$S244,CE$1)-CE$3+1),0)
*OFFSET($AC$3,$S244,CE$1)
/(INDEX($D$4:$D$21,CE$3)
*INDEX($E$4:$E$21,CE$3)))</f>
        <v>0.66026145799739688</v>
      </c>
      <c r="CF244" s="56">
        <f t="shared" ca="1" si="223"/>
        <v>0.35764162308192332</v>
      </c>
      <c r="CG244" s="56">
        <f t="shared" ca="1" si="223"/>
        <v>0.22587891984121475</v>
      </c>
      <c r="CH244" s="56">
        <f t="shared" ca="1" si="223"/>
        <v>0.15606179916302107</v>
      </c>
      <c r="CI244" s="56">
        <f t="shared" ca="1" si="223"/>
        <v>0.13733438326345856</v>
      </c>
      <c r="CJ244" s="56">
        <f t="shared" ca="1" si="223"/>
        <v>0.13733438326345856</v>
      </c>
      <c r="CK244" s="56">
        <f t="shared" ca="1" si="223"/>
        <v>0.13733438326345856</v>
      </c>
      <c r="CL244" s="56">
        <f t="shared" ca="1" si="223"/>
        <v>0.13733438326345856</v>
      </c>
      <c r="CM244" s="56">
        <f t="shared" ca="1" si="223"/>
        <v>0.13733438326345856</v>
      </c>
      <c r="CN244" s="56">
        <f t="shared" ca="1" si="223"/>
        <v>0.13733438326345856</v>
      </c>
      <c r="CO244" s="56">
        <f t="shared" ca="1" si="223"/>
        <v>0.13733438326345856</v>
      </c>
      <c r="CP244" s="56">
        <f t="shared" ca="1" si="223"/>
        <v>0.27466876652691713</v>
      </c>
      <c r="CQ244" s="56">
        <f t="shared" ca="1" si="223"/>
        <v>0.41200314979037556</v>
      </c>
      <c r="CR244" s="56">
        <f t="shared" ca="1" si="223"/>
        <v>0.68667191631729274</v>
      </c>
      <c r="CS244" s="82">
        <f t="shared" ca="1" si="194"/>
        <v>1.3733438326345855</v>
      </c>
      <c r="CT244" s="82">
        <f t="shared" ca="1" si="194"/>
        <v>2.746687665269171</v>
      </c>
      <c r="CU244" s="82">
        <f t="shared" ca="1" si="194"/>
        <v>5.4933753305383419</v>
      </c>
      <c r="CV244" s="82">
        <f t="shared" ca="1" si="194"/>
        <v>10.986750661076684</v>
      </c>
      <c r="CW244" s="56">
        <f t="shared" ref="CW244:DJ253" ca="1" si="224">IF(OFFSET($X$3,$S244,CW$1)&lt;CW$3,0,
OFFSET($S$3,$S244,CW$1)
*IFERROR(INDEX($K$49:$K$66,OFFSET($X$3,$S244,CW$1)-CW$3+1),0)
*OFFSET($AC$3,$S244,CW$1)
/(INDEX($D$4:$D$21,CW$3)
*INDEX($E$4:$E$21,CW$3)))</f>
        <v>0.35801876879999983</v>
      </c>
      <c r="CX244" s="56">
        <f t="shared" ca="1" si="224"/>
        <v>0.19392683309999992</v>
      </c>
      <c r="CY244" s="56">
        <f t="shared" ca="1" si="224"/>
        <v>0.12248010511578943</v>
      </c>
      <c r="CZ244" s="56">
        <f t="shared" ca="1" si="224"/>
        <v>8.4622618079999948E-2</v>
      </c>
      <c r="DA244" s="56">
        <f t="shared" ca="1" si="224"/>
        <v>7.4467903910399966E-2</v>
      </c>
      <c r="DB244" s="56">
        <f t="shared" ca="1" si="224"/>
        <v>7.4467903910399966E-2</v>
      </c>
      <c r="DC244" s="56">
        <f t="shared" ca="1" si="224"/>
        <v>7.4467903910399966E-2</v>
      </c>
      <c r="DD244" s="56">
        <f t="shared" ca="1" si="224"/>
        <v>7.4467903910399966E-2</v>
      </c>
      <c r="DE244" s="56">
        <f t="shared" ca="1" si="224"/>
        <v>7.4467903910399966E-2</v>
      </c>
      <c r="DF244" s="56">
        <f t="shared" ca="1" si="224"/>
        <v>7.4467903910399966E-2</v>
      </c>
      <c r="DG244" s="56">
        <f t="shared" ca="1" si="224"/>
        <v>7.4467903910399966E-2</v>
      </c>
      <c r="DH244" s="56">
        <f t="shared" ca="1" si="224"/>
        <v>0.14893580782079993</v>
      </c>
      <c r="DI244" s="56">
        <f t="shared" ca="1" si="224"/>
        <v>0.22340371173119991</v>
      </c>
      <c r="DJ244" s="56">
        <f t="shared" ca="1" si="224"/>
        <v>0.3723395195519999</v>
      </c>
      <c r="DK244" s="82">
        <f t="shared" ca="1" si="195"/>
        <v>0.7446790391039998</v>
      </c>
      <c r="DL244" s="82">
        <f t="shared" ca="1" si="195"/>
        <v>1.4893580782079996</v>
      </c>
      <c r="DM244" s="82">
        <f t="shared" ca="1" si="195"/>
        <v>2.9787161564159992</v>
      </c>
      <c r="DN244" s="82">
        <f t="shared" ca="1" si="195"/>
        <v>5.9574323128319984</v>
      </c>
      <c r="DO244" s="56">
        <f t="shared" ref="DO244:EB253" ca="1" si="225">IF(OFFSET($X$3,$S244,DO$1)&lt;DO$3,0,
OFFSET($S$3,$S244,DO$1)
*IFERROR(INDEX($K$49:$K$66,OFFSET($X$3,$S244,DO$1)-DO$3+1),0)
*OFFSET($AC$3,$S244,DO$1)
/(INDEX($D$4:$D$21,DO$3)
*INDEX($E$4:$E$21,DO$3)))</f>
        <v>0.10871498715954143</v>
      </c>
      <c r="DP244" s="56">
        <f t="shared" ca="1" si="225"/>
        <v>5.8887284711418277E-2</v>
      </c>
      <c r="DQ244" s="56">
        <f t="shared" ca="1" si="225"/>
        <v>3.7191969291422072E-2</v>
      </c>
      <c r="DR244" s="56">
        <f t="shared" ca="1" si="225"/>
        <v>2.5696269692255247E-2</v>
      </c>
      <c r="DS244" s="56">
        <f t="shared" ca="1" si="225"/>
        <v>2.2612717329184618E-2</v>
      </c>
      <c r="DT244" s="56">
        <f t="shared" ca="1" si="225"/>
        <v>2.2612717329184618E-2</v>
      </c>
      <c r="DU244" s="56">
        <f t="shared" ca="1" si="225"/>
        <v>2.2612717329184618E-2</v>
      </c>
      <c r="DV244" s="56">
        <f t="shared" ca="1" si="225"/>
        <v>2.2612717329184618E-2</v>
      </c>
      <c r="DW244" s="56">
        <f t="shared" ca="1" si="225"/>
        <v>2.2612717329184618E-2</v>
      </c>
      <c r="DX244" s="56">
        <f t="shared" ca="1" si="225"/>
        <v>2.2612717329184618E-2</v>
      </c>
      <c r="DY244" s="56">
        <f t="shared" ca="1" si="225"/>
        <v>2.2612717329184618E-2</v>
      </c>
      <c r="DZ244" s="56">
        <f t="shared" ca="1" si="225"/>
        <v>4.5225434658369236E-2</v>
      </c>
      <c r="EA244" s="56">
        <f t="shared" ca="1" si="225"/>
        <v>6.7838151987553844E-2</v>
      </c>
      <c r="EB244" s="56">
        <f t="shared" ca="1" si="225"/>
        <v>0.1130635866459231</v>
      </c>
      <c r="EC244" s="82">
        <f t="shared" ca="1" si="198"/>
        <v>0.2261271732918462</v>
      </c>
      <c r="ED244" s="82">
        <f t="shared" ca="1" si="198"/>
        <v>0.4522543465836924</v>
      </c>
      <c r="EE244" s="82">
        <f t="shared" ca="1" si="198"/>
        <v>0.9045086931673848</v>
      </c>
      <c r="EF244" s="82">
        <f t="shared" ca="1" si="196"/>
        <v>1.8090173863347696</v>
      </c>
      <c r="EG244" s="56">
        <f t="shared" ref="EG244:ET253" ca="1" si="226">IF(OFFSET($X$3,$S244,EG$1)&lt;EG$3,0,
OFFSET($S$3,$S244,EG$1)
*IFERROR(INDEX($K$49:$K$66,OFFSET($X$3,$S244,EG$1)-EG$3+1),0)
*OFFSET($AC$3,$S244,EG$1)
/(INDEX($D$4:$D$21,EG$3)
*INDEX($E$4:$E$21,EG$3)))</f>
        <v>3.1455981468069209E-2</v>
      </c>
      <c r="EH244" s="56">
        <f t="shared" ca="1" si="226"/>
        <v>1.7038656628537489E-2</v>
      </c>
      <c r="EI244" s="56">
        <f t="shared" ca="1" si="226"/>
        <v>1.0761256818023679E-2</v>
      </c>
      <c r="EJ244" s="56">
        <f t="shared" ca="1" si="226"/>
        <v>7.435050165179995E-3</v>
      </c>
      <c r="EK244" s="56">
        <f t="shared" ca="1" si="226"/>
        <v>6.5428441453583962E-3</v>
      </c>
      <c r="EL244" s="56">
        <f t="shared" ca="1" si="226"/>
        <v>6.5428441453583962E-3</v>
      </c>
      <c r="EM244" s="56">
        <f t="shared" ca="1" si="226"/>
        <v>6.5428441453583962E-3</v>
      </c>
      <c r="EN244" s="56">
        <f t="shared" ca="1" si="226"/>
        <v>6.5428441453583962E-3</v>
      </c>
      <c r="EO244" s="56">
        <f t="shared" ca="1" si="226"/>
        <v>6.5428441453583962E-3</v>
      </c>
      <c r="EP244" s="56">
        <f t="shared" ca="1" si="226"/>
        <v>6.5428441453583962E-3</v>
      </c>
      <c r="EQ244" s="56">
        <f t="shared" ca="1" si="226"/>
        <v>6.5428441453583962E-3</v>
      </c>
      <c r="ER244" s="56">
        <f t="shared" ca="1" si="226"/>
        <v>1.3085688290716792E-2</v>
      </c>
      <c r="ES244" s="56">
        <f t="shared" ca="1" si="226"/>
        <v>1.9628532436075187E-2</v>
      </c>
      <c r="ET244" s="56">
        <f t="shared" ca="1" si="226"/>
        <v>3.2714220726791983E-2</v>
      </c>
      <c r="EU244" s="82">
        <f t="shared" ca="1" si="199"/>
        <v>6.5428441453583966E-2</v>
      </c>
      <c r="EV244" s="82">
        <f t="shared" ca="1" si="199"/>
        <v>0.13085688290716793</v>
      </c>
      <c r="EW244" s="82">
        <f t="shared" ca="1" si="199"/>
        <v>0.26171376581433586</v>
      </c>
      <c r="EX244" s="82">
        <f t="shared" ca="1" si="197"/>
        <v>0.52342753162867173</v>
      </c>
    </row>
    <row r="245" spans="19:154" x14ac:dyDescent="0.15">
      <c r="S245" s="56">
        <v>242</v>
      </c>
      <c r="T245" s="40">
        <f>引用信息!W264</f>
        <v>149.19131127688112</v>
      </c>
      <c r="U245" s="40">
        <f>引用信息!X264</f>
        <v>10.612858312491197</v>
      </c>
      <c r="V245" s="40">
        <f>引用信息!Y264</f>
        <v>4.2369722999999997</v>
      </c>
      <c r="W245" s="40">
        <f>引用信息!Z264</f>
        <v>1.1366936045901563</v>
      </c>
      <c r="X245" s="40">
        <f>引用信息!AA264</f>
        <v>0.32889497478749991</v>
      </c>
      <c r="Y245" s="37">
        <f>IF(INT(求节点($J$4:$J$21,$I$4:$I$21,节奏总纲!AD245))&gt;$I$21,$I$21,INT(求节点($J$4:$J$21,$I$4:$I$21,节奏总纲!AD245)))</f>
        <v>18</v>
      </c>
      <c r="Z245" s="37">
        <f>IF(INT(求节点($J$4:$J$21,$I$4:$I$21,节奏总纲!AE245))&gt;$I$21,$I$21,INT(求节点($J$4:$J$21,$I$4:$I$21,节奏总纲!AE245)))</f>
        <v>18</v>
      </c>
      <c r="AA245" s="37">
        <f>IF(INT(求节点($J$4:$J$21,$I$4:$I$21,节奏总纲!AF245))&gt;$I$21,$I$21,INT(求节点($J$4:$J$21,$I$4:$I$21,节奏总纲!AF245)))</f>
        <v>18</v>
      </c>
      <c r="AB245" s="37">
        <f>IF(INT(求节点($J$4:$J$21,$I$4:$I$21,节奏总纲!AG245))&gt;$I$21,$I$21,INT(求节点($J$4:$J$21,$I$4:$I$21,节奏总纲!AG245)))</f>
        <v>18</v>
      </c>
      <c r="AC245" s="37">
        <f>IF(INT(求节点($J$4:$J$21,$I$4:$I$21,节奏总纲!AH245))&gt;$I$21,$I$21,INT(求节点($J$4:$J$21,$I$4:$I$21,节奏总纲!AH245)))</f>
        <v>18</v>
      </c>
      <c r="AD245" s="56">
        <f>('[2]功能-行军令'!F$7+'[2]功能-行军令'!F$14+24*60/'[2]功能-行军令'!$F$18)*'[2]功能-行军令'!$AJ$7</f>
        <v>27.599999999999998</v>
      </c>
      <c r="AE245" s="56">
        <f>('[2]功能-行军令'!G$7+'[2]功能-行军令'!G$14+24*60/'[2]功能-行军令'!$F$18)*'[2]功能-行军令'!$AJ$7</f>
        <v>40.199999999999996</v>
      </c>
      <c r="AF245" s="56">
        <f>('[2]功能-行军令'!H$7+'[2]功能-行军令'!H$14+24*60/'[2]功能-行军令'!$F$18)*'[2]功能-行军令'!$AJ$7</f>
        <v>54.6</v>
      </c>
      <c r="AG245" s="56">
        <f>('[2]功能-行军令'!I$7+'[2]功能-行军令'!I$14+24*60/'[2]功能-行军令'!$F$18)*'[2]功能-行军令'!$AJ$7</f>
        <v>61.8</v>
      </c>
      <c r="AH245" s="56">
        <f>('[2]功能-行军令'!J$7+'[2]功能-行军令'!J$14+24*60/'[2]功能-行军令'!$F$18)*'[2]功能-行军令'!$AJ$7</f>
        <v>61.8</v>
      </c>
      <c r="AI245" s="56"/>
      <c r="AK245" s="56"/>
      <c r="AL245" s="56">
        <v>242</v>
      </c>
      <c r="AM245" s="28">
        <f t="shared" ref="AM245:AT254" ca="1" si="227">SUMIF($BM$3:$EX$3,AM$3,$BM245:$EX245)</f>
        <v>7.4865063956763134</v>
      </c>
      <c r="AN245" s="28">
        <f t="shared" ca="1" si="227"/>
        <v>4.0551909643246704</v>
      </c>
      <c r="AO245" s="28">
        <f t="shared" ca="1" si="227"/>
        <v>2.5611732406261072</v>
      </c>
      <c r="AP245" s="28">
        <f t="shared" ca="1" si="227"/>
        <v>1.7695378753416739</v>
      </c>
      <c r="AQ245" s="28">
        <f t="shared" ca="1" si="227"/>
        <v>1.5571933303006733</v>
      </c>
      <c r="AR245" s="28">
        <f t="shared" ca="1" si="227"/>
        <v>1.5571933303006733</v>
      </c>
      <c r="AS245" s="28">
        <f t="shared" ca="1" si="227"/>
        <v>1.5571933303006733</v>
      </c>
      <c r="AT245" s="28">
        <f t="shared" ca="1" si="227"/>
        <v>1.5571933303006733</v>
      </c>
      <c r="AU245" s="28">
        <f t="shared" ca="1" si="214"/>
        <v>1.5571933303006733</v>
      </c>
      <c r="AV245" s="28">
        <f t="shared" ca="1" si="221"/>
        <v>1.5571933303006733</v>
      </c>
      <c r="AW245" s="28">
        <f t="shared" ca="1" si="221"/>
        <v>1.5571933303006733</v>
      </c>
      <c r="AX245" s="28">
        <f t="shared" ca="1" si="221"/>
        <v>3.1143866606013466</v>
      </c>
      <c r="AY245" s="28">
        <f t="shared" ca="1" si="221"/>
        <v>4.6715799909020195</v>
      </c>
      <c r="AZ245" s="28">
        <f t="shared" ca="1" si="221"/>
        <v>7.7859666515033661</v>
      </c>
      <c r="BA245" s="28">
        <f t="shared" ca="1" si="192"/>
        <v>15.571933303006732</v>
      </c>
      <c r="BB245" s="28">
        <f t="shared" ca="1" si="192"/>
        <v>31.143866606013464</v>
      </c>
      <c r="BC245" s="28">
        <f t="shared" ca="1" si="192"/>
        <v>62.287733212026929</v>
      </c>
      <c r="BD245" s="28">
        <f t="shared" ca="1" si="192"/>
        <v>124.57546642405386</v>
      </c>
      <c r="BE245" s="28"/>
      <c r="BF245" s="28">
        <f t="shared" ca="1" si="184"/>
        <v>275.92369463618121</v>
      </c>
      <c r="BG245" s="28"/>
      <c r="BI245" s="28"/>
      <c r="BJ245" s="28"/>
      <c r="BK245" s="28"/>
      <c r="BL245" s="56">
        <v>242</v>
      </c>
      <c r="BM245" s="56">
        <f t="shared" ca="1" si="222"/>
        <v>6.334892601910644</v>
      </c>
      <c r="BN245" s="56">
        <f t="shared" ca="1" si="222"/>
        <v>3.4314001593682657</v>
      </c>
      <c r="BO245" s="56">
        <f t="shared" ca="1" si="222"/>
        <v>2.1672001006536412</v>
      </c>
      <c r="BP245" s="56">
        <f t="shared" ca="1" si="222"/>
        <v>1.4973382513606974</v>
      </c>
      <c r="BQ245" s="56">
        <f t="shared" ca="1" si="222"/>
        <v>1.317657661197414</v>
      </c>
      <c r="BR245" s="56">
        <f t="shared" ca="1" si="222"/>
        <v>1.317657661197414</v>
      </c>
      <c r="BS245" s="56">
        <f t="shared" ca="1" si="222"/>
        <v>1.317657661197414</v>
      </c>
      <c r="BT245" s="56">
        <f t="shared" ca="1" si="222"/>
        <v>1.317657661197414</v>
      </c>
      <c r="BU245" s="56">
        <f t="shared" ca="1" si="222"/>
        <v>1.317657661197414</v>
      </c>
      <c r="BV245" s="56">
        <f t="shared" ca="1" si="222"/>
        <v>1.317657661197414</v>
      </c>
      <c r="BW245" s="56">
        <f t="shared" ca="1" si="222"/>
        <v>1.317657661197414</v>
      </c>
      <c r="BX245" s="56">
        <f t="shared" ca="1" si="222"/>
        <v>2.635315322394828</v>
      </c>
      <c r="BY245" s="56">
        <f t="shared" ca="1" si="222"/>
        <v>3.9529729835922418</v>
      </c>
      <c r="BZ245" s="56">
        <f t="shared" ca="1" si="222"/>
        <v>6.5882883059870698</v>
      </c>
      <c r="CA245" s="82">
        <f t="shared" ca="1" si="193"/>
        <v>13.17657661197414</v>
      </c>
      <c r="CB245" s="82">
        <f t="shared" ca="1" si="193"/>
        <v>26.353153223948279</v>
      </c>
      <c r="CC245" s="82">
        <f t="shared" ca="1" si="193"/>
        <v>52.706306447896559</v>
      </c>
      <c r="CD245" s="82">
        <f t="shared" ca="1" si="193"/>
        <v>105.41261289579312</v>
      </c>
      <c r="CE245" s="56">
        <f t="shared" ca="1" si="223"/>
        <v>0.65636446794176329</v>
      </c>
      <c r="CF245" s="56">
        <f t="shared" ca="1" si="223"/>
        <v>0.35553075346845509</v>
      </c>
      <c r="CG245" s="56">
        <f t="shared" ca="1" si="223"/>
        <v>0.22454573903270847</v>
      </c>
      <c r="CH245" s="56">
        <f t="shared" ca="1" si="223"/>
        <v>0.15514069242259856</v>
      </c>
      <c r="CI245" s="56">
        <f t="shared" ca="1" si="223"/>
        <v>0.13652380933188676</v>
      </c>
      <c r="CJ245" s="56">
        <f t="shared" ca="1" si="223"/>
        <v>0.13652380933188676</v>
      </c>
      <c r="CK245" s="56">
        <f t="shared" ca="1" si="223"/>
        <v>0.13652380933188676</v>
      </c>
      <c r="CL245" s="56">
        <f t="shared" ca="1" si="223"/>
        <v>0.13652380933188676</v>
      </c>
      <c r="CM245" s="56">
        <f t="shared" ca="1" si="223"/>
        <v>0.13652380933188676</v>
      </c>
      <c r="CN245" s="56">
        <f t="shared" ca="1" si="223"/>
        <v>0.13652380933188676</v>
      </c>
      <c r="CO245" s="56">
        <f t="shared" ca="1" si="223"/>
        <v>0.13652380933188676</v>
      </c>
      <c r="CP245" s="56">
        <f t="shared" ca="1" si="223"/>
        <v>0.27304761866377353</v>
      </c>
      <c r="CQ245" s="56">
        <f t="shared" ca="1" si="223"/>
        <v>0.40957142799566021</v>
      </c>
      <c r="CR245" s="56">
        <f t="shared" ca="1" si="223"/>
        <v>0.68261904665943385</v>
      </c>
      <c r="CS245" s="82">
        <f t="shared" ca="1" si="194"/>
        <v>1.3652380933188677</v>
      </c>
      <c r="CT245" s="82">
        <f t="shared" ca="1" si="194"/>
        <v>2.7304761866377354</v>
      </c>
      <c r="CU245" s="82">
        <f t="shared" ca="1" si="194"/>
        <v>5.4609523732754708</v>
      </c>
      <c r="CV245" s="82">
        <f t="shared" ca="1" si="194"/>
        <v>10.921904746550942</v>
      </c>
      <c r="CW245" s="56">
        <f t="shared" ca="1" si="224"/>
        <v>0.35590567319999999</v>
      </c>
      <c r="CX245" s="56">
        <f t="shared" ca="1" si="224"/>
        <v>0.19278223964999999</v>
      </c>
      <c r="CY245" s="56">
        <f t="shared" ca="1" si="224"/>
        <v>0.12175720398947369</v>
      </c>
      <c r="CZ245" s="56">
        <f t="shared" ca="1" si="224"/>
        <v>8.4123159119999985E-2</v>
      </c>
      <c r="DA245" s="56">
        <f t="shared" ca="1" si="224"/>
        <v>7.4028380025599999E-2</v>
      </c>
      <c r="DB245" s="56">
        <f t="shared" ca="1" si="224"/>
        <v>7.4028380025599999E-2</v>
      </c>
      <c r="DC245" s="56">
        <f t="shared" ca="1" si="224"/>
        <v>7.4028380025599999E-2</v>
      </c>
      <c r="DD245" s="56">
        <f t="shared" ca="1" si="224"/>
        <v>7.4028380025599999E-2</v>
      </c>
      <c r="DE245" s="56">
        <f t="shared" ca="1" si="224"/>
        <v>7.4028380025599999E-2</v>
      </c>
      <c r="DF245" s="56">
        <f t="shared" ca="1" si="224"/>
        <v>7.4028380025599999E-2</v>
      </c>
      <c r="DG245" s="56">
        <f t="shared" ca="1" si="224"/>
        <v>7.4028380025599999E-2</v>
      </c>
      <c r="DH245" s="56">
        <f t="shared" ca="1" si="224"/>
        <v>0.1480567600512</v>
      </c>
      <c r="DI245" s="56">
        <f t="shared" ca="1" si="224"/>
        <v>0.2220851400768</v>
      </c>
      <c r="DJ245" s="56">
        <f t="shared" ca="1" si="224"/>
        <v>0.37014190012799997</v>
      </c>
      <c r="DK245" s="82">
        <f t="shared" ca="1" si="195"/>
        <v>0.74028380025599994</v>
      </c>
      <c r="DL245" s="82">
        <f t="shared" ca="1" si="195"/>
        <v>1.4805676005119999</v>
      </c>
      <c r="DM245" s="82">
        <f t="shared" ca="1" si="195"/>
        <v>2.9611352010239997</v>
      </c>
      <c r="DN245" s="82">
        <f t="shared" ca="1" si="195"/>
        <v>5.9222704020479995</v>
      </c>
      <c r="DO245" s="56">
        <f t="shared" ca="1" si="225"/>
        <v>0.1080733304056487</v>
      </c>
      <c r="DP245" s="56">
        <f t="shared" ca="1" si="225"/>
        <v>5.8539720636393046E-2</v>
      </c>
      <c r="DQ245" s="56">
        <f t="shared" ca="1" si="225"/>
        <v>3.6972455138774556E-2</v>
      </c>
      <c r="DR245" s="56">
        <f t="shared" ca="1" si="225"/>
        <v>2.5544605368607871E-2</v>
      </c>
      <c r="DS245" s="56">
        <f t="shared" ca="1" si="225"/>
        <v>2.247925272437493E-2</v>
      </c>
      <c r="DT245" s="56">
        <f t="shared" ca="1" si="225"/>
        <v>2.247925272437493E-2</v>
      </c>
      <c r="DU245" s="56">
        <f t="shared" ca="1" si="225"/>
        <v>2.247925272437493E-2</v>
      </c>
      <c r="DV245" s="56">
        <f t="shared" ca="1" si="225"/>
        <v>2.247925272437493E-2</v>
      </c>
      <c r="DW245" s="56">
        <f t="shared" ca="1" si="225"/>
        <v>2.247925272437493E-2</v>
      </c>
      <c r="DX245" s="56">
        <f t="shared" ca="1" si="225"/>
        <v>2.247925272437493E-2</v>
      </c>
      <c r="DY245" s="56">
        <f t="shared" ca="1" si="225"/>
        <v>2.247925272437493E-2</v>
      </c>
      <c r="DZ245" s="56">
        <f t="shared" ca="1" si="225"/>
        <v>4.4958505448749859E-2</v>
      </c>
      <c r="EA245" s="56">
        <f t="shared" ca="1" si="225"/>
        <v>6.7437758173124793E-2</v>
      </c>
      <c r="EB245" s="56">
        <f t="shared" ca="1" si="225"/>
        <v>0.11239626362187467</v>
      </c>
      <c r="EC245" s="82">
        <f t="shared" ca="1" si="198"/>
        <v>0.22479252724374935</v>
      </c>
      <c r="ED245" s="82">
        <f t="shared" ca="1" si="198"/>
        <v>0.44958505448749869</v>
      </c>
      <c r="EE245" s="82">
        <f t="shared" ca="1" si="198"/>
        <v>0.89917010897499738</v>
      </c>
      <c r="EF245" s="82">
        <f t="shared" ca="1" si="196"/>
        <v>1.7983402179499948</v>
      </c>
      <c r="EG245" s="56">
        <f t="shared" ca="1" si="226"/>
        <v>3.1270322218257679E-2</v>
      </c>
      <c r="EH245" s="56">
        <f t="shared" ca="1" si="226"/>
        <v>1.6938091201556243E-2</v>
      </c>
      <c r="EI245" s="56">
        <f t="shared" ca="1" si="226"/>
        <v>1.0697741811509207E-2</v>
      </c>
      <c r="EJ245" s="56">
        <f t="shared" ca="1" si="226"/>
        <v>7.3911670697699968E-3</v>
      </c>
      <c r="EK245" s="56">
        <f t="shared" ca="1" si="226"/>
        <v>6.5042270213975977E-3</v>
      </c>
      <c r="EL245" s="56">
        <f t="shared" ca="1" si="226"/>
        <v>6.5042270213975977E-3</v>
      </c>
      <c r="EM245" s="56">
        <f t="shared" ca="1" si="226"/>
        <v>6.5042270213975977E-3</v>
      </c>
      <c r="EN245" s="56">
        <f t="shared" ca="1" si="226"/>
        <v>6.5042270213975977E-3</v>
      </c>
      <c r="EO245" s="56">
        <f t="shared" ca="1" si="226"/>
        <v>6.5042270213975977E-3</v>
      </c>
      <c r="EP245" s="56">
        <f t="shared" ca="1" si="226"/>
        <v>6.5042270213975977E-3</v>
      </c>
      <c r="EQ245" s="56">
        <f t="shared" ca="1" si="226"/>
        <v>6.5042270213975977E-3</v>
      </c>
      <c r="ER245" s="56">
        <f t="shared" ca="1" si="226"/>
        <v>1.3008454042795195E-2</v>
      </c>
      <c r="ES245" s="56">
        <f t="shared" ca="1" si="226"/>
        <v>1.9512681064192794E-2</v>
      </c>
      <c r="ET245" s="56">
        <f t="shared" ca="1" si="226"/>
        <v>3.2521135106987994E-2</v>
      </c>
      <c r="EU245" s="82">
        <f t="shared" ca="1" si="199"/>
        <v>6.5042270213975989E-2</v>
      </c>
      <c r="EV245" s="82">
        <f t="shared" ca="1" si="199"/>
        <v>0.13008454042795198</v>
      </c>
      <c r="EW245" s="82">
        <f t="shared" ca="1" si="199"/>
        <v>0.26016908085590396</v>
      </c>
      <c r="EX245" s="82">
        <f t="shared" ca="1" si="197"/>
        <v>0.52033816171180791</v>
      </c>
    </row>
    <row r="246" spans="19:154" x14ac:dyDescent="0.15">
      <c r="S246" s="56">
        <v>243</v>
      </c>
      <c r="T246" s="40">
        <f>引用信息!W265</f>
        <v>148.30552741009726</v>
      </c>
      <c r="U246" s="40">
        <f>引用信息!X265</f>
        <v>10.549847279253335</v>
      </c>
      <c r="V246" s="40">
        <f>引用信息!Y265</f>
        <v>4.2118163999999991</v>
      </c>
      <c r="W246" s="40">
        <f>引用信息!Z265</f>
        <v>1.1299447875993751</v>
      </c>
      <c r="X246" s="40">
        <f>引用信息!AA265</f>
        <v>0.32694224804999988</v>
      </c>
      <c r="Y246" s="37">
        <f>IF(INT(求节点($J$4:$J$21,$I$4:$I$21,节奏总纲!AD246))&gt;$I$21,$I$21,INT(求节点($J$4:$J$21,$I$4:$I$21,节奏总纲!AD246)))</f>
        <v>18</v>
      </c>
      <c r="Z246" s="37">
        <f>IF(INT(求节点($J$4:$J$21,$I$4:$I$21,节奏总纲!AE246))&gt;$I$21,$I$21,INT(求节点($J$4:$J$21,$I$4:$I$21,节奏总纲!AE246)))</f>
        <v>18</v>
      </c>
      <c r="AA246" s="37">
        <f>IF(INT(求节点($J$4:$J$21,$I$4:$I$21,节奏总纲!AF246))&gt;$I$21,$I$21,INT(求节点($J$4:$J$21,$I$4:$I$21,节奏总纲!AF246)))</f>
        <v>18</v>
      </c>
      <c r="AB246" s="37">
        <f>IF(INT(求节点($J$4:$J$21,$I$4:$I$21,节奏总纲!AG246))&gt;$I$21,$I$21,INT(求节点($J$4:$J$21,$I$4:$I$21,节奏总纲!AG246)))</f>
        <v>18</v>
      </c>
      <c r="AC246" s="37">
        <f>IF(INT(求节点($J$4:$J$21,$I$4:$I$21,节奏总纲!AH246))&gt;$I$21,$I$21,INT(求节点($J$4:$J$21,$I$4:$I$21,节奏总纲!AH246)))</f>
        <v>18</v>
      </c>
      <c r="AD246" s="56">
        <f>('[2]功能-行军令'!F$7+'[2]功能-行军令'!F$14+24*60/'[2]功能-行军令'!$F$18)*'[2]功能-行军令'!$AJ$7</f>
        <v>27.599999999999998</v>
      </c>
      <c r="AE246" s="56">
        <f>('[2]功能-行军令'!G$7+'[2]功能-行军令'!G$14+24*60/'[2]功能-行军令'!$F$18)*'[2]功能-行军令'!$AJ$7</f>
        <v>40.199999999999996</v>
      </c>
      <c r="AF246" s="56">
        <f>('[2]功能-行军令'!H$7+'[2]功能-行军令'!H$14+24*60/'[2]功能-行军令'!$F$18)*'[2]功能-行军令'!$AJ$7</f>
        <v>54.6</v>
      </c>
      <c r="AG246" s="56">
        <f>('[2]功能-行军令'!I$7+'[2]功能-行军令'!I$14+24*60/'[2]功能-行军令'!$F$18)*'[2]功能-行军令'!$AJ$7</f>
        <v>61.8</v>
      </c>
      <c r="AH246" s="56">
        <f>('[2]功能-行军令'!J$7+'[2]功能-行军令'!J$14+24*60/'[2]功能-行军令'!$F$18)*'[2]功能-行军令'!$AJ$7</f>
        <v>61.8</v>
      </c>
      <c r="AI246" s="56"/>
      <c r="AK246" s="56"/>
      <c r="AL246" s="56">
        <v>243</v>
      </c>
      <c r="AM246" s="28">
        <f t="shared" ca="1" si="227"/>
        <v>7.4420572482889229</v>
      </c>
      <c r="AN246" s="28">
        <f t="shared" ca="1" si="227"/>
        <v>4.0311143428231659</v>
      </c>
      <c r="AO246" s="28">
        <f t="shared" ca="1" si="227"/>
        <v>2.545966953362</v>
      </c>
      <c r="AP246" s="28">
        <f t="shared" ca="1" si="227"/>
        <v>1.7590317132319269</v>
      </c>
      <c r="AQ246" s="28">
        <f t="shared" ca="1" si="227"/>
        <v>1.5479479076440958</v>
      </c>
      <c r="AR246" s="28">
        <f t="shared" ca="1" si="227"/>
        <v>1.5479479076440958</v>
      </c>
      <c r="AS246" s="28">
        <f t="shared" ca="1" si="227"/>
        <v>1.5479479076440958</v>
      </c>
      <c r="AT246" s="28">
        <f t="shared" ca="1" si="227"/>
        <v>1.5479479076440958</v>
      </c>
      <c r="AU246" s="28">
        <f t="shared" ca="1" si="214"/>
        <v>1.5479479076440958</v>
      </c>
      <c r="AV246" s="28">
        <f t="shared" ca="1" si="221"/>
        <v>1.5479479076440958</v>
      </c>
      <c r="AW246" s="28">
        <f t="shared" ca="1" si="221"/>
        <v>1.5479479076440958</v>
      </c>
      <c r="AX246" s="28">
        <f t="shared" ca="1" si="221"/>
        <v>3.0958958152881917</v>
      </c>
      <c r="AY246" s="28">
        <f t="shared" ca="1" si="221"/>
        <v>4.6438437229322878</v>
      </c>
      <c r="AZ246" s="28">
        <f t="shared" ca="1" si="221"/>
        <v>7.739739538220479</v>
      </c>
      <c r="BA246" s="28">
        <f t="shared" ca="1" si="192"/>
        <v>15.479479076440958</v>
      </c>
      <c r="BB246" s="28">
        <f t="shared" ca="1" si="192"/>
        <v>30.958958152881916</v>
      </c>
      <c r="BC246" s="28">
        <f t="shared" ca="1" si="192"/>
        <v>61.917916305763832</v>
      </c>
      <c r="BD246" s="28">
        <f t="shared" ca="1" si="192"/>
        <v>123.83583261152766</v>
      </c>
      <c r="BE246" s="28"/>
      <c r="BF246" s="28">
        <f t="shared" ca="1" si="184"/>
        <v>274.28547083427003</v>
      </c>
      <c r="BG246" s="28"/>
      <c r="BI246" s="28"/>
      <c r="BJ246" s="28"/>
      <c r="BK246" s="28"/>
      <c r="BL246" s="56">
        <v>243</v>
      </c>
      <c r="BM246" s="56">
        <f t="shared" ca="1" si="222"/>
        <v>6.2972808561825913</v>
      </c>
      <c r="BN246" s="56">
        <f t="shared" ca="1" si="222"/>
        <v>3.4110271304322368</v>
      </c>
      <c r="BO246" s="56">
        <f t="shared" ca="1" si="222"/>
        <v>2.1543329244835179</v>
      </c>
      <c r="BP246" s="56">
        <f t="shared" ca="1" si="222"/>
        <v>1.4884482023704304</v>
      </c>
      <c r="BQ246" s="56">
        <f t="shared" ca="1" si="222"/>
        <v>1.3098344180859789</v>
      </c>
      <c r="BR246" s="56">
        <f t="shared" ca="1" si="222"/>
        <v>1.3098344180859789</v>
      </c>
      <c r="BS246" s="56">
        <f t="shared" ca="1" si="222"/>
        <v>1.3098344180859789</v>
      </c>
      <c r="BT246" s="56">
        <f t="shared" ca="1" si="222"/>
        <v>1.3098344180859789</v>
      </c>
      <c r="BU246" s="56">
        <f t="shared" ca="1" si="222"/>
        <v>1.3098344180859789</v>
      </c>
      <c r="BV246" s="56">
        <f t="shared" ca="1" si="222"/>
        <v>1.3098344180859789</v>
      </c>
      <c r="BW246" s="56">
        <f t="shared" ca="1" si="222"/>
        <v>1.3098344180859789</v>
      </c>
      <c r="BX246" s="56">
        <f t="shared" ca="1" si="222"/>
        <v>2.6196688361719578</v>
      </c>
      <c r="BY246" s="56">
        <f t="shared" ca="1" si="222"/>
        <v>3.929503254257936</v>
      </c>
      <c r="BZ246" s="56">
        <f t="shared" ca="1" si="222"/>
        <v>6.5491720904298942</v>
      </c>
      <c r="CA246" s="82">
        <f t="shared" ca="1" si="193"/>
        <v>13.098344180859788</v>
      </c>
      <c r="CB246" s="82">
        <f t="shared" ca="1" si="193"/>
        <v>26.196688361719577</v>
      </c>
      <c r="CC246" s="82">
        <f t="shared" ca="1" si="193"/>
        <v>52.393376723439154</v>
      </c>
      <c r="CD246" s="82">
        <f t="shared" ca="1" si="193"/>
        <v>104.78675344687831</v>
      </c>
      <c r="CE246" s="56">
        <f t="shared" ca="1" si="223"/>
        <v>0.65246747788612924</v>
      </c>
      <c r="CF246" s="56">
        <f t="shared" ca="1" si="223"/>
        <v>0.35341988385498668</v>
      </c>
      <c r="CG246" s="56">
        <f t="shared" ca="1" si="223"/>
        <v>0.22321255822420211</v>
      </c>
      <c r="CH246" s="56">
        <f t="shared" ca="1" si="223"/>
        <v>0.15421958568217597</v>
      </c>
      <c r="CI246" s="56">
        <f t="shared" ca="1" si="223"/>
        <v>0.13571323540031488</v>
      </c>
      <c r="CJ246" s="56">
        <f t="shared" ca="1" si="223"/>
        <v>0.13571323540031488</v>
      </c>
      <c r="CK246" s="56">
        <f t="shared" ca="1" si="223"/>
        <v>0.13571323540031488</v>
      </c>
      <c r="CL246" s="56">
        <f t="shared" ca="1" si="223"/>
        <v>0.13571323540031488</v>
      </c>
      <c r="CM246" s="56">
        <f t="shared" ca="1" si="223"/>
        <v>0.13571323540031488</v>
      </c>
      <c r="CN246" s="56">
        <f t="shared" ca="1" si="223"/>
        <v>0.13571323540031488</v>
      </c>
      <c r="CO246" s="56">
        <f t="shared" ca="1" si="223"/>
        <v>0.13571323540031488</v>
      </c>
      <c r="CP246" s="56">
        <f t="shared" ca="1" si="223"/>
        <v>0.27142647080062976</v>
      </c>
      <c r="CQ246" s="56">
        <f t="shared" ca="1" si="223"/>
        <v>0.40713970620094464</v>
      </c>
      <c r="CR246" s="56">
        <f t="shared" ca="1" si="223"/>
        <v>0.6785661770015744</v>
      </c>
      <c r="CS246" s="82">
        <f t="shared" ca="1" si="194"/>
        <v>1.3571323540031488</v>
      </c>
      <c r="CT246" s="82">
        <f t="shared" ca="1" si="194"/>
        <v>2.7142647080062976</v>
      </c>
      <c r="CU246" s="82">
        <f t="shared" ca="1" si="194"/>
        <v>5.4285294160125952</v>
      </c>
      <c r="CV246" s="82">
        <f t="shared" ca="1" si="194"/>
        <v>10.85705883202519</v>
      </c>
      <c r="CW246" s="56">
        <f t="shared" ca="1" si="224"/>
        <v>0.35379257759999994</v>
      </c>
      <c r="CX246" s="56">
        <f t="shared" ca="1" si="224"/>
        <v>0.19163764619999998</v>
      </c>
      <c r="CY246" s="56">
        <f t="shared" ca="1" si="224"/>
        <v>0.12103430286315787</v>
      </c>
      <c r="CZ246" s="56">
        <f t="shared" ca="1" si="224"/>
        <v>8.3623700159999981E-2</v>
      </c>
      <c r="DA246" s="56">
        <f t="shared" ca="1" si="224"/>
        <v>7.3588856140799991E-2</v>
      </c>
      <c r="DB246" s="56">
        <f t="shared" ca="1" si="224"/>
        <v>7.3588856140799991E-2</v>
      </c>
      <c r="DC246" s="56">
        <f t="shared" ca="1" si="224"/>
        <v>7.3588856140799991E-2</v>
      </c>
      <c r="DD246" s="56">
        <f t="shared" ca="1" si="224"/>
        <v>7.3588856140799991E-2</v>
      </c>
      <c r="DE246" s="56">
        <f t="shared" ca="1" si="224"/>
        <v>7.3588856140799991E-2</v>
      </c>
      <c r="DF246" s="56">
        <f t="shared" ca="1" si="224"/>
        <v>7.3588856140799991E-2</v>
      </c>
      <c r="DG246" s="56">
        <f t="shared" ca="1" si="224"/>
        <v>7.3588856140799991E-2</v>
      </c>
      <c r="DH246" s="56">
        <f t="shared" ca="1" si="224"/>
        <v>0.14717771228159998</v>
      </c>
      <c r="DI246" s="56">
        <f t="shared" ca="1" si="224"/>
        <v>0.22076656842239992</v>
      </c>
      <c r="DJ246" s="56">
        <f t="shared" ca="1" si="224"/>
        <v>0.36794428070399993</v>
      </c>
      <c r="DK246" s="82">
        <f t="shared" ca="1" si="195"/>
        <v>0.73588856140799985</v>
      </c>
      <c r="DL246" s="82">
        <f t="shared" ca="1" si="195"/>
        <v>1.4717771228159997</v>
      </c>
      <c r="DM246" s="82">
        <f t="shared" ca="1" si="195"/>
        <v>2.9435542456319994</v>
      </c>
      <c r="DN246" s="82">
        <f t="shared" ca="1" si="195"/>
        <v>5.8871084912639988</v>
      </c>
      <c r="DO246" s="56">
        <f t="shared" ca="1" si="225"/>
        <v>0.10743167365175597</v>
      </c>
      <c r="DP246" s="56">
        <f t="shared" ca="1" si="225"/>
        <v>5.8192156561367815E-2</v>
      </c>
      <c r="DQ246" s="56">
        <f t="shared" ca="1" si="225"/>
        <v>3.6752940986127046E-2</v>
      </c>
      <c r="DR246" s="56">
        <f t="shared" ca="1" si="225"/>
        <v>2.5392941044960499E-2</v>
      </c>
      <c r="DS246" s="56">
        <f t="shared" ca="1" si="225"/>
        <v>2.2345788119565241E-2</v>
      </c>
      <c r="DT246" s="56">
        <f t="shared" ca="1" si="225"/>
        <v>2.2345788119565241E-2</v>
      </c>
      <c r="DU246" s="56">
        <f t="shared" ca="1" si="225"/>
        <v>2.2345788119565241E-2</v>
      </c>
      <c r="DV246" s="56">
        <f t="shared" ca="1" si="225"/>
        <v>2.2345788119565241E-2</v>
      </c>
      <c r="DW246" s="56">
        <f t="shared" ca="1" si="225"/>
        <v>2.2345788119565241E-2</v>
      </c>
      <c r="DX246" s="56">
        <f t="shared" ca="1" si="225"/>
        <v>2.2345788119565241E-2</v>
      </c>
      <c r="DY246" s="56">
        <f t="shared" ca="1" si="225"/>
        <v>2.2345788119565241E-2</v>
      </c>
      <c r="DZ246" s="56">
        <f t="shared" ca="1" si="225"/>
        <v>4.4691576239130483E-2</v>
      </c>
      <c r="EA246" s="56">
        <f t="shared" ca="1" si="225"/>
        <v>6.7037364358695728E-2</v>
      </c>
      <c r="EB246" s="56">
        <f t="shared" ca="1" si="225"/>
        <v>0.1117289405978262</v>
      </c>
      <c r="EC246" s="82">
        <f t="shared" ca="1" si="198"/>
        <v>0.22345788119565241</v>
      </c>
      <c r="ED246" s="82">
        <f t="shared" ca="1" si="198"/>
        <v>0.44691576239130482</v>
      </c>
      <c r="EE246" s="82">
        <f t="shared" ca="1" si="198"/>
        <v>0.89383152478260963</v>
      </c>
      <c r="EF246" s="82">
        <f t="shared" ca="1" si="196"/>
        <v>1.7876630495652193</v>
      </c>
      <c r="EG246" s="56">
        <f t="shared" ca="1" si="226"/>
        <v>3.1084662968446142E-2</v>
      </c>
      <c r="EH246" s="56">
        <f t="shared" ca="1" si="226"/>
        <v>1.6837525774574993E-2</v>
      </c>
      <c r="EI246" s="56">
        <f t="shared" ca="1" si="226"/>
        <v>1.0634226804994732E-2</v>
      </c>
      <c r="EJ246" s="56">
        <f t="shared" ca="1" si="226"/>
        <v>7.3472839743599959E-3</v>
      </c>
      <c r="EK246" s="56">
        <f t="shared" ca="1" si="226"/>
        <v>6.4656098974367974E-3</v>
      </c>
      <c r="EL246" s="56">
        <f t="shared" ca="1" si="226"/>
        <v>6.4656098974367974E-3</v>
      </c>
      <c r="EM246" s="56">
        <f t="shared" ca="1" si="226"/>
        <v>6.4656098974367974E-3</v>
      </c>
      <c r="EN246" s="56">
        <f t="shared" ca="1" si="226"/>
        <v>6.4656098974367974E-3</v>
      </c>
      <c r="EO246" s="56">
        <f t="shared" ca="1" si="226"/>
        <v>6.4656098974367974E-3</v>
      </c>
      <c r="EP246" s="56">
        <f t="shared" ca="1" si="226"/>
        <v>6.4656098974367974E-3</v>
      </c>
      <c r="EQ246" s="56">
        <f t="shared" ca="1" si="226"/>
        <v>6.4656098974367974E-3</v>
      </c>
      <c r="ER246" s="56">
        <f t="shared" ca="1" si="226"/>
        <v>1.2931219794873595E-2</v>
      </c>
      <c r="ES246" s="56">
        <f t="shared" ca="1" si="226"/>
        <v>1.9396829692310394E-2</v>
      </c>
      <c r="ET246" s="56">
        <f t="shared" ca="1" si="226"/>
        <v>3.2328049487183992E-2</v>
      </c>
      <c r="EU246" s="82">
        <f t="shared" ca="1" si="199"/>
        <v>6.4656098974367984E-2</v>
      </c>
      <c r="EV246" s="82">
        <f t="shared" ca="1" si="199"/>
        <v>0.12931219794873597</v>
      </c>
      <c r="EW246" s="82">
        <f t="shared" ca="1" si="199"/>
        <v>0.25862439589747194</v>
      </c>
      <c r="EX246" s="82">
        <f t="shared" ca="1" si="197"/>
        <v>0.51724879179494387</v>
      </c>
    </row>
    <row r="247" spans="19:154" x14ac:dyDescent="0.15">
      <c r="S247" s="56">
        <v>244</v>
      </c>
      <c r="T247" s="40">
        <f>引用信息!W266</f>
        <v>147.41974354331339</v>
      </c>
      <c r="U247" s="40">
        <f>引用信息!X266</f>
        <v>10.486836246015473</v>
      </c>
      <c r="V247" s="40">
        <f>引用信息!Y266</f>
        <v>4.1866604999999995</v>
      </c>
      <c r="W247" s="40">
        <f>引用信息!Z266</f>
        <v>1.1231959706085937</v>
      </c>
      <c r="X247" s="40">
        <f>引用信息!AA266</f>
        <v>0.32498952131249986</v>
      </c>
      <c r="Y247" s="37">
        <f>IF(INT(求节点($J$4:$J$21,$I$4:$I$21,节奏总纲!AD247))&gt;$I$21,$I$21,INT(求节点($J$4:$J$21,$I$4:$I$21,节奏总纲!AD247)))</f>
        <v>18</v>
      </c>
      <c r="Z247" s="37">
        <f>IF(INT(求节点($J$4:$J$21,$I$4:$I$21,节奏总纲!AE247))&gt;$I$21,$I$21,INT(求节点($J$4:$J$21,$I$4:$I$21,节奏总纲!AE247)))</f>
        <v>18</v>
      </c>
      <c r="AA247" s="37">
        <f>IF(INT(求节点($J$4:$J$21,$I$4:$I$21,节奏总纲!AF247))&gt;$I$21,$I$21,INT(求节点($J$4:$J$21,$I$4:$I$21,节奏总纲!AF247)))</f>
        <v>18</v>
      </c>
      <c r="AB247" s="37">
        <f>IF(INT(求节点($J$4:$J$21,$I$4:$I$21,节奏总纲!AG247))&gt;$I$21,$I$21,INT(求节点($J$4:$J$21,$I$4:$I$21,节奏总纲!AG247)))</f>
        <v>18</v>
      </c>
      <c r="AC247" s="37">
        <f>IF(INT(求节点($J$4:$J$21,$I$4:$I$21,节奏总纲!AH247))&gt;$I$21,$I$21,INT(求节点($J$4:$J$21,$I$4:$I$21,节奏总纲!AH247)))</f>
        <v>18</v>
      </c>
      <c r="AD247" s="56">
        <f>('[2]功能-行军令'!F$7+'[2]功能-行军令'!F$14+24*60/'[2]功能-行军令'!$F$18)*'[2]功能-行军令'!$AJ$7</f>
        <v>27.599999999999998</v>
      </c>
      <c r="AE247" s="56">
        <f>('[2]功能-行军令'!G$7+'[2]功能-行军令'!G$14+24*60/'[2]功能-行军令'!$F$18)*'[2]功能-行军令'!$AJ$7</f>
        <v>40.199999999999996</v>
      </c>
      <c r="AF247" s="56">
        <f>('[2]功能-行军令'!H$7+'[2]功能-行军令'!H$14+24*60/'[2]功能-行军令'!$F$18)*'[2]功能-行军令'!$AJ$7</f>
        <v>54.6</v>
      </c>
      <c r="AG247" s="56">
        <f>('[2]功能-行军令'!I$7+'[2]功能-行军令'!I$14+24*60/'[2]功能-行军令'!$F$18)*'[2]功能-行军令'!$AJ$7</f>
        <v>61.8</v>
      </c>
      <c r="AH247" s="56">
        <f>('[2]功能-行军令'!J$7+'[2]功能-行军令'!J$14+24*60/'[2]功能-行军令'!$F$18)*'[2]功能-行军令'!$AJ$7</f>
        <v>61.8</v>
      </c>
      <c r="AI247" s="56"/>
      <c r="AK247" s="56"/>
      <c r="AL247" s="56">
        <v>244</v>
      </c>
      <c r="AM247" s="28">
        <f t="shared" ca="1" si="227"/>
        <v>7.3976081009015306</v>
      </c>
      <c r="AN247" s="28">
        <f t="shared" ca="1" si="227"/>
        <v>4.0070377213216624</v>
      </c>
      <c r="AO247" s="28">
        <f t="shared" ca="1" si="227"/>
        <v>2.5307606660978923</v>
      </c>
      <c r="AP247" s="28">
        <f t="shared" ca="1" si="227"/>
        <v>1.7485255511221798</v>
      </c>
      <c r="AQ247" s="28">
        <f t="shared" ca="1" si="227"/>
        <v>1.5387024849875182</v>
      </c>
      <c r="AR247" s="28">
        <f t="shared" ca="1" si="227"/>
        <v>1.5387024849875182</v>
      </c>
      <c r="AS247" s="28">
        <f t="shared" ca="1" si="227"/>
        <v>1.5387024849875182</v>
      </c>
      <c r="AT247" s="28">
        <f t="shared" ca="1" si="227"/>
        <v>1.5387024849875182</v>
      </c>
      <c r="AU247" s="28">
        <f t="shared" ca="1" si="214"/>
        <v>1.5387024849875182</v>
      </c>
      <c r="AV247" s="28">
        <f t="shared" ca="1" si="221"/>
        <v>1.5387024849875182</v>
      </c>
      <c r="AW247" s="28">
        <f t="shared" ca="1" si="221"/>
        <v>1.5387024849875182</v>
      </c>
      <c r="AX247" s="28">
        <f t="shared" ca="1" si="221"/>
        <v>3.0774049699750363</v>
      </c>
      <c r="AY247" s="28">
        <f t="shared" ca="1" si="221"/>
        <v>4.6161074549625551</v>
      </c>
      <c r="AZ247" s="28">
        <f t="shared" ca="1" si="221"/>
        <v>7.693512424937591</v>
      </c>
      <c r="BA247" s="28">
        <f t="shared" ca="1" si="192"/>
        <v>15.387024849875182</v>
      </c>
      <c r="BB247" s="28">
        <f t="shared" ca="1" si="192"/>
        <v>30.774049699750364</v>
      </c>
      <c r="BC247" s="28">
        <f t="shared" ca="1" si="192"/>
        <v>61.548099399500728</v>
      </c>
      <c r="BD247" s="28">
        <f t="shared" ca="1" si="192"/>
        <v>123.09619879900146</v>
      </c>
      <c r="BE247" s="28"/>
      <c r="BF247" s="28">
        <f t="shared" ca="1" si="184"/>
        <v>272.64724703235879</v>
      </c>
      <c r="BG247" s="28"/>
      <c r="BI247" s="28"/>
      <c r="BJ247" s="28"/>
      <c r="BK247" s="28"/>
      <c r="BL247" s="56">
        <v>244</v>
      </c>
      <c r="BM247" s="56">
        <f t="shared" ca="1" si="222"/>
        <v>6.2596691104545377</v>
      </c>
      <c r="BN247" s="56">
        <f t="shared" ca="1" si="222"/>
        <v>3.3906541014962079</v>
      </c>
      <c r="BO247" s="56">
        <f t="shared" ca="1" si="222"/>
        <v>2.1414657483133945</v>
      </c>
      <c r="BP247" s="56">
        <f t="shared" ca="1" si="222"/>
        <v>1.4795581533801632</v>
      </c>
      <c r="BQ247" s="56">
        <f t="shared" ca="1" si="222"/>
        <v>1.3020111749745438</v>
      </c>
      <c r="BR247" s="56">
        <f t="shared" ca="1" si="222"/>
        <v>1.3020111749745438</v>
      </c>
      <c r="BS247" s="56">
        <f t="shared" ca="1" si="222"/>
        <v>1.3020111749745438</v>
      </c>
      <c r="BT247" s="56">
        <f t="shared" ca="1" si="222"/>
        <v>1.3020111749745438</v>
      </c>
      <c r="BU247" s="56">
        <f t="shared" ca="1" si="222"/>
        <v>1.3020111749745438</v>
      </c>
      <c r="BV247" s="56">
        <f t="shared" ca="1" si="222"/>
        <v>1.3020111749745438</v>
      </c>
      <c r="BW247" s="56">
        <f t="shared" ca="1" si="222"/>
        <v>1.3020111749745438</v>
      </c>
      <c r="BX247" s="56">
        <f t="shared" ca="1" si="222"/>
        <v>2.6040223499490875</v>
      </c>
      <c r="BY247" s="56">
        <f t="shared" ca="1" si="222"/>
        <v>3.9060335249236315</v>
      </c>
      <c r="BZ247" s="56">
        <f t="shared" ca="1" si="222"/>
        <v>6.5100558748727186</v>
      </c>
      <c r="CA247" s="82">
        <f t="shared" ca="1" si="193"/>
        <v>13.020111749745437</v>
      </c>
      <c r="CB247" s="82">
        <f t="shared" ca="1" si="193"/>
        <v>26.040223499490875</v>
      </c>
      <c r="CC247" s="82">
        <f t="shared" ca="1" si="193"/>
        <v>52.080446998981749</v>
      </c>
      <c r="CD247" s="82">
        <f t="shared" ca="1" si="193"/>
        <v>104.1608939979635</v>
      </c>
      <c r="CE247" s="56">
        <f t="shared" ca="1" si="223"/>
        <v>0.64857048783049542</v>
      </c>
      <c r="CF247" s="56">
        <f t="shared" ca="1" si="223"/>
        <v>0.35130901424151834</v>
      </c>
      <c r="CG247" s="56">
        <f t="shared" ca="1" si="223"/>
        <v>0.2218793774156958</v>
      </c>
      <c r="CH247" s="56">
        <f t="shared" ca="1" si="223"/>
        <v>0.15329847894175344</v>
      </c>
      <c r="CI247" s="56">
        <f t="shared" ca="1" si="223"/>
        <v>0.13490266146874305</v>
      </c>
      <c r="CJ247" s="56">
        <f t="shared" ca="1" si="223"/>
        <v>0.13490266146874305</v>
      </c>
      <c r="CK247" s="56">
        <f t="shared" ca="1" si="223"/>
        <v>0.13490266146874305</v>
      </c>
      <c r="CL247" s="56">
        <f t="shared" ca="1" si="223"/>
        <v>0.13490266146874305</v>
      </c>
      <c r="CM247" s="56">
        <f t="shared" ca="1" si="223"/>
        <v>0.13490266146874305</v>
      </c>
      <c r="CN247" s="56">
        <f t="shared" ca="1" si="223"/>
        <v>0.13490266146874305</v>
      </c>
      <c r="CO247" s="56">
        <f t="shared" ca="1" si="223"/>
        <v>0.13490266146874305</v>
      </c>
      <c r="CP247" s="56">
        <f t="shared" ca="1" si="223"/>
        <v>0.2698053229374861</v>
      </c>
      <c r="CQ247" s="56">
        <f t="shared" ca="1" si="223"/>
        <v>0.40470798440622907</v>
      </c>
      <c r="CR247" s="56">
        <f t="shared" ca="1" si="223"/>
        <v>0.67451330734371528</v>
      </c>
      <c r="CS247" s="82">
        <f t="shared" ca="1" si="194"/>
        <v>1.3490266146874306</v>
      </c>
      <c r="CT247" s="82">
        <f t="shared" ca="1" si="194"/>
        <v>2.6980532293748611</v>
      </c>
      <c r="CU247" s="82">
        <f t="shared" ca="1" si="194"/>
        <v>5.3961064587497223</v>
      </c>
      <c r="CV247" s="82">
        <f t="shared" ca="1" si="194"/>
        <v>10.792212917499445</v>
      </c>
      <c r="CW247" s="56">
        <f t="shared" ca="1" si="224"/>
        <v>0.35167948199999999</v>
      </c>
      <c r="CX247" s="56">
        <f t="shared" ca="1" si="224"/>
        <v>0.19049305274999997</v>
      </c>
      <c r="CY247" s="56">
        <f t="shared" ca="1" si="224"/>
        <v>0.1203114017368421</v>
      </c>
      <c r="CZ247" s="56">
        <f t="shared" ca="1" si="224"/>
        <v>8.3124241199999976E-2</v>
      </c>
      <c r="DA247" s="56">
        <f t="shared" ca="1" si="224"/>
        <v>7.3149332255999996E-2</v>
      </c>
      <c r="DB247" s="56">
        <f t="shared" ca="1" si="224"/>
        <v>7.3149332255999996E-2</v>
      </c>
      <c r="DC247" s="56">
        <f t="shared" ca="1" si="224"/>
        <v>7.3149332255999996E-2</v>
      </c>
      <c r="DD247" s="56">
        <f t="shared" ca="1" si="224"/>
        <v>7.3149332255999996E-2</v>
      </c>
      <c r="DE247" s="56">
        <f t="shared" ca="1" si="224"/>
        <v>7.3149332255999996E-2</v>
      </c>
      <c r="DF247" s="56">
        <f t="shared" ca="1" si="224"/>
        <v>7.3149332255999996E-2</v>
      </c>
      <c r="DG247" s="56">
        <f t="shared" ca="1" si="224"/>
        <v>7.3149332255999996E-2</v>
      </c>
      <c r="DH247" s="56">
        <f t="shared" ca="1" si="224"/>
        <v>0.14629866451199999</v>
      </c>
      <c r="DI247" s="56">
        <f t="shared" ca="1" si="224"/>
        <v>0.21944799676799998</v>
      </c>
      <c r="DJ247" s="56">
        <f t="shared" ca="1" si="224"/>
        <v>0.36574666127999994</v>
      </c>
      <c r="DK247" s="82">
        <f t="shared" ca="1" si="195"/>
        <v>0.73149332255999988</v>
      </c>
      <c r="DL247" s="82">
        <f t="shared" ca="1" si="195"/>
        <v>1.4629866451199998</v>
      </c>
      <c r="DM247" s="82">
        <f t="shared" ca="1" si="195"/>
        <v>2.9259732902399995</v>
      </c>
      <c r="DN247" s="82">
        <f t="shared" ca="1" si="195"/>
        <v>5.851946580479999</v>
      </c>
      <c r="DO247" s="56">
        <f t="shared" ca="1" si="225"/>
        <v>0.10679001689786322</v>
      </c>
      <c r="DP247" s="56">
        <f t="shared" ca="1" si="225"/>
        <v>5.7844592486342578E-2</v>
      </c>
      <c r="DQ247" s="56">
        <f t="shared" ca="1" si="225"/>
        <v>3.6533426833479522E-2</v>
      </c>
      <c r="DR247" s="56">
        <f t="shared" ca="1" si="225"/>
        <v>2.524127672131312E-2</v>
      </c>
      <c r="DS247" s="56">
        <f t="shared" ca="1" si="225"/>
        <v>2.221232351475555E-2</v>
      </c>
      <c r="DT247" s="56">
        <f t="shared" ca="1" si="225"/>
        <v>2.221232351475555E-2</v>
      </c>
      <c r="DU247" s="56">
        <f t="shared" ca="1" si="225"/>
        <v>2.221232351475555E-2</v>
      </c>
      <c r="DV247" s="56">
        <f t="shared" ca="1" si="225"/>
        <v>2.221232351475555E-2</v>
      </c>
      <c r="DW247" s="56">
        <f t="shared" ca="1" si="225"/>
        <v>2.221232351475555E-2</v>
      </c>
      <c r="DX247" s="56">
        <f t="shared" ca="1" si="225"/>
        <v>2.221232351475555E-2</v>
      </c>
      <c r="DY247" s="56">
        <f t="shared" ca="1" si="225"/>
        <v>2.221232351475555E-2</v>
      </c>
      <c r="DZ247" s="56">
        <f t="shared" ca="1" si="225"/>
        <v>4.44246470295111E-2</v>
      </c>
      <c r="EA247" s="56">
        <f t="shared" ca="1" si="225"/>
        <v>6.6636970544266649E-2</v>
      </c>
      <c r="EB247" s="56">
        <f t="shared" ca="1" si="225"/>
        <v>0.11106161757377774</v>
      </c>
      <c r="EC247" s="82">
        <f t="shared" ca="1" si="198"/>
        <v>0.22212323514755547</v>
      </c>
      <c r="ED247" s="82">
        <f t="shared" ca="1" si="198"/>
        <v>0.44424647029511094</v>
      </c>
      <c r="EE247" s="82">
        <f t="shared" ca="1" si="198"/>
        <v>0.88849294059022188</v>
      </c>
      <c r="EF247" s="82">
        <f t="shared" ca="1" si="196"/>
        <v>1.7769858811804438</v>
      </c>
      <c r="EG247" s="56">
        <f t="shared" ca="1" si="226"/>
        <v>3.0899003718634601E-2</v>
      </c>
      <c r="EH247" s="56">
        <f t="shared" ca="1" si="226"/>
        <v>1.6736960347593744E-2</v>
      </c>
      <c r="EI247" s="56">
        <f t="shared" ca="1" si="226"/>
        <v>1.0570711798480259E-2</v>
      </c>
      <c r="EJ247" s="56">
        <f t="shared" ca="1" si="226"/>
        <v>7.3034008789499959E-3</v>
      </c>
      <c r="EK247" s="56">
        <f t="shared" ca="1" si="226"/>
        <v>6.4269927734759971E-3</v>
      </c>
      <c r="EL247" s="56">
        <f t="shared" ca="1" si="226"/>
        <v>6.4269927734759971E-3</v>
      </c>
      <c r="EM247" s="56">
        <f t="shared" ca="1" si="226"/>
        <v>6.4269927734759971E-3</v>
      </c>
      <c r="EN247" s="56">
        <f t="shared" ca="1" si="226"/>
        <v>6.4269927734759971E-3</v>
      </c>
      <c r="EO247" s="56">
        <f t="shared" ca="1" si="226"/>
        <v>6.4269927734759971E-3</v>
      </c>
      <c r="EP247" s="56">
        <f t="shared" ca="1" si="226"/>
        <v>6.4269927734759971E-3</v>
      </c>
      <c r="EQ247" s="56">
        <f t="shared" ca="1" si="226"/>
        <v>6.4269927734759971E-3</v>
      </c>
      <c r="ER247" s="56">
        <f t="shared" ca="1" si="226"/>
        <v>1.2853985546951994E-2</v>
      </c>
      <c r="ES247" s="56">
        <f t="shared" ca="1" si="226"/>
        <v>1.9280978320427987E-2</v>
      </c>
      <c r="ET247" s="56">
        <f t="shared" ca="1" si="226"/>
        <v>3.213496386737999E-2</v>
      </c>
      <c r="EU247" s="82">
        <f t="shared" ca="1" si="199"/>
        <v>6.426992773475998E-2</v>
      </c>
      <c r="EV247" s="82">
        <f t="shared" ca="1" si="199"/>
        <v>0.12853985546951996</v>
      </c>
      <c r="EW247" s="82">
        <f t="shared" ca="1" si="199"/>
        <v>0.25707971093903992</v>
      </c>
      <c r="EX247" s="82">
        <f t="shared" ca="1" si="197"/>
        <v>0.51415942187807984</v>
      </c>
    </row>
    <row r="248" spans="19:154" x14ac:dyDescent="0.15">
      <c r="S248" s="56">
        <v>245</v>
      </c>
      <c r="T248" s="40">
        <f>引用信息!W267</f>
        <v>146.53395967652952</v>
      </c>
      <c r="U248" s="40">
        <f>引用信息!X267</f>
        <v>10.423825212777611</v>
      </c>
      <c r="V248" s="40">
        <f>引用信息!Y267</f>
        <v>4.1615045999999989</v>
      </c>
      <c r="W248" s="40">
        <f>引用信息!Z267</f>
        <v>1.1164471536178124</v>
      </c>
      <c r="X248" s="40">
        <f>引用信息!AA267</f>
        <v>0.32303679457499984</v>
      </c>
      <c r="Y248" s="37">
        <f>IF(INT(求节点($J$4:$J$21,$I$4:$I$21,节奏总纲!AD248))&gt;$I$21,$I$21,INT(求节点($J$4:$J$21,$I$4:$I$21,节奏总纲!AD248)))</f>
        <v>18</v>
      </c>
      <c r="Z248" s="37">
        <f>IF(INT(求节点($J$4:$J$21,$I$4:$I$21,节奏总纲!AE248))&gt;$I$21,$I$21,INT(求节点($J$4:$J$21,$I$4:$I$21,节奏总纲!AE248)))</f>
        <v>18</v>
      </c>
      <c r="AA248" s="37">
        <f>IF(INT(求节点($J$4:$J$21,$I$4:$I$21,节奏总纲!AF248))&gt;$I$21,$I$21,INT(求节点($J$4:$J$21,$I$4:$I$21,节奏总纲!AF248)))</f>
        <v>18</v>
      </c>
      <c r="AB248" s="37">
        <f>IF(INT(求节点($J$4:$J$21,$I$4:$I$21,节奏总纲!AG248))&gt;$I$21,$I$21,INT(求节点($J$4:$J$21,$I$4:$I$21,节奏总纲!AG248)))</f>
        <v>18</v>
      </c>
      <c r="AC248" s="37">
        <f>IF(INT(求节点($J$4:$J$21,$I$4:$I$21,节奏总纲!AH248))&gt;$I$21,$I$21,INT(求节点($J$4:$J$21,$I$4:$I$21,节奏总纲!AH248)))</f>
        <v>18</v>
      </c>
      <c r="AD248" s="56">
        <f>('[2]功能-行军令'!F$7+'[2]功能-行军令'!F$14+24*60/'[2]功能-行军令'!$F$18)*'[2]功能-行军令'!$AJ$7</f>
        <v>27.599999999999998</v>
      </c>
      <c r="AE248" s="56">
        <f>('[2]功能-行军令'!G$7+'[2]功能-行军令'!G$14+24*60/'[2]功能-行军令'!$F$18)*'[2]功能-行军令'!$AJ$7</f>
        <v>40.199999999999996</v>
      </c>
      <c r="AF248" s="56">
        <f>('[2]功能-行军令'!H$7+'[2]功能-行军令'!H$14+24*60/'[2]功能-行军令'!$F$18)*'[2]功能-行军令'!$AJ$7</f>
        <v>54.6</v>
      </c>
      <c r="AG248" s="56">
        <f>('[2]功能-行军令'!I$7+'[2]功能-行军令'!I$14+24*60/'[2]功能-行军令'!$F$18)*'[2]功能-行军令'!$AJ$7</f>
        <v>61.8</v>
      </c>
      <c r="AH248" s="56">
        <f>('[2]功能-行军令'!J$7+'[2]功能-行军令'!J$14+24*60/'[2]功能-行军令'!$F$18)*'[2]功能-行军令'!$AJ$7</f>
        <v>61.8</v>
      </c>
      <c r="AI248" s="56"/>
      <c r="AK248" s="56"/>
      <c r="AL248" s="56">
        <v>245</v>
      </c>
      <c r="AM248" s="28">
        <f t="shared" ca="1" si="227"/>
        <v>7.3531589535141384</v>
      </c>
      <c r="AN248" s="28">
        <f t="shared" ca="1" si="227"/>
        <v>3.9829610998201583</v>
      </c>
      <c r="AO248" s="28">
        <f t="shared" ca="1" si="227"/>
        <v>2.5155543788337842</v>
      </c>
      <c r="AP248" s="28">
        <f t="shared" ca="1" si="227"/>
        <v>1.7380193890124325</v>
      </c>
      <c r="AQ248" s="28">
        <f t="shared" ca="1" si="227"/>
        <v>1.5294570623309407</v>
      </c>
      <c r="AR248" s="28">
        <f t="shared" ca="1" si="227"/>
        <v>1.5294570623309407</v>
      </c>
      <c r="AS248" s="28">
        <f t="shared" ca="1" si="227"/>
        <v>1.5294570623309407</v>
      </c>
      <c r="AT248" s="28">
        <f t="shared" ca="1" si="227"/>
        <v>1.5294570623309407</v>
      </c>
      <c r="AU248" s="28">
        <f t="shared" ca="1" si="214"/>
        <v>1.5294570623309407</v>
      </c>
      <c r="AV248" s="28">
        <f t="shared" ca="1" si="221"/>
        <v>1.5294570623309407</v>
      </c>
      <c r="AW248" s="28">
        <f t="shared" ca="1" si="221"/>
        <v>1.5294570623309407</v>
      </c>
      <c r="AX248" s="28">
        <f t="shared" ca="1" si="221"/>
        <v>3.0589141246618814</v>
      </c>
      <c r="AY248" s="28">
        <f t="shared" ca="1" si="221"/>
        <v>4.5883711869928225</v>
      </c>
      <c r="AZ248" s="28">
        <f t="shared" ca="1" si="221"/>
        <v>7.647285311654703</v>
      </c>
      <c r="BA248" s="28">
        <f t="shared" ca="1" si="192"/>
        <v>15.294570623309406</v>
      </c>
      <c r="BB248" s="28">
        <f t="shared" ca="1" si="192"/>
        <v>30.589141246618812</v>
      </c>
      <c r="BC248" s="28">
        <f t="shared" ca="1" si="192"/>
        <v>61.178282493237624</v>
      </c>
      <c r="BD248" s="28">
        <f t="shared" ca="1" si="192"/>
        <v>122.35656498647525</v>
      </c>
      <c r="BE248" s="28"/>
      <c r="BF248" s="28">
        <f t="shared" ca="1" si="184"/>
        <v>271.00902323044761</v>
      </c>
      <c r="BG248" s="28"/>
      <c r="BI248" s="28"/>
      <c r="BJ248" s="28"/>
      <c r="BK248" s="28"/>
      <c r="BL248" s="56">
        <v>245</v>
      </c>
      <c r="BM248" s="56">
        <f t="shared" ca="1" si="222"/>
        <v>6.2220573647264832</v>
      </c>
      <c r="BN248" s="56">
        <f t="shared" ca="1" si="222"/>
        <v>3.3702810725601786</v>
      </c>
      <c r="BO248" s="56">
        <f t="shared" ca="1" si="222"/>
        <v>2.1285985721432708</v>
      </c>
      <c r="BP248" s="56">
        <f t="shared" ca="1" si="222"/>
        <v>1.4706681043898959</v>
      </c>
      <c r="BQ248" s="56">
        <f t="shared" ca="1" si="222"/>
        <v>1.2941879318631087</v>
      </c>
      <c r="BR248" s="56">
        <f t="shared" ca="1" si="222"/>
        <v>1.2941879318631087</v>
      </c>
      <c r="BS248" s="56">
        <f t="shared" ca="1" si="222"/>
        <v>1.2941879318631087</v>
      </c>
      <c r="BT248" s="56">
        <f t="shared" ca="1" si="222"/>
        <v>1.2941879318631087</v>
      </c>
      <c r="BU248" s="56">
        <f t="shared" ca="1" si="222"/>
        <v>1.2941879318631087</v>
      </c>
      <c r="BV248" s="56">
        <f t="shared" ca="1" si="222"/>
        <v>1.2941879318631087</v>
      </c>
      <c r="BW248" s="56">
        <f t="shared" ca="1" si="222"/>
        <v>1.2941879318631087</v>
      </c>
      <c r="BX248" s="56">
        <f t="shared" ca="1" si="222"/>
        <v>2.5883758637262173</v>
      </c>
      <c r="BY248" s="56">
        <f t="shared" ca="1" si="222"/>
        <v>3.8825637955893257</v>
      </c>
      <c r="BZ248" s="56">
        <f t="shared" ca="1" si="222"/>
        <v>6.470939659315543</v>
      </c>
      <c r="CA248" s="82">
        <f t="shared" ca="1" si="193"/>
        <v>12.941879318631086</v>
      </c>
      <c r="CB248" s="82">
        <f t="shared" ca="1" si="193"/>
        <v>25.883758637262172</v>
      </c>
      <c r="CC248" s="82">
        <f t="shared" ca="1" si="193"/>
        <v>51.767517274524344</v>
      </c>
      <c r="CD248" s="82">
        <f t="shared" ca="1" si="193"/>
        <v>103.53503454904869</v>
      </c>
      <c r="CE248" s="56">
        <f t="shared" ca="1" si="223"/>
        <v>0.64467349777486149</v>
      </c>
      <c r="CF248" s="56">
        <f t="shared" ca="1" si="223"/>
        <v>0.34919814462804993</v>
      </c>
      <c r="CG248" s="56">
        <f t="shared" ca="1" si="223"/>
        <v>0.22054619660718944</v>
      </c>
      <c r="CH248" s="56">
        <f t="shared" ca="1" si="223"/>
        <v>0.15237737220133088</v>
      </c>
      <c r="CI248" s="56">
        <f t="shared" ca="1" si="223"/>
        <v>0.1340920875371712</v>
      </c>
      <c r="CJ248" s="56">
        <f t="shared" ca="1" si="223"/>
        <v>0.1340920875371712</v>
      </c>
      <c r="CK248" s="56">
        <f t="shared" ca="1" si="223"/>
        <v>0.1340920875371712</v>
      </c>
      <c r="CL248" s="56">
        <f t="shared" ca="1" si="223"/>
        <v>0.1340920875371712</v>
      </c>
      <c r="CM248" s="56">
        <f t="shared" ca="1" si="223"/>
        <v>0.1340920875371712</v>
      </c>
      <c r="CN248" s="56">
        <f t="shared" ca="1" si="223"/>
        <v>0.1340920875371712</v>
      </c>
      <c r="CO248" s="56">
        <f t="shared" ca="1" si="223"/>
        <v>0.1340920875371712</v>
      </c>
      <c r="CP248" s="56">
        <f t="shared" ca="1" si="223"/>
        <v>0.26818417507434239</v>
      </c>
      <c r="CQ248" s="56">
        <f t="shared" ca="1" si="223"/>
        <v>0.40227626261151356</v>
      </c>
      <c r="CR248" s="56">
        <f t="shared" ca="1" si="223"/>
        <v>0.67046043768585584</v>
      </c>
      <c r="CS248" s="82">
        <f t="shared" ca="1" si="194"/>
        <v>1.3409208753717117</v>
      </c>
      <c r="CT248" s="82">
        <f t="shared" ca="1" si="194"/>
        <v>2.6818417507434233</v>
      </c>
      <c r="CU248" s="82">
        <f t="shared" ca="1" si="194"/>
        <v>5.3636835014868467</v>
      </c>
      <c r="CV248" s="82">
        <f t="shared" ca="1" si="194"/>
        <v>10.727367002973693</v>
      </c>
      <c r="CW248" s="56">
        <f t="shared" ca="1" si="224"/>
        <v>0.34956638639999993</v>
      </c>
      <c r="CX248" s="56">
        <f t="shared" ca="1" si="224"/>
        <v>0.18934845929999997</v>
      </c>
      <c r="CY248" s="56">
        <f t="shared" ca="1" si="224"/>
        <v>0.11958850061052628</v>
      </c>
      <c r="CZ248" s="56">
        <f t="shared" ca="1" si="224"/>
        <v>8.2624782239999972E-2</v>
      </c>
      <c r="DA248" s="56">
        <f t="shared" ca="1" si="224"/>
        <v>7.2709808371199988E-2</v>
      </c>
      <c r="DB248" s="56">
        <f t="shared" ca="1" si="224"/>
        <v>7.2709808371199988E-2</v>
      </c>
      <c r="DC248" s="56">
        <f t="shared" ca="1" si="224"/>
        <v>7.2709808371199988E-2</v>
      </c>
      <c r="DD248" s="56">
        <f t="shared" ca="1" si="224"/>
        <v>7.2709808371199988E-2</v>
      </c>
      <c r="DE248" s="56">
        <f t="shared" ca="1" si="224"/>
        <v>7.2709808371199988E-2</v>
      </c>
      <c r="DF248" s="56">
        <f t="shared" ca="1" si="224"/>
        <v>7.2709808371199988E-2</v>
      </c>
      <c r="DG248" s="56">
        <f t="shared" ca="1" si="224"/>
        <v>7.2709808371199988E-2</v>
      </c>
      <c r="DH248" s="56">
        <f t="shared" ca="1" si="224"/>
        <v>0.14541961674239998</v>
      </c>
      <c r="DI248" s="56">
        <f t="shared" ca="1" si="224"/>
        <v>0.21812942511359995</v>
      </c>
      <c r="DJ248" s="56">
        <f t="shared" ca="1" si="224"/>
        <v>0.3635490418559999</v>
      </c>
      <c r="DK248" s="82">
        <f t="shared" ca="1" si="195"/>
        <v>0.7270980837119998</v>
      </c>
      <c r="DL248" s="82">
        <f t="shared" ca="1" si="195"/>
        <v>1.4541961674239996</v>
      </c>
      <c r="DM248" s="82">
        <f t="shared" ca="1" si="195"/>
        <v>2.9083923348479992</v>
      </c>
      <c r="DN248" s="82">
        <f t="shared" ca="1" si="195"/>
        <v>5.8167846696959984</v>
      </c>
      <c r="DO248" s="56">
        <f t="shared" ca="1" si="225"/>
        <v>0.10614836014397047</v>
      </c>
      <c r="DP248" s="56">
        <f t="shared" ca="1" si="225"/>
        <v>5.749702841131734E-2</v>
      </c>
      <c r="DQ248" s="56">
        <f t="shared" ca="1" si="225"/>
        <v>3.6313912680832006E-2</v>
      </c>
      <c r="DR248" s="56">
        <f t="shared" ca="1" si="225"/>
        <v>2.5089612397665745E-2</v>
      </c>
      <c r="DS248" s="56">
        <f t="shared" ca="1" si="225"/>
        <v>2.2078858909945858E-2</v>
      </c>
      <c r="DT248" s="56">
        <f t="shared" ca="1" si="225"/>
        <v>2.2078858909945858E-2</v>
      </c>
      <c r="DU248" s="56">
        <f t="shared" ca="1" si="225"/>
        <v>2.2078858909945858E-2</v>
      </c>
      <c r="DV248" s="56">
        <f t="shared" ca="1" si="225"/>
        <v>2.2078858909945858E-2</v>
      </c>
      <c r="DW248" s="56">
        <f t="shared" ca="1" si="225"/>
        <v>2.2078858909945858E-2</v>
      </c>
      <c r="DX248" s="56">
        <f t="shared" ca="1" si="225"/>
        <v>2.2078858909945858E-2</v>
      </c>
      <c r="DY248" s="56">
        <f t="shared" ca="1" si="225"/>
        <v>2.2078858909945858E-2</v>
      </c>
      <c r="DZ248" s="56">
        <f t="shared" ca="1" si="225"/>
        <v>4.4157717819891716E-2</v>
      </c>
      <c r="EA248" s="56">
        <f t="shared" ca="1" si="225"/>
        <v>6.6236576729837585E-2</v>
      </c>
      <c r="EB248" s="56">
        <f t="shared" ca="1" si="225"/>
        <v>0.11039429454972929</v>
      </c>
      <c r="EC248" s="82">
        <f t="shared" ca="1" si="198"/>
        <v>0.22078858909945859</v>
      </c>
      <c r="ED248" s="82">
        <f t="shared" ca="1" si="198"/>
        <v>0.44157717819891718</v>
      </c>
      <c r="EE248" s="82">
        <f t="shared" ca="1" si="198"/>
        <v>0.88315435639783435</v>
      </c>
      <c r="EF248" s="82">
        <f t="shared" ca="1" si="196"/>
        <v>1.7663087127956687</v>
      </c>
      <c r="EG248" s="56">
        <f t="shared" ca="1" si="226"/>
        <v>3.071334446882306E-2</v>
      </c>
      <c r="EH248" s="56">
        <f t="shared" ca="1" si="226"/>
        <v>1.6636394920612491E-2</v>
      </c>
      <c r="EI248" s="56">
        <f t="shared" ca="1" si="226"/>
        <v>1.0507196791965783E-2</v>
      </c>
      <c r="EJ248" s="56">
        <f t="shared" ca="1" si="226"/>
        <v>7.2595177835399951E-3</v>
      </c>
      <c r="EK248" s="56">
        <f t="shared" ca="1" si="226"/>
        <v>6.3883756495151959E-3</v>
      </c>
      <c r="EL248" s="56">
        <f t="shared" ca="1" si="226"/>
        <v>6.3883756495151959E-3</v>
      </c>
      <c r="EM248" s="56">
        <f t="shared" ca="1" si="226"/>
        <v>6.3883756495151959E-3</v>
      </c>
      <c r="EN248" s="56">
        <f t="shared" ca="1" si="226"/>
        <v>6.3883756495151959E-3</v>
      </c>
      <c r="EO248" s="56">
        <f t="shared" ca="1" si="226"/>
        <v>6.3883756495151959E-3</v>
      </c>
      <c r="EP248" s="56">
        <f t="shared" ca="1" si="226"/>
        <v>6.3883756495151959E-3</v>
      </c>
      <c r="EQ248" s="56">
        <f t="shared" ca="1" si="226"/>
        <v>6.3883756495151959E-3</v>
      </c>
      <c r="ER248" s="56">
        <f t="shared" ca="1" si="226"/>
        <v>1.2776751299030392E-2</v>
      </c>
      <c r="ES248" s="56">
        <f t="shared" ca="1" si="226"/>
        <v>1.9165126948545587E-2</v>
      </c>
      <c r="ET248" s="56">
        <f t="shared" ca="1" si="226"/>
        <v>3.194187824757598E-2</v>
      </c>
      <c r="EU248" s="82">
        <f t="shared" ca="1" si="199"/>
        <v>6.3883756495151961E-2</v>
      </c>
      <c r="EV248" s="82">
        <f t="shared" ca="1" si="199"/>
        <v>0.12776751299030392</v>
      </c>
      <c r="EW248" s="82">
        <f t="shared" ca="1" si="199"/>
        <v>0.25553502598060784</v>
      </c>
      <c r="EX248" s="82">
        <f t="shared" ca="1" si="197"/>
        <v>0.51107005196121569</v>
      </c>
    </row>
    <row r="249" spans="19:154" x14ac:dyDescent="0.15">
      <c r="S249" s="56">
        <v>246</v>
      </c>
      <c r="T249" s="40">
        <f>引用信息!W268</f>
        <v>145.64817580974568</v>
      </c>
      <c r="U249" s="40">
        <f>引用信息!X268</f>
        <v>10.36081417953975</v>
      </c>
      <c r="V249" s="40">
        <f>引用信息!Y268</f>
        <v>4.1363486999999992</v>
      </c>
      <c r="W249" s="40">
        <f>引用信息!Z268</f>
        <v>1.1096983366270312</v>
      </c>
      <c r="X249" s="40">
        <f>引用信息!AA268</f>
        <v>0.32108406783749988</v>
      </c>
      <c r="Y249" s="37">
        <f>IF(INT(求节点($J$4:$J$21,$I$4:$I$21,节奏总纲!AD249))&gt;$I$21,$I$21,INT(求节点($J$4:$J$21,$I$4:$I$21,节奏总纲!AD249)))</f>
        <v>18</v>
      </c>
      <c r="Z249" s="37">
        <f>IF(INT(求节点($J$4:$J$21,$I$4:$I$21,节奏总纲!AE249))&gt;$I$21,$I$21,INT(求节点($J$4:$J$21,$I$4:$I$21,节奏总纲!AE249)))</f>
        <v>18</v>
      </c>
      <c r="AA249" s="37">
        <f>IF(INT(求节点($J$4:$J$21,$I$4:$I$21,节奏总纲!AF249))&gt;$I$21,$I$21,INT(求节点($J$4:$J$21,$I$4:$I$21,节奏总纲!AF249)))</f>
        <v>18</v>
      </c>
      <c r="AB249" s="37">
        <f>IF(INT(求节点($J$4:$J$21,$I$4:$I$21,节奏总纲!AG249))&gt;$I$21,$I$21,INT(求节点($J$4:$J$21,$I$4:$I$21,节奏总纲!AG249)))</f>
        <v>18</v>
      </c>
      <c r="AC249" s="37">
        <f>IF(INT(求节点($J$4:$J$21,$I$4:$I$21,节奏总纲!AH249))&gt;$I$21,$I$21,INT(求节点($J$4:$J$21,$I$4:$I$21,节奏总纲!AH249)))</f>
        <v>18</v>
      </c>
      <c r="AD249" s="56">
        <f>('[2]功能-行军令'!F$7+'[2]功能-行军令'!F$14+24*60/'[2]功能-行军令'!$F$18)*'[2]功能-行军令'!$AJ$7</f>
        <v>27.599999999999998</v>
      </c>
      <c r="AE249" s="56">
        <f>('[2]功能-行军令'!G$7+'[2]功能-行军令'!G$14+24*60/'[2]功能-行军令'!$F$18)*'[2]功能-行军令'!$AJ$7</f>
        <v>40.199999999999996</v>
      </c>
      <c r="AF249" s="56">
        <f>('[2]功能-行军令'!H$7+'[2]功能-行军令'!H$14+24*60/'[2]功能-行军令'!$F$18)*'[2]功能-行军令'!$AJ$7</f>
        <v>54.6</v>
      </c>
      <c r="AG249" s="56">
        <f>('[2]功能-行军令'!I$7+'[2]功能-行军令'!I$14+24*60/'[2]功能-行军令'!$F$18)*'[2]功能-行军令'!$AJ$7</f>
        <v>61.8</v>
      </c>
      <c r="AH249" s="56">
        <f>('[2]功能-行军令'!J$7+'[2]功能-行军令'!J$14+24*60/'[2]功能-行军令'!$F$18)*'[2]功能-行军令'!$AJ$7</f>
        <v>61.8</v>
      </c>
      <c r="AI249" s="56"/>
      <c r="AK249" s="56"/>
      <c r="AL249" s="56">
        <v>246</v>
      </c>
      <c r="AM249" s="28">
        <f t="shared" ca="1" si="227"/>
        <v>7.308709806126747</v>
      </c>
      <c r="AN249" s="28">
        <f t="shared" ca="1" si="227"/>
        <v>3.9588844783186548</v>
      </c>
      <c r="AO249" s="28">
        <f t="shared" ca="1" si="227"/>
        <v>2.500348091569677</v>
      </c>
      <c r="AP249" s="28">
        <f t="shared" ca="1" si="227"/>
        <v>1.7275132269026854</v>
      </c>
      <c r="AQ249" s="28">
        <f t="shared" ca="1" si="227"/>
        <v>1.5202116396743635</v>
      </c>
      <c r="AR249" s="28">
        <f t="shared" ca="1" si="227"/>
        <v>1.5202116396743635</v>
      </c>
      <c r="AS249" s="28">
        <f t="shared" ca="1" si="227"/>
        <v>1.5202116396743635</v>
      </c>
      <c r="AT249" s="28">
        <f t="shared" ca="1" si="227"/>
        <v>1.5202116396743635</v>
      </c>
      <c r="AU249" s="28">
        <f t="shared" ca="1" si="214"/>
        <v>1.5202116396743635</v>
      </c>
      <c r="AV249" s="28">
        <f t="shared" ca="1" si="221"/>
        <v>1.5202116396743635</v>
      </c>
      <c r="AW249" s="28">
        <f t="shared" ca="1" si="221"/>
        <v>1.5202116396743635</v>
      </c>
      <c r="AX249" s="28">
        <f t="shared" ca="1" si="221"/>
        <v>3.0404232793487269</v>
      </c>
      <c r="AY249" s="28">
        <f t="shared" ca="1" si="221"/>
        <v>4.5606349190230908</v>
      </c>
      <c r="AZ249" s="28">
        <f t="shared" ca="1" si="221"/>
        <v>7.6010581983718177</v>
      </c>
      <c r="BA249" s="28">
        <f t="shared" ca="1" si="192"/>
        <v>15.202116396743635</v>
      </c>
      <c r="BB249" s="28">
        <f t="shared" ca="1" si="192"/>
        <v>30.404232793487271</v>
      </c>
      <c r="BC249" s="28">
        <f t="shared" ca="1" si="192"/>
        <v>60.808465586974542</v>
      </c>
      <c r="BD249" s="28">
        <f t="shared" ca="1" si="192"/>
        <v>121.61693117394908</v>
      </c>
      <c r="BE249" s="28"/>
      <c r="BF249" s="28">
        <f t="shared" ca="1" si="184"/>
        <v>269.37079942853649</v>
      </c>
      <c r="BG249" s="28"/>
      <c r="BI249" s="28"/>
      <c r="BJ249" s="28"/>
      <c r="BK249" s="28"/>
      <c r="BL249" s="56">
        <v>246</v>
      </c>
      <c r="BM249" s="56">
        <f t="shared" ca="1" si="222"/>
        <v>6.1844456189984305</v>
      </c>
      <c r="BN249" s="56">
        <f t="shared" ca="1" si="222"/>
        <v>3.3499080436241502</v>
      </c>
      <c r="BO249" s="56">
        <f t="shared" ca="1" si="222"/>
        <v>2.1157313959731474</v>
      </c>
      <c r="BP249" s="56">
        <f t="shared" ca="1" si="222"/>
        <v>1.4617780553996289</v>
      </c>
      <c r="BQ249" s="56">
        <f t="shared" ca="1" si="222"/>
        <v>1.2863646887516735</v>
      </c>
      <c r="BR249" s="56">
        <f t="shared" ca="1" si="222"/>
        <v>1.2863646887516735</v>
      </c>
      <c r="BS249" s="56">
        <f t="shared" ca="1" si="222"/>
        <v>1.2863646887516735</v>
      </c>
      <c r="BT249" s="56">
        <f t="shared" ca="1" si="222"/>
        <v>1.2863646887516735</v>
      </c>
      <c r="BU249" s="56">
        <f t="shared" ca="1" si="222"/>
        <v>1.2863646887516735</v>
      </c>
      <c r="BV249" s="56">
        <f t="shared" ca="1" si="222"/>
        <v>1.2863646887516735</v>
      </c>
      <c r="BW249" s="56">
        <f t="shared" ca="1" si="222"/>
        <v>1.2863646887516735</v>
      </c>
      <c r="BX249" s="56">
        <f t="shared" ca="1" si="222"/>
        <v>2.5727293775033471</v>
      </c>
      <c r="BY249" s="56">
        <f t="shared" ca="1" si="222"/>
        <v>3.8590940662550213</v>
      </c>
      <c r="BZ249" s="56">
        <f t="shared" ca="1" si="222"/>
        <v>6.4318234437583692</v>
      </c>
      <c r="CA249" s="82">
        <f t="shared" ca="1" si="193"/>
        <v>12.863646887516738</v>
      </c>
      <c r="CB249" s="82">
        <f t="shared" ca="1" si="193"/>
        <v>25.727293775033477</v>
      </c>
      <c r="CC249" s="82">
        <f t="shared" ca="1" si="193"/>
        <v>51.454587550066954</v>
      </c>
      <c r="CD249" s="82">
        <f t="shared" ca="1" si="193"/>
        <v>102.90917510013391</v>
      </c>
      <c r="CE249" s="56">
        <f t="shared" ca="1" si="223"/>
        <v>0.64077650771922745</v>
      </c>
      <c r="CF249" s="56">
        <f t="shared" ca="1" si="223"/>
        <v>0.34708727501458153</v>
      </c>
      <c r="CG249" s="56">
        <f t="shared" ca="1" si="223"/>
        <v>0.21921301579868308</v>
      </c>
      <c r="CH249" s="56">
        <f t="shared" ca="1" si="223"/>
        <v>0.15145626546090829</v>
      </c>
      <c r="CI249" s="56">
        <f t="shared" ca="1" si="223"/>
        <v>0.13328151360559931</v>
      </c>
      <c r="CJ249" s="56">
        <f t="shared" ca="1" si="223"/>
        <v>0.13328151360559931</v>
      </c>
      <c r="CK249" s="56">
        <f t="shared" ca="1" si="223"/>
        <v>0.13328151360559931</v>
      </c>
      <c r="CL249" s="56">
        <f t="shared" ca="1" si="223"/>
        <v>0.13328151360559931</v>
      </c>
      <c r="CM249" s="56">
        <f t="shared" ca="1" si="223"/>
        <v>0.13328151360559931</v>
      </c>
      <c r="CN249" s="56">
        <f t="shared" ca="1" si="223"/>
        <v>0.13328151360559931</v>
      </c>
      <c r="CO249" s="56">
        <f t="shared" ca="1" si="223"/>
        <v>0.13328151360559931</v>
      </c>
      <c r="CP249" s="56">
        <f t="shared" ca="1" si="223"/>
        <v>0.26656302721119862</v>
      </c>
      <c r="CQ249" s="56">
        <f t="shared" ca="1" si="223"/>
        <v>0.39984454081679799</v>
      </c>
      <c r="CR249" s="56">
        <f t="shared" ca="1" si="223"/>
        <v>0.66640756802799661</v>
      </c>
      <c r="CS249" s="82">
        <f t="shared" ca="1" si="194"/>
        <v>1.3328151360559932</v>
      </c>
      <c r="CT249" s="82">
        <f t="shared" ca="1" si="194"/>
        <v>2.6656302721119864</v>
      </c>
      <c r="CU249" s="82">
        <f t="shared" ca="1" si="194"/>
        <v>5.3312605442239729</v>
      </c>
      <c r="CV249" s="82">
        <f t="shared" ca="1" si="194"/>
        <v>10.662521088447946</v>
      </c>
      <c r="CW249" s="56">
        <f t="shared" ca="1" si="224"/>
        <v>0.34745329079999993</v>
      </c>
      <c r="CX249" s="56">
        <f t="shared" ca="1" si="224"/>
        <v>0.18820386584999996</v>
      </c>
      <c r="CY249" s="56">
        <f t="shared" ca="1" si="224"/>
        <v>0.11886559948421051</v>
      </c>
      <c r="CZ249" s="56">
        <f t="shared" ca="1" si="224"/>
        <v>8.2125323279999982E-2</v>
      </c>
      <c r="DA249" s="56">
        <f t="shared" ca="1" si="224"/>
        <v>7.2270284486399994E-2</v>
      </c>
      <c r="DB249" s="56">
        <f t="shared" ca="1" si="224"/>
        <v>7.2270284486399994E-2</v>
      </c>
      <c r="DC249" s="56">
        <f t="shared" ca="1" si="224"/>
        <v>7.2270284486399994E-2</v>
      </c>
      <c r="DD249" s="56">
        <f t="shared" ca="1" si="224"/>
        <v>7.2270284486399994E-2</v>
      </c>
      <c r="DE249" s="56">
        <f t="shared" ca="1" si="224"/>
        <v>7.2270284486399994E-2</v>
      </c>
      <c r="DF249" s="56">
        <f t="shared" ca="1" si="224"/>
        <v>7.2270284486399994E-2</v>
      </c>
      <c r="DG249" s="56">
        <f t="shared" ca="1" si="224"/>
        <v>7.2270284486399994E-2</v>
      </c>
      <c r="DH249" s="56">
        <f t="shared" ca="1" si="224"/>
        <v>0.14454056897279999</v>
      </c>
      <c r="DI249" s="56">
        <f t="shared" ca="1" si="224"/>
        <v>0.21681085345919995</v>
      </c>
      <c r="DJ249" s="56">
        <f t="shared" ca="1" si="224"/>
        <v>0.36135142243199991</v>
      </c>
      <c r="DK249" s="82">
        <f t="shared" ca="1" si="195"/>
        <v>0.72270284486399983</v>
      </c>
      <c r="DL249" s="82">
        <f t="shared" ca="1" si="195"/>
        <v>1.4454056897279997</v>
      </c>
      <c r="DM249" s="82">
        <f t="shared" ca="1" si="195"/>
        <v>2.8908113794559993</v>
      </c>
      <c r="DN249" s="82">
        <f t="shared" ca="1" si="195"/>
        <v>5.7816227589119986</v>
      </c>
      <c r="DO249" s="56">
        <f t="shared" ca="1" si="225"/>
        <v>0.10550670339007774</v>
      </c>
      <c r="DP249" s="56">
        <f t="shared" ca="1" si="225"/>
        <v>5.7149464336292109E-2</v>
      </c>
      <c r="DQ249" s="56">
        <f t="shared" ca="1" si="225"/>
        <v>3.6094398528184489E-2</v>
      </c>
      <c r="DR249" s="56">
        <f t="shared" ca="1" si="225"/>
        <v>2.4937948074018369E-2</v>
      </c>
      <c r="DS249" s="56">
        <f t="shared" ca="1" si="225"/>
        <v>2.194539430513617E-2</v>
      </c>
      <c r="DT249" s="56">
        <f t="shared" ca="1" si="225"/>
        <v>2.194539430513617E-2</v>
      </c>
      <c r="DU249" s="56">
        <f t="shared" ca="1" si="225"/>
        <v>2.194539430513617E-2</v>
      </c>
      <c r="DV249" s="56">
        <f t="shared" ca="1" si="225"/>
        <v>2.194539430513617E-2</v>
      </c>
      <c r="DW249" s="56">
        <f t="shared" ca="1" si="225"/>
        <v>2.194539430513617E-2</v>
      </c>
      <c r="DX249" s="56">
        <f t="shared" ca="1" si="225"/>
        <v>2.194539430513617E-2</v>
      </c>
      <c r="DY249" s="56">
        <f t="shared" ca="1" si="225"/>
        <v>2.194539430513617E-2</v>
      </c>
      <c r="DZ249" s="56">
        <f t="shared" ca="1" si="225"/>
        <v>4.389078861027234E-2</v>
      </c>
      <c r="EA249" s="56">
        <f t="shared" ca="1" si="225"/>
        <v>6.583618291540852E-2</v>
      </c>
      <c r="EB249" s="56">
        <f t="shared" ca="1" si="225"/>
        <v>0.10972697152568085</v>
      </c>
      <c r="EC249" s="82">
        <f t="shared" ca="1" si="198"/>
        <v>0.21945394305136171</v>
      </c>
      <c r="ED249" s="82">
        <f t="shared" ca="1" si="198"/>
        <v>0.43890788610272341</v>
      </c>
      <c r="EE249" s="82">
        <f t="shared" ca="1" si="198"/>
        <v>0.87781577220544682</v>
      </c>
      <c r="EF249" s="82">
        <f t="shared" ca="1" si="196"/>
        <v>1.7556315444108936</v>
      </c>
      <c r="EG249" s="56">
        <f t="shared" ca="1" si="226"/>
        <v>3.0527685219011527E-2</v>
      </c>
      <c r="EH249" s="56">
        <f t="shared" ca="1" si="226"/>
        <v>1.6535829493631245E-2</v>
      </c>
      <c r="EI249" s="56">
        <f t="shared" ca="1" si="226"/>
        <v>1.0443681785451311E-2</v>
      </c>
      <c r="EJ249" s="56">
        <f t="shared" ca="1" si="226"/>
        <v>7.2156346881299968E-3</v>
      </c>
      <c r="EK249" s="56">
        <f t="shared" ca="1" si="226"/>
        <v>6.3497585255543974E-3</v>
      </c>
      <c r="EL249" s="56">
        <f t="shared" ca="1" si="226"/>
        <v>6.3497585255543974E-3</v>
      </c>
      <c r="EM249" s="56">
        <f t="shared" ca="1" si="226"/>
        <v>6.3497585255543974E-3</v>
      </c>
      <c r="EN249" s="56">
        <f t="shared" ca="1" si="226"/>
        <v>6.3497585255543974E-3</v>
      </c>
      <c r="EO249" s="56">
        <f t="shared" ca="1" si="226"/>
        <v>6.3497585255543974E-3</v>
      </c>
      <c r="EP249" s="56">
        <f t="shared" ca="1" si="226"/>
        <v>6.3497585255543974E-3</v>
      </c>
      <c r="EQ249" s="56">
        <f t="shared" ca="1" si="226"/>
        <v>6.3497585255543974E-3</v>
      </c>
      <c r="ER249" s="56">
        <f t="shared" ca="1" si="226"/>
        <v>1.2699517051108795E-2</v>
      </c>
      <c r="ES249" s="56">
        <f t="shared" ca="1" si="226"/>
        <v>1.904927557666319E-2</v>
      </c>
      <c r="ET249" s="56">
        <f t="shared" ca="1" si="226"/>
        <v>3.1748792627771985E-2</v>
      </c>
      <c r="EU249" s="82">
        <f t="shared" ca="1" si="199"/>
        <v>6.349758525554397E-2</v>
      </c>
      <c r="EV249" s="82">
        <f t="shared" ca="1" si="199"/>
        <v>0.12699517051108794</v>
      </c>
      <c r="EW249" s="82">
        <f t="shared" ca="1" si="199"/>
        <v>0.25399034102217588</v>
      </c>
      <c r="EX249" s="82">
        <f t="shared" ca="1" si="197"/>
        <v>0.50798068204435176</v>
      </c>
    </row>
    <row r="250" spans="19:154" x14ac:dyDescent="0.15">
      <c r="S250" s="56">
        <v>247</v>
      </c>
      <c r="T250" s="40">
        <f>引用信息!W269</f>
        <v>144.76239194296181</v>
      </c>
      <c r="U250" s="40">
        <f>引用信息!X269</f>
        <v>10.297803146301888</v>
      </c>
      <c r="V250" s="40">
        <f>引用信息!Y269</f>
        <v>4.1111927999999986</v>
      </c>
      <c r="W250" s="40">
        <f>引用信息!Z269</f>
        <v>1.10294951963625</v>
      </c>
      <c r="X250" s="40">
        <f>引用信息!AA269</f>
        <v>0.31913134109999985</v>
      </c>
      <c r="Y250" s="37">
        <f>IF(INT(求节点($J$4:$J$21,$I$4:$I$21,节奏总纲!AD250))&gt;$I$21,$I$21,INT(求节点($J$4:$J$21,$I$4:$I$21,节奏总纲!AD250)))</f>
        <v>18</v>
      </c>
      <c r="Z250" s="37">
        <f>IF(INT(求节点($J$4:$J$21,$I$4:$I$21,节奏总纲!AE250))&gt;$I$21,$I$21,INT(求节点($J$4:$J$21,$I$4:$I$21,节奏总纲!AE250)))</f>
        <v>18</v>
      </c>
      <c r="AA250" s="37">
        <f>IF(INT(求节点($J$4:$J$21,$I$4:$I$21,节奏总纲!AF250))&gt;$I$21,$I$21,INT(求节点($J$4:$J$21,$I$4:$I$21,节奏总纲!AF250)))</f>
        <v>18</v>
      </c>
      <c r="AB250" s="37">
        <f>IF(INT(求节点($J$4:$J$21,$I$4:$I$21,节奏总纲!AG250))&gt;$I$21,$I$21,INT(求节点($J$4:$J$21,$I$4:$I$21,节奏总纲!AG250)))</f>
        <v>18</v>
      </c>
      <c r="AC250" s="37">
        <f>IF(INT(求节点($J$4:$J$21,$I$4:$I$21,节奏总纲!AH250))&gt;$I$21,$I$21,INT(求节点($J$4:$J$21,$I$4:$I$21,节奏总纲!AH250)))</f>
        <v>18</v>
      </c>
      <c r="AD250" s="56">
        <f>('[2]功能-行军令'!F$7+'[2]功能-行军令'!F$14+24*60/'[2]功能-行军令'!$F$18)*'[2]功能-行军令'!$AJ$7</f>
        <v>27.599999999999998</v>
      </c>
      <c r="AE250" s="56">
        <f>('[2]功能-行军令'!G$7+'[2]功能-行军令'!G$14+24*60/'[2]功能-行军令'!$F$18)*'[2]功能-行军令'!$AJ$7</f>
        <v>40.199999999999996</v>
      </c>
      <c r="AF250" s="56">
        <f>('[2]功能-行军令'!H$7+'[2]功能-行军令'!H$14+24*60/'[2]功能-行军令'!$F$18)*'[2]功能-行军令'!$AJ$7</f>
        <v>54.6</v>
      </c>
      <c r="AG250" s="56">
        <f>('[2]功能-行军令'!I$7+'[2]功能-行军令'!I$14+24*60/'[2]功能-行军令'!$F$18)*'[2]功能-行军令'!$AJ$7</f>
        <v>61.8</v>
      </c>
      <c r="AH250" s="56">
        <f>('[2]功能-行军令'!J$7+'[2]功能-行军令'!J$14+24*60/'[2]功能-行军令'!$F$18)*'[2]功能-行军令'!$AJ$7</f>
        <v>61.8</v>
      </c>
      <c r="AI250" s="56"/>
      <c r="AK250" s="56"/>
      <c r="AL250" s="56">
        <v>247</v>
      </c>
      <c r="AM250" s="28">
        <f t="shared" ca="1" si="227"/>
        <v>7.2642606587393557</v>
      </c>
      <c r="AN250" s="28">
        <f t="shared" ca="1" si="227"/>
        <v>3.9348078568171512</v>
      </c>
      <c r="AO250" s="28">
        <f t="shared" ca="1" si="227"/>
        <v>2.4851418043055697</v>
      </c>
      <c r="AP250" s="28">
        <f t="shared" ca="1" si="227"/>
        <v>1.7170070647929387</v>
      </c>
      <c r="AQ250" s="28">
        <f t="shared" ca="1" si="227"/>
        <v>1.5109662170177862</v>
      </c>
      <c r="AR250" s="28">
        <f t="shared" ca="1" si="227"/>
        <v>1.5109662170177862</v>
      </c>
      <c r="AS250" s="28">
        <f t="shared" ca="1" si="227"/>
        <v>1.5109662170177862</v>
      </c>
      <c r="AT250" s="28">
        <f t="shared" ca="1" si="227"/>
        <v>1.5109662170177862</v>
      </c>
      <c r="AU250" s="28">
        <f t="shared" ca="1" si="214"/>
        <v>1.5109662170177862</v>
      </c>
      <c r="AV250" s="28">
        <f t="shared" ref="AV250:AZ259" ca="1" si="228">SUMIF($BM$3:$EX$3,AV$3,$BM250:$EX250)</f>
        <v>1.5109662170177862</v>
      </c>
      <c r="AW250" s="28">
        <f t="shared" ca="1" si="228"/>
        <v>1.5109662170177862</v>
      </c>
      <c r="AX250" s="28">
        <f t="shared" ca="1" si="228"/>
        <v>3.0219324340355724</v>
      </c>
      <c r="AY250" s="28">
        <f t="shared" ca="1" si="228"/>
        <v>4.5328986510533591</v>
      </c>
      <c r="AZ250" s="28">
        <f t="shared" ca="1" si="228"/>
        <v>7.5548310850889298</v>
      </c>
      <c r="BA250" s="28">
        <f t="shared" ca="1" si="192"/>
        <v>15.10966217017786</v>
      </c>
      <c r="BB250" s="28">
        <f t="shared" ca="1" si="192"/>
        <v>30.219324340355719</v>
      </c>
      <c r="BC250" s="28">
        <f t="shared" ca="1" si="192"/>
        <v>60.438648680711438</v>
      </c>
      <c r="BD250" s="28">
        <f t="shared" ca="1" si="192"/>
        <v>120.87729736142288</v>
      </c>
      <c r="BE250" s="28"/>
      <c r="BF250" s="28">
        <f t="shared" ca="1" si="184"/>
        <v>267.73257562662525</v>
      </c>
      <c r="BG250" s="28"/>
      <c r="BI250" s="28"/>
      <c r="BJ250" s="28"/>
      <c r="BK250" s="28"/>
      <c r="BL250" s="56">
        <v>247</v>
      </c>
      <c r="BM250" s="56">
        <f t="shared" ca="1" si="222"/>
        <v>6.1468338732703778</v>
      </c>
      <c r="BN250" s="56">
        <f t="shared" ca="1" si="222"/>
        <v>3.3295350146881213</v>
      </c>
      <c r="BO250" s="56">
        <f t="shared" ca="1" si="222"/>
        <v>2.1028642198030241</v>
      </c>
      <c r="BP250" s="56">
        <f t="shared" ca="1" si="222"/>
        <v>1.4528880064093619</v>
      </c>
      <c r="BQ250" s="56">
        <f t="shared" ca="1" si="222"/>
        <v>1.2785414456402386</v>
      </c>
      <c r="BR250" s="56">
        <f t="shared" ca="1" si="222"/>
        <v>1.2785414456402386</v>
      </c>
      <c r="BS250" s="56">
        <f t="shared" ca="1" si="222"/>
        <v>1.2785414456402386</v>
      </c>
      <c r="BT250" s="56">
        <f t="shared" ca="1" si="222"/>
        <v>1.2785414456402386</v>
      </c>
      <c r="BU250" s="56">
        <f t="shared" ca="1" si="222"/>
        <v>1.2785414456402386</v>
      </c>
      <c r="BV250" s="56">
        <f t="shared" ca="1" si="222"/>
        <v>1.2785414456402386</v>
      </c>
      <c r="BW250" s="56">
        <f t="shared" ca="1" si="222"/>
        <v>1.2785414456402386</v>
      </c>
      <c r="BX250" s="56">
        <f t="shared" ca="1" si="222"/>
        <v>2.5570828912804773</v>
      </c>
      <c r="BY250" s="56">
        <f t="shared" ca="1" si="222"/>
        <v>3.8356243369207159</v>
      </c>
      <c r="BZ250" s="56">
        <f t="shared" ca="1" si="222"/>
        <v>6.3927072282011927</v>
      </c>
      <c r="CA250" s="82">
        <f t="shared" ca="1" si="193"/>
        <v>12.785414456402385</v>
      </c>
      <c r="CB250" s="82">
        <f t="shared" ca="1" si="193"/>
        <v>25.570828912804771</v>
      </c>
      <c r="CC250" s="82">
        <f t="shared" ca="1" si="193"/>
        <v>51.141657825609542</v>
      </c>
      <c r="CD250" s="82">
        <f t="shared" ca="1" si="193"/>
        <v>102.28331565121908</v>
      </c>
      <c r="CE250" s="56">
        <f t="shared" ca="1" si="223"/>
        <v>0.63687951766359363</v>
      </c>
      <c r="CF250" s="56">
        <f t="shared" ca="1" si="223"/>
        <v>0.34497640540111324</v>
      </c>
      <c r="CG250" s="56">
        <f t="shared" ca="1" si="223"/>
        <v>0.21787983499017677</v>
      </c>
      <c r="CH250" s="56">
        <f t="shared" ca="1" si="223"/>
        <v>0.15053515872048576</v>
      </c>
      <c r="CI250" s="56">
        <f t="shared" ca="1" si="223"/>
        <v>0.13247093967402748</v>
      </c>
      <c r="CJ250" s="56">
        <f t="shared" ca="1" si="223"/>
        <v>0.13247093967402748</v>
      </c>
      <c r="CK250" s="56">
        <f t="shared" ca="1" si="223"/>
        <v>0.13247093967402748</v>
      </c>
      <c r="CL250" s="56">
        <f t="shared" ca="1" si="223"/>
        <v>0.13247093967402748</v>
      </c>
      <c r="CM250" s="56">
        <f t="shared" ca="1" si="223"/>
        <v>0.13247093967402748</v>
      </c>
      <c r="CN250" s="56">
        <f t="shared" ca="1" si="223"/>
        <v>0.13247093967402748</v>
      </c>
      <c r="CO250" s="56">
        <f t="shared" ca="1" si="223"/>
        <v>0.13247093967402748</v>
      </c>
      <c r="CP250" s="56">
        <f t="shared" ca="1" si="223"/>
        <v>0.26494187934805496</v>
      </c>
      <c r="CQ250" s="56">
        <f t="shared" ca="1" si="223"/>
        <v>0.39741281902208236</v>
      </c>
      <c r="CR250" s="56">
        <f t="shared" ca="1" si="223"/>
        <v>0.6623546983701375</v>
      </c>
      <c r="CS250" s="82">
        <f t="shared" ca="1" si="194"/>
        <v>1.324709396740275</v>
      </c>
      <c r="CT250" s="82">
        <f t="shared" ca="1" si="194"/>
        <v>2.64941879348055</v>
      </c>
      <c r="CU250" s="82">
        <f t="shared" ca="1" si="194"/>
        <v>5.2988375869611</v>
      </c>
      <c r="CV250" s="82">
        <f t="shared" ca="1" si="194"/>
        <v>10.5976751739222</v>
      </c>
      <c r="CW250" s="56">
        <f t="shared" ca="1" si="224"/>
        <v>0.34534019519999987</v>
      </c>
      <c r="CX250" s="56">
        <f t="shared" ca="1" si="224"/>
        <v>0.18705927239999995</v>
      </c>
      <c r="CY250" s="56">
        <f t="shared" ca="1" si="224"/>
        <v>0.1181426983578947</v>
      </c>
      <c r="CZ250" s="56">
        <f t="shared" ca="1" si="224"/>
        <v>8.1625864319999963E-2</v>
      </c>
      <c r="DA250" s="56">
        <f t="shared" ca="1" si="224"/>
        <v>7.1830760601599972E-2</v>
      </c>
      <c r="DB250" s="56">
        <f t="shared" ca="1" si="224"/>
        <v>7.1830760601599972E-2</v>
      </c>
      <c r="DC250" s="56">
        <f t="shared" ca="1" si="224"/>
        <v>7.1830760601599972E-2</v>
      </c>
      <c r="DD250" s="56">
        <f t="shared" ca="1" si="224"/>
        <v>7.1830760601599972E-2</v>
      </c>
      <c r="DE250" s="56">
        <f t="shared" ca="1" si="224"/>
        <v>7.1830760601599972E-2</v>
      </c>
      <c r="DF250" s="56">
        <f t="shared" ca="1" si="224"/>
        <v>7.1830760601599972E-2</v>
      </c>
      <c r="DG250" s="56">
        <f t="shared" ca="1" si="224"/>
        <v>7.1830760601599972E-2</v>
      </c>
      <c r="DH250" s="56">
        <f t="shared" ca="1" si="224"/>
        <v>0.14366152120319994</v>
      </c>
      <c r="DI250" s="56">
        <f t="shared" ca="1" si="224"/>
        <v>0.21549228180479993</v>
      </c>
      <c r="DJ250" s="56">
        <f t="shared" ca="1" si="224"/>
        <v>0.35915380300799987</v>
      </c>
      <c r="DK250" s="82">
        <f t="shared" ca="1" si="195"/>
        <v>0.71830760601599974</v>
      </c>
      <c r="DL250" s="82">
        <f t="shared" ca="1" si="195"/>
        <v>1.4366152120319995</v>
      </c>
      <c r="DM250" s="82">
        <f t="shared" ca="1" si="195"/>
        <v>2.873230424063999</v>
      </c>
      <c r="DN250" s="82">
        <f t="shared" ca="1" si="195"/>
        <v>5.746460848127998</v>
      </c>
      <c r="DO250" s="56">
        <f t="shared" ca="1" si="225"/>
        <v>0.10486504663618498</v>
      </c>
      <c r="DP250" s="56">
        <f t="shared" ca="1" si="225"/>
        <v>5.6801900261266865E-2</v>
      </c>
      <c r="DQ250" s="56">
        <f t="shared" ca="1" si="225"/>
        <v>3.5874884375536965E-2</v>
      </c>
      <c r="DR250" s="56">
        <f t="shared" ca="1" si="225"/>
        <v>2.4786283750370994E-2</v>
      </c>
      <c r="DS250" s="56">
        <f t="shared" ca="1" si="225"/>
        <v>2.1811929700326478E-2</v>
      </c>
      <c r="DT250" s="56">
        <f t="shared" ca="1" si="225"/>
        <v>2.1811929700326478E-2</v>
      </c>
      <c r="DU250" s="56">
        <f t="shared" ca="1" si="225"/>
        <v>2.1811929700326478E-2</v>
      </c>
      <c r="DV250" s="56">
        <f t="shared" ca="1" si="225"/>
        <v>2.1811929700326478E-2</v>
      </c>
      <c r="DW250" s="56">
        <f t="shared" ca="1" si="225"/>
        <v>2.1811929700326478E-2</v>
      </c>
      <c r="DX250" s="56">
        <f t="shared" ca="1" si="225"/>
        <v>2.1811929700326478E-2</v>
      </c>
      <c r="DY250" s="56">
        <f t="shared" ca="1" si="225"/>
        <v>2.1811929700326478E-2</v>
      </c>
      <c r="DZ250" s="56">
        <f t="shared" ca="1" si="225"/>
        <v>4.3623859400652956E-2</v>
      </c>
      <c r="EA250" s="56">
        <f t="shared" ca="1" si="225"/>
        <v>6.5435789100979441E-2</v>
      </c>
      <c r="EB250" s="56">
        <f t="shared" ca="1" si="225"/>
        <v>0.1090596485016324</v>
      </c>
      <c r="EC250" s="82">
        <f t="shared" ca="1" si="198"/>
        <v>0.21811929700326479</v>
      </c>
      <c r="ED250" s="82">
        <f t="shared" ca="1" si="198"/>
        <v>0.43623859400652959</v>
      </c>
      <c r="EE250" s="82">
        <f t="shared" ca="1" si="198"/>
        <v>0.87247718801305918</v>
      </c>
      <c r="EF250" s="82">
        <f t="shared" ca="1" si="196"/>
        <v>1.7449543760261184</v>
      </c>
      <c r="EG250" s="56">
        <f t="shared" ca="1" si="226"/>
        <v>3.0342025969199986E-2</v>
      </c>
      <c r="EH250" s="56">
        <f t="shared" ca="1" si="226"/>
        <v>1.6435264066649993E-2</v>
      </c>
      <c r="EI250" s="56">
        <f t="shared" ca="1" si="226"/>
        <v>1.0380166778936837E-2</v>
      </c>
      <c r="EJ250" s="56">
        <f t="shared" ca="1" si="226"/>
        <v>7.1717515927199951E-3</v>
      </c>
      <c r="EK250" s="56">
        <f t="shared" ca="1" si="226"/>
        <v>6.3111414015935971E-3</v>
      </c>
      <c r="EL250" s="56">
        <f t="shared" ca="1" si="226"/>
        <v>6.3111414015935971E-3</v>
      </c>
      <c r="EM250" s="56">
        <f t="shared" ca="1" si="226"/>
        <v>6.3111414015935971E-3</v>
      </c>
      <c r="EN250" s="56">
        <f t="shared" ca="1" si="226"/>
        <v>6.3111414015935971E-3</v>
      </c>
      <c r="EO250" s="56">
        <f t="shared" ca="1" si="226"/>
        <v>6.3111414015935971E-3</v>
      </c>
      <c r="EP250" s="56">
        <f t="shared" ca="1" si="226"/>
        <v>6.3111414015935971E-3</v>
      </c>
      <c r="EQ250" s="56">
        <f t="shared" ca="1" si="226"/>
        <v>6.3111414015935971E-3</v>
      </c>
      <c r="ER250" s="56">
        <f t="shared" ca="1" si="226"/>
        <v>1.2622282803187194E-2</v>
      </c>
      <c r="ES250" s="56">
        <f t="shared" ca="1" si="226"/>
        <v>1.893342420478079E-2</v>
      </c>
      <c r="ET250" s="56">
        <f t="shared" ca="1" si="226"/>
        <v>3.1555707007967983E-2</v>
      </c>
      <c r="EU250" s="82">
        <f t="shared" ca="1" si="199"/>
        <v>6.3111414015935965E-2</v>
      </c>
      <c r="EV250" s="82">
        <f t="shared" ca="1" si="199"/>
        <v>0.12622282803187193</v>
      </c>
      <c r="EW250" s="82">
        <f t="shared" ca="1" si="199"/>
        <v>0.25244565606374386</v>
      </c>
      <c r="EX250" s="82">
        <f t="shared" ca="1" si="197"/>
        <v>0.50489131212748772</v>
      </c>
    </row>
    <row r="251" spans="19:154" x14ac:dyDescent="0.15">
      <c r="S251" s="56">
        <v>248</v>
      </c>
      <c r="T251" s="40">
        <f>引用信息!W270</f>
        <v>143.87660807617797</v>
      </c>
      <c r="U251" s="40">
        <f>引用信息!X270</f>
        <v>10.234792113064028</v>
      </c>
      <c r="V251" s="40">
        <f>引用信息!Y270</f>
        <v>4.086036899999999</v>
      </c>
      <c r="W251" s="40">
        <f>引用信息!Z270</f>
        <v>1.0962007026454688</v>
      </c>
      <c r="X251" s="40">
        <f>引用信息!AA270</f>
        <v>0.31717861436249989</v>
      </c>
      <c r="Y251" s="37">
        <f>IF(INT(求节点($J$4:$J$21,$I$4:$I$21,节奏总纲!AD251))&gt;$I$21,$I$21,INT(求节点($J$4:$J$21,$I$4:$I$21,节奏总纲!AD251)))</f>
        <v>18</v>
      </c>
      <c r="Z251" s="37">
        <f>IF(INT(求节点($J$4:$J$21,$I$4:$I$21,节奏总纲!AE251))&gt;$I$21,$I$21,INT(求节点($J$4:$J$21,$I$4:$I$21,节奏总纲!AE251)))</f>
        <v>18</v>
      </c>
      <c r="AA251" s="37">
        <f>IF(INT(求节点($J$4:$J$21,$I$4:$I$21,节奏总纲!AF251))&gt;$I$21,$I$21,INT(求节点($J$4:$J$21,$I$4:$I$21,节奏总纲!AF251)))</f>
        <v>18</v>
      </c>
      <c r="AB251" s="37">
        <f>IF(INT(求节点($J$4:$J$21,$I$4:$I$21,节奏总纲!AG251))&gt;$I$21,$I$21,INT(求节点($J$4:$J$21,$I$4:$I$21,节奏总纲!AG251)))</f>
        <v>18</v>
      </c>
      <c r="AC251" s="37">
        <f>IF(INT(求节点($J$4:$J$21,$I$4:$I$21,节奏总纲!AH251))&gt;$I$21,$I$21,INT(求节点($J$4:$J$21,$I$4:$I$21,节奏总纲!AH251)))</f>
        <v>18</v>
      </c>
      <c r="AD251" s="56">
        <f>('[2]功能-行军令'!F$7+'[2]功能-行军令'!F$14+24*60/'[2]功能-行军令'!$F$18)*'[2]功能-行军令'!$AJ$7</f>
        <v>27.599999999999998</v>
      </c>
      <c r="AE251" s="56">
        <f>('[2]功能-行军令'!G$7+'[2]功能-行军令'!G$14+24*60/'[2]功能-行军令'!$F$18)*'[2]功能-行军令'!$AJ$7</f>
        <v>40.199999999999996</v>
      </c>
      <c r="AF251" s="56">
        <f>('[2]功能-行军令'!H$7+'[2]功能-行军令'!H$14+24*60/'[2]功能-行军令'!$F$18)*'[2]功能-行军令'!$AJ$7</f>
        <v>54.6</v>
      </c>
      <c r="AG251" s="56">
        <f>('[2]功能-行军令'!I$7+'[2]功能-行军令'!I$14+24*60/'[2]功能-行军令'!$F$18)*'[2]功能-行军令'!$AJ$7</f>
        <v>61.8</v>
      </c>
      <c r="AH251" s="56">
        <f>('[2]功能-行军令'!J$7+'[2]功能-行军令'!J$14+24*60/'[2]功能-行军令'!$F$18)*'[2]功能-行军令'!$AJ$7</f>
        <v>61.8</v>
      </c>
      <c r="AI251" s="56"/>
      <c r="AK251" s="56"/>
      <c r="AL251" s="56">
        <v>248</v>
      </c>
      <c r="AM251" s="28">
        <f t="shared" ca="1" si="227"/>
        <v>7.2198115113519652</v>
      </c>
      <c r="AN251" s="28">
        <f t="shared" ca="1" si="227"/>
        <v>3.9107312353156485</v>
      </c>
      <c r="AO251" s="28">
        <f t="shared" ca="1" si="227"/>
        <v>2.4699355170414616</v>
      </c>
      <c r="AP251" s="28">
        <f t="shared" ca="1" si="227"/>
        <v>1.7065009026831917</v>
      </c>
      <c r="AQ251" s="28">
        <f t="shared" ca="1" si="227"/>
        <v>1.5017207943612088</v>
      </c>
      <c r="AR251" s="28">
        <f t="shared" ca="1" si="227"/>
        <v>1.5017207943612088</v>
      </c>
      <c r="AS251" s="28">
        <f t="shared" ca="1" si="227"/>
        <v>1.5017207943612088</v>
      </c>
      <c r="AT251" s="28">
        <f t="shared" ca="1" si="227"/>
        <v>1.5017207943612088</v>
      </c>
      <c r="AU251" s="28">
        <f t="shared" ca="1" si="214"/>
        <v>1.5017207943612088</v>
      </c>
      <c r="AV251" s="28">
        <f t="shared" ca="1" si="228"/>
        <v>1.5017207943612088</v>
      </c>
      <c r="AW251" s="28">
        <f t="shared" ca="1" si="228"/>
        <v>1.5017207943612088</v>
      </c>
      <c r="AX251" s="28">
        <f t="shared" ca="1" si="228"/>
        <v>3.0034415887224175</v>
      </c>
      <c r="AY251" s="28">
        <f t="shared" ca="1" si="228"/>
        <v>4.5051623830836265</v>
      </c>
      <c r="AZ251" s="28">
        <f t="shared" ca="1" si="228"/>
        <v>7.5086039718060453</v>
      </c>
      <c r="BA251" s="28">
        <f t="shared" ca="1" si="192"/>
        <v>15.017207943612091</v>
      </c>
      <c r="BB251" s="28">
        <f t="shared" ca="1" si="192"/>
        <v>30.034415887224181</v>
      </c>
      <c r="BC251" s="28">
        <f t="shared" ca="1" si="192"/>
        <v>60.068831774448363</v>
      </c>
      <c r="BD251" s="28">
        <f t="shared" ca="1" si="192"/>
        <v>120.13766354889673</v>
      </c>
      <c r="BE251" s="28"/>
      <c r="BF251" s="28">
        <f t="shared" ca="1" si="184"/>
        <v>266.09435182471418</v>
      </c>
      <c r="BG251" s="28"/>
      <c r="BI251" s="28"/>
      <c r="BJ251" s="28"/>
      <c r="BK251" s="28"/>
      <c r="BL251" s="56">
        <v>248</v>
      </c>
      <c r="BM251" s="56">
        <f t="shared" ca="1" si="222"/>
        <v>6.1092221275423251</v>
      </c>
      <c r="BN251" s="56">
        <f t="shared" ca="1" si="222"/>
        <v>3.3091619857520929</v>
      </c>
      <c r="BO251" s="56">
        <f t="shared" ca="1" si="222"/>
        <v>2.0899970436329007</v>
      </c>
      <c r="BP251" s="56">
        <f t="shared" ca="1" si="222"/>
        <v>1.4439979574190949</v>
      </c>
      <c r="BQ251" s="56">
        <f t="shared" ca="1" si="222"/>
        <v>1.2707182025288037</v>
      </c>
      <c r="BR251" s="56">
        <f t="shared" ca="1" si="222"/>
        <v>1.2707182025288037</v>
      </c>
      <c r="BS251" s="56">
        <f t="shared" ca="1" si="222"/>
        <v>1.2707182025288037</v>
      </c>
      <c r="BT251" s="56">
        <f t="shared" ca="1" si="222"/>
        <v>1.2707182025288037</v>
      </c>
      <c r="BU251" s="56">
        <f t="shared" ca="1" si="222"/>
        <v>1.2707182025288037</v>
      </c>
      <c r="BV251" s="56">
        <f t="shared" ca="1" si="222"/>
        <v>1.2707182025288037</v>
      </c>
      <c r="BW251" s="56">
        <f t="shared" ca="1" si="222"/>
        <v>1.2707182025288037</v>
      </c>
      <c r="BX251" s="56">
        <f t="shared" ca="1" si="222"/>
        <v>2.5414364050576075</v>
      </c>
      <c r="BY251" s="56">
        <f t="shared" ca="1" si="222"/>
        <v>3.812154607586411</v>
      </c>
      <c r="BZ251" s="56">
        <f t="shared" ca="1" si="222"/>
        <v>6.3535910126440198</v>
      </c>
      <c r="CA251" s="82">
        <f t="shared" ca="1" si="193"/>
        <v>12.70718202528804</v>
      </c>
      <c r="CB251" s="82">
        <f t="shared" ca="1" si="193"/>
        <v>25.414364050576079</v>
      </c>
      <c r="CC251" s="82">
        <f t="shared" ca="1" si="193"/>
        <v>50.828728101152159</v>
      </c>
      <c r="CD251" s="82">
        <f t="shared" ca="1" si="193"/>
        <v>101.65745620230432</v>
      </c>
      <c r="CE251" s="56">
        <f t="shared" ca="1" si="223"/>
        <v>0.63298252760795981</v>
      </c>
      <c r="CF251" s="56">
        <f t="shared" ca="1" si="223"/>
        <v>0.34286553578764489</v>
      </c>
      <c r="CG251" s="56">
        <f t="shared" ca="1" si="223"/>
        <v>0.21654665418167046</v>
      </c>
      <c r="CH251" s="56">
        <f t="shared" ca="1" si="223"/>
        <v>0.1496140519800632</v>
      </c>
      <c r="CI251" s="56">
        <f t="shared" ca="1" si="223"/>
        <v>0.13166036574245563</v>
      </c>
      <c r="CJ251" s="56">
        <f t="shared" ca="1" si="223"/>
        <v>0.13166036574245563</v>
      </c>
      <c r="CK251" s="56">
        <f t="shared" ca="1" si="223"/>
        <v>0.13166036574245563</v>
      </c>
      <c r="CL251" s="56">
        <f t="shared" ca="1" si="223"/>
        <v>0.13166036574245563</v>
      </c>
      <c r="CM251" s="56">
        <f t="shared" ca="1" si="223"/>
        <v>0.13166036574245563</v>
      </c>
      <c r="CN251" s="56">
        <f t="shared" ca="1" si="223"/>
        <v>0.13166036574245563</v>
      </c>
      <c r="CO251" s="56">
        <f t="shared" ca="1" si="223"/>
        <v>0.13166036574245563</v>
      </c>
      <c r="CP251" s="56">
        <f t="shared" ca="1" si="223"/>
        <v>0.26332073148491125</v>
      </c>
      <c r="CQ251" s="56">
        <f t="shared" ca="1" si="223"/>
        <v>0.39498109722736696</v>
      </c>
      <c r="CR251" s="56">
        <f t="shared" ca="1" si="223"/>
        <v>0.65830182871227827</v>
      </c>
      <c r="CS251" s="82">
        <f t="shared" ca="1" si="194"/>
        <v>1.3166036574245565</v>
      </c>
      <c r="CT251" s="82">
        <f t="shared" ca="1" si="194"/>
        <v>2.6332073148491131</v>
      </c>
      <c r="CU251" s="82">
        <f t="shared" ca="1" si="194"/>
        <v>5.2664146296982262</v>
      </c>
      <c r="CV251" s="82">
        <f t="shared" ca="1" si="194"/>
        <v>10.532829259396452</v>
      </c>
      <c r="CW251" s="56">
        <f t="shared" ca="1" si="224"/>
        <v>0.34322709959999997</v>
      </c>
      <c r="CX251" s="56">
        <f t="shared" ca="1" si="224"/>
        <v>0.18591467895</v>
      </c>
      <c r="CY251" s="56">
        <f t="shared" ca="1" si="224"/>
        <v>0.11741979723157894</v>
      </c>
      <c r="CZ251" s="56">
        <f t="shared" ca="1" si="224"/>
        <v>8.1126405359999987E-2</v>
      </c>
      <c r="DA251" s="56">
        <f t="shared" ca="1" si="224"/>
        <v>7.1391236716799991E-2</v>
      </c>
      <c r="DB251" s="56">
        <f t="shared" ca="1" si="224"/>
        <v>7.1391236716799991E-2</v>
      </c>
      <c r="DC251" s="56">
        <f t="shared" ca="1" si="224"/>
        <v>7.1391236716799991E-2</v>
      </c>
      <c r="DD251" s="56">
        <f t="shared" ca="1" si="224"/>
        <v>7.1391236716799991E-2</v>
      </c>
      <c r="DE251" s="56">
        <f t="shared" ca="1" si="224"/>
        <v>7.1391236716799991E-2</v>
      </c>
      <c r="DF251" s="56">
        <f t="shared" ca="1" si="224"/>
        <v>7.1391236716799991E-2</v>
      </c>
      <c r="DG251" s="56">
        <f t="shared" ca="1" si="224"/>
        <v>7.1391236716799991E-2</v>
      </c>
      <c r="DH251" s="56">
        <f t="shared" ca="1" si="224"/>
        <v>0.14278247343359998</v>
      </c>
      <c r="DI251" s="56">
        <f t="shared" ca="1" si="224"/>
        <v>0.21417371015039996</v>
      </c>
      <c r="DJ251" s="56">
        <f t="shared" ca="1" si="224"/>
        <v>0.35695618358399994</v>
      </c>
      <c r="DK251" s="82">
        <f t="shared" ca="1" si="195"/>
        <v>0.71391236716799988</v>
      </c>
      <c r="DL251" s="82">
        <f t="shared" ca="1" si="195"/>
        <v>1.4278247343359998</v>
      </c>
      <c r="DM251" s="82">
        <f t="shared" ca="1" si="195"/>
        <v>2.8556494686719995</v>
      </c>
      <c r="DN251" s="82">
        <f t="shared" ca="1" si="195"/>
        <v>5.7112989373439991</v>
      </c>
      <c r="DO251" s="56">
        <f t="shared" ca="1" si="225"/>
        <v>0.10422338988229227</v>
      </c>
      <c r="DP251" s="56">
        <f t="shared" ca="1" si="225"/>
        <v>5.6454336186241648E-2</v>
      </c>
      <c r="DQ251" s="56">
        <f t="shared" ca="1" si="225"/>
        <v>3.5655370222889463E-2</v>
      </c>
      <c r="DR251" s="56">
        <f t="shared" ca="1" si="225"/>
        <v>2.4634619426723625E-2</v>
      </c>
      <c r="DS251" s="56">
        <f t="shared" ca="1" si="225"/>
        <v>2.1678465095516793E-2</v>
      </c>
      <c r="DT251" s="56">
        <f t="shared" ca="1" si="225"/>
        <v>2.1678465095516793E-2</v>
      </c>
      <c r="DU251" s="56">
        <f t="shared" ca="1" si="225"/>
        <v>2.1678465095516793E-2</v>
      </c>
      <c r="DV251" s="56">
        <f t="shared" ca="1" si="225"/>
        <v>2.1678465095516793E-2</v>
      </c>
      <c r="DW251" s="56">
        <f t="shared" ca="1" si="225"/>
        <v>2.1678465095516793E-2</v>
      </c>
      <c r="DX251" s="56">
        <f t="shared" ca="1" si="225"/>
        <v>2.1678465095516793E-2</v>
      </c>
      <c r="DY251" s="56">
        <f t="shared" ca="1" si="225"/>
        <v>2.1678465095516793E-2</v>
      </c>
      <c r="DZ251" s="56">
        <f t="shared" ca="1" si="225"/>
        <v>4.3356930191033587E-2</v>
      </c>
      <c r="EA251" s="56">
        <f t="shared" ca="1" si="225"/>
        <v>6.5035395286550349E-2</v>
      </c>
      <c r="EB251" s="56">
        <f t="shared" ca="1" si="225"/>
        <v>0.10839232547758396</v>
      </c>
      <c r="EC251" s="82">
        <f t="shared" ca="1" si="198"/>
        <v>0.21678465095516791</v>
      </c>
      <c r="ED251" s="82">
        <f t="shared" ca="1" si="198"/>
        <v>0.43356930191033582</v>
      </c>
      <c r="EE251" s="82">
        <f t="shared" ca="1" si="198"/>
        <v>0.86713860382067165</v>
      </c>
      <c r="EF251" s="82">
        <f t="shared" ca="1" si="196"/>
        <v>1.7342772076413433</v>
      </c>
      <c r="EG251" s="56">
        <f t="shared" ca="1" si="226"/>
        <v>3.0156366719388449E-2</v>
      </c>
      <c r="EH251" s="56">
        <f t="shared" ca="1" si="226"/>
        <v>1.6334698639668743E-2</v>
      </c>
      <c r="EI251" s="56">
        <f t="shared" ca="1" si="226"/>
        <v>1.0316651772422364E-2</v>
      </c>
      <c r="EJ251" s="56">
        <f t="shared" ca="1" si="226"/>
        <v>7.127868497309996E-3</v>
      </c>
      <c r="EK251" s="56">
        <f t="shared" ca="1" si="226"/>
        <v>6.2725242776327976E-3</v>
      </c>
      <c r="EL251" s="56">
        <f t="shared" ca="1" si="226"/>
        <v>6.2725242776327976E-3</v>
      </c>
      <c r="EM251" s="56">
        <f t="shared" ca="1" si="226"/>
        <v>6.2725242776327976E-3</v>
      </c>
      <c r="EN251" s="56">
        <f t="shared" ca="1" si="226"/>
        <v>6.2725242776327976E-3</v>
      </c>
      <c r="EO251" s="56">
        <f t="shared" ca="1" si="226"/>
        <v>6.2725242776327976E-3</v>
      </c>
      <c r="EP251" s="56">
        <f t="shared" ca="1" si="226"/>
        <v>6.2725242776327976E-3</v>
      </c>
      <c r="EQ251" s="56">
        <f t="shared" ca="1" si="226"/>
        <v>6.2725242776327976E-3</v>
      </c>
      <c r="ER251" s="56">
        <f t="shared" ca="1" si="226"/>
        <v>1.2545048555265595E-2</v>
      </c>
      <c r="ES251" s="56">
        <f t="shared" ca="1" si="226"/>
        <v>1.8817572832898394E-2</v>
      </c>
      <c r="ET251" s="56">
        <f t="shared" ca="1" si="226"/>
        <v>3.1362621388163987E-2</v>
      </c>
      <c r="EU251" s="82">
        <f t="shared" ca="1" si="199"/>
        <v>6.2725242776327975E-2</v>
      </c>
      <c r="EV251" s="82">
        <f t="shared" ca="1" si="199"/>
        <v>0.12545048555265595</v>
      </c>
      <c r="EW251" s="82">
        <f t="shared" ca="1" si="199"/>
        <v>0.2509009711053119</v>
      </c>
      <c r="EX251" s="82">
        <f t="shared" ca="1" si="197"/>
        <v>0.5018019422106238</v>
      </c>
    </row>
    <row r="252" spans="19:154" x14ac:dyDescent="0.15">
      <c r="S252" s="56">
        <v>249</v>
      </c>
      <c r="T252" s="40">
        <f>引用信息!W271</f>
        <v>142.99082420939408</v>
      </c>
      <c r="U252" s="40">
        <f>引用信息!X271</f>
        <v>10.171781079826166</v>
      </c>
      <c r="V252" s="40">
        <f>引用信息!Y271</f>
        <v>4.0608809999999984</v>
      </c>
      <c r="W252" s="40">
        <f>引用信息!Z271</f>
        <v>1.0894518856546873</v>
      </c>
      <c r="X252" s="40">
        <f>引用信息!AA271</f>
        <v>0.31522588762499981</v>
      </c>
      <c r="Y252" s="37">
        <f>IF(INT(求节点($J$4:$J$21,$I$4:$I$21,节奏总纲!AD252))&gt;$I$21,$I$21,INT(求节点($J$4:$J$21,$I$4:$I$21,节奏总纲!AD252)))</f>
        <v>18</v>
      </c>
      <c r="Z252" s="37">
        <f>IF(INT(求节点($J$4:$J$21,$I$4:$I$21,节奏总纲!AE252))&gt;$I$21,$I$21,INT(求节点($J$4:$J$21,$I$4:$I$21,节奏总纲!AE252)))</f>
        <v>18</v>
      </c>
      <c r="AA252" s="37">
        <f>IF(INT(求节点($J$4:$J$21,$I$4:$I$21,节奏总纲!AF252))&gt;$I$21,$I$21,INT(求节点($J$4:$J$21,$I$4:$I$21,节奏总纲!AF252)))</f>
        <v>18</v>
      </c>
      <c r="AB252" s="37">
        <f>IF(INT(求节点($J$4:$J$21,$I$4:$I$21,节奏总纲!AG252))&gt;$I$21,$I$21,INT(求节点($J$4:$J$21,$I$4:$I$21,节奏总纲!AG252)))</f>
        <v>18</v>
      </c>
      <c r="AC252" s="37">
        <f>IF(INT(求节点($J$4:$J$21,$I$4:$I$21,节奏总纲!AH252))&gt;$I$21,$I$21,INT(求节点($J$4:$J$21,$I$4:$I$21,节奏总纲!AH252)))</f>
        <v>18</v>
      </c>
      <c r="AD252" s="56">
        <f>('[2]功能-行军令'!F$7+'[2]功能-行军令'!F$14+24*60/'[2]功能-行军令'!$F$18)*'[2]功能-行军令'!$AJ$7</f>
        <v>27.599999999999998</v>
      </c>
      <c r="AE252" s="56">
        <f>('[2]功能-行军令'!G$7+'[2]功能-行军令'!G$14+24*60/'[2]功能-行军令'!$F$18)*'[2]功能-行军令'!$AJ$7</f>
        <v>40.199999999999996</v>
      </c>
      <c r="AF252" s="56">
        <f>('[2]功能-行军令'!H$7+'[2]功能-行军令'!H$14+24*60/'[2]功能-行军令'!$F$18)*'[2]功能-行军令'!$AJ$7</f>
        <v>54.6</v>
      </c>
      <c r="AG252" s="56">
        <f>('[2]功能-行军令'!I$7+'[2]功能-行军令'!I$14+24*60/'[2]功能-行军令'!$F$18)*'[2]功能-行军令'!$AJ$7</f>
        <v>61.8</v>
      </c>
      <c r="AH252" s="56">
        <f>('[2]功能-行军令'!J$7+'[2]功能-行军令'!J$14+24*60/'[2]功能-行军令'!$F$18)*'[2]功能-行军令'!$AJ$7</f>
        <v>61.8</v>
      </c>
      <c r="AI252" s="56"/>
      <c r="AK252" s="56"/>
      <c r="AL252" s="56">
        <v>249</v>
      </c>
      <c r="AM252" s="28">
        <f t="shared" ca="1" si="227"/>
        <v>7.1753623639645738</v>
      </c>
      <c r="AN252" s="28">
        <f t="shared" ca="1" si="227"/>
        <v>3.886654613814144</v>
      </c>
      <c r="AO252" s="28">
        <f t="shared" ca="1" si="227"/>
        <v>2.454729229777354</v>
      </c>
      <c r="AP252" s="28">
        <f t="shared" ca="1" si="227"/>
        <v>1.6959947405734446</v>
      </c>
      <c r="AQ252" s="28">
        <f t="shared" ca="1" si="227"/>
        <v>1.4924753717046313</v>
      </c>
      <c r="AR252" s="28">
        <f t="shared" ca="1" si="227"/>
        <v>1.4924753717046313</v>
      </c>
      <c r="AS252" s="28">
        <f t="shared" ca="1" si="227"/>
        <v>1.4924753717046313</v>
      </c>
      <c r="AT252" s="28">
        <f t="shared" ca="1" si="227"/>
        <v>1.4924753717046313</v>
      </c>
      <c r="AU252" s="28">
        <f t="shared" ca="1" si="214"/>
        <v>1.4924753717046313</v>
      </c>
      <c r="AV252" s="28">
        <f t="shared" ca="1" si="228"/>
        <v>1.4924753717046313</v>
      </c>
      <c r="AW252" s="28">
        <f t="shared" ca="1" si="228"/>
        <v>1.4924753717046313</v>
      </c>
      <c r="AX252" s="28">
        <f t="shared" ca="1" si="228"/>
        <v>2.9849507434092626</v>
      </c>
      <c r="AY252" s="28">
        <f t="shared" ca="1" si="228"/>
        <v>4.477426115113893</v>
      </c>
      <c r="AZ252" s="28">
        <f t="shared" ca="1" si="228"/>
        <v>7.4623768585231565</v>
      </c>
      <c r="BA252" s="28">
        <f t="shared" ca="1" si="192"/>
        <v>14.924753717046313</v>
      </c>
      <c r="BB252" s="28">
        <f t="shared" ca="1" si="192"/>
        <v>29.849507434092626</v>
      </c>
      <c r="BC252" s="28">
        <f t="shared" ca="1" si="192"/>
        <v>59.699014868185252</v>
      </c>
      <c r="BD252" s="28">
        <f t="shared" ca="1" si="192"/>
        <v>119.3980297363705</v>
      </c>
      <c r="BE252" s="28"/>
      <c r="BF252" s="28">
        <f t="shared" ca="1" si="184"/>
        <v>264.45612802280294</v>
      </c>
      <c r="BG252" s="28"/>
      <c r="BI252" s="28"/>
      <c r="BJ252" s="28"/>
      <c r="BK252" s="28"/>
      <c r="BL252" s="56">
        <v>249</v>
      </c>
      <c r="BM252" s="56">
        <f t="shared" ca="1" si="222"/>
        <v>6.0716103818142715</v>
      </c>
      <c r="BN252" s="56">
        <f t="shared" ca="1" si="222"/>
        <v>3.2887889568160635</v>
      </c>
      <c r="BO252" s="56">
        <f t="shared" ca="1" si="222"/>
        <v>2.0771298674627769</v>
      </c>
      <c r="BP252" s="56">
        <f t="shared" ca="1" si="222"/>
        <v>1.4351079084288276</v>
      </c>
      <c r="BQ252" s="56">
        <f t="shared" ca="1" si="222"/>
        <v>1.2628949594173684</v>
      </c>
      <c r="BR252" s="56">
        <f t="shared" ca="1" si="222"/>
        <v>1.2628949594173684</v>
      </c>
      <c r="BS252" s="56">
        <f t="shared" ca="1" si="222"/>
        <v>1.2628949594173684</v>
      </c>
      <c r="BT252" s="56">
        <f t="shared" ca="1" si="222"/>
        <v>1.2628949594173684</v>
      </c>
      <c r="BU252" s="56">
        <f t="shared" ca="1" si="222"/>
        <v>1.2628949594173684</v>
      </c>
      <c r="BV252" s="56">
        <f t="shared" ca="1" si="222"/>
        <v>1.2628949594173684</v>
      </c>
      <c r="BW252" s="56">
        <f t="shared" ca="1" si="222"/>
        <v>1.2628949594173684</v>
      </c>
      <c r="BX252" s="56">
        <f t="shared" ca="1" si="222"/>
        <v>2.5257899188347368</v>
      </c>
      <c r="BY252" s="56">
        <f t="shared" ca="1" si="222"/>
        <v>3.7886848782521048</v>
      </c>
      <c r="BZ252" s="56">
        <f t="shared" ca="1" si="222"/>
        <v>6.3144747970868425</v>
      </c>
      <c r="CA252" s="82">
        <f t="shared" ca="1" si="193"/>
        <v>12.628949594173685</v>
      </c>
      <c r="CB252" s="82">
        <f t="shared" ca="1" si="193"/>
        <v>25.25789918834737</v>
      </c>
      <c r="CC252" s="82">
        <f t="shared" ca="1" si="193"/>
        <v>50.51579837669474</v>
      </c>
      <c r="CD252" s="82">
        <f t="shared" ca="1" si="193"/>
        <v>101.03159675338948</v>
      </c>
      <c r="CE252" s="56">
        <f t="shared" ca="1" si="223"/>
        <v>0.62908553755232599</v>
      </c>
      <c r="CF252" s="56">
        <f t="shared" ca="1" si="223"/>
        <v>0.34075466617417655</v>
      </c>
      <c r="CG252" s="56">
        <f t="shared" ca="1" si="223"/>
        <v>0.21521347337316415</v>
      </c>
      <c r="CH252" s="56">
        <f t="shared" ca="1" si="223"/>
        <v>0.14869294523964066</v>
      </c>
      <c r="CI252" s="56">
        <f t="shared" ca="1" si="223"/>
        <v>0.1308497918108838</v>
      </c>
      <c r="CJ252" s="56">
        <f t="shared" ca="1" si="223"/>
        <v>0.1308497918108838</v>
      </c>
      <c r="CK252" s="56">
        <f t="shared" ca="1" si="223"/>
        <v>0.1308497918108838</v>
      </c>
      <c r="CL252" s="56">
        <f t="shared" ca="1" si="223"/>
        <v>0.1308497918108838</v>
      </c>
      <c r="CM252" s="56">
        <f t="shared" ca="1" si="223"/>
        <v>0.1308497918108838</v>
      </c>
      <c r="CN252" s="56">
        <f t="shared" ca="1" si="223"/>
        <v>0.1308497918108838</v>
      </c>
      <c r="CO252" s="56">
        <f t="shared" ca="1" si="223"/>
        <v>0.1308497918108838</v>
      </c>
      <c r="CP252" s="56">
        <f t="shared" ca="1" si="223"/>
        <v>0.2616995836217676</v>
      </c>
      <c r="CQ252" s="56">
        <f t="shared" ca="1" si="223"/>
        <v>0.39254937543265134</v>
      </c>
      <c r="CR252" s="56">
        <f t="shared" ca="1" si="223"/>
        <v>0.65424895905441904</v>
      </c>
      <c r="CS252" s="82">
        <f t="shared" ca="1" si="194"/>
        <v>1.3084979181088381</v>
      </c>
      <c r="CT252" s="82">
        <f t="shared" ca="1" si="194"/>
        <v>2.6169958362176762</v>
      </c>
      <c r="CU252" s="82">
        <f t="shared" ca="1" si="194"/>
        <v>5.2339916724353523</v>
      </c>
      <c r="CV252" s="82">
        <f t="shared" ca="1" si="194"/>
        <v>10.467983344870705</v>
      </c>
      <c r="CW252" s="56">
        <f t="shared" ca="1" si="224"/>
        <v>0.34111400399999992</v>
      </c>
      <c r="CX252" s="56">
        <f t="shared" ca="1" si="224"/>
        <v>0.18477008549999996</v>
      </c>
      <c r="CY252" s="56">
        <f t="shared" ca="1" si="224"/>
        <v>0.11669689610526313</v>
      </c>
      <c r="CZ252" s="56">
        <f t="shared" ca="1" si="224"/>
        <v>8.0626946399999969E-2</v>
      </c>
      <c r="DA252" s="56">
        <f t="shared" ca="1" si="224"/>
        <v>7.0951712831999983E-2</v>
      </c>
      <c r="DB252" s="56">
        <f t="shared" ca="1" si="224"/>
        <v>7.0951712831999983E-2</v>
      </c>
      <c r="DC252" s="56">
        <f t="shared" ca="1" si="224"/>
        <v>7.0951712831999983E-2</v>
      </c>
      <c r="DD252" s="56">
        <f t="shared" ca="1" si="224"/>
        <v>7.0951712831999983E-2</v>
      </c>
      <c r="DE252" s="56">
        <f t="shared" ca="1" si="224"/>
        <v>7.0951712831999983E-2</v>
      </c>
      <c r="DF252" s="56">
        <f t="shared" ca="1" si="224"/>
        <v>7.0951712831999983E-2</v>
      </c>
      <c r="DG252" s="56">
        <f t="shared" ca="1" si="224"/>
        <v>7.0951712831999983E-2</v>
      </c>
      <c r="DH252" s="56">
        <f t="shared" ca="1" si="224"/>
        <v>0.14190342566399997</v>
      </c>
      <c r="DI252" s="56">
        <f t="shared" ca="1" si="224"/>
        <v>0.21285513849599991</v>
      </c>
      <c r="DJ252" s="56">
        <f t="shared" ca="1" si="224"/>
        <v>0.3547585641599999</v>
      </c>
      <c r="DK252" s="82">
        <f t="shared" ca="1" si="195"/>
        <v>0.7095171283199998</v>
      </c>
      <c r="DL252" s="82">
        <f t="shared" ca="1" si="195"/>
        <v>1.4190342566399996</v>
      </c>
      <c r="DM252" s="82">
        <f t="shared" ca="1" si="195"/>
        <v>2.8380685132799992</v>
      </c>
      <c r="DN252" s="82">
        <f t="shared" ca="1" si="195"/>
        <v>5.6761370265599984</v>
      </c>
      <c r="DO252" s="56">
        <f t="shared" ca="1" si="225"/>
        <v>0.10358173312839949</v>
      </c>
      <c r="DP252" s="56">
        <f t="shared" ca="1" si="225"/>
        <v>5.6106772111216396E-2</v>
      </c>
      <c r="DQ252" s="56">
        <f t="shared" ca="1" si="225"/>
        <v>3.5435856070241932E-2</v>
      </c>
      <c r="DR252" s="56">
        <f t="shared" ca="1" si="225"/>
        <v>2.4482955103076243E-2</v>
      </c>
      <c r="DS252" s="56">
        <f t="shared" ca="1" si="225"/>
        <v>2.1545000490707095E-2</v>
      </c>
      <c r="DT252" s="56">
        <f t="shared" ca="1" si="225"/>
        <v>2.1545000490707095E-2</v>
      </c>
      <c r="DU252" s="56">
        <f t="shared" ca="1" si="225"/>
        <v>2.1545000490707095E-2</v>
      </c>
      <c r="DV252" s="56">
        <f t="shared" ca="1" si="225"/>
        <v>2.1545000490707095E-2</v>
      </c>
      <c r="DW252" s="56">
        <f t="shared" ca="1" si="225"/>
        <v>2.1545000490707095E-2</v>
      </c>
      <c r="DX252" s="56">
        <f t="shared" ca="1" si="225"/>
        <v>2.1545000490707095E-2</v>
      </c>
      <c r="DY252" s="56">
        <f t="shared" ca="1" si="225"/>
        <v>2.1545000490707095E-2</v>
      </c>
      <c r="DZ252" s="56">
        <f t="shared" ca="1" si="225"/>
        <v>4.3090000981414189E-2</v>
      </c>
      <c r="EA252" s="56">
        <f t="shared" ca="1" si="225"/>
        <v>6.463500147212127E-2</v>
      </c>
      <c r="EB252" s="56">
        <f t="shared" ca="1" si="225"/>
        <v>0.10772500245353549</v>
      </c>
      <c r="EC252" s="82">
        <f t="shared" ca="1" si="198"/>
        <v>0.21545000490707097</v>
      </c>
      <c r="ED252" s="82">
        <f t="shared" ca="1" si="198"/>
        <v>0.43090000981414195</v>
      </c>
      <c r="EE252" s="82">
        <f t="shared" ca="1" si="198"/>
        <v>0.8618000196282839</v>
      </c>
      <c r="EF252" s="82">
        <f t="shared" ca="1" si="196"/>
        <v>1.7236000392565678</v>
      </c>
      <c r="EG252" s="56">
        <f t="shared" ca="1" si="226"/>
        <v>2.9970707469576904E-2</v>
      </c>
      <c r="EH252" s="56">
        <f t="shared" ca="1" si="226"/>
        <v>1.623413321268749E-2</v>
      </c>
      <c r="EI252" s="56">
        <f t="shared" ca="1" si="226"/>
        <v>1.0253136765907889E-2</v>
      </c>
      <c r="EJ252" s="56">
        <f t="shared" ca="1" si="226"/>
        <v>7.0839854018999952E-3</v>
      </c>
      <c r="EK252" s="56">
        <f t="shared" ca="1" si="226"/>
        <v>6.2339071536719965E-3</v>
      </c>
      <c r="EL252" s="56">
        <f t="shared" ca="1" si="226"/>
        <v>6.2339071536719965E-3</v>
      </c>
      <c r="EM252" s="56">
        <f t="shared" ca="1" si="226"/>
        <v>6.2339071536719965E-3</v>
      </c>
      <c r="EN252" s="56">
        <f t="shared" ca="1" si="226"/>
        <v>6.2339071536719965E-3</v>
      </c>
      <c r="EO252" s="56">
        <f t="shared" ca="1" si="226"/>
        <v>6.2339071536719965E-3</v>
      </c>
      <c r="EP252" s="56">
        <f t="shared" ca="1" si="226"/>
        <v>6.2339071536719965E-3</v>
      </c>
      <c r="EQ252" s="56">
        <f t="shared" ca="1" si="226"/>
        <v>6.2339071536719965E-3</v>
      </c>
      <c r="ER252" s="56">
        <f t="shared" ca="1" si="226"/>
        <v>1.2467814307343993E-2</v>
      </c>
      <c r="ES252" s="56">
        <f t="shared" ca="1" si="226"/>
        <v>1.870172146101599E-2</v>
      </c>
      <c r="ET252" s="56">
        <f t="shared" ca="1" si="226"/>
        <v>3.1169535768359981E-2</v>
      </c>
      <c r="EU252" s="82">
        <f t="shared" ca="1" si="199"/>
        <v>6.2339071536719963E-2</v>
      </c>
      <c r="EV252" s="82">
        <f t="shared" ca="1" si="199"/>
        <v>0.12467814307343993</v>
      </c>
      <c r="EW252" s="82">
        <f t="shared" ca="1" si="199"/>
        <v>0.24935628614687985</v>
      </c>
      <c r="EX252" s="82">
        <f t="shared" ca="1" si="197"/>
        <v>0.4987125722937597</v>
      </c>
    </row>
    <row r="253" spans="19:154" x14ac:dyDescent="0.15">
      <c r="S253" s="56">
        <v>250</v>
      </c>
      <c r="T253" s="40">
        <f>引用信息!W272</f>
        <v>142.10504034261024</v>
      </c>
      <c r="U253" s="40">
        <f>引用信息!X272</f>
        <v>10.108770046588306</v>
      </c>
      <c r="V253" s="40">
        <f>引用信息!Y272</f>
        <v>4.0357250999999987</v>
      </c>
      <c r="W253" s="40">
        <f>引用信息!Z272</f>
        <v>1.0827030686639063</v>
      </c>
      <c r="X253" s="40">
        <f>引用信息!AA272</f>
        <v>0.3132731608874999</v>
      </c>
      <c r="Y253" s="37">
        <f>IF(INT(求节点($J$4:$J$21,$I$4:$I$21,节奏总纲!AD253))&gt;$I$21,$I$21,INT(求节点($J$4:$J$21,$I$4:$I$21,节奏总纲!AD253)))</f>
        <v>18</v>
      </c>
      <c r="Z253" s="37">
        <f>IF(INT(求节点($J$4:$J$21,$I$4:$I$21,节奏总纲!AE253))&gt;$I$21,$I$21,INT(求节点($J$4:$J$21,$I$4:$I$21,节奏总纲!AE253)))</f>
        <v>18</v>
      </c>
      <c r="AA253" s="37">
        <f>IF(INT(求节点($J$4:$J$21,$I$4:$I$21,节奏总纲!AF253))&gt;$I$21,$I$21,INT(求节点($J$4:$J$21,$I$4:$I$21,节奏总纲!AF253)))</f>
        <v>18</v>
      </c>
      <c r="AB253" s="37">
        <f>IF(INT(求节点($J$4:$J$21,$I$4:$I$21,节奏总纲!AG253))&gt;$I$21,$I$21,INT(求节点($J$4:$J$21,$I$4:$I$21,节奏总纲!AG253)))</f>
        <v>18</v>
      </c>
      <c r="AC253" s="37">
        <f>IF(INT(求节点($J$4:$J$21,$I$4:$I$21,节奏总纲!AH253))&gt;$I$21,$I$21,INT(求节点($J$4:$J$21,$I$4:$I$21,节奏总纲!AH253)))</f>
        <v>18</v>
      </c>
      <c r="AD253" s="56">
        <f>('[2]功能-行军令'!F$7+'[2]功能-行军令'!F$14+24*60/'[2]功能-行军令'!$F$18)*'[2]功能-行军令'!$AJ$7</f>
        <v>27.599999999999998</v>
      </c>
      <c r="AE253" s="56">
        <f>('[2]功能-行军令'!G$7+'[2]功能-行军令'!G$14+24*60/'[2]功能-行军令'!$F$18)*'[2]功能-行军令'!$AJ$7</f>
        <v>40.199999999999996</v>
      </c>
      <c r="AF253" s="56">
        <f>('[2]功能-行军令'!H$7+'[2]功能-行军令'!H$14+24*60/'[2]功能-行军令'!$F$18)*'[2]功能-行军令'!$AJ$7</f>
        <v>54.6</v>
      </c>
      <c r="AG253" s="56">
        <f>('[2]功能-行军令'!I$7+'[2]功能-行军令'!I$14+24*60/'[2]功能-行军令'!$F$18)*'[2]功能-行军令'!$AJ$7</f>
        <v>61.8</v>
      </c>
      <c r="AH253" s="56">
        <f>('[2]功能-行军令'!J$7+'[2]功能-行军令'!J$14+24*60/'[2]功能-行军令'!$F$18)*'[2]功能-行军令'!$AJ$7</f>
        <v>61.8</v>
      </c>
      <c r="AI253" s="56"/>
      <c r="AK253" s="56"/>
      <c r="AL253" s="56">
        <v>250</v>
      </c>
      <c r="AM253" s="28">
        <f t="shared" ca="1" si="227"/>
        <v>7.1309132165771834</v>
      </c>
      <c r="AN253" s="28">
        <f t="shared" ca="1" si="227"/>
        <v>3.8625779923126409</v>
      </c>
      <c r="AO253" s="28">
        <f t="shared" ca="1" si="227"/>
        <v>2.4395229425132468</v>
      </c>
      <c r="AP253" s="28">
        <f t="shared" ca="1" si="227"/>
        <v>1.6854885784636977</v>
      </c>
      <c r="AQ253" s="28">
        <f t="shared" ca="1" si="227"/>
        <v>1.4832299490480541</v>
      </c>
      <c r="AR253" s="28">
        <f t="shared" ca="1" si="227"/>
        <v>1.4832299490480541</v>
      </c>
      <c r="AS253" s="28">
        <f t="shared" ca="1" si="227"/>
        <v>1.4832299490480541</v>
      </c>
      <c r="AT253" s="28">
        <f t="shared" ca="1" si="227"/>
        <v>1.4832299490480541</v>
      </c>
      <c r="AU253" s="28">
        <f t="shared" ca="1" si="214"/>
        <v>1.4832299490480541</v>
      </c>
      <c r="AV253" s="28">
        <f t="shared" ca="1" si="228"/>
        <v>1.4832299490480541</v>
      </c>
      <c r="AW253" s="28">
        <f t="shared" ca="1" si="228"/>
        <v>1.4832299490480541</v>
      </c>
      <c r="AX253" s="28">
        <f t="shared" ca="1" si="228"/>
        <v>2.9664598980961081</v>
      </c>
      <c r="AY253" s="28">
        <f t="shared" ca="1" si="228"/>
        <v>4.449689847144163</v>
      </c>
      <c r="AZ253" s="28">
        <f t="shared" ca="1" si="228"/>
        <v>7.4161497452402712</v>
      </c>
      <c r="BA253" s="28">
        <f t="shared" ca="1" si="192"/>
        <v>14.832299490480542</v>
      </c>
      <c r="BB253" s="28">
        <f t="shared" ca="1" si="192"/>
        <v>29.664598980961085</v>
      </c>
      <c r="BC253" s="28">
        <f t="shared" ca="1" si="192"/>
        <v>59.329197961922169</v>
      </c>
      <c r="BD253" s="28">
        <f t="shared" ca="1" si="192"/>
        <v>118.65839592384434</v>
      </c>
      <c r="BE253" s="28"/>
      <c r="BF253" s="28">
        <f t="shared" ca="1" si="184"/>
        <v>262.81790422089182</v>
      </c>
      <c r="BG253" s="28"/>
      <c r="BI253" s="28"/>
      <c r="BJ253" s="28"/>
      <c r="BK253" s="28"/>
      <c r="BL253" s="56">
        <v>250</v>
      </c>
      <c r="BM253" s="56">
        <f t="shared" ca="1" si="222"/>
        <v>6.0339986360862188</v>
      </c>
      <c r="BN253" s="56">
        <f t="shared" ca="1" si="222"/>
        <v>3.2684159278800351</v>
      </c>
      <c r="BO253" s="56">
        <f t="shared" ca="1" si="222"/>
        <v>2.0642626912926536</v>
      </c>
      <c r="BP253" s="56">
        <f t="shared" ca="1" si="222"/>
        <v>1.4262178594385606</v>
      </c>
      <c r="BQ253" s="56">
        <f t="shared" ca="1" si="222"/>
        <v>1.2550717163059335</v>
      </c>
      <c r="BR253" s="56">
        <f t="shared" ca="1" si="222"/>
        <v>1.2550717163059335</v>
      </c>
      <c r="BS253" s="56">
        <f t="shared" ca="1" si="222"/>
        <v>1.2550717163059335</v>
      </c>
      <c r="BT253" s="56">
        <f t="shared" ca="1" si="222"/>
        <v>1.2550717163059335</v>
      </c>
      <c r="BU253" s="56">
        <f t="shared" ca="1" si="222"/>
        <v>1.2550717163059335</v>
      </c>
      <c r="BV253" s="56">
        <f t="shared" ca="1" si="222"/>
        <v>1.2550717163059335</v>
      </c>
      <c r="BW253" s="56">
        <f t="shared" ca="1" si="222"/>
        <v>1.2550717163059335</v>
      </c>
      <c r="BX253" s="56">
        <f t="shared" ca="1" si="222"/>
        <v>2.510143432611867</v>
      </c>
      <c r="BY253" s="56">
        <f t="shared" ca="1" si="222"/>
        <v>3.7652151489178007</v>
      </c>
      <c r="BZ253" s="56">
        <f t="shared" ca="1" si="222"/>
        <v>6.2753585815296686</v>
      </c>
      <c r="CA253" s="82">
        <f t="shared" ca="1" si="193"/>
        <v>12.550717163059337</v>
      </c>
      <c r="CB253" s="82">
        <f t="shared" ca="1" si="193"/>
        <v>25.101434326118675</v>
      </c>
      <c r="CC253" s="82">
        <f t="shared" ca="1" si="193"/>
        <v>50.202868652237349</v>
      </c>
      <c r="CD253" s="82">
        <f t="shared" ca="1" si="193"/>
        <v>100.4057373044747</v>
      </c>
      <c r="CE253" s="56">
        <f t="shared" ca="1" si="223"/>
        <v>0.62518854749669217</v>
      </c>
      <c r="CF253" s="56">
        <f t="shared" ca="1" si="223"/>
        <v>0.33864379656070825</v>
      </c>
      <c r="CG253" s="56">
        <f t="shared" ca="1" si="223"/>
        <v>0.21388029256465782</v>
      </c>
      <c r="CH253" s="56">
        <f t="shared" ca="1" si="223"/>
        <v>0.14777183849921813</v>
      </c>
      <c r="CI253" s="56">
        <f t="shared" ca="1" si="223"/>
        <v>0.13003921787931197</v>
      </c>
      <c r="CJ253" s="56">
        <f t="shared" ca="1" si="223"/>
        <v>0.13003921787931197</v>
      </c>
      <c r="CK253" s="56">
        <f t="shared" ca="1" si="223"/>
        <v>0.13003921787931197</v>
      </c>
      <c r="CL253" s="56">
        <f t="shared" ca="1" si="223"/>
        <v>0.13003921787931197</v>
      </c>
      <c r="CM253" s="56">
        <f t="shared" ca="1" si="223"/>
        <v>0.13003921787931197</v>
      </c>
      <c r="CN253" s="56">
        <f t="shared" ca="1" si="223"/>
        <v>0.13003921787931197</v>
      </c>
      <c r="CO253" s="56">
        <f t="shared" ca="1" si="223"/>
        <v>0.13003921787931197</v>
      </c>
      <c r="CP253" s="56">
        <f t="shared" ca="1" si="223"/>
        <v>0.26007843575862394</v>
      </c>
      <c r="CQ253" s="56">
        <f t="shared" ca="1" si="223"/>
        <v>0.39011765363793588</v>
      </c>
      <c r="CR253" s="56">
        <f t="shared" ca="1" si="223"/>
        <v>0.65019608939655982</v>
      </c>
      <c r="CS253" s="82">
        <f t="shared" ca="1" si="194"/>
        <v>1.3003921787931196</v>
      </c>
      <c r="CT253" s="82">
        <f t="shared" ca="1" si="194"/>
        <v>2.6007843575862393</v>
      </c>
      <c r="CU253" s="82">
        <f t="shared" ca="1" si="194"/>
        <v>5.2015687151724785</v>
      </c>
      <c r="CV253" s="82">
        <f t="shared" ca="1" si="194"/>
        <v>10.403137430344957</v>
      </c>
      <c r="CW253" s="56">
        <f t="shared" ca="1" si="224"/>
        <v>0.33900090839999997</v>
      </c>
      <c r="CX253" s="56">
        <f t="shared" ca="1" si="224"/>
        <v>0.18362549204999998</v>
      </c>
      <c r="CY253" s="56">
        <f t="shared" ca="1" si="224"/>
        <v>0.11597399497894735</v>
      </c>
      <c r="CZ253" s="56">
        <f t="shared" ca="1" si="224"/>
        <v>8.0127487439999978E-2</v>
      </c>
      <c r="DA253" s="56">
        <f t="shared" ca="1" si="224"/>
        <v>7.0512188947199989E-2</v>
      </c>
      <c r="DB253" s="56">
        <f t="shared" ca="1" si="224"/>
        <v>7.0512188947199989E-2</v>
      </c>
      <c r="DC253" s="56">
        <f t="shared" ca="1" si="224"/>
        <v>7.0512188947199989E-2</v>
      </c>
      <c r="DD253" s="56">
        <f t="shared" ca="1" si="224"/>
        <v>7.0512188947199989E-2</v>
      </c>
      <c r="DE253" s="56">
        <f t="shared" ca="1" si="224"/>
        <v>7.0512188947199989E-2</v>
      </c>
      <c r="DF253" s="56">
        <f t="shared" ca="1" si="224"/>
        <v>7.0512188947199989E-2</v>
      </c>
      <c r="DG253" s="56">
        <f t="shared" ca="1" si="224"/>
        <v>7.0512188947199989E-2</v>
      </c>
      <c r="DH253" s="56">
        <f t="shared" ca="1" si="224"/>
        <v>0.14102437789439998</v>
      </c>
      <c r="DI253" s="56">
        <f t="shared" ca="1" si="224"/>
        <v>0.21153656684159994</v>
      </c>
      <c r="DJ253" s="56">
        <f t="shared" ca="1" si="224"/>
        <v>0.35256094473599991</v>
      </c>
      <c r="DK253" s="82">
        <f t="shared" ca="1" si="195"/>
        <v>0.70512188947199983</v>
      </c>
      <c r="DL253" s="82">
        <f t="shared" ca="1" si="195"/>
        <v>1.4102437789439997</v>
      </c>
      <c r="DM253" s="82">
        <f t="shared" ca="1" si="195"/>
        <v>2.8204875578879993</v>
      </c>
      <c r="DN253" s="82">
        <f t="shared" ca="1" si="195"/>
        <v>5.6409751157759986</v>
      </c>
      <c r="DO253" s="56">
        <f t="shared" ca="1" si="225"/>
        <v>0.10294007637450678</v>
      </c>
      <c r="DP253" s="56">
        <f t="shared" ca="1" si="225"/>
        <v>5.5759208036191173E-2</v>
      </c>
      <c r="DQ253" s="56">
        <f t="shared" ca="1" si="225"/>
        <v>3.5216341917594429E-2</v>
      </c>
      <c r="DR253" s="56">
        <f t="shared" ca="1" si="225"/>
        <v>2.4331290779428874E-2</v>
      </c>
      <c r="DS253" s="56">
        <f t="shared" ca="1" si="225"/>
        <v>2.141153588589741E-2</v>
      </c>
      <c r="DT253" s="56">
        <f t="shared" ca="1" si="225"/>
        <v>2.141153588589741E-2</v>
      </c>
      <c r="DU253" s="56">
        <f t="shared" ca="1" si="225"/>
        <v>2.141153588589741E-2</v>
      </c>
      <c r="DV253" s="56">
        <f t="shared" ca="1" si="225"/>
        <v>2.141153588589741E-2</v>
      </c>
      <c r="DW253" s="56">
        <f t="shared" ca="1" si="225"/>
        <v>2.141153588589741E-2</v>
      </c>
      <c r="DX253" s="56">
        <f t="shared" ca="1" si="225"/>
        <v>2.141153588589741E-2</v>
      </c>
      <c r="DY253" s="56">
        <f t="shared" ca="1" si="225"/>
        <v>2.141153588589741E-2</v>
      </c>
      <c r="DZ253" s="56">
        <f t="shared" ca="1" si="225"/>
        <v>4.282307177179482E-2</v>
      </c>
      <c r="EA253" s="56">
        <f t="shared" ca="1" si="225"/>
        <v>6.4234607657692219E-2</v>
      </c>
      <c r="EB253" s="56">
        <f t="shared" ca="1" si="225"/>
        <v>0.10705767942948705</v>
      </c>
      <c r="EC253" s="82">
        <f t="shared" ca="1" si="198"/>
        <v>0.21411535885897409</v>
      </c>
      <c r="ED253" s="82">
        <f t="shared" ca="1" si="198"/>
        <v>0.42823071771794818</v>
      </c>
      <c r="EE253" s="82">
        <f t="shared" ca="1" si="198"/>
        <v>0.85646143543589637</v>
      </c>
      <c r="EF253" s="82">
        <f t="shared" ca="1" si="196"/>
        <v>1.7129228708717927</v>
      </c>
      <c r="EG253" s="56">
        <f t="shared" ca="1" si="226"/>
        <v>2.9785048219765374E-2</v>
      </c>
      <c r="EH253" s="56">
        <f t="shared" ca="1" si="226"/>
        <v>1.6133567785706245E-2</v>
      </c>
      <c r="EI253" s="56">
        <f t="shared" ca="1" si="226"/>
        <v>1.0189621759393417E-2</v>
      </c>
      <c r="EJ253" s="56">
        <f t="shared" ca="1" si="226"/>
        <v>7.0401023064899969E-3</v>
      </c>
      <c r="EK253" s="56">
        <f t="shared" ca="1" si="226"/>
        <v>6.1952900297111979E-3</v>
      </c>
      <c r="EL253" s="56">
        <f t="shared" ca="1" si="226"/>
        <v>6.1952900297111979E-3</v>
      </c>
      <c r="EM253" s="56">
        <f t="shared" ca="1" si="226"/>
        <v>6.1952900297111979E-3</v>
      </c>
      <c r="EN253" s="56">
        <f t="shared" ca="1" si="226"/>
        <v>6.1952900297111979E-3</v>
      </c>
      <c r="EO253" s="56">
        <f t="shared" ca="1" si="226"/>
        <v>6.1952900297111979E-3</v>
      </c>
      <c r="EP253" s="56">
        <f t="shared" ca="1" si="226"/>
        <v>6.1952900297111979E-3</v>
      </c>
      <c r="EQ253" s="56">
        <f t="shared" ca="1" si="226"/>
        <v>6.1952900297111979E-3</v>
      </c>
      <c r="ER253" s="56">
        <f t="shared" ca="1" si="226"/>
        <v>1.2390580059422396E-2</v>
      </c>
      <c r="ES253" s="56">
        <f t="shared" ca="1" si="226"/>
        <v>1.8585870089133594E-2</v>
      </c>
      <c r="ET253" s="56">
        <f t="shared" ca="1" si="226"/>
        <v>3.0976450148555993E-2</v>
      </c>
      <c r="EU253" s="82">
        <f t="shared" ca="1" si="199"/>
        <v>6.1952900297111986E-2</v>
      </c>
      <c r="EV253" s="82">
        <f t="shared" ca="1" si="199"/>
        <v>0.12390580059422397</v>
      </c>
      <c r="EW253" s="82">
        <f t="shared" ca="1" si="199"/>
        <v>0.24781160118844794</v>
      </c>
      <c r="EX253" s="82">
        <f t="shared" ca="1" si="197"/>
        <v>0.49562320237689589</v>
      </c>
    </row>
    <row r="254" spans="19:154" x14ac:dyDescent="0.15">
      <c r="S254" s="56">
        <v>251</v>
      </c>
      <c r="T254" s="40">
        <f>引用信息!W273</f>
        <v>141.2192564758264</v>
      </c>
      <c r="U254" s="40">
        <f>引用信息!X273</f>
        <v>10.045759013350445</v>
      </c>
      <c r="V254" s="40">
        <f>引用信息!Y273</f>
        <v>4.0105691999999991</v>
      </c>
      <c r="W254" s="40">
        <f>引用信息!Z273</f>
        <v>1.0759542516731251</v>
      </c>
      <c r="X254" s="40">
        <f>引用信息!AA273</f>
        <v>0.31132043414999988</v>
      </c>
      <c r="Y254" s="37">
        <f>IF(INT(求节点($J$4:$J$21,$I$4:$I$21,节奏总纲!AD254))&gt;$I$21,$I$21,INT(求节点($J$4:$J$21,$I$4:$I$21,节奏总纲!AD254)))</f>
        <v>18</v>
      </c>
      <c r="Z254" s="37">
        <f>IF(INT(求节点($J$4:$J$21,$I$4:$I$21,节奏总纲!AE254))&gt;$I$21,$I$21,INT(求节点($J$4:$J$21,$I$4:$I$21,节奏总纲!AE254)))</f>
        <v>18</v>
      </c>
      <c r="AA254" s="37">
        <f>IF(INT(求节点($J$4:$J$21,$I$4:$I$21,节奏总纲!AF254))&gt;$I$21,$I$21,INT(求节点($J$4:$J$21,$I$4:$I$21,节奏总纲!AF254)))</f>
        <v>18</v>
      </c>
      <c r="AB254" s="37">
        <f>IF(INT(求节点($J$4:$J$21,$I$4:$I$21,节奏总纲!AG254))&gt;$I$21,$I$21,INT(求节点($J$4:$J$21,$I$4:$I$21,节奏总纲!AG254)))</f>
        <v>18</v>
      </c>
      <c r="AC254" s="37">
        <f>IF(INT(求节点($J$4:$J$21,$I$4:$I$21,节奏总纲!AH254))&gt;$I$21,$I$21,INT(求节点($J$4:$J$21,$I$4:$I$21,节奏总纲!AH254)))</f>
        <v>18</v>
      </c>
      <c r="AD254" s="56">
        <f>('[2]功能-行军令'!F$7+'[2]功能-行军令'!F$14+24*60/'[2]功能-行军令'!$F$18)*'[2]功能-行军令'!$AJ$7</f>
        <v>27.599999999999998</v>
      </c>
      <c r="AE254" s="56">
        <f>('[2]功能-行军令'!G$7+'[2]功能-行军令'!G$14+24*60/'[2]功能-行军令'!$F$18)*'[2]功能-行军令'!$AJ$7</f>
        <v>40.199999999999996</v>
      </c>
      <c r="AF254" s="56">
        <f>('[2]功能-行军令'!H$7+'[2]功能-行军令'!H$14+24*60/'[2]功能-行军令'!$F$18)*'[2]功能-行军令'!$AJ$7</f>
        <v>54.6</v>
      </c>
      <c r="AG254" s="56">
        <f>('[2]功能-行军令'!I$7+'[2]功能-行军令'!I$14+24*60/'[2]功能-行军令'!$F$18)*'[2]功能-行军令'!$AJ$7</f>
        <v>61.8</v>
      </c>
      <c r="AH254" s="56">
        <f>('[2]功能-行军令'!J$7+'[2]功能-行军令'!J$14+24*60/'[2]功能-行军令'!$F$18)*'[2]功能-行军令'!$AJ$7</f>
        <v>61.8</v>
      </c>
      <c r="AI254" s="56"/>
      <c r="AK254" s="56"/>
      <c r="AL254" s="56">
        <v>251</v>
      </c>
      <c r="AM254" s="28">
        <f t="shared" ca="1" si="227"/>
        <v>7.0864640691897929</v>
      </c>
      <c r="AN254" s="28">
        <f t="shared" ca="1" si="227"/>
        <v>3.8385013708111382</v>
      </c>
      <c r="AO254" s="28">
        <f t="shared" ca="1" si="227"/>
        <v>2.42431665524914</v>
      </c>
      <c r="AP254" s="28">
        <f t="shared" ca="1" si="227"/>
        <v>1.6749824163539506</v>
      </c>
      <c r="AQ254" s="28">
        <f t="shared" ca="1" si="227"/>
        <v>1.4739845263914773</v>
      </c>
      <c r="AR254" s="28">
        <f t="shared" ca="1" si="227"/>
        <v>1.4739845263914773</v>
      </c>
      <c r="AS254" s="28">
        <f t="shared" ca="1" si="227"/>
        <v>1.4739845263914773</v>
      </c>
      <c r="AT254" s="28">
        <f t="shared" ca="1" si="227"/>
        <v>1.4739845263914773</v>
      </c>
      <c r="AU254" s="28">
        <f t="shared" ca="1" si="214"/>
        <v>1.4739845263914773</v>
      </c>
      <c r="AV254" s="28">
        <f t="shared" ca="1" si="228"/>
        <v>1.4739845263914773</v>
      </c>
      <c r="AW254" s="28">
        <f t="shared" ca="1" si="228"/>
        <v>1.4739845263914773</v>
      </c>
      <c r="AX254" s="28">
        <f t="shared" ca="1" si="228"/>
        <v>2.9479690527829545</v>
      </c>
      <c r="AY254" s="28">
        <f t="shared" ca="1" si="228"/>
        <v>4.4219535791744313</v>
      </c>
      <c r="AZ254" s="28">
        <f t="shared" ca="1" si="228"/>
        <v>7.369922631957385</v>
      </c>
      <c r="BA254" s="28">
        <f t="shared" ca="1" si="192"/>
        <v>14.73984526391477</v>
      </c>
      <c r="BB254" s="28">
        <f t="shared" ca="1" si="192"/>
        <v>29.47969052782954</v>
      </c>
      <c r="BC254" s="28">
        <f t="shared" ca="1" si="192"/>
        <v>58.95938105565908</v>
      </c>
      <c r="BD254" s="28">
        <f t="shared" ca="1" si="192"/>
        <v>117.91876211131816</v>
      </c>
      <c r="BE254" s="28"/>
      <c r="BF254" s="28">
        <f t="shared" ca="1" si="184"/>
        <v>261.17968041898064</v>
      </c>
      <c r="BG254" s="28"/>
      <c r="BI254" s="28"/>
      <c r="BJ254" s="28"/>
      <c r="BK254" s="28"/>
      <c r="BL254" s="56">
        <v>251</v>
      </c>
      <c r="BM254" s="56">
        <f t="shared" ref="BM254:BZ263" ca="1" si="229">IF(OFFSET($X$3,$S254,BM$1)&lt;BM$3,0,
OFFSET($S$3,$S254,BM$1)
*IFERROR(INDEX($K$49:$K$66,OFFSET($X$3,$S254,BM$1)-BM$3+1),0)
*OFFSET($AC$3,$S254,BM$1)
/(INDEX($D$4:$D$21,BM$3)
*INDEX($E$4:$E$21,BM$3)))</f>
        <v>5.996386890358167</v>
      </c>
      <c r="BN254" s="56">
        <f t="shared" ca="1" si="229"/>
        <v>3.2480428989440071</v>
      </c>
      <c r="BO254" s="56">
        <f t="shared" ca="1" si="229"/>
        <v>2.0513955151225307</v>
      </c>
      <c r="BP254" s="56">
        <f t="shared" ca="1" si="229"/>
        <v>1.4173278104482938</v>
      </c>
      <c r="BQ254" s="56">
        <f t="shared" ca="1" si="229"/>
        <v>1.2472484731944988</v>
      </c>
      <c r="BR254" s="56">
        <f t="shared" ca="1" si="229"/>
        <v>1.2472484731944988</v>
      </c>
      <c r="BS254" s="56">
        <f t="shared" ca="1" si="229"/>
        <v>1.2472484731944988</v>
      </c>
      <c r="BT254" s="56">
        <f t="shared" ca="1" si="229"/>
        <v>1.2472484731944988</v>
      </c>
      <c r="BU254" s="56">
        <f t="shared" ca="1" si="229"/>
        <v>1.2472484731944988</v>
      </c>
      <c r="BV254" s="56">
        <f t="shared" ca="1" si="229"/>
        <v>1.2472484731944988</v>
      </c>
      <c r="BW254" s="56">
        <f t="shared" ca="1" si="229"/>
        <v>1.2472484731944988</v>
      </c>
      <c r="BX254" s="56">
        <f t="shared" ca="1" si="229"/>
        <v>2.4944969463889977</v>
      </c>
      <c r="BY254" s="56">
        <f t="shared" ca="1" si="229"/>
        <v>3.7417454195834958</v>
      </c>
      <c r="BZ254" s="56">
        <f t="shared" ca="1" si="229"/>
        <v>6.2362423659724939</v>
      </c>
      <c r="CA254" s="82">
        <f t="shared" ca="1" si="193"/>
        <v>12.472484731944988</v>
      </c>
      <c r="CB254" s="82">
        <f t="shared" ca="1" si="193"/>
        <v>24.944969463889976</v>
      </c>
      <c r="CC254" s="82">
        <f t="shared" ca="1" si="193"/>
        <v>49.889938927779951</v>
      </c>
      <c r="CD254" s="82">
        <f t="shared" ca="1" si="193"/>
        <v>99.779877855559903</v>
      </c>
      <c r="CE254" s="56">
        <f t="shared" ref="CE254:CR263" ca="1" si="230">IF(OFFSET($X$3,$S254,CE$1)&lt;CE$3,0,
OFFSET($S$3,$S254,CE$1)
*IFERROR(INDEX($K$49:$K$66,OFFSET($X$3,$S254,CE$1)-CE$3+1),0)
*OFFSET($AC$3,$S254,CE$1)
/(INDEX($D$4:$D$21,CE$3)
*INDEX($E$4:$E$21,CE$3)))</f>
        <v>0.62129155744105813</v>
      </c>
      <c r="CF254" s="56">
        <f t="shared" ca="1" si="230"/>
        <v>0.33653292694723985</v>
      </c>
      <c r="CG254" s="56">
        <f t="shared" ca="1" si="230"/>
        <v>0.21254711175615149</v>
      </c>
      <c r="CH254" s="56">
        <f t="shared" ca="1" si="230"/>
        <v>0.14685073175879554</v>
      </c>
      <c r="CI254" s="56">
        <f t="shared" ca="1" si="230"/>
        <v>0.12922864394774009</v>
      </c>
      <c r="CJ254" s="56">
        <f t="shared" ca="1" si="230"/>
        <v>0.12922864394774009</v>
      </c>
      <c r="CK254" s="56">
        <f t="shared" ca="1" si="230"/>
        <v>0.12922864394774009</v>
      </c>
      <c r="CL254" s="56">
        <f t="shared" ca="1" si="230"/>
        <v>0.12922864394774009</v>
      </c>
      <c r="CM254" s="56">
        <f t="shared" ca="1" si="230"/>
        <v>0.12922864394774009</v>
      </c>
      <c r="CN254" s="56">
        <f t="shared" ca="1" si="230"/>
        <v>0.12922864394774009</v>
      </c>
      <c r="CO254" s="56">
        <f t="shared" ca="1" si="230"/>
        <v>0.12922864394774009</v>
      </c>
      <c r="CP254" s="56">
        <f t="shared" ca="1" si="230"/>
        <v>0.25845728789548017</v>
      </c>
      <c r="CQ254" s="56">
        <f t="shared" ca="1" si="230"/>
        <v>0.38768593184322026</v>
      </c>
      <c r="CR254" s="56">
        <f t="shared" ca="1" si="230"/>
        <v>0.64614321973870059</v>
      </c>
      <c r="CS254" s="82">
        <f t="shared" ca="1" si="194"/>
        <v>1.2922864394774012</v>
      </c>
      <c r="CT254" s="82">
        <f t="shared" ca="1" si="194"/>
        <v>2.5845728789548024</v>
      </c>
      <c r="CU254" s="82">
        <f t="shared" ca="1" si="194"/>
        <v>5.1691457579096047</v>
      </c>
      <c r="CV254" s="82">
        <f t="shared" ca="1" si="194"/>
        <v>10.338291515819209</v>
      </c>
      <c r="CW254" s="56">
        <f t="shared" ref="CW254:DJ263" ca="1" si="231">IF(OFFSET($X$3,$S254,CW$1)&lt;CW$3,0,
OFFSET($S$3,$S254,CW$1)
*IFERROR(INDEX($K$49:$K$66,OFFSET($X$3,$S254,CW$1)-CW$3+1),0)
*OFFSET($AC$3,$S254,CW$1)
/(INDEX($D$4:$D$21,CW$3)
*INDEX($E$4:$E$21,CW$3)))</f>
        <v>0.33688781279999996</v>
      </c>
      <c r="CX254" s="56">
        <f t="shared" ca="1" si="231"/>
        <v>0.18248089859999997</v>
      </c>
      <c r="CY254" s="56">
        <f t="shared" ca="1" si="231"/>
        <v>0.11525109385263156</v>
      </c>
      <c r="CZ254" s="56">
        <f t="shared" ca="1" si="231"/>
        <v>7.9628028479999974E-2</v>
      </c>
      <c r="DA254" s="56">
        <f t="shared" ca="1" si="231"/>
        <v>7.0072665062399994E-2</v>
      </c>
      <c r="DB254" s="56">
        <f t="shared" ca="1" si="231"/>
        <v>7.0072665062399994E-2</v>
      </c>
      <c r="DC254" s="56">
        <f t="shared" ca="1" si="231"/>
        <v>7.0072665062399994E-2</v>
      </c>
      <c r="DD254" s="56">
        <f t="shared" ca="1" si="231"/>
        <v>7.0072665062399994E-2</v>
      </c>
      <c r="DE254" s="56">
        <f t="shared" ca="1" si="231"/>
        <v>7.0072665062399994E-2</v>
      </c>
      <c r="DF254" s="56">
        <f t="shared" ca="1" si="231"/>
        <v>7.0072665062399994E-2</v>
      </c>
      <c r="DG254" s="56">
        <f t="shared" ca="1" si="231"/>
        <v>7.0072665062399994E-2</v>
      </c>
      <c r="DH254" s="56">
        <f t="shared" ca="1" si="231"/>
        <v>0.14014533012479999</v>
      </c>
      <c r="DI254" s="56">
        <f t="shared" ca="1" si="231"/>
        <v>0.21021799518719997</v>
      </c>
      <c r="DJ254" s="56">
        <f t="shared" ca="1" si="231"/>
        <v>0.35036332531199998</v>
      </c>
      <c r="DK254" s="82">
        <f t="shared" ca="1" si="195"/>
        <v>0.70072665062399997</v>
      </c>
      <c r="DL254" s="82">
        <f t="shared" ca="1" si="195"/>
        <v>1.4014533012479999</v>
      </c>
      <c r="DM254" s="82">
        <f t="shared" ca="1" si="195"/>
        <v>2.8029066024959999</v>
      </c>
      <c r="DN254" s="82">
        <f t="shared" ca="1" si="195"/>
        <v>5.6058132049919998</v>
      </c>
      <c r="DO254" s="56">
        <f t="shared" ref="DO254:EB263" ca="1" si="232">IF(OFFSET($X$3,$S254,DO$1)&lt;DO$3,0,
OFFSET($S$3,$S254,DO$1)
*IFERROR(INDEX($K$49:$K$66,OFFSET($X$3,$S254,DO$1)-DO$3+1),0)
*OFFSET($AC$3,$S254,DO$1)
/(INDEX($D$4:$D$21,DO$3)
*INDEX($E$4:$E$21,DO$3)))</f>
        <v>0.10229841962061403</v>
      </c>
      <c r="DP254" s="56">
        <f t="shared" ca="1" si="232"/>
        <v>5.5411643961165935E-2</v>
      </c>
      <c r="DQ254" s="56">
        <f t="shared" ca="1" si="232"/>
        <v>3.4996827764946906E-2</v>
      </c>
      <c r="DR254" s="56">
        <f t="shared" ca="1" si="232"/>
        <v>2.4179626455781495E-2</v>
      </c>
      <c r="DS254" s="56">
        <f t="shared" ca="1" si="232"/>
        <v>2.1278071281087718E-2</v>
      </c>
      <c r="DT254" s="56">
        <f t="shared" ca="1" si="232"/>
        <v>2.1278071281087718E-2</v>
      </c>
      <c r="DU254" s="56">
        <f t="shared" ca="1" si="232"/>
        <v>2.1278071281087718E-2</v>
      </c>
      <c r="DV254" s="56">
        <f t="shared" ca="1" si="232"/>
        <v>2.1278071281087718E-2</v>
      </c>
      <c r="DW254" s="56">
        <f t="shared" ca="1" si="232"/>
        <v>2.1278071281087718E-2</v>
      </c>
      <c r="DX254" s="56">
        <f t="shared" ca="1" si="232"/>
        <v>2.1278071281087718E-2</v>
      </c>
      <c r="DY254" s="56">
        <f t="shared" ca="1" si="232"/>
        <v>2.1278071281087718E-2</v>
      </c>
      <c r="DZ254" s="56">
        <f t="shared" ca="1" si="232"/>
        <v>4.2556142562175436E-2</v>
      </c>
      <c r="EA254" s="56">
        <f t="shared" ca="1" si="232"/>
        <v>6.3834213843263155E-2</v>
      </c>
      <c r="EB254" s="56">
        <f t="shared" ca="1" si="232"/>
        <v>0.1063903564054386</v>
      </c>
      <c r="EC254" s="82">
        <f t="shared" ca="1" si="198"/>
        <v>0.21278071281087721</v>
      </c>
      <c r="ED254" s="82">
        <f t="shared" ca="1" si="198"/>
        <v>0.42556142562175442</v>
      </c>
      <c r="EE254" s="82">
        <f t="shared" ca="1" si="198"/>
        <v>0.85112285124350884</v>
      </c>
      <c r="EF254" s="82">
        <f t="shared" ca="1" si="196"/>
        <v>1.7022457024870177</v>
      </c>
      <c r="EG254" s="56">
        <f t="shared" ref="EG254:ET263" ca="1" si="233">IF(OFFSET($X$3,$S254,EG$1)&lt;EG$3,0,
OFFSET($S$3,$S254,EG$1)
*IFERROR(INDEX($K$49:$K$66,OFFSET($X$3,$S254,EG$1)-EG$3+1),0)
*OFFSET($AC$3,$S254,EG$1)
/(INDEX($D$4:$D$21,EG$3)
*INDEX($E$4:$E$21,EG$3)))</f>
        <v>2.9599388969953837E-2</v>
      </c>
      <c r="EH254" s="56">
        <f t="shared" ca="1" si="233"/>
        <v>1.6033002358724995E-2</v>
      </c>
      <c r="EI254" s="56">
        <f t="shared" ca="1" si="233"/>
        <v>1.0126106752878944E-2</v>
      </c>
      <c r="EJ254" s="56">
        <f t="shared" ca="1" si="233"/>
        <v>6.9962192110799969E-3</v>
      </c>
      <c r="EK254" s="56">
        <f t="shared" ca="1" si="233"/>
        <v>6.1566729057503976E-3</v>
      </c>
      <c r="EL254" s="56">
        <f t="shared" ca="1" si="233"/>
        <v>6.1566729057503976E-3</v>
      </c>
      <c r="EM254" s="56">
        <f t="shared" ca="1" si="233"/>
        <v>6.1566729057503976E-3</v>
      </c>
      <c r="EN254" s="56">
        <f t="shared" ca="1" si="233"/>
        <v>6.1566729057503976E-3</v>
      </c>
      <c r="EO254" s="56">
        <f t="shared" ca="1" si="233"/>
        <v>6.1566729057503976E-3</v>
      </c>
      <c r="EP254" s="56">
        <f t="shared" ca="1" si="233"/>
        <v>6.1566729057503976E-3</v>
      </c>
      <c r="EQ254" s="56">
        <f t="shared" ca="1" si="233"/>
        <v>6.1566729057503976E-3</v>
      </c>
      <c r="ER254" s="56">
        <f t="shared" ca="1" si="233"/>
        <v>1.2313345811500795E-2</v>
      </c>
      <c r="ES254" s="56">
        <f t="shared" ca="1" si="233"/>
        <v>1.847001871725119E-2</v>
      </c>
      <c r="ET254" s="56">
        <f t="shared" ca="1" si="233"/>
        <v>3.0783364528751987E-2</v>
      </c>
      <c r="EU254" s="82">
        <f t="shared" ca="1" si="199"/>
        <v>6.1566729057503974E-2</v>
      </c>
      <c r="EV254" s="82">
        <f t="shared" ca="1" si="199"/>
        <v>0.12313345811500795</v>
      </c>
      <c r="EW254" s="82">
        <f t="shared" ca="1" si="199"/>
        <v>0.2462669162300159</v>
      </c>
      <c r="EX254" s="82">
        <f t="shared" ca="1" si="197"/>
        <v>0.4925338324600318</v>
      </c>
    </row>
    <row r="255" spans="19:154" x14ac:dyDescent="0.15">
      <c r="S255" s="56">
        <v>252</v>
      </c>
      <c r="T255" s="40">
        <f>引用信息!W274</f>
        <v>140.33347260904253</v>
      </c>
      <c r="U255" s="40">
        <f>引用信息!X274</f>
        <v>9.9827479801125829</v>
      </c>
      <c r="V255" s="40">
        <f>引用信息!Y274</f>
        <v>3.9854132999999989</v>
      </c>
      <c r="W255" s="40">
        <f>引用信息!Z274</f>
        <v>1.0692054346823436</v>
      </c>
      <c r="X255" s="40">
        <f>引用信息!AA274</f>
        <v>0.30936770741249986</v>
      </c>
      <c r="Y255" s="37">
        <f>IF(INT(求节点($J$4:$J$21,$I$4:$I$21,节奏总纲!AD255))&gt;$I$21,$I$21,INT(求节点($J$4:$J$21,$I$4:$I$21,节奏总纲!AD255)))</f>
        <v>18</v>
      </c>
      <c r="Z255" s="37">
        <f>IF(INT(求节点($J$4:$J$21,$I$4:$I$21,节奏总纲!AE255))&gt;$I$21,$I$21,INT(求节点($J$4:$J$21,$I$4:$I$21,节奏总纲!AE255)))</f>
        <v>18</v>
      </c>
      <c r="AA255" s="37">
        <f>IF(INT(求节点($J$4:$J$21,$I$4:$I$21,节奏总纲!AF255))&gt;$I$21,$I$21,INT(求节点($J$4:$J$21,$I$4:$I$21,节奏总纲!AF255)))</f>
        <v>18</v>
      </c>
      <c r="AB255" s="37">
        <f>IF(INT(求节点($J$4:$J$21,$I$4:$I$21,节奏总纲!AG255))&gt;$I$21,$I$21,INT(求节点($J$4:$J$21,$I$4:$I$21,节奏总纲!AG255)))</f>
        <v>18</v>
      </c>
      <c r="AC255" s="37">
        <f>IF(INT(求节点($J$4:$J$21,$I$4:$I$21,节奏总纲!AH255))&gt;$I$21,$I$21,INT(求节点($J$4:$J$21,$I$4:$I$21,节奏总纲!AH255)))</f>
        <v>18</v>
      </c>
      <c r="AD255" s="56">
        <f>('[2]功能-行军令'!F$7+'[2]功能-行军令'!F$14+24*60/'[2]功能-行军令'!$F$18)*'[2]功能-行军令'!$AJ$7</f>
        <v>27.599999999999998</v>
      </c>
      <c r="AE255" s="56">
        <f>('[2]功能-行军令'!G$7+'[2]功能-行军令'!G$14+24*60/'[2]功能-行军令'!$F$18)*'[2]功能-行军令'!$AJ$7</f>
        <v>40.199999999999996</v>
      </c>
      <c r="AF255" s="56">
        <f>('[2]功能-行军令'!H$7+'[2]功能-行军令'!H$14+24*60/'[2]功能-行军令'!$F$18)*'[2]功能-行军令'!$AJ$7</f>
        <v>54.6</v>
      </c>
      <c r="AG255" s="56">
        <f>('[2]功能-行军令'!I$7+'[2]功能-行军令'!I$14+24*60/'[2]功能-行军令'!$F$18)*'[2]功能-行军令'!$AJ$7</f>
        <v>61.8</v>
      </c>
      <c r="AH255" s="56">
        <f>('[2]功能-行军令'!J$7+'[2]功能-行军令'!J$14+24*60/'[2]功能-行军令'!$F$18)*'[2]功能-行军令'!$AJ$7</f>
        <v>61.8</v>
      </c>
      <c r="AI255" s="56"/>
      <c r="AK255" s="56"/>
      <c r="AL255" s="56">
        <v>252</v>
      </c>
      <c r="AM255" s="28">
        <f t="shared" ref="AM255:AT264" ca="1" si="234">SUMIF($BM$3:$EX$3,AM$3,$BM255:$EX255)</f>
        <v>7.0420149218024006</v>
      </c>
      <c r="AN255" s="28">
        <f t="shared" ca="1" si="234"/>
        <v>3.8144247493096337</v>
      </c>
      <c r="AO255" s="28">
        <f t="shared" ca="1" si="234"/>
        <v>2.4091103679850314</v>
      </c>
      <c r="AP255" s="28">
        <f t="shared" ca="1" si="234"/>
        <v>1.6644762542442038</v>
      </c>
      <c r="AQ255" s="28">
        <f t="shared" ca="1" si="234"/>
        <v>1.4647391037348994</v>
      </c>
      <c r="AR255" s="28">
        <f t="shared" ca="1" si="234"/>
        <v>1.4647391037348994</v>
      </c>
      <c r="AS255" s="28">
        <f t="shared" ca="1" si="234"/>
        <v>1.4647391037348994</v>
      </c>
      <c r="AT255" s="28">
        <f t="shared" ca="1" si="234"/>
        <v>1.4647391037348994</v>
      </c>
      <c r="AU255" s="28">
        <f t="shared" ca="1" si="214"/>
        <v>1.4647391037348994</v>
      </c>
      <c r="AV255" s="28">
        <f t="shared" ca="1" si="228"/>
        <v>1.4647391037348994</v>
      </c>
      <c r="AW255" s="28">
        <f t="shared" ca="1" si="228"/>
        <v>1.4647391037348994</v>
      </c>
      <c r="AX255" s="28">
        <f t="shared" ca="1" si="228"/>
        <v>2.9294782074697987</v>
      </c>
      <c r="AY255" s="28">
        <f t="shared" ca="1" si="228"/>
        <v>4.3942173112046978</v>
      </c>
      <c r="AZ255" s="28">
        <f t="shared" ca="1" si="228"/>
        <v>7.3236955186744979</v>
      </c>
      <c r="BA255" s="28">
        <f t="shared" ca="1" si="192"/>
        <v>14.647391037348996</v>
      </c>
      <c r="BB255" s="28">
        <f t="shared" ca="1" si="192"/>
        <v>29.294782074697991</v>
      </c>
      <c r="BC255" s="28">
        <f t="shared" ca="1" si="192"/>
        <v>58.589564149395983</v>
      </c>
      <c r="BD255" s="28">
        <f t="shared" ca="1" si="192"/>
        <v>117.17912829879197</v>
      </c>
      <c r="BE255" s="28"/>
      <c r="BF255" s="28">
        <f t="shared" ca="1" si="184"/>
        <v>259.54145661706946</v>
      </c>
      <c r="BG255" s="28"/>
      <c r="BI255" s="28"/>
      <c r="BJ255" s="28"/>
      <c r="BK255" s="28"/>
      <c r="BL255" s="56">
        <v>252</v>
      </c>
      <c r="BM255" s="56">
        <f t="shared" ca="1" si="229"/>
        <v>5.9587751446301134</v>
      </c>
      <c r="BN255" s="56">
        <f t="shared" ca="1" si="229"/>
        <v>3.2276698700079778</v>
      </c>
      <c r="BO255" s="56">
        <f t="shared" ca="1" si="229"/>
        <v>2.0385283389524069</v>
      </c>
      <c r="BP255" s="56">
        <f t="shared" ca="1" si="229"/>
        <v>1.4084377614580266</v>
      </c>
      <c r="BQ255" s="56">
        <f t="shared" ca="1" si="229"/>
        <v>1.2394252300830635</v>
      </c>
      <c r="BR255" s="56">
        <f t="shared" ca="1" si="229"/>
        <v>1.2394252300830635</v>
      </c>
      <c r="BS255" s="56">
        <f t="shared" ca="1" si="229"/>
        <v>1.2394252300830635</v>
      </c>
      <c r="BT255" s="56">
        <f t="shared" ca="1" si="229"/>
        <v>1.2394252300830635</v>
      </c>
      <c r="BU255" s="56">
        <f t="shared" ca="1" si="229"/>
        <v>1.2394252300830635</v>
      </c>
      <c r="BV255" s="56">
        <f t="shared" ca="1" si="229"/>
        <v>1.2394252300830635</v>
      </c>
      <c r="BW255" s="56">
        <f t="shared" ca="1" si="229"/>
        <v>1.2394252300830635</v>
      </c>
      <c r="BX255" s="56">
        <f t="shared" ca="1" si="229"/>
        <v>2.478850460166127</v>
      </c>
      <c r="BY255" s="56">
        <f t="shared" ca="1" si="229"/>
        <v>3.71827569024919</v>
      </c>
      <c r="BZ255" s="56">
        <f t="shared" ca="1" si="229"/>
        <v>6.1971261504153183</v>
      </c>
      <c r="CA255" s="82">
        <f t="shared" ca="1" si="193"/>
        <v>12.394252300830637</v>
      </c>
      <c r="CB255" s="82">
        <f t="shared" ca="1" si="193"/>
        <v>24.788504601661273</v>
      </c>
      <c r="CC255" s="82">
        <f t="shared" ca="1" si="193"/>
        <v>49.577009203322547</v>
      </c>
      <c r="CD255" s="82">
        <f t="shared" ca="1" si="193"/>
        <v>99.154018406645093</v>
      </c>
      <c r="CE255" s="56">
        <f t="shared" ca="1" si="230"/>
        <v>0.61739456738542431</v>
      </c>
      <c r="CF255" s="56">
        <f t="shared" ca="1" si="230"/>
        <v>0.33442205733377151</v>
      </c>
      <c r="CG255" s="56">
        <f t="shared" ca="1" si="230"/>
        <v>0.21121393094764515</v>
      </c>
      <c r="CH255" s="56">
        <f t="shared" ca="1" si="230"/>
        <v>0.145929625018373</v>
      </c>
      <c r="CI255" s="56">
        <f t="shared" ca="1" si="230"/>
        <v>0.12841807001616826</v>
      </c>
      <c r="CJ255" s="56">
        <f t="shared" ca="1" si="230"/>
        <v>0.12841807001616826</v>
      </c>
      <c r="CK255" s="56">
        <f t="shared" ca="1" si="230"/>
        <v>0.12841807001616826</v>
      </c>
      <c r="CL255" s="56">
        <f t="shared" ca="1" si="230"/>
        <v>0.12841807001616826</v>
      </c>
      <c r="CM255" s="56">
        <f t="shared" ca="1" si="230"/>
        <v>0.12841807001616826</v>
      </c>
      <c r="CN255" s="56">
        <f t="shared" ca="1" si="230"/>
        <v>0.12841807001616826</v>
      </c>
      <c r="CO255" s="56">
        <f t="shared" ca="1" si="230"/>
        <v>0.12841807001616826</v>
      </c>
      <c r="CP255" s="56">
        <f t="shared" ca="1" si="230"/>
        <v>0.25683614003233651</v>
      </c>
      <c r="CQ255" s="56">
        <f t="shared" ca="1" si="230"/>
        <v>0.3852542100485048</v>
      </c>
      <c r="CR255" s="56">
        <f t="shared" ca="1" si="230"/>
        <v>0.64209035008084125</v>
      </c>
      <c r="CS255" s="82">
        <f t="shared" ca="1" si="194"/>
        <v>1.2841807001616825</v>
      </c>
      <c r="CT255" s="82">
        <f t="shared" ca="1" si="194"/>
        <v>2.568361400323365</v>
      </c>
      <c r="CU255" s="82">
        <f t="shared" ca="1" si="194"/>
        <v>5.13672280064673</v>
      </c>
      <c r="CV255" s="82">
        <f t="shared" ca="1" si="194"/>
        <v>10.27344560129346</v>
      </c>
      <c r="CW255" s="56">
        <f t="shared" ca="1" si="231"/>
        <v>0.33477471719999996</v>
      </c>
      <c r="CX255" s="56">
        <f t="shared" ca="1" si="231"/>
        <v>0.18133630514999999</v>
      </c>
      <c r="CY255" s="56">
        <f t="shared" ca="1" si="231"/>
        <v>0.11452819272631579</v>
      </c>
      <c r="CZ255" s="56">
        <f t="shared" ca="1" si="231"/>
        <v>7.9128569519999983E-2</v>
      </c>
      <c r="DA255" s="56">
        <f t="shared" ca="1" si="231"/>
        <v>6.96331411776E-2</v>
      </c>
      <c r="DB255" s="56">
        <f t="shared" ca="1" si="231"/>
        <v>6.96331411776E-2</v>
      </c>
      <c r="DC255" s="56">
        <f t="shared" ca="1" si="231"/>
        <v>6.96331411776E-2</v>
      </c>
      <c r="DD255" s="56">
        <f t="shared" ca="1" si="231"/>
        <v>6.96331411776E-2</v>
      </c>
      <c r="DE255" s="56">
        <f t="shared" ca="1" si="231"/>
        <v>6.96331411776E-2</v>
      </c>
      <c r="DF255" s="56">
        <f t="shared" ca="1" si="231"/>
        <v>6.96331411776E-2</v>
      </c>
      <c r="DG255" s="56">
        <f t="shared" ca="1" si="231"/>
        <v>6.96331411776E-2</v>
      </c>
      <c r="DH255" s="56">
        <f t="shared" ca="1" si="231"/>
        <v>0.1392662823552</v>
      </c>
      <c r="DI255" s="56">
        <f t="shared" ca="1" si="231"/>
        <v>0.20889942353279994</v>
      </c>
      <c r="DJ255" s="56">
        <f t="shared" ca="1" si="231"/>
        <v>0.34816570588799994</v>
      </c>
      <c r="DK255" s="82">
        <f t="shared" ca="1" si="195"/>
        <v>0.69633141177599989</v>
      </c>
      <c r="DL255" s="82">
        <f t="shared" ca="1" si="195"/>
        <v>1.3926628235519998</v>
      </c>
      <c r="DM255" s="82">
        <f t="shared" ca="1" si="195"/>
        <v>2.7853256471039995</v>
      </c>
      <c r="DN255" s="82">
        <f t="shared" ca="1" si="195"/>
        <v>5.5706512942079991</v>
      </c>
      <c r="DO255" s="56">
        <f t="shared" ca="1" si="232"/>
        <v>0.10165676286672129</v>
      </c>
      <c r="DP255" s="56">
        <f t="shared" ca="1" si="232"/>
        <v>5.5064079886140697E-2</v>
      </c>
      <c r="DQ255" s="56">
        <f t="shared" ca="1" si="232"/>
        <v>3.4777313612299389E-2</v>
      </c>
      <c r="DR255" s="56">
        <f t="shared" ca="1" si="232"/>
        <v>2.402796213213412E-2</v>
      </c>
      <c r="DS255" s="56">
        <f t="shared" ca="1" si="232"/>
        <v>2.1144606676278026E-2</v>
      </c>
      <c r="DT255" s="56">
        <f t="shared" ca="1" si="232"/>
        <v>2.1144606676278026E-2</v>
      </c>
      <c r="DU255" s="56">
        <f t="shared" ca="1" si="232"/>
        <v>2.1144606676278026E-2</v>
      </c>
      <c r="DV255" s="56">
        <f t="shared" ca="1" si="232"/>
        <v>2.1144606676278026E-2</v>
      </c>
      <c r="DW255" s="56">
        <f t="shared" ca="1" si="232"/>
        <v>2.1144606676278026E-2</v>
      </c>
      <c r="DX255" s="56">
        <f t="shared" ca="1" si="232"/>
        <v>2.1144606676278026E-2</v>
      </c>
      <c r="DY255" s="56">
        <f t="shared" ca="1" si="232"/>
        <v>2.1144606676278026E-2</v>
      </c>
      <c r="DZ255" s="56">
        <f t="shared" ca="1" si="232"/>
        <v>4.2289213352556053E-2</v>
      </c>
      <c r="EA255" s="56">
        <f t="shared" ca="1" si="232"/>
        <v>6.3433820028834076E-2</v>
      </c>
      <c r="EB255" s="56">
        <f t="shared" ca="1" si="232"/>
        <v>0.10572303338139014</v>
      </c>
      <c r="EC255" s="82">
        <f t="shared" ca="1" si="198"/>
        <v>0.21144606676278027</v>
      </c>
      <c r="ED255" s="82">
        <f t="shared" ca="1" si="198"/>
        <v>0.42289213352556054</v>
      </c>
      <c r="EE255" s="82">
        <f t="shared" ca="1" si="198"/>
        <v>0.84578426705112109</v>
      </c>
      <c r="EF255" s="82">
        <f t="shared" ca="1" si="196"/>
        <v>1.6915685341022422</v>
      </c>
      <c r="EG255" s="56">
        <f t="shared" ca="1" si="233"/>
        <v>2.9413729720142293E-2</v>
      </c>
      <c r="EH255" s="56">
        <f t="shared" ca="1" si="233"/>
        <v>1.5932436931743742E-2</v>
      </c>
      <c r="EI255" s="56">
        <f t="shared" ca="1" si="233"/>
        <v>1.0062591746364468E-2</v>
      </c>
      <c r="EJ255" s="56">
        <f t="shared" ca="1" si="233"/>
        <v>6.9523361156699952E-3</v>
      </c>
      <c r="EK255" s="56">
        <f t="shared" ca="1" si="233"/>
        <v>6.1180557817895964E-3</v>
      </c>
      <c r="EL255" s="56">
        <f t="shared" ca="1" si="233"/>
        <v>6.1180557817895964E-3</v>
      </c>
      <c r="EM255" s="56">
        <f t="shared" ca="1" si="233"/>
        <v>6.1180557817895964E-3</v>
      </c>
      <c r="EN255" s="56">
        <f t="shared" ca="1" si="233"/>
        <v>6.1180557817895964E-3</v>
      </c>
      <c r="EO255" s="56">
        <f t="shared" ca="1" si="233"/>
        <v>6.1180557817895964E-3</v>
      </c>
      <c r="EP255" s="56">
        <f t="shared" ca="1" si="233"/>
        <v>6.1180557817895964E-3</v>
      </c>
      <c r="EQ255" s="56">
        <f t="shared" ca="1" si="233"/>
        <v>6.1180557817895964E-3</v>
      </c>
      <c r="ER255" s="56">
        <f t="shared" ca="1" si="233"/>
        <v>1.2236111563579193E-2</v>
      </c>
      <c r="ES255" s="56">
        <f t="shared" ca="1" si="233"/>
        <v>1.835416734536879E-2</v>
      </c>
      <c r="ET255" s="56">
        <f t="shared" ca="1" si="233"/>
        <v>3.0590278908947988E-2</v>
      </c>
      <c r="EU255" s="82">
        <f t="shared" ca="1" si="199"/>
        <v>6.1180557817895977E-2</v>
      </c>
      <c r="EV255" s="82">
        <f t="shared" ca="1" si="199"/>
        <v>0.12236111563579195</v>
      </c>
      <c r="EW255" s="82">
        <f t="shared" ca="1" si="199"/>
        <v>0.24472223127158391</v>
      </c>
      <c r="EX255" s="82">
        <f t="shared" ca="1" si="197"/>
        <v>0.48944446254316781</v>
      </c>
    </row>
    <row r="256" spans="19:154" x14ac:dyDescent="0.15">
      <c r="S256" s="56">
        <v>253</v>
      </c>
      <c r="T256" s="40">
        <f>引用信息!W275</f>
        <v>139.44768874225866</v>
      </c>
      <c r="U256" s="40">
        <f>引用信息!X275</f>
        <v>9.9197369468747212</v>
      </c>
      <c r="V256" s="40">
        <f>引用信息!Y275</f>
        <v>3.9602573999999988</v>
      </c>
      <c r="W256" s="40">
        <f>引用信息!Z275</f>
        <v>1.0624566176915624</v>
      </c>
      <c r="X256" s="40">
        <f>引用信息!AA275</f>
        <v>0.30741498067499984</v>
      </c>
      <c r="Y256" s="37">
        <f>IF(INT(求节点($J$4:$J$21,$I$4:$I$21,节奏总纲!AD256))&gt;$I$21,$I$21,INT(求节点($J$4:$J$21,$I$4:$I$21,节奏总纲!AD256)))</f>
        <v>18</v>
      </c>
      <c r="Z256" s="37">
        <f>IF(INT(求节点($J$4:$J$21,$I$4:$I$21,节奏总纲!AE256))&gt;$I$21,$I$21,INT(求节点($J$4:$J$21,$I$4:$I$21,节奏总纲!AE256)))</f>
        <v>18</v>
      </c>
      <c r="AA256" s="37">
        <f>IF(INT(求节点($J$4:$J$21,$I$4:$I$21,节奏总纲!AF256))&gt;$I$21,$I$21,INT(求节点($J$4:$J$21,$I$4:$I$21,节奏总纲!AF256)))</f>
        <v>18</v>
      </c>
      <c r="AB256" s="37">
        <f>IF(INT(求节点($J$4:$J$21,$I$4:$I$21,节奏总纲!AG256))&gt;$I$21,$I$21,INT(求节点($J$4:$J$21,$I$4:$I$21,节奏总纲!AG256)))</f>
        <v>18</v>
      </c>
      <c r="AC256" s="37">
        <f>IF(INT(求节点($J$4:$J$21,$I$4:$I$21,节奏总纲!AH256))&gt;$I$21,$I$21,INT(求节点($J$4:$J$21,$I$4:$I$21,节奏总纲!AH256)))</f>
        <v>18</v>
      </c>
      <c r="AD256" s="56">
        <f>('[2]功能-行军令'!F$7+'[2]功能-行军令'!F$14+24*60/'[2]功能-行军令'!$F$18)*'[2]功能-行军令'!$AJ$7</f>
        <v>27.599999999999998</v>
      </c>
      <c r="AE256" s="56">
        <f>('[2]功能-行军令'!G$7+'[2]功能-行军令'!G$14+24*60/'[2]功能-行军令'!$F$18)*'[2]功能-行军令'!$AJ$7</f>
        <v>40.199999999999996</v>
      </c>
      <c r="AF256" s="56">
        <f>('[2]功能-行军令'!H$7+'[2]功能-行军令'!H$14+24*60/'[2]功能-行军令'!$F$18)*'[2]功能-行军令'!$AJ$7</f>
        <v>54.6</v>
      </c>
      <c r="AG256" s="56">
        <f>('[2]功能-行军令'!I$7+'[2]功能-行军令'!I$14+24*60/'[2]功能-行军令'!$F$18)*'[2]功能-行军令'!$AJ$7</f>
        <v>61.8</v>
      </c>
      <c r="AH256" s="56">
        <f>('[2]功能-行军令'!J$7+'[2]功能-行军令'!J$14+24*60/'[2]功能-行军令'!$F$18)*'[2]功能-行军令'!$AJ$7</f>
        <v>61.8</v>
      </c>
      <c r="AI256" s="56"/>
      <c r="AK256" s="56"/>
      <c r="AL256" s="56">
        <v>253</v>
      </c>
      <c r="AM256" s="28">
        <f t="shared" ca="1" si="234"/>
        <v>6.9975657744150084</v>
      </c>
      <c r="AN256" s="28">
        <f t="shared" ca="1" si="234"/>
        <v>3.7903481278081301</v>
      </c>
      <c r="AO256" s="28">
        <f t="shared" ca="1" si="234"/>
        <v>2.3939040807209242</v>
      </c>
      <c r="AP256" s="28">
        <f t="shared" ca="1" si="234"/>
        <v>1.6539700921344562</v>
      </c>
      <c r="AQ256" s="28">
        <f t="shared" ca="1" si="234"/>
        <v>1.4554936810783219</v>
      </c>
      <c r="AR256" s="28">
        <f t="shared" ca="1" si="234"/>
        <v>1.4554936810783219</v>
      </c>
      <c r="AS256" s="28">
        <f t="shared" ca="1" si="234"/>
        <v>1.4554936810783219</v>
      </c>
      <c r="AT256" s="28">
        <f t="shared" ca="1" si="234"/>
        <v>1.4554936810783219</v>
      </c>
      <c r="AU256" s="28">
        <f t="shared" ca="1" si="214"/>
        <v>1.4554936810783219</v>
      </c>
      <c r="AV256" s="28">
        <f t="shared" ca="1" si="228"/>
        <v>1.4554936810783219</v>
      </c>
      <c r="AW256" s="28">
        <f t="shared" ca="1" si="228"/>
        <v>1.4554936810783219</v>
      </c>
      <c r="AX256" s="28">
        <f t="shared" ca="1" si="228"/>
        <v>2.9109873621566438</v>
      </c>
      <c r="AY256" s="28">
        <f t="shared" ca="1" si="228"/>
        <v>4.3664810432349661</v>
      </c>
      <c r="AZ256" s="28">
        <f t="shared" ca="1" si="228"/>
        <v>7.2774684053916099</v>
      </c>
      <c r="BA256" s="28">
        <f t="shared" ca="1" si="192"/>
        <v>14.55493681078322</v>
      </c>
      <c r="BB256" s="28">
        <f t="shared" ca="1" si="192"/>
        <v>29.10987362156644</v>
      </c>
      <c r="BC256" s="28">
        <f t="shared" ca="1" si="192"/>
        <v>58.219747243132879</v>
      </c>
      <c r="BD256" s="28">
        <f t="shared" ca="1" si="192"/>
        <v>116.43949448626576</v>
      </c>
      <c r="BE256" s="28"/>
      <c r="BF256" s="28">
        <f t="shared" ca="1" si="184"/>
        <v>257.90323281515828</v>
      </c>
      <c r="BG256" s="28"/>
      <c r="BI256" s="28"/>
      <c r="BJ256" s="28"/>
      <c r="BK256" s="28"/>
      <c r="BL256" s="56">
        <v>253</v>
      </c>
      <c r="BM256" s="56">
        <f t="shared" ca="1" si="229"/>
        <v>5.9211633989020589</v>
      </c>
      <c r="BN256" s="56">
        <f t="shared" ca="1" si="229"/>
        <v>3.2072968410719489</v>
      </c>
      <c r="BO256" s="56">
        <f t="shared" ca="1" si="229"/>
        <v>2.0256611627822836</v>
      </c>
      <c r="BP256" s="56">
        <f t="shared" ca="1" si="229"/>
        <v>1.3995477124677593</v>
      </c>
      <c r="BQ256" s="56">
        <f t="shared" ca="1" si="229"/>
        <v>1.2316019869716284</v>
      </c>
      <c r="BR256" s="56">
        <f t="shared" ca="1" si="229"/>
        <v>1.2316019869716284</v>
      </c>
      <c r="BS256" s="56">
        <f t="shared" ca="1" si="229"/>
        <v>1.2316019869716284</v>
      </c>
      <c r="BT256" s="56">
        <f t="shared" ca="1" si="229"/>
        <v>1.2316019869716284</v>
      </c>
      <c r="BU256" s="56">
        <f t="shared" ca="1" si="229"/>
        <v>1.2316019869716284</v>
      </c>
      <c r="BV256" s="56">
        <f t="shared" ca="1" si="229"/>
        <v>1.2316019869716284</v>
      </c>
      <c r="BW256" s="56">
        <f t="shared" ca="1" si="229"/>
        <v>1.2316019869716284</v>
      </c>
      <c r="BX256" s="56">
        <f t="shared" ca="1" si="229"/>
        <v>2.4632039739432567</v>
      </c>
      <c r="BY256" s="56">
        <f t="shared" ca="1" si="229"/>
        <v>3.6948059609148856</v>
      </c>
      <c r="BZ256" s="56">
        <f t="shared" ca="1" si="229"/>
        <v>6.1580099348581427</v>
      </c>
      <c r="CA256" s="82">
        <f t="shared" ca="1" si="193"/>
        <v>12.316019869716285</v>
      </c>
      <c r="CB256" s="82">
        <f t="shared" ca="1" si="193"/>
        <v>24.632039739432571</v>
      </c>
      <c r="CC256" s="82">
        <f t="shared" ca="1" si="193"/>
        <v>49.264079478865142</v>
      </c>
      <c r="CD256" s="82">
        <f t="shared" ca="1" si="193"/>
        <v>98.528158957730284</v>
      </c>
      <c r="CE256" s="56">
        <f t="shared" ca="1" si="230"/>
        <v>0.61349757732979038</v>
      </c>
      <c r="CF256" s="56">
        <f t="shared" ca="1" si="230"/>
        <v>0.33231118772030316</v>
      </c>
      <c r="CG256" s="56">
        <f t="shared" ca="1" si="230"/>
        <v>0.20988075013913882</v>
      </c>
      <c r="CH256" s="56">
        <f t="shared" ca="1" si="230"/>
        <v>0.14500851827795044</v>
      </c>
      <c r="CI256" s="56">
        <f t="shared" ca="1" si="230"/>
        <v>0.1276074960845964</v>
      </c>
      <c r="CJ256" s="56">
        <f t="shared" ca="1" si="230"/>
        <v>0.1276074960845964</v>
      </c>
      <c r="CK256" s="56">
        <f t="shared" ca="1" si="230"/>
        <v>0.1276074960845964</v>
      </c>
      <c r="CL256" s="56">
        <f t="shared" ca="1" si="230"/>
        <v>0.1276074960845964</v>
      </c>
      <c r="CM256" s="56">
        <f t="shared" ca="1" si="230"/>
        <v>0.1276074960845964</v>
      </c>
      <c r="CN256" s="56">
        <f t="shared" ca="1" si="230"/>
        <v>0.1276074960845964</v>
      </c>
      <c r="CO256" s="56">
        <f t="shared" ca="1" si="230"/>
        <v>0.1276074960845964</v>
      </c>
      <c r="CP256" s="56">
        <f t="shared" ca="1" si="230"/>
        <v>0.2552149921691928</v>
      </c>
      <c r="CQ256" s="56">
        <f t="shared" ca="1" si="230"/>
        <v>0.38282248825378917</v>
      </c>
      <c r="CR256" s="56">
        <f t="shared" ca="1" si="230"/>
        <v>0.63803748042298203</v>
      </c>
      <c r="CS256" s="82">
        <f t="shared" ca="1" si="194"/>
        <v>1.2760749608459641</v>
      </c>
      <c r="CT256" s="82">
        <f t="shared" ca="1" si="194"/>
        <v>2.5521499216919281</v>
      </c>
      <c r="CU256" s="82">
        <f t="shared" ca="1" si="194"/>
        <v>5.1042998433838562</v>
      </c>
      <c r="CV256" s="82">
        <f t="shared" ca="1" si="194"/>
        <v>10.208599686767712</v>
      </c>
      <c r="CW256" s="56">
        <f t="shared" ca="1" si="231"/>
        <v>0.3326616215999999</v>
      </c>
      <c r="CX256" s="56">
        <f t="shared" ca="1" si="231"/>
        <v>0.18019171169999995</v>
      </c>
      <c r="CY256" s="56">
        <f t="shared" ca="1" si="231"/>
        <v>0.11380529159999997</v>
      </c>
      <c r="CZ256" s="56">
        <f t="shared" ca="1" si="231"/>
        <v>7.8629110559999979E-2</v>
      </c>
      <c r="DA256" s="56">
        <f t="shared" ca="1" si="231"/>
        <v>6.9193617292799992E-2</v>
      </c>
      <c r="DB256" s="56">
        <f t="shared" ca="1" si="231"/>
        <v>6.9193617292799992E-2</v>
      </c>
      <c r="DC256" s="56">
        <f t="shared" ca="1" si="231"/>
        <v>6.9193617292799992E-2</v>
      </c>
      <c r="DD256" s="56">
        <f t="shared" ca="1" si="231"/>
        <v>6.9193617292799992E-2</v>
      </c>
      <c r="DE256" s="56">
        <f t="shared" ca="1" si="231"/>
        <v>6.9193617292799992E-2</v>
      </c>
      <c r="DF256" s="56">
        <f t="shared" ca="1" si="231"/>
        <v>6.9193617292799992E-2</v>
      </c>
      <c r="DG256" s="56">
        <f t="shared" ca="1" si="231"/>
        <v>6.9193617292799992E-2</v>
      </c>
      <c r="DH256" s="56">
        <f t="shared" ca="1" si="231"/>
        <v>0.13838723458559998</v>
      </c>
      <c r="DI256" s="56">
        <f t="shared" ca="1" si="231"/>
        <v>0.20758085187839995</v>
      </c>
      <c r="DJ256" s="56">
        <f t="shared" ca="1" si="231"/>
        <v>0.34596808646399996</v>
      </c>
      <c r="DK256" s="82">
        <f t="shared" ca="1" si="195"/>
        <v>0.69193617292799992</v>
      </c>
      <c r="DL256" s="82">
        <f t="shared" ca="1" si="195"/>
        <v>1.3838723458559998</v>
      </c>
      <c r="DM256" s="82">
        <f t="shared" ca="1" si="195"/>
        <v>2.7677446917119997</v>
      </c>
      <c r="DN256" s="82">
        <f t="shared" ca="1" si="195"/>
        <v>5.5354893834239993</v>
      </c>
      <c r="DO256" s="56">
        <f t="shared" ca="1" si="232"/>
        <v>0.10101510611282855</v>
      </c>
      <c r="DP256" s="56">
        <f t="shared" ca="1" si="232"/>
        <v>5.4716515811115467E-2</v>
      </c>
      <c r="DQ256" s="56">
        <f t="shared" ca="1" si="232"/>
        <v>3.4557799459651872E-2</v>
      </c>
      <c r="DR256" s="56">
        <f t="shared" ca="1" si="232"/>
        <v>2.3876297808486744E-2</v>
      </c>
      <c r="DS256" s="56">
        <f t="shared" ca="1" si="232"/>
        <v>2.1011142071468338E-2</v>
      </c>
      <c r="DT256" s="56">
        <f t="shared" ca="1" si="232"/>
        <v>2.1011142071468338E-2</v>
      </c>
      <c r="DU256" s="56">
        <f t="shared" ca="1" si="232"/>
        <v>2.1011142071468338E-2</v>
      </c>
      <c r="DV256" s="56">
        <f t="shared" ca="1" si="232"/>
        <v>2.1011142071468338E-2</v>
      </c>
      <c r="DW256" s="56">
        <f t="shared" ca="1" si="232"/>
        <v>2.1011142071468338E-2</v>
      </c>
      <c r="DX256" s="56">
        <f t="shared" ca="1" si="232"/>
        <v>2.1011142071468338E-2</v>
      </c>
      <c r="DY256" s="56">
        <f t="shared" ca="1" si="232"/>
        <v>2.1011142071468338E-2</v>
      </c>
      <c r="DZ256" s="56">
        <f t="shared" ca="1" si="232"/>
        <v>4.2022284142936676E-2</v>
      </c>
      <c r="EA256" s="56">
        <f t="shared" ca="1" si="232"/>
        <v>6.3033426214405011E-2</v>
      </c>
      <c r="EB256" s="56">
        <f t="shared" ca="1" si="232"/>
        <v>0.10505571035734169</v>
      </c>
      <c r="EC256" s="82">
        <f t="shared" ca="1" si="198"/>
        <v>0.21011142071468339</v>
      </c>
      <c r="ED256" s="82">
        <f t="shared" ca="1" si="198"/>
        <v>0.42022284142936678</v>
      </c>
      <c r="EE256" s="82">
        <f t="shared" ca="1" si="198"/>
        <v>0.84044568285873356</v>
      </c>
      <c r="EF256" s="82">
        <f t="shared" ca="1" si="196"/>
        <v>1.6808913657174671</v>
      </c>
      <c r="EG256" s="56">
        <f t="shared" ca="1" si="233"/>
        <v>2.9228070470330752E-2</v>
      </c>
      <c r="EH256" s="56">
        <f t="shared" ca="1" si="233"/>
        <v>1.583187150476249E-2</v>
      </c>
      <c r="EI256" s="56">
        <f t="shared" ca="1" si="233"/>
        <v>9.9990767398499946E-3</v>
      </c>
      <c r="EJ256" s="56">
        <f t="shared" ca="1" si="233"/>
        <v>6.9084530202599952E-3</v>
      </c>
      <c r="EK256" s="56">
        <f t="shared" ca="1" si="233"/>
        <v>6.0794386578287962E-3</v>
      </c>
      <c r="EL256" s="56">
        <f t="shared" ca="1" si="233"/>
        <v>6.0794386578287962E-3</v>
      </c>
      <c r="EM256" s="56">
        <f t="shared" ca="1" si="233"/>
        <v>6.0794386578287962E-3</v>
      </c>
      <c r="EN256" s="56">
        <f t="shared" ca="1" si="233"/>
        <v>6.0794386578287962E-3</v>
      </c>
      <c r="EO256" s="56">
        <f t="shared" ca="1" si="233"/>
        <v>6.0794386578287962E-3</v>
      </c>
      <c r="EP256" s="56">
        <f t="shared" ca="1" si="233"/>
        <v>6.0794386578287962E-3</v>
      </c>
      <c r="EQ256" s="56">
        <f t="shared" ca="1" si="233"/>
        <v>6.0794386578287962E-3</v>
      </c>
      <c r="ER256" s="56">
        <f t="shared" ca="1" si="233"/>
        <v>1.2158877315657592E-2</v>
      </c>
      <c r="ES256" s="56">
        <f t="shared" ca="1" si="233"/>
        <v>1.823831597348639E-2</v>
      </c>
      <c r="ET256" s="56">
        <f t="shared" ca="1" si="233"/>
        <v>3.0397193289143982E-2</v>
      </c>
      <c r="EU256" s="82">
        <f t="shared" ca="1" si="199"/>
        <v>6.0794386578287965E-2</v>
      </c>
      <c r="EV256" s="82">
        <f t="shared" ca="1" si="199"/>
        <v>0.12158877315657593</v>
      </c>
      <c r="EW256" s="82">
        <f t="shared" ca="1" si="199"/>
        <v>0.24317754631315186</v>
      </c>
      <c r="EX256" s="82">
        <f t="shared" ca="1" si="197"/>
        <v>0.48635509262630372</v>
      </c>
    </row>
    <row r="257" spans="19:154" x14ac:dyDescent="0.15">
      <c r="S257" s="56">
        <v>254</v>
      </c>
      <c r="T257" s="40">
        <f>引用信息!W276</f>
        <v>138.5619048754748</v>
      </c>
      <c r="U257" s="40">
        <f>引用信息!X276</f>
        <v>9.8567259136368595</v>
      </c>
      <c r="V257" s="40">
        <f>引用信息!Y276</f>
        <v>3.9351014999999987</v>
      </c>
      <c r="W257" s="40">
        <f>引用信息!Z276</f>
        <v>1.0557078007007812</v>
      </c>
      <c r="X257" s="40">
        <f>引用信息!AA276</f>
        <v>0.30546225393749982</v>
      </c>
      <c r="Y257" s="37">
        <f>IF(INT(求节点($J$4:$J$21,$I$4:$I$21,节奏总纲!AD257))&gt;$I$21,$I$21,INT(求节点($J$4:$J$21,$I$4:$I$21,节奏总纲!AD257)))</f>
        <v>18</v>
      </c>
      <c r="Z257" s="37">
        <f>IF(INT(求节点($J$4:$J$21,$I$4:$I$21,节奏总纲!AE257))&gt;$I$21,$I$21,INT(求节点($J$4:$J$21,$I$4:$I$21,节奏总纲!AE257)))</f>
        <v>18</v>
      </c>
      <c r="AA257" s="37">
        <f>IF(INT(求节点($J$4:$J$21,$I$4:$I$21,节奏总纲!AF257))&gt;$I$21,$I$21,INT(求节点($J$4:$J$21,$I$4:$I$21,节奏总纲!AF257)))</f>
        <v>18</v>
      </c>
      <c r="AB257" s="37">
        <f>IF(INT(求节点($J$4:$J$21,$I$4:$I$21,节奏总纲!AG257))&gt;$I$21,$I$21,INT(求节点($J$4:$J$21,$I$4:$I$21,节奏总纲!AG257)))</f>
        <v>18</v>
      </c>
      <c r="AC257" s="37">
        <f>IF(INT(求节点($J$4:$J$21,$I$4:$I$21,节奏总纲!AH257))&gt;$I$21,$I$21,INT(求节点($J$4:$J$21,$I$4:$I$21,节奏总纲!AH257)))</f>
        <v>18</v>
      </c>
      <c r="AD257" s="56">
        <f>('[2]功能-行军令'!F$7+'[2]功能-行军令'!F$14+24*60/'[2]功能-行军令'!$F$18)*'[2]功能-行军令'!$AJ$7</f>
        <v>27.599999999999998</v>
      </c>
      <c r="AE257" s="56">
        <f>('[2]功能-行军令'!G$7+'[2]功能-行军令'!G$14+24*60/'[2]功能-行军令'!$F$18)*'[2]功能-行军令'!$AJ$7</f>
        <v>40.199999999999996</v>
      </c>
      <c r="AF257" s="56">
        <f>('[2]功能-行军令'!H$7+'[2]功能-行军令'!H$14+24*60/'[2]功能-行军令'!$F$18)*'[2]功能-行军令'!$AJ$7</f>
        <v>54.6</v>
      </c>
      <c r="AG257" s="56">
        <f>('[2]功能-行军令'!I$7+'[2]功能-行军令'!I$14+24*60/'[2]功能-行军令'!$F$18)*'[2]功能-行军令'!$AJ$7</f>
        <v>61.8</v>
      </c>
      <c r="AH257" s="56">
        <f>('[2]功能-行军令'!J$7+'[2]功能-行军令'!J$14+24*60/'[2]功能-行军令'!$F$18)*'[2]功能-行军令'!$AJ$7</f>
        <v>61.8</v>
      </c>
      <c r="AI257" s="56"/>
      <c r="AK257" s="56"/>
      <c r="AL257" s="56">
        <v>254</v>
      </c>
      <c r="AM257" s="28">
        <f t="shared" ca="1" si="234"/>
        <v>6.9531166270276188</v>
      </c>
      <c r="AN257" s="28">
        <f t="shared" ca="1" si="234"/>
        <v>3.7662715063066261</v>
      </c>
      <c r="AO257" s="28">
        <f t="shared" ca="1" si="234"/>
        <v>2.378697793456817</v>
      </c>
      <c r="AP257" s="28">
        <f t="shared" ca="1" si="234"/>
        <v>1.6434639300247096</v>
      </c>
      <c r="AQ257" s="28">
        <f t="shared" ca="1" si="234"/>
        <v>1.4462482584217444</v>
      </c>
      <c r="AR257" s="28">
        <f t="shared" ca="1" si="234"/>
        <v>1.4462482584217444</v>
      </c>
      <c r="AS257" s="28">
        <f t="shared" ca="1" si="234"/>
        <v>1.4462482584217444</v>
      </c>
      <c r="AT257" s="28">
        <f t="shared" ca="1" si="234"/>
        <v>1.4462482584217444</v>
      </c>
      <c r="AU257" s="28">
        <f t="shared" ca="1" si="214"/>
        <v>1.4462482584217444</v>
      </c>
      <c r="AV257" s="28">
        <f t="shared" ca="1" si="228"/>
        <v>1.4462482584217444</v>
      </c>
      <c r="AW257" s="28">
        <f t="shared" ca="1" si="228"/>
        <v>1.4462482584217444</v>
      </c>
      <c r="AX257" s="28">
        <f t="shared" ca="1" si="228"/>
        <v>2.8924965168434889</v>
      </c>
      <c r="AY257" s="28">
        <f t="shared" ca="1" si="228"/>
        <v>4.3387447752652335</v>
      </c>
      <c r="AZ257" s="28">
        <f t="shared" ca="1" si="228"/>
        <v>7.2312412921087219</v>
      </c>
      <c r="BA257" s="28">
        <f t="shared" ca="1" si="192"/>
        <v>14.462482584217444</v>
      </c>
      <c r="BB257" s="28">
        <f t="shared" ca="1" si="192"/>
        <v>28.924965168434888</v>
      </c>
      <c r="BC257" s="28">
        <f t="shared" ca="1" si="192"/>
        <v>57.849930336869775</v>
      </c>
      <c r="BD257" s="28">
        <f t="shared" ca="1" si="192"/>
        <v>115.69986067373955</v>
      </c>
      <c r="BE257" s="28"/>
      <c r="BF257" s="28">
        <f t="shared" ca="1" si="184"/>
        <v>256.2650090132471</v>
      </c>
      <c r="BG257" s="28"/>
      <c r="BI257" s="28"/>
      <c r="BJ257" s="28"/>
      <c r="BK257" s="28"/>
      <c r="BL257" s="56">
        <v>254</v>
      </c>
      <c r="BM257" s="56">
        <f t="shared" ca="1" si="229"/>
        <v>5.8835516531740062</v>
      </c>
      <c r="BN257" s="56">
        <f t="shared" ca="1" si="229"/>
        <v>3.18692381213592</v>
      </c>
      <c r="BO257" s="56">
        <f t="shared" ca="1" si="229"/>
        <v>2.0127939866121602</v>
      </c>
      <c r="BP257" s="56">
        <f t="shared" ca="1" si="229"/>
        <v>1.3906576634774923</v>
      </c>
      <c r="BQ257" s="56">
        <f t="shared" ca="1" si="229"/>
        <v>1.2237787438601933</v>
      </c>
      <c r="BR257" s="56">
        <f t="shared" ca="1" si="229"/>
        <v>1.2237787438601933</v>
      </c>
      <c r="BS257" s="56">
        <f t="shared" ca="1" si="229"/>
        <v>1.2237787438601933</v>
      </c>
      <c r="BT257" s="56">
        <f t="shared" ca="1" si="229"/>
        <v>1.2237787438601933</v>
      </c>
      <c r="BU257" s="56">
        <f t="shared" ca="1" si="229"/>
        <v>1.2237787438601933</v>
      </c>
      <c r="BV257" s="56">
        <f t="shared" ca="1" si="229"/>
        <v>1.2237787438601933</v>
      </c>
      <c r="BW257" s="56">
        <f t="shared" ca="1" si="229"/>
        <v>1.2237787438601933</v>
      </c>
      <c r="BX257" s="56">
        <f t="shared" ca="1" si="229"/>
        <v>2.4475574877203865</v>
      </c>
      <c r="BY257" s="56">
        <f t="shared" ca="1" si="229"/>
        <v>3.6713362315805798</v>
      </c>
      <c r="BZ257" s="56">
        <f t="shared" ca="1" si="229"/>
        <v>6.1188937193009663</v>
      </c>
      <c r="CA257" s="82">
        <f t="shared" ca="1" si="193"/>
        <v>12.237787438601933</v>
      </c>
      <c r="CB257" s="82">
        <f t="shared" ca="1" si="193"/>
        <v>24.475574877203865</v>
      </c>
      <c r="CC257" s="82">
        <f t="shared" ca="1" si="193"/>
        <v>48.95114975440773</v>
      </c>
      <c r="CD257" s="82">
        <f t="shared" ca="1" si="193"/>
        <v>97.90229950881546</v>
      </c>
      <c r="CE257" s="56">
        <f t="shared" ca="1" si="230"/>
        <v>0.60960058727415656</v>
      </c>
      <c r="CF257" s="56">
        <f t="shared" ca="1" si="230"/>
        <v>0.33020031810683476</v>
      </c>
      <c r="CG257" s="56">
        <f t="shared" ca="1" si="230"/>
        <v>0.20854756933063248</v>
      </c>
      <c r="CH257" s="56">
        <f t="shared" ca="1" si="230"/>
        <v>0.14408741153752788</v>
      </c>
      <c r="CI257" s="56">
        <f t="shared" ca="1" si="230"/>
        <v>0.12679692215302454</v>
      </c>
      <c r="CJ257" s="56">
        <f t="shared" ca="1" si="230"/>
        <v>0.12679692215302454</v>
      </c>
      <c r="CK257" s="56">
        <f t="shared" ca="1" si="230"/>
        <v>0.12679692215302454</v>
      </c>
      <c r="CL257" s="56">
        <f t="shared" ca="1" si="230"/>
        <v>0.12679692215302454</v>
      </c>
      <c r="CM257" s="56">
        <f t="shared" ca="1" si="230"/>
        <v>0.12679692215302454</v>
      </c>
      <c r="CN257" s="56">
        <f t="shared" ca="1" si="230"/>
        <v>0.12679692215302454</v>
      </c>
      <c r="CO257" s="56">
        <f t="shared" ca="1" si="230"/>
        <v>0.12679692215302454</v>
      </c>
      <c r="CP257" s="56">
        <f t="shared" ca="1" si="230"/>
        <v>0.25359384430604909</v>
      </c>
      <c r="CQ257" s="56">
        <f t="shared" ca="1" si="230"/>
        <v>0.38039076645907355</v>
      </c>
      <c r="CR257" s="56">
        <f t="shared" ca="1" si="230"/>
        <v>0.63398461076512269</v>
      </c>
      <c r="CS257" s="82">
        <f t="shared" ca="1" si="194"/>
        <v>1.2679692215302454</v>
      </c>
      <c r="CT257" s="82">
        <f t="shared" ca="1" si="194"/>
        <v>2.5359384430604908</v>
      </c>
      <c r="CU257" s="82">
        <f t="shared" ca="1" si="194"/>
        <v>5.0718768861209815</v>
      </c>
      <c r="CV257" s="82">
        <f t="shared" ca="1" si="194"/>
        <v>10.143753772241963</v>
      </c>
      <c r="CW257" s="56">
        <f t="shared" ca="1" si="231"/>
        <v>0.33054852599999995</v>
      </c>
      <c r="CX257" s="56">
        <f t="shared" ca="1" si="231"/>
        <v>0.17904711824999997</v>
      </c>
      <c r="CY257" s="56">
        <f t="shared" ca="1" si="231"/>
        <v>0.11308239047368419</v>
      </c>
      <c r="CZ257" s="56">
        <f t="shared" ca="1" si="231"/>
        <v>7.8129651599999975E-2</v>
      </c>
      <c r="DA257" s="56">
        <f t="shared" ca="1" si="231"/>
        <v>6.8754093407999983E-2</v>
      </c>
      <c r="DB257" s="56">
        <f t="shared" ca="1" si="231"/>
        <v>6.8754093407999983E-2</v>
      </c>
      <c r="DC257" s="56">
        <f t="shared" ca="1" si="231"/>
        <v>6.8754093407999983E-2</v>
      </c>
      <c r="DD257" s="56">
        <f t="shared" ca="1" si="231"/>
        <v>6.8754093407999983E-2</v>
      </c>
      <c r="DE257" s="56">
        <f t="shared" ca="1" si="231"/>
        <v>6.8754093407999983E-2</v>
      </c>
      <c r="DF257" s="56">
        <f t="shared" ca="1" si="231"/>
        <v>6.8754093407999983E-2</v>
      </c>
      <c r="DG257" s="56">
        <f t="shared" ca="1" si="231"/>
        <v>6.8754093407999983E-2</v>
      </c>
      <c r="DH257" s="56">
        <f t="shared" ca="1" si="231"/>
        <v>0.13750818681599997</v>
      </c>
      <c r="DI257" s="56">
        <f t="shared" ca="1" si="231"/>
        <v>0.20626228022399995</v>
      </c>
      <c r="DJ257" s="56">
        <f t="shared" ca="1" si="231"/>
        <v>0.34377046703999992</v>
      </c>
      <c r="DK257" s="82">
        <f t="shared" ca="1" si="195"/>
        <v>0.68754093407999983</v>
      </c>
      <c r="DL257" s="82">
        <f t="shared" ca="1" si="195"/>
        <v>1.3750818681599997</v>
      </c>
      <c r="DM257" s="82">
        <f t="shared" ca="1" si="195"/>
        <v>2.7501637363199993</v>
      </c>
      <c r="DN257" s="82">
        <f t="shared" ca="1" si="195"/>
        <v>5.5003274726399987</v>
      </c>
      <c r="DO257" s="56">
        <f t="shared" ca="1" si="232"/>
        <v>0.10037344935893582</v>
      </c>
      <c r="DP257" s="56">
        <f t="shared" ca="1" si="232"/>
        <v>5.4368951736090236E-2</v>
      </c>
      <c r="DQ257" s="56">
        <f t="shared" ca="1" si="232"/>
        <v>3.4338285307004356E-2</v>
      </c>
      <c r="DR257" s="56">
        <f t="shared" ca="1" si="232"/>
        <v>2.3724633484839372E-2</v>
      </c>
      <c r="DS257" s="56">
        <f t="shared" ca="1" si="232"/>
        <v>2.087767746665865E-2</v>
      </c>
      <c r="DT257" s="56">
        <f t="shared" ca="1" si="232"/>
        <v>2.087767746665865E-2</v>
      </c>
      <c r="DU257" s="56">
        <f t="shared" ca="1" si="232"/>
        <v>2.087767746665865E-2</v>
      </c>
      <c r="DV257" s="56">
        <f t="shared" ca="1" si="232"/>
        <v>2.087767746665865E-2</v>
      </c>
      <c r="DW257" s="56">
        <f t="shared" ca="1" si="232"/>
        <v>2.087767746665865E-2</v>
      </c>
      <c r="DX257" s="56">
        <f t="shared" ca="1" si="232"/>
        <v>2.087767746665865E-2</v>
      </c>
      <c r="DY257" s="56">
        <f t="shared" ca="1" si="232"/>
        <v>2.087767746665865E-2</v>
      </c>
      <c r="DZ257" s="56">
        <f t="shared" ca="1" si="232"/>
        <v>4.17553549333173E-2</v>
      </c>
      <c r="EA257" s="56">
        <f t="shared" ca="1" si="232"/>
        <v>6.2633032399975933E-2</v>
      </c>
      <c r="EB257" s="56">
        <f t="shared" ca="1" si="232"/>
        <v>0.10438838733329325</v>
      </c>
      <c r="EC257" s="82">
        <f t="shared" ca="1" si="198"/>
        <v>0.20877677466658651</v>
      </c>
      <c r="ED257" s="82">
        <f t="shared" ca="1" si="198"/>
        <v>0.41755354933317301</v>
      </c>
      <c r="EE257" s="82">
        <f t="shared" ca="1" si="198"/>
        <v>0.83510709866634603</v>
      </c>
      <c r="EF257" s="82">
        <f t="shared" ca="1" si="196"/>
        <v>1.6702141973326921</v>
      </c>
      <c r="EG257" s="56">
        <f t="shared" ca="1" si="233"/>
        <v>2.9042411220519211E-2</v>
      </c>
      <c r="EH257" s="56">
        <f t="shared" ca="1" si="233"/>
        <v>1.573130607778124E-2</v>
      </c>
      <c r="EI257" s="56">
        <f t="shared" ca="1" si="233"/>
        <v>9.9355617333355198E-3</v>
      </c>
      <c r="EJ257" s="56">
        <f t="shared" ca="1" si="233"/>
        <v>6.8645699248499953E-3</v>
      </c>
      <c r="EK257" s="56">
        <f t="shared" ca="1" si="233"/>
        <v>6.0408215338679959E-3</v>
      </c>
      <c r="EL257" s="56">
        <f t="shared" ca="1" si="233"/>
        <v>6.0408215338679959E-3</v>
      </c>
      <c r="EM257" s="56">
        <f t="shared" ca="1" si="233"/>
        <v>6.0408215338679959E-3</v>
      </c>
      <c r="EN257" s="56">
        <f t="shared" ca="1" si="233"/>
        <v>6.0408215338679959E-3</v>
      </c>
      <c r="EO257" s="56">
        <f t="shared" ca="1" si="233"/>
        <v>6.0408215338679959E-3</v>
      </c>
      <c r="EP257" s="56">
        <f t="shared" ca="1" si="233"/>
        <v>6.0408215338679959E-3</v>
      </c>
      <c r="EQ257" s="56">
        <f t="shared" ca="1" si="233"/>
        <v>6.0408215338679959E-3</v>
      </c>
      <c r="ER257" s="56">
        <f t="shared" ca="1" si="233"/>
        <v>1.2081643067735992E-2</v>
      </c>
      <c r="ES257" s="56">
        <f t="shared" ca="1" si="233"/>
        <v>1.812246460160399E-2</v>
      </c>
      <c r="ET257" s="56">
        <f t="shared" ca="1" si="233"/>
        <v>3.0204107669339984E-2</v>
      </c>
      <c r="EU257" s="82">
        <f t="shared" ca="1" si="199"/>
        <v>6.0408215338679967E-2</v>
      </c>
      <c r="EV257" s="82">
        <f t="shared" ca="1" si="199"/>
        <v>0.12081643067735993</v>
      </c>
      <c r="EW257" s="82">
        <f t="shared" ca="1" si="199"/>
        <v>0.24163286135471987</v>
      </c>
      <c r="EX257" s="82">
        <f t="shared" ca="1" si="197"/>
        <v>0.48326572270943974</v>
      </c>
    </row>
    <row r="258" spans="19:154" x14ac:dyDescent="0.15">
      <c r="S258" s="56">
        <v>255</v>
      </c>
      <c r="T258" s="40">
        <f>引用信息!W277</f>
        <v>137.67612100869096</v>
      </c>
      <c r="U258" s="40">
        <f>引用信息!X277</f>
        <v>9.7937148803989977</v>
      </c>
      <c r="V258" s="40">
        <f>引用信息!Y277</f>
        <v>3.9099455999999986</v>
      </c>
      <c r="W258" s="40">
        <f>引用信息!Z277</f>
        <v>1.04895898371</v>
      </c>
      <c r="X258" s="40">
        <f>引用信息!AA277</f>
        <v>0.30350952719999985</v>
      </c>
      <c r="Y258" s="37">
        <f>IF(INT(求节点($J$4:$J$21,$I$4:$I$21,节奏总纲!AD258))&gt;$I$21,$I$21,INT(求节点($J$4:$J$21,$I$4:$I$21,节奏总纲!AD258)))</f>
        <v>18</v>
      </c>
      <c r="Z258" s="37">
        <f>IF(INT(求节点($J$4:$J$21,$I$4:$I$21,节奏总纲!AE258))&gt;$I$21,$I$21,INT(求节点($J$4:$J$21,$I$4:$I$21,节奏总纲!AE258)))</f>
        <v>18</v>
      </c>
      <c r="AA258" s="37">
        <f>IF(INT(求节点($J$4:$J$21,$I$4:$I$21,节奏总纲!AF258))&gt;$I$21,$I$21,INT(求节点($J$4:$J$21,$I$4:$I$21,节奏总纲!AF258)))</f>
        <v>18</v>
      </c>
      <c r="AB258" s="37">
        <f>IF(INT(求节点($J$4:$J$21,$I$4:$I$21,节奏总纲!AG258))&gt;$I$21,$I$21,INT(求节点($J$4:$J$21,$I$4:$I$21,节奏总纲!AG258)))</f>
        <v>18</v>
      </c>
      <c r="AC258" s="37">
        <f>IF(INT(求节点($J$4:$J$21,$I$4:$I$21,节奏总纲!AH258))&gt;$I$21,$I$21,INT(求节点($J$4:$J$21,$I$4:$I$21,节奏总纲!AH258)))</f>
        <v>18</v>
      </c>
      <c r="AD258" s="56">
        <f>('[2]功能-行军令'!F$7+'[2]功能-行军令'!F$14+24*60/'[2]功能-行军令'!$F$18)*'[2]功能-行军令'!$AJ$7</f>
        <v>27.599999999999998</v>
      </c>
      <c r="AE258" s="56">
        <f>('[2]功能-行军令'!G$7+'[2]功能-行军令'!G$14+24*60/'[2]功能-行军令'!$F$18)*'[2]功能-行军令'!$AJ$7</f>
        <v>40.199999999999996</v>
      </c>
      <c r="AF258" s="56">
        <f>('[2]功能-行军令'!H$7+'[2]功能-行军令'!H$14+24*60/'[2]功能-行军令'!$F$18)*'[2]功能-行军令'!$AJ$7</f>
        <v>54.6</v>
      </c>
      <c r="AG258" s="56">
        <f>('[2]功能-行军令'!I$7+'[2]功能-行军令'!I$14+24*60/'[2]功能-行军令'!$F$18)*'[2]功能-行军令'!$AJ$7</f>
        <v>61.8</v>
      </c>
      <c r="AH258" s="56">
        <f>('[2]功能-行军令'!J$7+'[2]功能-行军令'!J$14+24*60/'[2]功能-行军令'!$F$18)*'[2]功能-行军令'!$AJ$7</f>
        <v>61.8</v>
      </c>
      <c r="AI258" s="56"/>
      <c r="AK258" s="56"/>
      <c r="AL258" s="56">
        <v>255</v>
      </c>
      <c r="AM258" s="28">
        <f t="shared" ca="1" si="234"/>
        <v>6.9086674796402265</v>
      </c>
      <c r="AN258" s="28">
        <f t="shared" ca="1" si="234"/>
        <v>3.742194884805123</v>
      </c>
      <c r="AO258" s="28">
        <f t="shared" ca="1" si="234"/>
        <v>2.3634915061927093</v>
      </c>
      <c r="AP258" s="28">
        <f t="shared" ca="1" si="234"/>
        <v>1.6329577679149625</v>
      </c>
      <c r="AQ258" s="28">
        <f t="shared" ca="1" si="234"/>
        <v>1.4370028357651672</v>
      </c>
      <c r="AR258" s="28">
        <f t="shared" ca="1" si="234"/>
        <v>1.4370028357651672</v>
      </c>
      <c r="AS258" s="28">
        <f t="shared" ca="1" si="234"/>
        <v>1.4370028357651672</v>
      </c>
      <c r="AT258" s="28">
        <f t="shared" ca="1" si="234"/>
        <v>1.4370028357651672</v>
      </c>
      <c r="AU258" s="28">
        <f t="shared" ca="1" si="214"/>
        <v>1.4370028357651672</v>
      </c>
      <c r="AV258" s="28">
        <f t="shared" ca="1" si="228"/>
        <v>1.4370028357651672</v>
      </c>
      <c r="AW258" s="28">
        <f t="shared" ca="1" si="228"/>
        <v>1.4370028357651672</v>
      </c>
      <c r="AX258" s="28">
        <f t="shared" ca="1" si="228"/>
        <v>2.8740056715303344</v>
      </c>
      <c r="AY258" s="28">
        <f t="shared" ca="1" si="228"/>
        <v>4.3110085072955018</v>
      </c>
      <c r="AZ258" s="28">
        <f t="shared" ca="1" si="228"/>
        <v>7.1850141788258366</v>
      </c>
      <c r="BA258" s="28">
        <f t="shared" ca="1" si="192"/>
        <v>14.370028357651673</v>
      </c>
      <c r="BB258" s="28">
        <f t="shared" ca="1" si="192"/>
        <v>28.740056715303346</v>
      </c>
      <c r="BC258" s="28">
        <f t="shared" ca="1" si="192"/>
        <v>57.480113430606693</v>
      </c>
      <c r="BD258" s="28">
        <f t="shared" ca="1" si="192"/>
        <v>114.96022686121339</v>
      </c>
      <c r="BE258" s="28"/>
      <c r="BF258" s="28">
        <f t="shared" ca="1" si="184"/>
        <v>254.62678521133594</v>
      </c>
      <c r="BG258" s="28"/>
      <c r="BI258" s="28"/>
      <c r="BJ258" s="28"/>
      <c r="BK258" s="28"/>
      <c r="BL258" s="56">
        <v>255</v>
      </c>
      <c r="BM258" s="56">
        <f t="shared" ca="1" si="229"/>
        <v>5.8459399074459535</v>
      </c>
      <c r="BN258" s="56">
        <f t="shared" ca="1" si="229"/>
        <v>3.1665507831998916</v>
      </c>
      <c r="BO258" s="56">
        <f t="shared" ca="1" si="229"/>
        <v>1.9999268104420367</v>
      </c>
      <c r="BP258" s="56">
        <f t="shared" ca="1" si="229"/>
        <v>1.3817676144872253</v>
      </c>
      <c r="BQ258" s="56">
        <f t="shared" ca="1" si="229"/>
        <v>1.2159555007487584</v>
      </c>
      <c r="BR258" s="56">
        <f t="shared" ca="1" si="229"/>
        <v>1.2159555007487584</v>
      </c>
      <c r="BS258" s="56">
        <f t="shared" ca="1" si="229"/>
        <v>1.2159555007487584</v>
      </c>
      <c r="BT258" s="56">
        <f t="shared" ca="1" si="229"/>
        <v>1.2159555007487584</v>
      </c>
      <c r="BU258" s="56">
        <f t="shared" ca="1" si="229"/>
        <v>1.2159555007487584</v>
      </c>
      <c r="BV258" s="56">
        <f t="shared" ca="1" si="229"/>
        <v>1.2159555007487584</v>
      </c>
      <c r="BW258" s="56">
        <f t="shared" ca="1" si="229"/>
        <v>1.2159555007487584</v>
      </c>
      <c r="BX258" s="56">
        <f t="shared" ca="1" si="229"/>
        <v>2.4319110014975167</v>
      </c>
      <c r="BY258" s="56">
        <f t="shared" ca="1" si="229"/>
        <v>3.6478665022462753</v>
      </c>
      <c r="BZ258" s="56">
        <f t="shared" ca="1" si="229"/>
        <v>6.0797775037437924</v>
      </c>
      <c r="CA258" s="82">
        <f t="shared" ca="1" si="193"/>
        <v>12.159555007487585</v>
      </c>
      <c r="CB258" s="82">
        <f t="shared" ca="1" si="193"/>
        <v>24.31911001497517</v>
      </c>
      <c r="CC258" s="82">
        <f t="shared" ca="1" si="193"/>
        <v>48.63822002995034</v>
      </c>
      <c r="CD258" s="82">
        <f t="shared" ca="1" si="193"/>
        <v>97.276440059900679</v>
      </c>
      <c r="CE258" s="56">
        <f t="shared" ca="1" si="230"/>
        <v>0.60570359721852252</v>
      </c>
      <c r="CF258" s="56">
        <f t="shared" ca="1" si="230"/>
        <v>0.32808944849336635</v>
      </c>
      <c r="CG258" s="56">
        <f t="shared" ca="1" si="230"/>
        <v>0.20721438852212612</v>
      </c>
      <c r="CH258" s="56">
        <f t="shared" ca="1" si="230"/>
        <v>0.14316630479710532</v>
      </c>
      <c r="CI258" s="56">
        <f t="shared" ca="1" si="230"/>
        <v>0.12598634822145269</v>
      </c>
      <c r="CJ258" s="56">
        <f t="shared" ca="1" si="230"/>
        <v>0.12598634822145269</v>
      </c>
      <c r="CK258" s="56">
        <f t="shared" ca="1" si="230"/>
        <v>0.12598634822145269</v>
      </c>
      <c r="CL258" s="56">
        <f t="shared" ca="1" si="230"/>
        <v>0.12598634822145269</v>
      </c>
      <c r="CM258" s="56">
        <f t="shared" ca="1" si="230"/>
        <v>0.12598634822145269</v>
      </c>
      <c r="CN258" s="56">
        <f t="shared" ca="1" si="230"/>
        <v>0.12598634822145269</v>
      </c>
      <c r="CO258" s="56">
        <f t="shared" ca="1" si="230"/>
        <v>0.12598634822145269</v>
      </c>
      <c r="CP258" s="56">
        <f t="shared" ca="1" si="230"/>
        <v>0.25197269644290538</v>
      </c>
      <c r="CQ258" s="56">
        <f t="shared" ca="1" si="230"/>
        <v>0.37795904466435809</v>
      </c>
      <c r="CR258" s="56">
        <f t="shared" ca="1" si="230"/>
        <v>0.62993174110726347</v>
      </c>
      <c r="CS258" s="82">
        <f t="shared" ca="1" si="194"/>
        <v>1.2598634822145269</v>
      </c>
      <c r="CT258" s="82">
        <f t="shared" ca="1" si="194"/>
        <v>2.5197269644290539</v>
      </c>
      <c r="CU258" s="82">
        <f t="shared" ca="1" si="194"/>
        <v>5.0394539288581077</v>
      </c>
      <c r="CV258" s="82">
        <f t="shared" ca="1" si="194"/>
        <v>10.078907857716215</v>
      </c>
      <c r="CW258" s="56">
        <f t="shared" ca="1" si="231"/>
        <v>0.32843543039999989</v>
      </c>
      <c r="CX258" s="56">
        <f t="shared" ca="1" si="231"/>
        <v>0.17790252479999993</v>
      </c>
      <c r="CY258" s="56">
        <f t="shared" ca="1" si="231"/>
        <v>0.11235948934736839</v>
      </c>
      <c r="CZ258" s="56">
        <f t="shared" ca="1" si="231"/>
        <v>7.763019263999997E-2</v>
      </c>
      <c r="DA258" s="56">
        <f t="shared" ca="1" si="231"/>
        <v>6.8314569523199975E-2</v>
      </c>
      <c r="DB258" s="56">
        <f t="shared" ca="1" si="231"/>
        <v>6.8314569523199975E-2</v>
      </c>
      <c r="DC258" s="56">
        <f t="shared" ca="1" si="231"/>
        <v>6.8314569523199975E-2</v>
      </c>
      <c r="DD258" s="56">
        <f t="shared" ca="1" si="231"/>
        <v>6.8314569523199975E-2</v>
      </c>
      <c r="DE258" s="56">
        <f t="shared" ca="1" si="231"/>
        <v>6.8314569523199975E-2</v>
      </c>
      <c r="DF258" s="56">
        <f t="shared" ca="1" si="231"/>
        <v>6.8314569523199975E-2</v>
      </c>
      <c r="DG258" s="56">
        <f t="shared" ca="1" si="231"/>
        <v>6.8314569523199975E-2</v>
      </c>
      <c r="DH258" s="56">
        <f t="shared" ca="1" si="231"/>
        <v>0.13662913904639995</v>
      </c>
      <c r="DI258" s="56">
        <f t="shared" ca="1" si="231"/>
        <v>0.20494370856959992</v>
      </c>
      <c r="DJ258" s="56">
        <f t="shared" ca="1" si="231"/>
        <v>0.34157284761599987</v>
      </c>
      <c r="DK258" s="82">
        <f t="shared" ca="1" si="195"/>
        <v>0.68314569523199975</v>
      </c>
      <c r="DL258" s="82">
        <f t="shared" ca="1" si="195"/>
        <v>1.3662913904639995</v>
      </c>
      <c r="DM258" s="82">
        <f t="shared" ca="1" si="195"/>
        <v>2.732582780927999</v>
      </c>
      <c r="DN258" s="82">
        <f t="shared" ca="1" si="195"/>
        <v>5.465165561855998</v>
      </c>
      <c r="DO258" s="56">
        <f t="shared" ca="1" si="232"/>
        <v>9.9731792605043071E-2</v>
      </c>
      <c r="DP258" s="56">
        <f t="shared" ca="1" si="232"/>
        <v>5.4021387661064992E-2</v>
      </c>
      <c r="DQ258" s="56">
        <f t="shared" ca="1" si="232"/>
        <v>3.4118771154356839E-2</v>
      </c>
      <c r="DR258" s="56">
        <f t="shared" ca="1" si="232"/>
        <v>2.3572969161191993E-2</v>
      </c>
      <c r="DS258" s="56">
        <f t="shared" ca="1" si="232"/>
        <v>2.0744212861848958E-2</v>
      </c>
      <c r="DT258" s="56">
        <f t="shared" ca="1" si="232"/>
        <v>2.0744212861848958E-2</v>
      </c>
      <c r="DU258" s="56">
        <f t="shared" ca="1" si="232"/>
        <v>2.0744212861848958E-2</v>
      </c>
      <c r="DV258" s="56">
        <f t="shared" ca="1" si="232"/>
        <v>2.0744212861848958E-2</v>
      </c>
      <c r="DW258" s="56">
        <f t="shared" ca="1" si="232"/>
        <v>2.0744212861848958E-2</v>
      </c>
      <c r="DX258" s="56">
        <f t="shared" ca="1" si="232"/>
        <v>2.0744212861848958E-2</v>
      </c>
      <c r="DY258" s="56">
        <f t="shared" ca="1" si="232"/>
        <v>2.0744212861848958E-2</v>
      </c>
      <c r="DZ258" s="56">
        <f t="shared" ca="1" si="232"/>
        <v>4.1488425723697916E-2</v>
      </c>
      <c r="EA258" s="56">
        <f t="shared" ca="1" si="232"/>
        <v>6.2232638585546868E-2</v>
      </c>
      <c r="EB258" s="56">
        <f t="shared" ca="1" si="232"/>
        <v>0.1037210643092448</v>
      </c>
      <c r="EC258" s="82">
        <f t="shared" ca="1" si="198"/>
        <v>0.2074421286184896</v>
      </c>
      <c r="ED258" s="82">
        <f t="shared" ca="1" si="198"/>
        <v>0.41488425723697919</v>
      </c>
      <c r="EE258" s="82">
        <f t="shared" ca="1" si="198"/>
        <v>0.82976851447395839</v>
      </c>
      <c r="EF258" s="82">
        <f t="shared" ca="1" si="196"/>
        <v>1.6595370289479168</v>
      </c>
      <c r="EG258" s="56">
        <f t="shared" ca="1" si="233"/>
        <v>2.8856751970707677E-2</v>
      </c>
      <c r="EH258" s="56">
        <f t="shared" ca="1" si="233"/>
        <v>1.5630740650799991E-2</v>
      </c>
      <c r="EI258" s="56">
        <f t="shared" ca="1" si="233"/>
        <v>9.8720467268210484E-3</v>
      </c>
      <c r="EJ258" s="56">
        <f t="shared" ca="1" si="233"/>
        <v>6.8206868294399953E-3</v>
      </c>
      <c r="EK258" s="56">
        <f t="shared" ca="1" si="233"/>
        <v>6.0022044099071973E-3</v>
      </c>
      <c r="EL258" s="56">
        <f t="shared" ca="1" si="233"/>
        <v>6.0022044099071973E-3</v>
      </c>
      <c r="EM258" s="56">
        <f t="shared" ca="1" si="233"/>
        <v>6.0022044099071973E-3</v>
      </c>
      <c r="EN258" s="56">
        <f t="shared" ca="1" si="233"/>
        <v>6.0022044099071973E-3</v>
      </c>
      <c r="EO258" s="56">
        <f t="shared" ca="1" si="233"/>
        <v>6.0022044099071973E-3</v>
      </c>
      <c r="EP258" s="56">
        <f t="shared" ca="1" si="233"/>
        <v>6.0022044099071973E-3</v>
      </c>
      <c r="EQ258" s="56">
        <f t="shared" ca="1" si="233"/>
        <v>6.0022044099071973E-3</v>
      </c>
      <c r="ER258" s="56">
        <f t="shared" ca="1" si="233"/>
        <v>1.2004408819814395E-2</v>
      </c>
      <c r="ES258" s="56">
        <f t="shared" ca="1" si="233"/>
        <v>1.8006613229721587E-2</v>
      </c>
      <c r="ET258" s="56">
        <f t="shared" ca="1" si="233"/>
        <v>3.0011022049535985E-2</v>
      </c>
      <c r="EU258" s="82">
        <f t="shared" ca="1" si="199"/>
        <v>6.0022044099071969E-2</v>
      </c>
      <c r="EV258" s="82">
        <f t="shared" ca="1" si="199"/>
        <v>0.12004408819814394</v>
      </c>
      <c r="EW258" s="82">
        <f t="shared" ca="1" si="199"/>
        <v>0.24008817639628788</v>
      </c>
      <c r="EX258" s="82">
        <f t="shared" ca="1" si="197"/>
        <v>0.48017635279257576</v>
      </c>
    </row>
    <row r="259" spans="19:154" x14ac:dyDescent="0.15">
      <c r="S259" s="56">
        <v>256</v>
      </c>
      <c r="T259" s="40">
        <f>引用信息!W278</f>
        <v>136.79033714190712</v>
      </c>
      <c r="U259" s="40">
        <f>引用信息!X278</f>
        <v>9.7307038471611378</v>
      </c>
      <c r="V259" s="40">
        <f>引用信息!Y278</f>
        <v>3.8847896999999993</v>
      </c>
      <c r="W259" s="40">
        <f>引用信息!Z278</f>
        <v>1.0422101667192187</v>
      </c>
      <c r="X259" s="40">
        <f>引用信息!AA278</f>
        <v>0.30155680046249989</v>
      </c>
      <c r="Y259" s="37">
        <f>IF(INT(求节点($J$4:$J$21,$I$4:$I$21,节奏总纲!AD259))&gt;$I$21,$I$21,INT(求节点($J$4:$J$21,$I$4:$I$21,节奏总纲!AD259)))</f>
        <v>18</v>
      </c>
      <c r="Z259" s="37">
        <f>IF(INT(求节点($J$4:$J$21,$I$4:$I$21,节奏总纲!AE259))&gt;$I$21,$I$21,INT(求节点($J$4:$J$21,$I$4:$I$21,节奏总纲!AE259)))</f>
        <v>18</v>
      </c>
      <c r="AA259" s="37">
        <f>IF(INT(求节点($J$4:$J$21,$I$4:$I$21,节奏总纲!AF259))&gt;$I$21,$I$21,INT(求节点($J$4:$J$21,$I$4:$I$21,节奏总纲!AF259)))</f>
        <v>18</v>
      </c>
      <c r="AB259" s="37">
        <f>IF(INT(求节点($J$4:$J$21,$I$4:$I$21,节奏总纲!AG259))&gt;$I$21,$I$21,INT(求节点($J$4:$J$21,$I$4:$I$21,节奏总纲!AG259)))</f>
        <v>18</v>
      </c>
      <c r="AC259" s="37">
        <f>IF(INT(求节点($J$4:$J$21,$I$4:$I$21,节奏总纲!AH259))&gt;$I$21,$I$21,INT(求节点($J$4:$J$21,$I$4:$I$21,节奏总纲!AH259)))</f>
        <v>18</v>
      </c>
      <c r="AD259" s="56">
        <f>('[2]功能-行军令'!F$7+'[2]功能-行军令'!F$14+24*60/'[2]功能-行军令'!$F$18)*'[2]功能-行军令'!$AJ$7</f>
        <v>27.599999999999998</v>
      </c>
      <c r="AE259" s="56">
        <f>('[2]功能-行军令'!G$7+'[2]功能-行军令'!G$14+24*60/'[2]功能-行军令'!$F$18)*'[2]功能-行军令'!$AJ$7</f>
        <v>40.199999999999996</v>
      </c>
      <c r="AF259" s="56">
        <f>('[2]功能-行军令'!H$7+'[2]功能-行军令'!H$14+24*60/'[2]功能-行军令'!$F$18)*'[2]功能-行军令'!$AJ$7</f>
        <v>54.6</v>
      </c>
      <c r="AG259" s="56">
        <f>('[2]功能-行军令'!I$7+'[2]功能-行军令'!I$14+24*60/'[2]功能-行军令'!$F$18)*'[2]功能-行军令'!$AJ$7</f>
        <v>61.8</v>
      </c>
      <c r="AH259" s="56">
        <f>('[2]功能-行军令'!J$7+'[2]功能-行军令'!J$14+24*60/'[2]功能-行军令'!$F$18)*'[2]功能-行军令'!$AJ$7</f>
        <v>61.8</v>
      </c>
      <c r="AI259" s="56"/>
      <c r="AK259" s="56"/>
      <c r="AL259" s="56">
        <v>256</v>
      </c>
      <c r="AM259" s="28">
        <f t="shared" ca="1" si="234"/>
        <v>6.8642183322528361</v>
      </c>
      <c r="AN259" s="28">
        <f t="shared" ca="1" si="234"/>
        <v>3.7181182633036198</v>
      </c>
      <c r="AO259" s="28">
        <f t="shared" ca="1" si="234"/>
        <v>2.3482852189286021</v>
      </c>
      <c r="AP259" s="28">
        <f t="shared" ca="1" si="234"/>
        <v>1.6224516058052159</v>
      </c>
      <c r="AQ259" s="28">
        <f t="shared" ca="1" si="234"/>
        <v>1.4277574131085904</v>
      </c>
      <c r="AR259" s="28">
        <f t="shared" ca="1" si="234"/>
        <v>1.4277574131085904</v>
      </c>
      <c r="AS259" s="28">
        <f t="shared" ca="1" si="234"/>
        <v>1.4277574131085904</v>
      </c>
      <c r="AT259" s="28">
        <f t="shared" ca="1" si="234"/>
        <v>1.4277574131085904</v>
      </c>
      <c r="AU259" s="28">
        <f t="shared" ca="1" si="214"/>
        <v>1.4277574131085904</v>
      </c>
      <c r="AV259" s="28">
        <f t="shared" ca="1" si="228"/>
        <v>1.4277574131085904</v>
      </c>
      <c r="AW259" s="28">
        <f t="shared" ca="1" si="228"/>
        <v>1.4277574131085904</v>
      </c>
      <c r="AX259" s="28">
        <f t="shared" ca="1" si="228"/>
        <v>2.8555148262171808</v>
      </c>
      <c r="AY259" s="28">
        <f t="shared" ca="1" si="228"/>
        <v>4.2832722393257701</v>
      </c>
      <c r="AZ259" s="28">
        <f t="shared" ca="1" si="228"/>
        <v>7.1387870655429513</v>
      </c>
      <c r="BA259" s="28">
        <f t="shared" ca="1" si="192"/>
        <v>14.277574131085903</v>
      </c>
      <c r="BB259" s="28">
        <f t="shared" ca="1" si="192"/>
        <v>28.555148262171805</v>
      </c>
      <c r="BC259" s="28">
        <f t="shared" ca="1" si="192"/>
        <v>57.11029652434361</v>
      </c>
      <c r="BD259" s="28">
        <f t="shared" ca="1" si="192"/>
        <v>114.22059304868722</v>
      </c>
      <c r="BE259" s="28"/>
      <c r="BF259" s="28">
        <f t="shared" ca="1" si="184"/>
        <v>252.98856140942482</v>
      </c>
      <c r="BG259" s="28"/>
      <c r="BI259" s="28"/>
      <c r="BJ259" s="28"/>
      <c r="BK259" s="28"/>
      <c r="BL259" s="56">
        <v>256</v>
      </c>
      <c r="BM259" s="56">
        <f t="shared" ca="1" si="229"/>
        <v>5.8083281617179017</v>
      </c>
      <c r="BN259" s="56">
        <f t="shared" ca="1" si="229"/>
        <v>3.1461777542638636</v>
      </c>
      <c r="BO259" s="56">
        <f t="shared" ca="1" si="229"/>
        <v>1.9870596342719138</v>
      </c>
      <c r="BP259" s="56">
        <f t="shared" ca="1" si="229"/>
        <v>1.3728775654969585</v>
      </c>
      <c r="BQ259" s="56">
        <f t="shared" ca="1" si="229"/>
        <v>1.2081322576373237</v>
      </c>
      <c r="BR259" s="56">
        <f t="shared" ca="1" si="229"/>
        <v>1.2081322576373237</v>
      </c>
      <c r="BS259" s="56">
        <f t="shared" ca="1" si="229"/>
        <v>1.2081322576373237</v>
      </c>
      <c r="BT259" s="56">
        <f t="shared" ca="1" si="229"/>
        <v>1.2081322576373237</v>
      </c>
      <c r="BU259" s="56">
        <f t="shared" ca="1" si="229"/>
        <v>1.2081322576373237</v>
      </c>
      <c r="BV259" s="56">
        <f t="shared" ca="1" si="229"/>
        <v>1.2081322576373237</v>
      </c>
      <c r="BW259" s="56">
        <f t="shared" ca="1" si="229"/>
        <v>1.2081322576373237</v>
      </c>
      <c r="BX259" s="56">
        <f t="shared" ca="1" si="229"/>
        <v>2.4162645152746474</v>
      </c>
      <c r="BY259" s="56">
        <f t="shared" ca="1" si="229"/>
        <v>3.6243967729119704</v>
      </c>
      <c r="BZ259" s="56">
        <f t="shared" ca="1" si="229"/>
        <v>6.0406612881866186</v>
      </c>
      <c r="CA259" s="82">
        <f t="shared" ca="1" si="193"/>
        <v>12.081322576373237</v>
      </c>
      <c r="CB259" s="82">
        <f t="shared" ca="1" si="193"/>
        <v>24.162645152746475</v>
      </c>
      <c r="CC259" s="82">
        <f t="shared" ca="1" si="193"/>
        <v>48.325290305492949</v>
      </c>
      <c r="CD259" s="82">
        <f t="shared" ca="1" si="193"/>
        <v>96.650580610985898</v>
      </c>
      <c r="CE259" s="56">
        <f t="shared" ca="1" si="230"/>
        <v>0.60180660716288881</v>
      </c>
      <c r="CF259" s="56">
        <f t="shared" ca="1" si="230"/>
        <v>0.32597857887989806</v>
      </c>
      <c r="CG259" s="56">
        <f t="shared" ca="1" si="230"/>
        <v>0.20588120771361984</v>
      </c>
      <c r="CH259" s="56">
        <f t="shared" ca="1" si="230"/>
        <v>0.14224519805668279</v>
      </c>
      <c r="CI259" s="56">
        <f t="shared" ca="1" si="230"/>
        <v>0.12517577428988086</v>
      </c>
      <c r="CJ259" s="56">
        <f t="shared" ca="1" si="230"/>
        <v>0.12517577428988086</v>
      </c>
      <c r="CK259" s="56">
        <f t="shared" ca="1" si="230"/>
        <v>0.12517577428988086</v>
      </c>
      <c r="CL259" s="56">
        <f t="shared" ca="1" si="230"/>
        <v>0.12517577428988086</v>
      </c>
      <c r="CM259" s="56">
        <f t="shared" ca="1" si="230"/>
        <v>0.12517577428988086</v>
      </c>
      <c r="CN259" s="56">
        <f t="shared" ca="1" si="230"/>
        <v>0.12517577428988086</v>
      </c>
      <c r="CO259" s="56">
        <f t="shared" ca="1" si="230"/>
        <v>0.12517577428988086</v>
      </c>
      <c r="CP259" s="56">
        <f t="shared" ca="1" si="230"/>
        <v>0.25035154857976172</v>
      </c>
      <c r="CQ259" s="56">
        <f t="shared" ca="1" si="230"/>
        <v>0.37552732286964252</v>
      </c>
      <c r="CR259" s="56">
        <f t="shared" ca="1" si="230"/>
        <v>0.62587887144940446</v>
      </c>
      <c r="CS259" s="82">
        <f t="shared" ca="1" si="194"/>
        <v>1.2517577428988089</v>
      </c>
      <c r="CT259" s="82">
        <f t="shared" ca="1" si="194"/>
        <v>2.5035154857976178</v>
      </c>
      <c r="CU259" s="82">
        <f t="shared" ca="1" si="194"/>
        <v>5.0070309715952357</v>
      </c>
      <c r="CV259" s="82">
        <f t="shared" ca="1" si="194"/>
        <v>10.014061943190471</v>
      </c>
      <c r="CW259" s="56">
        <f t="shared" ca="1" si="231"/>
        <v>0.32632233479999989</v>
      </c>
      <c r="CX259" s="56">
        <f t="shared" ca="1" si="231"/>
        <v>0.17675793134999995</v>
      </c>
      <c r="CY259" s="56">
        <f t="shared" ca="1" si="231"/>
        <v>0.1116365882210526</v>
      </c>
      <c r="CZ259" s="56">
        <f t="shared" ca="1" si="231"/>
        <v>7.7130733679999966E-2</v>
      </c>
      <c r="DA259" s="56">
        <f t="shared" ca="1" si="231"/>
        <v>6.7875045638399981E-2</v>
      </c>
      <c r="DB259" s="56">
        <f t="shared" ca="1" si="231"/>
        <v>6.7875045638399981E-2</v>
      </c>
      <c r="DC259" s="56">
        <f t="shared" ca="1" si="231"/>
        <v>6.7875045638399981E-2</v>
      </c>
      <c r="DD259" s="56">
        <f t="shared" ca="1" si="231"/>
        <v>6.7875045638399981E-2</v>
      </c>
      <c r="DE259" s="56">
        <f t="shared" ca="1" si="231"/>
        <v>6.7875045638399981E-2</v>
      </c>
      <c r="DF259" s="56">
        <f t="shared" ca="1" si="231"/>
        <v>6.7875045638399981E-2</v>
      </c>
      <c r="DG259" s="56">
        <f t="shared" ca="1" si="231"/>
        <v>6.7875045638399981E-2</v>
      </c>
      <c r="DH259" s="56">
        <f t="shared" ca="1" si="231"/>
        <v>0.13575009127679996</v>
      </c>
      <c r="DI259" s="56">
        <f t="shared" ca="1" si="231"/>
        <v>0.20362513691519996</v>
      </c>
      <c r="DJ259" s="56">
        <f t="shared" ca="1" si="231"/>
        <v>0.339375228192</v>
      </c>
      <c r="DK259" s="82">
        <f t="shared" ca="1" si="195"/>
        <v>0.678750456384</v>
      </c>
      <c r="DL259" s="82">
        <f t="shared" ca="1" si="195"/>
        <v>1.357500912768</v>
      </c>
      <c r="DM259" s="82">
        <f t="shared" ca="1" si="195"/>
        <v>2.715001825536</v>
      </c>
      <c r="DN259" s="82">
        <f t="shared" ca="1" si="195"/>
        <v>5.430003651072</v>
      </c>
      <c r="DO259" s="56">
        <f t="shared" ca="1" si="232"/>
        <v>9.9090135851150327E-2</v>
      </c>
      <c r="DP259" s="56">
        <f t="shared" ca="1" si="232"/>
        <v>5.3673823586039761E-2</v>
      </c>
      <c r="DQ259" s="56">
        <f t="shared" ca="1" si="232"/>
        <v>3.3899257001709322E-2</v>
      </c>
      <c r="DR259" s="56">
        <f t="shared" ca="1" si="232"/>
        <v>2.3421304837544621E-2</v>
      </c>
      <c r="DS259" s="56">
        <f t="shared" ca="1" si="232"/>
        <v>2.061074825703927E-2</v>
      </c>
      <c r="DT259" s="56">
        <f t="shared" ca="1" si="232"/>
        <v>2.061074825703927E-2</v>
      </c>
      <c r="DU259" s="56">
        <f t="shared" ca="1" si="232"/>
        <v>2.061074825703927E-2</v>
      </c>
      <c r="DV259" s="56">
        <f t="shared" ca="1" si="232"/>
        <v>2.061074825703927E-2</v>
      </c>
      <c r="DW259" s="56">
        <f t="shared" ca="1" si="232"/>
        <v>2.061074825703927E-2</v>
      </c>
      <c r="DX259" s="56">
        <f t="shared" ca="1" si="232"/>
        <v>2.061074825703927E-2</v>
      </c>
      <c r="DY259" s="56">
        <f t="shared" ca="1" si="232"/>
        <v>2.061074825703927E-2</v>
      </c>
      <c r="DZ259" s="56">
        <f t="shared" ca="1" si="232"/>
        <v>4.122149651407854E-2</v>
      </c>
      <c r="EA259" s="56">
        <f t="shared" ca="1" si="232"/>
        <v>6.1832244771117803E-2</v>
      </c>
      <c r="EB259" s="56">
        <f t="shared" ca="1" si="232"/>
        <v>0.10305374128519636</v>
      </c>
      <c r="EC259" s="82">
        <f t="shared" ca="1" si="198"/>
        <v>0.20610748257039271</v>
      </c>
      <c r="ED259" s="82">
        <f t="shared" ca="1" si="198"/>
        <v>0.41221496514078543</v>
      </c>
      <c r="EE259" s="82">
        <f t="shared" ca="1" si="198"/>
        <v>0.82442993028157086</v>
      </c>
      <c r="EF259" s="82">
        <f t="shared" ca="1" si="196"/>
        <v>1.6488598605631417</v>
      </c>
      <c r="EG259" s="56">
        <f t="shared" ca="1" si="233"/>
        <v>2.8671092720896144E-2</v>
      </c>
      <c r="EH259" s="56">
        <f t="shared" ca="1" si="233"/>
        <v>1.5530175223818743E-2</v>
      </c>
      <c r="EI259" s="56">
        <f t="shared" ca="1" si="233"/>
        <v>9.8085317203065753E-3</v>
      </c>
      <c r="EJ259" s="56">
        <f t="shared" ca="1" si="233"/>
        <v>6.7768037340299962E-3</v>
      </c>
      <c r="EK259" s="56">
        <f t="shared" ca="1" si="233"/>
        <v>5.9635872859463979E-3</v>
      </c>
      <c r="EL259" s="56">
        <f t="shared" ca="1" si="233"/>
        <v>5.9635872859463979E-3</v>
      </c>
      <c r="EM259" s="56">
        <f t="shared" ca="1" si="233"/>
        <v>5.9635872859463979E-3</v>
      </c>
      <c r="EN259" s="56">
        <f t="shared" ca="1" si="233"/>
        <v>5.9635872859463979E-3</v>
      </c>
      <c r="EO259" s="56">
        <f t="shared" ca="1" si="233"/>
        <v>5.9635872859463979E-3</v>
      </c>
      <c r="EP259" s="56">
        <f t="shared" ca="1" si="233"/>
        <v>5.9635872859463979E-3</v>
      </c>
      <c r="EQ259" s="56">
        <f t="shared" ca="1" si="233"/>
        <v>5.9635872859463979E-3</v>
      </c>
      <c r="ER259" s="56">
        <f t="shared" ca="1" si="233"/>
        <v>1.1927174571892796E-2</v>
      </c>
      <c r="ES259" s="56">
        <f t="shared" ca="1" si="233"/>
        <v>1.789076185783919E-2</v>
      </c>
      <c r="ET259" s="56">
        <f t="shared" ca="1" si="233"/>
        <v>2.9817936429731989E-2</v>
      </c>
      <c r="EU259" s="82">
        <f t="shared" ca="1" si="199"/>
        <v>5.9635872859463979E-2</v>
      </c>
      <c r="EV259" s="82">
        <f t="shared" ca="1" si="199"/>
        <v>0.11927174571892796</v>
      </c>
      <c r="EW259" s="82">
        <f t="shared" ca="1" si="199"/>
        <v>0.23854349143785591</v>
      </c>
      <c r="EX259" s="82">
        <f t="shared" ca="1" si="197"/>
        <v>0.47708698287571183</v>
      </c>
    </row>
    <row r="260" spans="19:154" x14ac:dyDescent="0.15">
      <c r="S260" s="56">
        <v>257</v>
      </c>
      <c r="T260" s="40">
        <f>引用信息!W279</f>
        <v>135.90455327512325</v>
      </c>
      <c r="U260" s="40">
        <f>引用信息!X279</f>
        <v>9.6676928139232778</v>
      </c>
      <c r="V260" s="40">
        <f>引用信息!Y279</f>
        <v>3.8596337999999992</v>
      </c>
      <c r="W260" s="40">
        <f>引用信息!Z279</f>
        <v>1.0354613497284375</v>
      </c>
      <c r="X260" s="40">
        <f>引用信息!AA279</f>
        <v>0.29960407372499986</v>
      </c>
      <c r="Y260" s="37">
        <f>IF(INT(求节点($J$4:$J$21,$I$4:$I$21,节奏总纲!AD260))&gt;$I$21,$I$21,INT(求节点($J$4:$J$21,$I$4:$I$21,节奏总纲!AD260)))</f>
        <v>18</v>
      </c>
      <c r="Z260" s="37">
        <f>IF(INT(求节点($J$4:$J$21,$I$4:$I$21,节奏总纲!AE260))&gt;$I$21,$I$21,INT(求节点($J$4:$J$21,$I$4:$I$21,节奏总纲!AE260)))</f>
        <v>18</v>
      </c>
      <c r="AA260" s="37">
        <f>IF(INT(求节点($J$4:$J$21,$I$4:$I$21,节奏总纲!AF260))&gt;$I$21,$I$21,INT(求节点($J$4:$J$21,$I$4:$I$21,节奏总纲!AF260)))</f>
        <v>18</v>
      </c>
      <c r="AB260" s="37">
        <f>IF(INT(求节点($J$4:$J$21,$I$4:$I$21,节奏总纲!AG260))&gt;$I$21,$I$21,INT(求节点($J$4:$J$21,$I$4:$I$21,节奏总纲!AG260)))</f>
        <v>18</v>
      </c>
      <c r="AC260" s="37">
        <f>IF(INT(求节点($J$4:$J$21,$I$4:$I$21,节奏总纲!AH260))&gt;$I$21,$I$21,INT(求节点($J$4:$J$21,$I$4:$I$21,节奏总纲!AH260)))</f>
        <v>18</v>
      </c>
      <c r="AD260" s="56">
        <f>('[2]功能-行军令'!F$7+'[2]功能-行军令'!F$14+24*60/'[2]功能-行军令'!$F$18)*'[2]功能-行军令'!$AJ$7</f>
        <v>27.599999999999998</v>
      </c>
      <c r="AE260" s="56">
        <f>('[2]功能-行军令'!G$7+'[2]功能-行军令'!G$14+24*60/'[2]功能-行军令'!$F$18)*'[2]功能-行军令'!$AJ$7</f>
        <v>40.199999999999996</v>
      </c>
      <c r="AF260" s="56">
        <f>('[2]功能-行军令'!H$7+'[2]功能-行军令'!H$14+24*60/'[2]功能-行军令'!$F$18)*'[2]功能-行军令'!$AJ$7</f>
        <v>54.6</v>
      </c>
      <c r="AG260" s="56">
        <f>('[2]功能-行军令'!I$7+'[2]功能-行军令'!I$14+24*60/'[2]功能-行军令'!$F$18)*'[2]功能-行军令'!$AJ$7</f>
        <v>61.8</v>
      </c>
      <c r="AH260" s="56">
        <f>('[2]功能-行军令'!J$7+'[2]功能-行军令'!J$14+24*60/'[2]功能-行军令'!$F$18)*'[2]功能-行军令'!$AJ$7</f>
        <v>61.8</v>
      </c>
      <c r="AI260" s="56"/>
      <c r="AK260" s="56"/>
      <c r="AL260" s="56">
        <v>257</v>
      </c>
      <c r="AM260" s="28">
        <f t="shared" ca="1" si="234"/>
        <v>6.8197691848654447</v>
      </c>
      <c r="AN260" s="28">
        <f t="shared" ca="1" si="234"/>
        <v>3.6940416418021162</v>
      </c>
      <c r="AO260" s="28">
        <f t="shared" ca="1" si="234"/>
        <v>2.3330789316644944</v>
      </c>
      <c r="AP260" s="28">
        <f t="shared" ca="1" si="234"/>
        <v>1.6119454436954688</v>
      </c>
      <c r="AQ260" s="28">
        <f t="shared" ca="1" si="234"/>
        <v>1.4185119904520127</v>
      </c>
      <c r="AR260" s="28">
        <f t="shared" ca="1" si="234"/>
        <v>1.4185119904520127</v>
      </c>
      <c r="AS260" s="28">
        <f t="shared" ca="1" si="234"/>
        <v>1.4185119904520127</v>
      </c>
      <c r="AT260" s="28">
        <f t="shared" ca="1" si="234"/>
        <v>1.4185119904520127</v>
      </c>
      <c r="AU260" s="28">
        <f t="shared" ca="1" si="214"/>
        <v>1.4185119904520127</v>
      </c>
      <c r="AV260" s="28">
        <f t="shared" ref="AV260:AZ269" ca="1" si="235">SUMIF($BM$3:$EX$3,AV$3,$BM260:$EX260)</f>
        <v>1.4185119904520127</v>
      </c>
      <c r="AW260" s="28">
        <f t="shared" ca="1" si="235"/>
        <v>1.4185119904520127</v>
      </c>
      <c r="AX260" s="28">
        <f t="shared" ca="1" si="235"/>
        <v>2.8370239809040254</v>
      </c>
      <c r="AY260" s="28">
        <f t="shared" ca="1" si="235"/>
        <v>4.2555359713560383</v>
      </c>
      <c r="AZ260" s="28">
        <f t="shared" ca="1" si="235"/>
        <v>7.0925599522600633</v>
      </c>
      <c r="BA260" s="28">
        <f t="shared" ca="1" si="192"/>
        <v>14.185119904520127</v>
      </c>
      <c r="BB260" s="28">
        <f t="shared" ca="1" si="192"/>
        <v>28.370239809040253</v>
      </c>
      <c r="BC260" s="28">
        <f t="shared" ca="1" si="192"/>
        <v>56.740479618080506</v>
      </c>
      <c r="BD260" s="28">
        <f t="shared" ca="1" si="192"/>
        <v>113.48095923616101</v>
      </c>
      <c r="BE260" s="28"/>
      <c r="BF260" s="28">
        <f t="shared" ca="1" si="184"/>
        <v>251.35033760751367</v>
      </c>
      <c r="BG260" s="28"/>
      <c r="BI260" s="28"/>
      <c r="BJ260" s="28"/>
      <c r="BK260" s="28"/>
      <c r="BL260" s="56">
        <v>257</v>
      </c>
      <c r="BM260" s="56">
        <f t="shared" ca="1" si="229"/>
        <v>5.7707164159898481</v>
      </c>
      <c r="BN260" s="56">
        <f t="shared" ca="1" si="229"/>
        <v>3.1258047253278343</v>
      </c>
      <c r="BO260" s="56">
        <f t="shared" ca="1" si="229"/>
        <v>1.9741924581017902</v>
      </c>
      <c r="BP260" s="56">
        <f t="shared" ca="1" si="229"/>
        <v>1.3639875165066913</v>
      </c>
      <c r="BQ260" s="56">
        <f t="shared" ca="1" si="229"/>
        <v>1.2003090145258883</v>
      </c>
      <c r="BR260" s="56">
        <f t="shared" ca="1" si="229"/>
        <v>1.2003090145258883</v>
      </c>
      <c r="BS260" s="56">
        <f t="shared" ca="1" si="229"/>
        <v>1.2003090145258883</v>
      </c>
      <c r="BT260" s="56">
        <f t="shared" ca="1" si="229"/>
        <v>1.2003090145258883</v>
      </c>
      <c r="BU260" s="56">
        <f t="shared" ca="1" si="229"/>
        <v>1.2003090145258883</v>
      </c>
      <c r="BV260" s="56">
        <f t="shared" ca="1" si="229"/>
        <v>1.2003090145258883</v>
      </c>
      <c r="BW260" s="56">
        <f t="shared" ca="1" si="229"/>
        <v>1.2003090145258883</v>
      </c>
      <c r="BX260" s="56">
        <f t="shared" ca="1" si="229"/>
        <v>2.4006180290517767</v>
      </c>
      <c r="BY260" s="56">
        <f t="shared" ca="1" si="229"/>
        <v>3.6009270435776655</v>
      </c>
      <c r="BZ260" s="56">
        <f t="shared" ca="1" si="229"/>
        <v>6.0015450726294421</v>
      </c>
      <c r="CA260" s="82">
        <f t="shared" ca="1" si="193"/>
        <v>12.003090145258884</v>
      </c>
      <c r="CB260" s="82">
        <f t="shared" ca="1" si="193"/>
        <v>24.006180290517769</v>
      </c>
      <c r="CC260" s="82">
        <f t="shared" ca="1" si="193"/>
        <v>48.012360581035537</v>
      </c>
      <c r="CD260" s="82">
        <f t="shared" ca="1" si="193"/>
        <v>96.024721162071074</v>
      </c>
      <c r="CE260" s="56">
        <f t="shared" ca="1" si="230"/>
        <v>0.59790961710725499</v>
      </c>
      <c r="CF260" s="56">
        <f t="shared" ca="1" si="230"/>
        <v>0.32386770926642977</v>
      </c>
      <c r="CG260" s="56">
        <f t="shared" ca="1" si="230"/>
        <v>0.20454802690511356</v>
      </c>
      <c r="CH260" s="56">
        <f t="shared" ca="1" si="230"/>
        <v>0.14132409131626025</v>
      </c>
      <c r="CI260" s="56">
        <f t="shared" ca="1" si="230"/>
        <v>0.12436520035830904</v>
      </c>
      <c r="CJ260" s="56">
        <f t="shared" ca="1" si="230"/>
        <v>0.12436520035830904</v>
      </c>
      <c r="CK260" s="56">
        <f t="shared" ca="1" si="230"/>
        <v>0.12436520035830904</v>
      </c>
      <c r="CL260" s="56">
        <f t="shared" ca="1" si="230"/>
        <v>0.12436520035830904</v>
      </c>
      <c r="CM260" s="56">
        <f t="shared" ca="1" si="230"/>
        <v>0.12436520035830904</v>
      </c>
      <c r="CN260" s="56">
        <f t="shared" ca="1" si="230"/>
        <v>0.12436520035830904</v>
      </c>
      <c r="CO260" s="56">
        <f t="shared" ca="1" si="230"/>
        <v>0.12436520035830904</v>
      </c>
      <c r="CP260" s="56">
        <f t="shared" ca="1" si="230"/>
        <v>0.24873040071661809</v>
      </c>
      <c r="CQ260" s="56">
        <f t="shared" ca="1" si="230"/>
        <v>0.37309560107492706</v>
      </c>
      <c r="CR260" s="56">
        <f t="shared" ca="1" si="230"/>
        <v>0.62182600179154524</v>
      </c>
      <c r="CS260" s="82">
        <f t="shared" ca="1" si="194"/>
        <v>1.2436520035830905</v>
      </c>
      <c r="CT260" s="82">
        <f t="shared" ca="1" si="194"/>
        <v>2.4873040071661809</v>
      </c>
      <c r="CU260" s="82">
        <f t="shared" ca="1" si="194"/>
        <v>4.9746080143323619</v>
      </c>
      <c r="CV260" s="82">
        <f t="shared" ca="1" si="194"/>
        <v>9.9492160286647238</v>
      </c>
      <c r="CW260" s="56">
        <f t="shared" ca="1" si="231"/>
        <v>0.32420923919999994</v>
      </c>
      <c r="CX260" s="56">
        <f t="shared" ca="1" si="231"/>
        <v>0.17561333789999997</v>
      </c>
      <c r="CY260" s="56">
        <f t="shared" ca="1" si="231"/>
        <v>0.11091368709473681</v>
      </c>
      <c r="CZ260" s="56">
        <f t="shared" ca="1" si="231"/>
        <v>7.6631274719999976E-2</v>
      </c>
      <c r="DA260" s="56">
        <f t="shared" ca="1" si="231"/>
        <v>6.7435521753599986E-2</v>
      </c>
      <c r="DB260" s="56">
        <f t="shared" ca="1" si="231"/>
        <v>6.7435521753599986E-2</v>
      </c>
      <c r="DC260" s="56">
        <f t="shared" ca="1" si="231"/>
        <v>6.7435521753599986E-2</v>
      </c>
      <c r="DD260" s="56">
        <f t="shared" ca="1" si="231"/>
        <v>6.7435521753599986E-2</v>
      </c>
      <c r="DE260" s="56">
        <f t="shared" ca="1" si="231"/>
        <v>6.7435521753599986E-2</v>
      </c>
      <c r="DF260" s="56">
        <f t="shared" ca="1" si="231"/>
        <v>6.7435521753599986E-2</v>
      </c>
      <c r="DG260" s="56">
        <f t="shared" ca="1" si="231"/>
        <v>6.7435521753599986E-2</v>
      </c>
      <c r="DH260" s="56">
        <f t="shared" ca="1" si="231"/>
        <v>0.13487104350719997</v>
      </c>
      <c r="DI260" s="56">
        <f t="shared" ca="1" si="231"/>
        <v>0.20230656526079993</v>
      </c>
      <c r="DJ260" s="56">
        <f t="shared" ca="1" si="231"/>
        <v>0.33717760876799996</v>
      </c>
      <c r="DK260" s="82">
        <f t="shared" ca="1" si="195"/>
        <v>0.67435521753599992</v>
      </c>
      <c r="DL260" s="82">
        <f t="shared" ca="1" si="195"/>
        <v>1.3487104350719998</v>
      </c>
      <c r="DM260" s="82">
        <f t="shared" ca="1" si="195"/>
        <v>2.6974208701439997</v>
      </c>
      <c r="DN260" s="82">
        <f t="shared" ca="1" si="195"/>
        <v>5.3948417402879993</v>
      </c>
      <c r="DO260" s="56">
        <f t="shared" ca="1" si="232"/>
        <v>9.8448479097257596E-2</v>
      </c>
      <c r="DP260" s="56">
        <f t="shared" ca="1" si="232"/>
        <v>5.332625951101453E-2</v>
      </c>
      <c r="DQ260" s="56">
        <f t="shared" ca="1" si="232"/>
        <v>3.3679742849061813E-2</v>
      </c>
      <c r="DR260" s="56">
        <f t="shared" ca="1" si="232"/>
        <v>2.3269640513897249E-2</v>
      </c>
      <c r="DS260" s="56">
        <f t="shared" ca="1" si="232"/>
        <v>2.0477283652229582E-2</v>
      </c>
      <c r="DT260" s="56">
        <f t="shared" ca="1" si="232"/>
        <v>2.0477283652229582E-2</v>
      </c>
      <c r="DU260" s="56">
        <f t="shared" ca="1" si="232"/>
        <v>2.0477283652229582E-2</v>
      </c>
      <c r="DV260" s="56">
        <f t="shared" ca="1" si="232"/>
        <v>2.0477283652229582E-2</v>
      </c>
      <c r="DW260" s="56">
        <f t="shared" ca="1" si="232"/>
        <v>2.0477283652229582E-2</v>
      </c>
      <c r="DX260" s="56">
        <f t="shared" ca="1" si="232"/>
        <v>2.0477283652229582E-2</v>
      </c>
      <c r="DY260" s="56">
        <f t="shared" ca="1" si="232"/>
        <v>2.0477283652229582E-2</v>
      </c>
      <c r="DZ260" s="56">
        <f t="shared" ca="1" si="232"/>
        <v>4.0954567304459163E-2</v>
      </c>
      <c r="EA260" s="56">
        <f t="shared" ca="1" si="232"/>
        <v>6.1431850956688731E-2</v>
      </c>
      <c r="EB260" s="56">
        <f t="shared" ca="1" si="232"/>
        <v>0.10238641826114792</v>
      </c>
      <c r="EC260" s="82">
        <f t="shared" ca="1" si="198"/>
        <v>0.20477283652229583</v>
      </c>
      <c r="ED260" s="82">
        <f t="shared" ca="1" si="198"/>
        <v>0.40954567304459166</v>
      </c>
      <c r="EE260" s="82">
        <f t="shared" ca="1" si="198"/>
        <v>0.81909134608918333</v>
      </c>
      <c r="EF260" s="82">
        <f t="shared" ca="1" si="196"/>
        <v>1.6381826921783667</v>
      </c>
      <c r="EG260" s="56">
        <f t="shared" ca="1" si="233"/>
        <v>2.8485433471084603E-2</v>
      </c>
      <c r="EH260" s="56">
        <f t="shared" ca="1" si="233"/>
        <v>1.5429609796837494E-2</v>
      </c>
      <c r="EI260" s="56">
        <f t="shared" ca="1" si="233"/>
        <v>9.7450167137921005E-3</v>
      </c>
      <c r="EJ260" s="56">
        <f t="shared" ca="1" si="233"/>
        <v>6.7329206386199962E-3</v>
      </c>
      <c r="EK260" s="56">
        <f t="shared" ca="1" si="233"/>
        <v>5.9249701619855976E-3</v>
      </c>
      <c r="EL260" s="56">
        <f t="shared" ca="1" si="233"/>
        <v>5.9249701619855976E-3</v>
      </c>
      <c r="EM260" s="56">
        <f t="shared" ca="1" si="233"/>
        <v>5.9249701619855976E-3</v>
      </c>
      <c r="EN260" s="56">
        <f t="shared" ca="1" si="233"/>
        <v>5.9249701619855976E-3</v>
      </c>
      <c r="EO260" s="56">
        <f t="shared" ca="1" si="233"/>
        <v>5.9249701619855976E-3</v>
      </c>
      <c r="EP260" s="56">
        <f t="shared" ca="1" si="233"/>
        <v>5.9249701619855976E-3</v>
      </c>
      <c r="EQ260" s="56">
        <f t="shared" ca="1" si="233"/>
        <v>5.9249701619855976E-3</v>
      </c>
      <c r="ER260" s="56">
        <f t="shared" ca="1" si="233"/>
        <v>1.1849940323971195E-2</v>
      </c>
      <c r="ES260" s="56">
        <f t="shared" ca="1" si="233"/>
        <v>1.777491048595679E-2</v>
      </c>
      <c r="ET260" s="56">
        <f t="shared" ca="1" si="233"/>
        <v>2.9624850809927984E-2</v>
      </c>
      <c r="EU260" s="82">
        <f t="shared" ca="1" si="199"/>
        <v>5.9249701619855967E-2</v>
      </c>
      <c r="EV260" s="82">
        <f t="shared" ca="1" si="199"/>
        <v>0.11849940323971193</v>
      </c>
      <c r="EW260" s="82">
        <f t="shared" ca="1" si="199"/>
        <v>0.23699880647942387</v>
      </c>
      <c r="EX260" s="82">
        <f t="shared" ca="1" si="197"/>
        <v>0.47399761295884774</v>
      </c>
    </row>
    <row r="261" spans="19:154" x14ac:dyDescent="0.15">
      <c r="S261" s="56">
        <v>258</v>
      </c>
      <c r="T261" s="40">
        <f>引用信息!W280</f>
        <v>135.01876940833938</v>
      </c>
      <c r="U261" s="40">
        <f>引用信息!X280</f>
        <v>9.6046817806854161</v>
      </c>
      <c r="V261" s="40">
        <f>引用信息!Y280</f>
        <v>3.8344778999999991</v>
      </c>
      <c r="W261" s="40">
        <f>引用信息!Z280</f>
        <v>1.0287125327376563</v>
      </c>
      <c r="X261" s="40">
        <f>引用信息!AA280</f>
        <v>0.29765134698749984</v>
      </c>
      <c r="Y261" s="37">
        <f>IF(INT(求节点($J$4:$J$21,$I$4:$I$21,节奏总纲!AD261))&gt;$I$21,$I$21,INT(求节点($J$4:$J$21,$I$4:$I$21,节奏总纲!AD261)))</f>
        <v>18</v>
      </c>
      <c r="Z261" s="37">
        <f>IF(INT(求节点($J$4:$J$21,$I$4:$I$21,节奏总纲!AE261))&gt;$I$21,$I$21,INT(求节点($J$4:$J$21,$I$4:$I$21,节奏总纲!AE261)))</f>
        <v>18</v>
      </c>
      <c r="AA261" s="37">
        <f>IF(INT(求节点($J$4:$J$21,$I$4:$I$21,节奏总纲!AF261))&gt;$I$21,$I$21,INT(求节点($J$4:$J$21,$I$4:$I$21,节奏总纲!AF261)))</f>
        <v>18</v>
      </c>
      <c r="AB261" s="37">
        <f>IF(INT(求节点($J$4:$J$21,$I$4:$I$21,节奏总纲!AG261))&gt;$I$21,$I$21,INT(求节点($J$4:$J$21,$I$4:$I$21,节奏总纲!AG261)))</f>
        <v>18</v>
      </c>
      <c r="AC261" s="37">
        <f>IF(INT(求节点($J$4:$J$21,$I$4:$I$21,节奏总纲!AH261))&gt;$I$21,$I$21,INT(求节点($J$4:$J$21,$I$4:$I$21,节奏总纲!AH261)))</f>
        <v>18</v>
      </c>
      <c r="AD261" s="56">
        <f>('[2]功能-行军令'!F$7+'[2]功能-行军令'!F$14+24*60/'[2]功能-行军令'!$F$18)*'[2]功能-行军令'!$AJ$7</f>
        <v>27.599999999999998</v>
      </c>
      <c r="AE261" s="56">
        <f>('[2]功能-行军令'!G$7+'[2]功能-行军令'!G$14+24*60/'[2]功能-行军令'!$F$18)*'[2]功能-行军令'!$AJ$7</f>
        <v>40.199999999999996</v>
      </c>
      <c r="AF261" s="56">
        <f>('[2]功能-行军令'!H$7+'[2]功能-行军令'!H$14+24*60/'[2]功能-行军令'!$F$18)*'[2]功能-行军令'!$AJ$7</f>
        <v>54.6</v>
      </c>
      <c r="AG261" s="56">
        <f>('[2]功能-行军令'!I$7+'[2]功能-行军令'!I$14+24*60/'[2]功能-行军令'!$F$18)*'[2]功能-行军令'!$AJ$7</f>
        <v>61.8</v>
      </c>
      <c r="AH261" s="56">
        <f>('[2]功能-行军令'!J$7+'[2]功能-行军令'!J$14+24*60/'[2]功能-行军令'!$F$18)*'[2]功能-行军令'!$AJ$7</f>
        <v>61.8</v>
      </c>
      <c r="AI261" s="56"/>
      <c r="AK261" s="56"/>
      <c r="AL261" s="56">
        <v>258</v>
      </c>
      <c r="AM261" s="28">
        <f t="shared" ca="1" si="234"/>
        <v>6.7753200374780542</v>
      </c>
      <c r="AN261" s="28">
        <f t="shared" ca="1" si="234"/>
        <v>3.6699650203006127</v>
      </c>
      <c r="AO261" s="28">
        <f t="shared" ca="1" si="234"/>
        <v>2.3178726444003863</v>
      </c>
      <c r="AP261" s="28">
        <f t="shared" ca="1" si="234"/>
        <v>1.6014392815857217</v>
      </c>
      <c r="AQ261" s="28">
        <f t="shared" ca="1" si="234"/>
        <v>1.4092665677954352</v>
      </c>
      <c r="AR261" s="28">
        <f t="shared" ca="1" si="234"/>
        <v>1.4092665677954352</v>
      </c>
      <c r="AS261" s="28">
        <f t="shared" ca="1" si="234"/>
        <v>1.4092665677954352</v>
      </c>
      <c r="AT261" s="28">
        <f t="shared" ca="1" si="234"/>
        <v>1.4092665677954352</v>
      </c>
      <c r="AU261" s="28">
        <f t="shared" ca="1" si="214"/>
        <v>1.4092665677954352</v>
      </c>
      <c r="AV261" s="28">
        <f t="shared" ca="1" si="235"/>
        <v>1.4092665677954352</v>
      </c>
      <c r="AW261" s="28">
        <f t="shared" ca="1" si="235"/>
        <v>1.4092665677954352</v>
      </c>
      <c r="AX261" s="28">
        <f t="shared" ca="1" si="235"/>
        <v>2.8185331355908705</v>
      </c>
      <c r="AY261" s="28">
        <f t="shared" ca="1" si="235"/>
        <v>4.2277997033863057</v>
      </c>
      <c r="AZ261" s="28">
        <f t="shared" ca="1" si="235"/>
        <v>7.0463328389771762</v>
      </c>
      <c r="BA261" s="28">
        <f t="shared" ca="1" si="192"/>
        <v>14.092665677954352</v>
      </c>
      <c r="BB261" s="28">
        <f t="shared" ca="1" si="192"/>
        <v>28.185331355908705</v>
      </c>
      <c r="BC261" s="28">
        <f t="shared" ca="1" si="192"/>
        <v>56.37066271181741</v>
      </c>
      <c r="BD261" s="28">
        <f t="shared" ca="1" si="192"/>
        <v>112.74132542363482</v>
      </c>
      <c r="BE261" s="28"/>
      <c r="BF261" s="28">
        <f t="shared" ca="1" si="184"/>
        <v>249.71211380560243</v>
      </c>
      <c r="BG261" s="28"/>
      <c r="BI261" s="28"/>
      <c r="BJ261" s="28"/>
      <c r="BK261" s="28"/>
      <c r="BL261" s="56">
        <v>258</v>
      </c>
      <c r="BM261" s="56">
        <f t="shared" ca="1" si="229"/>
        <v>5.7331046702617954</v>
      </c>
      <c r="BN261" s="56">
        <f t="shared" ca="1" si="229"/>
        <v>3.1054316963918058</v>
      </c>
      <c r="BO261" s="56">
        <f t="shared" ca="1" si="229"/>
        <v>1.9613252819316669</v>
      </c>
      <c r="BP261" s="56">
        <f t="shared" ca="1" si="229"/>
        <v>1.3550974675164242</v>
      </c>
      <c r="BQ261" s="56">
        <f t="shared" ca="1" si="229"/>
        <v>1.1924857714144534</v>
      </c>
      <c r="BR261" s="56">
        <f t="shared" ca="1" si="229"/>
        <v>1.1924857714144534</v>
      </c>
      <c r="BS261" s="56">
        <f t="shared" ca="1" si="229"/>
        <v>1.1924857714144534</v>
      </c>
      <c r="BT261" s="56">
        <f t="shared" ca="1" si="229"/>
        <v>1.1924857714144534</v>
      </c>
      <c r="BU261" s="56">
        <f t="shared" ca="1" si="229"/>
        <v>1.1924857714144534</v>
      </c>
      <c r="BV261" s="56">
        <f t="shared" ca="1" si="229"/>
        <v>1.1924857714144534</v>
      </c>
      <c r="BW261" s="56">
        <f t="shared" ca="1" si="229"/>
        <v>1.1924857714144534</v>
      </c>
      <c r="BX261" s="56">
        <f t="shared" ca="1" si="229"/>
        <v>2.3849715428289069</v>
      </c>
      <c r="BY261" s="56">
        <f t="shared" ca="1" si="229"/>
        <v>3.5774573142433597</v>
      </c>
      <c r="BZ261" s="56">
        <f t="shared" ca="1" si="229"/>
        <v>5.9624288570722666</v>
      </c>
      <c r="CA261" s="82">
        <f t="shared" ca="1" si="193"/>
        <v>11.924857714144533</v>
      </c>
      <c r="CB261" s="82">
        <f t="shared" ca="1" si="193"/>
        <v>23.849715428289066</v>
      </c>
      <c r="CC261" s="82">
        <f t="shared" ca="1" si="193"/>
        <v>47.699430856578132</v>
      </c>
      <c r="CD261" s="82">
        <f t="shared" ca="1" si="193"/>
        <v>95.398861713156265</v>
      </c>
      <c r="CE261" s="56">
        <f t="shared" ca="1" si="230"/>
        <v>0.59401262705162106</v>
      </c>
      <c r="CF261" s="56">
        <f t="shared" ca="1" si="230"/>
        <v>0.32175683965296137</v>
      </c>
      <c r="CG261" s="56">
        <f t="shared" ca="1" si="230"/>
        <v>0.2032148460966072</v>
      </c>
      <c r="CH261" s="56">
        <f t="shared" ca="1" si="230"/>
        <v>0.14040298457583769</v>
      </c>
      <c r="CI261" s="56">
        <f t="shared" ca="1" si="230"/>
        <v>0.12355462642673717</v>
      </c>
      <c r="CJ261" s="56">
        <f t="shared" ca="1" si="230"/>
        <v>0.12355462642673717</v>
      </c>
      <c r="CK261" s="56">
        <f t="shared" ca="1" si="230"/>
        <v>0.12355462642673717</v>
      </c>
      <c r="CL261" s="56">
        <f t="shared" ca="1" si="230"/>
        <v>0.12355462642673717</v>
      </c>
      <c r="CM261" s="56">
        <f t="shared" ca="1" si="230"/>
        <v>0.12355462642673717</v>
      </c>
      <c r="CN261" s="56">
        <f t="shared" ca="1" si="230"/>
        <v>0.12355462642673717</v>
      </c>
      <c r="CO261" s="56">
        <f t="shared" ca="1" si="230"/>
        <v>0.12355462642673717</v>
      </c>
      <c r="CP261" s="56">
        <f t="shared" ca="1" si="230"/>
        <v>0.24710925285347435</v>
      </c>
      <c r="CQ261" s="56">
        <f t="shared" ca="1" si="230"/>
        <v>0.37066387928021155</v>
      </c>
      <c r="CR261" s="56">
        <f t="shared" ca="1" si="230"/>
        <v>0.61777313213368601</v>
      </c>
      <c r="CS261" s="82">
        <f t="shared" ca="1" si="194"/>
        <v>1.235546264267372</v>
      </c>
      <c r="CT261" s="82">
        <f t="shared" ca="1" si="194"/>
        <v>2.471092528534744</v>
      </c>
      <c r="CU261" s="82">
        <f t="shared" ca="1" si="194"/>
        <v>4.9421850570694881</v>
      </c>
      <c r="CV261" s="82">
        <f t="shared" ca="1" si="194"/>
        <v>9.8843701141389761</v>
      </c>
      <c r="CW261" s="56">
        <f t="shared" ca="1" si="231"/>
        <v>0.32209614359999988</v>
      </c>
      <c r="CX261" s="56">
        <f t="shared" ca="1" si="231"/>
        <v>0.17446874444999994</v>
      </c>
      <c r="CY261" s="56">
        <f t="shared" ca="1" si="231"/>
        <v>0.11019078596842101</v>
      </c>
      <c r="CZ261" s="56">
        <f t="shared" ca="1" si="231"/>
        <v>7.6131815759999957E-2</v>
      </c>
      <c r="DA261" s="56">
        <f t="shared" ca="1" si="231"/>
        <v>6.6995997868799978E-2</v>
      </c>
      <c r="DB261" s="56">
        <f t="shared" ca="1" si="231"/>
        <v>6.6995997868799978E-2</v>
      </c>
      <c r="DC261" s="56">
        <f t="shared" ca="1" si="231"/>
        <v>6.6995997868799978E-2</v>
      </c>
      <c r="DD261" s="56">
        <f t="shared" ca="1" si="231"/>
        <v>6.6995997868799978E-2</v>
      </c>
      <c r="DE261" s="56">
        <f t="shared" ca="1" si="231"/>
        <v>6.6995997868799978E-2</v>
      </c>
      <c r="DF261" s="56">
        <f t="shared" ca="1" si="231"/>
        <v>6.6995997868799978E-2</v>
      </c>
      <c r="DG261" s="56">
        <f t="shared" ca="1" si="231"/>
        <v>6.6995997868799978E-2</v>
      </c>
      <c r="DH261" s="56">
        <f t="shared" ca="1" si="231"/>
        <v>0.13399199573759996</v>
      </c>
      <c r="DI261" s="56">
        <f t="shared" ca="1" si="231"/>
        <v>0.20098799360639996</v>
      </c>
      <c r="DJ261" s="56">
        <f t="shared" ca="1" si="231"/>
        <v>0.33497998934399997</v>
      </c>
      <c r="DK261" s="82">
        <f t="shared" ca="1" si="195"/>
        <v>0.66995997868799995</v>
      </c>
      <c r="DL261" s="82">
        <f t="shared" ca="1" si="195"/>
        <v>1.3399199573759999</v>
      </c>
      <c r="DM261" s="82">
        <f t="shared" ca="1" si="195"/>
        <v>2.6798399147519998</v>
      </c>
      <c r="DN261" s="82">
        <f t="shared" ca="1" si="195"/>
        <v>5.3596798295039996</v>
      </c>
      <c r="DO261" s="56">
        <f t="shared" ca="1" si="232"/>
        <v>9.7806822343364852E-2</v>
      </c>
      <c r="DP261" s="56">
        <f t="shared" ca="1" si="232"/>
        <v>5.2978695435989293E-2</v>
      </c>
      <c r="DQ261" s="56">
        <f t="shared" ca="1" si="232"/>
        <v>3.3460228696414289E-2</v>
      </c>
      <c r="DR261" s="56">
        <f t="shared" ca="1" si="232"/>
        <v>2.311797619024987E-2</v>
      </c>
      <c r="DS261" s="56">
        <f t="shared" ca="1" si="232"/>
        <v>2.034381904741989E-2</v>
      </c>
      <c r="DT261" s="56">
        <f t="shared" ca="1" si="232"/>
        <v>2.034381904741989E-2</v>
      </c>
      <c r="DU261" s="56">
        <f t="shared" ca="1" si="232"/>
        <v>2.034381904741989E-2</v>
      </c>
      <c r="DV261" s="56">
        <f t="shared" ca="1" si="232"/>
        <v>2.034381904741989E-2</v>
      </c>
      <c r="DW261" s="56">
        <f t="shared" ca="1" si="232"/>
        <v>2.034381904741989E-2</v>
      </c>
      <c r="DX261" s="56">
        <f t="shared" ca="1" si="232"/>
        <v>2.034381904741989E-2</v>
      </c>
      <c r="DY261" s="56">
        <f t="shared" ca="1" si="232"/>
        <v>2.034381904741989E-2</v>
      </c>
      <c r="DZ261" s="56">
        <f t="shared" ca="1" si="232"/>
        <v>4.068763809483978E-2</v>
      </c>
      <c r="EA261" s="56">
        <f t="shared" ca="1" si="232"/>
        <v>6.1031457142259667E-2</v>
      </c>
      <c r="EB261" s="56">
        <f t="shared" ca="1" si="232"/>
        <v>0.10171909523709945</v>
      </c>
      <c r="EC261" s="82">
        <f t="shared" ca="1" si="198"/>
        <v>0.20343819047419889</v>
      </c>
      <c r="ED261" s="82">
        <f t="shared" ca="1" si="198"/>
        <v>0.40687638094839779</v>
      </c>
      <c r="EE261" s="82">
        <f t="shared" ca="1" si="198"/>
        <v>0.81375276189679557</v>
      </c>
      <c r="EF261" s="82">
        <f t="shared" ca="1" si="196"/>
        <v>1.6275055237935911</v>
      </c>
      <c r="EG261" s="56">
        <f t="shared" ca="1" si="233"/>
        <v>2.8299774221273059E-2</v>
      </c>
      <c r="EH261" s="56">
        <f t="shared" ca="1" si="233"/>
        <v>1.5329044369856241E-2</v>
      </c>
      <c r="EI261" s="56">
        <f t="shared" ca="1" si="233"/>
        <v>9.6815017072776257E-3</v>
      </c>
      <c r="EJ261" s="56">
        <f t="shared" ca="1" si="233"/>
        <v>6.6890375432099953E-3</v>
      </c>
      <c r="EK261" s="56">
        <f t="shared" ca="1" si="233"/>
        <v>5.8863530380247964E-3</v>
      </c>
      <c r="EL261" s="56">
        <f t="shared" ca="1" si="233"/>
        <v>5.8863530380247964E-3</v>
      </c>
      <c r="EM261" s="56">
        <f t="shared" ca="1" si="233"/>
        <v>5.8863530380247964E-3</v>
      </c>
      <c r="EN261" s="56">
        <f t="shared" ca="1" si="233"/>
        <v>5.8863530380247964E-3</v>
      </c>
      <c r="EO261" s="56">
        <f t="shared" ca="1" si="233"/>
        <v>5.8863530380247964E-3</v>
      </c>
      <c r="EP261" s="56">
        <f t="shared" ca="1" si="233"/>
        <v>5.8863530380247964E-3</v>
      </c>
      <c r="EQ261" s="56">
        <f t="shared" ca="1" si="233"/>
        <v>5.8863530380247964E-3</v>
      </c>
      <c r="ER261" s="56">
        <f t="shared" ca="1" si="233"/>
        <v>1.1772706076049593E-2</v>
      </c>
      <c r="ES261" s="56">
        <f t="shared" ca="1" si="233"/>
        <v>1.7659059114074387E-2</v>
      </c>
      <c r="ET261" s="56">
        <f t="shared" ca="1" si="233"/>
        <v>2.9431765190123985E-2</v>
      </c>
      <c r="EU261" s="82">
        <f t="shared" ca="1" si="199"/>
        <v>5.8863530380247969E-2</v>
      </c>
      <c r="EV261" s="82">
        <f t="shared" ca="1" si="199"/>
        <v>0.11772706076049594</v>
      </c>
      <c r="EW261" s="82">
        <f t="shared" ca="1" si="199"/>
        <v>0.23545412152099188</v>
      </c>
      <c r="EX261" s="82">
        <f t="shared" ca="1" si="197"/>
        <v>0.47090824304198375</v>
      </c>
    </row>
    <row r="262" spans="19:154" x14ac:dyDescent="0.15">
      <c r="S262" s="56">
        <v>259</v>
      </c>
      <c r="T262" s="40">
        <f>引用信息!W281</f>
        <v>134.13298554155551</v>
      </c>
      <c r="U262" s="40">
        <f>引用信息!X281</f>
        <v>9.5416707474475544</v>
      </c>
      <c r="V262" s="40">
        <f>引用信息!Y281</f>
        <v>3.809321999999999</v>
      </c>
      <c r="W262" s="40">
        <f>引用信息!Z281</f>
        <v>1.0219637157468748</v>
      </c>
      <c r="X262" s="40">
        <f>引用信息!AA281</f>
        <v>0.29569862024999988</v>
      </c>
      <c r="Y262" s="37">
        <f>IF(INT(求节点($J$4:$J$21,$I$4:$I$21,节奏总纲!AD262))&gt;$I$21,$I$21,INT(求节点($J$4:$J$21,$I$4:$I$21,节奏总纲!AD262)))</f>
        <v>18</v>
      </c>
      <c r="Z262" s="37">
        <f>IF(INT(求节点($J$4:$J$21,$I$4:$I$21,节奏总纲!AE262))&gt;$I$21,$I$21,INT(求节点($J$4:$J$21,$I$4:$I$21,节奏总纲!AE262)))</f>
        <v>18</v>
      </c>
      <c r="AA262" s="37">
        <f>IF(INT(求节点($J$4:$J$21,$I$4:$I$21,节奏总纲!AF262))&gt;$I$21,$I$21,INT(求节点($J$4:$J$21,$I$4:$I$21,节奏总纲!AF262)))</f>
        <v>18</v>
      </c>
      <c r="AB262" s="37">
        <f>IF(INT(求节点($J$4:$J$21,$I$4:$I$21,节奏总纲!AG262))&gt;$I$21,$I$21,INT(求节点($J$4:$J$21,$I$4:$I$21,节奏总纲!AG262)))</f>
        <v>18</v>
      </c>
      <c r="AC262" s="37">
        <f>IF(INT(求节点($J$4:$J$21,$I$4:$I$21,节奏总纲!AH262))&gt;$I$21,$I$21,INT(求节点($J$4:$J$21,$I$4:$I$21,节奏总纲!AH262)))</f>
        <v>18</v>
      </c>
      <c r="AD262" s="56">
        <f>('[2]功能-行军令'!F$7+'[2]功能-行军令'!F$14+24*60/'[2]功能-行军令'!$F$18)*'[2]功能-行军令'!$AJ$7</f>
        <v>27.599999999999998</v>
      </c>
      <c r="AE262" s="56">
        <f>('[2]功能-行军令'!G$7+'[2]功能-行军令'!G$14+24*60/'[2]功能-行军令'!$F$18)*'[2]功能-行军令'!$AJ$7</f>
        <v>40.199999999999996</v>
      </c>
      <c r="AF262" s="56">
        <f>('[2]功能-行军令'!H$7+'[2]功能-行军令'!H$14+24*60/'[2]功能-行军令'!$F$18)*'[2]功能-行军令'!$AJ$7</f>
        <v>54.6</v>
      </c>
      <c r="AG262" s="56">
        <f>('[2]功能-行军令'!I$7+'[2]功能-行军令'!I$14+24*60/'[2]功能-行军令'!$F$18)*'[2]功能-行军令'!$AJ$7</f>
        <v>61.8</v>
      </c>
      <c r="AH262" s="56">
        <f>('[2]功能-行军令'!J$7+'[2]功能-行军令'!J$14+24*60/'[2]功能-行军令'!$F$18)*'[2]功能-行军令'!$AJ$7</f>
        <v>61.8</v>
      </c>
      <c r="AI262" s="56"/>
      <c r="AK262" s="56"/>
      <c r="AL262" s="56">
        <v>259</v>
      </c>
      <c r="AM262" s="28">
        <f t="shared" ca="1" si="234"/>
        <v>6.7308708900906629</v>
      </c>
      <c r="AN262" s="28">
        <f t="shared" ca="1" si="234"/>
        <v>3.6458883987991091</v>
      </c>
      <c r="AO262" s="28">
        <f t="shared" ca="1" si="234"/>
        <v>2.3026663571362795</v>
      </c>
      <c r="AP262" s="28">
        <f t="shared" ca="1" si="234"/>
        <v>1.5909331194759746</v>
      </c>
      <c r="AQ262" s="28">
        <f t="shared" ca="1" si="234"/>
        <v>1.4000211451388578</v>
      </c>
      <c r="AR262" s="28">
        <f t="shared" ca="1" si="234"/>
        <v>1.4000211451388578</v>
      </c>
      <c r="AS262" s="28">
        <f t="shared" ca="1" si="234"/>
        <v>1.4000211451388578</v>
      </c>
      <c r="AT262" s="28">
        <f t="shared" ca="1" si="234"/>
        <v>1.4000211451388578</v>
      </c>
      <c r="AU262" s="28">
        <f t="shared" ca="1" si="214"/>
        <v>1.4000211451388578</v>
      </c>
      <c r="AV262" s="28">
        <f t="shared" ca="1" si="235"/>
        <v>1.4000211451388578</v>
      </c>
      <c r="AW262" s="28">
        <f t="shared" ca="1" si="235"/>
        <v>1.4000211451388578</v>
      </c>
      <c r="AX262" s="28">
        <f t="shared" ca="1" si="235"/>
        <v>2.8000422902777156</v>
      </c>
      <c r="AY262" s="28">
        <f t="shared" ca="1" si="235"/>
        <v>4.2000634354165731</v>
      </c>
      <c r="AZ262" s="28">
        <f t="shared" ca="1" si="235"/>
        <v>7.00010572569429</v>
      </c>
      <c r="BA262" s="28">
        <f t="shared" ca="1" si="192"/>
        <v>14.00021145138858</v>
      </c>
      <c r="BB262" s="28">
        <f t="shared" ca="1" si="192"/>
        <v>28.00042290277716</v>
      </c>
      <c r="BC262" s="28">
        <f t="shared" ca="1" si="192"/>
        <v>56.00084580555432</v>
      </c>
      <c r="BD262" s="28">
        <f t="shared" ca="1" si="192"/>
        <v>112.00169161110864</v>
      </c>
      <c r="BE262" s="28"/>
      <c r="BF262" s="28">
        <f t="shared" ca="1" si="184"/>
        <v>248.0738900036913</v>
      </c>
      <c r="BG262" s="28"/>
      <c r="BI262" s="28"/>
      <c r="BJ262" s="28"/>
      <c r="BK262" s="28"/>
      <c r="BL262" s="56">
        <v>259</v>
      </c>
      <c r="BM262" s="56">
        <f t="shared" ca="1" si="229"/>
        <v>5.6954929245337418</v>
      </c>
      <c r="BN262" s="56">
        <f t="shared" ca="1" si="229"/>
        <v>3.0850586674557765</v>
      </c>
      <c r="BO262" s="56">
        <f t="shared" ca="1" si="229"/>
        <v>1.9484581057615431</v>
      </c>
      <c r="BP262" s="56">
        <f t="shared" ca="1" si="229"/>
        <v>1.346207418526157</v>
      </c>
      <c r="BQ262" s="56">
        <f t="shared" ca="1" si="229"/>
        <v>1.1846625283030183</v>
      </c>
      <c r="BR262" s="56">
        <f t="shared" ca="1" si="229"/>
        <v>1.1846625283030183</v>
      </c>
      <c r="BS262" s="56">
        <f t="shared" ca="1" si="229"/>
        <v>1.1846625283030183</v>
      </c>
      <c r="BT262" s="56">
        <f t="shared" ca="1" si="229"/>
        <v>1.1846625283030183</v>
      </c>
      <c r="BU262" s="56">
        <f t="shared" ca="1" si="229"/>
        <v>1.1846625283030183</v>
      </c>
      <c r="BV262" s="56">
        <f t="shared" ca="1" si="229"/>
        <v>1.1846625283030183</v>
      </c>
      <c r="BW262" s="56">
        <f t="shared" ca="1" si="229"/>
        <v>1.1846625283030183</v>
      </c>
      <c r="BX262" s="56">
        <f t="shared" ca="1" si="229"/>
        <v>2.3693250566060367</v>
      </c>
      <c r="BY262" s="56">
        <f t="shared" ca="1" si="229"/>
        <v>3.5539875849090539</v>
      </c>
      <c r="BZ262" s="56">
        <f t="shared" ca="1" si="229"/>
        <v>5.9233126415150918</v>
      </c>
      <c r="CA262" s="82">
        <f t="shared" ca="1" si="193"/>
        <v>11.846625283030184</v>
      </c>
      <c r="CB262" s="82">
        <f t="shared" ca="1" si="193"/>
        <v>23.693250566060367</v>
      </c>
      <c r="CC262" s="82">
        <f t="shared" ca="1" si="193"/>
        <v>47.386501132120735</v>
      </c>
      <c r="CD262" s="82">
        <f t="shared" ca="1" si="193"/>
        <v>94.77300226424147</v>
      </c>
      <c r="CE262" s="56">
        <f t="shared" ca="1" si="230"/>
        <v>0.59011563699598724</v>
      </c>
      <c r="CF262" s="56">
        <f t="shared" ca="1" si="230"/>
        <v>0.31964597003949308</v>
      </c>
      <c r="CG262" s="56">
        <f t="shared" ca="1" si="230"/>
        <v>0.20188166528810089</v>
      </c>
      <c r="CH262" s="56">
        <f t="shared" ca="1" si="230"/>
        <v>0.13948187783541513</v>
      </c>
      <c r="CI262" s="56">
        <f t="shared" ca="1" si="230"/>
        <v>0.12274405249516533</v>
      </c>
      <c r="CJ262" s="56">
        <f t="shared" ca="1" si="230"/>
        <v>0.12274405249516533</v>
      </c>
      <c r="CK262" s="56">
        <f t="shared" ca="1" si="230"/>
        <v>0.12274405249516533</v>
      </c>
      <c r="CL262" s="56">
        <f t="shared" ca="1" si="230"/>
        <v>0.12274405249516533</v>
      </c>
      <c r="CM262" s="56">
        <f t="shared" ca="1" si="230"/>
        <v>0.12274405249516533</v>
      </c>
      <c r="CN262" s="56">
        <f t="shared" ca="1" si="230"/>
        <v>0.12274405249516533</v>
      </c>
      <c r="CO262" s="56">
        <f t="shared" ca="1" si="230"/>
        <v>0.12274405249516533</v>
      </c>
      <c r="CP262" s="56">
        <f t="shared" ca="1" si="230"/>
        <v>0.24548810499033066</v>
      </c>
      <c r="CQ262" s="56">
        <f t="shared" ca="1" si="230"/>
        <v>0.36823215748549598</v>
      </c>
      <c r="CR262" s="56">
        <f t="shared" ca="1" si="230"/>
        <v>0.61372026247582667</v>
      </c>
      <c r="CS262" s="82">
        <f t="shared" ca="1" si="194"/>
        <v>1.2274405249516533</v>
      </c>
      <c r="CT262" s="82">
        <f t="shared" ca="1" si="194"/>
        <v>2.4548810499033067</v>
      </c>
      <c r="CU262" s="82">
        <f t="shared" ca="1" si="194"/>
        <v>4.9097620998066134</v>
      </c>
      <c r="CV262" s="82">
        <f t="shared" ca="1" si="194"/>
        <v>9.8195241996132268</v>
      </c>
      <c r="CW262" s="56">
        <f t="shared" ca="1" si="231"/>
        <v>0.31998304799999988</v>
      </c>
      <c r="CX262" s="56">
        <f t="shared" ca="1" si="231"/>
        <v>0.17332415099999995</v>
      </c>
      <c r="CY262" s="56">
        <f t="shared" ca="1" si="231"/>
        <v>0.10946788484210523</v>
      </c>
      <c r="CZ262" s="56">
        <f t="shared" ca="1" si="231"/>
        <v>7.5632356799999967E-2</v>
      </c>
      <c r="DA262" s="56">
        <f t="shared" ca="1" si="231"/>
        <v>6.6556473983999984E-2</v>
      </c>
      <c r="DB262" s="56">
        <f t="shared" ca="1" si="231"/>
        <v>6.6556473983999984E-2</v>
      </c>
      <c r="DC262" s="56">
        <f t="shared" ca="1" si="231"/>
        <v>6.6556473983999984E-2</v>
      </c>
      <c r="DD262" s="56">
        <f t="shared" ca="1" si="231"/>
        <v>6.6556473983999984E-2</v>
      </c>
      <c r="DE262" s="56">
        <f t="shared" ca="1" si="231"/>
        <v>6.6556473983999984E-2</v>
      </c>
      <c r="DF262" s="56">
        <f t="shared" ca="1" si="231"/>
        <v>6.6556473983999984E-2</v>
      </c>
      <c r="DG262" s="56">
        <f t="shared" ca="1" si="231"/>
        <v>6.6556473983999984E-2</v>
      </c>
      <c r="DH262" s="56">
        <f t="shared" ca="1" si="231"/>
        <v>0.13311294796799997</v>
      </c>
      <c r="DI262" s="56">
        <f t="shared" ca="1" si="231"/>
        <v>0.19966942195199994</v>
      </c>
      <c r="DJ262" s="56">
        <f t="shared" ca="1" si="231"/>
        <v>0.33278236991999993</v>
      </c>
      <c r="DK262" s="82">
        <f t="shared" ca="1" si="195"/>
        <v>0.66556473983999986</v>
      </c>
      <c r="DL262" s="82">
        <f t="shared" ca="1" si="195"/>
        <v>1.3311294796799997</v>
      </c>
      <c r="DM262" s="82">
        <f t="shared" ca="1" si="195"/>
        <v>2.6622589593599995</v>
      </c>
      <c r="DN262" s="82">
        <f t="shared" ca="1" si="195"/>
        <v>5.3245179187199989</v>
      </c>
      <c r="DO262" s="56">
        <f t="shared" ca="1" si="232"/>
        <v>9.7165165589472094E-2</v>
      </c>
      <c r="DP262" s="56">
        <f t="shared" ca="1" si="232"/>
        <v>5.2631131360964055E-2</v>
      </c>
      <c r="DQ262" s="56">
        <f t="shared" ca="1" si="232"/>
        <v>3.3240714543766772E-2</v>
      </c>
      <c r="DR262" s="56">
        <f t="shared" ca="1" si="232"/>
        <v>2.2966311866602494E-2</v>
      </c>
      <c r="DS262" s="56">
        <f t="shared" ca="1" si="232"/>
        <v>2.0210354442610195E-2</v>
      </c>
      <c r="DT262" s="56">
        <f t="shared" ca="1" si="232"/>
        <v>2.0210354442610195E-2</v>
      </c>
      <c r="DU262" s="56">
        <f t="shared" ca="1" si="232"/>
        <v>2.0210354442610195E-2</v>
      </c>
      <c r="DV262" s="56">
        <f t="shared" ca="1" si="232"/>
        <v>2.0210354442610195E-2</v>
      </c>
      <c r="DW262" s="56">
        <f t="shared" ca="1" si="232"/>
        <v>2.0210354442610195E-2</v>
      </c>
      <c r="DX262" s="56">
        <f t="shared" ca="1" si="232"/>
        <v>2.0210354442610195E-2</v>
      </c>
      <c r="DY262" s="56">
        <f t="shared" ca="1" si="232"/>
        <v>2.0210354442610195E-2</v>
      </c>
      <c r="DZ262" s="56">
        <f t="shared" ca="1" si="232"/>
        <v>4.042070888522039E-2</v>
      </c>
      <c r="EA262" s="56">
        <f t="shared" ca="1" si="232"/>
        <v>6.0631063327830581E-2</v>
      </c>
      <c r="EB262" s="56">
        <f t="shared" ca="1" si="232"/>
        <v>0.10105177221305098</v>
      </c>
      <c r="EC262" s="82">
        <f t="shared" ca="1" si="198"/>
        <v>0.20210354442610196</v>
      </c>
      <c r="ED262" s="82">
        <f t="shared" ca="1" si="198"/>
        <v>0.40420708885220391</v>
      </c>
      <c r="EE262" s="82">
        <f t="shared" ca="1" si="198"/>
        <v>0.80841417770440782</v>
      </c>
      <c r="EF262" s="82">
        <f t="shared" ca="1" si="196"/>
        <v>1.6168283554088156</v>
      </c>
      <c r="EG262" s="56">
        <f t="shared" ca="1" si="233"/>
        <v>2.8114114971461528E-2</v>
      </c>
      <c r="EH262" s="56">
        <f t="shared" ca="1" si="233"/>
        <v>1.5228478942874995E-2</v>
      </c>
      <c r="EI262" s="56">
        <f t="shared" ca="1" si="233"/>
        <v>9.6179867007631543E-3</v>
      </c>
      <c r="EJ262" s="56">
        <f t="shared" ca="1" si="233"/>
        <v>6.6451544477999971E-3</v>
      </c>
      <c r="EK262" s="56">
        <f t="shared" ca="1" si="233"/>
        <v>5.8477359140639978E-3</v>
      </c>
      <c r="EL262" s="56">
        <f t="shared" ca="1" si="233"/>
        <v>5.8477359140639978E-3</v>
      </c>
      <c r="EM262" s="56">
        <f t="shared" ca="1" si="233"/>
        <v>5.8477359140639978E-3</v>
      </c>
      <c r="EN262" s="56">
        <f t="shared" ca="1" si="233"/>
        <v>5.8477359140639978E-3</v>
      </c>
      <c r="EO262" s="56">
        <f t="shared" ca="1" si="233"/>
        <v>5.8477359140639978E-3</v>
      </c>
      <c r="EP262" s="56">
        <f t="shared" ca="1" si="233"/>
        <v>5.8477359140639978E-3</v>
      </c>
      <c r="EQ262" s="56">
        <f t="shared" ca="1" si="233"/>
        <v>5.8477359140639978E-3</v>
      </c>
      <c r="ER262" s="56">
        <f t="shared" ca="1" si="233"/>
        <v>1.1695471828127996E-2</v>
      </c>
      <c r="ES262" s="56">
        <f t="shared" ca="1" si="233"/>
        <v>1.7543207742191994E-2</v>
      </c>
      <c r="ET262" s="56">
        <f t="shared" ca="1" si="233"/>
        <v>2.9238679570319989E-2</v>
      </c>
      <c r="EU262" s="82">
        <f t="shared" ca="1" si="199"/>
        <v>5.8477359140639978E-2</v>
      </c>
      <c r="EV262" s="82">
        <f t="shared" ca="1" si="199"/>
        <v>0.11695471828127996</v>
      </c>
      <c r="EW262" s="82">
        <f t="shared" ca="1" si="199"/>
        <v>0.23390943656255991</v>
      </c>
      <c r="EX262" s="82">
        <f t="shared" ca="1" si="197"/>
        <v>0.46781887312511983</v>
      </c>
    </row>
    <row r="263" spans="19:154" x14ac:dyDescent="0.15">
      <c r="S263" s="56">
        <v>260</v>
      </c>
      <c r="T263" s="40">
        <f>引用信息!W282</f>
        <v>133.24720167477167</v>
      </c>
      <c r="U263" s="40">
        <f>引用信息!X282</f>
        <v>9.4786597142096927</v>
      </c>
      <c r="V263" s="40">
        <f>引用信息!Y282</f>
        <v>3.7841660999999989</v>
      </c>
      <c r="W263" s="40">
        <f>引用信息!Z282</f>
        <v>1.0152148987560936</v>
      </c>
      <c r="X263" s="40">
        <f>引用信息!AA282</f>
        <v>0.29374589351249986</v>
      </c>
      <c r="Y263" s="37">
        <f>IF(INT(求节点($J$4:$J$21,$I$4:$I$21,节奏总纲!AD263))&gt;$I$21,$I$21,INT(求节点($J$4:$J$21,$I$4:$I$21,节奏总纲!AD263)))</f>
        <v>18</v>
      </c>
      <c r="Z263" s="37">
        <f>IF(INT(求节点($J$4:$J$21,$I$4:$I$21,节奏总纲!AE263))&gt;$I$21,$I$21,INT(求节点($J$4:$J$21,$I$4:$I$21,节奏总纲!AE263)))</f>
        <v>18</v>
      </c>
      <c r="AA263" s="37">
        <f>IF(INT(求节点($J$4:$J$21,$I$4:$I$21,节奏总纲!AF263))&gt;$I$21,$I$21,INT(求节点($J$4:$J$21,$I$4:$I$21,节奏总纲!AF263)))</f>
        <v>18</v>
      </c>
      <c r="AB263" s="37">
        <f>IF(INT(求节点($J$4:$J$21,$I$4:$I$21,节奏总纲!AG263))&gt;$I$21,$I$21,INT(求节点($J$4:$J$21,$I$4:$I$21,节奏总纲!AG263)))</f>
        <v>18</v>
      </c>
      <c r="AC263" s="37">
        <f>IF(INT(求节点($J$4:$J$21,$I$4:$I$21,节奏总纲!AH263))&gt;$I$21,$I$21,INT(求节点($J$4:$J$21,$I$4:$I$21,节奏总纲!AH263)))</f>
        <v>18</v>
      </c>
      <c r="AD263" s="56">
        <f>('[2]功能-行军令'!F$7+'[2]功能-行军令'!F$14+24*60/'[2]功能-行军令'!$F$18)*'[2]功能-行军令'!$AJ$7</f>
        <v>27.599999999999998</v>
      </c>
      <c r="AE263" s="56">
        <f>('[2]功能-行军令'!G$7+'[2]功能-行军令'!G$14+24*60/'[2]功能-行军令'!$F$18)*'[2]功能-行军令'!$AJ$7</f>
        <v>40.199999999999996</v>
      </c>
      <c r="AF263" s="56">
        <f>('[2]功能-行军令'!H$7+'[2]功能-行军令'!H$14+24*60/'[2]功能-行军令'!$F$18)*'[2]功能-行军令'!$AJ$7</f>
        <v>54.6</v>
      </c>
      <c r="AG263" s="56">
        <f>('[2]功能-行军令'!I$7+'[2]功能-行军令'!I$14+24*60/'[2]功能-行军令'!$F$18)*'[2]功能-行军令'!$AJ$7</f>
        <v>61.8</v>
      </c>
      <c r="AH263" s="56">
        <f>('[2]功能-行军令'!J$7+'[2]功能-行军令'!J$14+24*60/'[2]功能-行军令'!$F$18)*'[2]功能-行军令'!$AJ$7</f>
        <v>61.8</v>
      </c>
      <c r="AI263" s="56"/>
      <c r="AK263" s="56"/>
      <c r="AL263" s="56">
        <v>260</v>
      </c>
      <c r="AM263" s="28">
        <f t="shared" ca="1" si="234"/>
        <v>6.6864217427032724</v>
      </c>
      <c r="AN263" s="28">
        <f t="shared" ca="1" si="234"/>
        <v>3.6218117772976055</v>
      </c>
      <c r="AO263" s="28">
        <f t="shared" ca="1" si="234"/>
        <v>2.2874600698721723</v>
      </c>
      <c r="AP263" s="28">
        <f t="shared" ca="1" si="234"/>
        <v>1.5804269573662277</v>
      </c>
      <c r="AQ263" s="28">
        <f t="shared" ca="1" si="234"/>
        <v>1.3907757224822808</v>
      </c>
      <c r="AR263" s="28">
        <f t="shared" ca="1" si="234"/>
        <v>1.3907757224822808</v>
      </c>
      <c r="AS263" s="28">
        <f t="shared" ca="1" si="234"/>
        <v>1.3907757224822808</v>
      </c>
      <c r="AT263" s="28">
        <f t="shared" ca="1" si="234"/>
        <v>1.3907757224822808</v>
      </c>
      <c r="AU263" s="28">
        <f t="shared" ca="1" si="214"/>
        <v>1.3907757224822808</v>
      </c>
      <c r="AV263" s="28">
        <f t="shared" ca="1" si="235"/>
        <v>1.3907757224822808</v>
      </c>
      <c r="AW263" s="28">
        <f t="shared" ca="1" si="235"/>
        <v>1.3907757224822808</v>
      </c>
      <c r="AX263" s="28">
        <f t="shared" ca="1" si="235"/>
        <v>2.7815514449645615</v>
      </c>
      <c r="AY263" s="28">
        <f t="shared" ca="1" si="235"/>
        <v>4.1723271674468423</v>
      </c>
      <c r="AZ263" s="28">
        <f t="shared" ca="1" si="235"/>
        <v>6.953878612411402</v>
      </c>
      <c r="BA263" s="28">
        <f t="shared" ca="1" si="192"/>
        <v>13.907757224822804</v>
      </c>
      <c r="BB263" s="28">
        <f t="shared" ca="1" si="192"/>
        <v>27.815514449645608</v>
      </c>
      <c r="BC263" s="28">
        <f t="shared" ca="1" si="192"/>
        <v>55.631028899291216</v>
      </c>
      <c r="BD263" s="28">
        <f t="shared" ca="1" si="192"/>
        <v>111.26205779858243</v>
      </c>
      <c r="BE263" s="28"/>
      <c r="BF263" s="28">
        <f t="shared" ca="1" si="184"/>
        <v>246.43566620178012</v>
      </c>
      <c r="BG263" s="28"/>
      <c r="BI263" s="28"/>
      <c r="BJ263" s="28"/>
      <c r="BK263" s="28"/>
      <c r="BL263" s="56">
        <v>260</v>
      </c>
      <c r="BM263" s="56">
        <f t="shared" ca="1" si="229"/>
        <v>5.65788117880569</v>
      </c>
      <c r="BN263" s="56">
        <f t="shared" ca="1" si="229"/>
        <v>3.0646856385197485</v>
      </c>
      <c r="BO263" s="56">
        <f t="shared" ca="1" si="229"/>
        <v>1.9355909295914202</v>
      </c>
      <c r="BP263" s="56">
        <f t="shared" ca="1" si="229"/>
        <v>1.3373173695358902</v>
      </c>
      <c r="BQ263" s="56">
        <f t="shared" ca="1" si="229"/>
        <v>1.1768392851915834</v>
      </c>
      <c r="BR263" s="56">
        <f t="shared" ca="1" si="229"/>
        <v>1.1768392851915834</v>
      </c>
      <c r="BS263" s="56">
        <f t="shared" ca="1" si="229"/>
        <v>1.1768392851915834</v>
      </c>
      <c r="BT263" s="56">
        <f t="shared" ca="1" si="229"/>
        <v>1.1768392851915834</v>
      </c>
      <c r="BU263" s="56">
        <f t="shared" ca="1" si="229"/>
        <v>1.1768392851915834</v>
      </c>
      <c r="BV263" s="56">
        <f t="shared" ca="1" si="229"/>
        <v>1.1768392851915834</v>
      </c>
      <c r="BW263" s="56">
        <f t="shared" ca="1" si="229"/>
        <v>1.1768392851915834</v>
      </c>
      <c r="BX263" s="56">
        <f t="shared" ca="1" si="229"/>
        <v>2.3536785703831669</v>
      </c>
      <c r="BY263" s="56">
        <f t="shared" ca="1" si="229"/>
        <v>3.5305178555747498</v>
      </c>
      <c r="BZ263" s="56">
        <f t="shared" ca="1" si="229"/>
        <v>5.8841964259579163</v>
      </c>
      <c r="CA263" s="82">
        <f t="shared" ca="1" si="193"/>
        <v>11.768392851915833</v>
      </c>
      <c r="CB263" s="82">
        <f t="shared" ca="1" si="193"/>
        <v>23.536785703831665</v>
      </c>
      <c r="CC263" s="82">
        <f t="shared" ca="1" si="193"/>
        <v>47.07357140766333</v>
      </c>
      <c r="CD263" s="82">
        <f t="shared" ca="1" si="193"/>
        <v>94.14714281532666</v>
      </c>
      <c r="CE263" s="56">
        <f t="shared" ca="1" si="230"/>
        <v>0.58621864694035331</v>
      </c>
      <c r="CF263" s="56">
        <f t="shared" ca="1" si="230"/>
        <v>0.31753510042602467</v>
      </c>
      <c r="CG263" s="56">
        <f t="shared" ca="1" si="230"/>
        <v>0.20054848447959453</v>
      </c>
      <c r="CH263" s="56">
        <f t="shared" ca="1" si="230"/>
        <v>0.13856077109499257</v>
      </c>
      <c r="CI263" s="56">
        <f t="shared" ca="1" si="230"/>
        <v>0.12193347856359348</v>
      </c>
      <c r="CJ263" s="56">
        <f t="shared" ca="1" si="230"/>
        <v>0.12193347856359348</v>
      </c>
      <c r="CK263" s="56">
        <f t="shared" ca="1" si="230"/>
        <v>0.12193347856359348</v>
      </c>
      <c r="CL263" s="56">
        <f t="shared" ca="1" si="230"/>
        <v>0.12193347856359348</v>
      </c>
      <c r="CM263" s="56">
        <f t="shared" ca="1" si="230"/>
        <v>0.12193347856359348</v>
      </c>
      <c r="CN263" s="56">
        <f t="shared" ca="1" si="230"/>
        <v>0.12193347856359348</v>
      </c>
      <c r="CO263" s="56">
        <f t="shared" ca="1" si="230"/>
        <v>0.12193347856359348</v>
      </c>
      <c r="CP263" s="56">
        <f t="shared" ca="1" si="230"/>
        <v>0.24386695712718695</v>
      </c>
      <c r="CQ263" s="56">
        <f t="shared" ca="1" si="230"/>
        <v>0.36580043569078036</v>
      </c>
      <c r="CR263" s="56">
        <f t="shared" ca="1" si="230"/>
        <v>0.60966739281796745</v>
      </c>
      <c r="CS263" s="82">
        <f t="shared" ca="1" si="194"/>
        <v>1.2193347856359349</v>
      </c>
      <c r="CT263" s="82">
        <f t="shared" ca="1" si="194"/>
        <v>2.4386695712718698</v>
      </c>
      <c r="CU263" s="82">
        <f t="shared" ca="1" si="194"/>
        <v>4.8773391425437396</v>
      </c>
      <c r="CV263" s="82">
        <f t="shared" ca="1" si="194"/>
        <v>9.7546782850874791</v>
      </c>
      <c r="CW263" s="56">
        <f t="shared" ca="1" si="231"/>
        <v>0.31786995239999993</v>
      </c>
      <c r="CX263" s="56">
        <f t="shared" ca="1" si="231"/>
        <v>0.17217955754999995</v>
      </c>
      <c r="CY263" s="56">
        <f t="shared" ca="1" si="231"/>
        <v>0.10874498371578945</v>
      </c>
      <c r="CZ263" s="56">
        <f t="shared" ca="1" si="231"/>
        <v>7.5132897839999976E-2</v>
      </c>
      <c r="DA263" s="56">
        <f t="shared" ca="1" si="231"/>
        <v>6.6116950099199989E-2</v>
      </c>
      <c r="DB263" s="56">
        <f t="shared" ca="1" si="231"/>
        <v>6.6116950099199989E-2</v>
      </c>
      <c r="DC263" s="56">
        <f t="shared" ca="1" si="231"/>
        <v>6.6116950099199989E-2</v>
      </c>
      <c r="DD263" s="56">
        <f t="shared" ca="1" si="231"/>
        <v>6.6116950099199989E-2</v>
      </c>
      <c r="DE263" s="56">
        <f t="shared" ca="1" si="231"/>
        <v>6.6116950099199989E-2</v>
      </c>
      <c r="DF263" s="56">
        <f t="shared" ca="1" si="231"/>
        <v>6.6116950099199989E-2</v>
      </c>
      <c r="DG263" s="56">
        <f t="shared" ca="1" si="231"/>
        <v>6.6116950099199989E-2</v>
      </c>
      <c r="DH263" s="56">
        <f t="shared" ca="1" si="231"/>
        <v>0.13223390019839998</v>
      </c>
      <c r="DI263" s="56">
        <f t="shared" ca="1" si="231"/>
        <v>0.19835085029759994</v>
      </c>
      <c r="DJ263" s="56">
        <f t="shared" ca="1" si="231"/>
        <v>0.33058475049599995</v>
      </c>
      <c r="DK263" s="82">
        <f t="shared" ca="1" si="195"/>
        <v>0.66116950099199989</v>
      </c>
      <c r="DL263" s="82">
        <f t="shared" ca="1" si="195"/>
        <v>1.3223390019839998</v>
      </c>
      <c r="DM263" s="82">
        <f t="shared" ca="1" si="195"/>
        <v>2.6446780039679996</v>
      </c>
      <c r="DN263" s="82">
        <f t="shared" ca="1" si="195"/>
        <v>5.2893560079359991</v>
      </c>
      <c r="DO263" s="56">
        <f t="shared" ca="1" si="232"/>
        <v>9.652350883557935E-2</v>
      </c>
      <c r="DP263" s="56">
        <f t="shared" ca="1" si="232"/>
        <v>5.228356728593881E-2</v>
      </c>
      <c r="DQ263" s="56">
        <f t="shared" ca="1" si="232"/>
        <v>3.3021200391119249E-2</v>
      </c>
      <c r="DR263" s="56">
        <f t="shared" ca="1" si="232"/>
        <v>2.2814647542955115E-2</v>
      </c>
      <c r="DS263" s="56">
        <f t="shared" ca="1" si="232"/>
        <v>2.0076889837800503E-2</v>
      </c>
      <c r="DT263" s="56">
        <f t="shared" ca="1" si="232"/>
        <v>2.0076889837800503E-2</v>
      </c>
      <c r="DU263" s="56">
        <f t="shared" ca="1" si="232"/>
        <v>2.0076889837800503E-2</v>
      </c>
      <c r="DV263" s="56">
        <f t="shared" ca="1" si="232"/>
        <v>2.0076889837800503E-2</v>
      </c>
      <c r="DW263" s="56">
        <f t="shared" ca="1" si="232"/>
        <v>2.0076889837800503E-2</v>
      </c>
      <c r="DX263" s="56">
        <f t="shared" ca="1" si="232"/>
        <v>2.0076889837800503E-2</v>
      </c>
      <c r="DY263" s="56">
        <f t="shared" ca="1" si="232"/>
        <v>2.0076889837800503E-2</v>
      </c>
      <c r="DZ263" s="56">
        <f t="shared" ca="1" si="232"/>
        <v>4.0153779675601006E-2</v>
      </c>
      <c r="EA263" s="56">
        <f t="shared" ca="1" si="232"/>
        <v>6.0230669513401516E-2</v>
      </c>
      <c r="EB263" s="56">
        <f t="shared" ca="1" si="232"/>
        <v>0.10038444918900254</v>
      </c>
      <c r="EC263" s="82">
        <f t="shared" ca="1" si="198"/>
        <v>0.20076889837800507</v>
      </c>
      <c r="ED263" s="82">
        <f t="shared" ca="1" si="198"/>
        <v>0.40153779675601015</v>
      </c>
      <c r="EE263" s="82">
        <f t="shared" ca="1" si="198"/>
        <v>0.80307559351202029</v>
      </c>
      <c r="EF263" s="82">
        <f t="shared" ca="1" si="196"/>
        <v>1.6061511870240406</v>
      </c>
      <c r="EG263" s="56">
        <f t="shared" ca="1" si="233"/>
        <v>2.7928455721649984E-2</v>
      </c>
      <c r="EH263" s="56">
        <f t="shared" ca="1" si="233"/>
        <v>1.5127913515893742E-2</v>
      </c>
      <c r="EI263" s="56">
        <f t="shared" ca="1" si="233"/>
        <v>9.5544716942486795E-3</v>
      </c>
      <c r="EJ263" s="56">
        <f t="shared" ca="1" si="233"/>
        <v>6.6012713523899954E-3</v>
      </c>
      <c r="EK263" s="56">
        <f t="shared" ca="1" si="233"/>
        <v>5.8091187901031967E-3</v>
      </c>
      <c r="EL263" s="56">
        <f t="shared" ca="1" si="233"/>
        <v>5.8091187901031967E-3</v>
      </c>
      <c r="EM263" s="56">
        <f t="shared" ca="1" si="233"/>
        <v>5.8091187901031967E-3</v>
      </c>
      <c r="EN263" s="56">
        <f t="shared" ca="1" si="233"/>
        <v>5.8091187901031967E-3</v>
      </c>
      <c r="EO263" s="56">
        <f t="shared" ca="1" si="233"/>
        <v>5.8091187901031967E-3</v>
      </c>
      <c r="EP263" s="56">
        <f t="shared" ca="1" si="233"/>
        <v>5.8091187901031967E-3</v>
      </c>
      <c r="EQ263" s="56">
        <f t="shared" ca="1" si="233"/>
        <v>5.8091187901031967E-3</v>
      </c>
      <c r="ER263" s="56">
        <f t="shared" ca="1" si="233"/>
        <v>1.1618237580206393E-2</v>
      </c>
      <c r="ES263" s="56">
        <f t="shared" ca="1" si="233"/>
        <v>1.7427356370309594E-2</v>
      </c>
      <c r="ET263" s="56">
        <f t="shared" ca="1" si="233"/>
        <v>2.9045593950515987E-2</v>
      </c>
      <c r="EU263" s="82">
        <f t="shared" ca="1" si="199"/>
        <v>5.8091187901031974E-2</v>
      </c>
      <c r="EV263" s="82">
        <f t="shared" ca="1" si="199"/>
        <v>0.11618237580206395</v>
      </c>
      <c r="EW263" s="82">
        <f t="shared" ca="1" si="199"/>
        <v>0.23236475160412789</v>
      </c>
      <c r="EX263" s="82">
        <f t="shared" ca="1" si="197"/>
        <v>0.46472950320825579</v>
      </c>
    </row>
    <row r="264" spans="19:154" x14ac:dyDescent="0.15">
      <c r="S264" s="56">
        <v>261</v>
      </c>
      <c r="T264" s="40">
        <f>引用信息!W283</f>
        <v>132.36141780798781</v>
      </c>
      <c r="U264" s="40">
        <f>引用信息!X283</f>
        <v>9.4156486809718309</v>
      </c>
      <c r="V264" s="40">
        <f>引用信息!Y283</f>
        <v>3.7590101999999987</v>
      </c>
      <c r="W264" s="40">
        <f>引用信息!Z283</f>
        <v>1.0084660817653124</v>
      </c>
      <c r="X264" s="40">
        <f>引用信息!AA283</f>
        <v>0.29179316677499983</v>
      </c>
      <c r="Y264" s="37">
        <f>IF(INT(求节点($J$4:$J$21,$I$4:$I$21,节奏总纲!AD264))&gt;$I$21,$I$21,INT(求节点($J$4:$J$21,$I$4:$I$21,节奏总纲!AD264)))</f>
        <v>18</v>
      </c>
      <c r="Z264" s="37">
        <f>IF(INT(求节点($J$4:$J$21,$I$4:$I$21,节奏总纲!AE264))&gt;$I$21,$I$21,INT(求节点($J$4:$J$21,$I$4:$I$21,节奏总纲!AE264)))</f>
        <v>18</v>
      </c>
      <c r="AA264" s="37">
        <f>IF(INT(求节点($J$4:$J$21,$I$4:$I$21,节奏总纲!AF264))&gt;$I$21,$I$21,INT(求节点($J$4:$J$21,$I$4:$I$21,节奏总纲!AF264)))</f>
        <v>18</v>
      </c>
      <c r="AB264" s="37">
        <f>IF(INT(求节点($J$4:$J$21,$I$4:$I$21,节奏总纲!AG264))&gt;$I$21,$I$21,INT(求节点($J$4:$J$21,$I$4:$I$21,节奏总纲!AG264)))</f>
        <v>18</v>
      </c>
      <c r="AC264" s="37">
        <f>IF(INT(求节点($J$4:$J$21,$I$4:$I$21,节奏总纲!AH264))&gt;$I$21,$I$21,INT(求节点($J$4:$J$21,$I$4:$I$21,节奏总纲!AH264)))</f>
        <v>18</v>
      </c>
      <c r="AD264" s="56">
        <f>('[2]功能-行军令'!F$7+'[2]功能-行军令'!F$14+24*60/'[2]功能-行军令'!$F$18)*'[2]功能-行军令'!$AJ$7</f>
        <v>27.599999999999998</v>
      </c>
      <c r="AE264" s="56">
        <f>('[2]功能-行军令'!G$7+'[2]功能-行军令'!G$14+24*60/'[2]功能-行军令'!$F$18)*'[2]功能-行军令'!$AJ$7</f>
        <v>40.199999999999996</v>
      </c>
      <c r="AF264" s="56">
        <f>('[2]功能-行军令'!H$7+'[2]功能-行军令'!H$14+24*60/'[2]功能-行军令'!$F$18)*'[2]功能-行军令'!$AJ$7</f>
        <v>54.6</v>
      </c>
      <c r="AG264" s="56">
        <f>('[2]功能-行军令'!I$7+'[2]功能-行军令'!I$14+24*60/'[2]功能-行军令'!$F$18)*'[2]功能-行军令'!$AJ$7</f>
        <v>61.8</v>
      </c>
      <c r="AH264" s="56">
        <f>('[2]功能-行军令'!J$7+'[2]功能-行军令'!J$14+24*60/'[2]功能-行军令'!$F$18)*'[2]功能-行军令'!$AJ$7</f>
        <v>61.8</v>
      </c>
      <c r="AI264" s="56"/>
      <c r="AK264" s="56"/>
      <c r="AL264" s="56">
        <v>261</v>
      </c>
      <c r="AM264" s="28">
        <f t="shared" ca="1" si="234"/>
        <v>6.641972595315881</v>
      </c>
      <c r="AN264" s="28">
        <f t="shared" ca="1" si="234"/>
        <v>3.5977351557961024</v>
      </c>
      <c r="AO264" s="28">
        <f t="shared" ca="1" si="234"/>
        <v>2.2722537826080642</v>
      </c>
      <c r="AP264" s="28">
        <f t="shared" ca="1" si="234"/>
        <v>1.5699207952564807</v>
      </c>
      <c r="AQ264" s="28">
        <f t="shared" ca="1" si="234"/>
        <v>1.3815302998257033</v>
      </c>
      <c r="AR264" s="28">
        <f t="shared" ca="1" si="234"/>
        <v>1.3815302998257033</v>
      </c>
      <c r="AS264" s="28">
        <f t="shared" ca="1" si="234"/>
        <v>1.3815302998257033</v>
      </c>
      <c r="AT264" s="28">
        <f t="shared" ca="1" si="234"/>
        <v>1.3815302998257033</v>
      </c>
      <c r="AU264" s="28">
        <f t="shared" ca="1" si="214"/>
        <v>1.3815302998257033</v>
      </c>
      <c r="AV264" s="28">
        <f t="shared" ca="1" si="235"/>
        <v>1.3815302998257033</v>
      </c>
      <c r="AW264" s="28">
        <f t="shared" ca="1" si="235"/>
        <v>1.3815302998257033</v>
      </c>
      <c r="AX264" s="28">
        <f t="shared" ca="1" si="235"/>
        <v>2.7630605996514066</v>
      </c>
      <c r="AY264" s="28">
        <f t="shared" ca="1" si="235"/>
        <v>4.1445908994771097</v>
      </c>
      <c r="AZ264" s="28">
        <f t="shared" ca="1" si="235"/>
        <v>6.9076514991285158</v>
      </c>
      <c r="BA264" s="28">
        <f t="shared" ca="1" si="192"/>
        <v>13.815302998257032</v>
      </c>
      <c r="BB264" s="28">
        <f t="shared" ca="1" si="192"/>
        <v>27.630605996514063</v>
      </c>
      <c r="BC264" s="28">
        <f t="shared" ca="1" si="192"/>
        <v>55.261211993028127</v>
      </c>
      <c r="BD264" s="28">
        <f t="shared" ca="1" si="192"/>
        <v>110.52242398605625</v>
      </c>
      <c r="BE264" s="28"/>
      <c r="BF264" s="28">
        <f t="shared" ca="1" si="184"/>
        <v>244.79744239986894</v>
      </c>
      <c r="BG264" s="28"/>
      <c r="BI264" s="28"/>
      <c r="BJ264" s="28"/>
      <c r="BK264" s="28"/>
      <c r="BL264" s="56">
        <v>261</v>
      </c>
      <c r="BM264" s="56">
        <f t="shared" ref="BM264:BZ273" ca="1" si="236">IF(OFFSET($X$3,$S264,BM$1)&lt;BM$3,0,
OFFSET($S$3,$S264,BM$1)
*IFERROR(INDEX($K$49:$K$66,OFFSET($X$3,$S264,BM$1)-BM$3+1),0)
*OFFSET($AC$3,$S264,BM$1)
/(INDEX($D$4:$D$21,BM$3)
*INDEX($E$4:$E$21,BM$3)))</f>
        <v>5.6202694330776364</v>
      </c>
      <c r="BN264" s="56">
        <f t="shared" ca="1" si="236"/>
        <v>3.0443126095837196</v>
      </c>
      <c r="BO264" s="56">
        <f t="shared" ca="1" si="236"/>
        <v>1.9227237534212964</v>
      </c>
      <c r="BP264" s="56">
        <f t="shared" ca="1" si="236"/>
        <v>1.328427320545623</v>
      </c>
      <c r="BQ264" s="56">
        <f t="shared" ca="1" si="236"/>
        <v>1.1690160420801483</v>
      </c>
      <c r="BR264" s="56">
        <f t="shared" ca="1" si="236"/>
        <v>1.1690160420801483</v>
      </c>
      <c r="BS264" s="56">
        <f t="shared" ca="1" si="236"/>
        <v>1.1690160420801483</v>
      </c>
      <c r="BT264" s="56">
        <f t="shared" ca="1" si="236"/>
        <v>1.1690160420801483</v>
      </c>
      <c r="BU264" s="56">
        <f t="shared" ca="1" si="236"/>
        <v>1.1690160420801483</v>
      </c>
      <c r="BV264" s="56">
        <f t="shared" ca="1" si="236"/>
        <v>1.1690160420801483</v>
      </c>
      <c r="BW264" s="56">
        <f t="shared" ca="1" si="236"/>
        <v>1.1690160420801483</v>
      </c>
      <c r="BX264" s="56">
        <f t="shared" ca="1" si="236"/>
        <v>2.3380320841602966</v>
      </c>
      <c r="BY264" s="56">
        <f t="shared" ca="1" si="236"/>
        <v>3.5070481262404445</v>
      </c>
      <c r="BZ264" s="56">
        <f t="shared" ca="1" si="236"/>
        <v>5.8450802104007415</v>
      </c>
      <c r="CA264" s="82">
        <f t="shared" ca="1" si="193"/>
        <v>11.690160420801483</v>
      </c>
      <c r="CB264" s="82">
        <f t="shared" ca="1" si="193"/>
        <v>23.380320841602966</v>
      </c>
      <c r="CC264" s="82">
        <f t="shared" ca="1" si="193"/>
        <v>46.760641683205932</v>
      </c>
      <c r="CD264" s="82">
        <f t="shared" ca="1" si="193"/>
        <v>93.521283366411865</v>
      </c>
      <c r="CE264" s="56">
        <f t="shared" ref="CE264:CR273" ca="1" si="237">IF(OFFSET($X$3,$S264,CE$1)&lt;CE$3,0,
OFFSET($S$3,$S264,CE$1)
*IFERROR(INDEX($K$49:$K$66,OFFSET($X$3,$S264,CE$1)-CE$3+1),0)
*OFFSET($AC$3,$S264,CE$1)
/(INDEX($D$4:$D$21,CE$3)
*INDEX($E$4:$E$21,CE$3)))</f>
        <v>0.58232165688471937</v>
      </c>
      <c r="CF264" s="56">
        <f t="shared" ca="1" si="237"/>
        <v>0.31542423081255633</v>
      </c>
      <c r="CG264" s="56">
        <f t="shared" ca="1" si="237"/>
        <v>0.1992153036710882</v>
      </c>
      <c r="CH264" s="56">
        <f t="shared" ca="1" si="237"/>
        <v>0.13763966435457001</v>
      </c>
      <c r="CI264" s="56">
        <f t="shared" ca="1" si="237"/>
        <v>0.12112290463202163</v>
      </c>
      <c r="CJ264" s="56">
        <f t="shared" ca="1" si="237"/>
        <v>0.12112290463202163</v>
      </c>
      <c r="CK264" s="56">
        <f t="shared" ca="1" si="237"/>
        <v>0.12112290463202163</v>
      </c>
      <c r="CL264" s="56">
        <f t="shared" ca="1" si="237"/>
        <v>0.12112290463202163</v>
      </c>
      <c r="CM264" s="56">
        <f t="shared" ca="1" si="237"/>
        <v>0.12112290463202163</v>
      </c>
      <c r="CN264" s="56">
        <f t="shared" ca="1" si="237"/>
        <v>0.12112290463202163</v>
      </c>
      <c r="CO264" s="56">
        <f t="shared" ca="1" si="237"/>
        <v>0.12112290463202163</v>
      </c>
      <c r="CP264" s="56">
        <f t="shared" ca="1" si="237"/>
        <v>0.24224580926404327</v>
      </c>
      <c r="CQ264" s="56">
        <f t="shared" ca="1" si="237"/>
        <v>0.3633687138960649</v>
      </c>
      <c r="CR264" s="56">
        <f t="shared" ca="1" si="237"/>
        <v>0.60561452316010811</v>
      </c>
      <c r="CS264" s="82">
        <f t="shared" ca="1" si="194"/>
        <v>1.2112290463202162</v>
      </c>
      <c r="CT264" s="82">
        <f t="shared" ca="1" si="194"/>
        <v>2.4224580926404324</v>
      </c>
      <c r="CU264" s="82">
        <f t="shared" ca="1" si="194"/>
        <v>4.8449161852808649</v>
      </c>
      <c r="CV264" s="82">
        <f t="shared" ca="1" si="194"/>
        <v>9.6898323705617297</v>
      </c>
      <c r="CW264" s="56">
        <f t="shared" ref="CW264:DJ273" ca="1" si="238">IF(OFFSET($X$3,$S264,CW$1)&lt;CW$3,0,
OFFSET($S$3,$S264,CW$1)
*IFERROR(INDEX($K$49:$K$66,OFFSET($X$3,$S264,CW$1)-CW$3+1),0)
*OFFSET($AC$3,$S264,CW$1)
/(INDEX($D$4:$D$21,CW$3)
*INDEX($E$4:$E$21,CW$3)))</f>
        <v>0.31575685679999987</v>
      </c>
      <c r="CX264" s="56">
        <f t="shared" ca="1" si="238"/>
        <v>0.17103496409999994</v>
      </c>
      <c r="CY264" s="56">
        <f t="shared" ca="1" si="238"/>
        <v>0.10802208258947364</v>
      </c>
      <c r="CZ264" s="56">
        <f t="shared" ca="1" si="238"/>
        <v>7.4633438879999958E-2</v>
      </c>
      <c r="DA264" s="56">
        <f t="shared" ca="1" si="238"/>
        <v>6.5677426214399967E-2</v>
      </c>
      <c r="DB264" s="56">
        <f t="shared" ca="1" si="238"/>
        <v>6.5677426214399967E-2</v>
      </c>
      <c r="DC264" s="56">
        <f t="shared" ca="1" si="238"/>
        <v>6.5677426214399967E-2</v>
      </c>
      <c r="DD264" s="56">
        <f t="shared" ca="1" si="238"/>
        <v>6.5677426214399967E-2</v>
      </c>
      <c r="DE264" s="56">
        <f t="shared" ca="1" si="238"/>
        <v>6.5677426214399967E-2</v>
      </c>
      <c r="DF264" s="56">
        <f t="shared" ca="1" si="238"/>
        <v>6.5677426214399967E-2</v>
      </c>
      <c r="DG264" s="56">
        <f t="shared" ca="1" si="238"/>
        <v>6.5677426214399967E-2</v>
      </c>
      <c r="DH264" s="56">
        <f t="shared" ca="1" si="238"/>
        <v>0.13135485242879993</v>
      </c>
      <c r="DI264" s="56">
        <f t="shared" ca="1" si="238"/>
        <v>0.19703227864319994</v>
      </c>
      <c r="DJ264" s="56">
        <f t="shared" ca="1" si="238"/>
        <v>0.3283871310719999</v>
      </c>
      <c r="DK264" s="82">
        <f t="shared" ca="1" si="195"/>
        <v>0.65677426214399981</v>
      </c>
      <c r="DL264" s="82">
        <f t="shared" ca="1" si="195"/>
        <v>1.3135485242879996</v>
      </c>
      <c r="DM264" s="82">
        <f t="shared" ca="1" si="195"/>
        <v>2.6270970485759992</v>
      </c>
      <c r="DN264" s="82">
        <f t="shared" ca="1" si="195"/>
        <v>5.2541940971519985</v>
      </c>
      <c r="DO264" s="56">
        <f t="shared" ref="DO264:EB273" ca="1" si="239">IF(OFFSET($X$3,$S264,DO$1)&lt;DO$3,0,
OFFSET($S$3,$S264,DO$1)
*IFERROR(INDEX($K$49:$K$66,OFFSET($X$3,$S264,DO$1)-DO$3+1),0)
*OFFSET($AC$3,$S264,DO$1)
/(INDEX($D$4:$D$21,DO$3)
*INDEX($E$4:$E$21,DO$3)))</f>
        <v>9.5881852081686633E-2</v>
      </c>
      <c r="DP264" s="56">
        <f t="shared" ca="1" si="239"/>
        <v>5.1936003210913594E-2</v>
      </c>
      <c r="DQ264" s="56">
        <f t="shared" ca="1" si="239"/>
        <v>3.2801686238471739E-2</v>
      </c>
      <c r="DR264" s="56">
        <f t="shared" ca="1" si="239"/>
        <v>2.2662983219307747E-2</v>
      </c>
      <c r="DS264" s="56">
        <f t="shared" ca="1" si="239"/>
        <v>1.9943425232990818E-2</v>
      </c>
      <c r="DT264" s="56">
        <f t="shared" ca="1" si="239"/>
        <v>1.9943425232990818E-2</v>
      </c>
      <c r="DU264" s="56">
        <f t="shared" ca="1" si="239"/>
        <v>1.9943425232990818E-2</v>
      </c>
      <c r="DV264" s="56">
        <f t="shared" ca="1" si="239"/>
        <v>1.9943425232990818E-2</v>
      </c>
      <c r="DW264" s="56">
        <f t="shared" ca="1" si="239"/>
        <v>1.9943425232990818E-2</v>
      </c>
      <c r="DX264" s="56">
        <f t="shared" ca="1" si="239"/>
        <v>1.9943425232990818E-2</v>
      </c>
      <c r="DY264" s="56">
        <f t="shared" ca="1" si="239"/>
        <v>1.9943425232990818E-2</v>
      </c>
      <c r="DZ264" s="56">
        <f t="shared" ca="1" si="239"/>
        <v>3.9886850465981637E-2</v>
      </c>
      <c r="EA264" s="56">
        <f t="shared" ca="1" si="239"/>
        <v>5.9830275698972452E-2</v>
      </c>
      <c r="EB264" s="56">
        <f t="shared" ca="1" si="239"/>
        <v>9.9717126164954081E-2</v>
      </c>
      <c r="EC264" s="82">
        <f t="shared" ca="1" si="198"/>
        <v>0.19943425232990816</v>
      </c>
      <c r="ED264" s="82">
        <f t="shared" ca="1" si="198"/>
        <v>0.39886850465981633</v>
      </c>
      <c r="EE264" s="82">
        <f t="shared" ca="1" si="198"/>
        <v>0.79773700931963265</v>
      </c>
      <c r="EF264" s="82">
        <f t="shared" ca="1" si="196"/>
        <v>1.5954740186392653</v>
      </c>
      <c r="EG264" s="56">
        <f t="shared" ref="EG264:ET273" ca="1" si="240">IF(OFFSET($X$3,$S264,EG$1)&lt;EG$3,0,
OFFSET($S$3,$S264,EG$1)
*IFERROR(INDEX($K$49:$K$66,OFFSET($X$3,$S264,EG$1)-EG$3+1),0)
*OFFSET($AC$3,$S264,EG$1)
/(INDEX($D$4:$D$21,EG$3)
*INDEX($E$4:$E$21,EG$3)))</f>
        <v>2.7742796471838447E-2</v>
      </c>
      <c r="EH264" s="56">
        <f t="shared" ca="1" si="240"/>
        <v>1.5027348088912491E-2</v>
      </c>
      <c r="EI264" s="56">
        <f t="shared" ca="1" si="240"/>
        <v>9.4909566877342047E-3</v>
      </c>
      <c r="EJ264" s="56">
        <f t="shared" ca="1" si="240"/>
        <v>6.5573882569799954E-3</v>
      </c>
      <c r="EK264" s="56">
        <f t="shared" ca="1" si="240"/>
        <v>5.7705016661423964E-3</v>
      </c>
      <c r="EL264" s="56">
        <f t="shared" ca="1" si="240"/>
        <v>5.7705016661423964E-3</v>
      </c>
      <c r="EM264" s="56">
        <f t="shared" ca="1" si="240"/>
        <v>5.7705016661423964E-3</v>
      </c>
      <c r="EN264" s="56">
        <f t="shared" ca="1" si="240"/>
        <v>5.7705016661423964E-3</v>
      </c>
      <c r="EO264" s="56">
        <f t="shared" ca="1" si="240"/>
        <v>5.7705016661423964E-3</v>
      </c>
      <c r="EP264" s="56">
        <f t="shared" ca="1" si="240"/>
        <v>5.7705016661423964E-3</v>
      </c>
      <c r="EQ264" s="56">
        <f t="shared" ca="1" si="240"/>
        <v>5.7705016661423964E-3</v>
      </c>
      <c r="ER264" s="56">
        <f t="shared" ca="1" si="240"/>
        <v>1.1541003332284793E-2</v>
      </c>
      <c r="ES264" s="56">
        <f t="shared" ca="1" si="240"/>
        <v>1.7311504998427187E-2</v>
      </c>
      <c r="ET264" s="56">
        <f t="shared" ca="1" si="240"/>
        <v>2.8852508330711981E-2</v>
      </c>
      <c r="EU264" s="82">
        <f t="shared" ca="1" si="199"/>
        <v>5.7705016661423962E-2</v>
      </c>
      <c r="EV264" s="82">
        <f t="shared" ca="1" si="199"/>
        <v>0.11541003332284792</v>
      </c>
      <c r="EW264" s="82">
        <f t="shared" ca="1" si="199"/>
        <v>0.23082006664569585</v>
      </c>
      <c r="EX264" s="82">
        <f t="shared" ca="1" si="197"/>
        <v>0.4616401332913917</v>
      </c>
    </row>
    <row r="265" spans="19:154" x14ac:dyDescent="0.15">
      <c r="S265" s="56">
        <v>262</v>
      </c>
      <c r="T265" s="40">
        <f>引用信息!W284</f>
        <v>131.47563394120394</v>
      </c>
      <c r="U265" s="40">
        <f>引用信息!X284</f>
        <v>9.3526376477339692</v>
      </c>
      <c r="V265" s="40">
        <f>引用信息!Y284</f>
        <v>3.7338542999999986</v>
      </c>
      <c r="W265" s="40">
        <f>引用信息!Z284</f>
        <v>1.0017172647745312</v>
      </c>
      <c r="X265" s="40">
        <f>引用信息!AA284</f>
        <v>0.28984044003749981</v>
      </c>
      <c r="Y265" s="37">
        <f>IF(INT(求节点($J$4:$J$21,$I$4:$I$21,节奏总纲!AD265))&gt;$I$21,$I$21,INT(求节点($J$4:$J$21,$I$4:$I$21,节奏总纲!AD265)))</f>
        <v>18</v>
      </c>
      <c r="Z265" s="37">
        <f>IF(INT(求节点($J$4:$J$21,$I$4:$I$21,节奏总纲!AE265))&gt;$I$21,$I$21,INT(求节点($J$4:$J$21,$I$4:$I$21,节奏总纲!AE265)))</f>
        <v>18</v>
      </c>
      <c r="AA265" s="37">
        <f>IF(INT(求节点($J$4:$J$21,$I$4:$I$21,节奏总纲!AF265))&gt;$I$21,$I$21,INT(求节点($J$4:$J$21,$I$4:$I$21,节奏总纲!AF265)))</f>
        <v>18</v>
      </c>
      <c r="AB265" s="37">
        <f>IF(INT(求节点($J$4:$J$21,$I$4:$I$21,节奏总纲!AG265))&gt;$I$21,$I$21,INT(求节点($J$4:$J$21,$I$4:$I$21,节奏总纲!AG265)))</f>
        <v>18</v>
      </c>
      <c r="AC265" s="37">
        <f>IF(INT(求节点($J$4:$J$21,$I$4:$I$21,节奏总纲!AH265))&gt;$I$21,$I$21,INT(求节点($J$4:$J$21,$I$4:$I$21,节奏总纲!AH265)))</f>
        <v>18</v>
      </c>
      <c r="AD265" s="56">
        <f>('[2]功能-行军令'!F$7+'[2]功能-行军令'!F$14+24*60/'[2]功能-行军令'!$F$18)*'[2]功能-行军令'!$AJ$7</f>
        <v>27.599999999999998</v>
      </c>
      <c r="AE265" s="56">
        <f>('[2]功能-行军令'!G$7+'[2]功能-行军令'!G$14+24*60/'[2]功能-行军令'!$F$18)*'[2]功能-行军令'!$AJ$7</f>
        <v>40.199999999999996</v>
      </c>
      <c r="AF265" s="56">
        <f>('[2]功能-行军令'!H$7+'[2]功能-行军令'!H$14+24*60/'[2]功能-行军令'!$F$18)*'[2]功能-行军令'!$AJ$7</f>
        <v>54.6</v>
      </c>
      <c r="AG265" s="56">
        <f>('[2]功能-行军令'!I$7+'[2]功能-行军令'!I$14+24*60/'[2]功能-行军令'!$F$18)*'[2]功能-行军令'!$AJ$7</f>
        <v>61.8</v>
      </c>
      <c r="AH265" s="56">
        <f>('[2]功能-行军令'!J$7+'[2]功能-行军令'!J$14+24*60/'[2]功能-行军令'!$F$18)*'[2]功能-行军令'!$AJ$7</f>
        <v>61.8</v>
      </c>
      <c r="AI265" s="56"/>
      <c r="AK265" s="56"/>
      <c r="AL265" s="56">
        <v>262</v>
      </c>
      <c r="AM265" s="28">
        <f t="shared" ref="AM265:AT274" ca="1" si="241">SUMIF($BM$3:$EX$3,AM$3,$BM265:$EX265)</f>
        <v>6.5975234479284879</v>
      </c>
      <c r="AN265" s="28">
        <f t="shared" ca="1" si="241"/>
        <v>3.5736585342945979</v>
      </c>
      <c r="AO265" s="28">
        <f t="shared" ca="1" si="241"/>
        <v>2.2570474953439565</v>
      </c>
      <c r="AP265" s="28">
        <f t="shared" ca="1" si="241"/>
        <v>1.5594146331467331</v>
      </c>
      <c r="AQ265" s="28">
        <f t="shared" ca="1" si="241"/>
        <v>1.3722848771691254</v>
      </c>
      <c r="AR265" s="28">
        <f t="shared" ca="1" si="241"/>
        <v>1.3722848771691254</v>
      </c>
      <c r="AS265" s="28">
        <f t="shared" ca="1" si="241"/>
        <v>1.3722848771691254</v>
      </c>
      <c r="AT265" s="28">
        <f t="shared" ca="1" si="241"/>
        <v>1.3722848771691254</v>
      </c>
      <c r="AU265" s="28">
        <f t="shared" ca="1" si="214"/>
        <v>1.3722848771691254</v>
      </c>
      <c r="AV265" s="28">
        <f t="shared" ca="1" si="235"/>
        <v>1.3722848771691254</v>
      </c>
      <c r="AW265" s="28">
        <f t="shared" ca="1" si="235"/>
        <v>1.3722848771691254</v>
      </c>
      <c r="AX265" s="28">
        <f t="shared" ca="1" si="235"/>
        <v>2.7445697543382508</v>
      </c>
      <c r="AY265" s="28">
        <f t="shared" ca="1" si="235"/>
        <v>4.1168546315073771</v>
      </c>
      <c r="AZ265" s="28">
        <f t="shared" ca="1" si="235"/>
        <v>6.8614243858456287</v>
      </c>
      <c r="BA265" s="28">
        <f t="shared" ca="1" si="192"/>
        <v>13.722848771691257</v>
      </c>
      <c r="BB265" s="28">
        <f t="shared" ca="1" si="192"/>
        <v>27.445697543382515</v>
      </c>
      <c r="BC265" s="28">
        <f t="shared" ca="1" si="192"/>
        <v>54.89139508676503</v>
      </c>
      <c r="BD265" s="28">
        <f t="shared" ca="1" si="192"/>
        <v>109.78279017353006</v>
      </c>
      <c r="BE265" s="28"/>
      <c r="BF265" s="28">
        <f t="shared" ca="1" si="184"/>
        <v>243.15921859795779</v>
      </c>
      <c r="BG265" s="28"/>
      <c r="BI265" s="28"/>
      <c r="BJ265" s="28"/>
      <c r="BK265" s="28"/>
      <c r="BL265" s="56">
        <v>262</v>
      </c>
      <c r="BM265" s="56">
        <f t="shared" ca="1" si="236"/>
        <v>5.5826576873495819</v>
      </c>
      <c r="BN265" s="56">
        <f t="shared" ca="1" si="236"/>
        <v>3.0239395806476903</v>
      </c>
      <c r="BO265" s="56">
        <f t="shared" ca="1" si="236"/>
        <v>1.9098565772511729</v>
      </c>
      <c r="BP265" s="56">
        <f t="shared" ca="1" si="236"/>
        <v>1.3195372715553555</v>
      </c>
      <c r="BQ265" s="56">
        <f t="shared" ca="1" si="236"/>
        <v>1.161192798968713</v>
      </c>
      <c r="BR265" s="56">
        <f t="shared" ca="1" si="236"/>
        <v>1.161192798968713</v>
      </c>
      <c r="BS265" s="56">
        <f t="shared" ca="1" si="236"/>
        <v>1.161192798968713</v>
      </c>
      <c r="BT265" s="56">
        <f t="shared" ca="1" si="236"/>
        <v>1.161192798968713</v>
      </c>
      <c r="BU265" s="56">
        <f t="shared" ca="1" si="236"/>
        <v>1.161192798968713</v>
      </c>
      <c r="BV265" s="56">
        <f t="shared" ca="1" si="236"/>
        <v>1.161192798968713</v>
      </c>
      <c r="BW265" s="56">
        <f t="shared" ca="1" si="236"/>
        <v>1.161192798968713</v>
      </c>
      <c r="BX265" s="56">
        <f t="shared" ca="1" si="236"/>
        <v>2.3223855979374259</v>
      </c>
      <c r="BY265" s="56">
        <f t="shared" ca="1" si="236"/>
        <v>3.4835783969061396</v>
      </c>
      <c r="BZ265" s="56">
        <f t="shared" ca="1" si="236"/>
        <v>5.805963994843566</v>
      </c>
      <c r="CA265" s="82">
        <f t="shared" ca="1" si="193"/>
        <v>11.611927989687132</v>
      </c>
      <c r="CB265" s="82">
        <f t="shared" ca="1" si="193"/>
        <v>23.223855979374264</v>
      </c>
      <c r="CC265" s="82">
        <f t="shared" ca="1" si="193"/>
        <v>46.447711958748528</v>
      </c>
      <c r="CD265" s="82">
        <f t="shared" ca="1" si="193"/>
        <v>92.895423917497055</v>
      </c>
      <c r="CE265" s="56">
        <f t="shared" ca="1" si="237"/>
        <v>0.57842466682908544</v>
      </c>
      <c r="CF265" s="56">
        <f t="shared" ca="1" si="237"/>
        <v>0.31331336119908793</v>
      </c>
      <c r="CG265" s="56">
        <f t="shared" ca="1" si="237"/>
        <v>0.19788212286258186</v>
      </c>
      <c r="CH265" s="56">
        <f t="shared" ca="1" si="237"/>
        <v>0.13671855761414745</v>
      </c>
      <c r="CI265" s="56">
        <f t="shared" ca="1" si="237"/>
        <v>0.12031233070044976</v>
      </c>
      <c r="CJ265" s="56">
        <f t="shared" ca="1" si="237"/>
        <v>0.12031233070044976</v>
      </c>
      <c r="CK265" s="56">
        <f t="shared" ca="1" si="237"/>
        <v>0.12031233070044976</v>
      </c>
      <c r="CL265" s="56">
        <f t="shared" ca="1" si="237"/>
        <v>0.12031233070044976</v>
      </c>
      <c r="CM265" s="56">
        <f t="shared" ca="1" si="237"/>
        <v>0.12031233070044976</v>
      </c>
      <c r="CN265" s="56">
        <f t="shared" ca="1" si="237"/>
        <v>0.12031233070044976</v>
      </c>
      <c r="CO265" s="56">
        <f t="shared" ca="1" si="237"/>
        <v>0.12031233070044976</v>
      </c>
      <c r="CP265" s="56">
        <f t="shared" ca="1" si="237"/>
        <v>0.24062466140089953</v>
      </c>
      <c r="CQ265" s="56">
        <f t="shared" ca="1" si="237"/>
        <v>0.36093699210134927</v>
      </c>
      <c r="CR265" s="56">
        <f t="shared" ca="1" si="237"/>
        <v>0.60156165350224888</v>
      </c>
      <c r="CS265" s="82">
        <f t="shared" ca="1" si="194"/>
        <v>1.2031233070044978</v>
      </c>
      <c r="CT265" s="82">
        <f t="shared" ca="1" si="194"/>
        <v>2.4062466140089955</v>
      </c>
      <c r="CU265" s="82">
        <f t="shared" ca="1" si="194"/>
        <v>4.8124932280179911</v>
      </c>
      <c r="CV265" s="82">
        <f t="shared" ca="1" si="194"/>
        <v>9.6249864560359821</v>
      </c>
      <c r="CW265" s="56">
        <f t="shared" ca="1" si="238"/>
        <v>0.31364376119999987</v>
      </c>
      <c r="CX265" s="56">
        <f t="shared" ca="1" si="238"/>
        <v>0.16989037064999993</v>
      </c>
      <c r="CY265" s="56">
        <f t="shared" ca="1" si="238"/>
        <v>0.10729918146315785</v>
      </c>
      <c r="CZ265" s="56">
        <f t="shared" ca="1" si="238"/>
        <v>7.4133979919999968E-2</v>
      </c>
      <c r="DA265" s="56">
        <f t="shared" ca="1" si="238"/>
        <v>6.5237902329599973E-2</v>
      </c>
      <c r="DB265" s="56">
        <f t="shared" ca="1" si="238"/>
        <v>6.5237902329599973E-2</v>
      </c>
      <c r="DC265" s="56">
        <f t="shared" ca="1" si="238"/>
        <v>6.5237902329599973E-2</v>
      </c>
      <c r="DD265" s="56">
        <f t="shared" ca="1" si="238"/>
        <v>6.5237902329599973E-2</v>
      </c>
      <c r="DE265" s="56">
        <f t="shared" ca="1" si="238"/>
        <v>6.5237902329599973E-2</v>
      </c>
      <c r="DF265" s="56">
        <f t="shared" ca="1" si="238"/>
        <v>6.5237902329599973E-2</v>
      </c>
      <c r="DG265" s="56">
        <f t="shared" ca="1" si="238"/>
        <v>6.5237902329599973E-2</v>
      </c>
      <c r="DH265" s="56">
        <f t="shared" ca="1" si="238"/>
        <v>0.13047580465919995</v>
      </c>
      <c r="DI265" s="56">
        <f t="shared" ca="1" si="238"/>
        <v>0.19571370698879992</v>
      </c>
      <c r="DJ265" s="56">
        <f t="shared" ca="1" si="238"/>
        <v>0.32618951164799997</v>
      </c>
      <c r="DK265" s="82">
        <f t="shared" ca="1" si="195"/>
        <v>0.65237902329599995</v>
      </c>
      <c r="DL265" s="82">
        <f t="shared" ca="1" si="195"/>
        <v>1.3047580465919999</v>
      </c>
      <c r="DM265" s="82">
        <f t="shared" ca="1" si="195"/>
        <v>2.6095160931839998</v>
      </c>
      <c r="DN265" s="82">
        <f t="shared" ca="1" si="195"/>
        <v>5.2190321863679996</v>
      </c>
      <c r="DO265" s="56">
        <f t="shared" ca="1" si="239"/>
        <v>9.5240195327793875E-2</v>
      </c>
      <c r="DP265" s="56">
        <f t="shared" ca="1" si="239"/>
        <v>5.1588439135888349E-2</v>
      </c>
      <c r="DQ265" s="56">
        <f t="shared" ca="1" si="239"/>
        <v>3.2582172085824222E-2</v>
      </c>
      <c r="DR265" s="56">
        <f t="shared" ca="1" si="239"/>
        <v>2.2511318895660368E-2</v>
      </c>
      <c r="DS265" s="56">
        <f t="shared" ca="1" si="239"/>
        <v>1.9809960628181127E-2</v>
      </c>
      <c r="DT265" s="56">
        <f t="shared" ca="1" si="239"/>
        <v>1.9809960628181127E-2</v>
      </c>
      <c r="DU265" s="56">
        <f t="shared" ca="1" si="239"/>
        <v>1.9809960628181127E-2</v>
      </c>
      <c r="DV265" s="56">
        <f t="shared" ca="1" si="239"/>
        <v>1.9809960628181127E-2</v>
      </c>
      <c r="DW265" s="56">
        <f t="shared" ca="1" si="239"/>
        <v>1.9809960628181127E-2</v>
      </c>
      <c r="DX265" s="56">
        <f t="shared" ca="1" si="239"/>
        <v>1.9809960628181127E-2</v>
      </c>
      <c r="DY265" s="56">
        <f t="shared" ca="1" si="239"/>
        <v>1.9809960628181127E-2</v>
      </c>
      <c r="DZ265" s="56">
        <f t="shared" ca="1" si="239"/>
        <v>3.9619921256362253E-2</v>
      </c>
      <c r="EA265" s="56">
        <f t="shared" ca="1" si="239"/>
        <v>5.942988188454338E-2</v>
      </c>
      <c r="EB265" s="56">
        <f t="shared" ca="1" si="239"/>
        <v>9.904980314090564E-2</v>
      </c>
      <c r="EC265" s="82">
        <f t="shared" ca="1" si="198"/>
        <v>0.19809960628181128</v>
      </c>
      <c r="ED265" s="82">
        <f t="shared" ca="1" si="198"/>
        <v>0.39619921256362256</v>
      </c>
      <c r="EE265" s="82">
        <f t="shared" ca="1" si="198"/>
        <v>0.79239842512724512</v>
      </c>
      <c r="EF265" s="82">
        <f t="shared" ca="1" si="196"/>
        <v>1.5847968502544902</v>
      </c>
      <c r="EG265" s="56">
        <f t="shared" ca="1" si="240"/>
        <v>2.7557137222026906E-2</v>
      </c>
      <c r="EH265" s="56">
        <f t="shared" ca="1" si="240"/>
        <v>1.492678266193124E-2</v>
      </c>
      <c r="EI265" s="56">
        <f t="shared" ca="1" si="240"/>
        <v>9.4274416812197316E-3</v>
      </c>
      <c r="EJ265" s="56">
        <f t="shared" ca="1" si="240"/>
        <v>6.5135051615699954E-3</v>
      </c>
      <c r="EK265" s="56">
        <f t="shared" ca="1" si="240"/>
        <v>5.7318845421815961E-3</v>
      </c>
      <c r="EL265" s="56">
        <f t="shared" ca="1" si="240"/>
        <v>5.7318845421815961E-3</v>
      </c>
      <c r="EM265" s="56">
        <f t="shared" ca="1" si="240"/>
        <v>5.7318845421815961E-3</v>
      </c>
      <c r="EN265" s="56">
        <f t="shared" ca="1" si="240"/>
        <v>5.7318845421815961E-3</v>
      </c>
      <c r="EO265" s="56">
        <f t="shared" ca="1" si="240"/>
        <v>5.7318845421815961E-3</v>
      </c>
      <c r="EP265" s="56">
        <f t="shared" ca="1" si="240"/>
        <v>5.7318845421815961E-3</v>
      </c>
      <c r="EQ265" s="56">
        <f t="shared" ca="1" si="240"/>
        <v>5.7318845421815961E-3</v>
      </c>
      <c r="ER265" s="56">
        <f t="shared" ca="1" si="240"/>
        <v>1.1463769084363192E-2</v>
      </c>
      <c r="ES265" s="56">
        <f t="shared" ca="1" si="240"/>
        <v>1.7195653626544787E-2</v>
      </c>
      <c r="ET265" s="56">
        <f t="shared" ca="1" si="240"/>
        <v>2.8659422710907982E-2</v>
      </c>
      <c r="EU265" s="82">
        <f t="shared" ca="1" si="199"/>
        <v>5.7318845421815964E-2</v>
      </c>
      <c r="EV265" s="82">
        <f t="shared" ca="1" si="199"/>
        <v>0.11463769084363193</v>
      </c>
      <c r="EW265" s="82">
        <f t="shared" ca="1" si="199"/>
        <v>0.22927538168726386</v>
      </c>
      <c r="EX265" s="82">
        <f t="shared" ca="1" si="197"/>
        <v>0.45855076337452771</v>
      </c>
    </row>
    <row r="266" spans="19:154" x14ac:dyDescent="0.15">
      <c r="S266" s="56">
        <v>263</v>
      </c>
      <c r="T266" s="40">
        <f>引用信息!W285</f>
        <v>130.58985007442007</v>
      </c>
      <c r="U266" s="40">
        <f>引用信息!X285</f>
        <v>9.2896266144961075</v>
      </c>
      <c r="V266" s="40">
        <f>引用信息!Y285</f>
        <v>3.7086983999999985</v>
      </c>
      <c r="W266" s="40">
        <f>引用信息!Z285</f>
        <v>0.99496844778374982</v>
      </c>
      <c r="X266" s="40">
        <f>引用信息!AA285</f>
        <v>0.28788771329999985</v>
      </c>
      <c r="Y266" s="37">
        <f>IF(INT(求节点($J$4:$J$21,$I$4:$I$21,节奏总纲!AD266))&gt;$I$21,$I$21,INT(求节点($J$4:$J$21,$I$4:$I$21,节奏总纲!AD266)))</f>
        <v>18</v>
      </c>
      <c r="Z266" s="37">
        <f>IF(INT(求节点($J$4:$J$21,$I$4:$I$21,节奏总纲!AE266))&gt;$I$21,$I$21,INT(求节点($J$4:$J$21,$I$4:$I$21,节奏总纲!AE266)))</f>
        <v>18</v>
      </c>
      <c r="AA266" s="37">
        <f>IF(INT(求节点($J$4:$J$21,$I$4:$I$21,节奏总纲!AF266))&gt;$I$21,$I$21,INT(求节点($J$4:$J$21,$I$4:$I$21,节奏总纲!AF266)))</f>
        <v>18</v>
      </c>
      <c r="AB266" s="37">
        <f>IF(INT(求节点($J$4:$J$21,$I$4:$I$21,节奏总纲!AG266))&gt;$I$21,$I$21,INT(求节点($J$4:$J$21,$I$4:$I$21,节奏总纲!AG266)))</f>
        <v>18</v>
      </c>
      <c r="AC266" s="37">
        <f>IF(INT(求节点($J$4:$J$21,$I$4:$I$21,节奏总纲!AH266))&gt;$I$21,$I$21,INT(求节点($J$4:$J$21,$I$4:$I$21,节奏总纲!AH266)))</f>
        <v>18</v>
      </c>
      <c r="AD266" s="56">
        <f>('[2]功能-行军令'!F$7+'[2]功能-行军令'!F$14+24*60/'[2]功能-行军令'!$F$18)*'[2]功能-行军令'!$AJ$7</f>
        <v>27.599999999999998</v>
      </c>
      <c r="AE266" s="56">
        <f>('[2]功能-行军令'!G$7+'[2]功能-行军令'!G$14+24*60/'[2]功能-行军令'!$F$18)*'[2]功能-行军令'!$AJ$7</f>
        <v>40.199999999999996</v>
      </c>
      <c r="AF266" s="56">
        <f>('[2]功能-行军令'!H$7+'[2]功能-行军令'!H$14+24*60/'[2]功能-行军令'!$F$18)*'[2]功能-行军令'!$AJ$7</f>
        <v>54.6</v>
      </c>
      <c r="AG266" s="56">
        <f>('[2]功能-行军令'!I$7+'[2]功能-行军令'!I$14+24*60/'[2]功能-行军令'!$F$18)*'[2]功能-行军令'!$AJ$7</f>
        <v>61.8</v>
      </c>
      <c r="AH266" s="56">
        <f>('[2]功能-行军令'!J$7+'[2]功能-行军令'!J$14+24*60/'[2]功能-行军令'!$F$18)*'[2]功能-行军令'!$AJ$7</f>
        <v>61.8</v>
      </c>
      <c r="AI266" s="56"/>
      <c r="AK266" s="56"/>
      <c r="AL266" s="56">
        <v>263</v>
      </c>
      <c r="AM266" s="28">
        <f t="shared" ca="1" si="241"/>
        <v>6.5530743005410965</v>
      </c>
      <c r="AN266" s="28">
        <f t="shared" ca="1" si="241"/>
        <v>3.5495819127930943</v>
      </c>
      <c r="AO266" s="28">
        <f t="shared" ca="1" si="241"/>
        <v>2.2418412080798493</v>
      </c>
      <c r="AP266" s="28">
        <f t="shared" ca="1" si="241"/>
        <v>1.5489084710369865</v>
      </c>
      <c r="AQ266" s="28">
        <f t="shared" ca="1" si="241"/>
        <v>1.3630394545125484</v>
      </c>
      <c r="AR266" s="28">
        <f t="shared" ca="1" si="241"/>
        <v>1.3630394545125484</v>
      </c>
      <c r="AS266" s="28">
        <f t="shared" ca="1" si="241"/>
        <v>1.3630394545125484</v>
      </c>
      <c r="AT266" s="28">
        <f t="shared" ca="1" si="241"/>
        <v>1.3630394545125484</v>
      </c>
      <c r="AU266" s="28">
        <f t="shared" ref="AU266:AU297" ca="1" si="242">SUMIF($BM$3:$EX$3,AU$3,$BM266:$EX266)</f>
        <v>1.3630394545125484</v>
      </c>
      <c r="AV266" s="28">
        <f t="shared" ca="1" si="235"/>
        <v>1.3630394545125484</v>
      </c>
      <c r="AW266" s="28">
        <f t="shared" ca="1" si="235"/>
        <v>1.3630394545125484</v>
      </c>
      <c r="AX266" s="28">
        <f t="shared" ca="1" si="235"/>
        <v>2.7260789090250968</v>
      </c>
      <c r="AY266" s="28">
        <f t="shared" ca="1" si="235"/>
        <v>4.0891183635376436</v>
      </c>
      <c r="AZ266" s="28">
        <f t="shared" ca="1" si="235"/>
        <v>6.8151972725627417</v>
      </c>
      <c r="BA266" s="28">
        <f t="shared" ca="1" si="192"/>
        <v>13.630394545125483</v>
      </c>
      <c r="BB266" s="28">
        <f t="shared" ca="1" si="192"/>
        <v>27.260789090250967</v>
      </c>
      <c r="BC266" s="28">
        <f t="shared" ca="1" si="192"/>
        <v>54.521578180501933</v>
      </c>
      <c r="BD266" s="28">
        <f t="shared" ca="1" si="192"/>
        <v>109.04315636100387</v>
      </c>
      <c r="BE266" s="28"/>
      <c r="BF266" s="28">
        <f t="shared" ref="BF266:BF329" ca="1" si="243">SUM(AM266:BD266)</f>
        <v>241.52099479604661</v>
      </c>
      <c r="BG266" s="28"/>
      <c r="BI266" s="28"/>
      <c r="BJ266" s="28"/>
      <c r="BK266" s="28"/>
      <c r="BL266" s="56">
        <v>263</v>
      </c>
      <c r="BM266" s="56">
        <f t="shared" ca="1" si="236"/>
        <v>5.5450459416215292</v>
      </c>
      <c r="BN266" s="56">
        <f t="shared" ca="1" si="236"/>
        <v>3.0035665517116619</v>
      </c>
      <c r="BO266" s="56">
        <f t="shared" ca="1" si="236"/>
        <v>1.8969894010810495</v>
      </c>
      <c r="BP266" s="56">
        <f t="shared" ca="1" si="236"/>
        <v>1.3106472225650885</v>
      </c>
      <c r="BQ266" s="56">
        <f t="shared" ca="1" si="236"/>
        <v>1.1533695558572781</v>
      </c>
      <c r="BR266" s="56">
        <f t="shared" ca="1" si="236"/>
        <v>1.1533695558572781</v>
      </c>
      <c r="BS266" s="56">
        <f t="shared" ca="1" si="236"/>
        <v>1.1533695558572781</v>
      </c>
      <c r="BT266" s="56">
        <f t="shared" ca="1" si="236"/>
        <v>1.1533695558572781</v>
      </c>
      <c r="BU266" s="56">
        <f t="shared" ca="1" si="236"/>
        <v>1.1533695558572781</v>
      </c>
      <c r="BV266" s="56">
        <f t="shared" ca="1" si="236"/>
        <v>1.1533695558572781</v>
      </c>
      <c r="BW266" s="56">
        <f t="shared" ca="1" si="236"/>
        <v>1.1533695558572781</v>
      </c>
      <c r="BX266" s="56">
        <f t="shared" ca="1" si="236"/>
        <v>2.3067391117145561</v>
      </c>
      <c r="BY266" s="56">
        <f t="shared" ca="1" si="236"/>
        <v>3.4601086675718338</v>
      </c>
      <c r="BZ266" s="56">
        <f t="shared" ca="1" si="236"/>
        <v>5.7668477792863904</v>
      </c>
      <c r="CA266" s="82">
        <f t="shared" ca="1" si="193"/>
        <v>11.533695558572781</v>
      </c>
      <c r="CB266" s="82">
        <f t="shared" ca="1" si="193"/>
        <v>23.067391117145561</v>
      </c>
      <c r="CC266" s="82">
        <f t="shared" ca="1" si="193"/>
        <v>46.134782234291123</v>
      </c>
      <c r="CD266" s="82">
        <f t="shared" ca="1" si="193"/>
        <v>92.269564468582246</v>
      </c>
      <c r="CE266" s="56">
        <f t="shared" ca="1" si="237"/>
        <v>0.57452767677345151</v>
      </c>
      <c r="CF266" s="56">
        <f t="shared" ca="1" si="237"/>
        <v>0.31120249158561958</v>
      </c>
      <c r="CG266" s="56">
        <f t="shared" ca="1" si="237"/>
        <v>0.1965489420540755</v>
      </c>
      <c r="CH266" s="56">
        <f t="shared" ca="1" si="237"/>
        <v>0.13579745087372488</v>
      </c>
      <c r="CI266" s="56">
        <f t="shared" ca="1" si="237"/>
        <v>0.11950175676887791</v>
      </c>
      <c r="CJ266" s="56">
        <f t="shared" ca="1" si="237"/>
        <v>0.11950175676887791</v>
      </c>
      <c r="CK266" s="56">
        <f t="shared" ca="1" si="237"/>
        <v>0.11950175676887791</v>
      </c>
      <c r="CL266" s="56">
        <f t="shared" ca="1" si="237"/>
        <v>0.11950175676887791</v>
      </c>
      <c r="CM266" s="56">
        <f t="shared" ca="1" si="237"/>
        <v>0.11950175676887791</v>
      </c>
      <c r="CN266" s="56">
        <f t="shared" ca="1" si="237"/>
        <v>0.11950175676887791</v>
      </c>
      <c r="CO266" s="56">
        <f t="shared" ca="1" si="237"/>
        <v>0.11950175676887791</v>
      </c>
      <c r="CP266" s="56">
        <f t="shared" ca="1" si="237"/>
        <v>0.23900351353775581</v>
      </c>
      <c r="CQ266" s="56">
        <f t="shared" ca="1" si="237"/>
        <v>0.35850527030663371</v>
      </c>
      <c r="CR266" s="56">
        <f t="shared" ca="1" si="237"/>
        <v>0.59750878384438966</v>
      </c>
      <c r="CS266" s="82">
        <f t="shared" ca="1" si="194"/>
        <v>1.1950175676887793</v>
      </c>
      <c r="CT266" s="82">
        <f t="shared" ca="1" si="194"/>
        <v>2.3900351353775586</v>
      </c>
      <c r="CU266" s="82">
        <f t="shared" ca="1" si="194"/>
        <v>4.7800702707551173</v>
      </c>
      <c r="CV266" s="82">
        <f t="shared" ca="1" si="194"/>
        <v>9.5601405415102345</v>
      </c>
      <c r="CW266" s="56">
        <f t="shared" ca="1" si="238"/>
        <v>0.31153066559999981</v>
      </c>
      <c r="CX266" s="56">
        <f t="shared" ca="1" si="238"/>
        <v>0.16874577719999992</v>
      </c>
      <c r="CY266" s="56">
        <f t="shared" ca="1" si="238"/>
        <v>0.10657628033684205</v>
      </c>
      <c r="CZ266" s="56">
        <f t="shared" ca="1" si="238"/>
        <v>7.363452095999995E-2</v>
      </c>
      <c r="DA266" s="56">
        <f t="shared" ca="1" si="238"/>
        <v>6.4798378444799964E-2</v>
      </c>
      <c r="DB266" s="56">
        <f t="shared" ca="1" si="238"/>
        <v>6.4798378444799964E-2</v>
      </c>
      <c r="DC266" s="56">
        <f t="shared" ca="1" si="238"/>
        <v>6.4798378444799964E-2</v>
      </c>
      <c r="DD266" s="56">
        <f t="shared" ca="1" si="238"/>
        <v>6.4798378444799964E-2</v>
      </c>
      <c r="DE266" s="56">
        <f t="shared" ca="1" si="238"/>
        <v>6.4798378444799964E-2</v>
      </c>
      <c r="DF266" s="56">
        <f t="shared" ca="1" si="238"/>
        <v>6.4798378444799964E-2</v>
      </c>
      <c r="DG266" s="56">
        <f t="shared" ca="1" si="238"/>
        <v>6.4798378444799964E-2</v>
      </c>
      <c r="DH266" s="56">
        <f t="shared" ca="1" si="238"/>
        <v>0.12959675688959993</v>
      </c>
      <c r="DI266" s="56">
        <f t="shared" ca="1" si="238"/>
        <v>0.19439513533439992</v>
      </c>
      <c r="DJ266" s="56">
        <f t="shared" ca="1" si="238"/>
        <v>0.32399189222399993</v>
      </c>
      <c r="DK266" s="82">
        <f t="shared" ca="1" si="195"/>
        <v>0.64798378444799987</v>
      </c>
      <c r="DL266" s="82">
        <f t="shared" ca="1" si="195"/>
        <v>1.2959675688959997</v>
      </c>
      <c r="DM266" s="82">
        <f t="shared" ca="1" si="195"/>
        <v>2.5919351377919995</v>
      </c>
      <c r="DN266" s="82">
        <f t="shared" ca="1" si="195"/>
        <v>5.1838702755839989</v>
      </c>
      <c r="DO266" s="56">
        <f t="shared" ca="1" si="239"/>
        <v>9.4598538573901145E-2</v>
      </c>
      <c r="DP266" s="56">
        <f t="shared" ca="1" si="239"/>
        <v>5.1240875060863118E-2</v>
      </c>
      <c r="DQ266" s="56">
        <f t="shared" ca="1" si="239"/>
        <v>3.2362657933176706E-2</v>
      </c>
      <c r="DR266" s="56">
        <f t="shared" ca="1" si="239"/>
        <v>2.2359654572012996E-2</v>
      </c>
      <c r="DS266" s="56">
        <f t="shared" ca="1" si="239"/>
        <v>1.9676496023371438E-2</v>
      </c>
      <c r="DT266" s="56">
        <f t="shared" ca="1" si="239"/>
        <v>1.9676496023371438E-2</v>
      </c>
      <c r="DU266" s="56">
        <f t="shared" ca="1" si="239"/>
        <v>1.9676496023371438E-2</v>
      </c>
      <c r="DV266" s="56">
        <f t="shared" ca="1" si="239"/>
        <v>1.9676496023371438E-2</v>
      </c>
      <c r="DW266" s="56">
        <f t="shared" ca="1" si="239"/>
        <v>1.9676496023371438E-2</v>
      </c>
      <c r="DX266" s="56">
        <f t="shared" ca="1" si="239"/>
        <v>1.9676496023371438E-2</v>
      </c>
      <c r="DY266" s="56">
        <f t="shared" ca="1" si="239"/>
        <v>1.9676496023371438E-2</v>
      </c>
      <c r="DZ266" s="56">
        <f t="shared" ca="1" si="239"/>
        <v>3.9352992046742877E-2</v>
      </c>
      <c r="EA266" s="56">
        <f t="shared" ca="1" si="239"/>
        <v>5.9029488070114301E-2</v>
      </c>
      <c r="EB266" s="56">
        <f t="shared" ca="1" si="239"/>
        <v>9.8382480116857185E-2</v>
      </c>
      <c r="EC266" s="82">
        <f t="shared" ca="1" si="198"/>
        <v>0.19676496023371437</v>
      </c>
      <c r="ED266" s="82">
        <f t="shared" ca="1" si="198"/>
        <v>0.39352992046742874</v>
      </c>
      <c r="EE266" s="82">
        <f t="shared" ca="1" si="198"/>
        <v>0.78705984093485748</v>
      </c>
      <c r="EF266" s="82">
        <f t="shared" ca="1" si="196"/>
        <v>1.574119681869715</v>
      </c>
      <c r="EG266" s="56">
        <f t="shared" ca="1" si="240"/>
        <v>2.7371477972215365E-2</v>
      </c>
      <c r="EH266" s="56">
        <f t="shared" ca="1" si="240"/>
        <v>1.4826217234949991E-2</v>
      </c>
      <c r="EI266" s="56">
        <f t="shared" ca="1" si="240"/>
        <v>9.3639266747052568E-3</v>
      </c>
      <c r="EJ266" s="56">
        <f t="shared" ca="1" si="240"/>
        <v>6.4696220661599945E-3</v>
      </c>
      <c r="EK266" s="56">
        <f t="shared" ca="1" si="240"/>
        <v>5.6932674182207967E-3</v>
      </c>
      <c r="EL266" s="56">
        <f t="shared" ca="1" si="240"/>
        <v>5.6932674182207967E-3</v>
      </c>
      <c r="EM266" s="56">
        <f t="shared" ca="1" si="240"/>
        <v>5.6932674182207967E-3</v>
      </c>
      <c r="EN266" s="56">
        <f t="shared" ca="1" si="240"/>
        <v>5.6932674182207967E-3</v>
      </c>
      <c r="EO266" s="56">
        <f t="shared" ca="1" si="240"/>
        <v>5.6932674182207967E-3</v>
      </c>
      <c r="EP266" s="56">
        <f t="shared" ca="1" si="240"/>
        <v>5.6932674182207967E-3</v>
      </c>
      <c r="EQ266" s="56">
        <f t="shared" ca="1" si="240"/>
        <v>5.6932674182207967E-3</v>
      </c>
      <c r="ER266" s="56">
        <f t="shared" ca="1" si="240"/>
        <v>1.1386534836441593E-2</v>
      </c>
      <c r="ES266" s="56">
        <f t="shared" ca="1" si="240"/>
        <v>1.707980225466239E-2</v>
      </c>
      <c r="ET266" s="56">
        <f t="shared" ca="1" si="240"/>
        <v>2.8466337091103983E-2</v>
      </c>
      <c r="EU266" s="82">
        <f t="shared" ca="1" si="199"/>
        <v>5.6932674182207967E-2</v>
      </c>
      <c r="EV266" s="82">
        <f t="shared" ca="1" si="199"/>
        <v>0.11386534836441593</v>
      </c>
      <c r="EW266" s="82">
        <f t="shared" ca="1" si="199"/>
        <v>0.22773069672883187</v>
      </c>
      <c r="EX266" s="82">
        <f t="shared" ca="1" si="197"/>
        <v>0.45546139345766373</v>
      </c>
    </row>
    <row r="267" spans="19:154" x14ac:dyDescent="0.15">
      <c r="S267" s="56">
        <v>264</v>
      </c>
      <c r="T267" s="40">
        <f>引用信息!W286</f>
        <v>129.70406620763623</v>
      </c>
      <c r="U267" s="40">
        <f>引用信息!X286</f>
        <v>9.2266155812582475</v>
      </c>
      <c r="V267" s="40">
        <f>引用信息!Y286</f>
        <v>3.6835424999999988</v>
      </c>
      <c r="W267" s="40">
        <f>引用信息!Z286</f>
        <v>0.98821963079296871</v>
      </c>
      <c r="X267" s="40">
        <f>引用信息!AA286</f>
        <v>0.28593498656249988</v>
      </c>
      <c r="Y267" s="37">
        <f>IF(INT(求节点($J$4:$J$21,$I$4:$I$21,节奏总纲!AD267))&gt;$I$21,$I$21,INT(求节点($J$4:$J$21,$I$4:$I$21,节奏总纲!AD267)))</f>
        <v>18</v>
      </c>
      <c r="Z267" s="37">
        <f>IF(INT(求节点($J$4:$J$21,$I$4:$I$21,节奏总纲!AE267))&gt;$I$21,$I$21,INT(求节点($J$4:$J$21,$I$4:$I$21,节奏总纲!AE267)))</f>
        <v>18</v>
      </c>
      <c r="AA267" s="37">
        <f>IF(INT(求节点($J$4:$J$21,$I$4:$I$21,节奏总纲!AF267))&gt;$I$21,$I$21,INT(求节点($J$4:$J$21,$I$4:$I$21,节奏总纲!AF267)))</f>
        <v>18</v>
      </c>
      <c r="AB267" s="37">
        <f>IF(INT(求节点($J$4:$J$21,$I$4:$I$21,节奏总纲!AG267))&gt;$I$21,$I$21,INT(求节点($J$4:$J$21,$I$4:$I$21,节奏总纲!AG267)))</f>
        <v>18</v>
      </c>
      <c r="AC267" s="37">
        <f>IF(INT(求节点($J$4:$J$21,$I$4:$I$21,节奏总纲!AH267))&gt;$I$21,$I$21,INT(求节点($J$4:$J$21,$I$4:$I$21,节奏总纲!AH267)))</f>
        <v>18</v>
      </c>
      <c r="AD267" s="56">
        <f>('[2]功能-行军令'!F$7+'[2]功能-行军令'!F$14+24*60/'[2]功能-行军令'!$F$18)*'[2]功能-行军令'!$AJ$7</f>
        <v>27.599999999999998</v>
      </c>
      <c r="AE267" s="56">
        <f>('[2]功能-行军令'!G$7+'[2]功能-行军令'!G$14+24*60/'[2]功能-行军令'!$F$18)*'[2]功能-行军令'!$AJ$7</f>
        <v>40.199999999999996</v>
      </c>
      <c r="AF267" s="56">
        <f>('[2]功能-行军令'!H$7+'[2]功能-行军令'!H$14+24*60/'[2]功能-行军令'!$F$18)*'[2]功能-行军令'!$AJ$7</f>
        <v>54.6</v>
      </c>
      <c r="AG267" s="56">
        <f>('[2]功能-行军令'!I$7+'[2]功能-行军令'!I$14+24*60/'[2]功能-行军令'!$F$18)*'[2]功能-行军令'!$AJ$7</f>
        <v>61.8</v>
      </c>
      <c r="AH267" s="56">
        <f>('[2]功能-行军令'!J$7+'[2]功能-行军令'!J$14+24*60/'[2]功能-行军令'!$F$18)*'[2]功能-行军令'!$AJ$7</f>
        <v>61.8</v>
      </c>
      <c r="AI267" s="56"/>
      <c r="AK267" s="56"/>
      <c r="AL267" s="56">
        <v>264</v>
      </c>
      <c r="AM267" s="28">
        <f t="shared" ca="1" si="241"/>
        <v>6.508625153153706</v>
      </c>
      <c r="AN267" s="28">
        <f t="shared" ca="1" si="241"/>
        <v>3.5255052912915907</v>
      </c>
      <c r="AO267" s="28">
        <f t="shared" ca="1" si="241"/>
        <v>2.2266349208157417</v>
      </c>
      <c r="AP267" s="28">
        <f t="shared" ca="1" si="241"/>
        <v>1.5384023089272394</v>
      </c>
      <c r="AQ267" s="28">
        <f t="shared" ca="1" si="241"/>
        <v>1.3537940318559711</v>
      </c>
      <c r="AR267" s="28">
        <f t="shared" ca="1" si="241"/>
        <v>1.3537940318559711</v>
      </c>
      <c r="AS267" s="28">
        <f t="shared" ca="1" si="241"/>
        <v>1.3537940318559711</v>
      </c>
      <c r="AT267" s="28">
        <f t="shared" ca="1" si="241"/>
        <v>1.3537940318559711</v>
      </c>
      <c r="AU267" s="28">
        <f t="shared" ca="1" si="242"/>
        <v>1.3537940318559711</v>
      </c>
      <c r="AV267" s="28">
        <f t="shared" ca="1" si="235"/>
        <v>1.3537940318559711</v>
      </c>
      <c r="AW267" s="28">
        <f t="shared" ca="1" si="235"/>
        <v>1.3537940318559711</v>
      </c>
      <c r="AX267" s="28">
        <f t="shared" ca="1" si="235"/>
        <v>2.7075880637119423</v>
      </c>
      <c r="AY267" s="28">
        <f t="shared" ca="1" si="235"/>
        <v>4.0613820955679127</v>
      </c>
      <c r="AZ267" s="28">
        <f t="shared" ca="1" si="235"/>
        <v>6.7689701592798555</v>
      </c>
      <c r="BA267" s="28">
        <f t="shared" ca="1" si="192"/>
        <v>13.537940318559711</v>
      </c>
      <c r="BB267" s="28">
        <f t="shared" ca="1" si="192"/>
        <v>27.075880637119422</v>
      </c>
      <c r="BC267" s="28">
        <f t="shared" ca="1" si="192"/>
        <v>54.151761274238844</v>
      </c>
      <c r="BD267" s="28">
        <f t="shared" ca="1" si="192"/>
        <v>108.30352254847769</v>
      </c>
      <c r="BE267" s="28"/>
      <c r="BF267" s="28">
        <f t="shared" ca="1" si="243"/>
        <v>239.88277099413546</v>
      </c>
      <c r="BG267" s="28"/>
      <c r="BI267" s="28"/>
      <c r="BJ267" s="28"/>
      <c r="BK267" s="28"/>
      <c r="BL267" s="56">
        <v>264</v>
      </c>
      <c r="BM267" s="56">
        <f t="shared" ca="1" si="236"/>
        <v>5.5074341958934765</v>
      </c>
      <c r="BN267" s="56">
        <f t="shared" ca="1" si="236"/>
        <v>2.983193522775633</v>
      </c>
      <c r="BO267" s="56">
        <f t="shared" ca="1" si="236"/>
        <v>1.8841222249109262</v>
      </c>
      <c r="BP267" s="56">
        <f t="shared" ca="1" si="236"/>
        <v>1.3017571735748215</v>
      </c>
      <c r="BQ267" s="56">
        <f t="shared" ca="1" si="236"/>
        <v>1.1455463127458432</v>
      </c>
      <c r="BR267" s="56">
        <f t="shared" ca="1" si="236"/>
        <v>1.1455463127458432</v>
      </c>
      <c r="BS267" s="56">
        <f t="shared" ca="1" si="236"/>
        <v>1.1455463127458432</v>
      </c>
      <c r="BT267" s="56">
        <f t="shared" ca="1" si="236"/>
        <v>1.1455463127458432</v>
      </c>
      <c r="BU267" s="56">
        <f t="shared" ca="1" si="236"/>
        <v>1.1455463127458432</v>
      </c>
      <c r="BV267" s="56">
        <f t="shared" ca="1" si="236"/>
        <v>1.1455463127458432</v>
      </c>
      <c r="BW267" s="56">
        <f t="shared" ca="1" si="236"/>
        <v>1.1455463127458432</v>
      </c>
      <c r="BX267" s="56">
        <f t="shared" ca="1" si="236"/>
        <v>2.2910926254916864</v>
      </c>
      <c r="BY267" s="56">
        <f t="shared" ca="1" si="236"/>
        <v>3.4366389382375293</v>
      </c>
      <c r="BZ267" s="56">
        <f t="shared" ca="1" si="236"/>
        <v>5.7277315637292157</v>
      </c>
      <c r="CA267" s="82">
        <f t="shared" ca="1" si="193"/>
        <v>11.455463127458431</v>
      </c>
      <c r="CB267" s="82">
        <f t="shared" ca="1" si="193"/>
        <v>22.910926254916863</v>
      </c>
      <c r="CC267" s="82">
        <f t="shared" ca="1" si="193"/>
        <v>45.821852509833725</v>
      </c>
      <c r="CD267" s="82">
        <f t="shared" ca="1" si="193"/>
        <v>91.643705019667451</v>
      </c>
      <c r="CE267" s="56">
        <f t="shared" ca="1" si="237"/>
        <v>0.57063068671781769</v>
      </c>
      <c r="CF267" s="56">
        <f t="shared" ca="1" si="237"/>
        <v>0.30909162197215129</v>
      </c>
      <c r="CG267" s="56">
        <f t="shared" ca="1" si="237"/>
        <v>0.19521576124556922</v>
      </c>
      <c r="CH267" s="56">
        <f t="shared" ca="1" si="237"/>
        <v>0.13487634413330235</v>
      </c>
      <c r="CI267" s="56">
        <f t="shared" ca="1" si="237"/>
        <v>0.11869118283730609</v>
      </c>
      <c r="CJ267" s="56">
        <f t="shared" ca="1" si="237"/>
        <v>0.11869118283730609</v>
      </c>
      <c r="CK267" s="56">
        <f t="shared" ca="1" si="237"/>
        <v>0.11869118283730609</v>
      </c>
      <c r="CL267" s="56">
        <f t="shared" ca="1" si="237"/>
        <v>0.11869118283730609</v>
      </c>
      <c r="CM267" s="56">
        <f t="shared" ca="1" si="237"/>
        <v>0.11869118283730609</v>
      </c>
      <c r="CN267" s="56">
        <f t="shared" ca="1" si="237"/>
        <v>0.11869118283730609</v>
      </c>
      <c r="CO267" s="56">
        <f t="shared" ca="1" si="237"/>
        <v>0.11869118283730609</v>
      </c>
      <c r="CP267" s="56">
        <f t="shared" ca="1" si="237"/>
        <v>0.23738236567461218</v>
      </c>
      <c r="CQ267" s="56">
        <f t="shared" ca="1" si="237"/>
        <v>0.35607354851191825</v>
      </c>
      <c r="CR267" s="56">
        <f t="shared" ca="1" si="237"/>
        <v>0.59345591418653043</v>
      </c>
      <c r="CS267" s="82">
        <f t="shared" ca="1" si="194"/>
        <v>1.1869118283730609</v>
      </c>
      <c r="CT267" s="82">
        <f t="shared" ca="1" si="194"/>
        <v>2.3738236567461217</v>
      </c>
      <c r="CU267" s="82">
        <f t="shared" ca="1" si="194"/>
        <v>4.7476473134922434</v>
      </c>
      <c r="CV267" s="82">
        <f t="shared" ca="1" si="194"/>
        <v>9.4952946269844869</v>
      </c>
      <c r="CW267" s="56">
        <f t="shared" ca="1" si="238"/>
        <v>0.30941756999999992</v>
      </c>
      <c r="CX267" s="56">
        <f t="shared" ca="1" si="238"/>
        <v>0.16760118374999997</v>
      </c>
      <c r="CY267" s="56">
        <f t="shared" ca="1" si="238"/>
        <v>0.10585337921052629</v>
      </c>
      <c r="CZ267" s="56">
        <f t="shared" ca="1" si="238"/>
        <v>7.3135061999999973E-2</v>
      </c>
      <c r="DA267" s="56">
        <f t="shared" ca="1" si="238"/>
        <v>6.4358854559999984E-2</v>
      </c>
      <c r="DB267" s="56">
        <f t="shared" ca="1" si="238"/>
        <v>6.4358854559999984E-2</v>
      </c>
      <c r="DC267" s="56">
        <f t="shared" ca="1" si="238"/>
        <v>6.4358854559999984E-2</v>
      </c>
      <c r="DD267" s="56">
        <f t="shared" ca="1" si="238"/>
        <v>6.4358854559999984E-2</v>
      </c>
      <c r="DE267" s="56">
        <f t="shared" ca="1" si="238"/>
        <v>6.4358854559999984E-2</v>
      </c>
      <c r="DF267" s="56">
        <f t="shared" ca="1" si="238"/>
        <v>6.4358854559999984E-2</v>
      </c>
      <c r="DG267" s="56">
        <f t="shared" ca="1" si="238"/>
        <v>6.4358854559999984E-2</v>
      </c>
      <c r="DH267" s="56">
        <f t="shared" ca="1" si="238"/>
        <v>0.12871770911999997</v>
      </c>
      <c r="DI267" s="56">
        <f t="shared" ca="1" si="238"/>
        <v>0.19307656367999992</v>
      </c>
      <c r="DJ267" s="56">
        <f t="shared" ca="1" si="238"/>
        <v>0.32179427279999995</v>
      </c>
      <c r="DK267" s="82">
        <f t="shared" ca="1" si="195"/>
        <v>0.64358854559999989</v>
      </c>
      <c r="DL267" s="82">
        <f t="shared" ca="1" si="195"/>
        <v>1.2871770911999998</v>
      </c>
      <c r="DM267" s="82">
        <f t="shared" ca="1" si="195"/>
        <v>2.5743541823999996</v>
      </c>
      <c r="DN267" s="82">
        <f t="shared" ca="1" si="195"/>
        <v>5.1487083647999992</v>
      </c>
      <c r="DO267" s="56">
        <f t="shared" ca="1" si="239"/>
        <v>9.3956881820008414E-2</v>
      </c>
      <c r="DP267" s="56">
        <f t="shared" ca="1" si="239"/>
        <v>5.0893310985837888E-2</v>
      </c>
      <c r="DQ267" s="56">
        <f t="shared" ca="1" si="239"/>
        <v>3.2143143780529196E-2</v>
      </c>
      <c r="DR267" s="56">
        <f t="shared" ca="1" si="239"/>
        <v>2.2207990248365624E-2</v>
      </c>
      <c r="DS267" s="56">
        <f t="shared" ca="1" si="239"/>
        <v>1.954303141856175E-2</v>
      </c>
      <c r="DT267" s="56">
        <f t="shared" ca="1" si="239"/>
        <v>1.954303141856175E-2</v>
      </c>
      <c r="DU267" s="56">
        <f t="shared" ca="1" si="239"/>
        <v>1.954303141856175E-2</v>
      </c>
      <c r="DV267" s="56">
        <f t="shared" ca="1" si="239"/>
        <v>1.954303141856175E-2</v>
      </c>
      <c r="DW267" s="56">
        <f t="shared" ca="1" si="239"/>
        <v>1.954303141856175E-2</v>
      </c>
      <c r="DX267" s="56">
        <f t="shared" ca="1" si="239"/>
        <v>1.954303141856175E-2</v>
      </c>
      <c r="DY267" s="56">
        <f t="shared" ca="1" si="239"/>
        <v>1.954303141856175E-2</v>
      </c>
      <c r="DZ267" s="56">
        <f t="shared" ca="1" si="239"/>
        <v>3.90860628371235E-2</v>
      </c>
      <c r="EA267" s="56">
        <f t="shared" ca="1" si="239"/>
        <v>5.8629094255685243E-2</v>
      </c>
      <c r="EB267" s="56">
        <f t="shared" ca="1" si="239"/>
        <v>9.7715157092808744E-2</v>
      </c>
      <c r="EC267" s="82">
        <f t="shared" ca="1" si="198"/>
        <v>0.19543031418561749</v>
      </c>
      <c r="ED267" s="82">
        <f t="shared" ca="1" si="198"/>
        <v>0.39086062837123497</v>
      </c>
      <c r="EE267" s="82">
        <f t="shared" ca="1" si="198"/>
        <v>0.78172125674246995</v>
      </c>
      <c r="EF267" s="82">
        <f t="shared" ca="1" si="196"/>
        <v>1.5634425134849399</v>
      </c>
      <c r="EG267" s="56">
        <f t="shared" ca="1" si="240"/>
        <v>2.7185818722403835E-2</v>
      </c>
      <c r="EH267" s="56">
        <f t="shared" ca="1" si="240"/>
        <v>1.4725651807968745E-2</v>
      </c>
      <c r="EI267" s="56">
        <f t="shared" ca="1" si="240"/>
        <v>9.3004116681907854E-3</v>
      </c>
      <c r="EJ267" s="56">
        <f t="shared" ca="1" si="240"/>
        <v>6.4257389707499972E-3</v>
      </c>
      <c r="EK267" s="56">
        <f t="shared" ca="1" si="240"/>
        <v>5.6546502942599981E-3</v>
      </c>
      <c r="EL267" s="56">
        <f t="shared" ca="1" si="240"/>
        <v>5.6546502942599981E-3</v>
      </c>
      <c r="EM267" s="56">
        <f t="shared" ca="1" si="240"/>
        <v>5.6546502942599981E-3</v>
      </c>
      <c r="EN267" s="56">
        <f t="shared" ca="1" si="240"/>
        <v>5.6546502942599981E-3</v>
      </c>
      <c r="EO267" s="56">
        <f t="shared" ca="1" si="240"/>
        <v>5.6546502942599981E-3</v>
      </c>
      <c r="EP267" s="56">
        <f t="shared" ca="1" si="240"/>
        <v>5.6546502942599981E-3</v>
      </c>
      <c r="EQ267" s="56">
        <f t="shared" ca="1" si="240"/>
        <v>5.6546502942599981E-3</v>
      </c>
      <c r="ER267" s="56">
        <f t="shared" ca="1" si="240"/>
        <v>1.1309300588519996E-2</v>
      </c>
      <c r="ES267" s="56">
        <f t="shared" ca="1" si="240"/>
        <v>1.6963950882779993E-2</v>
      </c>
      <c r="ET267" s="56">
        <f t="shared" ca="1" si="240"/>
        <v>2.8273251471299988E-2</v>
      </c>
      <c r="EU267" s="82">
        <f t="shared" ca="1" si="199"/>
        <v>5.6546502942599976E-2</v>
      </c>
      <c r="EV267" s="82">
        <f t="shared" ca="1" si="199"/>
        <v>0.11309300588519995</v>
      </c>
      <c r="EW267" s="82">
        <f t="shared" ca="1" si="199"/>
        <v>0.2261860117703999</v>
      </c>
      <c r="EX267" s="82">
        <f t="shared" ca="1" si="197"/>
        <v>0.45237202354079981</v>
      </c>
    </row>
    <row r="268" spans="19:154" x14ac:dyDescent="0.15">
      <c r="S268" s="56">
        <v>265</v>
      </c>
      <c r="T268" s="40">
        <f>引用信息!W287</f>
        <v>128.81828234085239</v>
      </c>
      <c r="U268" s="40">
        <f>引用信息!X287</f>
        <v>9.1636045480203876</v>
      </c>
      <c r="V268" s="40">
        <f>引用信息!Y287</f>
        <v>3.6583865999999987</v>
      </c>
      <c r="W268" s="40">
        <f>引用信息!Z287</f>
        <v>0.98147081380218748</v>
      </c>
      <c r="X268" s="40">
        <f>引用信息!AA287</f>
        <v>0.28398225982499986</v>
      </c>
      <c r="Y268" s="37">
        <f>IF(INT(求节点($J$4:$J$21,$I$4:$I$21,节奏总纲!AD268))&gt;$I$21,$I$21,INT(求节点($J$4:$J$21,$I$4:$I$21,节奏总纲!AD268)))</f>
        <v>18</v>
      </c>
      <c r="Z268" s="37">
        <f>IF(INT(求节点($J$4:$J$21,$I$4:$I$21,节奏总纲!AE268))&gt;$I$21,$I$21,INT(求节点($J$4:$J$21,$I$4:$I$21,节奏总纲!AE268)))</f>
        <v>18</v>
      </c>
      <c r="AA268" s="37">
        <f>IF(INT(求节点($J$4:$J$21,$I$4:$I$21,节奏总纲!AF268))&gt;$I$21,$I$21,INT(求节点($J$4:$J$21,$I$4:$I$21,节奏总纲!AF268)))</f>
        <v>18</v>
      </c>
      <c r="AB268" s="37">
        <f>IF(INT(求节点($J$4:$J$21,$I$4:$I$21,节奏总纲!AG268))&gt;$I$21,$I$21,INT(求节点($J$4:$J$21,$I$4:$I$21,节奏总纲!AG268)))</f>
        <v>18</v>
      </c>
      <c r="AC268" s="37">
        <f>IF(INT(求节点($J$4:$J$21,$I$4:$I$21,节奏总纲!AH268))&gt;$I$21,$I$21,INT(求节点($J$4:$J$21,$I$4:$I$21,节奏总纲!AH268)))</f>
        <v>18</v>
      </c>
      <c r="AD268" s="56">
        <f>('[2]功能-行军令'!F$7+'[2]功能-行军令'!F$14+24*60/'[2]功能-行军令'!$F$18)*'[2]功能-行军令'!$AJ$7</f>
        <v>27.599999999999998</v>
      </c>
      <c r="AE268" s="56">
        <f>('[2]功能-行军令'!G$7+'[2]功能-行军令'!G$14+24*60/'[2]功能-行军令'!$F$18)*'[2]功能-行军令'!$AJ$7</f>
        <v>40.199999999999996</v>
      </c>
      <c r="AF268" s="56">
        <f>('[2]功能-行军令'!H$7+'[2]功能-行军令'!H$14+24*60/'[2]功能-行军令'!$F$18)*'[2]功能-行军令'!$AJ$7</f>
        <v>54.6</v>
      </c>
      <c r="AG268" s="56">
        <f>('[2]功能-行军令'!I$7+'[2]功能-行军令'!I$14+24*60/'[2]功能-行军令'!$F$18)*'[2]功能-行军令'!$AJ$7</f>
        <v>61.8</v>
      </c>
      <c r="AH268" s="56">
        <f>('[2]功能-行军令'!J$7+'[2]功能-行军令'!J$14+24*60/'[2]功能-行军令'!$F$18)*'[2]功能-行军令'!$AJ$7</f>
        <v>61.8</v>
      </c>
      <c r="AI268" s="56"/>
      <c r="AK268" s="56"/>
      <c r="AL268" s="56">
        <v>265</v>
      </c>
      <c r="AM268" s="28">
        <f t="shared" ca="1" si="241"/>
        <v>6.4641760057663165</v>
      </c>
      <c r="AN268" s="28">
        <f t="shared" ca="1" si="241"/>
        <v>3.501428669790088</v>
      </c>
      <c r="AO268" s="28">
        <f t="shared" ca="1" si="241"/>
        <v>2.2114286335516349</v>
      </c>
      <c r="AP268" s="28">
        <f t="shared" ca="1" si="241"/>
        <v>1.5278961468174928</v>
      </c>
      <c r="AQ268" s="28">
        <f t="shared" ca="1" si="241"/>
        <v>1.3445486091993939</v>
      </c>
      <c r="AR268" s="28">
        <f t="shared" ca="1" si="241"/>
        <v>1.3445486091993939</v>
      </c>
      <c r="AS268" s="28">
        <f t="shared" ca="1" si="241"/>
        <v>1.3445486091993939</v>
      </c>
      <c r="AT268" s="28">
        <f t="shared" ca="1" si="241"/>
        <v>1.3445486091993939</v>
      </c>
      <c r="AU268" s="28">
        <f t="shared" ca="1" si="242"/>
        <v>1.3445486091993939</v>
      </c>
      <c r="AV268" s="28">
        <f t="shared" ca="1" si="235"/>
        <v>1.3445486091993939</v>
      </c>
      <c r="AW268" s="28">
        <f t="shared" ca="1" si="235"/>
        <v>1.3445486091993939</v>
      </c>
      <c r="AX268" s="28">
        <f t="shared" ca="1" si="235"/>
        <v>2.6890972183987878</v>
      </c>
      <c r="AY268" s="28">
        <f t="shared" ca="1" si="235"/>
        <v>4.033645827598181</v>
      </c>
      <c r="AZ268" s="28">
        <f t="shared" ca="1" si="235"/>
        <v>6.7227430459969701</v>
      </c>
      <c r="BA268" s="28">
        <f t="shared" ca="1" si="192"/>
        <v>13.44548609199394</v>
      </c>
      <c r="BB268" s="28">
        <f t="shared" ca="1" si="192"/>
        <v>26.890972183987881</v>
      </c>
      <c r="BC268" s="28">
        <f t="shared" ca="1" si="192"/>
        <v>53.781944367975761</v>
      </c>
      <c r="BD268" s="28">
        <f t="shared" ca="1" si="192"/>
        <v>107.56388873595152</v>
      </c>
      <c r="BE268" s="28"/>
      <c r="BF268" s="28">
        <f t="shared" ca="1" si="243"/>
        <v>238.24454719222433</v>
      </c>
      <c r="BG268" s="28"/>
      <c r="BI268" s="28"/>
      <c r="BJ268" s="28"/>
      <c r="BK268" s="28"/>
      <c r="BL268" s="56">
        <v>265</v>
      </c>
      <c r="BM268" s="56">
        <f t="shared" ca="1" si="236"/>
        <v>5.4698224501654247</v>
      </c>
      <c r="BN268" s="56">
        <f t="shared" ca="1" si="236"/>
        <v>2.962820493839605</v>
      </c>
      <c r="BO268" s="56">
        <f t="shared" ca="1" si="236"/>
        <v>1.8712550487408033</v>
      </c>
      <c r="BP268" s="56">
        <f t="shared" ca="1" si="236"/>
        <v>1.2928671245845549</v>
      </c>
      <c r="BQ268" s="56">
        <f t="shared" ca="1" si="236"/>
        <v>1.1377230696344083</v>
      </c>
      <c r="BR268" s="56">
        <f t="shared" ca="1" si="236"/>
        <v>1.1377230696344083</v>
      </c>
      <c r="BS268" s="56">
        <f t="shared" ca="1" si="236"/>
        <v>1.1377230696344083</v>
      </c>
      <c r="BT268" s="56">
        <f t="shared" ca="1" si="236"/>
        <v>1.1377230696344083</v>
      </c>
      <c r="BU268" s="56">
        <f t="shared" ca="1" si="236"/>
        <v>1.1377230696344083</v>
      </c>
      <c r="BV268" s="56">
        <f t="shared" ca="1" si="236"/>
        <v>1.1377230696344083</v>
      </c>
      <c r="BW268" s="56">
        <f t="shared" ca="1" si="236"/>
        <v>1.1377230696344083</v>
      </c>
      <c r="BX268" s="56">
        <f t="shared" ca="1" si="236"/>
        <v>2.2754461392688166</v>
      </c>
      <c r="BY268" s="56">
        <f t="shared" ca="1" si="236"/>
        <v>3.4131692089032244</v>
      </c>
      <c r="BZ268" s="56">
        <f t="shared" ca="1" si="236"/>
        <v>5.6886153481720418</v>
      </c>
      <c r="CA268" s="82">
        <f t="shared" ca="1" si="193"/>
        <v>11.377230696344084</v>
      </c>
      <c r="CB268" s="82">
        <f t="shared" ca="1" si="193"/>
        <v>22.754461392688167</v>
      </c>
      <c r="CC268" s="82">
        <f t="shared" ca="1" si="193"/>
        <v>45.508922785376335</v>
      </c>
      <c r="CD268" s="82">
        <f t="shared" ca="1" si="193"/>
        <v>91.017845570752669</v>
      </c>
      <c r="CE268" s="56">
        <f t="shared" ca="1" si="237"/>
        <v>0.56673369666218387</v>
      </c>
      <c r="CF268" s="56">
        <f t="shared" ca="1" si="237"/>
        <v>0.30698075235868294</v>
      </c>
      <c r="CG268" s="56">
        <f t="shared" ca="1" si="237"/>
        <v>0.19388258043706291</v>
      </c>
      <c r="CH268" s="56">
        <f t="shared" ca="1" si="237"/>
        <v>0.13395523739287982</v>
      </c>
      <c r="CI268" s="56">
        <f t="shared" ca="1" si="237"/>
        <v>0.11788060890573425</v>
      </c>
      <c r="CJ268" s="56">
        <f t="shared" ca="1" si="237"/>
        <v>0.11788060890573425</v>
      </c>
      <c r="CK268" s="56">
        <f t="shared" ca="1" si="237"/>
        <v>0.11788060890573425</v>
      </c>
      <c r="CL268" s="56">
        <f t="shared" ca="1" si="237"/>
        <v>0.11788060890573425</v>
      </c>
      <c r="CM268" s="56">
        <f t="shared" ca="1" si="237"/>
        <v>0.11788060890573425</v>
      </c>
      <c r="CN268" s="56">
        <f t="shared" ca="1" si="237"/>
        <v>0.11788060890573425</v>
      </c>
      <c r="CO268" s="56">
        <f t="shared" ca="1" si="237"/>
        <v>0.11788060890573425</v>
      </c>
      <c r="CP268" s="56">
        <f t="shared" ca="1" si="237"/>
        <v>0.2357612178114685</v>
      </c>
      <c r="CQ268" s="56">
        <f t="shared" ca="1" si="237"/>
        <v>0.35364182671720279</v>
      </c>
      <c r="CR268" s="56">
        <f t="shared" ca="1" si="237"/>
        <v>0.5894030445286712</v>
      </c>
      <c r="CS268" s="82">
        <f t="shared" ca="1" si="194"/>
        <v>1.1788060890573424</v>
      </c>
      <c r="CT268" s="82">
        <f t="shared" ca="1" si="194"/>
        <v>2.3576121781146848</v>
      </c>
      <c r="CU268" s="82">
        <f t="shared" ca="1" si="194"/>
        <v>4.7152243562293696</v>
      </c>
      <c r="CV268" s="82">
        <f t="shared" ca="1" si="194"/>
        <v>9.4304487124587393</v>
      </c>
      <c r="CW268" s="56">
        <f t="shared" ca="1" si="238"/>
        <v>0.30730447439999992</v>
      </c>
      <c r="CX268" s="56">
        <f t="shared" ca="1" si="238"/>
        <v>0.16645659029999996</v>
      </c>
      <c r="CY268" s="56">
        <f t="shared" ca="1" si="238"/>
        <v>0.1051304780842105</v>
      </c>
      <c r="CZ268" s="56">
        <f t="shared" ca="1" si="238"/>
        <v>7.2635603039999969E-2</v>
      </c>
      <c r="DA268" s="56">
        <f t="shared" ca="1" si="238"/>
        <v>6.3919330675199976E-2</v>
      </c>
      <c r="DB268" s="56">
        <f t="shared" ca="1" si="238"/>
        <v>6.3919330675199976E-2</v>
      </c>
      <c r="DC268" s="56">
        <f t="shared" ca="1" si="238"/>
        <v>6.3919330675199976E-2</v>
      </c>
      <c r="DD268" s="56">
        <f t="shared" ca="1" si="238"/>
        <v>6.3919330675199976E-2</v>
      </c>
      <c r="DE268" s="56">
        <f t="shared" ca="1" si="238"/>
        <v>6.3919330675199976E-2</v>
      </c>
      <c r="DF268" s="56">
        <f t="shared" ca="1" si="238"/>
        <v>6.3919330675199976E-2</v>
      </c>
      <c r="DG268" s="56">
        <f t="shared" ca="1" si="238"/>
        <v>6.3919330675199976E-2</v>
      </c>
      <c r="DH268" s="56">
        <f t="shared" ca="1" si="238"/>
        <v>0.12783866135039995</v>
      </c>
      <c r="DI268" s="56">
        <f t="shared" ca="1" si="238"/>
        <v>0.19175799202559995</v>
      </c>
      <c r="DJ268" s="56">
        <f t="shared" ca="1" si="238"/>
        <v>0.31959665337599991</v>
      </c>
      <c r="DK268" s="82">
        <f t="shared" ca="1" si="195"/>
        <v>0.63919330675199981</v>
      </c>
      <c r="DL268" s="82">
        <f t="shared" ca="1" si="195"/>
        <v>1.2783866135039996</v>
      </c>
      <c r="DM268" s="82">
        <f t="shared" ca="1" si="195"/>
        <v>2.5567732270079992</v>
      </c>
      <c r="DN268" s="82">
        <f t="shared" ca="1" si="195"/>
        <v>5.1135464540159985</v>
      </c>
      <c r="DO268" s="56">
        <f t="shared" ca="1" si="239"/>
        <v>9.3315225066115684E-2</v>
      </c>
      <c r="DP268" s="56">
        <f t="shared" ca="1" si="239"/>
        <v>5.0545746910812657E-2</v>
      </c>
      <c r="DQ268" s="56">
        <f t="shared" ca="1" si="239"/>
        <v>3.1923629627881679E-2</v>
      </c>
      <c r="DR268" s="56">
        <f t="shared" ca="1" si="239"/>
        <v>2.2056325924718248E-2</v>
      </c>
      <c r="DS268" s="56">
        <f t="shared" ca="1" si="239"/>
        <v>1.9409566813752062E-2</v>
      </c>
      <c r="DT268" s="56">
        <f t="shared" ca="1" si="239"/>
        <v>1.9409566813752062E-2</v>
      </c>
      <c r="DU268" s="56">
        <f t="shared" ca="1" si="239"/>
        <v>1.9409566813752062E-2</v>
      </c>
      <c r="DV268" s="56">
        <f t="shared" ca="1" si="239"/>
        <v>1.9409566813752062E-2</v>
      </c>
      <c r="DW268" s="56">
        <f t="shared" ca="1" si="239"/>
        <v>1.9409566813752062E-2</v>
      </c>
      <c r="DX268" s="56">
        <f t="shared" ca="1" si="239"/>
        <v>1.9409566813752062E-2</v>
      </c>
      <c r="DY268" s="56">
        <f t="shared" ca="1" si="239"/>
        <v>1.9409566813752062E-2</v>
      </c>
      <c r="DZ268" s="56">
        <f t="shared" ca="1" si="239"/>
        <v>3.8819133627504124E-2</v>
      </c>
      <c r="EA268" s="56">
        <f t="shared" ca="1" si="239"/>
        <v>5.8228700441256172E-2</v>
      </c>
      <c r="EB268" s="56">
        <f t="shared" ca="1" si="239"/>
        <v>9.7047834068760289E-2</v>
      </c>
      <c r="EC268" s="82">
        <f t="shared" ca="1" si="198"/>
        <v>0.19409566813752058</v>
      </c>
      <c r="ED268" s="82">
        <f t="shared" ca="1" si="198"/>
        <v>0.38819133627504115</v>
      </c>
      <c r="EE268" s="82">
        <f t="shared" ca="1" si="198"/>
        <v>0.77638267255008231</v>
      </c>
      <c r="EF268" s="82">
        <f t="shared" ca="1" si="196"/>
        <v>1.5527653451001646</v>
      </c>
      <c r="EG268" s="56">
        <f t="shared" ca="1" si="240"/>
        <v>2.7000159472592291E-2</v>
      </c>
      <c r="EH268" s="56">
        <f t="shared" ca="1" si="240"/>
        <v>1.4625086380987492E-2</v>
      </c>
      <c r="EI268" s="56">
        <f t="shared" ca="1" si="240"/>
        <v>9.2368966616763106E-3</v>
      </c>
      <c r="EJ268" s="56">
        <f t="shared" ca="1" si="240"/>
        <v>6.3818558753399954E-3</v>
      </c>
      <c r="EK268" s="56">
        <f t="shared" ca="1" si="240"/>
        <v>5.6160331702991969E-3</v>
      </c>
      <c r="EL268" s="56">
        <f t="shared" ca="1" si="240"/>
        <v>5.6160331702991969E-3</v>
      </c>
      <c r="EM268" s="56">
        <f t="shared" ca="1" si="240"/>
        <v>5.6160331702991969E-3</v>
      </c>
      <c r="EN268" s="56">
        <f t="shared" ca="1" si="240"/>
        <v>5.6160331702991969E-3</v>
      </c>
      <c r="EO268" s="56">
        <f t="shared" ca="1" si="240"/>
        <v>5.6160331702991969E-3</v>
      </c>
      <c r="EP268" s="56">
        <f t="shared" ca="1" si="240"/>
        <v>5.6160331702991969E-3</v>
      </c>
      <c r="EQ268" s="56">
        <f t="shared" ca="1" si="240"/>
        <v>5.6160331702991969E-3</v>
      </c>
      <c r="ER268" s="56">
        <f t="shared" ca="1" si="240"/>
        <v>1.1232066340598394E-2</v>
      </c>
      <c r="ES268" s="56">
        <f t="shared" ca="1" si="240"/>
        <v>1.684809951089759E-2</v>
      </c>
      <c r="ET268" s="56">
        <f t="shared" ca="1" si="240"/>
        <v>2.8080165851495986E-2</v>
      </c>
      <c r="EU268" s="82">
        <f t="shared" ca="1" si="199"/>
        <v>5.6160331702991971E-2</v>
      </c>
      <c r="EV268" s="82">
        <f t="shared" ca="1" si="199"/>
        <v>0.11232066340598394</v>
      </c>
      <c r="EW268" s="82">
        <f t="shared" ca="1" si="199"/>
        <v>0.22464132681196788</v>
      </c>
      <c r="EX268" s="82">
        <f t="shared" ca="1" si="197"/>
        <v>0.44928265362393577</v>
      </c>
    </row>
    <row r="269" spans="19:154" x14ac:dyDescent="0.15">
      <c r="S269" s="56">
        <v>266</v>
      </c>
      <c r="T269" s="40">
        <f>引用信息!W288</f>
        <v>127.93249847406852</v>
      </c>
      <c r="U269" s="40">
        <f>引用信息!X288</f>
        <v>9.1005935147825259</v>
      </c>
      <c r="V269" s="40">
        <f>引用信息!Y288</f>
        <v>3.6332306999999986</v>
      </c>
      <c r="W269" s="40">
        <f>引用信息!Z288</f>
        <v>0.97472199681140614</v>
      </c>
      <c r="X269" s="40">
        <f>引用信息!AA288</f>
        <v>0.28202953308749984</v>
      </c>
      <c r="Y269" s="37">
        <f>IF(INT(求节点($J$4:$J$21,$I$4:$I$21,节奏总纲!AD269))&gt;$I$21,$I$21,INT(求节点($J$4:$J$21,$I$4:$I$21,节奏总纲!AD269)))</f>
        <v>18</v>
      </c>
      <c r="Z269" s="37">
        <f>IF(INT(求节点($J$4:$J$21,$I$4:$I$21,节奏总纲!AE269))&gt;$I$21,$I$21,INT(求节点($J$4:$J$21,$I$4:$I$21,节奏总纲!AE269)))</f>
        <v>18</v>
      </c>
      <c r="AA269" s="37">
        <f>IF(INT(求节点($J$4:$J$21,$I$4:$I$21,节奏总纲!AF269))&gt;$I$21,$I$21,INT(求节点($J$4:$J$21,$I$4:$I$21,节奏总纲!AF269)))</f>
        <v>18</v>
      </c>
      <c r="AB269" s="37">
        <f>IF(INT(求节点($J$4:$J$21,$I$4:$I$21,节奏总纲!AG269))&gt;$I$21,$I$21,INT(求节点($J$4:$J$21,$I$4:$I$21,节奏总纲!AG269)))</f>
        <v>18</v>
      </c>
      <c r="AC269" s="37">
        <f>IF(INT(求节点($J$4:$J$21,$I$4:$I$21,节奏总纲!AH269))&gt;$I$21,$I$21,INT(求节点($J$4:$J$21,$I$4:$I$21,节奏总纲!AH269)))</f>
        <v>18</v>
      </c>
      <c r="AD269" s="56">
        <f>('[2]功能-行军令'!F$7+'[2]功能-行军令'!F$14+24*60/'[2]功能-行军令'!$F$18)*'[2]功能-行军令'!$AJ$7</f>
        <v>27.599999999999998</v>
      </c>
      <c r="AE269" s="56">
        <f>('[2]功能-行军令'!G$7+'[2]功能-行军令'!G$14+24*60/'[2]功能-行军令'!$F$18)*'[2]功能-行军令'!$AJ$7</f>
        <v>40.199999999999996</v>
      </c>
      <c r="AF269" s="56">
        <f>('[2]功能-行军令'!H$7+'[2]功能-行军令'!H$14+24*60/'[2]功能-行军令'!$F$18)*'[2]功能-行军令'!$AJ$7</f>
        <v>54.6</v>
      </c>
      <c r="AG269" s="56">
        <f>('[2]功能-行军令'!I$7+'[2]功能-行军令'!I$14+24*60/'[2]功能-行军令'!$F$18)*'[2]功能-行军令'!$AJ$7</f>
        <v>61.8</v>
      </c>
      <c r="AH269" s="56">
        <f>('[2]功能-行军令'!J$7+'[2]功能-行军令'!J$14+24*60/'[2]功能-行军令'!$F$18)*'[2]功能-行军令'!$AJ$7</f>
        <v>61.8</v>
      </c>
      <c r="AI269" s="56"/>
      <c r="AK269" s="56"/>
      <c r="AL269" s="56">
        <v>266</v>
      </c>
      <c r="AM269" s="28">
        <f t="shared" ca="1" si="241"/>
        <v>6.4197268583789242</v>
      </c>
      <c r="AN269" s="28">
        <f t="shared" ca="1" si="241"/>
        <v>3.4773520482885845</v>
      </c>
      <c r="AO269" s="28">
        <f t="shared" ca="1" si="241"/>
        <v>2.1962223462875268</v>
      </c>
      <c r="AP269" s="28">
        <f t="shared" ca="1" si="241"/>
        <v>1.5173899847077454</v>
      </c>
      <c r="AQ269" s="28">
        <f t="shared" ca="1" si="241"/>
        <v>1.3353031865428162</v>
      </c>
      <c r="AR269" s="28">
        <f t="shared" ca="1" si="241"/>
        <v>1.3353031865428162</v>
      </c>
      <c r="AS269" s="28">
        <f t="shared" ca="1" si="241"/>
        <v>1.3353031865428162</v>
      </c>
      <c r="AT269" s="28">
        <f t="shared" ca="1" si="241"/>
        <v>1.3353031865428162</v>
      </c>
      <c r="AU269" s="28">
        <f t="shared" ca="1" si="242"/>
        <v>1.3353031865428162</v>
      </c>
      <c r="AV269" s="28">
        <f t="shared" ca="1" si="235"/>
        <v>1.3353031865428162</v>
      </c>
      <c r="AW269" s="28">
        <f t="shared" ca="1" si="235"/>
        <v>1.3353031865428162</v>
      </c>
      <c r="AX269" s="28">
        <f t="shared" ca="1" si="235"/>
        <v>2.6706063730856324</v>
      </c>
      <c r="AY269" s="28">
        <f t="shared" ca="1" si="235"/>
        <v>4.0059095596284493</v>
      </c>
      <c r="AZ269" s="28">
        <f t="shared" ca="1" si="235"/>
        <v>6.6765159327140822</v>
      </c>
      <c r="BA269" s="28">
        <f t="shared" ca="1" si="192"/>
        <v>13.353031865428164</v>
      </c>
      <c r="BB269" s="28">
        <f t="shared" ca="1" si="192"/>
        <v>26.706063730856329</v>
      </c>
      <c r="BC269" s="28">
        <f t="shared" ca="1" si="192"/>
        <v>53.412127461712657</v>
      </c>
      <c r="BD269" s="28">
        <f t="shared" ca="1" si="192"/>
        <v>106.82425492342531</v>
      </c>
      <c r="BE269" s="28"/>
      <c r="BF269" s="28">
        <f t="shared" ca="1" si="243"/>
        <v>236.60632339031312</v>
      </c>
      <c r="BG269" s="28"/>
      <c r="BI269" s="28"/>
      <c r="BJ269" s="28"/>
      <c r="BK269" s="28"/>
      <c r="BL269" s="56">
        <v>266</v>
      </c>
      <c r="BM269" s="56">
        <f t="shared" ca="1" si="236"/>
        <v>5.4322107044373711</v>
      </c>
      <c r="BN269" s="56">
        <f t="shared" ca="1" si="236"/>
        <v>2.9424474649035761</v>
      </c>
      <c r="BO269" s="56">
        <f t="shared" ca="1" si="236"/>
        <v>1.8583878725706795</v>
      </c>
      <c r="BP269" s="56">
        <f t="shared" ca="1" si="236"/>
        <v>1.2839770755942874</v>
      </c>
      <c r="BQ269" s="56">
        <f t="shared" ca="1" si="236"/>
        <v>1.1298998265229732</v>
      </c>
      <c r="BR269" s="56">
        <f t="shared" ca="1" si="236"/>
        <v>1.1298998265229732</v>
      </c>
      <c r="BS269" s="56">
        <f t="shared" ca="1" si="236"/>
        <v>1.1298998265229732</v>
      </c>
      <c r="BT269" s="56">
        <f t="shared" ca="1" si="236"/>
        <v>1.1298998265229732</v>
      </c>
      <c r="BU269" s="56">
        <f t="shared" ca="1" si="236"/>
        <v>1.1298998265229732</v>
      </c>
      <c r="BV269" s="56">
        <f t="shared" ca="1" si="236"/>
        <v>1.1298998265229732</v>
      </c>
      <c r="BW269" s="56">
        <f t="shared" ca="1" si="236"/>
        <v>1.1298998265229732</v>
      </c>
      <c r="BX269" s="56">
        <f t="shared" ca="1" si="236"/>
        <v>2.2597996530459463</v>
      </c>
      <c r="BY269" s="56">
        <f t="shared" ca="1" si="236"/>
        <v>3.3896994795689195</v>
      </c>
      <c r="BZ269" s="56">
        <f t="shared" ca="1" si="236"/>
        <v>5.6494991326148654</v>
      </c>
      <c r="CA269" s="82">
        <f t="shared" ca="1" si="193"/>
        <v>11.298998265229731</v>
      </c>
      <c r="CB269" s="82">
        <f t="shared" ca="1" si="193"/>
        <v>22.597996530459461</v>
      </c>
      <c r="CC269" s="82">
        <f t="shared" ca="1" si="193"/>
        <v>45.195993060918923</v>
      </c>
      <c r="CD269" s="82">
        <f t="shared" ca="1" si="193"/>
        <v>90.391986121837846</v>
      </c>
      <c r="CE269" s="56">
        <f t="shared" ca="1" si="237"/>
        <v>0.56283670660655005</v>
      </c>
      <c r="CF269" s="56">
        <f t="shared" ca="1" si="237"/>
        <v>0.30486988274521459</v>
      </c>
      <c r="CG269" s="56">
        <f t="shared" ca="1" si="237"/>
        <v>0.19254939962855661</v>
      </c>
      <c r="CH269" s="56">
        <f t="shared" ca="1" si="237"/>
        <v>0.13303413065245726</v>
      </c>
      <c r="CI269" s="56">
        <f t="shared" ca="1" si="237"/>
        <v>0.11707003497416241</v>
      </c>
      <c r="CJ269" s="56">
        <f t="shared" ca="1" si="237"/>
        <v>0.11707003497416241</v>
      </c>
      <c r="CK269" s="56">
        <f t="shared" ca="1" si="237"/>
        <v>0.11707003497416241</v>
      </c>
      <c r="CL269" s="56">
        <f t="shared" ca="1" si="237"/>
        <v>0.11707003497416241</v>
      </c>
      <c r="CM269" s="56">
        <f t="shared" ca="1" si="237"/>
        <v>0.11707003497416241</v>
      </c>
      <c r="CN269" s="56">
        <f t="shared" ca="1" si="237"/>
        <v>0.11707003497416241</v>
      </c>
      <c r="CO269" s="56">
        <f t="shared" ca="1" si="237"/>
        <v>0.11707003497416241</v>
      </c>
      <c r="CP269" s="56">
        <f t="shared" ca="1" si="237"/>
        <v>0.23414006994832481</v>
      </c>
      <c r="CQ269" s="56">
        <f t="shared" ca="1" si="237"/>
        <v>0.35121010492248717</v>
      </c>
      <c r="CR269" s="56">
        <f t="shared" ca="1" si="237"/>
        <v>0.58535017487081209</v>
      </c>
      <c r="CS269" s="82">
        <f t="shared" ca="1" si="194"/>
        <v>1.1707003497416242</v>
      </c>
      <c r="CT269" s="82">
        <f t="shared" ca="1" si="194"/>
        <v>2.3414006994832484</v>
      </c>
      <c r="CU269" s="82">
        <f t="shared" ca="1" si="194"/>
        <v>4.6828013989664967</v>
      </c>
      <c r="CV269" s="82">
        <f t="shared" ca="1" si="194"/>
        <v>9.3656027979329934</v>
      </c>
      <c r="CW269" s="56">
        <f t="shared" ca="1" si="238"/>
        <v>0.30519137879999991</v>
      </c>
      <c r="CX269" s="56">
        <f t="shared" ca="1" si="238"/>
        <v>0.16531199684999995</v>
      </c>
      <c r="CY269" s="56">
        <f t="shared" ca="1" si="238"/>
        <v>0.1044075769578947</v>
      </c>
      <c r="CZ269" s="56">
        <f t="shared" ca="1" si="238"/>
        <v>7.2136144079999964E-2</v>
      </c>
      <c r="DA269" s="56">
        <f t="shared" ca="1" si="238"/>
        <v>6.3479806790399981E-2</v>
      </c>
      <c r="DB269" s="56">
        <f t="shared" ca="1" si="238"/>
        <v>6.3479806790399981E-2</v>
      </c>
      <c r="DC269" s="56">
        <f t="shared" ca="1" si="238"/>
        <v>6.3479806790399981E-2</v>
      </c>
      <c r="DD269" s="56">
        <f t="shared" ca="1" si="238"/>
        <v>6.3479806790399981E-2</v>
      </c>
      <c r="DE269" s="56">
        <f t="shared" ca="1" si="238"/>
        <v>6.3479806790399981E-2</v>
      </c>
      <c r="DF269" s="56">
        <f t="shared" ca="1" si="238"/>
        <v>6.3479806790399981E-2</v>
      </c>
      <c r="DG269" s="56">
        <f t="shared" ca="1" si="238"/>
        <v>6.3479806790399981E-2</v>
      </c>
      <c r="DH269" s="56">
        <f t="shared" ca="1" si="238"/>
        <v>0.12695961358079996</v>
      </c>
      <c r="DI269" s="56">
        <f t="shared" ca="1" si="238"/>
        <v>0.19043942037119993</v>
      </c>
      <c r="DJ269" s="56">
        <f t="shared" ca="1" si="238"/>
        <v>0.31739903395199992</v>
      </c>
      <c r="DK269" s="82">
        <f t="shared" ca="1" si="195"/>
        <v>0.63479806790399984</v>
      </c>
      <c r="DL269" s="82">
        <f t="shared" ca="1" si="195"/>
        <v>1.2695961358079997</v>
      </c>
      <c r="DM269" s="82">
        <f t="shared" ca="1" si="195"/>
        <v>2.5391922716159994</v>
      </c>
      <c r="DN269" s="82">
        <f t="shared" ca="1" si="195"/>
        <v>5.0783845432319987</v>
      </c>
      <c r="DO269" s="56">
        <f t="shared" ca="1" si="239"/>
        <v>9.2673568312222912E-2</v>
      </c>
      <c r="DP269" s="56">
        <f t="shared" ca="1" si="239"/>
        <v>5.0198182835787412E-2</v>
      </c>
      <c r="DQ269" s="56">
        <f t="shared" ca="1" si="239"/>
        <v>3.1704115475234156E-2</v>
      </c>
      <c r="DR269" s="56">
        <f t="shared" ca="1" si="239"/>
        <v>2.1904661601070866E-2</v>
      </c>
      <c r="DS269" s="56">
        <f t="shared" ca="1" si="239"/>
        <v>1.9276102208942367E-2</v>
      </c>
      <c r="DT269" s="56">
        <f t="shared" ca="1" si="239"/>
        <v>1.9276102208942367E-2</v>
      </c>
      <c r="DU269" s="56">
        <f t="shared" ca="1" si="239"/>
        <v>1.9276102208942367E-2</v>
      </c>
      <c r="DV269" s="56">
        <f t="shared" ca="1" si="239"/>
        <v>1.9276102208942367E-2</v>
      </c>
      <c r="DW269" s="56">
        <f t="shared" ca="1" si="239"/>
        <v>1.9276102208942367E-2</v>
      </c>
      <c r="DX269" s="56">
        <f t="shared" ca="1" si="239"/>
        <v>1.9276102208942367E-2</v>
      </c>
      <c r="DY269" s="56">
        <f t="shared" ca="1" si="239"/>
        <v>1.9276102208942367E-2</v>
      </c>
      <c r="DZ269" s="56">
        <f t="shared" ca="1" si="239"/>
        <v>3.8552204417884733E-2</v>
      </c>
      <c r="EA269" s="56">
        <f t="shared" ca="1" si="239"/>
        <v>5.78283066268271E-2</v>
      </c>
      <c r="EB269" s="56">
        <f t="shared" ca="1" si="239"/>
        <v>9.6380511044711847E-2</v>
      </c>
      <c r="EC269" s="82">
        <f t="shared" ca="1" si="198"/>
        <v>0.19276102208942369</v>
      </c>
      <c r="ED269" s="82">
        <f t="shared" ca="1" si="198"/>
        <v>0.38552204417884739</v>
      </c>
      <c r="EE269" s="82">
        <f t="shared" ca="1" si="198"/>
        <v>0.77104408835769478</v>
      </c>
      <c r="EF269" s="82">
        <f t="shared" ca="1" si="196"/>
        <v>1.5420881767153896</v>
      </c>
      <c r="EG269" s="56">
        <f t="shared" ca="1" si="240"/>
        <v>2.6814500222780754E-2</v>
      </c>
      <c r="EH269" s="56">
        <f t="shared" ca="1" si="240"/>
        <v>1.4524520954006241E-2</v>
      </c>
      <c r="EI269" s="56">
        <f t="shared" ca="1" si="240"/>
        <v>9.1733816551618358E-3</v>
      </c>
      <c r="EJ269" s="56">
        <f t="shared" ca="1" si="240"/>
        <v>6.3379727799299955E-3</v>
      </c>
      <c r="EK269" s="56">
        <f t="shared" ca="1" si="240"/>
        <v>5.5774160463383966E-3</v>
      </c>
      <c r="EL269" s="56">
        <f t="shared" ca="1" si="240"/>
        <v>5.5774160463383966E-3</v>
      </c>
      <c r="EM269" s="56">
        <f t="shared" ca="1" si="240"/>
        <v>5.5774160463383966E-3</v>
      </c>
      <c r="EN269" s="56">
        <f t="shared" ca="1" si="240"/>
        <v>5.5774160463383966E-3</v>
      </c>
      <c r="EO269" s="56">
        <f t="shared" ca="1" si="240"/>
        <v>5.5774160463383966E-3</v>
      </c>
      <c r="EP269" s="56">
        <f t="shared" ca="1" si="240"/>
        <v>5.5774160463383966E-3</v>
      </c>
      <c r="EQ269" s="56">
        <f t="shared" ca="1" si="240"/>
        <v>5.5774160463383966E-3</v>
      </c>
      <c r="ER269" s="56">
        <f t="shared" ca="1" si="240"/>
        <v>1.1154832092676793E-2</v>
      </c>
      <c r="ES269" s="56">
        <f t="shared" ca="1" si="240"/>
        <v>1.673224813901519E-2</v>
      </c>
      <c r="ET269" s="56">
        <f t="shared" ca="1" si="240"/>
        <v>2.7887080231691987E-2</v>
      </c>
      <c r="EU269" s="82">
        <f t="shared" ca="1" si="199"/>
        <v>5.5774160463383973E-2</v>
      </c>
      <c r="EV269" s="82">
        <f t="shared" ca="1" si="199"/>
        <v>0.11154832092676795</v>
      </c>
      <c r="EW269" s="82">
        <f t="shared" ca="1" si="199"/>
        <v>0.22309664185353589</v>
      </c>
      <c r="EX269" s="82">
        <f t="shared" ca="1" si="197"/>
        <v>0.44619328370707179</v>
      </c>
    </row>
    <row r="270" spans="19:154" x14ac:dyDescent="0.15">
      <c r="S270" s="56">
        <v>267</v>
      </c>
      <c r="T270" s="40">
        <f>引用信息!W289</f>
        <v>127.04671460728468</v>
      </c>
      <c r="U270" s="40">
        <f>引用信息!X289</f>
        <v>9.0375824815446659</v>
      </c>
      <c r="V270" s="40">
        <f>引用信息!Y289</f>
        <v>3.6080747999999994</v>
      </c>
      <c r="W270" s="40">
        <f>引用信息!Z289</f>
        <v>0.96797317982062503</v>
      </c>
      <c r="X270" s="40">
        <f>引用信息!AA289</f>
        <v>0.28007680634999993</v>
      </c>
      <c r="Y270" s="37">
        <f>IF(INT(求节点($J$4:$J$21,$I$4:$I$21,节奏总纲!AD270))&gt;$I$21,$I$21,INT(求节点($J$4:$J$21,$I$4:$I$21,节奏总纲!AD270)))</f>
        <v>18</v>
      </c>
      <c r="Z270" s="37">
        <f>IF(INT(求节点($J$4:$J$21,$I$4:$I$21,节奏总纲!AE270))&gt;$I$21,$I$21,INT(求节点($J$4:$J$21,$I$4:$I$21,节奏总纲!AE270)))</f>
        <v>18</v>
      </c>
      <c r="AA270" s="37">
        <f>IF(INT(求节点($J$4:$J$21,$I$4:$I$21,节奏总纲!AF270))&gt;$I$21,$I$21,INT(求节点($J$4:$J$21,$I$4:$I$21,节奏总纲!AF270)))</f>
        <v>18</v>
      </c>
      <c r="AB270" s="37">
        <f>IF(INT(求节点($J$4:$J$21,$I$4:$I$21,节奏总纲!AG270))&gt;$I$21,$I$21,INT(求节点($J$4:$J$21,$I$4:$I$21,节奏总纲!AG270)))</f>
        <v>18</v>
      </c>
      <c r="AC270" s="37">
        <f>IF(INT(求节点($J$4:$J$21,$I$4:$I$21,节奏总纲!AH270))&gt;$I$21,$I$21,INT(求节点($J$4:$J$21,$I$4:$I$21,节奏总纲!AH270)))</f>
        <v>18</v>
      </c>
      <c r="AD270" s="56">
        <f>('[2]功能-行军令'!F$7+'[2]功能-行军令'!F$14+24*60/'[2]功能-行军令'!$F$18)*'[2]功能-行军令'!$AJ$7</f>
        <v>27.599999999999998</v>
      </c>
      <c r="AE270" s="56">
        <f>('[2]功能-行军令'!G$7+'[2]功能-行军令'!G$14+24*60/'[2]功能-行军令'!$F$18)*'[2]功能-行军令'!$AJ$7</f>
        <v>40.199999999999996</v>
      </c>
      <c r="AF270" s="56">
        <f>('[2]功能-行军令'!H$7+'[2]功能-行军令'!H$14+24*60/'[2]功能-行军令'!$F$18)*'[2]功能-行军令'!$AJ$7</f>
        <v>54.6</v>
      </c>
      <c r="AG270" s="56">
        <f>('[2]功能-行军令'!I$7+'[2]功能-行军令'!I$14+24*60/'[2]功能-行军令'!$F$18)*'[2]功能-行军令'!$AJ$7</f>
        <v>61.8</v>
      </c>
      <c r="AH270" s="56">
        <f>('[2]功能-行军令'!J$7+'[2]功能-行军令'!J$14+24*60/'[2]功能-行军令'!$F$18)*'[2]功能-行军令'!$AJ$7</f>
        <v>61.8</v>
      </c>
      <c r="AI270" s="56"/>
      <c r="AK270" s="56"/>
      <c r="AL270" s="56">
        <v>267</v>
      </c>
      <c r="AM270" s="28">
        <f t="shared" ca="1" si="241"/>
        <v>6.3752777109915346</v>
      </c>
      <c r="AN270" s="28">
        <f t="shared" ca="1" si="241"/>
        <v>3.4532754267870818</v>
      </c>
      <c r="AO270" s="28">
        <f t="shared" ca="1" si="241"/>
        <v>2.18101605902342</v>
      </c>
      <c r="AP270" s="28">
        <f t="shared" ca="1" si="241"/>
        <v>1.506883822597999</v>
      </c>
      <c r="AQ270" s="28">
        <f t="shared" ca="1" si="241"/>
        <v>1.3260577638862394</v>
      </c>
      <c r="AR270" s="28">
        <f t="shared" ca="1" si="241"/>
        <v>1.3260577638862394</v>
      </c>
      <c r="AS270" s="28">
        <f t="shared" ca="1" si="241"/>
        <v>1.3260577638862394</v>
      </c>
      <c r="AT270" s="28">
        <f t="shared" ca="1" si="241"/>
        <v>1.3260577638862394</v>
      </c>
      <c r="AU270" s="28">
        <f t="shared" ca="1" si="242"/>
        <v>1.3260577638862394</v>
      </c>
      <c r="AV270" s="28">
        <f t="shared" ref="AV270:AZ279" ca="1" si="244">SUMIF($BM$3:$EX$3,AV$3,$BM270:$EX270)</f>
        <v>1.3260577638862394</v>
      </c>
      <c r="AW270" s="28">
        <f t="shared" ca="1" si="244"/>
        <v>1.3260577638862394</v>
      </c>
      <c r="AX270" s="28">
        <f t="shared" ca="1" si="244"/>
        <v>2.6521155277724788</v>
      </c>
      <c r="AY270" s="28">
        <f t="shared" ca="1" si="244"/>
        <v>3.9781732916587171</v>
      </c>
      <c r="AZ270" s="28">
        <f t="shared" ca="1" si="244"/>
        <v>6.6302888194311951</v>
      </c>
      <c r="BA270" s="28">
        <f t="shared" ca="1" si="192"/>
        <v>13.26057763886239</v>
      </c>
      <c r="BB270" s="28">
        <f t="shared" ca="1" si="192"/>
        <v>26.52115527772478</v>
      </c>
      <c r="BC270" s="28">
        <f t="shared" ca="1" si="192"/>
        <v>53.042310555449561</v>
      </c>
      <c r="BD270" s="28">
        <f t="shared" ca="1" si="192"/>
        <v>106.08462111089912</v>
      </c>
      <c r="BE270" s="28"/>
      <c r="BF270" s="28">
        <f t="shared" ca="1" si="243"/>
        <v>234.96809958840194</v>
      </c>
      <c r="BG270" s="28"/>
      <c r="BI270" s="28"/>
      <c r="BJ270" s="28"/>
      <c r="BK270" s="28"/>
      <c r="BL270" s="56">
        <v>267</v>
      </c>
      <c r="BM270" s="56">
        <f t="shared" ca="1" si="236"/>
        <v>5.3945989587093193</v>
      </c>
      <c r="BN270" s="56">
        <f t="shared" ca="1" si="236"/>
        <v>2.9220744359675481</v>
      </c>
      <c r="BO270" s="56">
        <f t="shared" ca="1" si="236"/>
        <v>1.8455206964005566</v>
      </c>
      <c r="BP270" s="56">
        <f t="shared" ca="1" si="236"/>
        <v>1.2750870266040208</v>
      </c>
      <c r="BQ270" s="56">
        <f t="shared" ca="1" si="236"/>
        <v>1.1220765834115385</v>
      </c>
      <c r="BR270" s="56">
        <f t="shared" ca="1" si="236"/>
        <v>1.1220765834115385</v>
      </c>
      <c r="BS270" s="56">
        <f t="shared" ca="1" si="236"/>
        <v>1.1220765834115385</v>
      </c>
      <c r="BT270" s="56">
        <f t="shared" ca="1" si="236"/>
        <v>1.1220765834115385</v>
      </c>
      <c r="BU270" s="56">
        <f t="shared" ca="1" si="236"/>
        <v>1.1220765834115385</v>
      </c>
      <c r="BV270" s="56">
        <f t="shared" ca="1" si="236"/>
        <v>1.1220765834115385</v>
      </c>
      <c r="BW270" s="56">
        <f t="shared" ca="1" si="236"/>
        <v>1.1220765834115385</v>
      </c>
      <c r="BX270" s="56">
        <f t="shared" ca="1" si="236"/>
        <v>2.244153166823077</v>
      </c>
      <c r="BY270" s="56">
        <f t="shared" ca="1" si="236"/>
        <v>3.3662297502346146</v>
      </c>
      <c r="BZ270" s="56">
        <f t="shared" ca="1" si="236"/>
        <v>5.6103829170576915</v>
      </c>
      <c r="CA270" s="82">
        <f t="shared" ca="1" si="193"/>
        <v>11.220765834115383</v>
      </c>
      <c r="CB270" s="82">
        <f t="shared" ca="1" si="193"/>
        <v>22.441531668230766</v>
      </c>
      <c r="CC270" s="82">
        <f t="shared" ca="1" si="193"/>
        <v>44.883063336461532</v>
      </c>
      <c r="CD270" s="82">
        <f t="shared" ca="1" si="193"/>
        <v>89.766126672923065</v>
      </c>
      <c r="CE270" s="56">
        <f t="shared" ca="1" si="237"/>
        <v>0.55893971655091623</v>
      </c>
      <c r="CF270" s="56">
        <f t="shared" ca="1" si="237"/>
        <v>0.3027590131317463</v>
      </c>
      <c r="CG270" s="56">
        <f t="shared" ca="1" si="237"/>
        <v>0.19121621882005027</v>
      </c>
      <c r="CH270" s="56">
        <f t="shared" ca="1" si="237"/>
        <v>0.13211302391203472</v>
      </c>
      <c r="CI270" s="56">
        <f t="shared" ca="1" si="237"/>
        <v>0.11625946104259058</v>
      </c>
      <c r="CJ270" s="56">
        <f t="shared" ca="1" si="237"/>
        <v>0.11625946104259058</v>
      </c>
      <c r="CK270" s="56">
        <f t="shared" ca="1" si="237"/>
        <v>0.11625946104259058</v>
      </c>
      <c r="CL270" s="56">
        <f t="shared" ca="1" si="237"/>
        <v>0.11625946104259058</v>
      </c>
      <c r="CM270" s="56">
        <f t="shared" ca="1" si="237"/>
        <v>0.11625946104259058</v>
      </c>
      <c r="CN270" s="56">
        <f t="shared" ca="1" si="237"/>
        <v>0.11625946104259058</v>
      </c>
      <c r="CO270" s="56">
        <f t="shared" ca="1" si="237"/>
        <v>0.11625946104259058</v>
      </c>
      <c r="CP270" s="56">
        <f t="shared" ca="1" si="237"/>
        <v>0.23251892208518116</v>
      </c>
      <c r="CQ270" s="56">
        <f t="shared" ca="1" si="237"/>
        <v>0.34877838312777171</v>
      </c>
      <c r="CR270" s="56">
        <f t="shared" ca="1" si="237"/>
        <v>0.58129730521295286</v>
      </c>
      <c r="CS270" s="82">
        <f t="shared" ca="1" si="194"/>
        <v>1.1625946104259057</v>
      </c>
      <c r="CT270" s="82">
        <f t="shared" ca="1" si="194"/>
        <v>2.3251892208518115</v>
      </c>
      <c r="CU270" s="82">
        <f t="shared" ca="1" si="194"/>
        <v>4.6503784417036229</v>
      </c>
      <c r="CV270" s="82">
        <f t="shared" ca="1" si="194"/>
        <v>9.3007568834072458</v>
      </c>
      <c r="CW270" s="56">
        <f t="shared" ca="1" si="238"/>
        <v>0.30307828319999996</v>
      </c>
      <c r="CX270" s="56">
        <f t="shared" ca="1" si="238"/>
        <v>0.16416740339999999</v>
      </c>
      <c r="CY270" s="56">
        <f t="shared" ca="1" si="238"/>
        <v>0.10368467583157893</v>
      </c>
      <c r="CZ270" s="56">
        <f t="shared" ca="1" si="238"/>
        <v>7.1636685119999988E-2</v>
      </c>
      <c r="DA270" s="56">
        <f t="shared" ca="1" si="238"/>
        <v>6.3040282905600001E-2</v>
      </c>
      <c r="DB270" s="56">
        <f t="shared" ca="1" si="238"/>
        <v>6.3040282905600001E-2</v>
      </c>
      <c r="DC270" s="56">
        <f t="shared" ca="1" si="238"/>
        <v>6.3040282905600001E-2</v>
      </c>
      <c r="DD270" s="56">
        <f t="shared" ca="1" si="238"/>
        <v>6.3040282905600001E-2</v>
      </c>
      <c r="DE270" s="56">
        <f t="shared" ca="1" si="238"/>
        <v>6.3040282905600001E-2</v>
      </c>
      <c r="DF270" s="56">
        <f t="shared" ca="1" si="238"/>
        <v>6.3040282905600001E-2</v>
      </c>
      <c r="DG270" s="56">
        <f t="shared" ca="1" si="238"/>
        <v>6.3040282905600001E-2</v>
      </c>
      <c r="DH270" s="56">
        <f t="shared" ca="1" si="238"/>
        <v>0.1260805658112</v>
      </c>
      <c r="DI270" s="56">
        <f t="shared" ca="1" si="238"/>
        <v>0.18912084871679996</v>
      </c>
      <c r="DJ270" s="56">
        <f t="shared" ca="1" si="238"/>
        <v>0.31520141452799999</v>
      </c>
      <c r="DK270" s="82">
        <f t="shared" ca="1" si="195"/>
        <v>0.63040282905599998</v>
      </c>
      <c r="DL270" s="82">
        <f t="shared" ca="1" si="195"/>
        <v>1.260805658112</v>
      </c>
      <c r="DM270" s="82">
        <f t="shared" ca="1" si="195"/>
        <v>2.5216113162239999</v>
      </c>
      <c r="DN270" s="82">
        <f t="shared" ca="1" si="195"/>
        <v>5.0432226324479998</v>
      </c>
      <c r="DO270" s="56">
        <f t="shared" ca="1" si="239"/>
        <v>9.2031911558330196E-2</v>
      </c>
      <c r="DP270" s="56">
        <f t="shared" ca="1" si="239"/>
        <v>4.9850618760762189E-2</v>
      </c>
      <c r="DQ270" s="56">
        <f t="shared" ca="1" si="239"/>
        <v>3.1484601322586646E-2</v>
      </c>
      <c r="DR270" s="56">
        <f t="shared" ca="1" si="239"/>
        <v>2.1752997277423497E-2</v>
      </c>
      <c r="DS270" s="56">
        <f t="shared" ca="1" si="239"/>
        <v>1.9142637604132682E-2</v>
      </c>
      <c r="DT270" s="56">
        <f t="shared" ca="1" si="239"/>
        <v>1.9142637604132682E-2</v>
      </c>
      <c r="DU270" s="56">
        <f t="shared" ca="1" si="239"/>
        <v>1.9142637604132682E-2</v>
      </c>
      <c r="DV270" s="56">
        <f t="shared" ca="1" si="239"/>
        <v>1.9142637604132682E-2</v>
      </c>
      <c r="DW270" s="56">
        <f t="shared" ca="1" si="239"/>
        <v>1.9142637604132682E-2</v>
      </c>
      <c r="DX270" s="56">
        <f t="shared" ca="1" si="239"/>
        <v>1.9142637604132682E-2</v>
      </c>
      <c r="DY270" s="56">
        <f t="shared" ca="1" si="239"/>
        <v>1.9142637604132682E-2</v>
      </c>
      <c r="DZ270" s="56">
        <f t="shared" ca="1" si="239"/>
        <v>3.8285275208265364E-2</v>
      </c>
      <c r="EA270" s="56">
        <f t="shared" ca="1" si="239"/>
        <v>5.7427912812398042E-2</v>
      </c>
      <c r="EB270" s="56">
        <f t="shared" ca="1" si="239"/>
        <v>9.5713188020663406E-2</v>
      </c>
      <c r="EC270" s="82">
        <f t="shared" ca="1" si="198"/>
        <v>0.19142637604132681</v>
      </c>
      <c r="ED270" s="82">
        <f t="shared" ca="1" si="198"/>
        <v>0.38285275208265362</v>
      </c>
      <c r="EE270" s="82">
        <f t="shared" ca="1" si="198"/>
        <v>0.76570550416530725</v>
      </c>
      <c r="EF270" s="82">
        <f t="shared" ca="1" si="196"/>
        <v>1.5314110083306145</v>
      </c>
      <c r="EG270" s="56">
        <f t="shared" ca="1" si="240"/>
        <v>2.6628840972969227E-2</v>
      </c>
      <c r="EH270" s="56">
        <f t="shared" ca="1" si="240"/>
        <v>1.4423955527024997E-2</v>
      </c>
      <c r="EI270" s="56">
        <f t="shared" ca="1" si="240"/>
        <v>9.1098666486473662E-3</v>
      </c>
      <c r="EJ270" s="56">
        <f t="shared" ca="1" si="240"/>
        <v>6.2940896845199981E-3</v>
      </c>
      <c r="EK270" s="56">
        <f t="shared" ca="1" si="240"/>
        <v>5.5387989223775989E-3</v>
      </c>
      <c r="EL270" s="56">
        <f t="shared" ca="1" si="240"/>
        <v>5.5387989223775989E-3</v>
      </c>
      <c r="EM270" s="56">
        <f t="shared" ca="1" si="240"/>
        <v>5.5387989223775989E-3</v>
      </c>
      <c r="EN270" s="56">
        <f t="shared" ca="1" si="240"/>
        <v>5.5387989223775989E-3</v>
      </c>
      <c r="EO270" s="56">
        <f t="shared" ca="1" si="240"/>
        <v>5.5387989223775989E-3</v>
      </c>
      <c r="EP270" s="56">
        <f t="shared" ca="1" si="240"/>
        <v>5.5387989223775989E-3</v>
      </c>
      <c r="EQ270" s="56">
        <f t="shared" ca="1" si="240"/>
        <v>5.5387989223775989E-3</v>
      </c>
      <c r="ER270" s="56">
        <f t="shared" ca="1" si="240"/>
        <v>1.1077597844755198E-2</v>
      </c>
      <c r="ES270" s="56">
        <f t="shared" ca="1" si="240"/>
        <v>1.6616396767132793E-2</v>
      </c>
      <c r="ET270" s="56">
        <f t="shared" ca="1" si="240"/>
        <v>2.7693994611887991E-2</v>
      </c>
      <c r="EU270" s="82">
        <f t="shared" ca="1" si="199"/>
        <v>5.5387989223775982E-2</v>
      </c>
      <c r="EV270" s="82">
        <f t="shared" ca="1" si="199"/>
        <v>0.11077597844755196</v>
      </c>
      <c r="EW270" s="82">
        <f t="shared" ca="1" si="199"/>
        <v>0.22155195689510393</v>
      </c>
      <c r="EX270" s="82">
        <f t="shared" ca="1" si="197"/>
        <v>0.44310391379020786</v>
      </c>
    </row>
    <row r="271" spans="19:154" x14ac:dyDescent="0.15">
      <c r="S271" s="56">
        <v>268</v>
      </c>
      <c r="T271" s="40">
        <f>引用信息!W290</f>
        <v>126.16093074050082</v>
      </c>
      <c r="U271" s="40">
        <f>引用信息!X290</f>
        <v>8.9745714483068042</v>
      </c>
      <c r="V271" s="40">
        <f>引用信息!Y290</f>
        <v>3.5829188999999992</v>
      </c>
      <c r="W271" s="40">
        <f>引用信息!Z290</f>
        <v>0.9612243628298438</v>
      </c>
      <c r="X271" s="40">
        <f>引用信息!AA290</f>
        <v>0.27812407961249991</v>
      </c>
      <c r="Y271" s="37">
        <f>IF(INT(求节点($J$4:$J$21,$I$4:$I$21,节奏总纲!AD271))&gt;$I$21,$I$21,INT(求节点($J$4:$J$21,$I$4:$I$21,节奏总纲!AD271)))</f>
        <v>18</v>
      </c>
      <c r="Z271" s="37">
        <f>IF(INT(求节点($J$4:$J$21,$I$4:$I$21,节奏总纲!AE271))&gt;$I$21,$I$21,INT(求节点($J$4:$J$21,$I$4:$I$21,节奏总纲!AE271)))</f>
        <v>18</v>
      </c>
      <c r="AA271" s="37">
        <f>IF(INT(求节点($J$4:$J$21,$I$4:$I$21,节奏总纲!AF271))&gt;$I$21,$I$21,INT(求节点($J$4:$J$21,$I$4:$I$21,节奏总纲!AF271)))</f>
        <v>18</v>
      </c>
      <c r="AB271" s="37">
        <f>IF(INT(求节点($J$4:$J$21,$I$4:$I$21,节奏总纲!AG271))&gt;$I$21,$I$21,INT(求节点($J$4:$J$21,$I$4:$I$21,节奏总纲!AG271)))</f>
        <v>18</v>
      </c>
      <c r="AC271" s="37">
        <f>IF(INT(求节点($J$4:$J$21,$I$4:$I$21,节奏总纲!AH271))&gt;$I$21,$I$21,INT(求节点($J$4:$J$21,$I$4:$I$21,节奏总纲!AH271)))</f>
        <v>18</v>
      </c>
      <c r="AD271" s="56">
        <f>('[2]功能-行军令'!F$7+'[2]功能-行军令'!F$14+24*60/'[2]功能-行军令'!$F$18)*'[2]功能-行军令'!$AJ$7</f>
        <v>27.599999999999998</v>
      </c>
      <c r="AE271" s="56">
        <f>('[2]功能-行军令'!G$7+'[2]功能-行军令'!G$14+24*60/'[2]功能-行军令'!$F$18)*'[2]功能-行军令'!$AJ$7</f>
        <v>40.199999999999996</v>
      </c>
      <c r="AF271" s="56">
        <f>('[2]功能-行军令'!H$7+'[2]功能-行军令'!H$14+24*60/'[2]功能-行军令'!$F$18)*'[2]功能-行军令'!$AJ$7</f>
        <v>54.6</v>
      </c>
      <c r="AG271" s="56">
        <f>('[2]功能-行军令'!I$7+'[2]功能-行军令'!I$14+24*60/'[2]功能-行军令'!$F$18)*'[2]功能-行军令'!$AJ$7</f>
        <v>61.8</v>
      </c>
      <c r="AH271" s="56">
        <f>('[2]功能-行军令'!J$7+'[2]功能-行军令'!J$14+24*60/'[2]功能-行军令'!$F$18)*'[2]功能-行军令'!$AJ$7</f>
        <v>61.8</v>
      </c>
      <c r="AI271" s="56"/>
      <c r="AK271" s="56"/>
      <c r="AL271" s="56">
        <v>268</v>
      </c>
      <c r="AM271" s="28">
        <f t="shared" ca="1" si="241"/>
        <v>6.3308285636041424</v>
      </c>
      <c r="AN271" s="28">
        <f t="shared" ca="1" si="241"/>
        <v>3.4291988052855769</v>
      </c>
      <c r="AO271" s="28">
        <f t="shared" ca="1" si="241"/>
        <v>2.1658097717593119</v>
      </c>
      <c r="AP271" s="28">
        <f t="shared" ca="1" si="241"/>
        <v>1.4963776604882513</v>
      </c>
      <c r="AQ271" s="28">
        <f t="shared" ca="1" si="241"/>
        <v>1.3168123412296613</v>
      </c>
      <c r="AR271" s="28">
        <f t="shared" ca="1" si="241"/>
        <v>1.3168123412296613</v>
      </c>
      <c r="AS271" s="28">
        <f t="shared" ca="1" si="241"/>
        <v>1.3168123412296613</v>
      </c>
      <c r="AT271" s="28">
        <f t="shared" ca="1" si="241"/>
        <v>1.3168123412296613</v>
      </c>
      <c r="AU271" s="28">
        <f t="shared" ca="1" si="242"/>
        <v>1.3168123412296613</v>
      </c>
      <c r="AV271" s="28">
        <f t="shared" ca="1" si="244"/>
        <v>1.3168123412296613</v>
      </c>
      <c r="AW271" s="28">
        <f t="shared" ca="1" si="244"/>
        <v>1.3168123412296613</v>
      </c>
      <c r="AX271" s="28">
        <f t="shared" ca="1" si="244"/>
        <v>2.6336246824593226</v>
      </c>
      <c r="AY271" s="28">
        <f t="shared" ca="1" si="244"/>
        <v>3.9504370236889841</v>
      </c>
      <c r="AZ271" s="28">
        <f t="shared" ca="1" si="244"/>
        <v>6.584061706148308</v>
      </c>
      <c r="BA271" s="28">
        <f t="shared" ca="1" si="192"/>
        <v>13.168123412296616</v>
      </c>
      <c r="BB271" s="28">
        <f t="shared" ca="1" si="192"/>
        <v>26.336246824593232</v>
      </c>
      <c r="BC271" s="28">
        <f t="shared" ca="1" si="192"/>
        <v>52.672493649186464</v>
      </c>
      <c r="BD271" s="28">
        <f t="shared" ca="1" si="192"/>
        <v>105.34498729837293</v>
      </c>
      <c r="BE271" s="28"/>
      <c r="BF271" s="28">
        <f t="shared" ca="1" si="243"/>
        <v>233.32987578649076</v>
      </c>
      <c r="BG271" s="28"/>
      <c r="BI271" s="28"/>
      <c r="BJ271" s="28"/>
      <c r="BK271" s="28"/>
      <c r="BL271" s="56">
        <v>268</v>
      </c>
      <c r="BM271" s="56">
        <f t="shared" ca="1" si="236"/>
        <v>5.3569872129812648</v>
      </c>
      <c r="BN271" s="56">
        <f t="shared" ca="1" si="236"/>
        <v>2.9017014070315184</v>
      </c>
      <c r="BO271" s="56">
        <f t="shared" ca="1" si="236"/>
        <v>1.8326535202304326</v>
      </c>
      <c r="BP271" s="56">
        <f t="shared" ca="1" si="236"/>
        <v>1.2661969776137532</v>
      </c>
      <c r="BQ271" s="56">
        <f t="shared" ca="1" si="236"/>
        <v>1.1142533403001029</v>
      </c>
      <c r="BR271" s="56">
        <f t="shared" ca="1" si="236"/>
        <v>1.1142533403001029</v>
      </c>
      <c r="BS271" s="56">
        <f t="shared" ca="1" si="236"/>
        <v>1.1142533403001029</v>
      </c>
      <c r="BT271" s="56">
        <f t="shared" ca="1" si="236"/>
        <v>1.1142533403001029</v>
      </c>
      <c r="BU271" s="56">
        <f t="shared" ca="1" si="236"/>
        <v>1.1142533403001029</v>
      </c>
      <c r="BV271" s="56">
        <f t="shared" ca="1" si="236"/>
        <v>1.1142533403001029</v>
      </c>
      <c r="BW271" s="56">
        <f t="shared" ca="1" si="236"/>
        <v>1.1142533403001029</v>
      </c>
      <c r="BX271" s="56">
        <f t="shared" ca="1" si="236"/>
        <v>2.2285066806002058</v>
      </c>
      <c r="BY271" s="56">
        <f t="shared" ca="1" si="236"/>
        <v>3.3427600209003088</v>
      </c>
      <c r="BZ271" s="56">
        <f t="shared" ca="1" si="236"/>
        <v>5.5712667015005159</v>
      </c>
      <c r="CA271" s="82">
        <f t="shared" ca="1" si="193"/>
        <v>11.142533403001032</v>
      </c>
      <c r="CB271" s="82">
        <f t="shared" ca="1" si="193"/>
        <v>22.285066806002064</v>
      </c>
      <c r="CC271" s="82">
        <f t="shared" ca="1" si="193"/>
        <v>44.570133612004128</v>
      </c>
      <c r="CD271" s="82">
        <f t="shared" ca="1" si="193"/>
        <v>89.140267224008255</v>
      </c>
      <c r="CE271" s="56">
        <f t="shared" ca="1" si="237"/>
        <v>0.5550427264952823</v>
      </c>
      <c r="CF271" s="56">
        <f t="shared" ca="1" si="237"/>
        <v>0.3006481435182779</v>
      </c>
      <c r="CG271" s="56">
        <f t="shared" ca="1" si="237"/>
        <v>0.18988303801154394</v>
      </c>
      <c r="CH271" s="56">
        <f t="shared" ca="1" si="237"/>
        <v>0.13119191717161216</v>
      </c>
      <c r="CI271" s="56">
        <f t="shared" ca="1" si="237"/>
        <v>0.11544888711101872</v>
      </c>
      <c r="CJ271" s="56">
        <f t="shared" ca="1" si="237"/>
        <v>0.11544888711101872</v>
      </c>
      <c r="CK271" s="56">
        <f t="shared" ca="1" si="237"/>
        <v>0.11544888711101872</v>
      </c>
      <c r="CL271" s="56">
        <f t="shared" ca="1" si="237"/>
        <v>0.11544888711101872</v>
      </c>
      <c r="CM271" s="56">
        <f t="shared" ca="1" si="237"/>
        <v>0.11544888711101872</v>
      </c>
      <c r="CN271" s="56">
        <f t="shared" ca="1" si="237"/>
        <v>0.11544888711101872</v>
      </c>
      <c r="CO271" s="56">
        <f t="shared" ca="1" si="237"/>
        <v>0.11544888711101872</v>
      </c>
      <c r="CP271" s="56">
        <f t="shared" ca="1" si="237"/>
        <v>0.23089777422203744</v>
      </c>
      <c r="CQ271" s="56">
        <f t="shared" ca="1" si="237"/>
        <v>0.34634666133305614</v>
      </c>
      <c r="CR271" s="56">
        <f t="shared" ca="1" si="237"/>
        <v>0.57724443555509364</v>
      </c>
      <c r="CS271" s="82">
        <f t="shared" ca="1" si="194"/>
        <v>1.1544888711101873</v>
      </c>
      <c r="CT271" s="82">
        <f t="shared" ca="1" si="194"/>
        <v>2.3089777422203746</v>
      </c>
      <c r="CU271" s="82">
        <f t="shared" ca="1" si="194"/>
        <v>4.6179554844407491</v>
      </c>
      <c r="CV271" s="82">
        <f t="shared" ca="1" si="194"/>
        <v>9.2359109688814982</v>
      </c>
      <c r="CW271" s="56">
        <f t="shared" ca="1" si="238"/>
        <v>0.30096518759999991</v>
      </c>
      <c r="CX271" s="56">
        <f t="shared" ca="1" si="238"/>
        <v>0.16302280994999996</v>
      </c>
      <c r="CY271" s="56">
        <f t="shared" ca="1" si="238"/>
        <v>0.10296177470526313</v>
      </c>
      <c r="CZ271" s="56">
        <f t="shared" ca="1" si="238"/>
        <v>7.1137226159999969E-2</v>
      </c>
      <c r="DA271" s="56">
        <f t="shared" ca="1" si="238"/>
        <v>6.2600759020799979E-2</v>
      </c>
      <c r="DB271" s="56">
        <f t="shared" ca="1" si="238"/>
        <v>6.2600759020799979E-2</v>
      </c>
      <c r="DC271" s="56">
        <f t="shared" ca="1" si="238"/>
        <v>6.2600759020799979E-2</v>
      </c>
      <c r="DD271" s="56">
        <f t="shared" ca="1" si="238"/>
        <v>6.2600759020799979E-2</v>
      </c>
      <c r="DE271" s="56">
        <f t="shared" ca="1" si="238"/>
        <v>6.2600759020799979E-2</v>
      </c>
      <c r="DF271" s="56">
        <f t="shared" ca="1" si="238"/>
        <v>6.2600759020799979E-2</v>
      </c>
      <c r="DG271" s="56">
        <f t="shared" ca="1" si="238"/>
        <v>6.2600759020799979E-2</v>
      </c>
      <c r="DH271" s="56">
        <f t="shared" ca="1" si="238"/>
        <v>0.12520151804159996</v>
      </c>
      <c r="DI271" s="56">
        <f t="shared" ca="1" si="238"/>
        <v>0.18780227706239999</v>
      </c>
      <c r="DJ271" s="56">
        <f t="shared" ca="1" si="238"/>
        <v>0.31300379510399995</v>
      </c>
      <c r="DK271" s="82">
        <f t="shared" ca="1" si="195"/>
        <v>0.6260075902079999</v>
      </c>
      <c r="DL271" s="82">
        <f t="shared" ca="1" si="195"/>
        <v>1.2520151804159998</v>
      </c>
      <c r="DM271" s="82">
        <f t="shared" ca="1" si="195"/>
        <v>2.5040303608319996</v>
      </c>
      <c r="DN271" s="82">
        <f t="shared" ca="1" si="195"/>
        <v>5.0080607216639992</v>
      </c>
      <c r="DO271" s="56">
        <f t="shared" ca="1" si="239"/>
        <v>9.1390254804437465E-2</v>
      </c>
      <c r="DP271" s="56">
        <f t="shared" ca="1" si="239"/>
        <v>4.9503054685736958E-2</v>
      </c>
      <c r="DQ271" s="56">
        <f t="shared" ca="1" si="239"/>
        <v>3.1265087169939129E-2</v>
      </c>
      <c r="DR271" s="56">
        <f t="shared" ca="1" si="239"/>
        <v>2.1601332953776125E-2</v>
      </c>
      <c r="DS271" s="56">
        <f t="shared" ca="1" si="239"/>
        <v>1.900917299932299E-2</v>
      </c>
      <c r="DT271" s="56">
        <f t="shared" ca="1" si="239"/>
        <v>1.900917299932299E-2</v>
      </c>
      <c r="DU271" s="56">
        <f t="shared" ca="1" si="239"/>
        <v>1.900917299932299E-2</v>
      </c>
      <c r="DV271" s="56">
        <f t="shared" ca="1" si="239"/>
        <v>1.900917299932299E-2</v>
      </c>
      <c r="DW271" s="56">
        <f t="shared" ca="1" si="239"/>
        <v>1.900917299932299E-2</v>
      </c>
      <c r="DX271" s="56">
        <f t="shared" ca="1" si="239"/>
        <v>1.900917299932299E-2</v>
      </c>
      <c r="DY271" s="56">
        <f t="shared" ca="1" si="239"/>
        <v>1.900917299932299E-2</v>
      </c>
      <c r="DZ271" s="56">
        <f t="shared" ca="1" si="239"/>
        <v>3.801834599864598E-2</v>
      </c>
      <c r="EA271" s="56">
        <f t="shared" ca="1" si="239"/>
        <v>5.7027518997968971E-2</v>
      </c>
      <c r="EB271" s="56">
        <f t="shared" ca="1" si="239"/>
        <v>9.5045864996614965E-2</v>
      </c>
      <c r="EC271" s="82">
        <f t="shared" ca="1" si="198"/>
        <v>0.19009172999322993</v>
      </c>
      <c r="ED271" s="82">
        <f t="shared" ca="1" si="198"/>
        <v>0.38018345998645986</v>
      </c>
      <c r="EE271" s="82">
        <f t="shared" ca="1" si="198"/>
        <v>0.76036691997291972</v>
      </c>
      <c r="EF271" s="82">
        <f t="shared" ca="1" si="196"/>
        <v>1.5207338399458394</v>
      </c>
      <c r="EG271" s="56">
        <f t="shared" ca="1" si="240"/>
        <v>2.6443181723157683E-2</v>
      </c>
      <c r="EH271" s="56">
        <f t="shared" ca="1" si="240"/>
        <v>1.4323390100043744E-2</v>
      </c>
      <c r="EI271" s="56">
        <f t="shared" ca="1" si="240"/>
        <v>9.0463516421328913E-3</v>
      </c>
      <c r="EJ271" s="56">
        <f t="shared" ca="1" si="240"/>
        <v>6.2502065891099972E-3</v>
      </c>
      <c r="EK271" s="56">
        <f t="shared" ca="1" si="240"/>
        <v>5.5001817984167978E-3</v>
      </c>
      <c r="EL271" s="56">
        <f t="shared" ca="1" si="240"/>
        <v>5.5001817984167978E-3</v>
      </c>
      <c r="EM271" s="56">
        <f t="shared" ca="1" si="240"/>
        <v>5.5001817984167978E-3</v>
      </c>
      <c r="EN271" s="56">
        <f t="shared" ca="1" si="240"/>
        <v>5.5001817984167978E-3</v>
      </c>
      <c r="EO271" s="56">
        <f t="shared" ca="1" si="240"/>
        <v>5.5001817984167978E-3</v>
      </c>
      <c r="EP271" s="56">
        <f t="shared" ca="1" si="240"/>
        <v>5.5001817984167978E-3</v>
      </c>
      <c r="EQ271" s="56">
        <f t="shared" ca="1" si="240"/>
        <v>5.5001817984167978E-3</v>
      </c>
      <c r="ER271" s="56">
        <f t="shared" ca="1" si="240"/>
        <v>1.1000363596833596E-2</v>
      </c>
      <c r="ES271" s="56">
        <f t="shared" ca="1" si="240"/>
        <v>1.650054539525039E-2</v>
      </c>
      <c r="ET271" s="56">
        <f t="shared" ca="1" si="240"/>
        <v>2.7500908992083992E-2</v>
      </c>
      <c r="EU271" s="82">
        <f t="shared" ca="1" si="199"/>
        <v>5.5001817984167985E-2</v>
      </c>
      <c r="EV271" s="82">
        <f t="shared" ca="1" si="199"/>
        <v>0.11000363596833597</v>
      </c>
      <c r="EW271" s="82">
        <f t="shared" ca="1" si="199"/>
        <v>0.22000727193667194</v>
      </c>
      <c r="EX271" s="82">
        <f t="shared" ca="1" si="197"/>
        <v>0.44001454387334388</v>
      </c>
    </row>
    <row r="272" spans="19:154" x14ac:dyDescent="0.15">
      <c r="S272" s="56">
        <v>269</v>
      </c>
      <c r="T272" s="40">
        <f>引用信息!W291</f>
        <v>125.27514687371696</v>
      </c>
      <c r="U272" s="40">
        <f>引用信息!X291</f>
        <v>8.9115604150689425</v>
      </c>
      <c r="V272" s="40">
        <f>引用信息!Y291</f>
        <v>3.5577629999999991</v>
      </c>
      <c r="W272" s="40">
        <f>引用信息!Z291</f>
        <v>0.95447554583906247</v>
      </c>
      <c r="X272" s="40">
        <f>引用信息!AA291</f>
        <v>0.27617135287499989</v>
      </c>
      <c r="Y272" s="37">
        <f>IF(INT(求节点($J$4:$J$21,$I$4:$I$21,节奏总纲!AD272))&gt;$I$21,$I$21,INT(求节点($J$4:$J$21,$I$4:$I$21,节奏总纲!AD272)))</f>
        <v>18</v>
      </c>
      <c r="Z272" s="37">
        <f>IF(INT(求节点($J$4:$J$21,$I$4:$I$21,节奏总纲!AE272))&gt;$I$21,$I$21,INT(求节点($J$4:$J$21,$I$4:$I$21,节奏总纲!AE272)))</f>
        <v>18</v>
      </c>
      <c r="AA272" s="37">
        <f>IF(INT(求节点($J$4:$J$21,$I$4:$I$21,节奏总纲!AF272))&gt;$I$21,$I$21,INT(求节点($J$4:$J$21,$I$4:$I$21,节奏总纲!AF272)))</f>
        <v>18</v>
      </c>
      <c r="AB272" s="37">
        <f>IF(INT(求节点($J$4:$J$21,$I$4:$I$21,节奏总纲!AG272))&gt;$I$21,$I$21,INT(求节点($J$4:$J$21,$I$4:$I$21,节奏总纲!AG272)))</f>
        <v>18</v>
      </c>
      <c r="AC272" s="37">
        <f>IF(INT(求节点($J$4:$J$21,$I$4:$I$21,节奏总纲!AH272))&gt;$I$21,$I$21,INT(求节点($J$4:$J$21,$I$4:$I$21,节奏总纲!AH272)))</f>
        <v>18</v>
      </c>
      <c r="AD272" s="56">
        <f>('[2]功能-行军令'!F$7+'[2]功能-行军令'!F$14+24*60/'[2]功能-行军令'!$F$18)*'[2]功能-行军令'!$AJ$7</f>
        <v>27.599999999999998</v>
      </c>
      <c r="AE272" s="56">
        <f>('[2]功能-行军令'!G$7+'[2]功能-行军令'!G$14+24*60/'[2]功能-行军令'!$F$18)*'[2]功能-行军令'!$AJ$7</f>
        <v>40.199999999999996</v>
      </c>
      <c r="AF272" s="56">
        <f>('[2]功能-行军令'!H$7+'[2]功能-行军令'!H$14+24*60/'[2]功能-行军令'!$F$18)*'[2]功能-行军令'!$AJ$7</f>
        <v>54.6</v>
      </c>
      <c r="AG272" s="56">
        <f>('[2]功能-行军令'!I$7+'[2]功能-行军令'!I$14+24*60/'[2]功能-行军令'!$F$18)*'[2]功能-行军令'!$AJ$7</f>
        <v>61.8</v>
      </c>
      <c r="AH272" s="56">
        <f>('[2]功能-行军令'!J$7+'[2]功能-行军令'!J$14+24*60/'[2]功能-行军令'!$F$18)*'[2]功能-行军令'!$AJ$7</f>
        <v>61.8</v>
      </c>
      <c r="AI272" s="56"/>
      <c r="AK272" s="56"/>
      <c r="AL272" s="56">
        <v>269</v>
      </c>
      <c r="AM272" s="28">
        <f t="shared" ca="1" si="241"/>
        <v>6.2863794162167528</v>
      </c>
      <c r="AN272" s="28">
        <f t="shared" ca="1" si="241"/>
        <v>3.4051221837840742</v>
      </c>
      <c r="AO272" s="28">
        <f t="shared" ca="1" si="241"/>
        <v>2.1506034844952047</v>
      </c>
      <c r="AP272" s="28">
        <f t="shared" ca="1" si="241"/>
        <v>1.4858714983785049</v>
      </c>
      <c r="AQ272" s="28">
        <f t="shared" ca="1" si="241"/>
        <v>1.3075669185730843</v>
      </c>
      <c r="AR272" s="28">
        <f t="shared" ca="1" si="241"/>
        <v>1.3075669185730843</v>
      </c>
      <c r="AS272" s="28">
        <f t="shared" ca="1" si="241"/>
        <v>1.3075669185730843</v>
      </c>
      <c r="AT272" s="28">
        <f t="shared" ca="1" si="241"/>
        <v>1.3075669185730843</v>
      </c>
      <c r="AU272" s="28">
        <f t="shared" ca="1" si="242"/>
        <v>1.3075669185730843</v>
      </c>
      <c r="AV272" s="28">
        <f t="shared" ca="1" si="244"/>
        <v>1.3075669185730843</v>
      </c>
      <c r="AW272" s="28">
        <f t="shared" ca="1" si="244"/>
        <v>1.3075669185730843</v>
      </c>
      <c r="AX272" s="28">
        <f t="shared" ca="1" si="244"/>
        <v>2.6151338371461685</v>
      </c>
      <c r="AY272" s="28">
        <f t="shared" ca="1" si="244"/>
        <v>3.9227007557192528</v>
      </c>
      <c r="AZ272" s="28">
        <f t="shared" ca="1" si="244"/>
        <v>6.5378345928654209</v>
      </c>
      <c r="BA272" s="28">
        <f t="shared" ca="1" si="192"/>
        <v>13.075669185730842</v>
      </c>
      <c r="BB272" s="28">
        <f t="shared" ca="1" si="192"/>
        <v>26.151338371461684</v>
      </c>
      <c r="BC272" s="28">
        <f t="shared" ca="1" si="192"/>
        <v>52.302676742923367</v>
      </c>
      <c r="BD272" s="28">
        <f t="shared" ca="1" si="192"/>
        <v>104.60535348584673</v>
      </c>
      <c r="BE272" s="28"/>
      <c r="BF272" s="28">
        <f t="shared" ca="1" si="243"/>
        <v>231.69165198457961</v>
      </c>
      <c r="BG272" s="28"/>
      <c r="BI272" s="28"/>
      <c r="BJ272" s="28"/>
      <c r="BK272" s="28"/>
      <c r="BL272" s="56">
        <v>269</v>
      </c>
      <c r="BM272" s="56">
        <f t="shared" ca="1" si="236"/>
        <v>5.319375467253213</v>
      </c>
      <c r="BN272" s="56">
        <f t="shared" ca="1" si="236"/>
        <v>2.8813283780954904</v>
      </c>
      <c r="BO272" s="56">
        <f t="shared" ca="1" si="236"/>
        <v>1.8197863440603097</v>
      </c>
      <c r="BP272" s="56">
        <f t="shared" ca="1" si="236"/>
        <v>1.2573069286234866</v>
      </c>
      <c r="BQ272" s="56">
        <f t="shared" ca="1" si="236"/>
        <v>1.1064300971886682</v>
      </c>
      <c r="BR272" s="56">
        <f t="shared" ca="1" si="236"/>
        <v>1.1064300971886682</v>
      </c>
      <c r="BS272" s="56">
        <f t="shared" ca="1" si="236"/>
        <v>1.1064300971886682</v>
      </c>
      <c r="BT272" s="56">
        <f t="shared" ca="1" si="236"/>
        <v>1.1064300971886682</v>
      </c>
      <c r="BU272" s="56">
        <f t="shared" ca="1" si="236"/>
        <v>1.1064300971886682</v>
      </c>
      <c r="BV272" s="56">
        <f t="shared" ca="1" si="236"/>
        <v>1.1064300971886682</v>
      </c>
      <c r="BW272" s="56">
        <f t="shared" ca="1" si="236"/>
        <v>1.1064300971886682</v>
      </c>
      <c r="BX272" s="56">
        <f t="shared" ca="1" si="236"/>
        <v>2.2128601943773365</v>
      </c>
      <c r="BY272" s="56">
        <f t="shared" ca="1" si="236"/>
        <v>3.3192902915660043</v>
      </c>
      <c r="BZ272" s="56">
        <f t="shared" ca="1" si="236"/>
        <v>5.5321504859433404</v>
      </c>
      <c r="CA272" s="82">
        <f t="shared" ca="1" si="193"/>
        <v>11.064300971886681</v>
      </c>
      <c r="CB272" s="82">
        <f t="shared" ca="1" si="193"/>
        <v>22.128601943773361</v>
      </c>
      <c r="CC272" s="82">
        <f t="shared" ca="1" si="193"/>
        <v>44.257203887546723</v>
      </c>
      <c r="CD272" s="82">
        <f t="shared" ca="1" si="193"/>
        <v>88.514407775093446</v>
      </c>
      <c r="CE272" s="56">
        <f t="shared" ca="1" si="237"/>
        <v>0.55114573643964837</v>
      </c>
      <c r="CF272" s="56">
        <f t="shared" ca="1" si="237"/>
        <v>0.2985372739048095</v>
      </c>
      <c r="CG272" s="56">
        <f t="shared" ca="1" si="237"/>
        <v>0.1885498572030376</v>
      </c>
      <c r="CH272" s="56">
        <f t="shared" ca="1" si="237"/>
        <v>0.1302708104311896</v>
      </c>
      <c r="CI272" s="56">
        <f t="shared" ca="1" si="237"/>
        <v>0.11463831317944685</v>
      </c>
      <c r="CJ272" s="56">
        <f t="shared" ca="1" si="237"/>
        <v>0.11463831317944685</v>
      </c>
      <c r="CK272" s="56">
        <f t="shared" ca="1" si="237"/>
        <v>0.11463831317944685</v>
      </c>
      <c r="CL272" s="56">
        <f t="shared" ca="1" si="237"/>
        <v>0.11463831317944685</v>
      </c>
      <c r="CM272" s="56">
        <f t="shared" ca="1" si="237"/>
        <v>0.11463831317944685</v>
      </c>
      <c r="CN272" s="56">
        <f t="shared" ca="1" si="237"/>
        <v>0.11463831317944685</v>
      </c>
      <c r="CO272" s="56">
        <f t="shared" ca="1" si="237"/>
        <v>0.11463831317944685</v>
      </c>
      <c r="CP272" s="56">
        <f t="shared" ca="1" si="237"/>
        <v>0.2292766263588937</v>
      </c>
      <c r="CQ272" s="56">
        <f t="shared" ca="1" si="237"/>
        <v>0.34391493953834057</v>
      </c>
      <c r="CR272" s="56">
        <f t="shared" ca="1" si="237"/>
        <v>0.5731915658972343</v>
      </c>
      <c r="CS272" s="82">
        <f t="shared" ca="1" si="194"/>
        <v>1.1463831317944686</v>
      </c>
      <c r="CT272" s="82">
        <f t="shared" ca="1" si="194"/>
        <v>2.2927662635889372</v>
      </c>
      <c r="CU272" s="82">
        <f t="shared" ca="1" si="194"/>
        <v>4.5855325271778744</v>
      </c>
      <c r="CV272" s="82">
        <f t="shared" ca="1" si="194"/>
        <v>9.1710650543557488</v>
      </c>
      <c r="CW272" s="56">
        <f t="shared" ca="1" si="238"/>
        <v>0.29885209199999996</v>
      </c>
      <c r="CX272" s="56">
        <f t="shared" ca="1" si="238"/>
        <v>0.16187821649999998</v>
      </c>
      <c r="CY272" s="56">
        <f t="shared" ca="1" si="238"/>
        <v>0.10223887357894734</v>
      </c>
      <c r="CZ272" s="56">
        <f t="shared" ca="1" si="238"/>
        <v>7.0637767199999979E-2</v>
      </c>
      <c r="DA272" s="56">
        <f t="shared" ca="1" si="238"/>
        <v>6.2161235135999984E-2</v>
      </c>
      <c r="DB272" s="56">
        <f t="shared" ca="1" si="238"/>
        <v>6.2161235135999984E-2</v>
      </c>
      <c r="DC272" s="56">
        <f t="shared" ca="1" si="238"/>
        <v>6.2161235135999984E-2</v>
      </c>
      <c r="DD272" s="56">
        <f t="shared" ca="1" si="238"/>
        <v>6.2161235135999984E-2</v>
      </c>
      <c r="DE272" s="56">
        <f t="shared" ca="1" si="238"/>
        <v>6.2161235135999984E-2</v>
      </c>
      <c r="DF272" s="56">
        <f t="shared" ca="1" si="238"/>
        <v>6.2161235135999984E-2</v>
      </c>
      <c r="DG272" s="56">
        <f t="shared" ca="1" si="238"/>
        <v>6.2161235135999984E-2</v>
      </c>
      <c r="DH272" s="56">
        <f t="shared" ca="1" si="238"/>
        <v>0.12432247027199997</v>
      </c>
      <c r="DI272" s="56">
        <f t="shared" ca="1" si="238"/>
        <v>0.18648370540799997</v>
      </c>
      <c r="DJ272" s="56">
        <f t="shared" ca="1" si="238"/>
        <v>0.31080617567999996</v>
      </c>
      <c r="DK272" s="82">
        <f t="shared" ca="1" si="195"/>
        <v>0.62161235135999993</v>
      </c>
      <c r="DL272" s="82">
        <f t="shared" ca="1" si="195"/>
        <v>1.2432247027199999</v>
      </c>
      <c r="DM272" s="82">
        <f t="shared" ca="1" si="195"/>
        <v>2.4864494054399997</v>
      </c>
      <c r="DN272" s="82">
        <f t="shared" ca="1" si="195"/>
        <v>4.9728988108799994</v>
      </c>
      <c r="DO272" s="56">
        <f t="shared" ca="1" si="239"/>
        <v>9.0748598050544693E-2</v>
      </c>
      <c r="DP272" s="56">
        <f t="shared" ca="1" si="239"/>
        <v>4.9155490610711707E-2</v>
      </c>
      <c r="DQ272" s="56">
        <f t="shared" ca="1" si="239"/>
        <v>3.1045573017291606E-2</v>
      </c>
      <c r="DR272" s="56">
        <f t="shared" ca="1" si="239"/>
        <v>2.1449668630128742E-2</v>
      </c>
      <c r="DS272" s="56">
        <f t="shared" ca="1" si="239"/>
        <v>1.8875708394513295E-2</v>
      </c>
      <c r="DT272" s="56">
        <f t="shared" ca="1" si="239"/>
        <v>1.8875708394513295E-2</v>
      </c>
      <c r="DU272" s="56">
        <f t="shared" ca="1" si="239"/>
        <v>1.8875708394513295E-2</v>
      </c>
      <c r="DV272" s="56">
        <f t="shared" ca="1" si="239"/>
        <v>1.8875708394513295E-2</v>
      </c>
      <c r="DW272" s="56">
        <f t="shared" ca="1" si="239"/>
        <v>1.8875708394513295E-2</v>
      </c>
      <c r="DX272" s="56">
        <f t="shared" ca="1" si="239"/>
        <v>1.8875708394513295E-2</v>
      </c>
      <c r="DY272" s="56">
        <f t="shared" ca="1" si="239"/>
        <v>1.8875708394513295E-2</v>
      </c>
      <c r="DZ272" s="56">
        <f t="shared" ca="1" si="239"/>
        <v>3.775141678902659E-2</v>
      </c>
      <c r="EA272" s="56">
        <f t="shared" ca="1" si="239"/>
        <v>5.6627125183539892E-2</v>
      </c>
      <c r="EB272" s="56">
        <f t="shared" ca="1" si="239"/>
        <v>9.4378541972566496E-2</v>
      </c>
      <c r="EC272" s="82">
        <f t="shared" ca="1" si="198"/>
        <v>0.18875708394513299</v>
      </c>
      <c r="ED272" s="82">
        <f t="shared" ca="1" si="198"/>
        <v>0.37751416789026598</v>
      </c>
      <c r="EE272" s="82">
        <f t="shared" ca="1" si="198"/>
        <v>0.75502833578053197</v>
      </c>
      <c r="EF272" s="82">
        <f t="shared" ca="1" si="196"/>
        <v>1.5100566715610639</v>
      </c>
      <c r="EG272" s="56">
        <f t="shared" ca="1" si="240"/>
        <v>2.6257522473346142E-2</v>
      </c>
      <c r="EH272" s="56">
        <f t="shared" ca="1" si="240"/>
        <v>1.4222824673062495E-2</v>
      </c>
      <c r="EI272" s="56">
        <f t="shared" ca="1" si="240"/>
        <v>8.9828366356184183E-3</v>
      </c>
      <c r="EJ272" s="56">
        <f t="shared" ca="1" si="240"/>
        <v>6.2063234936999964E-3</v>
      </c>
      <c r="EK272" s="56">
        <f t="shared" ca="1" si="240"/>
        <v>5.4615646744559975E-3</v>
      </c>
      <c r="EL272" s="56">
        <f t="shared" ca="1" si="240"/>
        <v>5.4615646744559975E-3</v>
      </c>
      <c r="EM272" s="56">
        <f t="shared" ca="1" si="240"/>
        <v>5.4615646744559975E-3</v>
      </c>
      <c r="EN272" s="56">
        <f t="shared" ca="1" si="240"/>
        <v>5.4615646744559975E-3</v>
      </c>
      <c r="EO272" s="56">
        <f t="shared" ca="1" si="240"/>
        <v>5.4615646744559975E-3</v>
      </c>
      <c r="EP272" s="56">
        <f t="shared" ca="1" si="240"/>
        <v>5.4615646744559975E-3</v>
      </c>
      <c r="EQ272" s="56">
        <f t="shared" ca="1" si="240"/>
        <v>5.4615646744559975E-3</v>
      </c>
      <c r="ER272" s="56">
        <f t="shared" ca="1" si="240"/>
        <v>1.0923129348911995E-2</v>
      </c>
      <c r="ES272" s="56">
        <f t="shared" ca="1" si="240"/>
        <v>1.6384694023367993E-2</v>
      </c>
      <c r="ET272" s="56">
        <f t="shared" ca="1" si="240"/>
        <v>2.7307823372279987E-2</v>
      </c>
      <c r="EU272" s="82">
        <f t="shared" ca="1" si="199"/>
        <v>5.4615646744559973E-2</v>
      </c>
      <c r="EV272" s="82">
        <f t="shared" ca="1" si="199"/>
        <v>0.10923129348911995</v>
      </c>
      <c r="EW272" s="82">
        <f t="shared" ca="1" si="199"/>
        <v>0.21846258697823989</v>
      </c>
      <c r="EX272" s="82">
        <f t="shared" ca="1" si="197"/>
        <v>0.43692517395647978</v>
      </c>
    </row>
    <row r="273" spans="19:154" x14ac:dyDescent="0.15">
      <c r="S273" s="56">
        <v>270</v>
      </c>
      <c r="T273" s="40">
        <f>引用信息!W292</f>
        <v>124.54437518362028</v>
      </c>
      <c r="U273" s="40">
        <f>引用信息!X292</f>
        <v>8.8595763126477074</v>
      </c>
      <c r="V273" s="40">
        <f>引用信息!Y292</f>
        <v>3.5370093824999991</v>
      </c>
      <c r="W273" s="40">
        <f>引用信息!Z292</f>
        <v>0.94890777182166797</v>
      </c>
      <c r="X273" s="40">
        <f>引用信息!AA292</f>
        <v>0.27456035331656237</v>
      </c>
      <c r="Y273" s="37">
        <f>IF(INT(求节点($J$4:$J$21,$I$4:$I$21,节奏总纲!AD273))&gt;$I$21,$I$21,INT(求节点($J$4:$J$21,$I$4:$I$21,节奏总纲!AD273)))</f>
        <v>18</v>
      </c>
      <c r="Z273" s="37">
        <f>IF(INT(求节点($J$4:$J$21,$I$4:$I$21,节奏总纲!AE273))&gt;$I$21,$I$21,INT(求节点($J$4:$J$21,$I$4:$I$21,节奏总纲!AE273)))</f>
        <v>18</v>
      </c>
      <c r="AA273" s="37">
        <f>IF(INT(求节点($J$4:$J$21,$I$4:$I$21,节奏总纲!AF273))&gt;$I$21,$I$21,INT(求节点($J$4:$J$21,$I$4:$I$21,节奏总纲!AF273)))</f>
        <v>18</v>
      </c>
      <c r="AB273" s="37">
        <f>IF(INT(求节点($J$4:$J$21,$I$4:$I$21,节奏总纲!AG273))&gt;$I$21,$I$21,INT(求节点($J$4:$J$21,$I$4:$I$21,节奏总纲!AG273)))</f>
        <v>18</v>
      </c>
      <c r="AC273" s="37">
        <f>IF(INT(求节点($J$4:$J$21,$I$4:$I$21,节奏总纲!AH273))&gt;$I$21,$I$21,INT(求节点($J$4:$J$21,$I$4:$I$21,节奏总纲!AH273)))</f>
        <v>18</v>
      </c>
      <c r="AD273" s="56">
        <f>('[2]功能-行军令'!F$7+'[2]功能-行军令'!F$14+24*60/'[2]功能-行军令'!$F$18)*'[2]功能-行军令'!$AJ$7</f>
        <v>27.599999999999998</v>
      </c>
      <c r="AE273" s="56">
        <f>('[2]功能-行军令'!G$7+'[2]功能-行军令'!G$14+24*60/'[2]功能-行军令'!$F$18)*'[2]功能-行军令'!$AJ$7</f>
        <v>40.199999999999996</v>
      </c>
      <c r="AF273" s="56">
        <f>('[2]功能-行军令'!H$7+'[2]功能-行军令'!H$14+24*60/'[2]功能-行军令'!$F$18)*'[2]功能-行军令'!$AJ$7</f>
        <v>54.6</v>
      </c>
      <c r="AG273" s="56">
        <f>('[2]功能-行军令'!I$7+'[2]功能-行军令'!I$14+24*60/'[2]功能-行军令'!$F$18)*'[2]功能-行军令'!$AJ$7</f>
        <v>61.8</v>
      </c>
      <c r="AH273" s="56">
        <f>('[2]功能-行军令'!J$7+'[2]功能-行军令'!J$14+24*60/'[2]功能-行军令'!$F$18)*'[2]功能-行军令'!$AJ$7</f>
        <v>61.8</v>
      </c>
      <c r="AI273" s="56"/>
      <c r="AK273" s="56"/>
      <c r="AL273" s="56">
        <v>270</v>
      </c>
      <c r="AM273" s="28">
        <f t="shared" ca="1" si="241"/>
        <v>6.2497088696221539</v>
      </c>
      <c r="AN273" s="28">
        <f t="shared" ca="1" si="241"/>
        <v>3.3852589710453334</v>
      </c>
      <c r="AO273" s="28">
        <f t="shared" ca="1" si="241"/>
        <v>2.1380582975023157</v>
      </c>
      <c r="AP273" s="28">
        <f t="shared" ca="1" si="241"/>
        <v>1.4772039146379634</v>
      </c>
      <c r="AQ273" s="28">
        <f t="shared" ca="1" si="241"/>
        <v>1.2999394448814081</v>
      </c>
      <c r="AR273" s="28">
        <f t="shared" ca="1" si="241"/>
        <v>1.2999394448814081</v>
      </c>
      <c r="AS273" s="28">
        <f t="shared" ca="1" si="241"/>
        <v>1.2999394448814081</v>
      </c>
      <c r="AT273" s="28">
        <f t="shared" ca="1" si="241"/>
        <v>1.2999394448814081</v>
      </c>
      <c r="AU273" s="28">
        <f t="shared" ca="1" si="242"/>
        <v>1.2999394448814081</v>
      </c>
      <c r="AV273" s="28">
        <f t="shared" ca="1" si="244"/>
        <v>1.2999394448814081</v>
      </c>
      <c r="AW273" s="28">
        <f t="shared" ca="1" si="244"/>
        <v>1.2999394448814081</v>
      </c>
      <c r="AX273" s="28">
        <f t="shared" ca="1" si="244"/>
        <v>2.5998788897628162</v>
      </c>
      <c r="AY273" s="28">
        <f t="shared" ca="1" si="244"/>
        <v>3.8998183346442228</v>
      </c>
      <c r="AZ273" s="28">
        <f t="shared" ca="1" si="244"/>
        <v>6.4996972244070399</v>
      </c>
      <c r="BA273" s="28">
        <f t="shared" ca="1" si="192"/>
        <v>12.99939444881408</v>
      </c>
      <c r="BB273" s="28">
        <f t="shared" ca="1" si="192"/>
        <v>25.99878889762816</v>
      </c>
      <c r="BC273" s="28">
        <f t="shared" ca="1" si="192"/>
        <v>51.997577795256319</v>
      </c>
      <c r="BD273" s="28">
        <f t="shared" ca="1" si="192"/>
        <v>103.99515559051264</v>
      </c>
      <c r="BE273" s="28"/>
      <c r="BF273" s="28">
        <f t="shared" ca="1" si="243"/>
        <v>230.34011734800288</v>
      </c>
      <c r="BG273" s="28"/>
      <c r="BI273" s="28"/>
      <c r="BJ273" s="28"/>
      <c r="BK273" s="28"/>
      <c r="BL273" s="56">
        <v>270</v>
      </c>
      <c r="BM273" s="56">
        <f t="shared" ca="1" si="236"/>
        <v>5.2883457770275681</v>
      </c>
      <c r="BN273" s="56">
        <f t="shared" ca="1" si="236"/>
        <v>2.8645206292232661</v>
      </c>
      <c r="BO273" s="56">
        <f t="shared" ca="1" si="236"/>
        <v>1.8091709237199576</v>
      </c>
      <c r="BP273" s="56">
        <f t="shared" ca="1" si="236"/>
        <v>1.2499726382065159</v>
      </c>
      <c r="BQ273" s="56">
        <f t="shared" ca="1" si="236"/>
        <v>1.0999759216217342</v>
      </c>
      <c r="BR273" s="56">
        <f t="shared" ca="1" si="236"/>
        <v>1.0999759216217342</v>
      </c>
      <c r="BS273" s="56">
        <f t="shared" ca="1" si="236"/>
        <v>1.0999759216217342</v>
      </c>
      <c r="BT273" s="56">
        <f t="shared" ca="1" si="236"/>
        <v>1.0999759216217342</v>
      </c>
      <c r="BU273" s="56">
        <f t="shared" ca="1" si="236"/>
        <v>1.0999759216217342</v>
      </c>
      <c r="BV273" s="56">
        <f t="shared" ca="1" si="236"/>
        <v>1.0999759216217342</v>
      </c>
      <c r="BW273" s="56">
        <f t="shared" ca="1" si="236"/>
        <v>1.0999759216217342</v>
      </c>
      <c r="BX273" s="56">
        <f t="shared" ca="1" si="236"/>
        <v>2.1999518432434684</v>
      </c>
      <c r="BY273" s="56">
        <f t="shared" ca="1" si="236"/>
        <v>3.2999277648652021</v>
      </c>
      <c r="BZ273" s="56">
        <f t="shared" ca="1" si="236"/>
        <v>5.4998796081086709</v>
      </c>
      <c r="CA273" s="82">
        <f t="shared" ca="1" si="193"/>
        <v>10.999759216217342</v>
      </c>
      <c r="CB273" s="82">
        <f t="shared" ca="1" si="193"/>
        <v>21.999518432434684</v>
      </c>
      <c r="CC273" s="82">
        <f t="shared" ca="1" si="193"/>
        <v>43.999036864869367</v>
      </c>
      <c r="CD273" s="82">
        <f t="shared" ca="1" si="193"/>
        <v>87.998073729738735</v>
      </c>
      <c r="CE273" s="56">
        <f t="shared" ca="1" si="237"/>
        <v>0.5479307196437504</v>
      </c>
      <c r="CF273" s="56">
        <f t="shared" ca="1" si="237"/>
        <v>0.29679580647369813</v>
      </c>
      <c r="CG273" s="56">
        <f t="shared" ca="1" si="237"/>
        <v>0.1874499830360199</v>
      </c>
      <c r="CH273" s="56">
        <f t="shared" ca="1" si="237"/>
        <v>0.12951089737034099</v>
      </c>
      <c r="CI273" s="56">
        <f t="shared" ca="1" si="237"/>
        <v>0.11396958968590008</v>
      </c>
      <c r="CJ273" s="56">
        <f t="shared" ca="1" si="237"/>
        <v>0.11396958968590008</v>
      </c>
      <c r="CK273" s="56">
        <f t="shared" ca="1" si="237"/>
        <v>0.11396958968590008</v>
      </c>
      <c r="CL273" s="56">
        <f t="shared" ca="1" si="237"/>
        <v>0.11396958968590008</v>
      </c>
      <c r="CM273" s="56">
        <f t="shared" ca="1" si="237"/>
        <v>0.11396958968590008</v>
      </c>
      <c r="CN273" s="56">
        <f t="shared" ca="1" si="237"/>
        <v>0.11396958968590008</v>
      </c>
      <c r="CO273" s="56">
        <f t="shared" ca="1" si="237"/>
        <v>0.11396958968590008</v>
      </c>
      <c r="CP273" s="56">
        <f t="shared" ca="1" si="237"/>
        <v>0.22793917937180017</v>
      </c>
      <c r="CQ273" s="56">
        <f t="shared" ca="1" si="237"/>
        <v>0.34190876905770023</v>
      </c>
      <c r="CR273" s="56">
        <f t="shared" ca="1" si="237"/>
        <v>0.56984794842950059</v>
      </c>
      <c r="CS273" s="82">
        <f t="shared" ca="1" si="194"/>
        <v>1.1396958968590012</v>
      </c>
      <c r="CT273" s="82">
        <f t="shared" ca="1" si="194"/>
        <v>2.2793917937180024</v>
      </c>
      <c r="CU273" s="82">
        <f t="shared" ca="1" si="194"/>
        <v>4.5587835874360048</v>
      </c>
      <c r="CV273" s="82">
        <f t="shared" ca="1" si="194"/>
        <v>9.1175671748720095</v>
      </c>
      <c r="CW273" s="56">
        <f t="shared" ca="1" si="238"/>
        <v>0.29710878812999997</v>
      </c>
      <c r="CX273" s="56">
        <f t="shared" ca="1" si="238"/>
        <v>0.16093392690374997</v>
      </c>
      <c r="CY273" s="56">
        <f t="shared" ca="1" si="238"/>
        <v>0.10164248014973683</v>
      </c>
      <c r="CZ273" s="56">
        <f t="shared" ca="1" si="238"/>
        <v>7.0225713557999975E-2</v>
      </c>
      <c r="DA273" s="56">
        <f t="shared" ca="1" si="238"/>
        <v>6.179862793103999E-2</v>
      </c>
      <c r="DB273" s="56">
        <f t="shared" ca="1" si="238"/>
        <v>6.179862793103999E-2</v>
      </c>
      <c r="DC273" s="56">
        <f t="shared" ca="1" si="238"/>
        <v>6.179862793103999E-2</v>
      </c>
      <c r="DD273" s="56">
        <f t="shared" ca="1" si="238"/>
        <v>6.179862793103999E-2</v>
      </c>
      <c r="DE273" s="56">
        <f t="shared" ca="1" si="238"/>
        <v>6.179862793103999E-2</v>
      </c>
      <c r="DF273" s="56">
        <f t="shared" ca="1" si="238"/>
        <v>6.179862793103999E-2</v>
      </c>
      <c r="DG273" s="56">
        <f t="shared" ca="1" si="238"/>
        <v>6.179862793103999E-2</v>
      </c>
      <c r="DH273" s="56">
        <f t="shared" ca="1" si="238"/>
        <v>0.12359725586207998</v>
      </c>
      <c r="DI273" s="56">
        <f t="shared" ca="1" si="238"/>
        <v>0.18539588379311997</v>
      </c>
      <c r="DJ273" s="56">
        <f t="shared" ca="1" si="238"/>
        <v>0.30899313965519998</v>
      </c>
      <c r="DK273" s="82">
        <f t="shared" ca="1" si="195"/>
        <v>0.61798627931039996</v>
      </c>
      <c r="DL273" s="82">
        <f t="shared" ca="1" si="195"/>
        <v>1.2359725586207999</v>
      </c>
      <c r="DM273" s="82">
        <f t="shared" ca="1" si="195"/>
        <v>2.4719451172415998</v>
      </c>
      <c r="DN273" s="82">
        <f t="shared" ca="1" si="195"/>
        <v>4.9438902344831996</v>
      </c>
      <c r="DO273" s="56">
        <f t="shared" ca="1" si="239"/>
        <v>9.0219231228583191E-2</v>
      </c>
      <c r="DP273" s="56">
        <f t="shared" ca="1" si="239"/>
        <v>4.8868750248815894E-2</v>
      </c>
      <c r="DQ273" s="56">
        <f t="shared" ca="1" si="239"/>
        <v>3.0864473841357404E-2</v>
      </c>
      <c r="DR273" s="56">
        <f t="shared" ca="1" si="239"/>
        <v>2.1324545563119659E-2</v>
      </c>
      <c r="DS273" s="56">
        <f t="shared" ca="1" si="239"/>
        <v>1.8765600095545301E-2</v>
      </c>
      <c r="DT273" s="56">
        <f t="shared" ca="1" si="239"/>
        <v>1.8765600095545301E-2</v>
      </c>
      <c r="DU273" s="56">
        <f t="shared" ca="1" si="239"/>
        <v>1.8765600095545301E-2</v>
      </c>
      <c r="DV273" s="56">
        <f t="shared" ca="1" si="239"/>
        <v>1.8765600095545301E-2</v>
      </c>
      <c r="DW273" s="56">
        <f t="shared" ca="1" si="239"/>
        <v>1.8765600095545301E-2</v>
      </c>
      <c r="DX273" s="56">
        <f t="shared" ca="1" si="239"/>
        <v>1.8765600095545301E-2</v>
      </c>
      <c r="DY273" s="56">
        <f t="shared" ca="1" si="239"/>
        <v>1.8765600095545301E-2</v>
      </c>
      <c r="DZ273" s="56">
        <f t="shared" ca="1" si="239"/>
        <v>3.7531200191090602E-2</v>
      </c>
      <c r="EA273" s="56">
        <f t="shared" ca="1" si="239"/>
        <v>5.6296800286635917E-2</v>
      </c>
      <c r="EB273" s="56">
        <f t="shared" ca="1" si="239"/>
        <v>9.3828000477726534E-2</v>
      </c>
      <c r="EC273" s="82">
        <f t="shared" ca="1" si="198"/>
        <v>0.18765600095545307</v>
      </c>
      <c r="ED273" s="82">
        <f t="shared" ca="1" si="198"/>
        <v>0.37531200191090613</v>
      </c>
      <c r="EE273" s="82">
        <f t="shared" ca="1" si="198"/>
        <v>0.75062400382181227</v>
      </c>
      <c r="EF273" s="82">
        <f t="shared" ca="1" si="196"/>
        <v>1.5012480076436245</v>
      </c>
      <c r="EG273" s="56">
        <f t="shared" ca="1" si="240"/>
        <v>2.6104353592251623E-2</v>
      </c>
      <c r="EH273" s="56">
        <f t="shared" ca="1" si="240"/>
        <v>1.4139858195802962E-2</v>
      </c>
      <c r="EI273" s="56">
        <f t="shared" ca="1" si="240"/>
        <v>8.9304367552439767E-3</v>
      </c>
      <c r="EJ273" s="56">
        <f t="shared" ca="1" si="240"/>
        <v>6.1701199399867464E-3</v>
      </c>
      <c r="EK273" s="56">
        <f t="shared" ca="1" si="240"/>
        <v>5.4297055471883371E-3</v>
      </c>
      <c r="EL273" s="56">
        <f t="shared" ca="1" si="240"/>
        <v>5.4297055471883371E-3</v>
      </c>
      <c r="EM273" s="56">
        <f t="shared" ca="1" si="240"/>
        <v>5.4297055471883371E-3</v>
      </c>
      <c r="EN273" s="56">
        <f t="shared" ca="1" si="240"/>
        <v>5.4297055471883371E-3</v>
      </c>
      <c r="EO273" s="56">
        <f t="shared" ca="1" si="240"/>
        <v>5.4297055471883371E-3</v>
      </c>
      <c r="EP273" s="56">
        <f t="shared" ca="1" si="240"/>
        <v>5.4297055471883371E-3</v>
      </c>
      <c r="EQ273" s="56">
        <f t="shared" ca="1" si="240"/>
        <v>5.4297055471883371E-3</v>
      </c>
      <c r="ER273" s="56">
        <f t="shared" ca="1" si="240"/>
        <v>1.0859411094376674E-2</v>
      </c>
      <c r="ES273" s="56">
        <f t="shared" ca="1" si="240"/>
        <v>1.6289116641565012E-2</v>
      </c>
      <c r="ET273" s="56">
        <f t="shared" ca="1" si="240"/>
        <v>2.7148527735941688E-2</v>
      </c>
      <c r="EU273" s="82">
        <f t="shared" ca="1" si="199"/>
        <v>5.4297055471883376E-2</v>
      </c>
      <c r="EV273" s="82">
        <f t="shared" ca="1" si="199"/>
        <v>0.10859411094376675</v>
      </c>
      <c r="EW273" s="82">
        <f t="shared" ca="1" si="199"/>
        <v>0.21718822188753351</v>
      </c>
      <c r="EX273" s="82">
        <f t="shared" ca="1" si="197"/>
        <v>0.43437644377506701</v>
      </c>
    </row>
    <row r="274" spans="19:154" x14ac:dyDescent="0.15">
      <c r="S274" s="56">
        <v>271</v>
      </c>
      <c r="T274" s="40">
        <f>引用信息!W293</f>
        <v>123.81360349352359</v>
      </c>
      <c r="U274" s="40">
        <f>引用信息!X293</f>
        <v>8.8075922102264705</v>
      </c>
      <c r="V274" s="40">
        <f>引用信息!Y293</f>
        <v>3.516255764999999</v>
      </c>
      <c r="W274" s="40">
        <f>引用信息!Z293</f>
        <v>0.94333999780427336</v>
      </c>
      <c r="X274" s="40">
        <f>引用信息!AA293</f>
        <v>0.27294935375812485</v>
      </c>
      <c r="Y274" s="37">
        <f>IF(INT(求节点($J$4:$J$21,$I$4:$I$21,节奏总纲!AD274))&gt;$I$21,$I$21,INT(求节点($J$4:$J$21,$I$4:$I$21,节奏总纲!AD274)))</f>
        <v>18</v>
      </c>
      <c r="Z274" s="37">
        <f>IF(INT(求节点($J$4:$J$21,$I$4:$I$21,节奏总纲!AE274))&gt;$I$21,$I$21,INT(求节点($J$4:$J$21,$I$4:$I$21,节奏总纲!AE274)))</f>
        <v>18</v>
      </c>
      <c r="AA274" s="37">
        <f>IF(INT(求节点($J$4:$J$21,$I$4:$I$21,节奏总纲!AF274))&gt;$I$21,$I$21,INT(求节点($J$4:$J$21,$I$4:$I$21,节奏总纲!AF274)))</f>
        <v>18</v>
      </c>
      <c r="AB274" s="37">
        <f>IF(INT(求节点($J$4:$J$21,$I$4:$I$21,节奏总纲!AG274))&gt;$I$21,$I$21,INT(求节点($J$4:$J$21,$I$4:$I$21,节奏总纲!AG274)))</f>
        <v>18</v>
      </c>
      <c r="AC274" s="37">
        <f>IF(INT(求节点($J$4:$J$21,$I$4:$I$21,节奏总纲!AH274))&gt;$I$21,$I$21,INT(求节点($J$4:$J$21,$I$4:$I$21,节奏总纲!AH274)))</f>
        <v>18</v>
      </c>
      <c r="AD274" s="56">
        <f>('[2]功能-行军令'!F$7+'[2]功能-行军令'!F$14+24*60/'[2]功能-行军令'!$F$18)*'[2]功能-行军令'!$AJ$7</f>
        <v>27.599999999999998</v>
      </c>
      <c r="AE274" s="56">
        <f>('[2]功能-行军令'!G$7+'[2]功能-行军令'!G$14+24*60/'[2]功能-行军令'!$F$18)*'[2]功能-行军令'!$AJ$7</f>
        <v>40.199999999999996</v>
      </c>
      <c r="AF274" s="56">
        <f>('[2]功能-行军令'!H$7+'[2]功能-行军令'!H$14+24*60/'[2]功能-行军令'!$F$18)*'[2]功能-行军令'!$AJ$7</f>
        <v>54.6</v>
      </c>
      <c r="AG274" s="56">
        <f>('[2]功能-行军令'!I$7+'[2]功能-行军令'!I$14+24*60/'[2]功能-行军令'!$F$18)*'[2]功能-行军令'!$AJ$7</f>
        <v>61.8</v>
      </c>
      <c r="AH274" s="56">
        <f>('[2]功能-行军令'!J$7+'[2]功能-行军令'!J$14+24*60/'[2]功能-行军令'!$F$18)*'[2]功能-行军令'!$AJ$7</f>
        <v>61.8</v>
      </c>
      <c r="AI274" s="56"/>
      <c r="AK274" s="56"/>
      <c r="AL274" s="56">
        <v>271</v>
      </c>
      <c r="AM274" s="28">
        <f t="shared" ca="1" si="241"/>
        <v>6.2130383230275568</v>
      </c>
      <c r="AN274" s="28">
        <f t="shared" ca="1" si="241"/>
        <v>3.365395758306593</v>
      </c>
      <c r="AO274" s="28">
        <f t="shared" ca="1" si="241"/>
        <v>2.1255131105094276</v>
      </c>
      <c r="AP274" s="28">
        <f t="shared" ca="1" si="241"/>
        <v>1.4685363308974222</v>
      </c>
      <c r="AQ274" s="28">
        <f t="shared" ca="1" si="241"/>
        <v>1.2923119711897317</v>
      </c>
      <c r="AR274" s="28">
        <f t="shared" ca="1" si="241"/>
        <v>1.2923119711897317</v>
      </c>
      <c r="AS274" s="28">
        <f t="shared" ca="1" si="241"/>
        <v>1.2923119711897317</v>
      </c>
      <c r="AT274" s="28">
        <f t="shared" ca="1" si="241"/>
        <v>1.2923119711897317</v>
      </c>
      <c r="AU274" s="28">
        <f t="shared" ca="1" si="242"/>
        <v>1.2923119711897317</v>
      </c>
      <c r="AV274" s="28">
        <f t="shared" ca="1" si="244"/>
        <v>1.2923119711897317</v>
      </c>
      <c r="AW274" s="28">
        <f t="shared" ca="1" si="244"/>
        <v>1.2923119711897317</v>
      </c>
      <c r="AX274" s="28">
        <f t="shared" ca="1" si="244"/>
        <v>2.5846239423794635</v>
      </c>
      <c r="AY274" s="28">
        <f t="shared" ca="1" si="244"/>
        <v>3.8769359135691941</v>
      </c>
      <c r="AZ274" s="28">
        <f t="shared" ca="1" si="244"/>
        <v>6.461559855948658</v>
      </c>
      <c r="BA274" s="28">
        <f t="shared" ref="BA274:BD337" ca="1" si="245">SUMIF($BM$3:$EX$3,BA$3,$BM274:$EX274)</f>
        <v>12.923119711897316</v>
      </c>
      <c r="BB274" s="28">
        <f t="shared" ca="1" si="245"/>
        <v>25.846239423794632</v>
      </c>
      <c r="BC274" s="28">
        <f t="shared" ca="1" si="245"/>
        <v>51.692478847589264</v>
      </c>
      <c r="BD274" s="28">
        <f t="shared" ca="1" si="245"/>
        <v>103.38495769517853</v>
      </c>
      <c r="BE274" s="28"/>
      <c r="BF274" s="28">
        <f t="shared" ca="1" si="243"/>
        <v>228.9885827114262</v>
      </c>
      <c r="BG274" s="28"/>
      <c r="BI274" s="28"/>
      <c r="BJ274" s="28"/>
      <c r="BK274" s="28"/>
      <c r="BL274" s="56">
        <v>271</v>
      </c>
      <c r="BM274" s="56">
        <f t="shared" ref="BM274:BZ283" ca="1" si="246">IF(OFFSET($X$3,$S274,BM$1)&lt;BM$3,0,
OFFSET($S$3,$S274,BM$1)
*IFERROR(INDEX($K$49:$K$66,OFFSET($X$3,$S274,BM$1)-BM$3+1),0)
*OFFSET($AC$3,$S274,BM$1)
/(INDEX($D$4:$D$21,BM$3)
*INDEX($E$4:$E$21,BM$3)))</f>
        <v>5.2573160868019251</v>
      </c>
      <c r="BN274" s="56">
        <f t="shared" ca="1" si="246"/>
        <v>2.8477128803510428</v>
      </c>
      <c r="BO274" s="56">
        <f t="shared" ca="1" si="246"/>
        <v>1.7985555033796059</v>
      </c>
      <c r="BP274" s="56">
        <f t="shared" ca="1" si="246"/>
        <v>1.2426383477895457</v>
      </c>
      <c r="BQ274" s="56">
        <f t="shared" ca="1" si="246"/>
        <v>1.0935217460548003</v>
      </c>
      <c r="BR274" s="56">
        <f t="shared" ca="1" si="246"/>
        <v>1.0935217460548003</v>
      </c>
      <c r="BS274" s="56">
        <f t="shared" ca="1" si="246"/>
        <v>1.0935217460548003</v>
      </c>
      <c r="BT274" s="56">
        <f t="shared" ca="1" si="246"/>
        <v>1.0935217460548003</v>
      </c>
      <c r="BU274" s="56">
        <f t="shared" ca="1" si="246"/>
        <v>1.0935217460548003</v>
      </c>
      <c r="BV274" s="56">
        <f t="shared" ca="1" si="246"/>
        <v>1.0935217460548003</v>
      </c>
      <c r="BW274" s="56">
        <f t="shared" ca="1" si="246"/>
        <v>1.0935217460548003</v>
      </c>
      <c r="BX274" s="56">
        <f t="shared" ca="1" si="246"/>
        <v>2.1870434921096007</v>
      </c>
      <c r="BY274" s="56">
        <f t="shared" ca="1" si="246"/>
        <v>3.2805652381644004</v>
      </c>
      <c r="BZ274" s="56">
        <f t="shared" ca="1" si="246"/>
        <v>5.4676087302740015</v>
      </c>
      <c r="CA274" s="82">
        <f t="shared" ref="CA274:CD337" ca="1" si="247">IF(OFFSET($X$3,$S274,CA$1)&lt;CA$3,0,
OFFSET($S$3,$S274,CA$1)
*IFERROR(INDEX($K$49:$K$66,OFFSET($X$3,$S274,CA$1)-CA$3+1),0)
*OFFSET($AC$3,$S274,CA$1)
/(INDEX($D$4:$D$21,CA$3)
*INDEX($E$4:$E$21,CA$3)))</f>
        <v>10.935217460548003</v>
      </c>
      <c r="CB274" s="82">
        <f t="shared" ca="1" si="247"/>
        <v>21.870434921096006</v>
      </c>
      <c r="CC274" s="82">
        <f t="shared" ca="1" si="247"/>
        <v>43.740869842192012</v>
      </c>
      <c r="CD274" s="82">
        <f t="shared" ca="1" si="247"/>
        <v>87.481739684384024</v>
      </c>
      <c r="CE274" s="56">
        <f t="shared" ref="CE274:CR283" ca="1" si="248">IF(OFFSET($X$3,$S274,CE$1)&lt;CE$3,0,
OFFSET($S$3,$S274,CE$1)
*IFERROR(INDEX($K$49:$K$66,OFFSET($X$3,$S274,CE$1)-CE$3+1),0)
*OFFSET($AC$3,$S274,CE$1)
/(INDEX($D$4:$D$21,CE$3)
*INDEX($E$4:$E$21,CE$3)))</f>
        <v>0.54471570284785242</v>
      </c>
      <c r="CF274" s="56">
        <f t="shared" ca="1" si="248"/>
        <v>0.29505433904258677</v>
      </c>
      <c r="CG274" s="56">
        <f t="shared" ca="1" si="248"/>
        <v>0.18635010886900216</v>
      </c>
      <c r="CH274" s="56">
        <f t="shared" ca="1" si="248"/>
        <v>0.12875098430949239</v>
      </c>
      <c r="CI274" s="56">
        <f t="shared" ca="1" si="248"/>
        <v>0.11330086619235331</v>
      </c>
      <c r="CJ274" s="56">
        <f t="shared" ca="1" si="248"/>
        <v>0.11330086619235331</v>
      </c>
      <c r="CK274" s="56">
        <f t="shared" ca="1" si="248"/>
        <v>0.11330086619235331</v>
      </c>
      <c r="CL274" s="56">
        <f t="shared" ca="1" si="248"/>
        <v>0.11330086619235331</v>
      </c>
      <c r="CM274" s="56">
        <f t="shared" ca="1" si="248"/>
        <v>0.11330086619235331</v>
      </c>
      <c r="CN274" s="56">
        <f t="shared" ca="1" si="248"/>
        <v>0.11330086619235331</v>
      </c>
      <c r="CO274" s="56">
        <f t="shared" ca="1" si="248"/>
        <v>0.11330086619235331</v>
      </c>
      <c r="CP274" s="56">
        <f t="shared" ca="1" si="248"/>
        <v>0.22660173238470663</v>
      </c>
      <c r="CQ274" s="56">
        <f t="shared" ca="1" si="248"/>
        <v>0.3399025985770599</v>
      </c>
      <c r="CR274" s="56">
        <f t="shared" ca="1" si="248"/>
        <v>0.56650433096176656</v>
      </c>
      <c r="CS274" s="82">
        <f t="shared" ref="CS274:CV337" ca="1" si="249">IF(OFFSET($X$3,$S274,CS$1)&lt;CS$3,0,
OFFSET($S$3,$S274,CS$1)
*IFERROR(INDEX($K$49:$K$66,OFFSET($X$3,$S274,CS$1)-CS$3+1),0)
*OFFSET($AC$3,$S274,CS$1)
/(INDEX($D$4:$D$21,CS$3)
*INDEX($E$4:$E$21,CS$3)))</f>
        <v>1.1330086619235331</v>
      </c>
      <c r="CT274" s="82">
        <f t="shared" ca="1" si="249"/>
        <v>2.2660173238470662</v>
      </c>
      <c r="CU274" s="82">
        <f t="shared" ca="1" si="249"/>
        <v>4.5320346476941324</v>
      </c>
      <c r="CV274" s="82">
        <f t="shared" ca="1" si="249"/>
        <v>9.0640692953882649</v>
      </c>
      <c r="CW274" s="56">
        <f t="shared" ref="CW274:DJ283" ca="1" si="250">IF(OFFSET($X$3,$S274,CW$1)&lt;CW$3,0,
OFFSET($S$3,$S274,CW$1)
*IFERROR(INDEX($K$49:$K$66,OFFSET($X$3,$S274,CW$1)-CW$3+1),0)
*OFFSET($AC$3,$S274,CW$1)
/(INDEX($D$4:$D$21,CW$3)
*INDEX($E$4:$E$21,CW$3)))</f>
        <v>0.29536548425999992</v>
      </c>
      <c r="CX274" s="56">
        <f t="shared" ca="1" si="250"/>
        <v>0.15998963730749996</v>
      </c>
      <c r="CY274" s="56">
        <f t="shared" ca="1" si="250"/>
        <v>0.10104608672052628</v>
      </c>
      <c r="CZ274" s="56">
        <f t="shared" ca="1" si="250"/>
        <v>6.981365991599997E-2</v>
      </c>
      <c r="DA274" s="56">
        <f t="shared" ca="1" si="250"/>
        <v>6.1436020726079982E-2</v>
      </c>
      <c r="DB274" s="56">
        <f t="shared" ca="1" si="250"/>
        <v>6.1436020726079982E-2</v>
      </c>
      <c r="DC274" s="56">
        <f t="shared" ca="1" si="250"/>
        <v>6.1436020726079982E-2</v>
      </c>
      <c r="DD274" s="56">
        <f t="shared" ca="1" si="250"/>
        <v>6.1436020726079982E-2</v>
      </c>
      <c r="DE274" s="56">
        <f t="shared" ca="1" si="250"/>
        <v>6.1436020726079982E-2</v>
      </c>
      <c r="DF274" s="56">
        <f t="shared" ca="1" si="250"/>
        <v>6.1436020726079982E-2</v>
      </c>
      <c r="DG274" s="56">
        <f t="shared" ca="1" si="250"/>
        <v>6.1436020726079982E-2</v>
      </c>
      <c r="DH274" s="56">
        <f t="shared" ca="1" si="250"/>
        <v>0.12287204145215996</v>
      </c>
      <c r="DI274" s="56">
        <f t="shared" ca="1" si="250"/>
        <v>0.18430806217823997</v>
      </c>
      <c r="DJ274" s="56">
        <f t="shared" ca="1" si="250"/>
        <v>0.30718010363039999</v>
      </c>
      <c r="DK274" s="82">
        <f t="shared" ref="DK274:DN337" ca="1" si="251">IF(OFFSET($X$3,$S274,DK$1)&lt;DK$3,0,
OFFSET($S$3,$S274,DK$1)
*IFERROR(INDEX($K$49:$K$66,OFFSET($X$3,$S274,DK$1)-DK$3+1),0)
*OFFSET($AC$3,$S274,DK$1)
/(INDEX($D$4:$D$21,DK$3)
*INDEX($E$4:$E$21,DK$3)))</f>
        <v>0.61436020726079998</v>
      </c>
      <c r="DL274" s="82">
        <f t="shared" ca="1" si="251"/>
        <v>1.2287204145216</v>
      </c>
      <c r="DM274" s="82">
        <f t="shared" ca="1" si="251"/>
        <v>2.4574408290431999</v>
      </c>
      <c r="DN274" s="82">
        <f t="shared" ca="1" si="251"/>
        <v>4.9148816580863999</v>
      </c>
      <c r="DO274" s="56">
        <f t="shared" ref="DO274:EB283" ca="1" si="252">IF(OFFSET($X$3,$S274,DO$1)&lt;DO$3,0,
OFFSET($S$3,$S274,DO$1)
*IFERROR(INDEX($K$49:$K$66,OFFSET($X$3,$S274,DO$1)-DO$3+1),0)
*OFFSET($AC$3,$S274,DO$1)
/(INDEX($D$4:$D$21,DO$3)
*INDEX($E$4:$E$21,DO$3)))</f>
        <v>8.9689864406621675E-2</v>
      </c>
      <c r="DP274" s="56">
        <f t="shared" ca="1" si="252"/>
        <v>4.8582009886920074E-2</v>
      </c>
      <c r="DQ274" s="56">
        <f t="shared" ca="1" si="252"/>
        <v>3.0683374665423205E-2</v>
      </c>
      <c r="DR274" s="56">
        <f t="shared" ca="1" si="252"/>
        <v>2.1199422496110575E-2</v>
      </c>
      <c r="DS274" s="56">
        <f t="shared" ca="1" si="252"/>
        <v>1.8655491796577307E-2</v>
      </c>
      <c r="DT274" s="56">
        <f t="shared" ca="1" si="252"/>
        <v>1.8655491796577307E-2</v>
      </c>
      <c r="DU274" s="56">
        <f t="shared" ca="1" si="252"/>
        <v>1.8655491796577307E-2</v>
      </c>
      <c r="DV274" s="56">
        <f t="shared" ca="1" si="252"/>
        <v>1.8655491796577307E-2</v>
      </c>
      <c r="DW274" s="56">
        <f t="shared" ca="1" si="252"/>
        <v>1.8655491796577307E-2</v>
      </c>
      <c r="DX274" s="56">
        <f t="shared" ca="1" si="252"/>
        <v>1.8655491796577307E-2</v>
      </c>
      <c r="DY274" s="56">
        <f t="shared" ca="1" si="252"/>
        <v>1.8655491796577307E-2</v>
      </c>
      <c r="DZ274" s="56">
        <f t="shared" ca="1" si="252"/>
        <v>3.7310983593154615E-2</v>
      </c>
      <c r="EA274" s="56">
        <f t="shared" ca="1" si="252"/>
        <v>5.5966475389731929E-2</v>
      </c>
      <c r="EB274" s="56">
        <f t="shared" ca="1" si="252"/>
        <v>9.3277458982886544E-2</v>
      </c>
      <c r="EC274" s="82">
        <f t="shared" ca="1" si="198"/>
        <v>0.18655491796577309</v>
      </c>
      <c r="ED274" s="82">
        <f t="shared" ca="1" si="198"/>
        <v>0.37310983593154617</v>
      </c>
      <c r="EE274" s="82">
        <f t="shared" ca="1" si="198"/>
        <v>0.74621967186309235</v>
      </c>
      <c r="EF274" s="82">
        <f t="shared" ca="1" si="196"/>
        <v>1.4924393437261847</v>
      </c>
      <c r="EG274" s="56">
        <f t="shared" ref="EG274:ET283" ca="1" si="253">IF(OFFSET($X$3,$S274,EG$1)&lt;EG$3,0,
OFFSET($S$3,$S274,EG$1)
*IFERROR(INDEX($K$49:$K$66,OFFSET($X$3,$S274,EG$1)-EG$3+1),0)
*OFFSET($AC$3,$S274,EG$1)
/(INDEX($D$4:$D$21,EG$3)
*INDEX($E$4:$E$21,EG$3)))</f>
        <v>2.5951184711157101E-2</v>
      </c>
      <c r="EH274" s="56">
        <f t="shared" ca="1" si="253"/>
        <v>1.405689171854343E-2</v>
      </c>
      <c r="EI274" s="56">
        <f t="shared" ca="1" si="253"/>
        <v>8.8780368748695351E-3</v>
      </c>
      <c r="EJ274" s="56">
        <f t="shared" ca="1" si="253"/>
        <v>6.1339163862734964E-3</v>
      </c>
      <c r="EK274" s="56">
        <f t="shared" ca="1" si="253"/>
        <v>5.3978464199206776E-3</v>
      </c>
      <c r="EL274" s="56">
        <f t="shared" ca="1" si="253"/>
        <v>5.3978464199206776E-3</v>
      </c>
      <c r="EM274" s="56">
        <f t="shared" ca="1" si="253"/>
        <v>5.3978464199206776E-3</v>
      </c>
      <c r="EN274" s="56">
        <f t="shared" ca="1" si="253"/>
        <v>5.3978464199206776E-3</v>
      </c>
      <c r="EO274" s="56">
        <f t="shared" ca="1" si="253"/>
        <v>5.3978464199206776E-3</v>
      </c>
      <c r="EP274" s="56">
        <f t="shared" ca="1" si="253"/>
        <v>5.3978464199206776E-3</v>
      </c>
      <c r="EQ274" s="56">
        <f t="shared" ca="1" si="253"/>
        <v>5.3978464199206776E-3</v>
      </c>
      <c r="ER274" s="56">
        <f t="shared" ca="1" si="253"/>
        <v>1.0795692839841355E-2</v>
      </c>
      <c r="ES274" s="56">
        <f t="shared" ca="1" si="253"/>
        <v>1.6193539259762028E-2</v>
      </c>
      <c r="ET274" s="56">
        <f t="shared" ca="1" si="253"/>
        <v>2.6989232099603383E-2</v>
      </c>
      <c r="EU274" s="82">
        <f t="shared" ca="1" si="199"/>
        <v>5.3978464199206766E-2</v>
      </c>
      <c r="EV274" s="82">
        <f t="shared" ca="1" si="199"/>
        <v>0.10795692839841353</v>
      </c>
      <c r="EW274" s="82">
        <f t="shared" ca="1" si="199"/>
        <v>0.21591385679682706</v>
      </c>
      <c r="EX274" s="82">
        <f t="shared" ca="1" si="197"/>
        <v>0.43182771359365413</v>
      </c>
    </row>
    <row r="275" spans="19:154" x14ac:dyDescent="0.15">
      <c r="S275" s="56">
        <v>272</v>
      </c>
      <c r="T275" s="40">
        <f>引用信息!W294</f>
        <v>123.0828318034269</v>
      </c>
      <c r="U275" s="40">
        <f>引用信息!X294</f>
        <v>8.7556081078052355</v>
      </c>
      <c r="V275" s="40">
        <f>引用信息!Y294</f>
        <v>3.495502147499999</v>
      </c>
      <c r="W275" s="40">
        <f>引用信息!Z294</f>
        <v>0.93777222378687886</v>
      </c>
      <c r="X275" s="40">
        <f>引用信息!AA294</f>
        <v>0.27133835419968738</v>
      </c>
      <c r="Y275" s="37">
        <f>IF(INT(求节点($J$4:$J$21,$I$4:$I$21,节奏总纲!AD275))&gt;$I$21,$I$21,INT(求节点($J$4:$J$21,$I$4:$I$21,节奏总纲!AD275)))</f>
        <v>18</v>
      </c>
      <c r="Z275" s="37">
        <f>IF(INT(求节点($J$4:$J$21,$I$4:$I$21,节奏总纲!AE275))&gt;$I$21,$I$21,INT(求节点($J$4:$J$21,$I$4:$I$21,节奏总纲!AE275)))</f>
        <v>18</v>
      </c>
      <c r="AA275" s="37">
        <f>IF(INT(求节点($J$4:$J$21,$I$4:$I$21,节奏总纲!AF275))&gt;$I$21,$I$21,INT(求节点($J$4:$J$21,$I$4:$I$21,节奏总纲!AF275)))</f>
        <v>18</v>
      </c>
      <c r="AB275" s="37">
        <f>IF(INT(求节点($J$4:$J$21,$I$4:$I$21,节奏总纲!AG275))&gt;$I$21,$I$21,INT(求节点($J$4:$J$21,$I$4:$I$21,节奏总纲!AG275)))</f>
        <v>18</v>
      </c>
      <c r="AC275" s="37">
        <f>IF(INT(求节点($J$4:$J$21,$I$4:$I$21,节奏总纲!AH275))&gt;$I$21,$I$21,INT(求节点($J$4:$J$21,$I$4:$I$21,节奏总纲!AH275)))</f>
        <v>18</v>
      </c>
      <c r="AD275" s="56">
        <f>('[2]功能-行军令'!F$7+'[2]功能-行军令'!F$14+24*60/'[2]功能-行军令'!$F$18)*'[2]功能-行军令'!$AJ$7</f>
        <v>27.599999999999998</v>
      </c>
      <c r="AE275" s="56">
        <f>('[2]功能-行军令'!G$7+'[2]功能-行军令'!G$14+24*60/'[2]功能-行军令'!$F$18)*'[2]功能-行军令'!$AJ$7</f>
        <v>40.199999999999996</v>
      </c>
      <c r="AF275" s="56">
        <f>('[2]功能-行军令'!H$7+'[2]功能-行军令'!H$14+24*60/'[2]功能-行军令'!$F$18)*'[2]功能-行军令'!$AJ$7</f>
        <v>54.6</v>
      </c>
      <c r="AG275" s="56">
        <f>('[2]功能-行军令'!I$7+'[2]功能-行军令'!I$14+24*60/'[2]功能-行军令'!$F$18)*'[2]功能-行军令'!$AJ$7</f>
        <v>61.8</v>
      </c>
      <c r="AH275" s="56">
        <f>('[2]功能-行军令'!J$7+'[2]功能-行军令'!J$14+24*60/'[2]功能-行军令'!$F$18)*'[2]功能-行军令'!$AJ$7</f>
        <v>61.8</v>
      </c>
      <c r="AI275" s="56"/>
      <c r="AK275" s="56"/>
      <c r="AL275" s="56">
        <v>272</v>
      </c>
      <c r="AM275" s="28">
        <f t="shared" ref="AM275:AT284" ca="1" si="254">SUMIF($BM$3:$EX$3,AM$3,$BM275:$EX275)</f>
        <v>6.1763677764329579</v>
      </c>
      <c r="AN275" s="28">
        <f t="shared" ca="1" si="254"/>
        <v>3.3455325455678517</v>
      </c>
      <c r="AO275" s="28">
        <f t="shared" ca="1" si="254"/>
        <v>2.1129679235165382</v>
      </c>
      <c r="AP275" s="28">
        <f t="shared" ca="1" si="254"/>
        <v>1.4598687471568808</v>
      </c>
      <c r="AQ275" s="28">
        <f t="shared" ca="1" si="254"/>
        <v>1.2846844974980551</v>
      </c>
      <c r="AR275" s="28">
        <f t="shared" ca="1" si="254"/>
        <v>1.2846844974980551</v>
      </c>
      <c r="AS275" s="28">
        <f t="shared" ca="1" si="254"/>
        <v>1.2846844974980551</v>
      </c>
      <c r="AT275" s="28">
        <f t="shared" ca="1" si="254"/>
        <v>1.2846844974980551</v>
      </c>
      <c r="AU275" s="28">
        <f t="shared" ca="1" si="242"/>
        <v>1.2846844974980551</v>
      </c>
      <c r="AV275" s="28">
        <f t="shared" ca="1" si="244"/>
        <v>1.2846844974980551</v>
      </c>
      <c r="AW275" s="28">
        <f t="shared" ca="1" si="244"/>
        <v>1.2846844974980551</v>
      </c>
      <c r="AX275" s="28">
        <f t="shared" ca="1" si="244"/>
        <v>2.5693689949961103</v>
      </c>
      <c r="AY275" s="28">
        <f t="shared" ca="1" si="244"/>
        <v>3.854053492494165</v>
      </c>
      <c r="AZ275" s="28">
        <f t="shared" ca="1" si="244"/>
        <v>6.4234224874902761</v>
      </c>
      <c r="BA275" s="28">
        <f t="shared" ca="1" si="245"/>
        <v>12.846844974980552</v>
      </c>
      <c r="BB275" s="28">
        <f t="shared" ca="1" si="245"/>
        <v>25.693689949961104</v>
      </c>
      <c r="BC275" s="28">
        <f t="shared" ca="1" si="245"/>
        <v>51.387379899922209</v>
      </c>
      <c r="BD275" s="28">
        <f t="shared" ca="1" si="245"/>
        <v>102.77475979984442</v>
      </c>
      <c r="BE275" s="28"/>
      <c r="BF275" s="28">
        <f t="shared" ca="1" si="243"/>
        <v>227.63704807484947</v>
      </c>
      <c r="BG275" s="28"/>
      <c r="BI275" s="28"/>
      <c r="BJ275" s="28"/>
      <c r="BK275" s="28"/>
      <c r="BL275" s="56">
        <v>272</v>
      </c>
      <c r="BM275" s="56">
        <f t="shared" ca="1" si="246"/>
        <v>5.2262863965762802</v>
      </c>
      <c r="BN275" s="56">
        <f t="shared" ca="1" si="246"/>
        <v>2.8309051314788185</v>
      </c>
      <c r="BO275" s="56">
        <f t="shared" ca="1" si="246"/>
        <v>1.7879400830392538</v>
      </c>
      <c r="BP275" s="56">
        <f t="shared" ca="1" si="246"/>
        <v>1.2353040573725751</v>
      </c>
      <c r="BQ275" s="56">
        <f t="shared" ca="1" si="246"/>
        <v>1.0870675704878663</v>
      </c>
      <c r="BR275" s="56">
        <f t="shared" ca="1" si="246"/>
        <v>1.0870675704878663</v>
      </c>
      <c r="BS275" s="56">
        <f t="shared" ca="1" si="246"/>
        <v>1.0870675704878663</v>
      </c>
      <c r="BT275" s="56">
        <f t="shared" ca="1" si="246"/>
        <v>1.0870675704878663</v>
      </c>
      <c r="BU275" s="56">
        <f t="shared" ca="1" si="246"/>
        <v>1.0870675704878663</v>
      </c>
      <c r="BV275" s="56">
        <f t="shared" ca="1" si="246"/>
        <v>1.0870675704878663</v>
      </c>
      <c r="BW275" s="56">
        <f t="shared" ca="1" si="246"/>
        <v>1.0870675704878663</v>
      </c>
      <c r="BX275" s="56">
        <f t="shared" ca="1" si="246"/>
        <v>2.1741351409757326</v>
      </c>
      <c r="BY275" s="56">
        <f t="shared" ca="1" si="246"/>
        <v>3.2612027114635991</v>
      </c>
      <c r="BZ275" s="56">
        <f t="shared" ca="1" si="246"/>
        <v>5.4353378524393321</v>
      </c>
      <c r="CA275" s="82">
        <f t="shared" ca="1" si="247"/>
        <v>10.870675704878664</v>
      </c>
      <c r="CB275" s="82">
        <f t="shared" ca="1" si="247"/>
        <v>21.741351409757328</v>
      </c>
      <c r="CC275" s="82">
        <f t="shared" ca="1" si="247"/>
        <v>43.482702819514657</v>
      </c>
      <c r="CD275" s="82">
        <f t="shared" ca="1" si="247"/>
        <v>86.965405639029314</v>
      </c>
      <c r="CE275" s="56">
        <f t="shared" ca="1" si="248"/>
        <v>0.54150068605195445</v>
      </c>
      <c r="CF275" s="56">
        <f t="shared" ca="1" si="248"/>
        <v>0.29331287161147535</v>
      </c>
      <c r="CG275" s="56">
        <f t="shared" ca="1" si="248"/>
        <v>0.18525023470198443</v>
      </c>
      <c r="CH275" s="56">
        <f t="shared" ca="1" si="248"/>
        <v>0.12799107124864378</v>
      </c>
      <c r="CI275" s="56">
        <f t="shared" ca="1" si="248"/>
        <v>0.11263214269880653</v>
      </c>
      <c r="CJ275" s="56">
        <f t="shared" ca="1" si="248"/>
        <v>0.11263214269880653</v>
      </c>
      <c r="CK275" s="56">
        <f t="shared" ca="1" si="248"/>
        <v>0.11263214269880653</v>
      </c>
      <c r="CL275" s="56">
        <f t="shared" ca="1" si="248"/>
        <v>0.11263214269880653</v>
      </c>
      <c r="CM275" s="56">
        <f t="shared" ca="1" si="248"/>
        <v>0.11263214269880653</v>
      </c>
      <c r="CN275" s="56">
        <f t="shared" ca="1" si="248"/>
        <v>0.11263214269880653</v>
      </c>
      <c r="CO275" s="56">
        <f t="shared" ca="1" si="248"/>
        <v>0.11263214269880653</v>
      </c>
      <c r="CP275" s="56">
        <f t="shared" ca="1" si="248"/>
        <v>0.22526428539761306</v>
      </c>
      <c r="CQ275" s="56">
        <f t="shared" ca="1" si="248"/>
        <v>0.33789642809641957</v>
      </c>
      <c r="CR275" s="56">
        <f t="shared" ca="1" si="248"/>
        <v>0.56316071349403274</v>
      </c>
      <c r="CS275" s="82">
        <f t="shared" ca="1" si="249"/>
        <v>1.1263214269880655</v>
      </c>
      <c r="CT275" s="82">
        <f t="shared" ca="1" si="249"/>
        <v>2.252642853976131</v>
      </c>
      <c r="CU275" s="82">
        <f t="shared" ca="1" si="249"/>
        <v>4.5052857079522619</v>
      </c>
      <c r="CV275" s="82">
        <f t="shared" ca="1" si="249"/>
        <v>9.0105714159045238</v>
      </c>
      <c r="CW275" s="56">
        <f t="shared" ca="1" si="250"/>
        <v>0.29362218038999993</v>
      </c>
      <c r="CX275" s="56">
        <f t="shared" ca="1" si="250"/>
        <v>0.15904534771124998</v>
      </c>
      <c r="CY275" s="56">
        <f t="shared" ca="1" si="250"/>
        <v>0.10044969329131577</v>
      </c>
      <c r="CZ275" s="56">
        <f t="shared" ca="1" si="250"/>
        <v>6.940160627399998E-2</v>
      </c>
      <c r="DA275" s="56">
        <f t="shared" ca="1" si="250"/>
        <v>6.1073413521119987E-2</v>
      </c>
      <c r="DB275" s="56">
        <f t="shared" ca="1" si="250"/>
        <v>6.1073413521119987E-2</v>
      </c>
      <c r="DC275" s="56">
        <f t="shared" ca="1" si="250"/>
        <v>6.1073413521119987E-2</v>
      </c>
      <c r="DD275" s="56">
        <f t="shared" ca="1" si="250"/>
        <v>6.1073413521119987E-2</v>
      </c>
      <c r="DE275" s="56">
        <f t="shared" ca="1" si="250"/>
        <v>6.1073413521119987E-2</v>
      </c>
      <c r="DF275" s="56">
        <f t="shared" ca="1" si="250"/>
        <v>6.1073413521119987E-2</v>
      </c>
      <c r="DG275" s="56">
        <f t="shared" ca="1" si="250"/>
        <v>6.1073413521119987E-2</v>
      </c>
      <c r="DH275" s="56">
        <f t="shared" ca="1" si="250"/>
        <v>0.12214682704223997</v>
      </c>
      <c r="DI275" s="56">
        <f t="shared" ca="1" si="250"/>
        <v>0.18322024056335995</v>
      </c>
      <c r="DJ275" s="56">
        <f t="shared" ca="1" si="250"/>
        <v>0.3053670676055999</v>
      </c>
      <c r="DK275" s="82">
        <f t="shared" ca="1" si="251"/>
        <v>0.61073413521119979</v>
      </c>
      <c r="DL275" s="82">
        <f t="shared" ca="1" si="251"/>
        <v>1.2214682704223996</v>
      </c>
      <c r="DM275" s="82">
        <f t="shared" ca="1" si="251"/>
        <v>2.4429365408447992</v>
      </c>
      <c r="DN275" s="82">
        <f t="shared" ca="1" si="251"/>
        <v>4.8858730816895983</v>
      </c>
      <c r="DO275" s="56">
        <f t="shared" ca="1" si="252"/>
        <v>8.9160497584660173E-2</v>
      </c>
      <c r="DP275" s="56">
        <f t="shared" ca="1" si="252"/>
        <v>4.8295269525024255E-2</v>
      </c>
      <c r="DQ275" s="56">
        <f t="shared" ca="1" si="252"/>
        <v>3.0502275489489004E-2</v>
      </c>
      <c r="DR275" s="56">
        <f t="shared" ca="1" si="252"/>
        <v>2.1074299429101492E-2</v>
      </c>
      <c r="DS275" s="56">
        <f t="shared" ca="1" si="252"/>
        <v>1.8545383497609313E-2</v>
      </c>
      <c r="DT275" s="56">
        <f t="shared" ca="1" si="252"/>
        <v>1.8545383497609313E-2</v>
      </c>
      <c r="DU275" s="56">
        <f t="shared" ca="1" si="252"/>
        <v>1.8545383497609313E-2</v>
      </c>
      <c r="DV275" s="56">
        <f t="shared" ca="1" si="252"/>
        <v>1.8545383497609313E-2</v>
      </c>
      <c r="DW275" s="56">
        <f t="shared" ca="1" si="252"/>
        <v>1.8545383497609313E-2</v>
      </c>
      <c r="DX275" s="56">
        <f t="shared" ca="1" si="252"/>
        <v>1.8545383497609313E-2</v>
      </c>
      <c r="DY275" s="56">
        <f t="shared" ca="1" si="252"/>
        <v>1.8545383497609313E-2</v>
      </c>
      <c r="DZ275" s="56">
        <f t="shared" ca="1" si="252"/>
        <v>3.7090766995218627E-2</v>
      </c>
      <c r="EA275" s="56">
        <f t="shared" ca="1" si="252"/>
        <v>5.5636150492827947E-2</v>
      </c>
      <c r="EB275" s="56">
        <f t="shared" ca="1" si="252"/>
        <v>9.2726917488046581E-2</v>
      </c>
      <c r="EC275" s="82">
        <f t="shared" ca="1" si="198"/>
        <v>0.18545383497609316</v>
      </c>
      <c r="ED275" s="82">
        <f t="shared" ca="1" si="198"/>
        <v>0.37090766995218633</v>
      </c>
      <c r="EE275" s="82">
        <f t="shared" ca="1" si="198"/>
        <v>0.74181533990437265</v>
      </c>
      <c r="EF275" s="82">
        <f t="shared" ca="1" si="198"/>
        <v>1.4836306798087453</v>
      </c>
      <c r="EG275" s="56">
        <f t="shared" ca="1" si="253"/>
        <v>2.5798015830062582E-2</v>
      </c>
      <c r="EH275" s="56">
        <f t="shared" ca="1" si="253"/>
        <v>1.3973925241283899E-2</v>
      </c>
      <c r="EI275" s="56">
        <f t="shared" ca="1" si="253"/>
        <v>8.8256369944950935E-3</v>
      </c>
      <c r="EJ275" s="56">
        <f t="shared" ca="1" si="253"/>
        <v>6.0977128325602455E-3</v>
      </c>
      <c r="EK275" s="56">
        <f t="shared" ca="1" si="253"/>
        <v>5.3659872926530173E-3</v>
      </c>
      <c r="EL275" s="56">
        <f t="shared" ca="1" si="253"/>
        <v>5.3659872926530173E-3</v>
      </c>
      <c r="EM275" s="56">
        <f t="shared" ca="1" si="253"/>
        <v>5.3659872926530173E-3</v>
      </c>
      <c r="EN275" s="56">
        <f t="shared" ca="1" si="253"/>
        <v>5.3659872926530173E-3</v>
      </c>
      <c r="EO275" s="56">
        <f t="shared" ca="1" si="253"/>
        <v>5.3659872926530173E-3</v>
      </c>
      <c r="EP275" s="56">
        <f t="shared" ca="1" si="253"/>
        <v>5.3659872926530173E-3</v>
      </c>
      <c r="EQ275" s="56">
        <f t="shared" ca="1" si="253"/>
        <v>5.3659872926530173E-3</v>
      </c>
      <c r="ER275" s="56">
        <f t="shared" ca="1" si="253"/>
        <v>1.0731974585306035E-2</v>
      </c>
      <c r="ES275" s="56">
        <f t="shared" ca="1" si="253"/>
        <v>1.609796187795905E-2</v>
      </c>
      <c r="ET275" s="56">
        <f t="shared" ca="1" si="253"/>
        <v>2.6829936463265088E-2</v>
      </c>
      <c r="EU275" s="82">
        <f t="shared" ca="1" si="199"/>
        <v>5.3659872926530176E-2</v>
      </c>
      <c r="EV275" s="82">
        <f t="shared" ca="1" si="199"/>
        <v>0.10731974585306035</v>
      </c>
      <c r="EW275" s="82">
        <f t="shared" ca="1" si="199"/>
        <v>0.21463949170612071</v>
      </c>
      <c r="EX275" s="82">
        <f t="shared" ca="1" si="199"/>
        <v>0.42927898341224141</v>
      </c>
    </row>
    <row r="276" spans="19:154" x14ac:dyDescent="0.15">
      <c r="S276" s="56">
        <v>273</v>
      </c>
      <c r="T276" s="40">
        <f>引用信息!W295</f>
        <v>122.35206011333021</v>
      </c>
      <c r="U276" s="40">
        <f>引用信息!X295</f>
        <v>8.7036240053839986</v>
      </c>
      <c r="V276" s="40">
        <f>引用信息!Y295</f>
        <v>3.4747485299999989</v>
      </c>
      <c r="W276" s="40">
        <f>引用信息!Z295</f>
        <v>0.93220444976948424</v>
      </c>
      <c r="X276" s="40">
        <f>引用信息!AA295</f>
        <v>0.26972735464124986</v>
      </c>
      <c r="Y276" s="37">
        <f>IF(INT(求节点($J$4:$J$21,$I$4:$I$21,节奏总纲!AD276))&gt;$I$21,$I$21,INT(求节点($J$4:$J$21,$I$4:$I$21,节奏总纲!AD276)))</f>
        <v>18</v>
      </c>
      <c r="Z276" s="37">
        <f>IF(INT(求节点($J$4:$J$21,$I$4:$I$21,节奏总纲!AE276))&gt;$I$21,$I$21,INT(求节点($J$4:$J$21,$I$4:$I$21,节奏总纲!AE276)))</f>
        <v>18</v>
      </c>
      <c r="AA276" s="37">
        <f>IF(INT(求节点($J$4:$J$21,$I$4:$I$21,节奏总纲!AF276))&gt;$I$21,$I$21,INT(求节点($J$4:$J$21,$I$4:$I$21,节奏总纲!AF276)))</f>
        <v>18</v>
      </c>
      <c r="AB276" s="37">
        <f>IF(INT(求节点($J$4:$J$21,$I$4:$I$21,节奏总纲!AG276))&gt;$I$21,$I$21,INT(求节点($J$4:$J$21,$I$4:$I$21,节奏总纲!AG276)))</f>
        <v>18</v>
      </c>
      <c r="AC276" s="37">
        <f>IF(INT(求节点($J$4:$J$21,$I$4:$I$21,节奏总纲!AH276))&gt;$I$21,$I$21,INT(求节点($J$4:$J$21,$I$4:$I$21,节奏总纲!AH276)))</f>
        <v>18</v>
      </c>
      <c r="AD276" s="56">
        <f>('[2]功能-行军令'!F$7+'[2]功能-行军令'!F$14+24*60/'[2]功能-行军令'!$F$18)*'[2]功能-行军令'!$AJ$7</f>
        <v>27.599999999999998</v>
      </c>
      <c r="AE276" s="56">
        <f>('[2]功能-行军令'!G$7+'[2]功能-行军令'!G$14+24*60/'[2]功能-行军令'!$F$18)*'[2]功能-行军令'!$AJ$7</f>
        <v>40.199999999999996</v>
      </c>
      <c r="AF276" s="56">
        <f>('[2]功能-行军令'!H$7+'[2]功能-行军令'!H$14+24*60/'[2]功能-行军令'!$F$18)*'[2]功能-行军令'!$AJ$7</f>
        <v>54.6</v>
      </c>
      <c r="AG276" s="56">
        <f>('[2]功能-行军令'!I$7+'[2]功能-行军令'!I$14+24*60/'[2]功能-行军令'!$F$18)*'[2]功能-行军令'!$AJ$7</f>
        <v>61.8</v>
      </c>
      <c r="AH276" s="56">
        <f>('[2]功能-行军令'!J$7+'[2]功能-行军令'!J$14+24*60/'[2]功能-行军令'!$F$18)*'[2]功能-行军令'!$AJ$7</f>
        <v>61.8</v>
      </c>
      <c r="AI276" s="56"/>
      <c r="AK276" s="56"/>
      <c r="AL276" s="56">
        <v>273</v>
      </c>
      <c r="AM276" s="28">
        <f t="shared" ca="1" si="254"/>
        <v>6.1396972298383607</v>
      </c>
      <c r="AN276" s="28">
        <f t="shared" ca="1" si="254"/>
        <v>3.3256693328291118</v>
      </c>
      <c r="AO276" s="28">
        <f t="shared" ca="1" si="254"/>
        <v>2.1004227365236492</v>
      </c>
      <c r="AP276" s="28">
        <f t="shared" ca="1" si="254"/>
        <v>1.4512011634163393</v>
      </c>
      <c r="AQ276" s="28">
        <f t="shared" ca="1" si="254"/>
        <v>1.2770570238063788</v>
      </c>
      <c r="AR276" s="28">
        <f t="shared" ca="1" si="254"/>
        <v>1.2770570238063788</v>
      </c>
      <c r="AS276" s="28">
        <f t="shared" ca="1" si="254"/>
        <v>1.2770570238063788</v>
      </c>
      <c r="AT276" s="28">
        <f t="shared" ca="1" si="254"/>
        <v>1.2770570238063788</v>
      </c>
      <c r="AU276" s="28">
        <f t="shared" ca="1" si="242"/>
        <v>1.2770570238063788</v>
      </c>
      <c r="AV276" s="28">
        <f t="shared" ca="1" si="244"/>
        <v>1.2770570238063788</v>
      </c>
      <c r="AW276" s="28">
        <f t="shared" ca="1" si="244"/>
        <v>1.2770570238063788</v>
      </c>
      <c r="AX276" s="28">
        <f t="shared" ca="1" si="244"/>
        <v>2.5541140476127575</v>
      </c>
      <c r="AY276" s="28">
        <f t="shared" ca="1" si="244"/>
        <v>3.8311710714191363</v>
      </c>
      <c r="AZ276" s="28">
        <f t="shared" ca="1" si="244"/>
        <v>6.3852851190318942</v>
      </c>
      <c r="BA276" s="28">
        <f t="shared" ca="1" si="245"/>
        <v>12.770570238063788</v>
      </c>
      <c r="BB276" s="28">
        <f t="shared" ca="1" si="245"/>
        <v>25.541140476127577</v>
      </c>
      <c r="BC276" s="28">
        <f t="shared" ca="1" si="245"/>
        <v>51.082280952255154</v>
      </c>
      <c r="BD276" s="28">
        <f t="shared" ca="1" si="245"/>
        <v>102.16456190451031</v>
      </c>
      <c r="BE276" s="28"/>
      <c r="BF276" s="28">
        <f t="shared" ca="1" si="243"/>
        <v>226.28551343827274</v>
      </c>
      <c r="BG276" s="28"/>
      <c r="BI276" s="28"/>
      <c r="BJ276" s="28"/>
      <c r="BK276" s="28"/>
      <c r="BL276" s="56">
        <v>273</v>
      </c>
      <c r="BM276" s="56">
        <f t="shared" ca="1" si="246"/>
        <v>5.1952567063506372</v>
      </c>
      <c r="BN276" s="56">
        <f t="shared" ca="1" si="246"/>
        <v>2.8140973826065951</v>
      </c>
      <c r="BO276" s="56">
        <f t="shared" ca="1" si="246"/>
        <v>1.7773246626989021</v>
      </c>
      <c r="BP276" s="56">
        <f t="shared" ca="1" si="246"/>
        <v>1.2279697669556049</v>
      </c>
      <c r="BQ276" s="56">
        <f t="shared" ca="1" si="246"/>
        <v>1.0806133949209324</v>
      </c>
      <c r="BR276" s="56">
        <f t="shared" ca="1" si="246"/>
        <v>1.0806133949209324</v>
      </c>
      <c r="BS276" s="56">
        <f t="shared" ca="1" si="246"/>
        <v>1.0806133949209324</v>
      </c>
      <c r="BT276" s="56">
        <f t="shared" ca="1" si="246"/>
        <v>1.0806133949209324</v>
      </c>
      <c r="BU276" s="56">
        <f t="shared" ca="1" si="246"/>
        <v>1.0806133949209324</v>
      </c>
      <c r="BV276" s="56">
        <f t="shared" ca="1" si="246"/>
        <v>1.0806133949209324</v>
      </c>
      <c r="BW276" s="56">
        <f t="shared" ca="1" si="246"/>
        <v>1.0806133949209324</v>
      </c>
      <c r="BX276" s="56">
        <f t="shared" ca="1" si="246"/>
        <v>2.1612267898418649</v>
      </c>
      <c r="BY276" s="56">
        <f t="shared" ca="1" si="246"/>
        <v>3.2418401847627969</v>
      </c>
      <c r="BZ276" s="56">
        <f t="shared" ca="1" si="246"/>
        <v>5.4030669746046618</v>
      </c>
      <c r="CA276" s="82">
        <f t="shared" ca="1" si="247"/>
        <v>10.806133949209324</v>
      </c>
      <c r="CB276" s="82">
        <f t="shared" ca="1" si="247"/>
        <v>21.612267898418647</v>
      </c>
      <c r="CC276" s="82">
        <f t="shared" ca="1" si="247"/>
        <v>43.224535796837294</v>
      </c>
      <c r="CD276" s="82">
        <f t="shared" ca="1" si="247"/>
        <v>86.449071593674589</v>
      </c>
      <c r="CE276" s="56">
        <f t="shared" ca="1" si="248"/>
        <v>0.53828566925605648</v>
      </c>
      <c r="CF276" s="56">
        <f t="shared" ca="1" si="248"/>
        <v>0.29157140418036392</v>
      </c>
      <c r="CG276" s="56">
        <f t="shared" ca="1" si="248"/>
        <v>0.18415036053496669</v>
      </c>
      <c r="CH276" s="56">
        <f t="shared" ca="1" si="248"/>
        <v>0.12723115818779515</v>
      </c>
      <c r="CI276" s="56">
        <f t="shared" ca="1" si="248"/>
        <v>0.11196341920525975</v>
      </c>
      <c r="CJ276" s="56">
        <f t="shared" ca="1" si="248"/>
        <v>0.11196341920525975</v>
      </c>
      <c r="CK276" s="56">
        <f t="shared" ca="1" si="248"/>
        <v>0.11196341920525975</v>
      </c>
      <c r="CL276" s="56">
        <f t="shared" ca="1" si="248"/>
        <v>0.11196341920525975</v>
      </c>
      <c r="CM276" s="56">
        <f t="shared" ca="1" si="248"/>
        <v>0.11196341920525975</v>
      </c>
      <c r="CN276" s="56">
        <f t="shared" ca="1" si="248"/>
        <v>0.11196341920525975</v>
      </c>
      <c r="CO276" s="56">
        <f t="shared" ca="1" si="248"/>
        <v>0.11196341920525975</v>
      </c>
      <c r="CP276" s="56">
        <f t="shared" ca="1" si="248"/>
        <v>0.2239268384105195</v>
      </c>
      <c r="CQ276" s="56">
        <f t="shared" ca="1" si="248"/>
        <v>0.33589025761577923</v>
      </c>
      <c r="CR276" s="56">
        <f t="shared" ca="1" si="248"/>
        <v>0.5598170960262987</v>
      </c>
      <c r="CS276" s="82">
        <f t="shared" ca="1" si="249"/>
        <v>1.1196341920525974</v>
      </c>
      <c r="CT276" s="82">
        <f t="shared" ca="1" si="249"/>
        <v>2.2392683841051948</v>
      </c>
      <c r="CU276" s="82">
        <f t="shared" ca="1" si="249"/>
        <v>4.4785367682103896</v>
      </c>
      <c r="CV276" s="82">
        <f t="shared" ca="1" si="249"/>
        <v>8.9570735364207792</v>
      </c>
      <c r="CW276" s="56">
        <f t="shared" ca="1" si="250"/>
        <v>0.29187887651999994</v>
      </c>
      <c r="CX276" s="56">
        <f t="shared" ca="1" si="250"/>
        <v>0.15810105811499997</v>
      </c>
      <c r="CY276" s="56">
        <f t="shared" ca="1" si="250"/>
        <v>9.9853299862105241E-2</v>
      </c>
      <c r="CZ276" s="56">
        <f t="shared" ca="1" si="250"/>
        <v>6.8989552631999976E-2</v>
      </c>
      <c r="DA276" s="56">
        <f t="shared" ca="1" si="250"/>
        <v>6.0710806316159986E-2</v>
      </c>
      <c r="DB276" s="56">
        <f t="shared" ca="1" si="250"/>
        <v>6.0710806316159986E-2</v>
      </c>
      <c r="DC276" s="56">
        <f t="shared" ca="1" si="250"/>
        <v>6.0710806316159986E-2</v>
      </c>
      <c r="DD276" s="56">
        <f t="shared" ca="1" si="250"/>
        <v>6.0710806316159986E-2</v>
      </c>
      <c r="DE276" s="56">
        <f t="shared" ca="1" si="250"/>
        <v>6.0710806316159986E-2</v>
      </c>
      <c r="DF276" s="56">
        <f t="shared" ca="1" si="250"/>
        <v>6.0710806316159986E-2</v>
      </c>
      <c r="DG276" s="56">
        <f t="shared" ca="1" si="250"/>
        <v>6.0710806316159986E-2</v>
      </c>
      <c r="DH276" s="56">
        <f t="shared" ca="1" si="250"/>
        <v>0.12142161263231997</v>
      </c>
      <c r="DI276" s="56">
        <f t="shared" ca="1" si="250"/>
        <v>0.18213241894847992</v>
      </c>
      <c r="DJ276" s="56">
        <f t="shared" ca="1" si="250"/>
        <v>0.30355403158079991</v>
      </c>
      <c r="DK276" s="82">
        <f t="shared" ca="1" si="251"/>
        <v>0.60710806316159982</v>
      </c>
      <c r="DL276" s="82">
        <f t="shared" ca="1" si="251"/>
        <v>1.2142161263231996</v>
      </c>
      <c r="DM276" s="82">
        <f t="shared" ca="1" si="251"/>
        <v>2.4284322526463993</v>
      </c>
      <c r="DN276" s="82">
        <f t="shared" ca="1" si="251"/>
        <v>4.8568645052927986</v>
      </c>
      <c r="DO276" s="56">
        <f t="shared" ca="1" si="252"/>
        <v>8.8631130762698657E-2</v>
      </c>
      <c r="DP276" s="56">
        <f t="shared" ca="1" si="252"/>
        <v>4.8008529163128442E-2</v>
      </c>
      <c r="DQ276" s="56">
        <f t="shared" ca="1" si="252"/>
        <v>3.0321176313554805E-2</v>
      </c>
      <c r="DR276" s="56">
        <f t="shared" ca="1" si="252"/>
        <v>2.0949176362092408E-2</v>
      </c>
      <c r="DS276" s="56">
        <f t="shared" ca="1" si="252"/>
        <v>1.843527519864132E-2</v>
      </c>
      <c r="DT276" s="56">
        <f t="shared" ca="1" si="252"/>
        <v>1.843527519864132E-2</v>
      </c>
      <c r="DU276" s="56">
        <f t="shared" ca="1" si="252"/>
        <v>1.843527519864132E-2</v>
      </c>
      <c r="DV276" s="56">
        <f t="shared" ca="1" si="252"/>
        <v>1.843527519864132E-2</v>
      </c>
      <c r="DW276" s="56">
        <f t="shared" ca="1" si="252"/>
        <v>1.843527519864132E-2</v>
      </c>
      <c r="DX276" s="56">
        <f t="shared" ca="1" si="252"/>
        <v>1.843527519864132E-2</v>
      </c>
      <c r="DY276" s="56">
        <f t="shared" ca="1" si="252"/>
        <v>1.843527519864132E-2</v>
      </c>
      <c r="DZ276" s="56">
        <f t="shared" ca="1" si="252"/>
        <v>3.6870550397282639E-2</v>
      </c>
      <c r="EA276" s="56">
        <f t="shared" ca="1" si="252"/>
        <v>5.5305825595923959E-2</v>
      </c>
      <c r="EB276" s="56">
        <f t="shared" ca="1" si="252"/>
        <v>9.2176375993206591E-2</v>
      </c>
      <c r="EC276" s="82">
        <f t="shared" ref="EC276:EF339" ca="1" si="255">IF(OFFSET($X$3,$S276,EC$1)&lt;EC$3,0,
OFFSET($S$3,$S276,EC$1)
*IFERROR(INDEX($K$49:$K$66,OFFSET($X$3,$S276,EC$1)-EC$3+1),0)
*OFFSET($AC$3,$S276,EC$1)
/(INDEX($D$4:$D$21,EC$3)
*INDEX($E$4:$E$21,EC$3)))</f>
        <v>0.18435275198641318</v>
      </c>
      <c r="ED276" s="82">
        <f t="shared" ca="1" si="255"/>
        <v>0.36870550397282637</v>
      </c>
      <c r="EE276" s="82">
        <f t="shared" ca="1" si="255"/>
        <v>0.73741100794565273</v>
      </c>
      <c r="EF276" s="82">
        <f t="shared" ca="1" si="255"/>
        <v>1.4748220158913055</v>
      </c>
      <c r="EG276" s="56">
        <f t="shared" ca="1" si="253"/>
        <v>2.5644846948968063E-2</v>
      </c>
      <c r="EH276" s="56">
        <f t="shared" ca="1" si="253"/>
        <v>1.3890958764024366E-2</v>
      </c>
      <c r="EI276" s="56">
        <f t="shared" ca="1" si="253"/>
        <v>8.7732371141206519E-3</v>
      </c>
      <c r="EJ276" s="56">
        <f t="shared" ca="1" si="253"/>
        <v>6.0615092788469955E-3</v>
      </c>
      <c r="EK276" s="56">
        <f t="shared" ca="1" si="253"/>
        <v>5.3341281653853569E-3</v>
      </c>
      <c r="EL276" s="56">
        <f t="shared" ca="1" si="253"/>
        <v>5.3341281653853569E-3</v>
      </c>
      <c r="EM276" s="56">
        <f t="shared" ca="1" si="253"/>
        <v>5.3341281653853569E-3</v>
      </c>
      <c r="EN276" s="56">
        <f t="shared" ca="1" si="253"/>
        <v>5.3341281653853569E-3</v>
      </c>
      <c r="EO276" s="56">
        <f t="shared" ca="1" si="253"/>
        <v>5.3341281653853569E-3</v>
      </c>
      <c r="EP276" s="56">
        <f t="shared" ca="1" si="253"/>
        <v>5.3341281653853569E-3</v>
      </c>
      <c r="EQ276" s="56">
        <f t="shared" ca="1" si="253"/>
        <v>5.3341281653853569E-3</v>
      </c>
      <c r="ER276" s="56">
        <f t="shared" ca="1" si="253"/>
        <v>1.0668256330770714E-2</v>
      </c>
      <c r="ES276" s="56">
        <f t="shared" ca="1" si="253"/>
        <v>1.6002384496156073E-2</v>
      </c>
      <c r="ET276" s="56">
        <f t="shared" ca="1" si="253"/>
        <v>2.6670640826926786E-2</v>
      </c>
      <c r="EU276" s="82">
        <f t="shared" ref="EU276:EX339" ca="1" si="256">IF(OFFSET($X$3,$S276,EU$1)&lt;EU$3,0,
OFFSET($S$3,$S276,EU$1)
*IFERROR(INDEX($K$49:$K$66,OFFSET($X$3,$S276,EU$1)-EU$3+1),0)
*OFFSET($AC$3,$S276,EU$1)
/(INDEX($D$4:$D$21,EU$3)
*INDEX($E$4:$E$21,EU$3)))</f>
        <v>5.3341281653853573E-2</v>
      </c>
      <c r="EV276" s="82">
        <f t="shared" ca="1" si="256"/>
        <v>0.10668256330770715</v>
      </c>
      <c r="EW276" s="82">
        <f t="shared" ca="1" si="256"/>
        <v>0.21336512661541429</v>
      </c>
      <c r="EX276" s="82">
        <f t="shared" ca="1" si="256"/>
        <v>0.42673025323082858</v>
      </c>
    </row>
    <row r="277" spans="19:154" x14ac:dyDescent="0.15">
      <c r="S277" s="56">
        <v>274</v>
      </c>
      <c r="T277" s="40">
        <f>引用信息!W296</f>
        <v>121.62128842323355</v>
      </c>
      <c r="U277" s="40">
        <f>引用信息!X296</f>
        <v>8.6516399029627653</v>
      </c>
      <c r="V277" s="40">
        <f>引用信息!Y296</f>
        <v>3.4539949124999993</v>
      </c>
      <c r="W277" s="40">
        <f>引用信息!Z296</f>
        <v>0.92663667575208986</v>
      </c>
      <c r="X277" s="40">
        <f>引用信息!AA296</f>
        <v>0.2681163550828124</v>
      </c>
      <c r="Y277" s="37">
        <f>IF(INT(求节点($J$4:$J$21,$I$4:$I$21,节奏总纲!AD277))&gt;$I$21,$I$21,INT(求节点($J$4:$J$21,$I$4:$I$21,节奏总纲!AD277)))</f>
        <v>18</v>
      </c>
      <c r="Z277" s="37">
        <f>IF(INT(求节点($J$4:$J$21,$I$4:$I$21,节奏总纲!AE277))&gt;$I$21,$I$21,INT(求节点($J$4:$J$21,$I$4:$I$21,节奏总纲!AE277)))</f>
        <v>18</v>
      </c>
      <c r="AA277" s="37">
        <f>IF(INT(求节点($J$4:$J$21,$I$4:$I$21,节奏总纲!AF277))&gt;$I$21,$I$21,INT(求节点($J$4:$J$21,$I$4:$I$21,节奏总纲!AF277)))</f>
        <v>18</v>
      </c>
      <c r="AB277" s="37">
        <f>IF(INT(求节点($J$4:$J$21,$I$4:$I$21,节奏总纲!AG277))&gt;$I$21,$I$21,INT(求节点($J$4:$J$21,$I$4:$I$21,节奏总纲!AG277)))</f>
        <v>18</v>
      </c>
      <c r="AC277" s="37">
        <f>IF(INT(求节点($J$4:$J$21,$I$4:$I$21,节奏总纲!AH277))&gt;$I$21,$I$21,INT(求节点($J$4:$J$21,$I$4:$I$21,节奏总纲!AH277)))</f>
        <v>18</v>
      </c>
      <c r="AD277" s="56">
        <f>('[2]功能-行军令'!F$7+'[2]功能-行军令'!F$14+24*60/'[2]功能-行军令'!$F$18)*'[2]功能-行军令'!$AJ$7</f>
        <v>27.599999999999998</v>
      </c>
      <c r="AE277" s="56">
        <f>('[2]功能-行军令'!G$7+'[2]功能-行军令'!G$14+24*60/'[2]功能-行军令'!$F$18)*'[2]功能-行军令'!$AJ$7</f>
        <v>40.199999999999996</v>
      </c>
      <c r="AF277" s="56">
        <f>('[2]功能-行军令'!H$7+'[2]功能-行军令'!H$14+24*60/'[2]功能-行军令'!$F$18)*'[2]功能-行军令'!$AJ$7</f>
        <v>54.6</v>
      </c>
      <c r="AG277" s="56">
        <f>('[2]功能-行军令'!I$7+'[2]功能-行军令'!I$14+24*60/'[2]功能-行军令'!$F$18)*'[2]功能-行军令'!$AJ$7</f>
        <v>61.8</v>
      </c>
      <c r="AH277" s="56">
        <f>('[2]功能-行军令'!J$7+'[2]功能-行军令'!J$14+24*60/'[2]功能-行军令'!$F$18)*'[2]功能-行军令'!$AJ$7</f>
        <v>61.8</v>
      </c>
      <c r="AI277" s="56"/>
      <c r="AK277" s="56"/>
      <c r="AL277" s="56">
        <v>274</v>
      </c>
      <c r="AM277" s="28">
        <f t="shared" ca="1" si="254"/>
        <v>6.1030266832437627</v>
      </c>
      <c r="AN277" s="28">
        <f t="shared" ca="1" si="254"/>
        <v>3.305806120090371</v>
      </c>
      <c r="AO277" s="28">
        <f t="shared" ca="1" si="254"/>
        <v>2.0878775495307607</v>
      </c>
      <c r="AP277" s="28">
        <f t="shared" ca="1" si="254"/>
        <v>1.4425335796757983</v>
      </c>
      <c r="AQ277" s="28">
        <f t="shared" ca="1" si="254"/>
        <v>1.2694295501147026</v>
      </c>
      <c r="AR277" s="28">
        <f t="shared" ca="1" si="254"/>
        <v>1.2694295501147026</v>
      </c>
      <c r="AS277" s="28">
        <f t="shared" ca="1" si="254"/>
        <v>1.2694295501147026</v>
      </c>
      <c r="AT277" s="28">
        <f t="shared" ca="1" si="254"/>
        <v>1.2694295501147026</v>
      </c>
      <c r="AU277" s="28">
        <f t="shared" ca="1" si="242"/>
        <v>1.2694295501147026</v>
      </c>
      <c r="AV277" s="28">
        <f t="shared" ca="1" si="244"/>
        <v>1.2694295501147026</v>
      </c>
      <c r="AW277" s="28">
        <f t="shared" ca="1" si="244"/>
        <v>1.2694295501147026</v>
      </c>
      <c r="AX277" s="28">
        <f t="shared" ca="1" si="244"/>
        <v>2.5388591002294052</v>
      </c>
      <c r="AY277" s="28">
        <f t="shared" ca="1" si="244"/>
        <v>3.8082886503441071</v>
      </c>
      <c r="AZ277" s="28">
        <f t="shared" ca="1" si="244"/>
        <v>6.3471477505735123</v>
      </c>
      <c r="BA277" s="28">
        <f t="shared" ca="1" si="245"/>
        <v>12.694295501147025</v>
      </c>
      <c r="BB277" s="28">
        <f t="shared" ca="1" si="245"/>
        <v>25.388591002294049</v>
      </c>
      <c r="BC277" s="28">
        <f t="shared" ca="1" si="245"/>
        <v>50.777182004588099</v>
      </c>
      <c r="BD277" s="28">
        <f t="shared" ca="1" si="245"/>
        <v>101.5543640091762</v>
      </c>
      <c r="BE277" s="28"/>
      <c r="BF277" s="28">
        <f t="shared" ca="1" si="243"/>
        <v>224.93397880169601</v>
      </c>
      <c r="BG277" s="28"/>
      <c r="BI277" s="28"/>
      <c r="BJ277" s="28"/>
      <c r="BK277" s="28"/>
      <c r="BL277" s="56">
        <v>274</v>
      </c>
      <c r="BM277" s="56">
        <f t="shared" ca="1" si="246"/>
        <v>5.1642270161249932</v>
      </c>
      <c r="BN277" s="56">
        <f t="shared" ca="1" si="246"/>
        <v>2.7972896337343713</v>
      </c>
      <c r="BO277" s="56">
        <f t="shared" ca="1" si="246"/>
        <v>1.7667092423585504</v>
      </c>
      <c r="BP277" s="56">
        <f t="shared" ca="1" si="246"/>
        <v>1.2206354765386347</v>
      </c>
      <c r="BQ277" s="56">
        <f t="shared" ca="1" si="246"/>
        <v>1.0741592193539986</v>
      </c>
      <c r="BR277" s="56">
        <f t="shared" ca="1" si="246"/>
        <v>1.0741592193539986</v>
      </c>
      <c r="BS277" s="56">
        <f t="shared" ca="1" si="246"/>
        <v>1.0741592193539986</v>
      </c>
      <c r="BT277" s="56">
        <f t="shared" ca="1" si="246"/>
        <v>1.0741592193539986</v>
      </c>
      <c r="BU277" s="56">
        <f t="shared" ca="1" si="246"/>
        <v>1.0741592193539986</v>
      </c>
      <c r="BV277" s="56">
        <f t="shared" ca="1" si="246"/>
        <v>1.0741592193539986</v>
      </c>
      <c r="BW277" s="56">
        <f t="shared" ca="1" si="246"/>
        <v>1.0741592193539986</v>
      </c>
      <c r="BX277" s="56">
        <f t="shared" ca="1" si="246"/>
        <v>2.1483184387079972</v>
      </c>
      <c r="BY277" s="56">
        <f t="shared" ca="1" si="246"/>
        <v>3.2224776580619956</v>
      </c>
      <c r="BZ277" s="56">
        <f t="shared" ca="1" si="246"/>
        <v>5.3707960967699924</v>
      </c>
      <c r="CA277" s="82">
        <f t="shared" ca="1" si="247"/>
        <v>10.741592193539985</v>
      </c>
      <c r="CB277" s="82">
        <f t="shared" ca="1" si="247"/>
        <v>21.483184387079969</v>
      </c>
      <c r="CC277" s="82">
        <f t="shared" ca="1" si="247"/>
        <v>42.966368774159939</v>
      </c>
      <c r="CD277" s="82">
        <f t="shared" ca="1" si="247"/>
        <v>85.932737548319878</v>
      </c>
      <c r="CE277" s="56">
        <f t="shared" ca="1" si="248"/>
        <v>0.53507065246015872</v>
      </c>
      <c r="CF277" s="56">
        <f t="shared" ca="1" si="248"/>
        <v>0.28982993674925261</v>
      </c>
      <c r="CG277" s="56">
        <f t="shared" ca="1" si="248"/>
        <v>0.18305048636794902</v>
      </c>
      <c r="CH277" s="56">
        <f t="shared" ca="1" si="248"/>
        <v>0.12647124512694657</v>
      </c>
      <c r="CI277" s="56">
        <f t="shared" ca="1" si="248"/>
        <v>0.11129469571171301</v>
      </c>
      <c r="CJ277" s="56">
        <f t="shared" ca="1" si="248"/>
        <v>0.11129469571171301</v>
      </c>
      <c r="CK277" s="56">
        <f t="shared" ca="1" si="248"/>
        <v>0.11129469571171301</v>
      </c>
      <c r="CL277" s="56">
        <f t="shared" ca="1" si="248"/>
        <v>0.11129469571171301</v>
      </c>
      <c r="CM277" s="56">
        <f t="shared" ca="1" si="248"/>
        <v>0.11129469571171301</v>
      </c>
      <c r="CN277" s="56">
        <f t="shared" ca="1" si="248"/>
        <v>0.11129469571171301</v>
      </c>
      <c r="CO277" s="56">
        <f t="shared" ca="1" si="248"/>
        <v>0.11129469571171301</v>
      </c>
      <c r="CP277" s="56">
        <f t="shared" ca="1" si="248"/>
        <v>0.22258939142342601</v>
      </c>
      <c r="CQ277" s="56">
        <f t="shared" ca="1" si="248"/>
        <v>0.33388408713513901</v>
      </c>
      <c r="CR277" s="56">
        <f t="shared" ca="1" si="248"/>
        <v>0.55647347855856499</v>
      </c>
      <c r="CS277" s="82">
        <f t="shared" ca="1" si="249"/>
        <v>1.11294695711713</v>
      </c>
      <c r="CT277" s="82">
        <f t="shared" ca="1" si="249"/>
        <v>2.22589391423426</v>
      </c>
      <c r="CU277" s="82">
        <f t="shared" ca="1" si="249"/>
        <v>4.4517878284685199</v>
      </c>
      <c r="CV277" s="82">
        <f t="shared" ca="1" si="249"/>
        <v>8.9035756569370399</v>
      </c>
      <c r="CW277" s="56">
        <f t="shared" ca="1" si="250"/>
        <v>0.29013557265000001</v>
      </c>
      <c r="CX277" s="56">
        <f t="shared" ca="1" si="250"/>
        <v>0.15715676851874999</v>
      </c>
      <c r="CY277" s="56">
        <f t="shared" ca="1" si="250"/>
        <v>9.9256906432894726E-2</v>
      </c>
      <c r="CZ277" s="56">
        <f t="shared" ca="1" si="250"/>
        <v>6.8577498989999985E-2</v>
      </c>
      <c r="DA277" s="56">
        <f t="shared" ca="1" si="250"/>
        <v>6.0348199111199999E-2</v>
      </c>
      <c r="DB277" s="56">
        <f t="shared" ca="1" si="250"/>
        <v>6.0348199111199999E-2</v>
      </c>
      <c r="DC277" s="56">
        <f t="shared" ca="1" si="250"/>
        <v>6.0348199111199999E-2</v>
      </c>
      <c r="DD277" s="56">
        <f t="shared" ca="1" si="250"/>
        <v>6.0348199111199999E-2</v>
      </c>
      <c r="DE277" s="56">
        <f t="shared" ca="1" si="250"/>
        <v>6.0348199111199999E-2</v>
      </c>
      <c r="DF277" s="56">
        <f t="shared" ca="1" si="250"/>
        <v>6.0348199111199999E-2</v>
      </c>
      <c r="DG277" s="56">
        <f t="shared" ca="1" si="250"/>
        <v>6.0348199111199999E-2</v>
      </c>
      <c r="DH277" s="56">
        <f t="shared" ca="1" si="250"/>
        <v>0.1206963982224</v>
      </c>
      <c r="DI277" s="56">
        <f t="shared" ca="1" si="250"/>
        <v>0.18104459733359995</v>
      </c>
      <c r="DJ277" s="56">
        <f t="shared" ca="1" si="250"/>
        <v>0.30174099555599998</v>
      </c>
      <c r="DK277" s="82">
        <f t="shared" ca="1" si="251"/>
        <v>0.60348199111199996</v>
      </c>
      <c r="DL277" s="82">
        <f t="shared" ca="1" si="251"/>
        <v>1.2069639822239999</v>
      </c>
      <c r="DM277" s="82">
        <f t="shared" ca="1" si="251"/>
        <v>2.4139279644479998</v>
      </c>
      <c r="DN277" s="82">
        <f t="shared" ca="1" si="251"/>
        <v>4.8278559288959997</v>
      </c>
      <c r="DO277" s="56">
        <f t="shared" ca="1" si="252"/>
        <v>8.8101763940737154E-2</v>
      </c>
      <c r="DP277" s="56">
        <f t="shared" ca="1" si="252"/>
        <v>4.7721788801232623E-2</v>
      </c>
      <c r="DQ277" s="56">
        <f t="shared" ca="1" si="252"/>
        <v>3.0140077137620604E-2</v>
      </c>
      <c r="DR277" s="56">
        <f t="shared" ca="1" si="252"/>
        <v>2.0824053295083324E-2</v>
      </c>
      <c r="DS277" s="56">
        <f t="shared" ca="1" si="252"/>
        <v>1.8325166899673326E-2</v>
      </c>
      <c r="DT277" s="56">
        <f t="shared" ca="1" si="252"/>
        <v>1.8325166899673326E-2</v>
      </c>
      <c r="DU277" s="56">
        <f t="shared" ca="1" si="252"/>
        <v>1.8325166899673326E-2</v>
      </c>
      <c r="DV277" s="56">
        <f t="shared" ca="1" si="252"/>
        <v>1.8325166899673326E-2</v>
      </c>
      <c r="DW277" s="56">
        <f t="shared" ca="1" si="252"/>
        <v>1.8325166899673326E-2</v>
      </c>
      <c r="DX277" s="56">
        <f t="shared" ca="1" si="252"/>
        <v>1.8325166899673326E-2</v>
      </c>
      <c r="DY277" s="56">
        <f t="shared" ca="1" si="252"/>
        <v>1.8325166899673326E-2</v>
      </c>
      <c r="DZ277" s="56">
        <f t="shared" ca="1" si="252"/>
        <v>3.6650333799346652E-2</v>
      </c>
      <c r="EA277" s="56">
        <f t="shared" ca="1" si="252"/>
        <v>5.4975500699019984E-2</v>
      </c>
      <c r="EB277" s="56">
        <f t="shared" ca="1" si="252"/>
        <v>9.1625834498366657E-2</v>
      </c>
      <c r="EC277" s="82">
        <f t="shared" ca="1" si="255"/>
        <v>0.18325166899673331</v>
      </c>
      <c r="ED277" s="82">
        <f t="shared" ca="1" si="255"/>
        <v>0.36650333799346663</v>
      </c>
      <c r="EE277" s="82">
        <f t="shared" ca="1" si="255"/>
        <v>0.73300667598693325</v>
      </c>
      <c r="EF277" s="82">
        <f t="shared" ca="1" si="255"/>
        <v>1.4660133519738665</v>
      </c>
      <c r="EG277" s="56">
        <f t="shared" ca="1" si="253"/>
        <v>2.5491678067873544E-2</v>
      </c>
      <c r="EH277" s="56">
        <f t="shared" ca="1" si="253"/>
        <v>1.3807992286764837E-2</v>
      </c>
      <c r="EI277" s="56">
        <f t="shared" ca="1" si="253"/>
        <v>8.720837233746212E-3</v>
      </c>
      <c r="EJ277" s="56">
        <f t="shared" ca="1" si="253"/>
        <v>6.0253057251337463E-3</v>
      </c>
      <c r="EK277" s="56">
        <f t="shared" ca="1" si="253"/>
        <v>5.3022690381176974E-3</v>
      </c>
      <c r="EL277" s="56">
        <f t="shared" ca="1" si="253"/>
        <v>5.3022690381176974E-3</v>
      </c>
      <c r="EM277" s="56">
        <f t="shared" ca="1" si="253"/>
        <v>5.3022690381176974E-3</v>
      </c>
      <c r="EN277" s="56">
        <f t="shared" ca="1" si="253"/>
        <v>5.3022690381176974E-3</v>
      </c>
      <c r="EO277" s="56">
        <f t="shared" ca="1" si="253"/>
        <v>5.3022690381176974E-3</v>
      </c>
      <c r="EP277" s="56">
        <f t="shared" ca="1" si="253"/>
        <v>5.3022690381176974E-3</v>
      </c>
      <c r="EQ277" s="56">
        <f t="shared" ca="1" si="253"/>
        <v>5.3022690381176974E-3</v>
      </c>
      <c r="ER277" s="56">
        <f t="shared" ca="1" si="253"/>
        <v>1.0604538076235395E-2</v>
      </c>
      <c r="ES277" s="56">
        <f t="shared" ca="1" si="253"/>
        <v>1.5906807114353095E-2</v>
      </c>
      <c r="ET277" s="56">
        <f t="shared" ca="1" si="253"/>
        <v>2.6511345190588488E-2</v>
      </c>
      <c r="EU277" s="82">
        <f t="shared" ca="1" si="256"/>
        <v>5.3022690381176976E-2</v>
      </c>
      <c r="EV277" s="82">
        <f t="shared" ca="1" si="256"/>
        <v>0.10604538076235395</v>
      </c>
      <c r="EW277" s="82">
        <f t="shared" ca="1" si="256"/>
        <v>0.2120907615247079</v>
      </c>
      <c r="EX277" s="82">
        <f t="shared" ca="1" si="256"/>
        <v>0.42418152304941581</v>
      </c>
    </row>
    <row r="278" spans="19:154" x14ac:dyDescent="0.15">
      <c r="S278" s="56">
        <v>275</v>
      </c>
      <c r="T278" s="40">
        <f>引用信息!W297</f>
        <v>120.89051673313686</v>
      </c>
      <c r="U278" s="40">
        <f>引用信息!X297</f>
        <v>8.5996558005415302</v>
      </c>
      <c r="V278" s="40">
        <f>引用信息!Y297</f>
        <v>3.4332412949999993</v>
      </c>
      <c r="W278" s="40">
        <f>引用信息!Z297</f>
        <v>0.92106890173469536</v>
      </c>
      <c r="X278" s="40">
        <f>引用信息!AA297</f>
        <v>0.26650535552437488</v>
      </c>
      <c r="Y278" s="37">
        <f>IF(INT(求节点($J$4:$J$21,$I$4:$I$21,节奏总纲!AD278))&gt;$I$21,$I$21,INT(求节点($J$4:$J$21,$I$4:$I$21,节奏总纲!AD278)))</f>
        <v>18</v>
      </c>
      <c r="Z278" s="37">
        <f>IF(INT(求节点($J$4:$J$21,$I$4:$I$21,节奏总纲!AE278))&gt;$I$21,$I$21,INT(求节点($J$4:$J$21,$I$4:$I$21,节奏总纲!AE278)))</f>
        <v>18</v>
      </c>
      <c r="AA278" s="37">
        <f>IF(INT(求节点($J$4:$J$21,$I$4:$I$21,节奏总纲!AF278))&gt;$I$21,$I$21,INT(求节点($J$4:$J$21,$I$4:$I$21,节奏总纲!AF278)))</f>
        <v>18</v>
      </c>
      <c r="AB278" s="37">
        <f>IF(INT(求节点($J$4:$J$21,$I$4:$I$21,节奏总纲!AG278))&gt;$I$21,$I$21,INT(求节点($J$4:$J$21,$I$4:$I$21,节奏总纲!AG278)))</f>
        <v>18</v>
      </c>
      <c r="AC278" s="37">
        <f>IF(INT(求节点($J$4:$J$21,$I$4:$I$21,节奏总纲!AH278))&gt;$I$21,$I$21,INT(求节点($J$4:$J$21,$I$4:$I$21,节奏总纲!AH278)))</f>
        <v>18</v>
      </c>
      <c r="AD278" s="56">
        <f>('[2]功能-行军令'!F$7+'[2]功能-行军令'!F$14+24*60/'[2]功能-行军令'!$F$18)*'[2]功能-行军令'!$AJ$7</f>
        <v>27.599999999999998</v>
      </c>
      <c r="AE278" s="56">
        <f>('[2]功能-行军令'!G$7+'[2]功能-行军令'!G$14+24*60/'[2]功能-行军令'!$F$18)*'[2]功能-行军令'!$AJ$7</f>
        <v>40.199999999999996</v>
      </c>
      <c r="AF278" s="56">
        <f>('[2]功能-行军令'!H$7+'[2]功能-行军令'!H$14+24*60/'[2]功能-行军令'!$F$18)*'[2]功能-行军令'!$AJ$7</f>
        <v>54.6</v>
      </c>
      <c r="AG278" s="56">
        <f>('[2]功能-行军令'!I$7+'[2]功能-行军令'!I$14+24*60/'[2]功能-行军令'!$F$18)*'[2]功能-行军令'!$AJ$7</f>
        <v>61.8</v>
      </c>
      <c r="AH278" s="56">
        <f>('[2]功能-行军令'!J$7+'[2]功能-行军令'!J$14+24*60/'[2]功能-行军令'!$F$18)*'[2]功能-行军令'!$AJ$7</f>
        <v>61.8</v>
      </c>
      <c r="AI278" s="56"/>
      <c r="AK278" s="56"/>
      <c r="AL278" s="56">
        <v>275</v>
      </c>
      <c r="AM278" s="28">
        <f t="shared" ca="1" si="254"/>
        <v>6.0663561366491656</v>
      </c>
      <c r="AN278" s="28">
        <f t="shared" ca="1" si="254"/>
        <v>3.2859429073516311</v>
      </c>
      <c r="AO278" s="28">
        <f t="shared" ca="1" si="254"/>
        <v>2.0753323625378726</v>
      </c>
      <c r="AP278" s="28">
        <f t="shared" ca="1" si="254"/>
        <v>1.4338659959352573</v>
      </c>
      <c r="AQ278" s="28">
        <f t="shared" ca="1" si="254"/>
        <v>1.2618020764230262</v>
      </c>
      <c r="AR278" s="28">
        <f t="shared" ca="1" si="254"/>
        <v>1.2618020764230262</v>
      </c>
      <c r="AS278" s="28">
        <f t="shared" ca="1" si="254"/>
        <v>1.2618020764230262</v>
      </c>
      <c r="AT278" s="28">
        <f t="shared" ca="1" si="254"/>
        <v>1.2618020764230262</v>
      </c>
      <c r="AU278" s="28">
        <f t="shared" ca="1" si="242"/>
        <v>1.2618020764230262</v>
      </c>
      <c r="AV278" s="28">
        <f t="shared" ca="1" si="244"/>
        <v>1.2618020764230262</v>
      </c>
      <c r="AW278" s="28">
        <f t="shared" ca="1" si="244"/>
        <v>1.2618020764230262</v>
      </c>
      <c r="AX278" s="28">
        <f t="shared" ca="1" si="244"/>
        <v>2.5236041528460524</v>
      </c>
      <c r="AY278" s="28">
        <f t="shared" ca="1" si="244"/>
        <v>3.7854062292690784</v>
      </c>
      <c r="AZ278" s="28">
        <f t="shared" ca="1" si="244"/>
        <v>6.3090103821151304</v>
      </c>
      <c r="BA278" s="28">
        <f t="shared" ca="1" si="245"/>
        <v>12.618020764230261</v>
      </c>
      <c r="BB278" s="28">
        <f t="shared" ca="1" si="245"/>
        <v>25.236041528460522</v>
      </c>
      <c r="BC278" s="28">
        <f t="shared" ca="1" si="245"/>
        <v>50.472083056921043</v>
      </c>
      <c r="BD278" s="28">
        <f t="shared" ca="1" si="245"/>
        <v>100.94416611384209</v>
      </c>
      <c r="BE278" s="28"/>
      <c r="BF278" s="28">
        <f t="shared" ca="1" si="243"/>
        <v>223.58244416511928</v>
      </c>
      <c r="BG278" s="28"/>
      <c r="BI278" s="28"/>
      <c r="BJ278" s="28"/>
      <c r="BK278" s="28"/>
      <c r="BL278" s="56">
        <v>275</v>
      </c>
      <c r="BM278" s="56">
        <f t="shared" ca="1" si="246"/>
        <v>5.1331973258993502</v>
      </c>
      <c r="BN278" s="56">
        <f t="shared" ca="1" si="246"/>
        <v>2.780481884862148</v>
      </c>
      <c r="BO278" s="56">
        <f t="shared" ca="1" si="246"/>
        <v>1.7560938220181987</v>
      </c>
      <c r="BP278" s="56">
        <f t="shared" ca="1" si="246"/>
        <v>1.2133011861216645</v>
      </c>
      <c r="BQ278" s="56">
        <f t="shared" ca="1" si="246"/>
        <v>1.0677050437870648</v>
      </c>
      <c r="BR278" s="56">
        <f t="shared" ca="1" si="246"/>
        <v>1.0677050437870648</v>
      </c>
      <c r="BS278" s="56">
        <f t="shared" ca="1" si="246"/>
        <v>1.0677050437870648</v>
      </c>
      <c r="BT278" s="56">
        <f t="shared" ca="1" si="246"/>
        <v>1.0677050437870648</v>
      </c>
      <c r="BU278" s="56">
        <f t="shared" ca="1" si="246"/>
        <v>1.0677050437870648</v>
      </c>
      <c r="BV278" s="56">
        <f t="shared" ca="1" si="246"/>
        <v>1.0677050437870648</v>
      </c>
      <c r="BW278" s="56">
        <f t="shared" ca="1" si="246"/>
        <v>1.0677050437870648</v>
      </c>
      <c r="BX278" s="56">
        <f t="shared" ca="1" si="246"/>
        <v>2.1354100875741295</v>
      </c>
      <c r="BY278" s="56">
        <f t="shared" ca="1" si="246"/>
        <v>3.2031151313611939</v>
      </c>
      <c r="BZ278" s="56">
        <f t="shared" ca="1" si="246"/>
        <v>5.3385252189353238</v>
      </c>
      <c r="CA278" s="82">
        <f t="shared" ca="1" si="247"/>
        <v>10.677050437870648</v>
      </c>
      <c r="CB278" s="82">
        <f t="shared" ca="1" si="247"/>
        <v>21.354100875741295</v>
      </c>
      <c r="CC278" s="82">
        <f t="shared" ca="1" si="247"/>
        <v>42.708201751482591</v>
      </c>
      <c r="CD278" s="82">
        <f t="shared" ca="1" si="247"/>
        <v>85.416403502965181</v>
      </c>
      <c r="CE278" s="56">
        <f t="shared" ca="1" si="248"/>
        <v>0.53185563566426075</v>
      </c>
      <c r="CF278" s="56">
        <f t="shared" ca="1" si="248"/>
        <v>0.28808846931814125</v>
      </c>
      <c r="CG278" s="56">
        <f t="shared" ca="1" si="248"/>
        <v>0.18195061220093131</v>
      </c>
      <c r="CH278" s="56">
        <f t="shared" ca="1" si="248"/>
        <v>0.125711332066098</v>
      </c>
      <c r="CI278" s="56">
        <f t="shared" ca="1" si="248"/>
        <v>0.11062597221816624</v>
      </c>
      <c r="CJ278" s="56">
        <f t="shared" ca="1" si="248"/>
        <v>0.11062597221816624</v>
      </c>
      <c r="CK278" s="56">
        <f t="shared" ca="1" si="248"/>
        <v>0.11062597221816624</v>
      </c>
      <c r="CL278" s="56">
        <f t="shared" ca="1" si="248"/>
        <v>0.11062597221816624</v>
      </c>
      <c r="CM278" s="56">
        <f t="shared" ca="1" si="248"/>
        <v>0.11062597221816624</v>
      </c>
      <c r="CN278" s="56">
        <f t="shared" ca="1" si="248"/>
        <v>0.11062597221816624</v>
      </c>
      <c r="CO278" s="56">
        <f t="shared" ca="1" si="248"/>
        <v>0.11062597221816624</v>
      </c>
      <c r="CP278" s="56">
        <f t="shared" ca="1" si="248"/>
        <v>0.22125194443633248</v>
      </c>
      <c r="CQ278" s="56">
        <f t="shared" ca="1" si="248"/>
        <v>0.33187791665449867</v>
      </c>
      <c r="CR278" s="56">
        <f t="shared" ca="1" si="248"/>
        <v>0.55312986109083118</v>
      </c>
      <c r="CS278" s="82">
        <f t="shared" ca="1" si="249"/>
        <v>1.1062597221816624</v>
      </c>
      <c r="CT278" s="82">
        <f t="shared" ca="1" si="249"/>
        <v>2.2125194443633247</v>
      </c>
      <c r="CU278" s="82">
        <f t="shared" ca="1" si="249"/>
        <v>4.4250388887266494</v>
      </c>
      <c r="CV278" s="82">
        <f t="shared" ca="1" si="249"/>
        <v>8.8500777774532988</v>
      </c>
      <c r="CW278" s="56">
        <f t="shared" ca="1" si="250"/>
        <v>0.28839226877999996</v>
      </c>
      <c r="CX278" s="56">
        <f t="shared" ca="1" si="250"/>
        <v>0.15621247892249998</v>
      </c>
      <c r="CY278" s="56">
        <f t="shared" ca="1" si="250"/>
        <v>9.8660513003684211E-2</v>
      </c>
      <c r="CZ278" s="56">
        <f t="shared" ca="1" si="250"/>
        <v>6.8165445347999981E-2</v>
      </c>
      <c r="DA278" s="56">
        <f t="shared" ca="1" si="250"/>
        <v>5.9985591906239998E-2</v>
      </c>
      <c r="DB278" s="56">
        <f t="shared" ca="1" si="250"/>
        <v>5.9985591906239998E-2</v>
      </c>
      <c r="DC278" s="56">
        <f t="shared" ca="1" si="250"/>
        <v>5.9985591906239998E-2</v>
      </c>
      <c r="DD278" s="56">
        <f t="shared" ca="1" si="250"/>
        <v>5.9985591906239998E-2</v>
      </c>
      <c r="DE278" s="56">
        <f t="shared" ca="1" si="250"/>
        <v>5.9985591906239998E-2</v>
      </c>
      <c r="DF278" s="56">
        <f t="shared" ca="1" si="250"/>
        <v>5.9985591906239998E-2</v>
      </c>
      <c r="DG278" s="56">
        <f t="shared" ca="1" si="250"/>
        <v>5.9985591906239998E-2</v>
      </c>
      <c r="DH278" s="56">
        <f t="shared" ca="1" si="250"/>
        <v>0.11997118381248</v>
      </c>
      <c r="DI278" s="56">
        <f t="shared" ca="1" si="250"/>
        <v>0.17995677571871996</v>
      </c>
      <c r="DJ278" s="56">
        <f t="shared" ca="1" si="250"/>
        <v>0.29992795953119999</v>
      </c>
      <c r="DK278" s="82">
        <f t="shared" ca="1" si="251"/>
        <v>0.59985591906239999</v>
      </c>
      <c r="DL278" s="82">
        <f t="shared" ca="1" si="251"/>
        <v>1.1997118381248</v>
      </c>
      <c r="DM278" s="82">
        <f t="shared" ca="1" si="251"/>
        <v>2.3994236762496</v>
      </c>
      <c r="DN278" s="82">
        <f t="shared" ca="1" si="251"/>
        <v>4.7988473524991999</v>
      </c>
      <c r="DO278" s="56">
        <f t="shared" ca="1" si="252"/>
        <v>8.7572397118775638E-2</v>
      </c>
      <c r="DP278" s="56">
        <f t="shared" ca="1" si="252"/>
        <v>4.7435048439336804E-2</v>
      </c>
      <c r="DQ278" s="56">
        <f t="shared" ca="1" si="252"/>
        <v>2.9958977961686405E-2</v>
      </c>
      <c r="DR278" s="56">
        <f t="shared" ca="1" si="252"/>
        <v>2.0698930228074241E-2</v>
      </c>
      <c r="DS278" s="56">
        <f t="shared" ca="1" si="252"/>
        <v>1.8215058600705332E-2</v>
      </c>
      <c r="DT278" s="56">
        <f t="shared" ca="1" si="252"/>
        <v>1.8215058600705332E-2</v>
      </c>
      <c r="DU278" s="56">
        <f t="shared" ca="1" si="252"/>
        <v>1.8215058600705332E-2</v>
      </c>
      <c r="DV278" s="56">
        <f t="shared" ca="1" si="252"/>
        <v>1.8215058600705332E-2</v>
      </c>
      <c r="DW278" s="56">
        <f t="shared" ca="1" si="252"/>
        <v>1.8215058600705332E-2</v>
      </c>
      <c r="DX278" s="56">
        <f t="shared" ca="1" si="252"/>
        <v>1.8215058600705332E-2</v>
      </c>
      <c r="DY278" s="56">
        <f t="shared" ca="1" si="252"/>
        <v>1.8215058600705332E-2</v>
      </c>
      <c r="DZ278" s="56">
        <f t="shared" ca="1" si="252"/>
        <v>3.6430117201410664E-2</v>
      </c>
      <c r="EA278" s="56">
        <f t="shared" ca="1" si="252"/>
        <v>5.464517580211601E-2</v>
      </c>
      <c r="EB278" s="56">
        <f t="shared" ca="1" si="252"/>
        <v>9.1075293003526681E-2</v>
      </c>
      <c r="EC278" s="82">
        <f t="shared" ca="1" si="255"/>
        <v>0.18215058600705336</v>
      </c>
      <c r="ED278" s="82">
        <f t="shared" ca="1" si="255"/>
        <v>0.36430117201410672</v>
      </c>
      <c r="EE278" s="82">
        <f t="shared" ca="1" si="255"/>
        <v>0.72860234402821344</v>
      </c>
      <c r="EF278" s="82">
        <f t="shared" ca="1" si="255"/>
        <v>1.4572046880564269</v>
      </c>
      <c r="EG278" s="56">
        <f t="shared" ca="1" si="253"/>
        <v>2.5338509186779025E-2</v>
      </c>
      <c r="EH278" s="56">
        <f t="shared" ca="1" si="253"/>
        <v>1.3725025809505305E-2</v>
      </c>
      <c r="EI278" s="56">
        <f t="shared" ca="1" si="253"/>
        <v>8.6684373533717721E-3</v>
      </c>
      <c r="EJ278" s="56">
        <f t="shared" ca="1" si="253"/>
        <v>5.9891021714204955E-3</v>
      </c>
      <c r="EK278" s="56">
        <f t="shared" ca="1" si="253"/>
        <v>5.2704099108500371E-3</v>
      </c>
      <c r="EL278" s="56">
        <f t="shared" ca="1" si="253"/>
        <v>5.2704099108500371E-3</v>
      </c>
      <c r="EM278" s="56">
        <f t="shared" ca="1" si="253"/>
        <v>5.2704099108500371E-3</v>
      </c>
      <c r="EN278" s="56">
        <f t="shared" ca="1" si="253"/>
        <v>5.2704099108500371E-3</v>
      </c>
      <c r="EO278" s="56">
        <f t="shared" ca="1" si="253"/>
        <v>5.2704099108500371E-3</v>
      </c>
      <c r="EP278" s="56">
        <f t="shared" ca="1" si="253"/>
        <v>5.2704099108500371E-3</v>
      </c>
      <c r="EQ278" s="56">
        <f t="shared" ca="1" si="253"/>
        <v>5.2704099108500371E-3</v>
      </c>
      <c r="ER278" s="56">
        <f t="shared" ca="1" si="253"/>
        <v>1.0540819821700074E-2</v>
      </c>
      <c r="ES278" s="56">
        <f t="shared" ca="1" si="253"/>
        <v>1.581122973255011E-2</v>
      </c>
      <c r="ET278" s="56">
        <f t="shared" ca="1" si="253"/>
        <v>2.6352049554250186E-2</v>
      </c>
      <c r="EU278" s="82">
        <f t="shared" ca="1" si="256"/>
        <v>5.2704099108500373E-2</v>
      </c>
      <c r="EV278" s="82">
        <f t="shared" ca="1" si="256"/>
        <v>0.10540819821700075</v>
      </c>
      <c r="EW278" s="82">
        <f t="shared" ca="1" si="256"/>
        <v>0.21081639643400149</v>
      </c>
      <c r="EX278" s="82">
        <f t="shared" ca="1" si="256"/>
        <v>0.42163279286800298</v>
      </c>
    </row>
    <row r="279" spans="19:154" x14ac:dyDescent="0.15">
      <c r="S279" s="56">
        <v>276</v>
      </c>
      <c r="T279" s="40">
        <f>引用信息!W298</f>
        <v>120.15974504304018</v>
      </c>
      <c r="U279" s="40">
        <f>引用信息!X298</f>
        <v>8.5476716981202934</v>
      </c>
      <c r="V279" s="40">
        <f>引用信息!Y298</f>
        <v>3.4124876774999993</v>
      </c>
      <c r="W279" s="40">
        <f>引用信息!Z298</f>
        <v>0.91550112771730074</v>
      </c>
      <c r="X279" s="40">
        <f>引用信息!AA298</f>
        <v>0.26489435596593741</v>
      </c>
      <c r="Y279" s="37">
        <f>IF(INT(求节点($J$4:$J$21,$I$4:$I$21,节奏总纲!AD279))&gt;$I$21,$I$21,INT(求节点($J$4:$J$21,$I$4:$I$21,节奏总纲!AD279)))</f>
        <v>18</v>
      </c>
      <c r="Z279" s="37">
        <f>IF(INT(求节点($J$4:$J$21,$I$4:$I$21,节奏总纲!AE279))&gt;$I$21,$I$21,INT(求节点($J$4:$J$21,$I$4:$I$21,节奏总纲!AE279)))</f>
        <v>18</v>
      </c>
      <c r="AA279" s="37">
        <f>IF(INT(求节点($J$4:$J$21,$I$4:$I$21,节奏总纲!AF279))&gt;$I$21,$I$21,INT(求节点($J$4:$J$21,$I$4:$I$21,节奏总纲!AF279)))</f>
        <v>18</v>
      </c>
      <c r="AB279" s="37">
        <f>IF(INT(求节点($J$4:$J$21,$I$4:$I$21,节奏总纲!AG279))&gt;$I$21,$I$21,INT(求节点($J$4:$J$21,$I$4:$I$21,节奏总纲!AG279)))</f>
        <v>18</v>
      </c>
      <c r="AC279" s="37">
        <f>IF(INT(求节点($J$4:$J$21,$I$4:$I$21,节奏总纲!AH279))&gt;$I$21,$I$21,INT(求节点($J$4:$J$21,$I$4:$I$21,节奏总纲!AH279)))</f>
        <v>18</v>
      </c>
      <c r="AD279" s="56">
        <f>('[2]功能-行军令'!F$7+'[2]功能-行军令'!F$14+24*60/'[2]功能-行军令'!$F$18)*'[2]功能-行军令'!$AJ$7</f>
        <v>27.599999999999998</v>
      </c>
      <c r="AE279" s="56">
        <f>('[2]功能-行军令'!G$7+'[2]功能-行军令'!G$14+24*60/'[2]功能-行军令'!$F$18)*'[2]功能-行军令'!$AJ$7</f>
        <v>40.199999999999996</v>
      </c>
      <c r="AF279" s="56">
        <f>('[2]功能-行军令'!H$7+'[2]功能-行军令'!H$14+24*60/'[2]功能-行军令'!$F$18)*'[2]功能-行军令'!$AJ$7</f>
        <v>54.6</v>
      </c>
      <c r="AG279" s="56">
        <f>('[2]功能-行军令'!I$7+'[2]功能-行军令'!I$14+24*60/'[2]功能-行军令'!$F$18)*'[2]功能-行军令'!$AJ$7</f>
        <v>61.8</v>
      </c>
      <c r="AH279" s="56">
        <f>('[2]功能-行军令'!J$7+'[2]功能-行军令'!J$14+24*60/'[2]功能-行军令'!$F$18)*'[2]功能-行军令'!$AJ$7</f>
        <v>61.8</v>
      </c>
      <c r="AI279" s="56"/>
      <c r="AK279" s="56"/>
      <c r="AL279" s="56">
        <v>276</v>
      </c>
      <c r="AM279" s="28">
        <f t="shared" ca="1" si="254"/>
        <v>6.0296855900545676</v>
      </c>
      <c r="AN279" s="28">
        <f t="shared" ca="1" si="254"/>
        <v>3.2660796946128903</v>
      </c>
      <c r="AO279" s="28">
        <f t="shared" ca="1" si="254"/>
        <v>2.0627871755449836</v>
      </c>
      <c r="AP279" s="28">
        <f t="shared" ca="1" si="254"/>
        <v>1.4251984121947157</v>
      </c>
      <c r="AQ279" s="28">
        <f t="shared" ca="1" si="254"/>
        <v>1.2541746027313498</v>
      </c>
      <c r="AR279" s="28">
        <f t="shared" ca="1" si="254"/>
        <v>1.2541746027313498</v>
      </c>
      <c r="AS279" s="28">
        <f t="shared" ca="1" si="254"/>
        <v>1.2541746027313498</v>
      </c>
      <c r="AT279" s="28">
        <f t="shared" ca="1" si="254"/>
        <v>1.2541746027313498</v>
      </c>
      <c r="AU279" s="28">
        <f t="shared" ca="1" si="242"/>
        <v>1.2541746027313498</v>
      </c>
      <c r="AV279" s="28">
        <f t="shared" ca="1" si="244"/>
        <v>1.2541746027313498</v>
      </c>
      <c r="AW279" s="28">
        <f t="shared" ca="1" si="244"/>
        <v>1.2541746027313498</v>
      </c>
      <c r="AX279" s="28">
        <f t="shared" ca="1" si="244"/>
        <v>2.5083492054626997</v>
      </c>
      <c r="AY279" s="28">
        <f t="shared" ca="1" si="244"/>
        <v>3.7625238081940497</v>
      </c>
      <c r="AZ279" s="28">
        <f t="shared" ca="1" si="244"/>
        <v>6.2708730136567503</v>
      </c>
      <c r="BA279" s="28">
        <f t="shared" ca="1" si="245"/>
        <v>12.541746027313501</v>
      </c>
      <c r="BB279" s="28">
        <f t="shared" ca="1" si="245"/>
        <v>25.083492054627001</v>
      </c>
      <c r="BC279" s="28">
        <f t="shared" ca="1" si="245"/>
        <v>50.166984109254003</v>
      </c>
      <c r="BD279" s="28">
        <f t="shared" ca="1" si="245"/>
        <v>100.33396821850801</v>
      </c>
      <c r="BE279" s="28"/>
      <c r="BF279" s="28">
        <f t="shared" ca="1" si="243"/>
        <v>222.23090952854261</v>
      </c>
      <c r="BG279" s="28"/>
      <c r="BI279" s="28"/>
      <c r="BJ279" s="28"/>
      <c r="BK279" s="28"/>
      <c r="BL279" s="56">
        <v>276</v>
      </c>
      <c r="BM279" s="56">
        <f t="shared" ca="1" si="246"/>
        <v>5.1021676356737053</v>
      </c>
      <c r="BN279" s="56">
        <f t="shared" ca="1" si="246"/>
        <v>2.7636741359899237</v>
      </c>
      <c r="BO279" s="56">
        <f t="shared" ca="1" si="246"/>
        <v>1.7454784016778466</v>
      </c>
      <c r="BP279" s="56">
        <f t="shared" ca="1" si="246"/>
        <v>1.2059668957046938</v>
      </c>
      <c r="BQ279" s="56">
        <f t="shared" ca="1" si="246"/>
        <v>1.0612508682201307</v>
      </c>
      <c r="BR279" s="56">
        <f t="shared" ca="1" si="246"/>
        <v>1.0612508682201307</v>
      </c>
      <c r="BS279" s="56">
        <f t="shared" ca="1" si="246"/>
        <v>1.0612508682201307</v>
      </c>
      <c r="BT279" s="56">
        <f t="shared" ca="1" si="246"/>
        <v>1.0612508682201307</v>
      </c>
      <c r="BU279" s="56">
        <f t="shared" ca="1" si="246"/>
        <v>1.0612508682201307</v>
      </c>
      <c r="BV279" s="56">
        <f t="shared" ca="1" si="246"/>
        <v>1.0612508682201307</v>
      </c>
      <c r="BW279" s="56">
        <f t="shared" ca="1" si="246"/>
        <v>1.0612508682201307</v>
      </c>
      <c r="BX279" s="56">
        <f t="shared" ca="1" si="246"/>
        <v>2.1225017364402614</v>
      </c>
      <c r="BY279" s="56">
        <f t="shared" ca="1" si="246"/>
        <v>3.1837526046603921</v>
      </c>
      <c r="BZ279" s="56">
        <f t="shared" ca="1" si="246"/>
        <v>5.3062543411006544</v>
      </c>
      <c r="CA279" s="82">
        <f t="shared" ca="1" si="247"/>
        <v>10.612508682201309</v>
      </c>
      <c r="CB279" s="82">
        <f t="shared" ca="1" si="247"/>
        <v>21.225017364402618</v>
      </c>
      <c r="CC279" s="82">
        <f t="shared" ca="1" si="247"/>
        <v>42.450034728805235</v>
      </c>
      <c r="CD279" s="82">
        <f t="shared" ca="1" si="247"/>
        <v>84.900069457610471</v>
      </c>
      <c r="CE279" s="56">
        <f t="shared" ca="1" si="248"/>
        <v>0.52864061886836278</v>
      </c>
      <c r="CF279" s="56">
        <f t="shared" ca="1" si="248"/>
        <v>0.28634700188702983</v>
      </c>
      <c r="CG279" s="56">
        <f t="shared" ca="1" si="248"/>
        <v>0.18085073803391358</v>
      </c>
      <c r="CH279" s="56">
        <f t="shared" ca="1" si="248"/>
        <v>0.12495141900524935</v>
      </c>
      <c r="CI279" s="56">
        <f t="shared" ca="1" si="248"/>
        <v>0.10995724872461944</v>
      </c>
      <c r="CJ279" s="56">
        <f t="shared" ca="1" si="248"/>
        <v>0.10995724872461944</v>
      </c>
      <c r="CK279" s="56">
        <f t="shared" ca="1" si="248"/>
        <v>0.10995724872461944</v>
      </c>
      <c r="CL279" s="56">
        <f t="shared" ca="1" si="248"/>
        <v>0.10995724872461944</v>
      </c>
      <c r="CM279" s="56">
        <f t="shared" ca="1" si="248"/>
        <v>0.10995724872461944</v>
      </c>
      <c r="CN279" s="56">
        <f t="shared" ca="1" si="248"/>
        <v>0.10995724872461944</v>
      </c>
      <c r="CO279" s="56">
        <f t="shared" ca="1" si="248"/>
        <v>0.10995724872461944</v>
      </c>
      <c r="CP279" s="56">
        <f t="shared" ca="1" si="248"/>
        <v>0.21991449744923888</v>
      </c>
      <c r="CQ279" s="56">
        <f t="shared" ca="1" si="248"/>
        <v>0.32987174617385828</v>
      </c>
      <c r="CR279" s="56">
        <f t="shared" ca="1" si="248"/>
        <v>0.54978624362309725</v>
      </c>
      <c r="CS279" s="82">
        <f t="shared" ca="1" si="249"/>
        <v>1.0995724872461945</v>
      </c>
      <c r="CT279" s="82">
        <f t="shared" ca="1" si="249"/>
        <v>2.199144974492389</v>
      </c>
      <c r="CU279" s="82">
        <f t="shared" ca="1" si="249"/>
        <v>4.398289948984778</v>
      </c>
      <c r="CV279" s="82">
        <f t="shared" ca="1" si="249"/>
        <v>8.796579897969556</v>
      </c>
      <c r="CW279" s="56">
        <f t="shared" ca="1" si="250"/>
        <v>0.28664896490999997</v>
      </c>
      <c r="CX279" s="56">
        <f t="shared" ca="1" si="250"/>
        <v>0.15526818932624997</v>
      </c>
      <c r="CY279" s="56">
        <f t="shared" ca="1" si="250"/>
        <v>9.8064119574473668E-2</v>
      </c>
      <c r="CZ279" s="56">
        <f t="shared" ca="1" si="250"/>
        <v>6.7753391705999977E-2</v>
      </c>
      <c r="DA279" s="56">
        <f t="shared" ca="1" si="250"/>
        <v>5.9622984701279989E-2</v>
      </c>
      <c r="DB279" s="56">
        <f t="shared" ca="1" si="250"/>
        <v>5.9622984701279989E-2</v>
      </c>
      <c r="DC279" s="56">
        <f t="shared" ca="1" si="250"/>
        <v>5.9622984701279989E-2</v>
      </c>
      <c r="DD279" s="56">
        <f t="shared" ca="1" si="250"/>
        <v>5.9622984701279989E-2</v>
      </c>
      <c r="DE279" s="56">
        <f t="shared" ca="1" si="250"/>
        <v>5.9622984701279989E-2</v>
      </c>
      <c r="DF279" s="56">
        <f t="shared" ca="1" si="250"/>
        <v>5.9622984701279989E-2</v>
      </c>
      <c r="DG279" s="56">
        <f t="shared" ca="1" si="250"/>
        <v>5.9622984701279989E-2</v>
      </c>
      <c r="DH279" s="56">
        <f t="shared" ca="1" si="250"/>
        <v>0.11924596940255998</v>
      </c>
      <c r="DI279" s="56">
        <f t="shared" ca="1" si="250"/>
        <v>0.17886895410383996</v>
      </c>
      <c r="DJ279" s="56">
        <f t="shared" ca="1" si="250"/>
        <v>0.29811492350639995</v>
      </c>
      <c r="DK279" s="82">
        <f t="shared" ca="1" si="251"/>
        <v>0.59622984701279991</v>
      </c>
      <c r="DL279" s="82">
        <f t="shared" ca="1" si="251"/>
        <v>1.1924596940255998</v>
      </c>
      <c r="DM279" s="82">
        <f t="shared" ca="1" si="251"/>
        <v>2.3849193880511996</v>
      </c>
      <c r="DN279" s="82">
        <f t="shared" ca="1" si="251"/>
        <v>4.7698387761023993</v>
      </c>
      <c r="DO279" s="56">
        <f t="shared" ca="1" si="252"/>
        <v>8.7043030296814136E-2</v>
      </c>
      <c r="DP279" s="56">
        <f t="shared" ca="1" si="252"/>
        <v>4.7148308077440991E-2</v>
      </c>
      <c r="DQ279" s="56">
        <f t="shared" ca="1" si="252"/>
        <v>2.9777878785752204E-2</v>
      </c>
      <c r="DR279" s="56">
        <f t="shared" ca="1" si="252"/>
        <v>2.0573807161065157E-2</v>
      </c>
      <c r="DS279" s="56">
        <f t="shared" ca="1" si="252"/>
        <v>1.8104950301737338E-2</v>
      </c>
      <c r="DT279" s="56">
        <f t="shared" ca="1" si="252"/>
        <v>1.8104950301737338E-2</v>
      </c>
      <c r="DU279" s="56">
        <f t="shared" ca="1" si="252"/>
        <v>1.8104950301737338E-2</v>
      </c>
      <c r="DV279" s="56">
        <f t="shared" ca="1" si="252"/>
        <v>1.8104950301737338E-2</v>
      </c>
      <c r="DW279" s="56">
        <f t="shared" ca="1" si="252"/>
        <v>1.8104950301737338E-2</v>
      </c>
      <c r="DX279" s="56">
        <f t="shared" ca="1" si="252"/>
        <v>1.8104950301737338E-2</v>
      </c>
      <c r="DY279" s="56">
        <f t="shared" ca="1" si="252"/>
        <v>1.8104950301737338E-2</v>
      </c>
      <c r="DZ279" s="56">
        <f t="shared" ca="1" si="252"/>
        <v>3.6209900603474676E-2</v>
      </c>
      <c r="EA279" s="56">
        <f t="shared" ca="1" si="252"/>
        <v>5.4314850905212014E-2</v>
      </c>
      <c r="EB279" s="56">
        <f t="shared" ca="1" si="252"/>
        <v>9.0524751508686704E-2</v>
      </c>
      <c r="EC279" s="82">
        <f t="shared" ca="1" si="255"/>
        <v>0.18104950301737341</v>
      </c>
      <c r="ED279" s="82">
        <f t="shared" ca="1" si="255"/>
        <v>0.36209900603474682</v>
      </c>
      <c r="EE279" s="82">
        <f t="shared" ca="1" si="255"/>
        <v>0.72419801206949364</v>
      </c>
      <c r="EF279" s="82">
        <f t="shared" ca="1" si="255"/>
        <v>1.4483960241389873</v>
      </c>
      <c r="EG279" s="56">
        <f t="shared" ca="1" si="253"/>
        <v>2.5185340305684513E-2</v>
      </c>
      <c r="EH279" s="56">
        <f t="shared" ca="1" si="253"/>
        <v>1.3642059332245778E-2</v>
      </c>
      <c r="EI279" s="56">
        <f t="shared" ca="1" si="253"/>
        <v>8.616037472997334E-3</v>
      </c>
      <c r="EJ279" s="56">
        <f t="shared" ca="1" si="253"/>
        <v>5.9528986177072472E-3</v>
      </c>
      <c r="EK279" s="56">
        <f t="shared" ca="1" si="253"/>
        <v>5.2385507835823785E-3</v>
      </c>
      <c r="EL279" s="56">
        <f t="shared" ca="1" si="253"/>
        <v>5.2385507835823785E-3</v>
      </c>
      <c r="EM279" s="56">
        <f t="shared" ca="1" si="253"/>
        <v>5.2385507835823785E-3</v>
      </c>
      <c r="EN279" s="56">
        <f t="shared" ca="1" si="253"/>
        <v>5.2385507835823785E-3</v>
      </c>
      <c r="EO279" s="56">
        <f t="shared" ca="1" si="253"/>
        <v>5.2385507835823785E-3</v>
      </c>
      <c r="EP279" s="56">
        <f t="shared" ca="1" si="253"/>
        <v>5.2385507835823785E-3</v>
      </c>
      <c r="EQ279" s="56">
        <f t="shared" ca="1" si="253"/>
        <v>5.2385507835823785E-3</v>
      </c>
      <c r="ER279" s="56">
        <f t="shared" ca="1" si="253"/>
        <v>1.0477101567164757E-2</v>
      </c>
      <c r="ES279" s="56">
        <f t="shared" ca="1" si="253"/>
        <v>1.5715652350747133E-2</v>
      </c>
      <c r="ET279" s="56">
        <f t="shared" ca="1" si="253"/>
        <v>2.6192753917911892E-2</v>
      </c>
      <c r="EU279" s="82">
        <f t="shared" ca="1" si="256"/>
        <v>5.2385507835823783E-2</v>
      </c>
      <c r="EV279" s="82">
        <f t="shared" ca="1" si="256"/>
        <v>0.10477101567164757</v>
      </c>
      <c r="EW279" s="82">
        <f t="shared" ca="1" si="256"/>
        <v>0.20954203134329513</v>
      </c>
      <c r="EX279" s="82">
        <f t="shared" ca="1" si="256"/>
        <v>0.41908406268659026</v>
      </c>
    </row>
    <row r="280" spans="19:154" x14ac:dyDescent="0.15">
      <c r="S280" s="56">
        <v>277</v>
      </c>
      <c r="T280" s="40">
        <f>引用信息!W299</f>
        <v>119.4289733529435</v>
      </c>
      <c r="U280" s="40">
        <f>引用信息!X299</f>
        <v>8.4956875956990583</v>
      </c>
      <c r="V280" s="40">
        <f>引用信息!Y299</f>
        <v>3.3917340599999992</v>
      </c>
      <c r="W280" s="40">
        <f>引用信息!Z299</f>
        <v>0.90993335369990624</v>
      </c>
      <c r="X280" s="40">
        <f>引用信息!AA299</f>
        <v>0.26328335640749989</v>
      </c>
      <c r="Y280" s="37">
        <f>IF(INT(求节点($J$4:$J$21,$I$4:$I$21,节奏总纲!AD280))&gt;$I$21,$I$21,INT(求节点($J$4:$J$21,$I$4:$I$21,节奏总纲!AD280)))</f>
        <v>18</v>
      </c>
      <c r="Z280" s="37">
        <f>IF(INT(求节点($J$4:$J$21,$I$4:$I$21,节奏总纲!AE280))&gt;$I$21,$I$21,INT(求节点($J$4:$J$21,$I$4:$I$21,节奏总纲!AE280)))</f>
        <v>18</v>
      </c>
      <c r="AA280" s="37">
        <f>IF(INT(求节点($J$4:$J$21,$I$4:$I$21,节奏总纲!AF280))&gt;$I$21,$I$21,INT(求节点($J$4:$J$21,$I$4:$I$21,节奏总纲!AF280)))</f>
        <v>18</v>
      </c>
      <c r="AB280" s="37">
        <f>IF(INT(求节点($J$4:$J$21,$I$4:$I$21,节奏总纲!AG280))&gt;$I$21,$I$21,INT(求节点($J$4:$J$21,$I$4:$I$21,节奏总纲!AG280)))</f>
        <v>18</v>
      </c>
      <c r="AC280" s="37">
        <f>IF(INT(求节点($J$4:$J$21,$I$4:$I$21,节奏总纲!AH280))&gt;$I$21,$I$21,INT(求节点($J$4:$J$21,$I$4:$I$21,节奏总纲!AH280)))</f>
        <v>18</v>
      </c>
      <c r="AD280" s="56">
        <f>('[2]功能-行军令'!F$7+'[2]功能-行军令'!F$14+24*60/'[2]功能-行军令'!$F$18)*'[2]功能-行军令'!$AJ$7</f>
        <v>27.599999999999998</v>
      </c>
      <c r="AE280" s="56">
        <f>('[2]功能-行军令'!G$7+'[2]功能-行军令'!G$14+24*60/'[2]功能-行军令'!$F$18)*'[2]功能-行军令'!$AJ$7</f>
        <v>40.199999999999996</v>
      </c>
      <c r="AF280" s="56">
        <f>('[2]功能-行军令'!H$7+'[2]功能-行军令'!H$14+24*60/'[2]功能-行军令'!$F$18)*'[2]功能-行军令'!$AJ$7</f>
        <v>54.6</v>
      </c>
      <c r="AG280" s="56">
        <f>('[2]功能-行军令'!I$7+'[2]功能-行军令'!I$14+24*60/'[2]功能-行军令'!$F$18)*'[2]功能-行军令'!$AJ$7</f>
        <v>61.8</v>
      </c>
      <c r="AH280" s="56">
        <f>('[2]功能-行军令'!J$7+'[2]功能-行军令'!J$14+24*60/'[2]功能-行军令'!$F$18)*'[2]功能-行军令'!$AJ$7</f>
        <v>61.8</v>
      </c>
      <c r="AI280" s="56"/>
      <c r="AK280" s="56"/>
      <c r="AL280" s="56">
        <v>277</v>
      </c>
      <c r="AM280" s="28">
        <f t="shared" ca="1" si="254"/>
        <v>5.9930150434599696</v>
      </c>
      <c r="AN280" s="28">
        <f t="shared" ca="1" si="254"/>
        <v>3.2462164818741504</v>
      </c>
      <c r="AO280" s="28">
        <f t="shared" ca="1" si="254"/>
        <v>2.0502419885520951</v>
      </c>
      <c r="AP280" s="28">
        <f t="shared" ca="1" si="254"/>
        <v>1.4165308284541744</v>
      </c>
      <c r="AQ280" s="28">
        <f t="shared" ca="1" si="254"/>
        <v>1.2465471290396737</v>
      </c>
      <c r="AR280" s="28">
        <f t="shared" ca="1" si="254"/>
        <v>1.2465471290396737</v>
      </c>
      <c r="AS280" s="28">
        <f t="shared" ca="1" si="254"/>
        <v>1.2465471290396737</v>
      </c>
      <c r="AT280" s="28">
        <f t="shared" ca="1" si="254"/>
        <v>1.2465471290396737</v>
      </c>
      <c r="AU280" s="28">
        <f t="shared" ca="1" si="242"/>
        <v>1.2465471290396737</v>
      </c>
      <c r="AV280" s="28">
        <f t="shared" ref="AV280:AZ289" ca="1" si="257">SUMIF($BM$3:$EX$3,AV$3,$BM280:$EX280)</f>
        <v>1.2465471290396737</v>
      </c>
      <c r="AW280" s="28">
        <f t="shared" ca="1" si="257"/>
        <v>1.2465471290396737</v>
      </c>
      <c r="AX280" s="28">
        <f t="shared" ca="1" si="257"/>
        <v>2.4930942580793474</v>
      </c>
      <c r="AY280" s="28">
        <f t="shared" ca="1" si="257"/>
        <v>3.7396413871190206</v>
      </c>
      <c r="AZ280" s="28">
        <f t="shared" ca="1" si="257"/>
        <v>6.2327356451983684</v>
      </c>
      <c r="BA280" s="28">
        <f t="shared" ca="1" si="245"/>
        <v>12.465471290396737</v>
      </c>
      <c r="BB280" s="28">
        <f t="shared" ca="1" si="245"/>
        <v>24.930942580793474</v>
      </c>
      <c r="BC280" s="28">
        <f t="shared" ca="1" si="245"/>
        <v>49.861885161586947</v>
      </c>
      <c r="BD280" s="28">
        <f t="shared" ca="1" si="245"/>
        <v>99.723770323173895</v>
      </c>
      <c r="BE280" s="28"/>
      <c r="BF280" s="28">
        <f t="shared" ca="1" si="243"/>
        <v>220.87937489196588</v>
      </c>
      <c r="BG280" s="28"/>
      <c r="BI280" s="28"/>
      <c r="BJ280" s="28"/>
      <c r="BK280" s="28"/>
      <c r="BL280" s="56">
        <v>277</v>
      </c>
      <c r="BM280" s="56">
        <f t="shared" ca="1" si="246"/>
        <v>5.0711379454480623</v>
      </c>
      <c r="BN280" s="56">
        <f t="shared" ca="1" si="246"/>
        <v>2.7468663871177004</v>
      </c>
      <c r="BO280" s="56">
        <f t="shared" ca="1" si="246"/>
        <v>1.7348629813374949</v>
      </c>
      <c r="BP280" s="56">
        <f t="shared" ca="1" si="246"/>
        <v>1.1986326052877236</v>
      </c>
      <c r="BQ280" s="56">
        <f t="shared" ca="1" si="246"/>
        <v>1.0547966926531969</v>
      </c>
      <c r="BR280" s="56">
        <f t="shared" ca="1" si="246"/>
        <v>1.0547966926531969</v>
      </c>
      <c r="BS280" s="56">
        <f t="shared" ca="1" si="246"/>
        <v>1.0547966926531969</v>
      </c>
      <c r="BT280" s="56">
        <f t="shared" ca="1" si="246"/>
        <v>1.0547966926531969</v>
      </c>
      <c r="BU280" s="56">
        <f t="shared" ca="1" si="246"/>
        <v>1.0547966926531969</v>
      </c>
      <c r="BV280" s="56">
        <f t="shared" ca="1" si="246"/>
        <v>1.0547966926531969</v>
      </c>
      <c r="BW280" s="56">
        <f t="shared" ca="1" si="246"/>
        <v>1.0547966926531969</v>
      </c>
      <c r="BX280" s="56">
        <f t="shared" ca="1" si="246"/>
        <v>2.1095933853063937</v>
      </c>
      <c r="BY280" s="56">
        <f t="shared" ca="1" si="246"/>
        <v>3.1643900779595908</v>
      </c>
      <c r="BZ280" s="56">
        <f t="shared" ca="1" si="246"/>
        <v>5.273983463265985</v>
      </c>
      <c r="CA280" s="82">
        <f t="shared" ca="1" si="247"/>
        <v>10.54796692653197</v>
      </c>
      <c r="CB280" s="82">
        <f t="shared" ca="1" si="247"/>
        <v>21.09593385306394</v>
      </c>
      <c r="CC280" s="82">
        <f t="shared" ca="1" si="247"/>
        <v>42.19186770612788</v>
      </c>
      <c r="CD280" s="82">
        <f t="shared" ca="1" si="247"/>
        <v>84.38373541225576</v>
      </c>
      <c r="CE280" s="56">
        <f t="shared" ca="1" si="248"/>
        <v>0.5254256020724648</v>
      </c>
      <c r="CF280" s="56">
        <f t="shared" ca="1" si="248"/>
        <v>0.28460553445591846</v>
      </c>
      <c r="CG280" s="56">
        <f t="shared" ca="1" si="248"/>
        <v>0.17975086386689587</v>
      </c>
      <c r="CH280" s="56">
        <f t="shared" ca="1" si="248"/>
        <v>0.12419150594440076</v>
      </c>
      <c r="CI280" s="56">
        <f t="shared" ca="1" si="248"/>
        <v>0.10928852523107269</v>
      </c>
      <c r="CJ280" s="56">
        <f t="shared" ca="1" si="248"/>
        <v>0.10928852523107269</v>
      </c>
      <c r="CK280" s="56">
        <f t="shared" ca="1" si="248"/>
        <v>0.10928852523107269</v>
      </c>
      <c r="CL280" s="56">
        <f t="shared" ca="1" si="248"/>
        <v>0.10928852523107269</v>
      </c>
      <c r="CM280" s="56">
        <f t="shared" ca="1" si="248"/>
        <v>0.10928852523107269</v>
      </c>
      <c r="CN280" s="56">
        <f t="shared" ca="1" si="248"/>
        <v>0.10928852523107269</v>
      </c>
      <c r="CO280" s="56">
        <f t="shared" ca="1" si="248"/>
        <v>0.10928852523107269</v>
      </c>
      <c r="CP280" s="56">
        <f t="shared" ca="1" si="248"/>
        <v>0.21857705046214537</v>
      </c>
      <c r="CQ280" s="56">
        <f t="shared" ca="1" si="248"/>
        <v>0.32786557569321806</v>
      </c>
      <c r="CR280" s="56">
        <f t="shared" ca="1" si="248"/>
        <v>0.54644262615536343</v>
      </c>
      <c r="CS280" s="82">
        <f t="shared" ca="1" si="249"/>
        <v>1.0928852523107269</v>
      </c>
      <c r="CT280" s="82">
        <f t="shared" ca="1" si="249"/>
        <v>2.1857705046214537</v>
      </c>
      <c r="CU280" s="82">
        <f t="shared" ca="1" si="249"/>
        <v>4.3715410092429074</v>
      </c>
      <c r="CV280" s="82">
        <f t="shared" ca="1" si="249"/>
        <v>8.7430820184858149</v>
      </c>
      <c r="CW280" s="56">
        <f t="shared" ca="1" si="250"/>
        <v>0.28490566103999992</v>
      </c>
      <c r="CX280" s="56">
        <f t="shared" ca="1" si="250"/>
        <v>0.15432389972999996</v>
      </c>
      <c r="CY280" s="56">
        <f t="shared" ca="1" si="250"/>
        <v>9.7467726145263139E-2</v>
      </c>
      <c r="CZ280" s="56">
        <f t="shared" ca="1" si="250"/>
        <v>6.7341338063999986E-2</v>
      </c>
      <c r="DA280" s="56">
        <f t="shared" ca="1" si="250"/>
        <v>5.9260377496319988E-2</v>
      </c>
      <c r="DB280" s="56">
        <f t="shared" ca="1" si="250"/>
        <v>5.9260377496319988E-2</v>
      </c>
      <c r="DC280" s="56">
        <f t="shared" ca="1" si="250"/>
        <v>5.9260377496319988E-2</v>
      </c>
      <c r="DD280" s="56">
        <f t="shared" ca="1" si="250"/>
        <v>5.9260377496319988E-2</v>
      </c>
      <c r="DE280" s="56">
        <f t="shared" ca="1" si="250"/>
        <v>5.9260377496319988E-2</v>
      </c>
      <c r="DF280" s="56">
        <f t="shared" ca="1" si="250"/>
        <v>5.9260377496319988E-2</v>
      </c>
      <c r="DG280" s="56">
        <f t="shared" ca="1" si="250"/>
        <v>5.9260377496319988E-2</v>
      </c>
      <c r="DH280" s="56">
        <f t="shared" ca="1" si="250"/>
        <v>0.11852075499263998</v>
      </c>
      <c r="DI280" s="56">
        <f t="shared" ca="1" si="250"/>
        <v>0.17778113248895994</v>
      </c>
      <c r="DJ280" s="56">
        <f t="shared" ca="1" si="250"/>
        <v>0.29630188748159997</v>
      </c>
      <c r="DK280" s="82">
        <f t="shared" ca="1" si="251"/>
        <v>0.59260377496319994</v>
      </c>
      <c r="DL280" s="82">
        <f t="shared" ca="1" si="251"/>
        <v>1.1852075499263999</v>
      </c>
      <c r="DM280" s="82">
        <f t="shared" ca="1" si="251"/>
        <v>2.3704150998527997</v>
      </c>
      <c r="DN280" s="82">
        <f t="shared" ca="1" si="251"/>
        <v>4.7408301997055995</v>
      </c>
      <c r="DO280" s="56">
        <f t="shared" ca="1" si="252"/>
        <v>8.651366347485262E-2</v>
      </c>
      <c r="DP280" s="56">
        <f t="shared" ca="1" si="252"/>
        <v>4.6861567715545172E-2</v>
      </c>
      <c r="DQ280" s="56">
        <f t="shared" ca="1" si="252"/>
        <v>2.9596779609818002E-2</v>
      </c>
      <c r="DR280" s="56">
        <f t="shared" ca="1" si="252"/>
        <v>2.0448684094056074E-2</v>
      </c>
      <c r="DS280" s="56">
        <f t="shared" ca="1" si="252"/>
        <v>1.7994842002769344E-2</v>
      </c>
      <c r="DT280" s="56">
        <f t="shared" ca="1" si="252"/>
        <v>1.7994842002769344E-2</v>
      </c>
      <c r="DU280" s="56">
        <f t="shared" ca="1" si="252"/>
        <v>1.7994842002769344E-2</v>
      </c>
      <c r="DV280" s="56">
        <f t="shared" ca="1" si="252"/>
        <v>1.7994842002769344E-2</v>
      </c>
      <c r="DW280" s="56">
        <f t="shared" ca="1" si="252"/>
        <v>1.7994842002769344E-2</v>
      </c>
      <c r="DX280" s="56">
        <f t="shared" ca="1" si="252"/>
        <v>1.7994842002769344E-2</v>
      </c>
      <c r="DY280" s="56">
        <f t="shared" ca="1" si="252"/>
        <v>1.7994842002769344E-2</v>
      </c>
      <c r="DZ280" s="56">
        <f t="shared" ca="1" si="252"/>
        <v>3.5989684005538689E-2</v>
      </c>
      <c r="EA280" s="56">
        <f t="shared" ca="1" si="252"/>
        <v>5.3984526008308033E-2</v>
      </c>
      <c r="EB280" s="56">
        <f t="shared" ca="1" si="252"/>
        <v>8.9974210013846728E-2</v>
      </c>
      <c r="EC280" s="82">
        <f t="shared" ca="1" si="255"/>
        <v>0.17994842002769346</v>
      </c>
      <c r="ED280" s="82">
        <f t="shared" ca="1" si="255"/>
        <v>0.35989684005538691</v>
      </c>
      <c r="EE280" s="82">
        <f t="shared" ca="1" si="255"/>
        <v>0.71979368011077383</v>
      </c>
      <c r="EF280" s="82">
        <f t="shared" ca="1" si="255"/>
        <v>1.4395873602215477</v>
      </c>
      <c r="EG280" s="56">
        <f t="shared" ca="1" si="253"/>
        <v>2.5032171424589991E-2</v>
      </c>
      <c r="EH280" s="56">
        <f t="shared" ca="1" si="253"/>
        <v>1.3559092854986245E-2</v>
      </c>
      <c r="EI280" s="56">
        <f t="shared" ca="1" si="253"/>
        <v>8.5636375926228924E-3</v>
      </c>
      <c r="EJ280" s="56">
        <f t="shared" ca="1" si="253"/>
        <v>5.9166950639939972E-3</v>
      </c>
      <c r="EK280" s="56">
        <f t="shared" ca="1" si="253"/>
        <v>5.2066916563147181E-3</v>
      </c>
      <c r="EL280" s="56">
        <f t="shared" ca="1" si="253"/>
        <v>5.2066916563147181E-3</v>
      </c>
      <c r="EM280" s="56">
        <f t="shared" ca="1" si="253"/>
        <v>5.2066916563147181E-3</v>
      </c>
      <c r="EN280" s="56">
        <f t="shared" ca="1" si="253"/>
        <v>5.2066916563147181E-3</v>
      </c>
      <c r="EO280" s="56">
        <f t="shared" ca="1" si="253"/>
        <v>5.2066916563147181E-3</v>
      </c>
      <c r="EP280" s="56">
        <f t="shared" ca="1" si="253"/>
        <v>5.2066916563147181E-3</v>
      </c>
      <c r="EQ280" s="56">
        <f t="shared" ca="1" si="253"/>
        <v>5.2066916563147181E-3</v>
      </c>
      <c r="ER280" s="56">
        <f t="shared" ca="1" si="253"/>
        <v>1.0413383312629436E-2</v>
      </c>
      <c r="ES280" s="56">
        <f t="shared" ca="1" si="253"/>
        <v>1.5620074968944153E-2</v>
      </c>
      <c r="ET280" s="56">
        <f t="shared" ca="1" si="253"/>
        <v>2.6033458281573586E-2</v>
      </c>
      <c r="EU280" s="82">
        <f t="shared" ca="1" si="256"/>
        <v>5.2066916563147173E-2</v>
      </c>
      <c r="EV280" s="82">
        <f t="shared" ca="1" si="256"/>
        <v>0.10413383312629435</v>
      </c>
      <c r="EW280" s="82">
        <f t="shared" ca="1" si="256"/>
        <v>0.20826766625258869</v>
      </c>
      <c r="EX280" s="82">
        <f t="shared" ca="1" si="256"/>
        <v>0.41653533250517738</v>
      </c>
    </row>
    <row r="281" spans="19:154" x14ac:dyDescent="0.15">
      <c r="S281" s="56">
        <v>278</v>
      </c>
      <c r="T281" s="40">
        <f>引用信息!W300</f>
        <v>118.69820166284681</v>
      </c>
      <c r="U281" s="40">
        <f>引用信息!X300</f>
        <v>8.4437034932778232</v>
      </c>
      <c r="V281" s="40">
        <f>引用信息!Y300</f>
        <v>3.3709804424999987</v>
      </c>
      <c r="W281" s="40">
        <f>引用信息!Z300</f>
        <v>0.90436557968251163</v>
      </c>
      <c r="X281" s="40">
        <f>引用信息!AA300</f>
        <v>0.26167235684906237</v>
      </c>
      <c r="Y281" s="37">
        <f>IF(INT(求节点($J$4:$J$21,$I$4:$I$21,节奏总纲!AD281))&gt;$I$21,$I$21,INT(求节点($J$4:$J$21,$I$4:$I$21,节奏总纲!AD281)))</f>
        <v>18</v>
      </c>
      <c r="Z281" s="37">
        <f>IF(INT(求节点($J$4:$J$21,$I$4:$I$21,节奏总纲!AE281))&gt;$I$21,$I$21,INT(求节点($J$4:$J$21,$I$4:$I$21,节奏总纲!AE281)))</f>
        <v>18</v>
      </c>
      <c r="AA281" s="37">
        <f>IF(INT(求节点($J$4:$J$21,$I$4:$I$21,节奏总纲!AF281))&gt;$I$21,$I$21,INT(求节点($J$4:$J$21,$I$4:$I$21,节奏总纲!AF281)))</f>
        <v>18</v>
      </c>
      <c r="AB281" s="37">
        <f>IF(INT(求节点($J$4:$J$21,$I$4:$I$21,节奏总纲!AG281))&gt;$I$21,$I$21,INT(求节点($J$4:$J$21,$I$4:$I$21,节奏总纲!AG281)))</f>
        <v>18</v>
      </c>
      <c r="AC281" s="37">
        <f>IF(INT(求节点($J$4:$J$21,$I$4:$I$21,节奏总纲!AH281))&gt;$I$21,$I$21,INT(求节点($J$4:$J$21,$I$4:$I$21,节奏总纲!AH281)))</f>
        <v>18</v>
      </c>
      <c r="AD281" s="56">
        <f>('[2]功能-行军令'!F$7+'[2]功能-行军令'!F$14+24*60/'[2]功能-行军令'!$F$18)*'[2]功能-行军令'!$AJ$7</f>
        <v>27.599999999999998</v>
      </c>
      <c r="AE281" s="56">
        <f>('[2]功能-行军令'!G$7+'[2]功能-行军令'!G$14+24*60/'[2]功能-行军令'!$F$18)*'[2]功能-行军令'!$AJ$7</f>
        <v>40.199999999999996</v>
      </c>
      <c r="AF281" s="56">
        <f>('[2]功能-行军令'!H$7+'[2]功能-行军令'!H$14+24*60/'[2]功能-行军令'!$F$18)*'[2]功能-行军令'!$AJ$7</f>
        <v>54.6</v>
      </c>
      <c r="AG281" s="56">
        <f>('[2]功能-行军令'!I$7+'[2]功能-行军令'!I$14+24*60/'[2]功能-行军令'!$F$18)*'[2]功能-行军令'!$AJ$7</f>
        <v>61.8</v>
      </c>
      <c r="AH281" s="56">
        <f>('[2]功能-行军令'!J$7+'[2]功能-行军令'!J$14+24*60/'[2]功能-行军令'!$F$18)*'[2]功能-行军令'!$AJ$7</f>
        <v>61.8</v>
      </c>
      <c r="AI281" s="56"/>
      <c r="AK281" s="56"/>
      <c r="AL281" s="56">
        <v>278</v>
      </c>
      <c r="AM281" s="28">
        <f t="shared" ca="1" si="254"/>
        <v>5.9563444968653716</v>
      </c>
      <c r="AN281" s="28">
        <f t="shared" ca="1" si="254"/>
        <v>3.2263532691354091</v>
      </c>
      <c r="AO281" s="28">
        <f t="shared" ca="1" si="254"/>
        <v>2.0376968015592061</v>
      </c>
      <c r="AP281" s="28">
        <f t="shared" ca="1" si="254"/>
        <v>1.407863244713633</v>
      </c>
      <c r="AQ281" s="28">
        <f t="shared" ca="1" si="254"/>
        <v>1.2389196553479971</v>
      </c>
      <c r="AR281" s="28">
        <f t="shared" ca="1" si="254"/>
        <v>1.2389196553479971</v>
      </c>
      <c r="AS281" s="28">
        <f t="shared" ca="1" si="254"/>
        <v>1.2389196553479971</v>
      </c>
      <c r="AT281" s="28">
        <f t="shared" ca="1" si="254"/>
        <v>1.2389196553479971</v>
      </c>
      <c r="AU281" s="28">
        <f t="shared" ca="1" si="242"/>
        <v>1.2389196553479971</v>
      </c>
      <c r="AV281" s="28">
        <f t="shared" ca="1" si="257"/>
        <v>1.2389196553479971</v>
      </c>
      <c r="AW281" s="28">
        <f t="shared" ca="1" si="257"/>
        <v>1.2389196553479971</v>
      </c>
      <c r="AX281" s="28">
        <f t="shared" ca="1" si="257"/>
        <v>2.4778393106959942</v>
      </c>
      <c r="AY281" s="28">
        <f t="shared" ca="1" si="257"/>
        <v>3.7167589660439915</v>
      </c>
      <c r="AZ281" s="28">
        <f t="shared" ca="1" si="257"/>
        <v>6.1945982767399865</v>
      </c>
      <c r="BA281" s="28">
        <f t="shared" ca="1" si="245"/>
        <v>12.389196553479973</v>
      </c>
      <c r="BB281" s="28">
        <f t="shared" ca="1" si="245"/>
        <v>24.778393106959946</v>
      </c>
      <c r="BC281" s="28">
        <f t="shared" ca="1" si="245"/>
        <v>49.556786213919892</v>
      </c>
      <c r="BD281" s="28">
        <f t="shared" ca="1" si="245"/>
        <v>99.113572427839784</v>
      </c>
      <c r="BE281" s="28"/>
      <c r="BF281" s="28">
        <f t="shared" ca="1" si="243"/>
        <v>219.52784025538915</v>
      </c>
      <c r="BG281" s="28"/>
      <c r="BI281" s="28"/>
      <c r="BJ281" s="28"/>
      <c r="BK281" s="28"/>
      <c r="BL281" s="56">
        <v>278</v>
      </c>
      <c r="BM281" s="56">
        <f t="shared" ca="1" si="246"/>
        <v>5.0401082552224175</v>
      </c>
      <c r="BN281" s="56">
        <f t="shared" ca="1" si="246"/>
        <v>2.7300586382454761</v>
      </c>
      <c r="BO281" s="56">
        <f t="shared" ca="1" si="246"/>
        <v>1.7242475609971428</v>
      </c>
      <c r="BP281" s="56">
        <f t="shared" ca="1" si="246"/>
        <v>1.1912983148707532</v>
      </c>
      <c r="BQ281" s="56">
        <f t="shared" ca="1" si="246"/>
        <v>1.0483425170862628</v>
      </c>
      <c r="BR281" s="56">
        <f t="shared" ca="1" si="246"/>
        <v>1.0483425170862628</v>
      </c>
      <c r="BS281" s="56">
        <f t="shared" ca="1" si="246"/>
        <v>1.0483425170862628</v>
      </c>
      <c r="BT281" s="56">
        <f t="shared" ca="1" si="246"/>
        <v>1.0483425170862628</v>
      </c>
      <c r="BU281" s="56">
        <f t="shared" ca="1" si="246"/>
        <v>1.0483425170862628</v>
      </c>
      <c r="BV281" s="56">
        <f t="shared" ca="1" si="246"/>
        <v>1.0483425170862628</v>
      </c>
      <c r="BW281" s="56">
        <f t="shared" ca="1" si="246"/>
        <v>1.0483425170862628</v>
      </c>
      <c r="BX281" s="56">
        <f t="shared" ca="1" si="246"/>
        <v>2.0966850341725256</v>
      </c>
      <c r="BY281" s="56">
        <f t="shared" ca="1" si="246"/>
        <v>3.1450275512587886</v>
      </c>
      <c r="BZ281" s="56">
        <f t="shared" ca="1" si="246"/>
        <v>5.2417125854313156</v>
      </c>
      <c r="CA281" s="82">
        <f t="shared" ca="1" si="247"/>
        <v>10.483425170862631</v>
      </c>
      <c r="CB281" s="82">
        <f t="shared" ca="1" si="247"/>
        <v>20.966850341725262</v>
      </c>
      <c r="CC281" s="82">
        <f t="shared" ca="1" si="247"/>
        <v>41.933700683450525</v>
      </c>
      <c r="CD281" s="82">
        <f t="shared" ca="1" si="247"/>
        <v>83.867401366901049</v>
      </c>
      <c r="CE281" s="56">
        <f t="shared" ca="1" si="248"/>
        <v>0.52221058527656694</v>
      </c>
      <c r="CF281" s="56">
        <f t="shared" ca="1" si="248"/>
        <v>0.2828640670248071</v>
      </c>
      <c r="CG281" s="56">
        <f t="shared" ca="1" si="248"/>
        <v>0.17865098969987817</v>
      </c>
      <c r="CH281" s="56">
        <f t="shared" ca="1" si="248"/>
        <v>0.12343159288355217</v>
      </c>
      <c r="CI281" s="56">
        <f t="shared" ca="1" si="248"/>
        <v>0.10861980173752592</v>
      </c>
      <c r="CJ281" s="56">
        <f t="shared" ca="1" si="248"/>
        <v>0.10861980173752592</v>
      </c>
      <c r="CK281" s="56">
        <f t="shared" ca="1" si="248"/>
        <v>0.10861980173752592</v>
      </c>
      <c r="CL281" s="56">
        <f t="shared" ca="1" si="248"/>
        <v>0.10861980173752592</v>
      </c>
      <c r="CM281" s="56">
        <f t="shared" ca="1" si="248"/>
        <v>0.10861980173752592</v>
      </c>
      <c r="CN281" s="56">
        <f t="shared" ca="1" si="248"/>
        <v>0.10861980173752592</v>
      </c>
      <c r="CO281" s="56">
        <f t="shared" ca="1" si="248"/>
        <v>0.10861980173752592</v>
      </c>
      <c r="CP281" s="56">
        <f t="shared" ca="1" si="248"/>
        <v>0.21723960347505183</v>
      </c>
      <c r="CQ281" s="56">
        <f t="shared" ca="1" si="248"/>
        <v>0.32585940521257772</v>
      </c>
      <c r="CR281" s="56">
        <f t="shared" ca="1" si="248"/>
        <v>0.5430990086876295</v>
      </c>
      <c r="CS281" s="82">
        <f t="shared" ca="1" si="249"/>
        <v>1.086198017375259</v>
      </c>
      <c r="CT281" s="82">
        <f t="shared" ca="1" si="249"/>
        <v>2.172396034750518</v>
      </c>
      <c r="CU281" s="82">
        <f t="shared" ca="1" si="249"/>
        <v>4.344792069501036</v>
      </c>
      <c r="CV281" s="82">
        <f t="shared" ca="1" si="249"/>
        <v>8.689584139002072</v>
      </c>
      <c r="CW281" s="56">
        <f t="shared" ca="1" si="250"/>
        <v>0.28316235716999993</v>
      </c>
      <c r="CX281" s="56">
        <f t="shared" ca="1" si="250"/>
        <v>0.15337961013374996</v>
      </c>
      <c r="CY281" s="56">
        <f t="shared" ca="1" si="250"/>
        <v>9.6871332716052597E-2</v>
      </c>
      <c r="CZ281" s="56">
        <f t="shared" ca="1" si="250"/>
        <v>6.6929284421999968E-2</v>
      </c>
      <c r="DA281" s="56">
        <f t="shared" ca="1" si="250"/>
        <v>5.889777029135998E-2</v>
      </c>
      <c r="DB281" s="56">
        <f t="shared" ca="1" si="250"/>
        <v>5.889777029135998E-2</v>
      </c>
      <c r="DC281" s="56">
        <f t="shared" ca="1" si="250"/>
        <v>5.889777029135998E-2</v>
      </c>
      <c r="DD281" s="56">
        <f t="shared" ca="1" si="250"/>
        <v>5.889777029135998E-2</v>
      </c>
      <c r="DE281" s="56">
        <f t="shared" ca="1" si="250"/>
        <v>5.889777029135998E-2</v>
      </c>
      <c r="DF281" s="56">
        <f t="shared" ca="1" si="250"/>
        <v>5.889777029135998E-2</v>
      </c>
      <c r="DG281" s="56">
        <f t="shared" ca="1" si="250"/>
        <v>5.889777029135998E-2</v>
      </c>
      <c r="DH281" s="56">
        <f t="shared" ca="1" si="250"/>
        <v>0.11779554058271996</v>
      </c>
      <c r="DI281" s="56">
        <f t="shared" ca="1" si="250"/>
        <v>0.17669331087407991</v>
      </c>
      <c r="DJ281" s="56">
        <f t="shared" ca="1" si="250"/>
        <v>0.29448885145679993</v>
      </c>
      <c r="DK281" s="82">
        <f t="shared" ca="1" si="251"/>
        <v>0.58897770291359985</v>
      </c>
      <c r="DL281" s="82">
        <f t="shared" ca="1" si="251"/>
        <v>1.1779554058271997</v>
      </c>
      <c r="DM281" s="82">
        <f t="shared" ca="1" si="251"/>
        <v>2.3559108116543994</v>
      </c>
      <c r="DN281" s="82">
        <f t="shared" ca="1" si="251"/>
        <v>4.7118216233087988</v>
      </c>
      <c r="DO281" s="56">
        <f t="shared" ca="1" si="252"/>
        <v>8.5984296652891104E-2</v>
      </c>
      <c r="DP281" s="56">
        <f t="shared" ca="1" si="252"/>
        <v>4.6574827353649345E-2</v>
      </c>
      <c r="DQ281" s="56">
        <f t="shared" ca="1" si="252"/>
        <v>2.9415680433883797E-2</v>
      </c>
      <c r="DR281" s="56">
        <f t="shared" ca="1" si="252"/>
        <v>2.0323561027046983E-2</v>
      </c>
      <c r="DS281" s="56">
        <f t="shared" ca="1" si="252"/>
        <v>1.7884733703801347E-2</v>
      </c>
      <c r="DT281" s="56">
        <f t="shared" ca="1" si="252"/>
        <v>1.7884733703801347E-2</v>
      </c>
      <c r="DU281" s="56">
        <f t="shared" ca="1" si="252"/>
        <v>1.7884733703801347E-2</v>
      </c>
      <c r="DV281" s="56">
        <f t="shared" ca="1" si="252"/>
        <v>1.7884733703801347E-2</v>
      </c>
      <c r="DW281" s="56">
        <f t="shared" ca="1" si="252"/>
        <v>1.7884733703801347E-2</v>
      </c>
      <c r="DX281" s="56">
        <f t="shared" ca="1" si="252"/>
        <v>1.7884733703801347E-2</v>
      </c>
      <c r="DY281" s="56">
        <f t="shared" ca="1" si="252"/>
        <v>1.7884733703801347E-2</v>
      </c>
      <c r="DZ281" s="56">
        <f t="shared" ca="1" si="252"/>
        <v>3.5769467407602694E-2</v>
      </c>
      <c r="EA281" s="56">
        <f t="shared" ca="1" si="252"/>
        <v>5.3654201111404051E-2</v>
      </c>
      <c r="EB281" s="56">
        <f t="shared" ca="1" si="252"/>
        <v>8.9423668519006752E-2</v>
      </c>
      <c r="EC281" s="82">
        <f t="shared" ca="1" si="255"/>
        <v>0.1788473370380135</v>
      </c>
      <c r="ED281" s="82">
        <f t="shared" ca="1" si="255"/>
        <v>0.35769467407602701</v>
      </c>
      <c r="EE281" s="82">
        <f t="shared" ca="1" si="255"/>
        <v>0.71538934815205402</v>
      </c>
      <c r="EF281" s="82">
        <f t="shared" ca="1" si="255"/>
        <v>1.430778696304108</v>
      </c>
      <c r="EG281" s="56">
        <f t="shared" ca="1" si="253"/>
        <v>2.4879002543495468E-2</v>
      </c>
      <c r="EH281" s="56">
        <f t="shared" ca="1" si="253"/>
        <v>1.3476126377726711E-2</v>
      </c>
      <c r="EI281" s="56">
        <f t="shared" ca="1" si="253"/>
        <v>8.5112377122484491E-3</v>
      </c>
      <c r="EJ281" s="56">
        <f t="shared" ca="1" si="253"/>
        <v>5.8804915102807463E-3</v>
      </c>
      <c r="EK281" s="56">
        <f t="shared" ca="1" si="253"/>
        <v>5.1748325290470569E-3</v>
      </c>
      <c r="EL281" s="56">
        <f t="shared" ca="1" si="253"/>
        <v>5.1748325290470569E-3</v>
      </c>
      <c r="EM281" s="56">
        <f t="shared" ca="1" si="253"/>
        <v>5.1748325290470569E-3</v>
      </c>
      <c r="EN281" s="56">
        <f t="shared" ca="1" si="253"/>
        <v>5.1748325290470569E-3</v>
      </c>
      <c r="EO281" s="56">
        <f t="shared" ca="1" si="253"/>
        <v>5.1748325290470569E-3</v>
      </c>
      <c r="EP281" s="56">
        <f t="shared" ca="1" si="253"/>
        <v>5.1748325290470569E-3</v>
      </c>
      <c r="EQ281" s="56">
        <f t="shared" ca="1" si="253"/>
        <v>5.1748325290470569E-3</v>
      </c>
      <c r="ER281" s="56">
        <f t="shared" ca="1" si="253"/>
        <v>1.0349665058094114E-2</v>
      </c>
      <c r="ES281" s="56">
        <f t="shared" ca="1" si="253"/>
        <v>1.5524497587141169E-2</v>
      </c>
      <c r="ET281" s="56">
        <f t="shared" ca="1" si="253"/>
        <v>2.5874162645235288E-2</v>
      </c>
      <c r="EU281" s="82">
        <f t="shared" ca="1" si="256"/>
        <v>5.1748325290470576E-2</v>
      </c>
      <c r="EV281" s="82">
        <f t="shared" ca="1" si="256"/>
        <v>0.10349665058094115</v>
      </c>
      <c r="EW281" s="82">
        <f t="shared" ca="1" si="256"/>
        <v>0.2069933011618823</v>
      </c>
      <c r="EX281" s="82">
        <f t="shared" ca="1" si="256"/>
        <v>0.41398660232376461</v>
      </c>
    </row>
    <row r="282" spans="19:154" x14ac:dyDescent="0.15">
      <c r="S282" s="56">
        <v>279</v>
      </c>
      <c r="T282" s="40">
        <f>引用信息!W301</f>
        <v>117.96742997275012</v>
      </c>
      <c r="U282" s="40">
        <f>引用信息!X301</f>
        <v>8.3917193908565864</v>
      </c>
      <c r="V282" s="40">
        <f>引用信息!Y301</f>
        <v>3.3502268249999987</v>
      </c>
      <c r="W282" s="40">
        <f>引用信息!Z301</f>
        <v>0.89879780566511713</v>
      </c>
      <c r="X282" s="40">
        <f>引用信息!AA301</f>
        <v>0.26006135729062485</v>
      </c>
      <c r="Y282" s="37">
        <f>IF(INT(求节点($J$4:$J$21,$I$4:$I$21,节奏总纲!AD282))&gt;$I$21,$I$21,INT(求节点($J$4:$J$21,$I$4:$I$21,节奏总纲!AD282)))</f>
        <v>18</v>
      </c>
      <c r="Z282" s="37">
        <f>IF(INT(求节点($J$4:$J$21,$I$4:$I$21,节奏总纲!AE282))&gt;$I$21,$I$21,INT(求节点($J$4:$J$21,$I$4:$I$21,节奏总纲!AE282)))</f>
        <v>18</v>
      </c>
      <c r="AA282" s="37">
        <f>IF(INT(求节点($J$4:$J$21,$I$4:$I$21,节奏总纲!AF282))&gt;$I$21,$I$21,INT(求节点($J$4:$J$21,$I$4:$I$21,节奏总纲!AF282)))</f>
        <v>18</v>
      </c>
      <c r="AB282" s="37">
        <f>IF(INT(求节点($J$4:$J$21,$I$4:$I$21,节奏总纲!AG282))&gt;$I$21,$I$21,INT(求节点($J$4:$J$21,$I$4:$I$21,节奏总纲!AG282)))</f>
        <v>18</v>
      </c>
      <c r="AC282" s="37">
        <f>IF(INT(求节点($J$4:$J$21,$I$4:$I$21,节奏总纲!AH282))&gt;$I$21,$I$21,INT(求节点($J$4:$J$21,$I$4:$I$21,节奏总纲!AH282)))</f>
        <v>18</v>
      </c>
      <c r="AD282" s="56">
        <f>('[2]功能-行军令'!F$7+'[2]功能-行军令'!F$14+24*60/'[2]功能-行军令'!$F$18)*'[2]功能-行军令'!$AJ$7</f>
        <v>27.599999999999998</v>
      </c>
      <c r="AE282" s="56">
        <f>('[2]功能-行军令'!G$7+'[2]功能-行军令'!G$14+24*60/'[2]功能-行军令'!$F$18)*'[2]功能-行军令'!$AJ$7</f>
        <v>40.199999999999996</v>
      </c>
      <c r="AF282" s="56">
        <f>('[2]功能-行军令'!H$7+'[2]功能-行军令'!H$14+24*60/'[2]功能-行军令'!$F$18)*'[2]功能-行军令'!$AJ$7</f>
        <v>54.6</v>
      </c>
      <c r="AG282" s="56">
        <f>('[2]功能-行军令'!I$7+'[2]功能-行军令'!I$14+24*60/'[2]功能-行军令'!$F$18)*'[2]功能-行军令'!$AJ$7</f>
        <v>61.8</v>
      </c>
      <c r="AH282" s="56">
        <f>('[2]功能-行军令'!J$7+'[2]功能-行军令'!J$14+24*60/'[2]功能-行军令'!$F$18)*'[2]功能-行军令'!$AJ$7</f>
        <v>61.8</v>
      </c>
      <c r="AI282" s="56"/>
      <c r="AK282" s="56"/>
      <c r="AL282" s="56">
        <v>279</v>
      </c>
      <c r="AM282" s="28">
        <f t="shared" ca="1" si="254"/>
        <v>5.9196739502707736</v>
      </c>
      <c r="AN282" s="28">
        <f t="shared" ca="1" si="254"/>
        <v>3.2064900563966687</v>
      </c>
      <c r="AO282" s="28">
        <f t="shared" ca="1" si="254"/>
        <v>2.0251516145663175</v>
      </c>
      <c r="AP282" s="28">
        <f t="shared" ca="1" si="254"/>
        <v>1.3991956609730916</v>
      </c>
      <c r="AQ282" s="28">
        <f t="shared" ca="1" si="254"/>
        <v>1.2312921816563209</v>
      </c>
      <c r="AR282" s="28">
        <f t="shared" ca="1" si="254"/>
        <v>1.2312921816563209</v>
      </c>
      <c r="AS282" s="28">
        <f t="shared" ca="1" si="254"/>
        <v>1.2312921816563209</v>
      </c>
      <c r="AT282" s="28">
        <f t="shared" ca="1" si="254"/>
        <v>1.2312921816563209</v>
      </c>
      <c r="AU282" s="28">
        <f t="shared" ca="1" si="242"/>
        <v>1.2312921816563209</v>
      </c>
      <c r="AV282" s="28">
        <f t="shared" ca="1" si="257"/>
        <v>1.2312921816563209</v>
      </c>
      <c r="AW282" s="28">
        <f t="shared" ca="1" si="257"/>
        <v>1.2312921816563209</v>
      </c>
      <c r="AX282" s="28">
        <f t="shared" ca="1" si="257"/>
        <v>2.4625843633126419</v>
      </c>
      <c r="AY282" s="28">
        <f t="shared" ca="1" si="257"/>
        <v>3.6938765449689623</v>
      </c>
      <c r="AZ282" s="28">
        <f t="shared" ca="1" si="257"/>
        <v>6.1564609082816055</v>
      </c>
      <c r="BA282" s="28">
        <f t="shared" ca="1" si="245"/>
        <v>12.312921816563211</v>
      </c>
      <c r="BB282" s="28">
        <f t="shared" ca="1" si="245"/>
        <v>24.625843633126422</v>
      </c>
      <c r="BC282" s="28">
        <f t="shared" ca="1" si="245"/>
        <v>49.251687266252844</v>
      </c>
      <c r="BD282" s="28">
        <f t="shared" ca="1" si="245"/>
        <v>98.503374532505688</v>
      </c>
      <c r="BE282" s="28"/>
      <c r="BF282" s="28">
        <f t="shared" ca="1" si="243"/>
        <v>218.17630561881248</v>
      </c>
      <c r="BG282" s="28"/>
      <c r="BI282" s="28"/>
      <c r="BJ282" s="28"/>
      <c r="BK282" s="28"/>
      <c r="BL282" s="56">
        <v>279</v>
      </c>
      <c r="BM282" s="56">
        <f t="shared" ca="1" si="246"/>
        <v>5.0090785649967744</v>
      </c>
      <c r="BN282" s="56">
        <f t="shared" ca="1" si="246"/>
        <v>2.7132508893732528</v>
      </c>
      <c r="BO282" s="56">
        <f t="shared" ca="1" si="246"/>
        <v>1.7136321406567911</v>
      </c>
      <c r="BP282" s="56">
        <f t="shared" ca="1" si="246"/>
        <v>1.1839640244537828</v>
      </c>
      <c r="BQ282" s="56">
        <f t="shared" ca="1" si="246"/>
        <v>1.041888341519329</v>
      </c>
      <c r="BR282" s="56">
        <f t="shared" ca="1" si="246"/>
        <v>1.041888341519329</v>
      </c>
      <c r="BS282" s="56">
        <f t="shared" ca="1" si="246"/>
        <v>1.041888341519329</v>
      </c>
      <c r="BT282" s="56">
        <f t="shared" ca="1" si="246"/>
        <v>1.041888341519329</v>
      </c>
      <c r="BU282" s="56">
        <f t="shared" ca="1" si="246"/>
        <v>1.041888341519329</v>
      </c>
      <c r="BV282" s="56">
        <f t="shared" ca="1" si="246"/>
        <v>1.041888341519329</v>
      </c>
      <c r="BW282" s="56">
        <f t="shared" ca="1" si="246"/>
        <v>1.041888341519329</v>
      </c>
      <c r="BX282" s="56">
        <f t="shared" ca="1" si="246"/>
        <v>2.0837766830386579</v>
      </c>
      <c r="BY282" s="56">
        <f t="shared" ca="1" si="246"/>
        <v>3.1256650245579873</v>
      </c>
      <c r="BZ282" s="56">
        <f t="shared" ca="1" si="246"/>
        <v>5.2094417075966453</v>
      </c>
      <c r="CA282" s="82">
        <f t="shared" ca="1" si="247"/>
        <v>10.418883415193291</v>
      </c>
      <c r="CB282" s="82">
        <f t="shared" ca="1" si="247"/>
        <v>20.837766830386581</v>
      </c>
      <c r="CC282" s="82">
        <f t="shared" ca="1" si="247"/>
        <v>41.675533660773162</v>
      </c>
      <c r="CD282" s="82">
        <f t="shared" ca="1" si="247"/>
        <v>83.351067321546324</v>
      </c>
      <c r="CE282" s="56">
        <f t="shared" ca="1" si="248"/>
        <v>0.51899556848066886</v>
      </c>
      <c r="CF282" s="56">
        <f t="shared" ca="1" si="248"/>
        <v>0.28112259959369562</v>
      </c>
      <c r="CG282" s="56">
        <f t="shared" ca="1" si="248"/>
        <v>0.17755111553286038</v>
      </c>
      <c r="CH282" s="56">
        <f t="shared" ca="1" si="248"/>
        <v>0.12267167982270352</v>
      </c>
      <c r="CI282" s="56">
        <f t="shared" ca="1" si="248"/>
        <v>0.10795107824397911</v>
      </c>
      <c r="CJ282" s="56">
        <f t="shared" ca="1" si="248"/>
        <v>0.10795107824397911</v>
      </c>
      <c r="CK282" s="56">
        <f t="shared" ca="1" si="248"/>
        <v>0.10795107824397911</v>
      </c>
      <c r="CL282" s="56">
        <f t="shared" ca="1" si="248"/>
        <v>0.10795107824397911</v>
      </c>
      <c r="CM282" s="56">
        <f t="shared" ca="1" si="248"/>
        <v>0.10795107824397911</v>
      </c>
      <c r="CN282" s="56">
        <f t="shared" ca="1" si="248"/>
        <v>0.10795107824397911</v>
      </c>
      <c r="CO282" s="56">
        <f t="shared" ca="1" si="248"/>
        <v>0.10795107824397911</v>
      </c>
      <c r="CP282" s="56">
        <f t="shared" ca="1" si="248"/>
        <v>0.21590215648795821</v>
      </c>
      <c r="CQ282" s="56">
        <f t="shared" ca="1" si="248"/>
        <v>0.32385323473193733</v>
      </c>
      <c r="CR282" s="56">
        <f t="shared" ca="1" si="248"/>
        <v>0.53975539121989558</v>
      </c>
      <c r="CS282" s="82">
        <f t="shared" ca="1" si="249"/>
        <v>1.0795107824397912</v>
      </c>
      <c r="CT282" s="82">
        <f t="shared" ca="1" si="249"/>
        <v>2.1590215648795823</v>
      </c>
      <c r="CU282" s="82">
        <f t="shared" ca="1" si="249"/>
        <v>4.3180431297591646</v>
      </c>
      <c r="CV282" s="82">
        <f t="shared" ca="1" si="249"/>
        <v>8.6360862595183292</v>
      </c>
      <c r="CW282" s="56">
        <f t="shared" ca="1" si="250"/>
        <v>0.28141905329999994</v>
      </c>
      <c r="CX282" s="56">
        <f t="shared" ca="1" si="250"/>
        <v>0.15243532053749995</v>
      </c>
      <c r="CY282" s="56">
        <f t="shared" ca="1" si="250"/>
        <v>9.6274939286842082E-2</v>
      </c>
      <c r="CZ282" s="56">
        <f t="shared" ca="1" si="250"/>
        <v>6.6517230779999978E-2</v>
      </c>
      <c r="DA282" s="56">
        <f t="shared" ca="1" si="250"/>
        <v>5.8535163086399986E-2</v>
      </c>
      <c r="DB282" s="56">
        <f t="shared" ca="1" si="250"/>
        <v>5.8535163086399986E-2</v>
      </c>
      <c r="DC282" s="56">
        <f t="shared" ca="1" si="250"/>
        <v>5.8535163086399986E-2</v>
      </c>
      <c r="DD282" s="56">
        <f t="shared" ca="1" si="250"/>
        <v>5.8535163086399986E-2</v>
      </c>
      <c r="DE282" s="56">
        <f t="shared" ca="1" si="250"/>
        <v>5.8535163086399986E-2</v>
      </c>
      <c r="DF282" s="56">
        <f t="shared" ca="1" si="250"/>
        <v>5.8535163086399986E-2</v>
      </c>
      <c r="DG282" s="56">
        <f t="shared" ca="1" si="250"/>
        <v>5.8535163086399986E-2</v>
      </c>
      <c r="DH282" s="56">
        <f t="shared" ca="1" si="250"/>
        <v>0.11707032617279997</v>
      </c>
      <c r="DI282" s="56">
        <f t="shared" ca="1" si="250"/>
        <v>0.17560548925919994</v>
      </c>
      <c r="DJ282" s="56">
        <f t="shared" ca="1" si="250"/>
        <v>0.29267581543199994</v>
      </c>
      <c r="DK282" s="82">
        <f t="shared" ca="1" si="251"/>
        <v>0.58535163086399988</v>
      </c>
      <c r="DL282" s="82">
        <f t="shared" ca="1" si="251"/>
        <v>1.1707032617279998</v>
      </c>
      <c r="DM282" s="82">
        <f t="shared" ca="1" si="251"/>
        <v>2.3414065234559995</v>
      </c>
      <c r="DN282" s="82">
        <f t="shared" ca="1" si="251"/>
        <v>4.6828130469119991</v>
      </c>
      <c r="DO282" s="56">
        <f t="shared" ca="1" si="252"/>
        <v>8.5454929830929602E-2</v>
      </c>
      <c r="DP282" s="56">
        <f t="shared" ca="1" si="252"/>
        <v>4.628808699175354E-2</v>
      </c>
      <c r="DQ282" s="56">
        <f t="shared" ca="1" si="252"/>
        <v>2.9234581257949602E-2</v>
      </c>
      <c r="DR282" s="56">
        <f t="shared" ca="1" si="252"/>
        <v>2.0198437960037903E-2</v>
      </c>
      <c r="DS282" s="56">
        <f t="shared" ca="1" si="252"/>
        <v>1.7774625404833357E-2</v>
      </c>
      <c r="DT282" s="56">
        <f t="shared" ca="1" si="252"/>
        <v>1.7774625404833357E-2</v>
      </c>
      <c r="DU282" s="56">
        <f t="shared" ca="1" si="252"/>
        <v>1.7774625404833357E-2</v>
      </c>
      <c r="DV282" s="56">
        <f t="shared" ca="1" si="252"/>
        <v>1.7774625404833357E-2</v>
      </c>
      <c r="DW282" s="56">
        <f t="shared" ca="1" si="252"/>
        <v>1.7774625404833357E-2</v>
      </c>
      <c r="DX282" s="56">
        <f t="shared" ca="1" si="252"/>
        <v>1.7774625404833357E-2</v>
      </c>
      <c r="DY282" s="56">
        <f t="shared" ca="1" si="252"/>
        <v>1.7774625404833357E-2</v>
      </c>
      <c r="DZ282" s="56">
        <f t="shared" ca="1" si="252"/>
        <v>3.5549250809666713E-2</v>
      </c>
      <c r="EA282" s="56">
        <f t="shared" ca="1" si="252"/>
        <v>5.3323876214500063E-2</v>
      </c>
      <c r="EB282" s="56">
        <f t="shared" ca="1" si="252"/>
        <v>8.8873127024166776E-2</v>
      </c>
      <c r="EC282" s="82">
        <f t="shared" ca="1" si="255"/>
        <v>0.17774625404833355</v>
      </c>
      <c r="ED282" s="82">
        <f t="shared" ca="1" si="255"/>
        <v>0.3554925080966671</v>
      </c>
      <c r="EE282" s="82">
        <f t="shared" ca="1" si="255"/>
        <v>0.71098501619333421</v>
      </c>
      <c r="EF282" s="82">
        <f t="shared" ca="1" si="255"/>
        <v>1.4219700323866684</v>
      </c>
      <c r="EG282" s="56">
        <f t="shared" ca="1" si="253"/>
        <v>2.4725833662400946E-2</v>
      </c>
      <c r="EH282" s="56">
        <f t="shared" ca="1" si="253"/>
        <v>1.339315990046718E-2</v>
      </c>
      <c r="EI282" s="56">
        <f t="shared" ca="1" si="253"/>
        <v>8.4588378318740075E-3</v>
      </c>
      <c r="EJ282" s="56">
        <f t="shared" ca="1" si="253"/>
        <v>5.8442879565674954E-3</v>
      </c>
      <c r="EK282" s="56">
        <f t="shared" ca="1" si="253"/>
        <v>5.1429734017793965E-3</v>
      </c>
      <c r="EL282" s="56">
        <f t="shared" ca="1" si="253"/>
        <v>5.1429734017793965E-3</v>
      </c>
      <c r="EM282" s="56">
        <f t="shared" ca="1" si="253"/>
        <v>5.1429734017793965E-3</v>
      </c>
      <c r="EN282" s="56">
        <f t="shared" ca="1" si="253"/>
        <v>5.1429734017793965E-3</v>
      </c>
      <c r="EO282" s="56">
        <f t="shared" ca="1" si="253"/>
        <v>5.1429734017793965E-3</v>
      </c>
      <c r="EP282" s="56">
        <f t="shared" ca="1" si="253"/>
        <v>5.1429734017793965E-3</v>
      </c>
      <c r="EQ282" s="56">
        <f t="shared" ca="1" si="253"/>
        <v>5.1429734017793965E-3</v>
      </c>
      <c r="ER282" s="56">
        <f t="shared" ca="1" si="253"/>
        <v>1.0285946803558793E-2</v>
      </c>
      <c r="ES282" s="56">
        <f t="shared" ca="1" si="253"/>
        <v>1.542892020533819E-2</v>
      </c>
      <c r="ET282" s="56">
        <f t="shared" ca="1" si="253"/>
        <v>2.5714867008896983E-2</v>
      </c>
      <c r="EU282" s="82">
        <f t="shared" ca="1" si="256"/>
        <v>5.1429734017793965E-2</v>
      </c>
      <c r="EV282" s="82">
        <f t="shared" ca="1" si="256"/>
        <v>0.10285946803558793</v>
      </c>
      <c r="EW282" s="82">
        <f t="shared" ca="1" si="256"/>
        <v>0.20571893607117586</v>
      </c>
      <c r="EX282" s="82">
        <f t="shared" ca="1" si="256"/>
        <v>0.41143787214235172</v>
      </c>
    </row>
    <row r="283" spans="19:154" x14ac:dyDescent="0.15">
      <c r="S283" s="56">
        <v>280</v>
      </c>
      <c r="T283" s="40">
        <f>引用信息!W302</f>
        <v>117.23665828265344</v>
      </c>
      <c r="U283" s="40">
        <f>引用信息!X302</f>
        <v>8.3397352884353513</v>
      </c>
      <c r="V283" s="40">
        <f>引用信息!Y302</f>
        <v>3.3294732074999986</v>
      </c>
      <c r="W283" s="40">
        <f>引用信息!Z302</f>
        <v>0.89323003164772252</v>
      </c>
      <c r="X283" s="40">
        <f>引用信息!AA302</f>
        <v>0.25845035773218733</v>
      </c>
      <c r="Y283" s="37">
        <f>IF(INT(求节点($J$4:$J$21,$I$4:$I$21,节奏总纲!AD283))&gt;$I$21,$I$21,INT(求节点($J$4:$J$21,$I$4:$I$21,节奏总纲!AD283)))</f>
        <v>18</v>
      </c>
      <c r="Z283" s="37">
        <f>IF(INT(求节点($J$4:$J$21,$I$4:$I$21,节奏总纲!AE283))&gt;$I$21,$I$21,INT(求节点($J$4:$J$21,$I$4:$I$21,节奏总纲!AE283)))</f>
        <v>18</v>
      </c>
      <c r="AA283" s="37">
        <f>IF(INT(求节点($J$4:$J$21,$I$4:$I$21,节奏总纲!AF283))&gt;$I$21,$I$21,INT(求节点($J$4:$J$21,$I$4:$I$21,节奏总纲!AF283)))</f>
        <v>18</v>
      </c>
      <c r="AB283" s="37">
        <f>IF(INT(求节点($J$4:$J$21,$I$4:$I$21,节奏总纲!AG283))&gt;$I$21,$I$21,INT(求节点($J$4:$J$21,$I$4:$I$21,节奏总纲!AG283)))</f>
        <v>18</v>
      </c>
      <c r="AC283" s="37">
        <f>IF(INT(求节点($J$4:$J$21,$I$4:$I$21,节奏总纲!AH283))&gt;$I$21,$I$21,INT(求节点($J$4:$J$21,$I$4:$I$21,节奏总纲!AH283)))</f>
        <v>18</v>
      </c>
      <c r="AD283" s="56">
        <f>('[2]功能-行军令'!F$7+'[2]功能-行军令'!F$14+24*60/'[2]功能-行军令'!$F$18)*'[2]功能-行军令'!$AJ$7</f>
        <v>27.599999999999998</v>
      </c>
      <c r="AE283" s="56">
        <f>('[2]功能-行军令'!G$7+'[2]功能-行军令'!G$14+24*60/'[2]功能-行军令'!$F$18)*'[2]功能-行军令'!$AJ$7</f>
        <v>40.199999999999996</v>
      </c>
      <c r="AF283" s="56">
        <f>('[2]功能-行军令'!H$7+'[2]功能-行军令'!H$14+24*60/'[2]功能-行军令'!$F$18)*'[2]功能-行军令'!$AJ$7</f>
        <v>54.6</v>
      </c>
      <c r="AG283" s="56">
        <f>('[2]功能-行军令'!I$7+'[2]功能-行军令'!I$14+24*60/'[2]功能-行军令'!$F$18)*'[2]功能-行军令'!$AJ$7</f>
        <v>61.8</v>
      </c>
      <c r="AH283" s="56">
        <f>('[2]功能-行军令'!J$7+'[2]功能-行军令'!J$14+24*60/'[2]功能-行军令'!$F$18)*'[2]功能-行军令'!$AJ$7</f>
        <v>61.8</v>
      </c>
      <c r="AI283" s="56"/>
      <c r="AK283" s="56"/>
      <c r="AL283" s="56">
        <v>280</v>
      </c>
      <c r="AM283" s="28">
        <f t="shared" ca="1" si="254"/>
        <v>5.8830034036761756</v>
      </c>
      <c r="AN283" s="28">
        <f t="shared" ca="1" si="254"/>
        <v>3.1866268436579284</v>
      </c>
      <c r="AO283" s="28">
        <f t="shared" ca="1" si="254"/>
        <v>2.0126064275734281</v>
      </c>
      <c r="AP283" s="28">
        <f t="shared" ca="1" si="254"/>
        <v>1.3905280772325503</v>
      </c>
      <c r="AQ283" s="28">
        <f t="shared" ca="1" si="254"/>
        <v>1.2236647079646441</v>
      </c>
      <c r="AR283" s="28">
        <f t="shared" ca="1" si="254"/>
        <v>1.2236647079646441</v>
      </c>
      <c r="AS283" s="28">
        <f t="shared" ca="1" si="254"/>
        <v>1.2236647079646441</v>
      </c>
      <c r="AT283" s="28">
        <f t="shared" ca="1" si="254"/>
        <v>1.2236647079646441</v>
      </c>
      <c r="AU283" s="28">
        <f t="shared" ca="1" si="242"/>
        <v>1.2236647079646441</v>
      </c>
      <c r="AV283" s="28">
        <f t="shared" ca="1" si="257"/>
        <v>1.2236647079646441</v>
      </c>
      <c r="AW283" s="28">
        <f t="shared" ca="1" si="257"/>
        <v>1.2236647079646441</v>
      </c>
      <c r="AX283" s="28">
        <f t="shared" ca="1" si="257"/>
        <v>2.4473294159292882</v>
      </c>
      <c r="AY283" s="28">
        <f t="shared" ca="1" si="257"/>
        <v>3.6709941238939336</v>
      </c>
      <c r="AZ283" s="28">
        <f t="shared" ca="1" si="257"/>
        <v>6.1183235398232236</v>
      </c>
      <c r="BA283" s="28">
        <f t="shared" ca="1" si="245"/>
        <v>12.236647079646447</v>
      </c>
      <c r="BB283" s="28">
        <f t="shared" ca="1" si="245"/>
        <v>24.473294159292895</v>
      </c>
      <c r="BC283" s="28">
        <f t="shared" ca="1" si="245"/>
        <v>48.946588318585789</v>
      </c>
      <c r="BD283" s="28">
        <f t="shared" ca="1" si="245"/>
        <v>97.893176637171578</v>
      </c>
      <c r="BE283" s="28"/>
      <c r="BF283" s="28">
        <f t="shared" ca="1" si="243"/>
        <v>216.82477098223575</v>
      </c>
      <c r="BG283" s="28"/>
      <c r="BI283" s="28"/>
      <c r="BJ283" s="28"/>
      <c r="BK283" s="28"/>
      <c r="BL283" s="56">
        <v>280</v>
      </c>
      <c r="BM283" s="56">
        <f t="shared" ca="1" si="246"/>
        <v>4.9780488747711296</v>
      </c>
      <c r="BN283" s="56">
        <f t="shared" ca="1" si="246"/>
        <v>2.6964431405010285</v>
      </c>
      <c r="BO283" s="56">
        <f t="shared" ca="1" si="246"/>
        <v>1.7030167203164392</v>
      </c>
      <c r="BP283" s="56">
        <f t="shared" ca="1" si="246"/>
        <v>1.1766297340368124</v>
      </c>
      <c r="BQ283" s="56">
        <f t="shared" ca="1" si="246"/>
        <v>1.0354341659523949</v>
      </c>
      <c r="BR283" s="56">
        <f t="shared" ca="1" si="246"/>
        <v>1.0354341659523949</v>
      </c>
      <c r="BS283" s="56">
        <f t="shared" ca="1" si="246"/>
        <v>1.0354341659523949</v>
      </c>
      <c r="BT283" s="56">
        <f t="shared" ca="1" si="246"/>
        <v>1.0354341659523949</v>
      </c>
      <c r="BU283" s="56">
        <f t="shared" ca="1" si="246"/>
        <v>1.0354341659523949</v>
      </c>
      <c r="BV283" s="56">
        <f t="shared" ca="1" si="246"/>
        <v>1.0354341659523949</v>
      </c>
      <c r="BW283" s="56">
        <f t="shared" ca="1" si="246"/>
        <v>1.0354341659523949</v>
      </c>
      <c r="BX283" s="56">
        <f t="shared" ca="1" si="246"/>
        <v>2.0708683319047898</v>
      </c>
      <c r="BY283" s="56">
        <f t="shared" ca="1" si="246"/>
        <v>3.1063024978571852</v>
      </c>
      <c r="BZ283" s="56">
        <f t="shared" ca="1" si="246"/>
        <v>5.1771708297619758</v>
      </c>
      <c r="CA283" s="82">
        <f t="shared" ca="1" si="247"/>
        <v>10.354341659523952</v>
      </c>
      <c r="CB283" s="82">
        <f t="shared" ca="1" si="247"/>
        <v>20.708683319047903</v>
      </c>
      <c r="CC283" s="82">
        <f t="shared" ca="1" si="247"/>
        <v>41.417366638095807</v>
      </c>
      <c r="CD283" s="82">
        <f t="shared" ca="1" si="247"/>
        <v>82.834733276191614</v>
      </c>
      <c r="CE283" s="56">
        <f t="shared" ca="1" si="248"/>
        <v>0.51578055168477088</v>
      </c>
      <c r="CF283" s="56">
        <f t="shared" ca="1" si="248"/>
        <v>0.27938113216258426</v>
      </c>
      <c r="CG283" s="56">
        <f t="shared" ca="1" si="248"/>
        <v>0.17645124136584267</v>
      </c>
      <c r="CH283" s="56">
        <f t="shared" ca="1" si="248"/>
        <v>0.12191176676185493</v>
      </c>
      <c r="CI283" s="56">
        <f t="shared" ca="1" si="248"/>
        <v>0.10728235475043235</v>
      </c>
      <c r="CJ283" s="56">
        <f t="shared" ca="1" si="248"/>
        <v>0.10728235475043235</v>
      </c>
      <c r="CK283" s="56">
        <f t="shared" ca="1" si="248"/>
        <v>0.10728235475043235</v>
      </c>
      <c r="CL283" s="56">
        <f t="shared" ca="1" si="248"/>
        <v>0.10728235475043235</v>
      </c>
      <c r="CM283" s="56">
        <f t="shared" ca="1" si="248"/>
        <v>0.10728235475043235</v>
      </c>
      <c r="CN283" s="56">
        <f t="shared" ca="1" si="248"/>
        <v>0.10728235475043235</v>
      </c>
      <c r="CO283" s="56">
        <f t="shared" ca="1" si="248"/>
        <v>0.10728235475043235</v>
      </c>
      <c r="CP283" s="56">
        <f t="shared" ca="1" si="248"/>
        <v>0.2145647095008647</v>
      </c>
      <c r="CQ283" s="56">
        <f t="shared" ca="1" si="248"/>
        <v>0.32184706425129705</v>
      </c>
      <c r="CR283" s="56">
        <f t="shared" ca="1" si="248"/>
        <v>0.53641177375216176</v>
      </c>
      <c r="CS283" s="82">
        <f t="shared" ca="1" si="249"/>
        <v>1.0728235475043235</v>
      </c>
      <c r="CT283" s="82">
        <f t="shared" ca="1" si="249"/>
        <v>2.145647095008647</v>
      </c>
      <c r="CU283" s="82">
        <f t="shared" ca="1" si="249"/>
        <v>4.2912941900172941</v>
      </c>
      <c r="CV283" s="82">
        <f t="shared" ca="1" si="249"/>
        <v>8.5825883800345881</v>
      </c>
      <c r="CW283" s="56">
        <f t="shared" ca="1" si="250"/>
        <v>0.2796757494299999</v>
      </c>
      <c r="CX283" s="56">
        <f t="shared" ca="1" si="250"/>
        <v>0.15149103094124994</v>
      </c>
      <c r="CY283" s="56">
        <f t="shared" ca="1" si="250"/>
        <v>9.5678545857631539E-2</v>
      </c>
      <c r="CZ283" s="56">
        <f t="shared" ca="1" si="250"/>
        <v>6.610517713799996E-2</v>
      </c>
      <c r="DA283" s="56">
        <f t="shared" ca="1" si="250"/>
        <v>5.8172555881439977E-2</v>
      </c>
      <c r="DB283" s="56">
        <f t="shared" ca="1" si="250"/>
        <v>5.8172555881439977E-2</v>
      </c>
      <c r="DC283" s="56">
        <f t="shared" ca="1" si="250"/>
        <v>5.8172555881439977E-2</v>
      </c>
      <c r="DD283" s="56">
        <f t="shared" ca="1" si="250"/>
        <v>5.8172555881439977E-2</v>
      </c>
      <c r="DE283" s="56">
        <f t="shared" ca="1" si="250"/>
        <v>5.8172555881439977E-2</v>
      </c>
      <c r="DF283" s="56">
        <f t="shared" ca="1" si="250"/>
        <v>5.8172555881439977E-2</v>
      </c>
      <c r="DG283" s="56">
        <f t="shared" ca="1" si="250"/>
        <v>5.8172555881439977E-2</v>
      </c>
      <c r="DH283" s="56">
        <f t="shared" ca="1" si="250"/>
        <v>0.11634511176287995</v>
      </c>
      <c r="DI283" s="56">
        <f t="shared" ca="1" si="250"/>
        <v>0.17451766764431995</v>
      </c>
      <c r="DJ283" s="56">
        <f t="shared" ca="1" si="250"/>
        <v>0.2908627794071999</v>
      </c>
      <c r="DK283" s="82">
        <f t="shared" ca="1" si="251"/>
        <v>0.5817255588143998</v>
      </c>
      <c r="DL283" s="82">
        <f t="shared" ca="1" si="251"/>
        <v>1.1634511176287996</v>
      </c>
      <c r="DM283" s="82">
        <f t="shared" ca="1" si="251"/>
        <v>2.3269022352575992</v>
      </c>
      <c r="DN283" s="82">
        <f t="shared" ca="1" si="251"/>
        <v>4.6538044705151984</v>
      </c>
      <c r="DO283" s="56">
        <f t="shared" ca="1" si="252"/>
        <v>8.4925563008968086E-2</v>
      </c>
      <c r="DP283" s="56">
        <f t="shared" ca="1" si="252"/>
        <v>4.6001346629857713E-2</v>
      </c>
      <c r="DQ283" s="56">
        <f t="shared" ca="1" si="252"/>
        <v>2.9053482082015396E-2</v>
      </c>
      <c r="DR283" s="56">
        <f t="shared" ca="1" si="252"/>
        <v>2.0073314893028816E-2</v>
      </c>
      <c r="DS283" s="56">
        <f t="shared" ca="1" si="252"/>
        <v>1.7664517105865359E-2</v>
      </c>
      <c r="DT283" s="56">
        <f t="shared" ca="1" si="252"/>
        <v>1.7664517105865359E-2</v>
      </c>
      <c r="DU283" s="56">
        <f t="shared" ca="1" si="252"/>
        <v>1.7664517105865359E-2</v>
      </c>
      <c r="DV283" s="56">
        <f t="shared" ca="1" si="252"/>
        <v>1.7664517105865359E-2</v>
      </c>
      <c r="DW283" s="56">
        <f t="shared" ca="1" si="252"/>
        <v>1.7664517105865359E-2</v>
      </c>
      <c r="DX283" s="56">
        <f t="shared" ca="1" si="252"/>
        <v>1.7664517105865359E-2</v>
      </c>
      <c r="DY283" s="56">
        <f t="shared" ca="1" si="252"/>
        <v>1.7664517105865359E-2</v>
      </c>
      <c r="DZ283" s="56">
        <f t="shared" ca="1" si="252"/>
        <v>3.5329034211730719E-2</v>
      </c>
      <c r="EA283" s="56">
        <f t="shared" ca="1" si="252"/>
        <v>5.2993551317596081E-2</v>
      </c>
      <c r="EB283" s="56">
        <f t="shared" ca="1" si="252"/>
        <v>8.8322585529326814E-2</v>
      </c>
      <c r="EC283" s="82">
        <f t="shared" ca="1" si="255"/>
        <v>0.17664517105865363</v>
      </c>
      <c r="ED283" s="82">
        <f t="shared" ca="1" si="255"/>
        <v>0.35329034211730725</v>
      </c>
      <c r="EE283" s="82">
        <f t="shared" ca="1" si="255"/>
        <v>0.70658068423461451</v>
      </c>
      <c r="EF283" s="82">
        <f t="shared" ca="1" si="255"/>
        <v>1.413161368469229</v>
      </c>
      <c r="EG283" s="56">
        <f t="shared" ca="1" si="253"/>
        <v>2.4572664781306427E-2</v>
      </c>
      <c r="EH283" s="56">
        <f t="shared" ca="1" si="253"/>
        <v>1.3310193423207647E-2</v>
      </c>
      <c r="EI283" s="56">
        <f t="shared" ca="1" si="253"/>
        <v>8.4064379514995676E-3</v>
      </c>
      <c r="EJ283" s="56">
        <f t="shared" ca="1" si="253"/>
        <v>5.8080844028542454E-3</v>
      </c>
      <c r="EK283" s="56">
        <f t="shared" ca="1" si="253"/>
        <v>5.1111142745117362E-3</v>
      </c>
      <c r="EL283" s="56">
        <f t="shared" ca="1" si="253"/>
        <v>5.1111142745117362E-3</v>
      </c>
      <c r="EM283" s="56">
        <f t="shared" ca="1" si="253"/>
        <v>5.1111142745117362E-3</v>
      </c>
      <c r="EN283" s="56">
        <f t="shared" ca="1" si="253"/>
        <v>5.1111142745117362E-3</v>
      </c>
      <c r="EO283" s="56">
        <f t="shared" ca="1" si="253"/>
        <v>5.1111142745117362E-3</v>
      </c>
      <c r="EP283" s="56">
        <f t="shared" ca="1" si="253"/>
        <v>5.1111142745117362E-3</v>
      </c>
      <c r="EQ283" s="56">
        <f t="shared" ca="1" si="253"/>
        <v>5.1111142745117362E-3</v>
      </c>
      <c r="ER283" s="56">
        <f t="shared" ca="1" si="253"/>
        <v>1.0222228549023472E-2</v>
      </c>
      <c r="ES283" s="56">
        <f t="shared" ca="1" si="253"/>
        <v>1.533334282353521E-2</v>
      </c>
      <c r="ET283" s="56">
        <f t="shared" ca="1" si="253"/>
        <v>2.5555571372558684E-2</v>
      </c>
      <c r="EU283" s="82">
        <f t="shared" ca="1" si="256"/>
        <v>5.1111142745117369E-2</v>
      </c>
      <c r="EV283" s="82">
        <f t="shared" ca="1" si="256"/>
        <v>0.10222228549023474</v>
      </c>
      <c r="EW283" s="82">
        <f t="shared" ca="1" si="256"/>
        <v>0.20444457098046948</v>
      </c>
      <c r="EX283" s="82">
        <f t="shared" ca="1" si="256"/>
        <v>0.40888914196093895</v>
      </c>
    </row>
    <row r="284" spans="19:154" x14ac:dyDescent="0.15">
      <c r="S284" s="56">
        <v>281</v>
      </c>
      <c r="T284" s="40">
        <f>引用信息!W303</f>
        <v>116.50588659255675</v>
      </c>
      <c r="U284" s="40">
        <f>引用信息!X303</f>
        <v>8.2877511860141144</v>
      </c>
      <c r="V284" s="40">
        <f>引用信息!Y303</f>
        <v>3.3087195899999986</v>
      </c>
      <c r="W284" s="40">
        <f>引用信息!Z303</f>
        <v>0.88766225763032791</v>
      </c>
      <c r="X284" s="40">
        <f>引用信息!AA303</f>
        <v>0.25683935817374987</v>
      </c>
      <c r="Y284" s="37">
        <f>IF(INT(求节点($J$4:$J$21,$I$4:$I$21,节奏总纲!AD284))&gt;$I$21,$I$21,INT(求节点($J$4:$J$21,$I$4:$I$21,节奏总纲!AD284)))</f>
        <v>18</v>
      </c>
      <c r="Z284" s="37">
        <f>IF(INT(求节点($J$4:$J$21,$I$4:$I$21,节奏总纲!AE284))&gt;$I$21,$I$21,INT(求节点($J$4:$J$21,$I$4:$I$21,节奏总纲!AE284)))</f>
        <v>18</v>
      </c>
      <c r="AA284" s="37">
        <f>IF(INT(求节点($J$4:$J$21,$I$4:$I$21,节奏总纲!AF284))&gt;$I$21,$I$21,INT(求节点($J$4:$J$21,$I$4:$I$21,节奏总纲!AF284)))</f>
        <v>18</v>
      </c>
      <c r="AB284" s="37">
        <f>IF(INT(求节点($J$4:$J$21,$I$4:$I$21,节奏总纲!AG284))&gt;$I$21,$I$21,INT(求节点($J$4:$J$21,$I$4:$I$21,节奏总纲!AG284)))</f>
        <v>18</v>
      </c>
      <c r="AC284" s="37">
        <f>IF(INT(求节点($J$4:$J$21,$I$4:$I$21,节奏总纲!AH284))&gt;$I$21,$I$21,INT(求节点($J$4:$J$21,$I$4:$I$21,节奏总纲!AH284)))</f>
        <v>18</v>
      </c>
      <c r="AD284" s="56">
        <f>('[2]功能-行军令'!F$7+'[2]功能-行军令'!F$14+24*60/'[2]功能-行军令'!$F$18)*'[2]功能-行军令'!$AJ$7</f>
        <v>27.599999999999998</v>
      </c>
      <c r="AE284" s="56">
        <f>('[2]功能-行军令'!G$7+'[2]功能-行军令'!G$14+24*60/'[2]功能-行军令'!$F$18)*'[2]功能-行军令'!$AJ$7</f>
        <v>40.199999999999996</v>
      </c>
      <c r="AF284" s="56">
        <f>('[2]功能-行军令'!H$7+'[2]功能-行军令'!H$14+24*60/'[2]功能-行军令'!$F$18)*'[2]功能-行军令'!$AJ$7</f>
        <v>54.6</v>
      </c>
      <c r="AG284" s="56">
        <f>('[2]功能-行军令'!I$7+'[2]功能-行军令'!I$14+24*60/'[2]功能-行军令'!$F$18)*'[2]功能-行军令'!$AJ$7</f>
        <v>61.8</v>
      </c>
      <c r="AH284" s="56">
        <f>('[2]功能-行军令'!J$7+'[2]功能-行军令'!J$14+24*60/'[2]功能-行军令'!$F$18)*'[2]功能-行军令'!$AJ$7</f>
        <v>61.8</v>
      </c>
      <c r="AI284" s="56"/>
      <c r="AK284" s="56"/>
      <c r="AL284" s="56">
        <v>281</v>
      </c>
      <c r="AM284" s="28">
        <f t="shared" ca="1" si="254"/>
        <v>5.8463328570815785</v>
      </c>
      <c r="AN284" s="28">
        <f t="shared" ca="1" si="254"/>
        <v>3.1667636309191876</v>
      </c>
      <c r="AO284" s="28">
        <f t="shared" ca="1" si="254"/>
        <v>2.00006124058054</v>
      </c>
      <c r="AP284" s="28">
        <f t="shared" ca="1" si="254"/>
        <v>1.3818604934920091</v>
      </c>
      <c r="AQ284" s="28">
        <f t="shared" ca="1" si="254"/>
        <v>1.2160372342729682</v>
      </c>
      <c r="AR284" s="28">
        <f t="shared" ca="1" si="254"/>
        <v>1.2160372342729682</v>
      </c>
      <c r="AS284" s="28">
        <f t="shared" ca="1" si="254"/>
        <v>1.2160372342729682</v>
      </c>
      <c r="AT284" s="28">
        <f t="shared" ca="1" si="254"/>
        <v>1.2160372342729682</v>
      </c>
      <c r="AU284" s="28">
        <f t="shared" ca="1" si="242"/>
        <v>1.2160372342729682</v>
      </c>
      <c r="AV284" s="28">
        <f t="shared" ca="1" si="257"/>
        <v>1.2160372342729682</v>
      </c>
      <c r="AW284" s="28">
        <f t="shared" ca="1" si="257"/>
        <v>1.2160372342729682</v>
      </c>
      <c r="AX284" s="28">
        <f t="shared" ca="1" si="257"/>
        <v>2.4320744685459363</v>
      </c>
      <c r="AY284" s="28">
        <f t="shared" ca="1" si="257"/>
        <v>3.6481117028189041</v>
      </c>
      <c r="AZ284" s="28">
        <f t="shared" ca="1" si="257"/>
        <v>6.08018617136484</v>
      </c>
      <c r="BA284" s="28">
        <f t="shared" ca="1" si="245"/>
        <v>12.16037234272968</v>
      </c>
      <c r="BB284" s="28">
        <f t="shared" ca="1" si="245"/>
        <v>24.32074468545936</v>
      </c>
      <c r="BC284" s="28">
        <f t="shared" ca="1" si="245"/>
        <v>48.64148937091872</v>
      </c>
      <c r="BD284" s="28">
        <f t="shared" ca="1" si="245"/>
        <v>97.282978741837439</v>
      </c>
      <c r="BE284" s="28"/>
      <c r="BF284" s="28">
        <f t="shared" ca="1" si="243"/>
        <v>215.47323634565896</v>
      </c>
      <c r="BG284" s="28"/>
      <c r="BI284" s="28"/>
      <c r="BJ284" s="28"/>
      <c r="BK284" s="28"/>
      <c r="BL284" s="56">
        <v>281</v>
      </c>
      <c r="BM284" s="56">
        <f t="shared" ref="BM284:BZ293" ca="1" si="258">IF(OFFSET($X$3,$S284,BM$1)&lt;BM$3,0,
OFFSET($S$3,$S284,BM$1)
*IFERROR(INDEX($K$49:$K$66,OFFSET($X$3,$S284,BM$1)-BM$3+1),0)
*OFFSET($AC$3,$S284,BM$1)
/(INDEX($D$4:$D$21,BM$3)
*INDEX($E$4:$E$21,BM$3)))</f>
        <v>4.9470191845454865</v>
      </c>
      <c r="BN284" s="56">
        <f t="shared" ca="1" si="258"/>
        <v>2.6796353916288052</v>
      </c>
      <c r="BO284" s="56">
        <f t="shared" ca="1" si="258"/>
        <v>1.6924012999760876</v>
      </c>
      <c r="BP284" s="56">
        <f t="shared" ca="1" si="258"/>
        <v>1.1692954436198422</v>
      </c>
      <c r="BQ284" s="56">
        <f t="shared" ca="1" si="258"/>
        <v>1.0289799903854613</v>
      </c>
      <c r="BR284" s="56">
        <f t="shared" ca="1" si="258"/>
        <v>1.0289799903854613</v>
      </c>
      <c r="BS284" s="56">
        <f t="shared" ca="1" si="258"/>
        <v>1.0289799903854613</v>
      </c>
      <c r="BT284" s="56">
        <f t="shared" ca="1" si="258"/>
        <v>1.0289799903854613</v>
      </c>
      <c r="BU284" s="56">
        <f t="shared" ca="1" si="258"/>
        <v>1.0289799903854613</v>
      </c>
      <c r="BV284" s="56">
        <f t="shared" ca="1" si="258"/>
        <v>1.0289799903854613</v>
      </c>
      <c r="BW284" s="56">
        <f t="shared" ca="1" si="258"/>
        <v>1.0289799903854613</v>
      </c>
      <c r="BX284" s="56">
        <f t="shared" ca="1" si="258"/>
        <v>2.0579599807709226</v>
      </c>
      <c r="BY284" s="56">
        <f t="shared" ca="1" si="258"/>
        <v>3.0869399711563834</v>
      </c>
      <c r="BZ284" s="56">
        <f t="shared" ca="1" si="258"/>
        <v>5.1448999519273055</v>
      </c>
      <c r="CA284" s="82">
        <f t="shared" ca="1" si="247"/>
        <v>10.289799903854611</v>
      </c>
      <c r="CB284" s="82">
        <f t="shared" ca="1" si="247"/>
        <v>20.579599807709222</v>
      </c>
      <c r="CC284" s="82">
        <f t="shared" ca="1" si="247"/>
        <v>41.159199615418444</v>
      </c>
      <c r="CD284" s="82">
        <f t="shared" ca="1" si="247"/>
        <v>82.318399230836889</v>
      </c>
      <c r="CE284" s="56">
        <f t="shared" ref="CE284:CR293" ca="1" si="259">IF(OFFSET($X$3,$S284,CE$1)&lt;CE$3,0,
OFFSET($S$3,$S284,CE$1)
*IFERROR(INDEX($K$49:$K$66,OFFSET($X$3,$S284,CE$1)-CE$3+1),0)
*OFFSET($AC$3,$S284,CE$1)
/(INDEX($D$4:$D$21,CE$3)
*INDEX($E$4:$E$21,CE$3)))</f>
        <v>0.51256553488887291</v>
      </c>
      <c r="CF284" s="56">
        <f t="shared" ca="1" si="259"/>
        <v>0.27763966473147278</v>
      </c>
      <c r="CG284" s="56">
        <f t="shared" ca="1" si="259"/>
        <v>0.17535136719882494</v>
      </c>
      <c r="CH284" s="56">
        <f t="shared" ca="1" si="259"/>
        <v>0.1211518537010063</v>
      </c>
      <c r="CI284" s="56">
        <f t="shared" ca="1" si="259"/>
        <v>0.10661363125688555</v>
      </c>
      <c r="CJ284" s="56">
        <f t="shared" ca="1" si="259"/>
        <v>0.10661363125688555</v>
      </c>
      <c r="CK284" s="56">
        <f t="shared" ca="1" si="259"/>
        <v>0.10661363125688555</v>
      </c>
      <c r="CL284" s="56">
        <f t="shared" ca="1" si="259"/>
        <v>0.10661363125688555</v>
      </c>
      <c r="CM284" s="56">
        <f t="shared" ca="1" si="259"/>
        <v>0.10661363125688555</v>
      </c>
      <c r="CN284" s="56">
        <f t="shared" ca="1" si="259"/>
        <v>0.10661363125688555</v>
      </c>
      <c r="CO284" s="56">
        <f t="shared" ca="1" si="259"/>
        <v>0.10661363125688555</v>
      </c>
      <c r="CP284" s="56">
        <f t="shared" ca="1" si="259"/>
        <v>0.21322726251377111</v>
      </c>
      <c r="CQ284" s="56">
        <f t="shared" ca="1" si="259"/>
        <v>0.31984089377065661</v>
      </c>
      <c r="CR284" s="56">
        <f t="shared" ca="1" si="259"/>
        <v>0.53306815628442783</v>
      </c>
      <c r="CS284" s="82">
        <f t="shared" ca="1" si="249"/>
        <v>1.0661363125688557</v>
      </c>
      <c r="CT284" s="82">
        <f t="shared" ca="1" si="249"/>
        <v>2.1322726251377113</v>
      </c>
      <c r="CU284" s="82">
        <f t="shared" ca="1" si="249"/>
        <v>4.2645452502754226</v>
      </c>
      <c r="CV284" s="82">
        <f t="shared" ca="1" si="249"/>
        <v>8.5290905005508453</v>
      </c>
      <c r="CW284" s="56">
        <f t="shared" ref="CW284:DJ293" ca="1" si="260">IF(OFFSET($X$3,$S284,CW$1)&lt;CW$3,0,
OFFSET($S$3,$S284,CW$1)
*IFERROR(INDEX($K$49:$K$66,OFFSET($X$3,$S284,CW$1)-CW$3+1),0)
*OFFSET($AC$3,$S284,CW$1)
/(INDEX($D$4:$D$21,CW$3)
*INDEX($E$4:$E$21,CW$3)))</f>
        <v>0.27793244555999991</v>
      </c>
      <c r="CX284" s="56">
        <f t="shared" ca="1" si="260"/>
        <v>0.15054674134499993</v>
      </c>
      <c r="CY284" s="56">
        <f t="shared" ca="1" si="260"/>
        <v>9.508215242842101E-2</v>
      </c>
      <c r="CZ284" s="56">
        <f t="shared" ca="1" si="260"/>
        <v>6.5693123495999969E-2</v>
      </c>
      <c r="DA284" s="56">
        <f t="shared" ca="1" si="260"/>
        <v>5.7809948676479976E-2</v>
      </c>
      <c r="DB284" s="56">
        <f t="shared" ca="1" si="260"/>
        <v>5.7809948676479976E-2</v>
      </c>
      <c r="DC284" s="56">
        <f t="shared" ca="1" si="260"/>
        <v>5.7809948676479976E-2</v>
      </c>
      <c r="DD284" s="56">
        <f t="shared" ca="1" si="260"/>
        <v>5.7809948676479976E-2</v>
      </c>
      <c r="DE284" s="56">
        <f t="shared" ca="1" si="260"/>
        <v>5.7809948676479976E-2</v>
      </c>
      <c r="DF284" s="56">
        <f t="shared" ca="1" si="260"/>
        <v>5.7809948676479976E-2</v>
      </c>
      <c r="DG284" s="56">
        <f t="shared" ca="1" si="260"/>
        <v>5.7809948676479976E-2</v>
      </c>
      <c r="DH284" s="56">
        <f t="shared" ca="1" si="260"/>
        <v>0.11561989735295995</v>
      </c>
      <c r="DI284" s="56">
        <f t="shared" ca="1" si="260"/>
        <v>0.17342984602943995</v>
      </c>
      <c r="DJ284" s="56">
        <f t="shared" ca="1" si="260"/>
        <v>0.28904974338239992</v>
      </c>
      <c r="DK284" s="82">
        <f t="shared" ca="1" si="251"/>
        <v>0.57809948676479983</v>
      </c>
      <c r="DL284" s="82">
        <f t="shared" ca="1" si="251"/>
        <v>1.1561989735295997</v>
      </c>
      <c r="DM284" s="82">
        <f t="shared" ca="1" si="251"/>
        <v>2.3123979470591993</v>
      </c>
      <c r="DN284" s="82">
        <f t="shared" ca="1" si="251"/>
        <v>4.6247958941183986</v>
      </c>
      <c r="DO284" s="56">
        <f t="shared" ref="DO284:EB293" ca="1" si="261">IF(OFFSET($X$3,$S284,DO$1)&lt;DO$3,0,
OFFSET($S$3,$S284,DO$1)
*IFERROR(INDEX($K$49:$K$66,OFFSET($X$3,$S284,DO$1)-DO$3+1),0)
*OFFSET($AC$3,$S284,DO$1)
/(INDEX($D$4:$D$21,DO$3)
*INDEX($E$4:$E$21,DO$3)))</f>
        <v>8.439619618700657E-2</v>
      </c>
      <c r="DP284" s="56">
        <f t="shared" ca="1" si="261"/>
        <v>4.5714606267961894E-2</v>
      </c>
      <c r="DQ284" s="56">
        <f t="shared" ca="1" si="261"/>
        <v>2.8872382906081195E-2</v>
      </c>
      <c r="DR284" s="56">
        <f t="shared" ca="1" si="261"/>
        <v>1.9948191826019732E-2</v>
      </c>
      <c r="DS284" s="56">
        <f t="shared" ca="1" si="261"/>
        <v>1.7554408806897369E-2</v>
      </c>
      <c r="DT284" s="56">
        <f t="shared" ca="1" si="261"/>
        <v>1.7554408806897369E-2</v>
      </c>
      <c r="DU284" s="56">
        <f t="shared" ca="1" si="261"/>
        <v>1.7554408806897369E-2</v>
      </c>
      <c r="DV284" s="56">
        <f t="shared" ca="1" si="261"/>
        <v>1.7554408806897369E-2</v>
      </c>
      <c r="DW284" s="56">
        <f t="shared" ca="1" si="261"/>
        <v>1.7554408806897369E-2</v>
      </c>
      <c r="DX284" s="56">
        <f t="shared" ca="1" si="261"/>
        <v>1.7554408806897369E-2</v>
      </c>
      <c r="DY284" s="56">
        <f t="shared" ca="1" si="261"/>
        <v>1.7554408806897369E-2</v>
      </c>
      <c r="DZ284" s="56">
        <f t="shared" ca="1" si="261"/>
        <v>3.5108817613794738E-2</v>
      </c>
      <c r="EA284" s="56">
        <f t="shared" ca="1" si="261"/>
        <v>5.2663226420692093E-2</v>
      </c>
      <c r="EB284" s="56">
        <f t="shared" ca="1" si="261"/>
        <v>8.7772044034486824E-2</v>
      </c>
      <c r="EC284" s="82">
        <f t="shared" ca="1" si="255"/>
        <v>0.17554408806897365</v>
      </c>
      <c r="ED284" s="82">
        <f t="shared" ca="1" si="255"/>
        <v>0.35108817613794729</v>
      </c>
      <c r="EE284" s="82">
        <f t="shared" ca="1" si="255"/>
        <v>0.70217635227589459</v>
      </c>
      <c r="EF284" s="82">
        <f t="shared" ca="1" si="255"/>
        <v>1.4043527045517892</v>
      </c>
      <c r="EG284" s="56">
        <f t="shared" ref="EG284:ET293" ca="1" si="262">IF(OFFSET($X$3,$S284,EG$1)&lt;EG$3,0,
OFFSET($S$3,$S284,EG$1)
*IFERROR(INDEX($K$49:$K$66,OFFSET($X$3,$S284,EG$1)-EG$3+1),0)
*OFFSET($AC$3,$S284,EG$1)
/(INDEX($D$4:$D$21,EG$3)
*INDEX($E$4:$E$21,EG$3)))</f>
        <v>2.4419495900211911E-2</v>
      </c>
      <c r="EH284" s="56">
        <f t="shared" ca="1" si="262"/>
        <v>1.3227226945948118E-2</v>
      </c>
      <c r="EI284" s="56">
        <f t="shared" ca="1" si="262"/>
        <v>8.3540380711251278E-3</v>
      </c>
      <c r="EJ284" s="56">
        <f t="shared" ca="1" si="262"/>
        <v>5.7718808491409963E-3</v>
      </c>
      <c r="EK284" s="56">
        <f t="shared" ca="1" si="262"/>
        <v>5.0792551472440776E-3</v>
      </c>
      <c r="EL284" s="56">
        <f t="shared" ca="1" si="262"/>
        <v>5.0792551472440776E-3</v>
      </c>
      <c r="EM284" s="56">
        <f t="shared" ca="1" si="262"/>
        <v>5.0792551472440776E-3</v>
      </c>
      <c r="EN284" s="56">
        <f t="shared" ca="1" si="262"/>
        <v>5.0792551472440776E-3</v>
      </c>
      <c r="EO284" s="56">
        <f t="shared" ca="1" si="262"/>
        <v>5.0792551472440776E-3</v>
      </c>
      <c r="EP284" s="56">
        <f t="shared" ca="1" si="262"/>
        <v>5.0792551472440776E-3</v>
      </c>
      <c r="EQ284" s="56">
        <f t="shared" ca="1" si="262"/>
        <v>5.0792551472440776E-3</v>
      </c>
      <c r="ER284" s="56">
        <f t="shared" ca="1" si="262"/>
        <v>1.0158510294488155E-2</v>
      </c>
      <c r="ES284" s="56">
        <f t="shared" ca="1" si="262"/>
        <v>1.5237765441732231E-2</v>
      </c>
      <c r="ET284" s="56">
        <f t="shared" ca="1" si="262"/>
        <v>2.539627573622039E-2</v>
      </c>
      <c r="EU284" s="82">
        <f t="shared" ca="1" si="256"/>
        <v>5.0792551472440779E-2</v>
      </c>
      <c r="EV284" s="82">
        <f t="shared" ca="1" si="256"/>
        <v>0.10158510294488156</v>
      </c>
      <c r="EW284" s="82">
        <f t="shared" ca="1" si="256"/>
        <v>0.20317020588976312</v>
      </c>
      <c r="EX284" s="82">
        <f t="shared" ca="1" si="256"/>
        <v>0.40634041177952623</v>
      </c>
    </row>
    <row r="285" spans="19:154" x14ac:dyDescent="0.15">
      <c r="S285" s="56">
        <v>282</v>
      </c>
      <c r="T285" s="40">
        <f>引用信息!W304</f>
        <v>115.77511490246006</v>
      </c>
      <c r="U285" s="40">
        <f>引用信息!X304</f>
        <v>8.2357670835928793</v>
      </c>
      <c r="V285" s="40">
        <f>引用信息!Y304</f>
        <v>3.2879659724999986</v>
      </c>
      <c r="W285" s="40">
        <f>引用信息!Z304</f>
        <v>0.88209448361293341</v>
      </c>
      <c r="X285" s="40">
        <f>引用信息!AA304</f>
        <v>0.25522835861531235</v>
      </c>
      <c r="Y285" s="37">
        <f>IF(INT(求节点($J$4:$J$21,$I$4:$I$21,节奏总纲!AD285))&gt;$I$21,$I$21,INT(求节点($J$4:$J$21,$I$4:$I$21,节奏总纲!AD285)))</f>
        <v>18</v>
      </c>
      <c r="Z285" s="37">
        <f>IF(INT(求节点($J$4:$J$21,$I$4:$I$21,节奏总纲!AE285))&gt;$I$21,$I$21,INT(求节点($J$4:$J$21,$I$4:$I$21,节奏总纲!AE285)))</f>
        <v>18</v>
      </c>
      <c r="AA285" s="37">
        <f>IF(INT(求节点($J$4:$J$21,$I$4:$I$21,节奏总纲!AF285))&gt;$I$21,$I$21,INT(求节点($J$4:$J$21,$I$4:$I$21,节奏总纲!AF285)))</f>
        <v>18</v>
      </c>
      <c r="AB285" s="37">
        <f>IF(INT(求节点($J$4:$J$21,$I$4:$I$21,节奏总纲!AG285))&gt;$I$21,$I$21,INT(求节点($J$4:$J$21,$I$4:$I$21,节奏总纲!AG285)))</f>
        <v>18</v>
      </c>
      <c r="AC285" s="37">
        <f>IF(INT(求节点($J$4:$J$21,$I$4:$I$21,节奏总纲!AH285))&gt;$I$21,$I$21,INT(求节点($J$4:$J$21,$I$4:$I$21,节奏总纲!AH285)))</f>
        <v>18</v>
      </c>
      <c r="AD285" s="56">
        <f>('[2]功能-行军令'!F$7+'[2]功能-行军令'!F$14+24*60/'[2]功能-行军令'!$F$18)*'[2]功能-行军令'!$AJ$7</f>
        <v>27.599999999999998</v>
      </c>
      <c r="AE285" s="56">
        <f>('[2]功能-行军令'!G$7+'[2]功能-行军令'!G$14+24*60/'[2]功能-行军令'!$F$18)*'[2]功能-行军令'!$AJ$7</f>
        <v>40.199999999999996</v>
      </c>
      <c r="AF285" s="56">
        <f>('[2]功能-行军令'!H$7+'[2]功能-行军令'!H$14+24*60/'[2]功能-行军令'!$F$18)*'[2]功能-行军令'!$AJ$7</f>
        <v>54.6</v>
      </c>
      <c r="AG285" s="56">
        <f>('[2]功能-行军令'!I$7+'[2]功能-行军令'!I$14+24*60/'[2]功能-行军令'!$F$18)*'[2]功能-行军令'!$AJ$7</f>
        <v>61.8</v>
      </c>
      <c r="AH285" s="56">
        <f>('[2]功能-行军令'!J$7+'[2]功能-行军令'!J$14+24*60/'[2]功能-行军令'!$F$18)*'[2]功能-行军令'!$AJ$7</f>
        <v>61.8</v>
      </c>
      <c r="AI285" s="56"/>
      <c r="AK285" s="56"/>
      <c r="AL285" s="56">
        <v>282</v>
      </c>
      <c r="AM285" s="28">
        <f t="shared" ref="AM285:AT294" ca="1" si="263">SUMIF($BM$3:$EX$3,AM$3,$BM285:$EX285)</f>
        <v>5.8096623104869796</v>
      </c>
      <c r="AN285" s="28">
        <f t="shared" ca="1" si="263"/>
        <v>3.1469004181804472</v>
      </c>
      <c r="AO285" s="28">
        <f t="shared" ca="1" si="263"/>
        <v>1.987516053587651</v>
      </c>
      <c r="AP285" s="28">
        <f t="shared" ca="1" si="263"/>
        <v>1.3731929097514679</v>
      </c>
      <c r="AQ285" s="28">
        <f t="shared" ca="1" si="263"/>
        <v>1.2084097605812918</v>
      </c>
      <c r="AR285" s="28">
        <f t="shared" ca="1" si="263"/>
        <v>1.2084097605812918</v>
      </c>
      <c r="AS285" s="28">
        <f t="shared" ca="1" si="263"/>
        <v>1.2084097605812918</v>
      </c>
      <c r="AT285" s="28">
        <f t="shared" ca="1" si="263"/>
        <v>1.2084097605812918</v>
      </c>
      <c r="AU285" s="28">
        <f t="shared" ca="1" si="242"/>
        <v>1.2084097605812918</v>
      </c>
      <c r="AV285" s="28">
        <f t="shared" ca="1" si="257"/>
        <v>1.2084097605812918</v>
      </c>
      <c r="AW285" s="28">
        <f t="shared" ca="1" si="257"/>
        <v>1.2084097605812918</v>
      </c>
      <c r="AX285" s="28">
        <f t="shared" ca="1" si="257"/>
        <v>2.4168195211625836</v>
      </c>
      <c r="AY285" s="28">
        <f t="shared" ca="1" si="257"/>
        <v>3.6252292817438745</v>
      </c>
      <c r="AZ285" s="28">
        <f t="shared" ca="1" si="257"/>
        <v>6.042048802906459</v>
      </c>
      <c r="BA285" s="28">
        <f t="shared" ca="1" si="245"/>
        <v>12.084097605812918</v>
      </c>
      <c r="BB285" s="28">
        <f t="shared" ca="1" si="245"/>
        <v>24.168195211625836</v>
      </c>
      <c r="BC285" s="28">
        <f t="shared" ca="1" si="245"/>
        <v>48.336390423251672</v>
      </c>
      <c r="BD285" s="28">
        <f t="shared" ca="1" si="245"/>
        <v>96.672780846503343</v>
      </c>
      <c r="BE285" s="28"/>
      <c r="BF285" s="28">
        <f t="shared" ca="1" si="243"/>
        <v>214.12170170908229</v>
      </c>
      <c r="BG285" s="28"/>
      <c r="BI285" s="28"/>
      <c r="BJ285" s="28"/>
      <c r="BK285" s="28"/>
      <c r="BL285" s="56">
        <v>282</v>
      </c>
      <c r="BM285" s="56">
        <f t="shared" ca="1" si="258"/>
        <v>4.9159894943198426</v>
      </c>
      <c r="BN285" s="56">
        <f t="shared" ca="1" si="258"/>
        <v>2.6628276427565813</v>
      </c>
      <c r="BO285" s="56">
        <f t="shared" ca="1" si="258"/>
        <v>1.6817858796357357</v>
      </c>
      <c r="BP285" s="56">
        <f t="shared" ca="1" si="258"/>
        <v>1.1619611532028717</v>
      </c>
      <c r="BQ285" s="56">
        <f t="shared" ca="1" si="258"/>
        <v>1.0225258148185272</v>
      </c>
      <c r="BR285" s="56">
        <f t="shared" ca="1" si="258"/>
        <v>1.0225258148185272</v>
      </c>
      <c r="BS285" s="56">
        <f t="shared" ca="1" si="258"/>
        <v>1.0225258148185272</v>
      </c>
      <c r="BT285" s="56">
        <f t="shared" ca="1" si="258"/>
        <v>1.0225258148185272</v>
      </c>
      <c r="BU285" s="56">
        <f t="shared" ca="1" si="258"/>
        <v>1.0225258148185272</v>
      </c>
      <c r="BV285" s="56">
        <f t="shared" ca="1" si="258"/>
        <v>1.0225258148185272</v>
      </c>
      <c r="BW285" s="56">
        <f t="shared" ca="1" si="258"/>
        <v>1.0225258148185272</v>
      </c>
      <c r="BX285" s="56">
        <f t="shared" ca="1" si="258"/>
        <v>2.0450516296370544</v>
      </c>
      <c r="BY285" s="56">
        <f t="shared" ca="1" si="258"/>
        <v>3.0675774444555812</v>
      </c>
      <c r="BZ285" s="56">
        <f t="shared" ca="1" si="258"/>
        <v>5.1126290740926361</v>
      </c>
      <c r="CA285" s="82">
        <f t="shared" ca="1" si="247"/>
        <v>10.225258148185272</v>
      </c>
      <c r="CB285" s="82">
        <f t="shared" ca="1" si="247"/>
        <v>20.450516296370544</v>
      </c>
      <c r="CC285" s="82">
        <f t="shared" ca="1" si="247"/>
        <v>40.901032592741089</v>
      </c>
      <c r="CD285" s="82">
        <f t="shared" ca="1" si="247"/>
        <v>81.802065185482178</v>
      </c>
      <c r="CE285" s="56">
        <f t="shared" ca="1" si="259"/>
        <v>0.50935051809297494</v>
      </c>
      <c r="CF285" s="56">
        <f t="shared" ca="1" si="259"/>
        <v>0.27589819730036141</v>
      </c>
      <c r="CG285" s="56">
        <f t="shared" ca="1" si="259"/>
        <v>0.17425149303180723</v>
      </c>
      <c r="CH285" s="56">
        <f t="shared" ca="1" si="259"/>
        <v>0.12039194064015769</v>
      </c>
      <c r="CI285" s="56">
        <f t="shared" ca="1" si="259"/>
        <v>0.10594490776333879</v>
      </c>
      <c r="CJ285" s="56">
        <f t="shared" ca="1" si="259"/>
        <v>0.10594490776333879</v>
      </c>
      <c r="CK285" s="56">
        <f t="shared" ca="1" si="259"/>
        <v>0.10594490776333879</v>
      </c>
      <c r="CL285" s="56">
        <f t="shared" ca="1" si="259"/>
        <v>0.10594490776333879</v>
      </c>
      <c r="CM285" s="56">
        <f t="shared" ca="1" si="259"/>
        <v>0.10594490776333879</v>
      </c>
      <c r="CN285" s="56">
        <f t="shared" ca="1" si="259"/>
        <v>0.10594490776333879</v>
      </c>
      <c r="CO285" s="56">
        <f t="shared" ca="1" si="259"/>
        <v>0.10594490776333879</v>
      </c>
      <c r="CP285" s="56">
        <f t="shared" ca="1" si="259"/>
        <v>0.21188981552667757</v>
      </c>
      <c r="CQ285" s="56">
        <f t="shared" ca="1" si="259"/>
        <v>0.31783472329001639</v>
      </c>
      <c r="CR285" s="56">
        <f t="shared" ca="1" si="259"/>
        <v>0.52972453881669401</v>
      </c>
      <c r="CS285" s="82">
        <f t="shared" ca="1" si="249"/>
        <v>1.059449077633388</v>
      </c>
      <c r="CT285" s="82">
        <f t="shared" ca="1" si="249"/>
        <v>2.1188981552667761</v>
      </c>
      <c r="CU285" s="82">
        <f t="shared" ca="1" si="249"/>
        <v>4.2377963105335521</v>
      </c>
      <c r="CV285" s="82">
        <f t="shared" ca="1" si="249"/>
        <v>8.4755926210671042</v>
      </c>
      <c r="CW285" s="56">
        <f t="shared" ca="1" si="260"/>
        <v>0.27618914168999992</v>
      </c>
      <c r="CX285" s="56">
        <f t="shared" ca="1" si="260"/>
        <v>0.14960245174874995</v>
      </c>
      <c r="CY285" s="56">
        <f t="shared" ca="1" si="260"/>
        <v>9.4485758999210495E-2</v>
      </c>
      <c r="CZ285" s="56">
        <f t="shared" ca="1" si="260"/>
        <v>6.5281069853999979E-2</v>
      </c>
      <c r="DA285" s="56">
        <f t="shared" ca="1" si="260"/>
        <v>5.7447341471519982E-2</v>
      </c>
      <c r="DB285" s="56">
        <f t="shared" ca="1" si="260"/>
        <v>5.7447341471519982E-2</v>
      </c>
      <c r="DC285" s="56">
        <f t="shared" ca="1" si="260"/>
        <v>5.7447341471519982E-2</v>
      </c>
      <c r="DD285" s="56">
        <f t="shared" ca="1" si="260"/>
        <v>5.7447341471519982E-2</v>
      </c>
      <c r="DE285" s="56">
        <f t="shared" ca="1" si="260"/>
        <v>5.7447341471519982E-2</v>
      </c>
      <c r="DF285" s="56">
        <f t="shared" ca="1" si="260"/>
        <v>5.7447341471519982E-2</v>
      </c>
      <c r="DG285" s="56">
        <f t="shared" ca="1" si="260"/>
        <v>5.7447341471519982E-2</v>
      </c>
      <c r="DH285" s="56">
        <f t="shared" ca="1" si="260"/>
        <v>0.11489468294303996</v>
      </c>
      <c r="DI285" s="56">
        <f t="shared" ca="1" si="260"/>
        <v>0.17234202441455992</v>
      </c>
      <c r="DJ285" s="56">
        <f t="shared" ca="1" si="260"/>
        <v>0.28723670735759993</v>
      </c>
      <c r="DK285" s="82">
        <f t="shared" ca="1" si="251"/>
        <v>0.57447341471519986</v>
      </c>
      <c r="DL285" s="82">
        <f t="shared" ca="1" si="251"/>
        <v>1.1489468294303997</v>
      </c>
      <c r="DM285" s="82">
        <f t="shared" ca="1" si="251"/>
        <v>2.2978936588607994</v>
      </c>
      <c r="DN285" s="82">
        <f t="shared" ca="1" si="251"/>
        <v>4.5957873177215989</v>
      </c>
      <c r="DO285" s="56">
        <f t="shared" ca="1" si="261"/>
        <v>8.3866829365045067E-2</v>
      </c>
      <c r="DP285" s="56">
        <f t="shared" ca="1" si="261"/>
        <v>4.5427865906066074E-2</v>
      </c>
      <c r="DQ285" s="56">
        <f t="shared" ca="1" si="261"/>
        <v>2.8691283730146996E-2</v>
      </c>
      <c r="DR285" s="56">
        <f t="shared" ca="1" si="261"/>
        <v>1.9823068759010649E-2</v>
      </c>
      <c r="DS285" s="56">
        <f t="shared" ca="1" si="261"/>
        <v>1.7444300507929375E-2</v>
      </c>
      <c r="DT285" s="56">
        <f t="shared" ca="1" si="261"/>
        <v>1.7444300507929375E-2</v>
      </c>
      <c r="DU285" s="56">
        <f t="shared" ca="1" si="261"/>
        <v>1.7444300507929375E-2</v>
      </c>
      <c r="DV285" s="56">
        <f t="shared" ca="1" si="261"/>
        <v>1.7444300507929375E-2</v>
      </c>
      <c r="DW285" s="56">
        <f t="shared" ca="1" si="261"/>
        <v>1.7444300507929375E-2</v>
      </c>
      <c r="DX285" s="56">
        <f t="shared" ca="1" si="261"/>
        <v>1.7444300507929375E-2</v>
      </c>
      <c r="DY285" s="56">
        <f t="shared" ca="1" si="261"/>
        <v>1.7444300507929375E-2</v>
      </c>
      <c r="DZ285" s="56">
        <f t="shared" ca="1" si="261"/>
        <v>3.488860101585875E-2</v>
      </c>
      <c r="EA285" s="56">
        <f t="shared" ca="1" si="261"/>
        <v>5.2332901523788111E-2</v>
      </c>
      <c r="EB285" s="56">
        <f t="shared" ca="1" si="261"/>
        <v>8.7221502539646861E-2</v>
      </c>
      <c r="EC285" s="82">
        <f t="shared" ca="1" si="255"/>
        <v>0.17444300507929372</v>
      </c>
      <c r="ED285" s="82">
        <f t="shared" ca="1" si="255"/>
        <v>0.34888601015858745</v>
      </c>
      <c r="EE285" s="82">
        <f t="shared" ca="1" si="255"/>
        <v>0.69777202031717489</v>
      </c>
      <c r="EF285" s="82">
        <f t="shared" ca="1" si="255"/>
        <v>1.3955440406343498</v>
      </c>
      <c r="EG285" s="56">
        <f t="shared" ca="1" si="262"/>
        <v>2.4266327019117389E-2</v>
      </c>
      <c r="EH285" s="56">
        <f t="shared" ca="1" si="262"/>
        <v>1.3144260468688586E-2</v>
      </c>
      <c r="EI285" s="56">
        <f t="shared" ca="1" si="262"/>
        <v>8.3016381907506862E-3</v>
      </c>
      <c r="EJ285" s="56">
        <f t="shared" ca="1" si="262"/>
        <v>5.7356772954277454E-3</v>
      </c>
      <c r="EK285" s="56">
        <f t="shared" ca="1" si="262"/>
        <v>5.0473960199764172E-3</v>
      </c>
      <c r="EL285" s="56">
        <f t="shared" ca="1" si="262"/>
        <v>5.0473960199764172E-3</v>
      </c>
      <c r="EM285" s="56">
        <f t="shared" ca="1" si="262"/>
        <v>5.0473960199764172E-3</v>
      </c>
      <c r="EN285" s="56">
        <f t="shared" ca="1" si="262"/>
        <v>5.0473960199764172E-3</v>
      </c>
      <c r="EO285" s="56">
        <f t="shared" ca="1" si="262"/>
        <v>5.0473960199764172E-3</v>
      </c>
      <c r="EP285" s="56">
        <f t="shared" ca="1" si="262"/>
        <v>5.0473960199764172E-3</v>
      </c>
      <c r="EQ285" s="56">
        <f t="shared" ca="1" si="262"/>
        <v>5.0473960199764172E-3</v>
      </c>
      <c r="ER285" s="56">
        <f t="shared" ca="1" si="262"/>
        <v>1.0094792039952834E-2</v>
      </c>
      <c r="ES285" s="56">
        <f t="shared" ca="1" si="262"/>
        <v>1.5142188059929248E-2</v>
      </c>
      <c r="ET285" s="56">
        <f t="shared" ca="1" si="262"/>
        <v>2.5236980099882084E-2</v>
      </c>
      <c r="EU285" s="82">
        <f t="shared" ca="1" si="256"/>
        <v>5.0473960199764169E-2</v>
      </c>
      <c r="EV285" s="82">
        <f t="shared" ca="1" si="256"/>
        <v>0.10094792039952834</v>
      </c>
      <c r="EW285" s="82">
        <f t="shared" ca="1" si="256"/>
        <v>0.20189584079905668</v>
      </c>
      <c r="EX285" s="82">
        <f t="shared" ca="1" si="256"/>
        <v>0.40379168159811335</v>
      </c>
    </row>
    <row r="286" spans="19:154" x14ac:dyDescent="0.15">
      <c r="S286" s="56">
        <v>283</v>
      </c>
      <c r="T286" s="40">
        <f>引用信息!W305</f>
        <v>115.04434321236339</v>
      </c>
      <c r="U286" s="40">
        <f>引用信息!X305</f>
        <v>8.1837829811716443</v>
      </c>
      <c r="V286" s="40">
        <f>引用信息!Y305</f>
        <v>3.2672123549999985</v>
      </c>
      <c r="W286" s="40">
        <f>引用信息!Z305</f>
        <v>0.87652670959553891</v>
      </c>
      <c r="X286" s="40">
        <f>引用信息!AA305</f>
        <v>0.25361735905687488</v>
      </c>
      <c r="Y286" s="37">
        <f>IF(INT(求节点($J$4:$J$21,$I$4:$I$21,节奏总纲!AD286))&gt;$I$21,$I$21,INT(求节点($J$4:$J$21,$I$4:$I$21,节奏总纲!AD286)))</f>
        <v>18</v>
      </c>
      <c r="Z286" s="37">
        <f>IF(INT(求节点($J$4:$J$21,$I$4:$I$21,节奏总纲!AE286))&gt;$I$21,$I$21,INT(求节点($J$4:$J$21,$I$4:$I$21,节奏总纲!AE286)))</f>
        <v>18</v>
      </c>
      <c r="AA286" s="37">
        <f>IF(INT(求节点($J$4:$J$21,$I$4:$I$21,节奏总纲!AF286))&gt;$I$21,$I$21,INT(求节点($J$4:$J$21,$I$4:$I$21,节奏总纲!AF286)))</f>
        <v>18</v>
      </c>
      <c r="AB286" s="37">
        <f>IF(INT(求节点($J$4:$J$21,$I$4:$I$21,节奏总纲!AG286))&gt;$I$21,$I$21,INT(求节点($J$4:$J$21,$I$4:$I$21,节奏总纲!AG286)))</f>
        <v>18</v>
      </c>
      <c r="AC286" s="37">
        <f>IF(INT(求节点($J$4:$J$21,$I$4:$I$21,节奏总纲!AH286))&gt;$I$21,$I$21,INT(求节点($J$4:$J$21,$I$4:$I$21,节奏总纲!AH286)))</f>
        <v>18</v>
      </c>
      <c r="AD286" s="56">
        <f>('[2]功能-行军令'!F$7+'[2]功能-行军令'!F$14+24*60/'[2]功能-行军令'!$F$18)*'[2]功能-行军令'!$AJ$7</f>
        <v>27.599999999999998</v>
      </c>
      <c r="AE286" s="56">
        <f>('[2]功能-行军令'!G$7+'[2]功能-行军令'!G$14+24*60/'[2]功能-行军令'!$F$18)*'[2]功能-行军令'!$AJ$7</f>
        <v>40.199999999999996</v>
      </c>
      <c r="AF286" s="56">
        <f>('[2]功能-行军令'!H$7+'[2]功能-行军令'!H$14+24*60/'[2]功能-行军令'!$F$18)*'[2]功能-行军令'!$AJ$7</f>
        <v>54.6</v>
      </c>
      <c r="AG286" s="56">
        <f>('[2]功能-行军令'!I$7+'[2]功能-行军令'!I$14+24*60/'[2]功能-行军令'!$F$18)*'[2]功能-行军令'!$AJ$7</f>
        <v>61.8</v>
      </c>
      <c r="AH286" s="56">
        <f>('[2]功能-行军令'!J$7+'[2]功能-行军令'!J$14+24*60/'[2]功能-行军令'!$F$18)*'[2]功能-行军令'!$AJ$7</f>
        <v>61.8</v>
      </c>
      <c r="AI286" s="56"/>
      <c r="AK286" s="56"/>
      <c r="AL286" s="56">
        <v>283</v>
      </c>
      <c r="AM286" s="28">
        <f t="shared" ca="1" si="263"/>
        <v>5.7729917638923824</v>
      </c>
      <c r="AN286" s="28">
        <f t="shared" ca="1" si="263"/>
        <v>3.1270372054417073</v>
      </c>
      <c r="AO286" s="28">
        <f t="shared" ca="1" si="263"/>
        <v>1.9749708665947625</v>
      </c>
      <c r="AP286" s="28">
        <f t="shared" ca="1" si="263"/>
        <v>1.3645253260109267</v>
      </c>
      <c r="AQ286" s="28">
        <f t="shared" ca="1" si="263"/>
        <v>1.2007822868896154</v>
      </c>
      <c r="AR286" s="28">
        <f t="shared" ca="1" si="263"/>
        <v>1.2007822868896154</v>
      </c>
      <c r="AS286" s="28">
        <f t="shared" ca="1" si="263"/>
        <v>1.2007822868896154</v>
      </c>
      <c r="AT286" s="28">
        <f t="shared" ca="1" si="263"/>
        <v>1.2007822868896154</v>
      </c>
      <c r="AU286" s="28">
        <f t="shared" ca="1" si="242"/>
        <v>1.2007822868896154</v>
      </c>
      <c r="AV286" s="28">
        <f t="shared" ca="1" si="257"/>
        <v>1.2007822868896154</v>
      </c>
      <c r="AW286" s="28">
        <f t="shared" ca="1" si="257"/>
        <v>1.2007822868896154</v>
      </c>
      <c r="AX286" s="28">
        <f t="shared" ca="1" si="257"/>
        <v>2.4015645737792308</v>
      </c>
      <c r="AY286" s="28">
        <f t="shared" ca="1" si="257"/>
        <v>3.6023468606688467</v>
      </c>
      <c r="AZ286" s="28">
        <f t="shared" ca="1" si="257"/>
        <v>6.003911434448078</v>
      </c>
      <c r="BA286" s="28">
        <f t="shared" ca="1" si="245"/>
        <v>12.007822868896156</v>
      </c>
      <c r="BB286" s="28">
        <f t="shared" ca="1" si="245"/>
        <v>24.015645737792312</v>
      </c>
      <c r="BC286" s="28">
        <f t="shared" ca="1" si="245"/>
        <v>48.031291475584624</v>
      </c>
      <c r="BD286" s="28">
        <f t="shared" ca="1" si="245"/>
        <v>96.062582951169247</v>
      </c>
      <c r="BE286" s="28"/>
      <c r="BF286" s="28">
        <f t="shared" ca="1" si="243"/>
        <v>212.77016707250559</v>
      </c>
      <c r="BG286" s="28"/>
      <c r="BI286" s="28"/>
      <c r="BJ286" s="28"/>
      <c r="BK286" s="28"/>
      <c r="BL286" s="56">
        <v>283</v>
      </c>
      <c r="BM286" s="56">
        <f t="shared" ca="1" si="258"/>
        <v>4.8849598040941995</v>
      </c>
      <c r="BN286" s="56">
        <f t="shared" ca="1" si="258"/>
        <v>2.646019893884358</v>
      </c>
      <c r="BO286" s="56">
        <f t="shared" ca="1" si="258"/>
        <v>1.671170459295384</v>
      </c>
      <c r="BP286" s="56">
        <f t="shared" ca="1" si="258"/>
        <v>1.1546268627859015</v>
      </c>
      <c r="BQ286" s="56">
        <f t="shared" ca="1" si="258"/>
        <v>1.0160716392515934</v>
      </c>
      <c r="BR286" s="56">
        <f t="shared" ca="1" si="258"/>
        <v>1.0160716392515934</v>
      </c>
      <c r="BS286" s="56">
        <f t="shared" ca="1" si="258"/>
        <v>1.0160716392515934</v>
      </c>
      <c r="BT286" s="56">
        <f t="shared" ca="1" si="258"/>
        <v>1.0160716392515934</v>
      </c>
      <c r="BU286" s="56">
        <f t="shared" ca="1" si="258"/>
        <v>1.0160716392515934</v>
      </c>
      <c r="BV286" s="56">
        <f t="shared" ca="1" si="258"/>
        <v>1.0160716392515934</v>
      </c>
      <c r="BW286" s="56">
        <f t="shared" ca="1" si="258"/>
        <v>1.0160716392515934</v>
      </c>
      <c r="BX286" s="56">
        <f t="shared" ca="1" si="258"/>
        <v>2.0321432785031868</v>
      </c>
      <c r="BY286" s="56">
        <f t="shared" ca="1" si="258"/>
        <v>3.0482149177547799</v>
      </c>
      <c r="BZ286" s="56">
        <f t="shared" ca="1" si="258"/>
        <v>5.0803581962579667</v>
      </c>
      <c r="CA286" s="82">
        <f t="shared" ca="1" si="247"/>
        <v>10.160716392515933</v>
      </c>
      <c r="CB286" s="82">
        <f t="shared" ca="1" si="247"/>
        <v>20.321432785031867</v>
      </c>
      <c r="CC286" s="82">
        <f t="shared" ca="1" si="247"/>
        <v>40.642865570063734</v>
      </c>
      <c r="CD286" s="82">
        <f t="shared" ca="1" si="247"/>
        <v>81.285731140127467</v>
      </c>
      <c r="CE286" s="56">
        <f t="shared" ca="1" si="259"/>
        <v>0.50613550129707707</v>
      </c>
      <c r="CF286" s="56">
        <f t="shared" ca="1" si="259"/>
        <v>0.27415672986925005</v>
      </c>
      <c r="CG286" s="56">
        <f t="shared" ca="1" si="259"/>
        <v>0.17315161886478952</v>
      </c>
      <c r="CH286" s="56">
        <f t="shared" ca="1" si="259"/>
        <v>0.1196320275793091</v>
      </c>
      <c r="CI286" s="56">
        <f t="shared" ca="1" si="259"/>
        <v>0.10527618426979203</v>
      </c>
      <c r="CJ286" s="56">
        <f t="shared" ca="1" si="259"/>
        <v>0.10527618426979203</v>
      </c>
      <c r="CK286" s="56">
        <f t="shared" ca="1" si="259"/>
        <v>0.10527618426979203</v>
      </c>
      <c r="CL286" s="56">
        <f t="shared" ca="1" si="259"/>
        <v>0.10527618426979203</v>
      </c>
      <c r="CM286" s="56">
        <f t="shared" ca="1" si="259"/>
        <v>0.10527618426979203</v>
      </c>
      <c r="CN286" s="56">
        <f t="shared" ca="1" si="259"/>
        <v>0.10527618426979203</v>
      </c>
      <c r="CO286" s="56">
        <f t="shared" ca="1" si="259"/>
        <v>0.10527618426979203</v>
      </c>
      <c r="CP286" s="56">
        <f t="shared" ca="1" si="259"/>
        <v>0.21055236853958406</v>
      </c>
      <c r="CQ286" s="56">
        <f t="shared" ca="1" si="259"/>
        <v>0.31582855280937605</v>
      </c>
      <c r="CR286" s="56">
        <f t="shared" ca="1" si="259"/>
        <v>0.52638092134896008</v>
      </c>
      <c r="CS286" s="82">
        <f t="shared" ca="1" si="249"/>
        <v>1.0527618426979202</v>
      </c>
      <c r="CT286" s="82">
        <f t="shared" ca="1" si="249"/>
        <v>2.1055236853958403</v>
      </c>
      <c r="CU286" s="82">
        <f t="shared" ca="1" si="249"/>
        <v>4.2110473707916807</v>
      </c>
      <c r="CV286" s="82">
        <f t="shared" ca="1" si="249"/>
        <v>8.4220947415833614</v>
      </c>
      <c r="CW286" s="56">
        <f t="shared" ca="1" si="260"/>
        <v>0.27444583781999987</v>
      </c>
      <c r="CX286" s="56">
        <f t="shared" ca="1" si="260"/>
        <v>0.14865816215249994</v>
      </c>
      <c r="CY286" s="56">
        <f t="shared" ca="1" si="260"/>
        <v>9.3889365569999966E-2</v>
      </c>
      <c r="CZ286" s="56">
        <f t="shared" ca="1" si="260"/>
        <v>6.4869016211999961E-2</v>
      </c>
      <c r="DA286" s="56">
        <f t="shared" ca="1" si="260"/>
        <v>5.7084734266559974E-2</v>
      </c>
      <c r="DB286" s="56">
        <f t="shared" ca="1" si="260"/>
        <v>5.7084734266559974E-2</v>
      </c>
      <c r="DC286" s="56">
        <f t="shared" ca="1" si="260"/>
        <v>5.7084734266559974E-2</v>
      </c>
      <c r="DD286" s="56">
        <f t="shared" ca="1" si="260"/>
        <v>5.7084734266559974E-2</v>
      </c>
      <c r="DE286" s="56">
        <f t="shared" ca="1" si="260"/>
        <v>5.7084734266559974E-2</v>
      </c>
      <c r="DF286" s="56">
        <f t="shared" ca="1" si="260"/>
        <v>5.7084734266559974E-2</v>
      </c>
      <c r="DG286" s="56">
        <f t="shared" ca="1" si="260"/>
        <v>5.7084734266559974E-2</v>
      </c>
      <c r="DH286" s="56">
        <f t="shared" ca="1" si="260"/>
        <v>0.11416946853311995</v>
      </c>
      <c r="DI286" s="56">
        <f t="shared" ca="1" si="260"/>
        <v>0.17125420279967993</v>
      </c>
      <c r="DJ286" s="56">
        <f t="shared" ca="1" si="260"/>
        <v>0.28542367133279989</v>
      </c>
      <c r="DK286" s="82">
        <f t="shared" ca="1" si="251"/>
        <v>0.57084734266559978</v>
      </c>
      <c r="DL286" s="82">
        <f t="shared" ca="1" si="251"/>
        <v>1.1416946853311996</v>
      </c>
      <c r="DM286" s="82">
        <f t="shared" ca="1" si="251"/>
        <v>2.2833893706623991</v>
      </c>
      <c r="DN286" s="82">
        <f t="shared" ca="1" si="251"/>
        <v>4.5667787413247982</v>
      </c>
      <c r="DO286" s="56">
        <f t="shared" ca="1" si="261"/>
        <v>8.3337462543083551E-2</v>
      </c>
      <c r="DP286" s="56">
        <f t="shared" ca="1" si="261"/>
        <v>4.5141125544170262E-2</v>
      </c>
      <c r="DQ286" s="56">
        <f t="shared" ca="1" si="261"/>
        <v>2.8510184554212795E-2</v>
      </c>
      <c r="DR286" s="56">
        <f t="shared" ca="1" si="261"/>
        <v>1.9697945692001565E-2</v>
      </c>
      <c r="DS286" s="56">
        <f t="shared" ca="1" si="261"/>
        <v>1.7334192208961381E-2</v>
      </c>
      <c r="DT286" s="56">
        <f t="shared" ca="1" si="261"/>
        <v>1.7334192208961381E-2</v>
      </c>
      <c r="DU286" s="56">
        <f t="shared" ca="1" si="261"/>
        <v>1.7334192208961381E-2</v>
      </c>
      <c r="DV286" s="56">
        <f t="shared" ca="1" si="261"/>
        <v>1.7334192208961381E-2</v>
      </c>
      <c r="DW286" s="56">
        <f t="shared" ca="1" si="261"/>
        <v>1.7334192208961381E-2</v>
      </c>
      <c r="DX286" s="56">
        <f t="shared" ca="1" si="261"/>
        <v>1.7334192208961381E-2</v>
      </c>
      <c r="DY286" s="56">
        <f t="shared" ca="1" si="261"/>
        <v>1.7334192208961381E-2</v>
      </c>
      <c r="DZ286" s="56">
        <f t="shared" ca="1" si="261"/>
        <v>3.4668384417922762E-2</v>
      </c>
      <c r="EA286" s="56">
        <f t="shared" ca="1" si="261"/>
        <v>5.200257662688413E-2</v>
      </c>
      <c r="EB286" s="56">
        <f t="shared" ca="1" si="261"/>
        <v>8.6670961044806885E-2</v>
      </c>
      <c r="EC286" s="82">
        <f t="shared" ca="1" si="255"/>
        <v>0.17334192208961377</v>
      </c>
      <c r="ED286" s="82">
        <f t="shared" ca="1" si="255"/>
        <v>0.34668384417922754</v>
      </c>
      <c r="EE286" s="82">
        <f t="shared" ca="1" si="255"/>
        <v>0.69336768835845508</v>
      </c>
      <c r="EF286" s="82">
        <f t="shared" ca="1" si="255"/>
        <v>1.3867353767169102</v>
      </c>
      <c r="EG286" s="56">
        <f t="shared" ca="1" si="262"/>
        <v>2.4113158138022874E-2</v>
      </c>
      <c r="EH286" s="56">
        <f t="shared" ca="1" si="262"/>
        <v>1.3061293991429057E-2</v>
      </c>
      <c r="EI286" s="56">
        <f t="shared" ca="1" si="262"/>
        <v>8.2492383103762463E-3</v>
      </c>
      <c r="EJ286" s="56">
        <f t="shared" ca="1" si="262"/>
        <v>5.6994737417144963E-3</v>
      </c>
      <c r="EK286" s="56">
        <f t="shared" ca="1" si="262"/>
        <v>5.0155368927087577E-3</v>
      </c>
      <c r="EL286" s="56">
        <f t="shared" ca="1" si="262"/>
        <v>5.0155368927087577E-3</v>
      </c>
      <c r="EM286" s="56">
        <f t="shared" ca="1" si="262"/>
        <v>5.0155368927087577E-3</v>
      </c>
      <c r="EN286" s="56">
        <f t="shared" ca="1" si="262"/>
        <v>5.0155368927087577E-3</v>
      </c>
      <c r="EO286" s="56">
        <f t="shared" ca="1" si="262"/>
        <v>5.0155368927087577E-3</v>
      </c>
      <c r="EP286" s="56">
        <f t="shared" ca="1" si="262"/>
        <v>5.0155368927087577E-3</v>
      </c>
      <c r="EQ286" s="56">
        <f t="shared" ca="1" si="262"/>
        <v>5.0155368927087577E-3</v>
      </c>
      <c r="ER286" s="56">
        <f t="shared" ca="1" si="262"/>
        <v>1.0031073785417515E-2</v>
      </c>
      <c r="ES286" s="56">
        <f t="shared" ca="1" si="262"/>
        <v>1.5046610678126272E-2</v>
      </c>
      <c r="ET286" s="56">
        <f t="shared" ca="1" si="262"/>
        <v>2.507768446354379E-2</v>
      </c>
      <c r="EU286" s="82">
        <f t="shared" ca="1" si="256"/>
        <v>5.0155368927087579E-2</v>
      </c>
      <c r="EV286" s="82">
        <f t="shared" ca="1" si="256"/>
        <v>0.10031073785417516</v>
      </c>
      <c r="EW286" s="82">
        <f t="shared" ca="1" si="256"/>
        <v>0.20062147570835032</v>
      </c>
      <c r="EX286" s="82">
        <f t="shared" ca="1" si="256"/>
        <v>0.40124295141670063</v>
      </c>
    </row>
    <row r="287" spans="19:154" x14ac:dyDescent="0.15">
      <c r="S287" s="56">
        <v>284</v>
      </c>
      <c r="T287" s="40">
        <f>引用信息!W306</f>
        <v>114.3135715222667</v>
      </c>
      <c r="U287" s="40">
        <f>引用信息!X306</f>
        <v>8.1317988787504092</v>
      </c>
      <c r="V287" s="40">
        <f>引用信息!Y306</f>
        <v>3.2464587374999985</v>
      </c>
      <c r="W287" s="40">
        <f>引用信息!Z306</f>
        <v>0.87095893557814441</v>
      </c>
      <c r="X287" s="40">
        <f>引用信息!AA306</f>
        <v>0.25200635949843736</v>
      </c>
      <c r="Y287" s="37">
        <f>IF(INT(求节点($J$4:$J$21,$I$4:$I$21,节奏总纲!AD287))&gt;$I$21,$I$21,INT(求节点($J$4:$J$21,$I$4:$I$21,节奏总纲!AD287)))</f>
        <v>18</v>
      </c>
      <c r="Z287" s="37">
        <f>IF(INT(求节点($J$4:$J$21,$I$4:$I$21,节奏总纲!AE287))&gt;$I$21,$I$21,INT(求节点($J$4:$J$21,$I$4:$I$21,节奏总纲!AE287)))</f>
        <v>18</v>
      </c>
      <c r="AA287" s="37">
        <f>IF(INT(求节点($J$4:$J$21,$I$4:$I$21,节奏总纲!AF287))&gt;$I$21,$I$21,INT(求节点($J$4:$J$21,$I$4:$I$21,节奏总纲!AF287)))</f>
        <v>18</v>
      </c>
      <c r="AB287" s="37">
        <f>IF(INT(求节点($J$4:$J$21,$I$4:$I$21,节奏总纲!AG287))&gt;$I$21,$I$21,INT(求节点($J$4:$J$21,$I$4:$I$21,节奏总纲!AG287)))</f>
        <v>18</v>
      </c>
      <c r="AC287" s="37">
        <f>IF(INT(求节点($J$4:$J$21,$I$4:$I$21,节奏总纲!AH287))&gt;$I$21,$I$21,INT(求节点($J$4:$J$21,$I$4:$I$21,节奏总纲!AH287)))</f>
        <v>18</v>
      </c>
      <c r="AD287" s="56">
        <f>('[2]功能-行军令'!F$7+'[2]功能-行军令'!F$14+24*60/'[2]功能-行军令'!$F$18)*'[2]功能-行军令'!$AJ$7</f>
        <v>27.599999999999998</v>
      </c>
      <c r="AE287" s="56">
        <f>('[2]功能-行军令'!G$7+'[2]功能-行军令'!G$14+24*60/'[2]功能-行军令'!$F$18)*'[2]功能-行军令'!$AJ$7</f>
        <v>40.199999999999996</v>
      </c>
      <c r="AF287" s="56">
        <f>('[2]功能-行军令'!H$7+'[2]功能-行军令'!H$14+24*60/'[2]功能-行军令'!$F$18)*'[2]功能-行军令'!$AJ$7</f>
        <v>54.6</v>
      </c>
      <c r="AG287" s="56">
        <f>('[2]功能-行军令'!I$7+'[2]功能-行军令'!I$14+24*60/'[2]功能-行军令'!$F$18)*'[2]功能-行军令'!$AJ$7</f>
        <v>61.8</v>
      </c>
      <c r="AH287" s="56">
        <f>('[2]功能-行军令'!J$7+'[2]功能-行军令'!J$14+24*60/'[2]功能-行军令'!$F$18)*'[2]功能-行军令'!$AJ$7</f>
        <v>61.8</v>
      </c>
      <c r="AI287" s="56"/>
      <c r="AK287" s="56"/>
      <c r="AL287" s="56">
        <v>284</v>
      </c>
      <c r="AM287" s="28">
        <f t="shared" ca="1" si="263"/>
        <v>5.7363212172977844</v>
      </c>
      <c r="AN287" s="28">
        <f t="shared" ca="1" si="263"/>
        <v>3.1071739927029669</v>
      </c>
      <c r="AO287" s="28">
        <f t="shared" ca="1" si="263"/>
        <v>1.9624256796018735</v>
      </c>
      <c r="AP287" s="28">
        <f t="shared" ca="1" si="263"/>
        <v>1.3558577422703855</v>
      </c>
      <c r="AQ287" s="28">
        <f t="shared" ca="1" si="263"/>
        <v>1.1931548131979393</v>
      </c>
      <c r="AR287" s="28">
        <f t="shared" ca="1" si="263"/>
        <v>1.1931548131979393</v>
      </c>
      <c r="AS287" s="28">
        <f t="shared" ca="1" si="263"/>
        <v>1.1931548131979393</v>
      </c>
      <c r="AT287" s="28">
        <f t="shared" ca="1" si="263"/>
        <v>1.1931548131979393</v>
      </c>
      <c r="AU287" s="28">
        <f t="shared" ca="1" si="242"/>
        <v>1.1931548131979393</v>
      </c>
      <c r="AV287" s="28">
        <f t="shared" ca="1" si="257"/>
        <v>1.1931548131979393</v>
      </c>
      <c r="AW287" s="28">
        <f t="shared" ca="1" si="257"/>
        <v>1.1931548131979393</v>
      </c>
      <c r="AX287" s="28">
        <f t="shared" ca="1" si="257"/>
        <v>2.3863096263958785</v>
      </c>
      <c r="AY287" s="28">
        <f t="shared" ca="1" si="257"/>
        <v>3.5794644395938171</v>
      </c>
      <c r="AZ287" s="28">
        <f t="shared" ca="1" si="257"/>
        <v>5.9657740659896952</v>
      </c>
      <c r="BA287" s="28">
        <f t="shared" ca="1" si="245"/>
        <v>11.93154813197939</v>
      </c>
      <c r="BB287" s="28">
        <f t="shared" ca="1" si="245"/>
        <v>23.863096263958781</v>
      </c>
      <c r="BC287" s="28">
        <f t="shared" ca="1" si="245"/>
        <v>47.726192527917561</v>
      </c>
      <c r="BD287" s="28">
        <f t="shared" ca="1" si="245"/>
        <v>95.452385055835123</v>
      </c>
      <c r="BE287" s="28"/>
      <c r="BF287" s="28">
        <f t="shared" ca="1" si="243"/>
        <v>211.41863243592883</v>
      </c>
      <c r="BG287" s="28"/>
      <c r="BI287" s="28"/>
      <c r="BJ287" s="28"/>
      <c r="BK287" s="28"/>
      <c r="BL287" s="56">
        <v>284</v>
      </c>
      <c r="BM287" s="56">
        <f t="shared" ca="1" si="258"/>
        <v>4.8539301138685556</v>
      </c>
      <c r="BN287" s="56">
        <f t="shared" ca="1" si="258"/>
        <v>2.6292121450121342</v>
      </c>
      <c r="BO287" s="56">
        <f t="shared" ca="1" si="258"/>
        <v>1.6605550389550321</v>
      </c>
      <c r="BP287" s="56">
        <f t="shared" ca="1" si="258"/>
        <v>1.1472925723689311</v>
      </c>
      <c r="BQ287" s="56">
        <f t="shared" ca="1" si="258"/>
        <v>1.0096174636846595</v>
      </c>
      <c r="BR287" s="56">
        <f t="shared" ca="1" si="258"/>
        <v>1.0096174636846595</v>
      </c>
      <c r="BS287" s="56">
        <f t="shared" ca="1" si="258"/>
        <v>1.0096174636846595</v>
      </c>
      <c r="BT287" s="56">
        <f t="shared" ca="1" si="258"/>
        <v>1.0096174636846595</v>
      </c>
      <c r="BU287" s="56">
        <f t="shared" ca="1" si="258"/>
        <v>1.0096174636846595</v>
      </c>
      <c r="BV287" s="56">
        <f t="shared" ca="1" si="258"/>
        <v>1.0096174636846595</v>
      </c>
      <c r="BW287" s="56">
        <f t="shared" ca="1" si="258"/>
        <v>1.0096174636846595</v>
      </c>
      <c r="BX287" s="56">
        <f t="shared" ca="1" si="258"/>
        <v>2.0192349273693191</v>
      </c>
      <c r="BY287" s="56">
        <f t="shared" ca="1" si="258"/>
        <v>3.0288523910539777</v>
      </c>
      <c r="BZ287" s="56">
        <f t="shared" ca="1" si="258"/>
        <v>5.0480873184232973</v>
      </c>
      <c r="CA287" s="82">
        <f t="shared" ca="1" si="247"/>
        <v>10.096174636846595</v>
      </c>
      <c r="CB287" s="82">
        <f t="shared" ca="1" si="247"/>
        <v>20.192349273693189</v>
      </c>
      <c r="CC287" s="82">
        <f t="shared" ca="1" si="247"/>
        <v>40.384698547386378</v>
      </c>
      <c r="CD287" s="82">
        <f t="shared" ca="1" si="247"/>
        <v>80.769397094772756</v>
      </c>
      <c r="CE287" s="56">
        <f t="shared" ca="1" si="259"/>
        <v>0.5029204845011791</v>
      </c>
      <c r="CF287" s="56">
        <f t="shared" ca="1" si="259"/>
        <v>0.27241526243813868</v>
      </c>
      <c r="CG287" s="56">
        <f t="shared" ca="1" si="259"/>
        <v>0.17205174469777182</v>
      </c>
      <c r="CH287" s="56">
        <f t="shared" ca="1" si="259"/>
        <v>0.11887211451846051</v>
      </c>
      <c r="CI287" s="56">
        <f t="shared" ca="1" si="259"/>
        <v>0.10460746077624526</v>
      </c>
      <c r="CJ287" s="56">
        <f t="shared" ca="1" si="259"/>
        <v>0.10460746077624526</v>
      </c>
      <c r="CK287" s="56">
        <f t="shared" ca="1" si="259"/>
        <v>0.10460746077624526</v>
      </c>
      <c r="CL287" s="56">
        <f t="shared" ca="1" si="259"/>
        <v>0.10460746077624526</v>
      </c>
      <c r="CM287" s="56">
        <f t="shared" ca="1" si="259"/>
        <v>0.10460746077624526</v>
      </c>
      <c r="CN287" s="56">
        <f t="shared" ca="1" si="259"/>
        <v>0.10460746077624526</v>
      </c>
      <c r="CO287" s="56">
        <f t="shared" ca="1" si="259"/>
        <v>0.10460746077624526</v>
      </c>
      <c r="CP287" s="56">
        <f t="shared" ca="1" si="259"/>
        <v>0.20921492155249052</v>
      </c>
      <c r="CQ287" s="56">
        <f t="shared" ca="1" si="259"/>
        <v>0.31382238232873572</v>
      </c>
      <c r="CR287" s="56">
        <f t="shared" ca="1" si="259"/>
        <v>0.52303730388122627</v>
      </c>
      <c r="CS287" s="82">
        <f t="shared" ca="1" si="249"/>
        <v>1.0460746077624525</v>
      </c>
      <c r="CT287" s="82">
        <f t="shared" ca="1" si="249"/>
        <v>2.0921492155249051</v>
      </c>
      <c r="CU287" s="82">
        <f t="shared" ca="1" si="249"/>
        <v>4.1842984310498101</v>
      </c>
      <c r="CV287" s="82">
        <f t="shared" ca="1" si="249"/>
        <v>8.3685968620996203</v>
      </c>
      <c r="CW287" s="56">
        <f t="shared" ca="1" si="260"/>
        <v>0.27270253394999988</v>
      </c>
      <c r="CX287" s="56">
        <f t="shared" ca="1" si="260"/>
        <v>0.14771387255624993</v>
      </c>
      <c r="CY287" s="56">
        <f t="shared" ca="1" si="260"/>
        <v>9.3292972140789437E-2</v>
      </c>
      <c r="CZ287" s="56">
        <f t="shared" ca="1" si="260"/>
        <v>6.445696256999997E-2</v>
      </c>
      <c r="DA287" s="56">
        <f t="shared" ca="1" si="260"/>
        <v>5.6722127061599979E-2</v>
      </c>
      <c r="DB287" s="56">
        <f t="shared" ca="1" si="260"/>
        <v>5.6722127061599979E-2</v>
      </c>
      <c r="DC287" s="56">
        <f t="shared" ca="1" si="260"/>
        <v>5.6722127061599979E-2</v>
      </c>
      <c r="DD287" s="56">
        <f t="shared" ca="1" si="260"/>
        <v>5.6722127061599979E-2</v>
      </c>
      <c r="DE287" s="56">
        <f t="shared" ca="1" si="260"/>
        <v>5.6722127061599979E-2</v>
      </c>
      <c r="DF287" s="56">
        <f t="shared" ca="1" si="260"/>
        <v>5.6722127061599979E-2</v>
      </c>
      <c r="DG287" s="56">
        <f t="shared" ca="1" si="260"/>
        <v>5.6722127061599979E-2</v>
      </c>
      <c r="DH287" s="56">
        <f t="shared" ca="1" si="260"/>
        <v>0.11344425412319996</v>
      </c>
      <c r="DI287" s="56">
        <f t="shared" ca="1" si="260"/>
        <v>0.17016638118479993</v>
      </c>
      <c r="DJ287" s="56">
        <f t="shared" ca="1" si="260"/>
        <v>0.28361063530799985</v>
      </c>
      <c r="DK287" s="82">
        <f t="shared" ca="1" si="251"/>
        <v>0.5672212706159997</v>
      </c>
      <c r="DL287" s="82">
        <f t="shared" ca="1" si="251"/>
        <v>1.1344425412319994</v>
      </c>
      <c r="DM287" s="82">
        <f t="shared" ca="1" si="251"/>
        <v>2.2688850824639988</v>
      </c>
      <c r="DN287" s="82">
        <f t="shared" ca="1" si="251"/>
        <v>4.5377701649279976</v>
      </c>
      <c r="DO287" s="56">
        <f t="shared" ca="1" si="261"/>
        <v>8.2808095721122035E-2</v>
      </c>
      <c r="DP287" s="56">
        <f t="shared" ca="1" si="261"/>
        <v>4.4854385182274435E-2</v>
      </c>
      <c r="DQ287" s="56">
        <f t="shared" ca="1" si="261"/>
        <v>2.8329085378278589E-2</v>
      </c>
      <c r="DR287" s="56">
        <f t="shared" ca="1" si="261"/>
        <v>1.9572822624992478E-2</v>
      </c>
      <c r="DS287" s="56">
        <f t="shared" ca="1" si="261"/>
        <v>1.7224083909993384E-2</v>
      </c>
      <c r="DT287" s="56">
        <f t="shared" ca="1" si="261"/>
        <v>1.7224083909993384E-2</v>
      </c>
      <c r="DU287" s="56">
        <f t="shared" ca="1" si="261"/>
        <v>1.7224083909993384E-2</v>
      </c>
      <c r="DV287" s="56">
        <f t="shared" ca="1" si="261"/>
        <v>1.7224083909993384E-2</v>
      </c>
      <c r="DW287" s="56">
        <f t="shared" ca="1" si="261"/>
        <v>1.7224083909993384E-2</v>
      </c>
      <c r="DX287" s="56">
        <f t="shared" ca="1" si="261"/>
        <v>1.7224083909993384E-2</v>
      </c>
      <c r="DY287" s="56">
        <f t="shared" ca="1" si="261"/>
        <v>1.7224083909993384E-2</v>
      </c>
      <c r="DZ287" s="56">
        <f t="shared" ca="1" si="261"/>
        <v>3.4448167819986768E-2</v>
      </c>
      <c r="EA287" s="56">
        <f t="shared" ca="1" si="261"/>
        <v>5.1672251729980148E-2</v>
      </c>
      <c r="EB287" s="56">
        <f t="shared" ca="1" si="261"/>
        <v>8.6120419549966909E-2</v>
      </c>
      <c r="EC287" s="82">
        <f t="shared" ca="1" si="255"/>
        <v>0.17224083909993382</v>
      </c>
      <c r="ED287" s="82">
        <f t="shared" ca="1" si="255"/>
        <v>0.34448167819986764</v>
      </c>
      <c r="EE287" s="82">
        <f t="shared" ca="1" si="255"/>
        <v>0.68896335639973527</v>
      </c>
      <c r="EF287" s="82">
        <f t="shared" ca="1" si="255"/>
        <v>1.3779267127994705</v>
      </c>
      <c r="EG287" s="56">
        <f t="shared" ca="1" si="262"/>
        <v>2.3959989256928351E-2</v>
      </c>
      <c r="EH287" s="56">
        <f t="shared" ca="1" si="262"/>
        <v>1.2978327514169524E-2</v>
      </c>
      <c r="EI287" s="56">
        <f t="shared" ca="1" si="262"/>
        <v>8.1968384300018047E-3</v>
      </c>
      <c r="EJ287" s="56">
        <f t="shared" ca="1" si="262"/>
        <v>5.6632701880012463E-3</v>
      </c>
      <c r="EK287" s="56">
        <f t="shared" ca="1" si="262"/>
        <v>4.9836777654410974E-3</v>
      </c>
      <c r="EL287" s="56">
        <f t="shared" ca="1" si="262"/>
        <v>4.9836777654410974E-3</v>
      </c>
      <c r="EM287" s="56">
        <f t="shared" ca="1" si="262"/>
        <v>4.9836777654410974E-3</v>
      </c>
      <c r="EN287" s="56">
        <f t="shared" ca="1" si="262"/>
        <v>4.9836777654410974E-3</v>
      </c>
      <c r="EO287" s="56">
        <f t="shared" ca="1" si="262"/>
        <v>4.9836777654410974E-3</v>
      </c>
      <c r="EP287" s="56">
        <f t="shared" ca="1" si="262"/>
        <v>4.9836777654410974E-3</v>
      </c>
      <c r="EQ287" s="56">
        <f t="shared" ca="1" si="262"/>
        <v>4.9836777654410974E-3</v>
      </c>
      <c r="ER287" s="56">
        <f t="shared" ca="1" si="262"/>
        <v>9.9673555308821948E-3</v>
      </c>
      <c r="ES287" s="56">
        <f t="shared" ca="1" si="262"/>
        <v>1.495103329632329E-2</v>
      </c>
      <c r="ET287" s="56">
        <f t="shared" ca="1" si="262"/>
        <v>2.4918388827205488E-2</v>
      </c>
      <c r="EU287" s="82">
        <f t="shared" ca="1" si="256"/>
        <v>4.9836777654410976E-2</v>
      </c>
      <c r="EV287" s="82">
        <f t="shared" ca="1" si="256"/>
        <v>9.9673555308821951E-2</v>
      </c>
      <c r="EW287" s="82">
        <f t="shared" ca="1" si="256"/>
        <v>0.1993471106176439</v>
      </c>
      <c r="EX287" s="82">
        <f t="shared" ca="1" si="256"/>
        <v>0.3986942212352878</v>
      </c>
    </row>
    <row r="288" spans="19:154" x14ac:dyDescent="0.15">
      <c r="S288" s="56">
        <v>285</v>
      </c>
      <c r="T288" s="40">
        <f>引用信息!W307</f>
        <v>113.58279983217002</v>
      </c>
      <c r="U288" s="40">
        <f>引用信息!X307</f>
        <v>8.0798147763291741</v>
      </c>
      <c r="V288" s="40">
        <f>引用信息!Y307</f>
        <v>3.2257051199999989</v>
      </c>
      <c r="W288" s="40">
        <f>引用信息!Z307</f>
        <v>0.86539116156074991</v>
      </c>
      <c r="X288" s="40">
        <f>引用信息!AA307</f>
        <v>0.25039535993999984</v>
      </c>
      <c r="Y288" s="37">
        <f>IF(INT(求节点($J$4:$J$21,$I$4:$I$21,节奏总纲!AD288))&gt;$I$21,$I$21,INT(求节点($J$4:$J$21,$I$4:$I$21,节奏总纲!AD288)))</f>
        <v>18</v>
      </c>
      <c r="Z288" s="37">
        <f>IF(INT(求节点($J$4:$J$21,$I$4:$I$21,节奏总纲!AE288))&gt;$I$21,$I$21,INT(求节点($J$4:$J$21,$I$4:$I$21,节奏总纲!AE288)))</f>
        <v>18</v>
      </c>
      <c r="AA288" s="37">
        <f>IF(INT(求节点($J$4:$J$21,$I$4:$I$21,节奏总纲!AF288))&gt;$I$21,$I$21,INT(求节点($J$4:$J$21,$I$4:$I$21,节奏总纲!AF288)))</f>
        <v>18</v>
      </c>
      <c r="AB288" s="37">
        <f>IF(INT(求节点($J$4:$J$21,$I$4:$I$21,节奏总纲!AG288))&gt;$I$21,$I$21,INT(求节点($J$4:$J$21,$I$4:$I$21,节奏总纲!AG288)))</f>
        <v>18</v>
      </c>
      <c r="AC288" s="37">
        <f>IF(INT(求节点($J$4:$J$21,$I$4:$I$21,节奏总纲!AH288))&gt;$I$21,$I$21,INT(求节点($J$4:$J$21,$I$4:$I$21,节奏总纲!AH288)))</f>
        <v>18</v>
      </c>
      <c r="AD288" s="56">
        <f>('[2]功能-行军令'!F$7+'[2]功能-行军令'!F$14+24*60/'[2]功能-行军令'!$F$18)*'[2]功能-行军令'!$AJ$7</f>
        <v>27.599999999999998</v>
      </c>
      <c r="AE288" s="56">
        <f>('[2]功能-行军令'!G$7+'[2]功能-行军令'!G$14+24*60/'[2]功能-行军令'!$F$18)*'[2]功能-行军令'!$AJ$7</f>
        <v>40.199999999999996</v>
      </c>
      <c r="AF288" s="56">
        <f>('[2]功能-行军令'!H$7+'[2]功能-行军令'!H$14+24*60/'[2]功能-行军令'!$F$18)*'[2]功能-行军令'!$AJ$7</f>
        <v>54.6</v>
      </c>
      <c r="AG288" s="56">
        <f>('[2]功能-行军令'!I$7+'[2]功能-行军令'!I$14+24*60/'[2]功能-行军令'!$F$18)*'[2]功能-行军令'!$AJ$7</f>
        <v>61.8</v>
      </c>
      <c r="AH288" s="56">
        <f>('[2]功能-行军令'!J$7+'[2]功能-行军令'!J$14+24*60/'[2]功能-行军令'!$F$18)*'[2]功能-行军令'!$AJ$7</f>
        <v>61.8</v>
      </c>
      <c r="AI288" s="56"/>
      <c r="AK288" s="56"/>
      <c r="AL288" s="56">
        <v>285</v>
      </c>
      <c r="AM288" s="28">
        <f t="shared" ca="1" si="263"/>
        <v>5.6996506707031864</v>
      </c>
      <c r="AN288" s="28">
        <f t="shared" ca="1" si="263"/>
        <v>3.0873107799642261</v>
      </c>
      <c r="AO288" s="28">
        <f t="shared" ca="1" si="263"/>
        <v>1.9498804926089852</v>
      </c>
      <c r="AP288" s="28">
        <f t="shared" ca="1" si="263"/>
        <v>1.347190158529844</v>
      </c>
      <c r="AQ288" s="28">
        <f t="shared" ca="1" si="263"/>
        <v>1.1855273395062631</v>
      </c>
      <c r="AR288" s="28">
        <f t="shared" ca="1" si="263"/>
        <v>1.1855273395062631</v>
      </c>
      <c r="AS288" s="28">
        <f t="shared" ca="1" si="263"/>
        <v>1.1855273395062631</v>
      </c>
      <c r="AT288" s="28">
        <f t="shared" ca="1" si="263"/>
        <v>1.1855273395062631</v>
      </c>
      <c r="AU288" s="28">
        <f t="shared" ca="1" si="242"/>
        <v>1.1855273395062631</v>
      </c>
      <c r="AV288" s="28">
        <f t="shared" ca="1" si="257"/>
        <v>1.1855273395062631</v>
      </c>
      <c r="AW288" s="28">
        <f t="shared" ca="1" si="257"/>
        <v>1.1855273395062631</v>
      </c>
      <c r="AX288" s="28">
        <f t="shared" ca="1" si="257"/>
        <v>2.3710546790125262</v>
      </c>
      <c r="AY288" s="28">
        <f t="shared" ca="1" si="257"/>
        <v>3.5565820185187884</v>
      </c>
      <c r="AZ288" s="28">
        <f t="shared" ca="1" si="257"/>
        <v>5.9276366975313142</v>
      </c>
      <c r="BA288" s="28">
        <f t="shared" ca="1" si="245"/>
        <v>11.855273395062628</v>
      </c>
      <c r="BB288" s="28">
        <f t="shared" ca="1" si="245"/>
        <v>23.710546790125257</v>
      </c>
      <c r="BC288" s="28">
        <f t="shared" ca="1" si="245"/>
        <v>47.421093580250513</v>
      </c>
      <c r="BD288" s="28">
        <f t="shared" ca="1" si="245"/>
        <v>94.842187160501027</v>
      </c>
      <c r="BE288" s="28"/>
      <c r="BF288" s="28">
        <f t="shared" ca="1" si="243"/>
        <v>210.06709779935215</v>
      </c>
      <c r="BG288" s="28"/>
      <c r="BI288" s="28"/>
      <c r="BJ288" s="28"/>
      <c r="BK288" s="28"/>
      <c r="BL288" s="56">
        <v>285</v>
      </c>
      <c r="BM288" s="56">
        <f t="shared" ca="1" si="258"/>
        <v>4.8229004236429116</v>
      </c>
      <c r="BN288" s="56">
        <f t="shared" ca="1" si="258"/>
        <v>2.6124043961399104</v>
      </c>
      <c r="BO288" s="56">
        <f t="shared" ca="1" si="258"/>
        <v>1.6499396186146804</v>
      </c>
      <c r="BP288" s="56">
        <f t="shared" ca="1" si="258"/>
        <v>1.1399582819519609</v>
      </c>
      <c r="BQ288" s="56">
        <f t="shared" ca="1" si="258"/>
        <v>1.0031632881177257</v>
      </c>
      <c r="BR288" s="56">
        <f t="shared" ca="1" si="258"/>
        <v>1.0031632881177257</v>
      </c>
      <c r="BS288" s="56">
        <f t="shared" ca="1" si="258"/>
        <v>1.0031632881177257</v>
      </c>
      <c r="BT288" s="56">
        <f t="shared" ca="1" si="258"/>
        <v>1.0031632881177257</v>
      </c>
      <c r="BU288" s="56">
        <f t="shared" ca="1" si="258"/>
        <v>1.0031632881177257</v>
      </c>
      <c r="BV288" s="56">
        <f t="shared" ca="1" si="258"/>
        <v>1.0031632881177257</v>
      </c>
      <c r="BW288" s="56">
        <f t="shared" ca="1" si="258"/>
        <v>1.0031632881177257</v>
      </c>
      <c r="BX288" s="56">
        <f t="shared" ca="1" si="258"/>
        <v>2.0063265762354514</v>
      </c>
      <c r="BY288" s="56">
        <f t="shared" ca="1" si="258"/>
        <v>3.0094898643531764</v>
      </c>
      <c r="BZ288" s="56">
        <f t="shared" ca="1" si="258"/>
        <v>5.0158164405886279</v>
      </c>
      <c r="CA288" s="82">
        <f t="shared" ca="1" si="247"/>
        <v>10.031632881177256</v>
      </c>
      <c r="CB288" s="82">
        <f t="shared" ca="1" si="247"/>
        <v>20.063265762354511</v>
      </c>
      <c r="CC288" s="82">
        <f t="shared" ca="1" si="247"/>
        <v>40.126531524709023</v>
      </c>
      <c r="CD288" s="82">
        <f t="shared" ca="1" si="247"/>
        <v>80.253063049418046</v>
      </c>
      <c r="CE288" s="56">
        <f t="shared" ca="1" si="259"/>
        <v>0.49970546770528118</v>
      </c>
      <c r="CF288" s="56">
        <f t="shared" ca="1" si="259"/>
        <v>0.27067379500702732</v>
      </c>
      <c r="CG288" s="56">
        <f t="shared" ca="1" si="259"/>
        <v>0.17095187053075409</v>
      </c>
      <c r="CH288" s="56">
        <f t="shared" ca="1" si="259"/>
        <v>0.11811220145761189</v>
      </c>
      <c r="CI288" s="56">
        <f t="shared" ca="1" si="259"/>
        <v>0.10393873728269848</v>
      </c>
      <c r="CJ288" s="56">
        <f t="shared" ca="1" si="259"/>
        <v>0.10393873728269848</v>
      </c>
      <c r="CK288" s="56">
        <f t="shared" ca="1" si="259"/>
        <v>0.10393873728269848</v>
      </c>
      <c r="CL288" s="56">
        <f t="shared" ca="1" si="259"/>
        <v>0.10393873728269848</v>
      </c>
      <c r="CM288" s="56">
        <f t="shared" ca="1" si="259"/>
        <v>0.10393873728269848</v>
      </c>
      <c r="CN288" s="56">
        <f t="shared" ca="1" si="259"/>
        <v>0.10393873728269848</v>
      </c>
      <c r="CO288" s="56">
        <f t="shared" ca="1" si="259"/>
        <v>0.10393873728269848</v>
      </c>
      <c r="CP288" s="56">
        <f t="shared" ca="1" si="259"/>
        <v>0.20787747456539696</v>
      </c>
      <c r="CQ288" s="56">
        <f t="shared" ca="1" si="259"/>
        <v>0.31181621184809544</v>
      </c>
      <c r="CR288" s="56">
        <f t="shared" ca="1" si="259"/>
        <v>0.51969368641349256</v>
      </c>
      <c r="CS288" s="82">
        <f t="shared" ca="1" si="249"/>
        <v>1.0393873728269851</v>
      </c>
      <c r="CT288" s="82">
        <f t="shared" ca="1" si="249"/>
        <v>2.0787747456539702</v>
      </c>
      <c r="CU288" s="82">
        <f t="shared" ca="1" si="249"/>
        <v>4.1575494913079405</v>
      </c>
      <c r="CV288" s="82">
        <f t="shared" ca="1" si="249"/>
        <v>8.315098982615881</v>
      </c>
      <c r="CW288" s="56">
        <f t="shared" ca="1" si="260"/>
        <v>0.27095923007999995</v>
      </c>
      <c r="CX288" s="56">
        <f t="shared" ca="1" si="260"/>
        <v>0.14676958295999995</v>
      </c>
      <c r="CY288" s="56">
        <f t="shared" ca="1" si="260"/>
        <v>9.2696578711578922E-2</v>
      </c>
      <c r="CZ288" s="56">
        <f t="shared" ca="1" si="260"/>
        <v>6.404490892799998E-2</v>
      </c>
      <c r="DA288" s="56">
        <f t="shared" ca="1" si="260"/>
        <v>5.6359519856639985E-2</v>
      </c>
      <c r="DB288" s="56">
        <f t="shared" ca="1" si="260"/>
        <v>5.6359519856639985E-2</v>
      </c>
      <c r="DC288" s="56">
        <f t="shared" ca="1" si="260"/>
        <v>5.6359519856639985E-2</v>
      </c>
      <c r="DD288" s="56">
        <f t="shared" ca="1" si="260"/>
        <v>5.6359519856639985E-2</v>
      </c>
      <c r="DE288" s="56">
        <f t="shared" ca="1" si="260"/>
        <v>5.6359519856639985E-2</v>
      </c>
      <c r="DF288" s="56">
        <f t="shared" ca="1" si="260"/>
        <v>5.6359519856639985E-2</v>
      </c>
      <c r="DG288" s="56">
        <f t="shared" ca="1" si="260"/>
        <v>5.6359519856639985E-2</v>
      </c>
      <c r="DH288" s="56">
        <f t="shared" ca="1" si="260"/>
        <v>0.11271903971327997</v>
      </c>
      <c r="DI288" s="56">
        <f t="shared" ca="1" si="260"/>
        <v>0.16907855956991993</v>
      </c>
      <c r="DJ288" s="56">
        <f t="shared" ca="1" si="260"/>
        <v>0.28179759928319992</v>
      </c>
      <c r="DK288" s="82">
        <f t="shared" ca="1" si="251"/>
        <v>0.56359519856639984</v>
      </c>
      <c r="DL288" s="82">
        <f t="shared" ca="1" si="251"/>
        <v>1.1271903971327997</v>
      </c>
      <c r="DM288" s="82">
        <f t="shared" ca="1" si="251"/>
        <v>2.2543807942655993</v>
      </c>
      <c r="DN288" s="82">
        <f t="shared" ca="1" si="251"/>
        <v>4.5087615885311987</v>
      </c>
      <c r="DO288" s="56">
        <f t="shared" ca="1" si="261"/>
        <v>8.2278728899160519E-2</v>
      </c>
      <c r="DP288" s="56">
        <f t="shared" ca="1" si="261"/>
        <v>4.4567644820378616E-2</v>
      </c>
      <c r="DQ288" s="56">
        <f t="shared" ca="1" si="261"/>
        <v>2.8147986202344388E-2</v>
      </c>
      <c r="DR288" s="56">
        <f t="shared" ca="1" si="261"/>
        <v>1.9447699557983394E-2</v>
      </c>
      <c r="DS288" s="56">
        <f t="shared" ca="1" si="261"/>
        <v>1.711397561102539E-2</v>
      </c>
      <c r="DT288" s="56">
        <f t="shared" ca="1" si="261"/>
        <v>1.711397561102539E-2</v>
      </c>
      <c r="DU288" s="56">
        <f t="shared" ca="1" si="261"/>
        <v>1.711397561102539E-2</v>
      </c>
      <c r="DV288" s="56">
        <f t="shared" ca="1" si="261"/>
        <v>1.711397561102539E-2</v>
      </c>
      <c r="DW288" s="56">
        <f t="shared" ca="1" si="261"/>
        <v>1.711397561102539E-2</v>
      </c>
      <c r="DX288" s="56">
        <f t="shared" ca="1" si="261"/>
        <v>1.711397561102539E-2</v>
      </c>
      <c r="DY288" s="56">
        <f t="shared" ca="1" si="261"/>
        <v>1.711397561102539E-2</v>
      </c>
      <c r="DZ288" s="56">
        <f t="shared" ca="1" si="261"/>
        <v>3.422795122205078E-2</v>
      </c>
      <c r="EA288" s="56">
        <f t="shared" ca="1" si="261"/>
        <v>5.1341926833076174E-2</v>
      </c>
      <c r="EB288" s="56">
        <f t="shared" ca="1" si="261"/>
        <v>8.5569878055126947E-2</v>
      </c>
      <c r="EC288" s="82">
        <f t="shared" ca="1" si="255"/>
        <v>0.17113975611025389</v>
      </c>
      <c r="ED288" s="82">
        <f t="shared" ca="1" si="255"/>
        <v>0.34227951222050779</v>
      </c>
      <c r="EE288" s="82">
        <f t="shared" ca="1" si="255"/>
        <v>0.68455902444101557</v>
      </c>
      <c r="EF288" s="82">
        <f t="shared" ca="1" si="255"/>
        <v>1.3691180488820311</v>
      </c>
      <c r="EG288" s="56">
        <f t="shared" ca="1" si="262"/>
        <v>2.3806820375833832E-2</v>
      </c>
      <c r="EH288" s="56">
        <f t="shared" ca="1" si="262"/>
        <v>1.2895361036909992E-2</v>
      </c>
      <c r="EI288" s="56">
        <f t="shared" ca="1" si="262"/>
        <v>8.1444385496273631E-3</v>
      </c>
      <c r="EJ288" s="56">
        <f t="shared" ca="1" si="262"/>
        <v>5.6270666342879963E-3</v>
      </c>
      <c r="EK288" s="56">
        <f t="shared" ca="1" si="262"/>
        <v>4.951818638173437E-3</v>
      </c>
      <c r="EL288" s="56">
        <f t="shared" ca="1" si="262"/>
        <v>4.951818638173437E-3</v>
      </c>
      <c r="EM288" s="56">
        <f t="shared" ca="1" si="262"/>
        <v>4.951818638173437E-3</v>
      </c>
      <c r="EN288" s="56">
        <f t="shared" ca="1" si="262"/>
        <v>4.951818638173437E-3</v>
      </c>
      <c r="EO288" s="56">
        <f t="shared" ca="1" si="262"/>
        <v>4.951818638173437E-3</v>
      </c>
      <c r="EP288" s="56">
        <f t="shared" ca="1" si="262"/>
        <v>4.951818638173437E-3</v>
      </c>
      <c r="EQ288" s="56">
        <f t="shared" ca="1" si="262"/>
        <v>4.951818638173437E-3</v>
      </c>
      <c r="ER288" s="56">
        <f t="shared" ca="1" si="262"/>
        <v>9.9036372763468741E-3</v>
      </c>
      <c r="ES288" s="56">
        <f t="shared" ca="1" si="262"/>
        <v>1.4855455914520308E-2</v>
      </c>
      <c r="ET288" s="56">
        <f t="shared" ca="1" si="262"/>
        <v>2.4759093190867183E-2</v>
      </c>
      <c r="EU288" s="82">
        <f t="shared" ca="1" si="256"/>
        <v>4.9518186381734365E-2</v>
      </c>
      <c r="EV288" s="82">
        <f t="shared" ca="1" si="256"/>
        <v>9.903637276346873E-2</v>
      </c>
      <c r="EW288" s="82">
        <f t="shared" ca="1" si="256"/>
        <v>0.19807274552693746</v>
      </c>
      <c r="EX288" s="82">
        <f t="shared" ca="1" si="256"/>
        <v>0.39614549105387492</v>
      </c>
    </row>
    <row r="289" spans="19:154" x14ac:dyDescent="0.15">
      <c r="S289" s="56">
        <v>286</v>
      </c>
      <c r="T289" s="40">
        <f>引用信息!W308</f>
        <v>112.85202814207335</v>
      </c>
      <c r="U289" s="40">
        <f>引用信息!X308</f>
        <v>8.027830673907939</v>
      </c>
      <c r="V289" s="40">
        <f>引用信息!Y308</f>
        <v>3.2049515024999993</v>
      </c>
      <c r="W289" s="40">
        <f>引用信息!Z308</f>
        <v>0.85982338754335541</v>
      </c>
      <c r="X289" s="40">
        <f>引用信息!AA308</f>
        <v>0.24878436038156237</v>
      </c>
      <c r="Y289" s="37">
        <f>IF(INT(求节点($J$4:$J$21,$I$4:$I$21,节奏总纲!AD289))&gt;$I$21,$I$21,INT(求节点($J$4:$J$21,$I$4:$I$21,节奏总纲!AD289)))</f>
        <v>18</v>
      </c>
      <c r="Z289" s="37">
        <f>IF(INT(求节点($J$4:$J$21,$I$4:$I$21,节奏总纲!AE289))&gt;$I$21,$I$21,INT(求节点($J$4:$J$21,$I$4:$I$21,节奏总纲!AE289)))</f>
        <v>18</v>
      </c>
      <c r="AA289" s="37">
        <f>IF(INT(求节点($J$4:$J$21,$I$4:$I$21,节奏总纲!AF289))&gt;$I$21,$I$21,INT(求节点($J$4:$J$21,$I$4:$I$21,节奏总纲!AF289)))</f>
        <v>18</v>
      </c>
      <c r="AB289" s="37">
        <f>IF(INT(求节点($J$4:$J$21,$I$4:$I$21,节奏总纲!AG289))&gt;$I$21,$I$21,INT(求节点($J$4:$J$21,$I$4:$I$21,节奏总纲!AG289)))</f>
        <v>18</v>
      </c>
      <c r="AC289" s="37">
        <f>IF(INT(求节点($J$4:$J$21,$I$4:$I$21,节奏总纲!AH289))&gt;$I$21,$I$21,INT(求节点($J$4:$J$21,$I$4:$I$21,节奏总纲!AH289)))</f>
        <v>18</v>
      </c>
      <c r="AD289" s="56">
        <f>('[2]功能-行军令'!F$7+'[2]功能-行军令'!F$14+24*60/'[2]功能-行军令'!$F$18)*'[2]功能-行军令'!$AJ$7</f>
        <v>27.599999999999998</v>
      </c>
      <c r="AE289" s="56">
        <f>('[2]功能-行军令'!G$7+'[2]功能-行军令'!G$14+24*60/'[2]功能-行军令'!$F$18)*'[2]功能-行军令'!$AJ$7</f>
        <v>40.199999999999996</v>
      </c>
      <c r="AF289" s="56">
        <f>('[2]功能-行军令'!H$7+'[2]功能-行军令'!H$14+24*60/'[2]功能-行军令'!$F$18)*'[2]功能-行军令'!$AJ$7</f>
        <v>54.6</v>
      </c>
      <c r="AG289" s="56">
        <f>('[2]功能-行军令'!I$7+'[2]功能-行军令'!I$14+24*60/'[2]功能-行军令'!$F$18)*'[2]功能-行军令'!$AJ$7</f>
        <v>61.8</v>
      </c>
      <c r="AH289" s="56">
        <f>('[2]功能-行军令'!J$7+'[2]功能-行军令'!J$14+24*60/'[2]功能-行军令'!$F$18)*'[2]功能-行军令'!$AJ$7</f>
        <v>61.8</v>
      </c>
      <c r="AI289" s="56"/>
      <c r="AK289" s="56"/>
      <c r="AL289" s="56">
        <v>286</v>
      </c>
      <c r="AM289" s="28">
        <f t="shared" ca="1" si="263"/>
        <v>5.6629801241085902</v>
      </c>
      <c r="AN289" s="28">
        <f t="shared" ca="1" si="263"/>
        <v>3.0674475672254866</v>
      </c>
      <c r="AO289" s="28">
        <f t="shared" ca="1" si="263"/>
        <v>1.9373353056160967</v>
      </c>
      <c r="AP289" s="28">
        <f t="shared" ca="1" si="263"/>
        <v>1.3385225747893028</v>
      </c>
      <c r="AQ289" s="28">
        <f t="shared" ca="1" si="263"/>
        <v>1.1778998658145867</v>
      </c>
      <c r="AR289" s="28">
        <f t="shared" ca="1" si="263"/>
        <v>1.1778998658145867</v>
      </c>
      <c r="AS289" s="28">
        <f t="shared" ca="1" si="263"/>
        <v>1.1778998658145867</v>
      </c>
      <c r="AT289" s="28">
        <f t="shared" ca="1" si="263"/>
        <v>1.1778998658145867</v>
      </c>
      <c r="AU289" s="28">
        <f t="shared" ca="1" si="242"/>
        <v>1.1778998658145867</v>
      </c>
      <c r="AV289" s="28">
        <f t="shared" ca="1" si="257"/>
        <v>1.1778998658145867</v>
      </c>
      <c r="AW289" s="28">
        <f t="shared" ca="1" si="257"/>
        <v>1.1778998658145867</v>
      </c>
      <c r="AX289" s="28">
        <f t="shared" ca="1" si="257"/>
        <v>2.3557997316291734</v>
      </c>
      <c r="AY289" s="28">
        <f t="shared" ca="1" si="257"/>
        <v>3.5336995974437602</v>
      </c>
      <c r="AZ289" s="28">
        <f t="shared" ca="1" si="257"/>
        <v>5.8894993290729332</v>
      </c>
      <c r="BA289" s="28">
        <f t="shared" ca="1" si="245"/>
        <v>11.778998658145866</v>
      </c>
      <c r="BB289" s="28">
        <f t="shared" ca="1" si="245"/>
        <v>23.557997316291733</v>
      </c>
      <c r="BC289" s="28">
        <f t="shared" ca="1" si="245"/>
        <v>47.115994632583465</v>
      </c>
      <c r="BD289" s="28">
        <f t="shared" ca="1" si="245"/>
        <v>94.231989265166931</v>
      </c>
      <c r="BE289" s="28"/>
      <c r="BF289" s="28">
        <f t="shared" ca="1" si="243"/>
        <v>208.71556316277545</v>
      </c>
      <c r="BG289" s="28"/>
      <c r="BI289" s="28"/>
      <c r="BJ289" s="28"/>
      <c r="BK289" s="28"/>
      <c r="BL289" s="56">
        <v>286</v>
      </c>
      <c r="BM289" s="56">
        <f t="shared" ca="1" si="258"/>
        <v>4.7918707334172685</v>
      </c>
      <c r="BN289" s="56">
        <f t="shared" ca="1" si="258"/>
        <v>2.595596647267687</v>
      </c>
      <c r="BO289" s="56">
        <f t="shared" ca="1" si="258"/>
        <v>1.6393241982743287</v>
      </c>
      <c r="BP289" s="56">
        <f t="shared" ca="1" si="258"/>
        <v>1.1326239915349905</v>
      </c>
      <c r="BQ289" s="56">
        <f t="shared" ca="1" si="258"/>
        <v>0.99670911255079186</v>
      </c>
      <c r="BR289" s="56">
        <f t="shared" ca="1" si="258"/>
        <v>0.99670911255079186</v>
      </c>
      <c r="BS289" s="56">
        <f t="shared" ca="1" si="258"/>
        <v>0.99670911255079186</v>
      </c>
      <c r="BT289" s="56">
        <f t="shared" ca="1" si="258"/>
        <v>0.99670911255079186</v>
      </c>
      <c r="BU289" s="56">
        <f t="shared" ca="1" si="258"/>
        <v>0.99670911255079186</v>
      </c>
      <c r="BV289" s="56">
        <f t="shared" ca="1" si="258"/>
        <v>0.99670911255079186</v>
      </c>
      <c r="BW289" s="56">
        <f t="shared" ca="1" si="258"/>
        <v>0.99670911255079186</v>
      </c>
      <c r="BX289" s="56">
        <f t="shared" ca="1" si="258"/>
        <v>1.9934182251015837</v>
      </c>
      <c r="BY289" s="56">
        <f t="shared" ca="1" si="258"/>
        <v>2.9901273376523756</v>
      </c>
      <c r="BZ289" s="56">
        <f t="shared" ca="1" si="258"/>
        <v>4.9835455627539593</v>
      </c>
      <c r="CA289" s="82">
        <f t="shared" ca="1" si="247"/>
        <v>9.9670911255079186</v>
      </c>
      <c r="CB289" s="82">
        <f t="shared" ca="1" si="247"/>
        <v>19.934182251015837</v>
      </c>
      <c r="CC289" s="82">
        <f t="shared" ca="1" si="247"/>
        <v>39.868364502031675</v>
      </c>
      <c r="CD289" s="82">
        <f t="shared" ca="1" si="247"/>
        <v>79.736729004063349</v>
      </c>
      <c r="CE289" s="56">
        <f t="shared" ca="1" si="259"/>
        <v>0.49649045090938326</v>
      </c>
      <c r="CF289" s="56">
        <f t="shared" ca="1" si="259"/>
        <v>0.26893232757591595</v>
      </c>
      <c r="CG289" s="56">
        <f t="shared" ca="1" si="259"/>
        <v>0.16985199636373638</v>
      </c>
      <c r="CH289" s="56">
        <f t="shared" ca="1" si="259"/>
        <v>0.1173522883967633</v>
      </c>
      <c r="CI289" s="56">
        <f t="shared" ca="1" si="259"/>
        <v>0.10327001378915172</v>
      </c>
      <c r="CJ289" s="56">
        <f t="shared" ca="1" si="259"/>
        <v>0.10327001378915172</v>
      </c>
      <c r="CK289" s="56">
        <f t="shared" ca="1" si="259"/>
        <v>0.10327001378915172</v>
      </c>
      <c r="CL289" s="56">
        <f t="shared" ca="1" si="259"/>
        <v>0.10327001378915172</v>
      </c>
      <c r="CM289" s="56">
        <f t="shared" ca="1" si="259"/>
        <v>0.10327001378915172</v>
      </c>
      <c r="CN289" s="56">
        <f t="shared" ca="1" si="259"/>
        <v>0.10327001378915172</v>
      </c>
      <c r="CO289" s="56">
        <f t="shared" ca="1" si="259"/>
        <v>0.10327001378915172</v>
      </c>
      <c r="CP289" s="56">
        <f t="shared" ca="1" si="259"/>
        <v>0.20654002757830345</v>
      </c>
      <c r="CQ289" s="56">
        <f t="shared" ca="1" si="259"/>
        <v>0.30981004136745516</v>
      </c>
      <c r="CR289" s="56">
        <f t="shared" ca="1" si="259"/>
        <v>0.51635006894575863</v>
      </c>
      <c r="CS289" s="82">
        <f t="shared" ca="1" si="249"/>
        <v>1.0327001378915173</v>
      </c>
      <c r="CT289" s="82">
        <f t="shared" ca="1" si="249"/>
        <v>2.0654002757830345</v>
      </c>
      <c r="CU289" s="82">
        <f t="shared" ca="1" si="249"/>
        <v>4.1308005515660691</v>
      </c>
      <c r="CV289" s="82">
        <f t="shared" ca="1" si="249"/>
        <v>8.2616011031321381</v>
      </c>
      <c r="CW289" s="56">
        <f t="shared" ca="1" si="260"/>
        <v>0.26921592620999996</v>
      </c>
      <c r="CX289" s="56">
        <f t="shared" ca="1" si="260"/>
        <v>0.14582529336374997</v>
      </c>
      <c r="CY289" s="56">
        <f t="shared" ca="1" si="260"/>
        <v>9.2100185282368408E-2</v>
      </c>
      <c r="CZ289" s="56">
        <f t="shared" ca="1" si="260"/>
        <v>6.3632855285999976E-2</v>
      </c>
      <c r="DA289" s="56">
        <f t="shared" ca="1" si="260"/>
        <v>5.5996912651679991E-2</v>
      </c>
      <c r="DB289" s="56">
        <f t="shared" ca="1" si="260"/>
        <v>5.5996912651679991E-2</v>
      </c>
      <c r="DC289" s="56">
        <f t="shared" ca="1" si="260"/>
        <v>5.5996912651679991E-2</v>
      </c>
      <c r="DD289" s="56">
        <f t="shared" ca="1" si="260"/>
        <v>5.5996912651679991E-2</v>
      </c>
      <c r="DE289" s="56">
        <f t="shared" ca="1" si="260"/>
        <v>5.5996912651679991E-2</v>
      </c>
      <c r="DF289" s="56">
        <f t="shared" ca="1" si="260"/>
        <v>5.5996912651679991E-2</v>
      </c>
      <c r="DG289" s="56">
        <f t="shared" ca="1" si="260"/>
        <v>5.5996912651679991E-2</v>
      </c>
      <c r="DH289" s="56">
        <f t="shared" ca="1" si="260"/>
        <v>0.11199382530335998</v>
      </c>
      <c r="DI289" s="56">
        <f t="shared" ca="1" si="260"/>
        <v>0.16799073795503996</v>
      </c>
      <c r="DJ289" s="56">
        <f t="shared" ca="1" si="260"/>
        <v>0.27998456325839999</v>
      </c>
      <c r="DK289" s="82">
        <f t="shared" ca="1" si="251"/>
        <v>0.55996912651679998</v>
      </c>
      <c r="DL289" s="82">
        <f t="shared" ca="1" si="251"/>
        <v>1.1199382530336</v>
      </c>
      <c r="DM289" s="82">
        <f t="shared" ca="1" si="251"/>
        <v>2.2398765060671999</v>
      </c>
      <c r="DN289" s="82">
        <f t="shared" ca="1" si="251"/>
        <v>4.4797530121343998</v>
      </c>
      <c r="DO289" s="56">
        <f t="shared" ca="1" si="261"/>
        <v>8.1749362077199017E-2</v>
      </c>
      <c r="DP289" s="56">
        <f t="shared" ca="1" si="261"/>
        <v>4.4280904458482796E-2</v>
      </c>
      <c r="DQ289" s="56">
        <f t="shared" ca="1" si="261"/>
        <v>2.7966887026410189E-2</v>
      </c>
      <c r="DR289" s="56">
        <f t="shared" ca="1" si="261"/>
        <v>1.9322576490974311E-2</v>
      </c>
      <c r="DS289" s="56">
        <f t="shared" ca="1" si="261"/>
        <v>1.7003867312057396E-2</v>
      </c>
      <c r="DT289" s="56">
        <f t="shared" ca="1" si="261"/>
        <v>1.7003867312057396E-2</v>
      </c>
      <c r="DU289" s="56">
        <f t="shared" ca="1" si="261"/>
        <v>1.7003867312057396E-2</v>
      </c>
      <c r="DV289" s="56">
        <f t="shared" ca="1" si="261"/>
        <v>1.7003867312057396E-2</v>
      </c>
      <c r="DW289" s="56">
        <f t="shared" ca="1" si="261"/>
        <v>1.7003867312057396E-2</v>
      </c>
      <c r="DX289" s="56">
        <f t="shared" ca="1" si="261"/>
        <v>1.7003867312057396E-2</v>
      </c>
      <c r="DY289" s="56">
        <f t="shared" ca="1" si="261"/>
        <v>1.7003867312057396E-2</v>
      </c>
      <c r="DZ289" s="56">
        <f t="shared" ca="1" si="261"/>
        <v>3.4007734624114792E-2</v>
      </c>
      <c r="EA289" s="56">
        <f t="shared" ca="1" si="261"/>
        <v>5.1011601936172185E-2</v>
      </c>
      <c r="EB289" s="56">
        <f t="shared" ca="1" si="261"/>
        <v>8.5019336560286984E-2</v>
      </c>
      <c r="EC289" s="82">
        <f t="shared" ca="1" si="255"/>
        <v>0.17003867312057397</v>
      </c>
      <c r="ED289" s="82">
        <f t="shared" ca="1" si="255"/>
        <v>0.34007734624114794</v>
      </c>
      <c r="EE289" s="82">
        <f t="shared" ca="1" si="255"/>
        <v>0.68015469248229588</v>
      </c>
      <c r="EF289" s="82">
        <f t="shared" ca="1" si="255"/>
        <v>1.3603093849645918</v>
      </c>
      <c r="EG289" s="56">
        <f t="shared" ca="1" si="262"/>
        <v>2.3653651494739317E-2</v>
      </c>
      <c r="EH289" s="56">
        <f t="shared" ca="1" si="262"/>
        <v>1.2812394559650463E-2</v>
      </c>
      <c r="EI289" s="56">
        <f t="shared" ca="1" si="262"/>
        <v>8.0920386692529232E-3</v>
      </c>
      <c r="EJ289" s="56">
        <f t="shared" ca="1" si="262"/>
        <v>5.5908630805747463E-3</v>
      </c>
      <c r="EK289" s="56">
        <f t="shared" ca="1" si="262"/>
        <v>4.9199595109057775E-3</v>
      </c>
      <c r="EL289" s="56">
        <f t="shared" ca="1" si="262"/>
        <v>4.9199595109057775E-3</v>
      </c>
      <c r="EM289" s="56">
        <f t="shared" ca="1" si="262"/>
        <v>4.9199595109057775E-3</v>
      </c>
      <c r="EN289" s="56">
        <f t="shared" ca="1" si="262"/>
        <v>4.9199595109057775E-3</v>
      </c>
      <c r="EO289" s="56">
        <f t="shared" ca="1" si="262"/>
        <v>4.9199595109057775E-3</v>
      </c>
      <c r="EP289" s="56">
        <f t="shared" ca="1" si="262"/>
        <v>4.9199595109057775E-3</v>
      </c>
      <c r="EQ289" s="56">
        <f t="shared" ca="1" si="262"/>
        <v>4.9199595109057775E-3</v>
      </c>
      <c r="ER289" s="56">
        <f t="shared" ca="1" si="262"/>
        <v>9.8399190218115551E-3</v>
      </c>
      <c r="ES289" s="56">
        <f t="shared" ca="1" si="262"/>
        <v>1.4759878532717333E-2</v>
      </c>
      <c r="ET289" s="56">
        <f t="shared" ca="1" si="262"/>
        <v>2.4599797554528888E-2</v>
      </c>
      <c r="EU289" s="82">
        <f t="shared" ca="1" si="256"/>
        <v>4.9199595109057775E-2</v>
      </c>
      <c r="EV289" s="82">
        <f t="shared" ca="1" si="256"/>
        <v>9.8399190218115551E-2</v>
      </c>
      <c r="EW289" s="82">
        <f t="shared" ca="1" si="256"/>
        <v>0.1967983804362311</v>
      </c>
      <c r="EX289" s="82">
        <f t="shared" ca="1" si="256"/>
        <v>0.3935967608724622</v>
      </c>
    </row>
    <row r="290" spans="19:154" x14ac:dyDescent="0.15">
      <c r="S290" s="56">
        <v>287</v>
      </c>
      <c r="T290" s="40">
        <f>引用信息!W309</f>
        <v>112.12125645197666</v>
      </c>
      <c r="U290" s="40">
        <f>引用信息!X309</f>
        <v>7.9758465714867031</v>
      </c>
      <c r="V290" s="40">
        <f>引用信息!Y309</f>
        <v>3.1841978849999992</v>
      </c>
      <c r="W290" s="40">
        <f>引用信息!Z309</f>
        <v>0.85425561352596091</v>
      </c>
      <c r="X290" s="40">
        <f>引用信息!AA309</f>
        <v>0.24717336082312488</v>
      </c>
      <c r="Y290" s="37">
        <f>IF(INT(求节点($J$4:$J$21,$I$4:$I$21,节奏总纲!AD290))&gt;$I$21,$I$21,INT(求节点($J$4:$J$21,$I$4:$I$21,节奏总纲!AD290)))</f>
        <v>18</v>
      </c>
      <c r="Z290" s="37">
        <f>IF(INT(求节点($J$4:$J$21,$I$4:$I$21,节奏总纲!AE290))&gt;$I$21,$I$21,INT(求节点($J$4:$J$21,$I$4:$I$21,节奏总纲!AE290)))</f>
        <v>18</v>
      </c>
      <c r="AA290" s="37">
        <f>IF(INT(求节点($J$4:$J$21,$I$4:$I$21,节奏总纲!AF290))&gt;$I$21,$I$21,INT(求节点($J$4:$J$21,$I$4:$I$21,节奏总纲!AF290)))</f>
        <v>18</v>
      </c>
      <c r="AB290" s="37">
        <f>IF(INT(求节点($J$4:$J$21,$I$4:$I$21,节奏总纲!AG290))&gt;$I$21,$I$21,INT(求节点($J$4:$J$21,$I$4:$I$21,节奏总纲!AG290)))</f>
        <v>18</v>
      </c>
      <c r="AC290" s="37">
        <f>IF(INT(求节点($J$4:$J$21,$I$4:$I$21,节奏总纲!AH290))&gt;$I$21,$I$21,INT(求节点($J$4:$J$21,$I$4:$I$21,节奏总纲!AH290)))</f>
        <v>18</v>
      </c>
      <c r="AD290" s="56">
        <f>('[2]功能-行军令'!F$7+'[2]功能-行军令'!F$14+24*60/'[2]功能-行军令'!$F$18)*'[2]功能-行军令'!$AJ$7</f>
        <v>27.599999999999998</v>
      </c>
      <c r="AE290" s="56">
        <f>('[2]功能-行军令'!G$7+'[2]功能-行军令'!G$14+24*60/'[2]功能-行军令'!$F$18)*'[2]功能-行军令'!$AJ$7</f>
        <v>40.199999999999996</v>
      </c>
      <c r="AF290" s="56">
        <f>('[2]功能-行军令'!H$7+'[2]功能-行军令'!H$14+24*60/'[2]功能-行军令'!$F$18)*'[2]功能-行军令'!$AJ$7</f>
        <v>54.6</v>
      </c>
      <c r="AG290" s="56">
        <f>('[2]功能-行军令'!I$7+'[2]功能-行军令'!I$14+24*60/'[2]功能-行军令'!$F$18)*'[2]功能-行军令'!$AJ$7</f>
        <v>61.8</v>
      </c>
      <c r="AH290" s="56">
        <f>('[2]功能-行军令'!J$7+'[2]功能-行军令'!J$14+24*60/'[2]功能-行军令'!$F$18)*'[2]功能-行军令'!$AJ$7</f>
        <v>61.8</v>
      </c>
      <c r="AI290" s="56"/>
      <c r="AK290" s="56"/>
      <c r="AL290" s="56">
        <v>287</v>
      </c>
      <c r="AM290" s="28">
        <f t="shared" ca="1" si="263"/>
        <v>5.6263095775139904</v>
      </c>
      <c r="AN290" s="28">
        <f t="shared" ca="1" si="263"/>
        <v>3.0475843544867454</v>
      </c>
      <c r="AO290" s="28">
        <f t="shared" ca="1" si="263"/>
        <v>1.9247901186232075</v>
      </c>
      <c r="AP290" s="28">
        <f t="shared" ca="1" si="263"/>
        <v>1.3298549910487611</v>
      </c>
      <c r="AQ290" s="28">
        <f t="shared" ca="1" si="263"/>
        <v>1.1702723921229099</v>
      </c>
      <c r="AR290" s="28">
        <f t="shared" ca="1" si="263"/>
        <v>1.1702723921229099</v>
      </c>
      <c r="AS290" s="28">
        <f t="shared" ca="1" si="263"/>
        <v>1.1702723921229099</v>
      </c>
      <c r="AT290" s="28">
        <f t="shared" ca="1" si="263"/>
        <v>1.1702723921229099</v>
      </c>
      <c r="AU290" s="28">
        <f t="shared" ca="1" si="242"/>
        <v>1.1702723921229099</v>
      </c>
      <c r="AV290" s="28">
        <f t="shared" ref="AV290:AZ299" ca="1" si="264">SUMIF($BM$3:$EX$3,AV$3,$BM290:$EX290)</f>
        <v>1.1702723921229099</v>
      </c>
      <c r="AW290" s="28">
        <f t="shared" ca="1" si="264"/>
        <v>1.1702723921229099</v>
      </c>
      <c r="AX290" s="28">
        <f t="shared" ca="1" si="264"/>
        <v>2.3405447842458198</v>
      </c>
      <c r="AY290" s="28">
        <f t="shared" ca="1" si="264"/>
        <v>3.510817176368731</v>
      </c>
      <c r="AZ290" s="28">
        <f t="shared" ca="1" si="264"/>
        <v>5.8513619606145522</v>
      </c>
      <c r="BA290" s="28">
        <f t="shared" ca="1" si="245"/>
        <v>11.702723921229104</v>
      </c>
      <c r="BB290" s="28">
        <f t="shared" ca="1" si="245"/>
        <v>23.405447842458209</v>
      </c>
      <c r="BC290" s="28">
        <f t="shared" ca="1" si="245"/>
        <v>46.810895684916417</v>
      </c>
      <c r="BD290" s="28">
        <f t="shared" ca="1" si="245"/>
        <v>93.621791369832835</v>
      </c>
      <c r="BE290" s="28"/>
      <c r="BF290" s="28">
        <f t="shared" ca="1" si="243"/>
        <v>207.36402852619875</v>
      </c>
      <c r="BG290" s="28"/>
      <c r="BI290" s="28"/>
      <c r="BJ290" s="28"/>
      <c r="BK290" s="28"/>
      <c r="BL290" s="56">
        <v>287</v>
      </c>
      <c r="BM290" s="56">
        <f t="shared" ca="1" si="258"/>
        <v>4.7608410431916237</v>
      </c>
      <c r="BN290" s="56">
        <f t="shared" ca="1" si="258"/>
        <v>2.5787888983954628</v>
      </c>
      <c r="BO290" s="56">
        <f t="shared" ca="1" si="258"/>
        <v>1.6287087779339766</v>
      </c>
      <c r="BP290" s="56">
        <f t="shared" ca="1" si="258"/>
        <v>1.1252897011180201</v>
      </c>
      <c r="BQ290" s="56">
        <f t="shared" ca="1" si="258"/>
        <v>0.9902549369838578</v>
      </c>
      <c r="BR290" s="56">
        <f t="shared" ca="1" si="258"/>
        <v>0.9902549369838578</v>
      </c>
      <c r="BS290" s="56">
        <f t="shared" ca="1" si="258"/>
        <v>0.9902549369838578</v>
      </c>
      <c r="BT290" s="56">
        <f t="shared" ca="1" si="258"/>
        <v>0.9902549369838578</v>
      </c>
      <c r="BU290" s="56">
        <f t="shared" ca="1" si="258"/>
        <v>0.9902549369838578</v>
      </c>
      <c r="BV290" s="56">
        <f t="shared" ca="1" si="258"/>
        <v>0.9902549369838578</v>
      </c>
      <c r="BW290" s="56">
        <f t="shared" ca="1" si="258"/>
        <v>0.9902549369838578</v>
      </c>
      <c r="BX290" s="56">
        <f t="shared" ca="1" si="258"/>
        <v>1.9805098739677156</v>
      </c>
      <c r="BY290" s="56">
        <f t="shared" ca="1" si="258"/>
        <v>2.9707648109515734</v>
      </c>
      <c r="BZ290" s="56">
        <f t="shared" ca="1" si="258"/>
        <v>4.951274684919289</v>
      </c>
      <c r="CA290" s="82">
        <f t="shared" ca="1" si="247"/>
        <v>9.902549369838578</v>
      </c>
      <c r="CB290" s="82">
        <f t="shared" ca="1" si="247"/>
        <v>19.805098739677156</v>
      </c>
      <c r="CC290" s="82">
        <f t="shared" ca="1" si="247"/>
        <v>39.610197479354312</v>
      </c>
      <c r="CD290" s="82">
        <f t="shared" ca="1" si="247"/>
        <v>79.220394958708624</v>
      </c>
      <c r="CE290" s="56">
        <f t="shared" ca="1" si="259"/>
        <v>0.49327543411348523</v>
      </c>
      <c r="CF290" s="56">
        <f t="shared" ca="1" si="259"/>
        <v>0.26719086014480448</v>
      </c>
      <c r="CG290" s="56">
        <f t="shared" ca="1" si="259"/>
        <v>0.16875212219671862</v>
      </c>
      <c r="CH290" s="56">
        <f t="shared" ca="1" si="259"/>
        <v>0.11659237533591467</v>
      </c>
      <c r="CI290" s="56">
        <f t="shared" ca="1" si="259"/>
        <v>0.10260129029560493</v>
      </c>
      <c r="CJ290" s="56">
        <f t="shared" ca="1" si="259"/>
        <v>0.10260129029560493</v>
      </c>
      <c r="CK290" s="56">
        <f t="shared" ca="1" si="259"/>
        <v>0.10260129029560493</v>
      </c>
      <c r="CL290" s="56">
        <f t="shared" ca="1" si="259"/>
        <v>0.10260129029560493</v>
      </c>
      <c r="CM290" s="56">
        <f t="shared" ca="1" si="259"/>
        <v>0.10260129029560493</v>
      </c>
      <c r="CN290" s="56">
        <f t="shared" ca="1" si="259"/>
        <v>0.10260129029560493</v>
      </c>
      <c r="CO290" s="56">
        <f t="shared" ca="1" si="259"/>
        <v>0.10260129029560493</v>
      </c>
      <c r="CP290" s="56">
        <f t="shared" ca="1" si="259"/>
        <v>0.20520258059120985</v>
      </c>
      <c r="CQ290" s="56">
        <f t="shared" ca="1" si="259"/>
        <v>0.30780387088681482</v>
      </c>
      <c r="CR290" s="56">
        <f t="shared" ca="1" si="259"/>
        <v>0.51300645147802471</v>
      </c>
      <c r="CS290" s="82">
        <f t="shared" ca="1" si="249"/>
        <v>1.0260129029560494</v>
      </c>
      <c r="CT290" s="82">
        <f t="shared" ca="1" si="249"/>
        <v>2.0520258059120988</v>
      </c>
      <c r="CU290" s="82">
        <f t="shared" ca="1" si="249"/>
        <v>4.1040516118241976</v>
      </c>
      <c r="CV290" s="82">
        <f t="shared" ca="1" si="249"/>
        <v>8.2081032236483953</v>
      </c>
      <c r="CW290" s="56">
        <f t="shared" ca="1" si="260"/>
        <v>0.26747262233999997</v>
      </c>
      <c r="CX290" s="56">
        <f t="shared" ca="1" si="260"/>
        <v>0.14488100376749999</v>
      </c>
      <c r="CY290" s="56">
        <f t="shared" ca="1" si="260"/>
        <v>9.1503791853157879E-2</v>
      </c>
      <c r="CZ290" s="56">
        <f t="shared" ca="1" si="260"/>
        <v>6.3220801643999985E-2</v>
      </c>
      <c r="DA290" s="56">
        <f t="shared" ca="1" si="260"/>
        <v>5.5634305446719989E-2</v>
      </c>
      <c r="DB290" s="56">
        <f t="shared" ca="1" si="260"/>
        <v>5.5634305446719989E-2</v>
      </c>
      <c r="DC290" s="56">
        <f t="shared" ca="1" si="260"/>
        <v>5.5634305446719989E-2</v>
      </c>
      <c r="DD290" s="56">
        <f t="shared" ca="1" si="260"/>
        <v>5.5634305446719989E-2</v>
      </c>
      <c r="DE290" s="56">
        <f t="shared" ca="1" si="260"/>
        <v>5.5634305446719989E-2</v>
      </c>
      <c r="DF290" s="56">
        <f t="shared" ca="1" si="260"/>
        <v>5.5634305446719989E-2</v>
      </c>
      <c r="DG290" s="56">
        <f t="shared" ca="1" si="260"/>
        <v>5.5634305446719989E-2</v>
      </c>
      <c r="DH290" s="56">
        <f t="shared" ca="1" si="260"/>
        <v>0.11126861089343998</v>
      </c>
      <c r="DI290" s="56">
        <f t="shared" ca="1" si="260"/>
        <v>0.16690291634015994</v>
      </c>
      <c r="DJ290" s="56">
        <f t="shared" ca="1" si="260"/>
        <v>0.2781715272336</v>
      </c>
      <c r="DK290" s="82">
        <f t="shared" ca="1" si="251"/>
        <v>0.5563430544672</v>
      </c>
      <c r="DL290" s="82">
        <f t="shared" ca="1" si="251"/>
        <v>1.1126861089344</v>
      </c>
      <c r="DM290" s="82">
        <f t="shared" ca="1" si="251"/>
        <v>2.2253722178688</v>
      </c>
      <c r="DN290" s="82">
        <f t="shared" ca="1" si="251"/>
        <v>4.4507444357376</v>
      </c>
      <c r="DO290" s="56">
        <f t="shared" ca="1" si="261"/>
        <v>8.1219995255237501E-2</v>
      </c>
      <c r="DP290" s="56">
        <f t="shared" ca="1" si="261"/>
        <v>4.3994164096586984E-2</v>
      </c>
      <c r="DQ290" s="56">
        <f t="shared" ca="1" si="261"/>
        <v>2.7785787850475988E-2</v>
      </c>
      <c r="DR290" s="56">
        <f t="shared" ca="1" si="261"/>
        <v>1.9197453423965227E-2</v>
      </c>
      <c r="DS290" s="56">
        <f t="shared" ca="1" si="261"/>
        <v>1.6893759013089402E-2</v>
      </c>
      <c r="DT290" s="56">
        <f t="shared" ca="1" si="261"/>
        <v>1.6893759013089402E-2</v>
      </c>
      <c r="DU290" s="56">
        <f t="shared" ca="1" si="261"/>
        <v>1.6893759013089402E-2</v>
      </c>
      <c r="DV290" s="56">
        <f t="shared" ca="1" si="261"/>
        <v>1.6893759013089402E-2</v>
      </c>
      <c r="DW290" s="56">
        <f t="shared" ca="1" si="261"/>
        <v>1.6893759013089402E-2</v>
      </c>
      <c r="DX290" s="56">
        <f t="shared" ca="1" si="261"/>
        <v>1.6893759013089402E-2</v>
      </c>
      <c r="DY290" s="56">
        <f t="shared" ca="1" si="261"/>
        <v>1.6893759013089402E-2</v>
      </c>
      <c r="DZ290" s="56">
        <f t="shared" ca="1" si="261"/>
        <v>3.3787518026178805E-2</v>
      </c>
      <c r="EA290" s="56">
        <f t="shared" ca="1" si="261"/>
        <v>5.0681277039268204E-2</v>
      </c>
      <c r="EB290" s="56">
        <f t="shared" ca="1" si="261"/>
        <v>8.4468795065447022E-2</v>
      </c>
      <c r="EC290" s="82">
        <f t="shared" ca="1" si="255"/>
        <v>0.16893759013089404</v>
      </c>
      <c r="ED290" s="82">
        <f t="shared" ca="1" si="255"/>
        <v>0.33787518026178809</v>
      </c>
      <c r="EE290" s="82">
        <f t="shared" ca="1" si="255"/>
        <v>0.67575036052357618</v>
      </c>
      <c r="EF290" s="82">
        <f t="shared" ca="1" si="255"/>
        <v>1.3515007210471524</v>
      </c>
      <c r="EG290" s="56">
        <f t="shared" ca="1" si="262"/>
        <v>2.3500482613644798E-2</v>
      </c>
      <c r="EH290" s="56">
        <f t="shared" ca="1" si="262"/>
        <v>1.2729428082390934E-2</v>
      </c>
      <c r="EI290" s="56">
        <f t="shared" ca="1" si="262"/>
        <v>8.0396387888784834E-3</v>
      </c>
      <c r="EJ290" s="56">
        <f t="shared" ca="1" si="262"/>
        <v>5.5546595268614971E-3</v>
      </c>
      <c r="EK290" s="56">
        <f t="shared" ca="1" si="262"/>
        <v>4.8881003836381181E-3</v>
      </c>
      <c r="EL290" s="56">
        <f t="shared" ca="1" si="262"/>
        <v>4.8881003836381181E-3</v>
      </c>
      <c r="EM290" s="56">
        <f t="shared" ca="1" si="262"/>
        <v>4.8881003836381181E-3</v>
      </c>
      <c r="EN290" s="56">
        <f t="shared" ca="1" si="262"/>
        <v>4.8881003836381181E-3</v>
      </c>
      <c r="EO290" s="56">
        <f t="shared" ca="1" si="262"/>
        <v>4.8881003836381181E-3</v>
      </c>
      <c r="EP290" s="56">
        <f t="shared" ca="1" si="262"/>
        <v>4.8881003836381181E-3</v>
      </c>
      <c r="EQ290" s="56">
        <f t="shared" ca="1" si="262"/>
        <v>4.8881003836381181E-3</v>
      </c>
      <c r="ER290" s="56">
        <f t="shared" ca="1" si="262"/>
        <v>9.7762007672762361E-3</v>
      </c>
      <c r="ES290" s="56">
        <f t="shared" ca="1" si="262"/>
        <v>1.4664301150914352E-2</v>
      </c>
      <c r="ET290" s="56">
        <f t="shared" ca="1" si="262"/>
        <v>2.4440501918190589E-2</v>
      </c>
      <c r="EU290" s="82">
        <f t="shared" ca="1" si="256"/>
        <v>4.8881003836381179E-2</v>
      </c>
      <c r="EV290" s="82">
        <f t="shared" ca="1" si="256"/>
        <v>9.7762007672762358E-2</v>
      </c>
      <c r="EW290" s="82">
        <f t="shared" ca="1" si="256"/>
        <v>0.19552401534552472</v>
      </c>
      <c r="EX290" s="82">
        <f t="shared" ca="1" si="256"/>
        <v>0.39104803069104943</v>
      </c>
    </row>
    <row r="291" spans="19:154" x14ac:dyDescent="0.15">
      <c r="S291" s="56">
        <v>288</v>
      </c>
      <c r="T291" s="40">
        <f>引用信息!W310</f>
        <v>111.39048476187999</v>
      </c>
      <c r="U291" s="40">
        <f>引用信息!X310</f>
        <v>7.9238624690654671</v>
      </c>
      <c r="V291" s="40">
        <f>引用信息!Y310</f>
        <v>3.1634442674999987</v>
      </c>
      <c r="W291" s="40">
        <f>引用信息!Z310</f>
        <v>0.8486878395085663</v>
      </c>
      <c r="X291" s="40">
        <f>引用信息!AA310</f>
        <v>0.24556236126468736</v>
      </c>
      <c r="Y291" s="37">
        <f>IF(INT(求节点($J$4:$J$21,$I$4:$I$21,节奏总纲!AD291))&gt;$I$21,$I$21,INT(求节点($J$4:$J$21,$I$4:$I$21,节奏总纲!AD291)))</f>
        <v>18</v>
      </c>
      <c r="Z291" s="37">
        <f>IF(INT(求节点($J$4:$J$21,$I$4:$I$21,节奏总纲!AE291))&gt;$I$21,$I$21,INT(求节点($J$4:$J$21,$I$4:$I$21,节奏总纲!AE291)))</f>
        <v>18</v>
      </c>
      <c r="AA291" s="37">
        <f>IF(INT(求节点($J$4:$J$21,$I$4:$I$21,节奏总纲!AF291))&gt;$I$21,$I$21,INT(求节点($J$4:$J$21,$I$4:$I$21,节奏总纲!AF291)))</f>
        <v>18</v>
      </c>
      <c r="AB291" s="37">
        <f>IF(INT(求节点($J$4:$J$21,$I$4:$I$21,节奏总纲!AG291))&gt;$I$21,$I$21,INT(求节点($J$4:$J$21,$I$4:$I$21,节奏总纲!AG291)))</f>
        <v>18</v>
      </c>
      <c r="AC291" s="37">
        <f>IF(INT(求节点($J$4:$J$21,$I$4:$I$21,节奏总纲!AH291))&gt;$I$21,$I$21,INT(求节点($J$4:$J$21,$I$4:$I$21,节奏总纲!AH291)))</f>
        <v>18</v>
      </c>
      <c r="AD291" s="56">
        <f>('[2]功能-行军令'!F$7+'[2]功能-行军令'!F$14+24*60/'[2]功能-行军令'!$F$18)*'[2]功能-行军令'!$AJ$7</f>
        <v>27.599999999999998</v>
      </c>
      <c r="AE291" s="56">
        <f>('[2]功能-行军令'!G$7+'[2]功能-行军令'!G$14+24*60/'[2]功能-行军令'!$F$18)*'[2]功能-行军令'!$AJ$7</f>
        <v>40.199999999999996</v>
      </c>
      <c r="AF291" s="56">
        <f>('[2]功能-行军令'!H$7+'[2]功能-行军令'!H$14+24*60/'[2]功能-行军令'!$F$18)*'[2]功能-行军令'!$AJ$7</f>
        <v>54.6</v>
      </c>
      <c r="AG291" s="56">
        <f>('[2]功能-行军令'!I$7+'[2]功能-行军令'!I$14+24*60/'[2]功能-行军令'!$F$18)*'[2]功能-行军令'!$AJ$7</f>
        <v>61.8</v>
      </c>
      <c r="AH291" s="56">
        <f>('[2]功能-行军令'!J$7+'[2]功能-行军令'!J$14+24*60/'[2]功能-行军令'!$F$18)*'[2]功能-行军令'!$AJ$7</f>
        <v>61.8</v>
      </c>
      <c r="AI291" s="56"/>
      <c r="AK291" s="56"/>
      <c r="AL291" s="56">
        <v>288</v>
      </c>
      <c r="AM291" s="28">
        <f t="shared" ca="1" si="263"/>
        <v>5.5896390309193942</v>
      </c>
      <c r="AN291" s="28">
        <f t="shared" ca="1" si="263"/>
        <v>3.027721141748005</v>
      </c>
      <c r="AO291" s="28">
        <f t="shared" ca="1" si="263"/>
        <v>1.9122449316303189</v>
      </c>
      <c r="AP291" s="28">
        <f t="shared" ca="1" si="263"/>
        <v>1.3211874073082204</v>
      </c>
      <c r="AQ291" s="28">
        <f t="shared" ca="1" si="263"/>
        <v>1.162644918431234</v>
      </c>
      <c r="AR291" s="28">
        <f t="shared" ca="1" si="263"/>
        <v>1.162644918431234</v>
      </c>
      <c r="AS291" s="28">
        <f t="shared" ca="1" si="263"/>
        <v>1.162644918431234</v>
      </c>
      <c r="AT291" s="28">
        <f t="shared" ca="1" si="263"/>
        <v>1.162644918431234</v>
      </c>
      <c r="AU291" s="28">
        <f t="shared" ca="1" si="242"/>
        <v>1.162644918431234</v>
      </c>
      <c r="AV291" s="28">
        <f t="shared" ca="1" si="264"/>
        <v>1.162644918431234</v>
      </c>
      <c r="AW291" s="28">
        <f t="shared" ca="1" si="264"/>
        <v>1.162644918431234</v>
      </c>
      <c r="AX291" s="28">
        <f t="shared" ca="1" si="264"/>
        <v>2.3252898368624679</v>
      </c>
      <c r="AY291" s="28">
        <f t="shared" ca="1" si="264"/>
        <v>3.4879347552937019</v>
      </c>
      <c r="AZ291" s="28">
        <f t="shared" ca="1" si="264"/>
        <v>5.8132245921561703</v>
      </c>
      <c r="BA291" s="28">
        <f t="shared" ca="1" si="245"/>
        <v>11.626449184312341</v>
      </c>
      <c r="BB291" s="28">
        <f t="shared" ca="1" si="245"/>
        <v>23.252898368624681</v>
      </c>
      <c r="BC291" s="28">
        <f t="shared" ca="1" si="245"/>
        <v>46.505796737249362</v>
      </c>
      <c r="BD291" s="28">
        <f t="shared" ca="1" si="245"/>
        <v>93.011593474498724</v>
      </c>
      <c r="BE291" s="28"/>
      <c r="BF291" s="28">
        <f t="shared" ca="1" si="243"/>
        <v>206.01249388962202</v>
      </c>
      <c r="BG291" s="28"/>
      <c r="BI291" s="28"/>
      <c r="BJ291" s="28"/>
      <c r="BK291" s="28"/>
      <c r="BL291" s="56">
        <v>288</v>
      </c>
      <c r="BM291" s="56">
        <f t="shared" ca="1" si="258"/>
        <v>4.7298113529659807</v>
      </c>
      <c r="BN291" s="56">
        <f t="shared" ca="1" si="258"/>
        <v>2.5619811495232394</v>
      </c>
      <c r="BO291" s="56">
        <f t="shared" ca="1" si="258"/>
        <v>1.6180933575936249</v>
      </c>
      <c r="BP291" s="56">
        <f t="shared" ca="1" si="258"/>
        <v>1.1179554107010499</v>
      </c>
      <c r="BQ291" s="56">
        <f t="shared" ca="1" si="258"/>
        <v>0.98380076141692396</v>
      </c>
      <c r="BR291" s="56">
        <f t="shared" ca="1" si="258"/>
        <v>0.98380076141692396</v>
      </c>
      <c r="BS291" s="56">
        <f t="shared" ca="1" si="258"/>
        <v>0.98380076141692396</v>
      </c>
      <c r="BT291" s="56">
        <f t="shared" ca="1" si="258"/>
        <v>0.98380076141692396</v>
      </c>
      <c r="BU291" s="56">
        <f t="shared" ca="1" si="258"/>
        <v>0.98380076141692396</v>
      </c>
      <c r="BV291" s="56">
        <f t="shared" ca="1" si="258"/>
        <v>0.98380076141692396</v>
      </c>
      <c r="BW291" s="56">
        <f t="shared" ca="1" si="258"/>
        <v>0.98380076141692396</v>
      </c>
      <c r="BX291" s="56">
        <f t="shared" ca="1" si="258"/>
        <v>1.9676015228338479</v>
      </c>
      <c r="BY291" s="56">
        <f t="shared" ca="1" si="258"/>
        <v>2.9514022842507717</v>
      </c>
      <c r="BZ291" s="56">
        <f t="shared" ca="1" si="258"/>
        <v>4.9190038070846205</v>
      </c>
      <c r="CA291" s="82">
        <f t="shared" ca="1" si="247"/>
        <v>9.838007614169241</v>
      </c>
      <c r="CB291" s="82">
        <f t="shared" ca="1" si="247"/>
        <v>19.676015228338482</v>
      </c>
      <c r="CC291" s="82">
        <f t="shared" ca="1" si="247"/>
        <v>39.352030456676964</v>
      </c>
      <c r="CD291" s="82">
        <f t="shared" ca="1" si="247"/>
        <v>78.704060913353928</v>
      </c>
      <c r="CE291" s="56">
        <f t="shared" ca="1" si="259"/>
        <v>0.49006041731758726</v>
      </c>
      <c r="CF291" s="56">
        <f t="shared" ca="1" si="259"/>
        <v>0.26544939271369311</v>
      </c>
      <c r="CG291" s="56">
        <f t="shared" ca="1" si="259"/>
        <v>0.16765224802970091</v>
      </c>
      <c r="CH291" s="56">
        <f t="shared" ca="1" si="259"/>
        <v>0.11583246227506606</v>
      </c>
      <c r="CI291" s="56">
        <f t="shared" ca="1" si="259"/>
        <v>0.10193256680205814</v>
      </c>
      <c r="CJ291" s="56">
        <f t="shared" ca="1" si="259"/>
        <v>0.10193256680205814</v>
      </c>
      <c r="CK291" s="56">
        <f t="shared" ca="1" si="259"/>
        <v>0.10193256680205814</v>
      </c>
      <c r="CL291" s="56">
        <f t="shared" ca="1" si="259"/>
        <v>0.10193256680205814</v>
      </c>
      <c r="CM291" s="56">
        <f t="shared" ca="1" si="259"/>
        <v>0.10193256680205814</v>
      </c>
      <c r="CN291" s="56">
        <f t="shared" ca="1" si="259"/>
        <v>0.10193256680205814</v>
      </c>
      <c r="CO291" s="56">
        <f t="shared" ca="1" si="259"/>
        <v>0.10193256680205814</v>
      </c>
      <c r="CP291" s="56">
        <f t="shared" ca="1" si="259"/>
        <v>0.20386513360411629</v>
      </c>
      <c r="CQ291" s="56">
        <f t="shared" ca="1" si="259"/>
        <v>0.30579770040617449</v>
      </c>
      <c r="CR291" s="56">
        <f t="shared" ca="1" si="259"/>
        <v>0.50966283401029089</v>
      </c>
      <c r="CS291" s="82">
        <f t="shared" ca="1" si="249"/>
        <v>1.0193256680205818</v>
      </c>
      <c r="CT291" s="82">
        <f t="shared" ca="1" si="249"/>
        <v>2.0386513360411636</v>
      </c>
      <c r="CU291" s="82">
        <f t="shared" ca="1" si="249"/>
        <v>4.0773026720823271</v>
      </c>
      <c r="CV291" s="82">
        <f t="shared" ca="1" si="249"/>
        <v>8.1546053441646542</v>
      </c>
      <c r="CW291" s="56">
        <f t="shared" ca="1" si="260"/>
        <v>0.26572931846999992</v>
      </c>
      <c r="CX291" s="56">
        <f t="shared" ca="1" si="260"/>
        <v>0.14393671417124995</v>
      </c>
      <c r="CY291" s="56">
        <f t="shared" ca="1" si="260"/>
        <v>9.0907398423947336E-2</v>
      </c>
      <c r="CZ291" s="56">
        <f t="shared" ca="1" si="260"/>
        <v>6.2808748001999967E-2</v>
      </c>
      <c r="DA291" s="56">
        <f t="shared" ca="1" si="260"/>
        <v>5.5271698241759981E-2</v>
      </c>
      <c r="DB291" s="56">
        <f t="shared" ca="1" si="260"/>
        <v>5.5271698241759981E-2</v>
      </c>
      <c r="DC291" s="56">
        <f t="shared" ca="1" si="260"/>
        <v>5.5271698241759981E-2</v>
      </c>
      <c r="DD291" s="56">
        <f t="shared" ca="1" si="260"/>
        <v>5.5271698241759981E-2</v>
      </c>
      <c r="DE291" s="56">
        <f t="shared" ca="1" si="260"/>
        <v>5.5271698241759981E-2</v>
      </c>
      <c r="DF291" s="56">
        <f t="shared" ca="1" si="260"/>
        <v>5.5271698241759981E-2</v>
      </c>
      <c r="DG291" s="56">
        <f t="shared" ca="1" si="260"/>
        <v>5.5271698241759981E-2</v>
      </c>
      <c r="DH291" s="56">
        <f t="shared" ca="1" si="260"/>
        <v>0.11054339648351996</v>
      </c>
      <c r="DI291" s="56">
        <f t="shared" ca="1" si="260"/>
        <v>0.16581509472527992</v>
      </c>
      <c r="DJ291" s="56">
        <f t="shared" ca="1" si="260"/>
        <v>0.27635849120879991</v>
      </c>
      <c r="DK291" s="82">
        <f t="shared" ca="1" si="251"/>
        <v>0.55271698241759981</v>
      </c>
      <c r="DL291" s="82">
        <f t="shared" ca="1" si="251"/>
        <v>1.1054339648351996</v>
      </c>
      <c r="DM291" s="82">
        <f t="shared" ca="1" si="251"/>
        <v>2.2108679296703992</v>
      </c>
      <c r="DN291" s="82">
        <f t="shared" ca="1" si="251"/>
        <v>4.4217358593407985</v>
      </c>
      <c r="DO291" s="56">
        <f t="shared" ca="1" si="261"/>
        <v>8.0690628433275999E-2</v>
      </c>
      <c r="DP291" s="56">
        <f t="shared" ca="1" si="261"/>
        <v>4.3707423734691164E-2</v>
      </c>
      <c r="DQ291" s="56">
        <f t="shared" ca="1" si="261"/>
        <v>2.7604688674541789E-2</v>
      </c>
      <c r="DR291" s="56">
        <f t="shared" ca="1" si="261"/>
        <v>1.9072330356956144E-2</v>
      </c>
      <c r="DS291" s="56">
        <f t="shared" ca="1" si="261"/>
        <v>1.6783650714121408E-2</v>
      </c>
      <c r="DT291" s="56">
        <f t="shared" ca="1" si="261"/>
        <v>1.6783650714121408E-2</v>
      </c>
      <c r="DU291" s="56">
        <f t="shared" ca="1" si="261"/>
        <v>1.6783650714121408E-2</v>
      </c>
      <c r="DV291" s="56">
        <f t="shared" ca="1" si="261"/>
        <v>1.6783650714121408E-2</v>
      </c>
      <c r="DW291" s="56">
        <f t="shared" ca="1" si="261"/>
        <v>1.6783650714121408E-2</v>
      </c>
      <c r="DX291" s="56">
        <f t="shared" ca="1" si="261"/>
        <v>1.6783650714121408E-2</v>
      </c>
      <c r="DY291" s="56">
        <f t="shared" ca="1" si="261"/>
        <v>1.6783650714121408E-2</v>
      </c>
      <c r="DZ291" s="56">
        <f t="shared" ca="1" si="261"/>
        <v>3.3567301428242817E-2</v>
      </c>
      <c r="EA291" s="56">
        <f t="shared" ca="1" si="261"/>
        <v>5.0350952142364222E-2</v>
      </c>
      <c r="EB291" s="56">
        <f t="shared" ca="1" si="261"/>
        <v>8.3918253570607032E-2</v>
      </c>
      <c r="EC291" s="82">
        <f t="shared" ca="1" si="255"/>
        <v>0.16783650714121406</v>
      </c>
      <c r="ED291" s="82">
        <f t="shared" ca="1" si="255"/>
        <v>0.33567301428242813</v>
      </c>
      <c r="EE291" s="82">
        <f t="shared" ca="1" si="255"/>
        <v>0.67134602856485626</v>
      </c>
      <c r="EF291" s="82">
        <f t="shared" ca="1" si="255"/>
        <v>1.3426920571297125</v>
      </c>
      <c r="EG291" s="56">
        <f t="shared" ca="1" si="262"/>
        <v>2.3347313732550275E-2</v>
      </c>
      <c r="EH291" s="56">
        <f t="shared" ca="1" si="262"/>
        <v>1.2646461605131399E-2</v>
      </c>
      <c r="EI291" s="56">
        <f t="shared" ca="1" si="262"/>
        <v>7.9872389085040418E-3</v>
      </c>
      <c r="EJ291" s="56">
        <f t="shared" ca="1" si="262"/>
        <v>5.5184559731482462E-3</v>
      </c>
      <c r="EK291" s="56">
        <f t="shared" ca="1" si="262"/>
        <v>4.8562412563704568E-3</v>
      </c>
      <c r="EL291" s="56">
        <f t="shared" ca="1" si="262"/>
        <v>4.8562412563704568E-3</v>
      </c>
      <c r="EM291" s="56">
        <f t="shared" ca="1" si="262"/>
        <v>4.8562412563704568E-3</v>
      </c>
      <c r="EN291" s="56">
        <f t="shared" ca="1" si="262"/>
        <v>4.8562412563704568E-3</v>
      </c>
      <c r="EO291" s="56">
        <f t="shared" ca="1" si="262"/>
        <v>4.8562412563704568E-3</v>
      </c>
      <c r="EP291" s="56">
        <f t="shared" ca="1" si="262"/>
        <v>4.8562412563704568E-3</v>
      </c>
      <c r="EQ291" s="56">
        <f t="shared" ca="1" si="262"/>
        <v>4.8562412563704568E-3</v>
      </c>
      <c r="ER291" s="56">
        <f t="shared" ca="1" si="262"/>
        <v>9.7124825127409137E-3</v>
      </c>
      <c r="ES291" s="56">
        <f t="shared" ca="1" si="262"/>
        <v>1.4568723769111371E-2</v>
      </c>
      <c r="ET291" s="56">
        <f t="shared" ca="1" si="262"/>
        <v>2.4281206281852284E-2</v>
      </c>
      <c r="EU291" s="82">
        <f t="shared" ca="1" si="256"/>
        <v>4.8562412563704568E-2</v>
      </c>
      <c r="EV291" s="82">
        <f t="shared" ca="1" si="256"/>
        <v>9.7124825127409137E-2</v>
      </c>
      <c r="EW291" s="82">
        <f t="shared" ca="1" si="256"/>
        <v>0.19424965025481827</v>
      </c>
      <c r="EX291" s="82">
        <f t="shared" ca="1" si="256"/>
        <v>0.38849930050963655</v>
      </c>
    </row>
    <row r="292" spans="19:154" x14ac:dyDescent="0.15">
      <c r="S292" s="56">
        <v>289</v>
      </c>
      <c r="T292" s="40">
        <f>引用信息!W311</f>
        <v>110.6597130717833</v>
      </c>
      <c r="U292" s="40">
        <f>引用信息!X311</f>
        <v>7.8718783666442311</v>
      </c>
      <c r="V292" s="40">
        <f>引用信息!Y311</f>
        <v>3.1426906499999987</v>
      </c>
      <c r="W292" s="40">
        <f>引用信息!Z311</f>
        <v>0.8431200654911718</v>
      </c>
      <c r="X292" s="40">
        <f>引用信息!AA311</f>
        <v>0.24395136170624987</v>
      </c>
      <c r="Y292" s="37">
        <f>IF(INT(求节点($J$4:$J$21,$I$4:$I$21,节奏总纲!AD292))&gt;$I$21,$I$21,INT(求节点($J$4:$J$21,$I$4:$I$21,节奏总纲!AD292)))</f>
        <v>18</v>
      </c>
      <c r="Z292" s="37">
        <f>IF(INT(求节点($J$4:$J$21,$I$4:$I$21,节奏总纲!AE292))&gt;$I$21,$I$21,INT(求节点($J$4:$J$21,$I$4:$I$21,节奏总纲!AE292)))</f>
        <v>18</v>
      </c>
      <c r="AA292" s="37">
        <f>IF(INT(求节点($J$4:$J$21,$I$4:$I$21,节奏总纲!AF292))&gt;$I$21,$I$21,INT(求节点($J$4:$J$21,$I$4:$I$21,节奏总纲!AF292)))</f>
        <v>18</v>
      </c>
      <c r="AB292" s="37">
        <f>IF(INT(求节点($J$4:$J$21,$I$4:$I$21,节奏总纲!AG292))&gt;$I$21,$I$21,INT(求节点($J$4:$J$21,$I$4:$I$21,节奏总纲!AG292)))</f>
        <v>18</v>
      </c>
      <c r="AC292" s="37">
        <f>IF(INT(求节点($J$4:$J$21,$I$4:$I$21,节奏总纲!AH292))&gt;$I$21,$I$21,INT(求节点($J$4:$J$21,$I$4:$I$21,节奏总纲!AH292)))</f>
        <v>18</v>
      </c>
      <c r="AD292" s="56">
        <f>('[2]功能-行军令'!F$7+'[2]功能-行军令'!F$14+24*60/'[2]功能-行军令'!$F$18)*'[2]功能-行军令'!$AJ$7</f>
        <v>27.599999999999998</v>
      </c>
      <c r="AE292" s="56">
        <f>('[2]功能-行军令'!G$7+'[2]功能-行军令'!G$14+24*60/'[2]功能-行军令'!$F$18)*'[2]功能-行军令'!$AJ$7</f>
        <v>40.199999999999996</v>
      </c>
      <c r="AF292" s="56">
        <f>('[2]功能-行军令'!H$7+'[2]功能-行军令'!H$14+24*60/'[2]功能-行军令'!$F$18)*'[2]功能-行军令'!$AJ$7</f>
        <v>54.6</v>
      </c>
      <c r="AG292" s="56">
        <f>('[2]功能-行军令'!I$7+'[2]功能-行军令'!I$14+24*60/'[2]功能-行军令'!$F$18)*'[2]功能-行军令'!$AJ$7</f>
        <v>61.8</v>
      </c>
      <c r="AH292" s="56">
        <f>('[2]功能-行军令'!J$7+'[2]功能-行军令'!J$14+24*60/'[2]功能-行军令'!$F$18)*'[2]功能-行军令'!$AJ$7</f>
        <v>61.8</v>
      </c>
      <c r="AI292" s="56"/>
      <c r="AK292" s="56"/>
      <c r="AL292" s="56">
        <v>289</v>
      </c>
      <c r="AM292" s="28">
        <f t="shared" ca="1" si="263"/>
        <v>5.5529684843247953</v>
      </c>
      <c r="AN292" s="28">
        <f t="shared" ca="1" si="263"/>
        <v>3.0078579290092651</v>
      </c>
      <c r="AO292" s="28">
        <f t="shared" ca="1" si="263"/>
        <v>1.8996997446374306</v>
      </c>
      <c r="AP292" s="28">
        <f t="shared" ca="1" si="263"/>
        <v>1.3125198235676789</v>
      </c>
      <c r="AQ292" s="28">
        <f t="shared" ca="1" si="263"/>
        <v>1.1550174447395576</v>
      </c>
      <c r="AR292" s="28">
        <f t="shared" ca="1" si="263"/>
        <v>1.1550174447395576</v>
      </c>
      <c r="AS292" s="28">
        <f t="shared" ca="1" si="263"/>
        <v>1.1550174447395576</v>
      </c>
      <c r="AT292" s="28">
        <f t="shared" ca="1" si="263"/>
        <v>1.1550174447395576</v>
      </c>
      <c r="AU292" s="28">
        <f t="shared" ca="1" si="242"/>
        <v>1.1550174447395576</v>
      </c>
      <c r="AV292" s="28">
        <f t="shared" ca="1" si="264"/>
        <v>1.1550174447395576</v>
      </c>
      <c r="AW292" s="28">
        <f t="shared" ca="1" si="264"/>
        <v>1.1550174447395576</v>
      </c>
      <c r="AX292" s="28">
        <f t="shared" ca="1" si="264"/>
        <v>2.3100348894791152</v>
      </c>
      <c r="AY292" s="28">
        <f t="shared" ca="1" si="264"/>
        <v>3.4650523342186728</v>
      </c>
      <c r="AZ292" s="28">
        <f t="shared" ca="1" si="264"/>
        <v>5.7750872236977875</v>
      </c>
      <c r="BA292" s="28">
        <f t="shared" ca="1" si="245"/>
        <v>11.550174447395575</v>
      </c>
      <c r="BB292" s="28">
        <f t="shared" ca="1" si="245"/>
        <v>23.10034889479115</v>
      </c>
      <c r="BC292" s="28">
        <f t="shared" ca="1" si="245"/>
        <v>46.2006977895823</v>
      </c>
      <c r="BD292" s="28">
        <f t="shared" ca="1" si="245"/>
        <v>92.4013955791646</v>
      </c>
      <c r="BE292" s="28"/>
      <c r="BF292" s="28">
        <f t="shared" ca="1" si="243"/>
        <v>204.66095925304529</v>
      </c>
      <c r="BG292" s="28"/>
      <c r="BI292" s="28"/>
      <c r="BJ292" s="28"/>
      <c r="BK292" s="28"/>
      <c r="BL292" s="56">
        <v>289</v>
      </c>
      <c r="BM292" s="56">
        <f t="shared" ca="1" si="258"/>
        <v>4.6987816627403367</v>
      </c>
      <c r="BN292" s="56">
        <f t="shared" ca="1" si="258"/>
        <v>2.545173400651016</v>
      </c>
      <c r="BO292" s="56">
        <f t="shared" ca="1" si="258"/>
        <v>1.6074779372532733</v>
      </c>
      <c r="BP292" s="56">
        <f t="shared" ca="1" si="258"/>
        <v>1.1106211202840794</v>
      </c>
      <c r="BQ292" s="56">
        <f t="shared" ca="1" si="258"/>
        <v>0.97734658584999012</v>
      </c>
      <c r="BR292" s="56">
        <f t="shared" ca="1" si="258"/>
        <v>0.97734658584999012</v>
      </c>
      <c r="BS292" s="56">
        <f t="shared" ca="1" si="258"/>
        <v>0.97734658584999012</v>
      </c>
      <c r="BT292" s="56">
        <f t="shared" ca="1" si="258"/>
        <v>0.97734658584999012</v>
      </c>
      <c r="BU292" s="56">
        <f t="shared" ca="1" si="258"/>
        <v>0.97734658584999012</v>
      </c>
      <c r="BV292" s="56">
        <f t="shared" ca="1" si="258"/>
        <v>0.97734658584999012</v>
      </c>
      <c r="BW292" s="56">
        <f t="shared" ca="1" si="258"/>
        <v>0.97734658584999012</v>
      </c>
      <c r="BX292" s="56">
        <f t="shared" ca="1" si="258"/>
        <v>1.9546931716999802</v>
      </c>
      <c r="BY292" s="56">
        <f t="shared" ca="1" si="258"/>
        <v>2.9320397575499699</v>
      </c>
      <c r="BZ292" s="56">
        <f t="shared" ca="1" si="258"/>
        <v>4.8867329292499502</v>
      </c>
      <c r="CA292" s="82">
        <f t="shared" ca="1" si="247"/>
        <v>9.7734658584999003</v>
      </c>
      <c r="CB292" s="82">
        <f t="shared" ca="1" si="247"/>
        <v>19.546931716999801</v>
      </c>
      <c r="CC292" s="82">
        <f t="shared" ca="1" si="247"/>
        <v>39.093863433999601</v>
      </c>
      <c r="CD292" s="82">
        <f t="shared" ca="1" si="247"/>
        <v>78.187726867999203</v>
      </c>
      <c r="CE292" s="56">
        <f t="shared" ca="1" si="259"/>
        <v>0.48684540052168934</v>
      </c>
      <c r="CF292" s="56">
        <f t="shared" ca="1" si="259"/>
        <v>0.26370792528258175</v>
      </c>
      <c r="CG292" s="56">
        <f t="shared" ca="1" si="259"/>
        <v>0.16655237386268321</v>
      </c>
      <c r="CH292" s="56">
        <f t="shared" ca="1" si="259"/>
        <v>0.11507254921421746</v>
      </c>
      <c r="CI292" s="56">
        <f t="shared" ca="1" si="259"/>
        <v>0.10126384330851139</v>
      </c>
      <c r="CJ292" s="56">
        <f t="shared" ca="1" si="259"/>
        <v>0.10126384330851139</v>
      </c>
      <c r="CK292" s="56">
        <f t="shared" ca="1" si="259"/>
        <v>0.10126384330851139</v>
      </c>
      <c r="CL292" s="56">
        <f t="shared" ca="1" si="259"/>
        <v>0.10126384330851139</v>
      </c>
      <c r="CM292" s="56">
        <f t="shared" ca="1" si="259"/>
        <v>0.10126384330851139</v>
      </c>
      <c r="CN292" s="56">
        <f t="shared" ca="1" si="259"/>
        <v>0.10126384330851139</v>
      </c>
      <c r="CO292" s="56">
        <f t="shared" ca="1" si="259"/>
        <v>0.10126384330851139</v>
      </c>
      <c r="CP292" s="56">
        <f t="shared" ca="1" si="259"/>
        <v>0.20252768661702278</v>
      </c>
      <c r="CQ292" s="56">
        <f t="shared" ca="1" si="259"/>
        <v>0.3037915299255341</v>
      </c>
      <c r="CR292" s="56">
        <f t="shared" ca="1" si="259"/>
        <v>0.50631921654255696</v>
      </c>
      <c r="CS292" s="82">
        <f t="shared" ca="1" si="249"/>
        <v>1.0126384330851139</v>
      </c>
      <c r="CT292" s="82">
        <f t="shared" ca="1" si="249"/>
        <v>2.0252768661702278</v>
      </c>
      <c r="CU292" s="82">
        <f t="shared" ca="1" si="249"/>
        <v>4.0505537323404557</v>
      </c>
      <c r="CV292" s="82">
        <f t="shared" ca="1" si="249"/>
        <v>8.1011074646809114</v>
      </c>
      <c r="CW292" s="56">
        <f t="shared" ca="1" si="260"/>
        <v>0.26398601459999993</v>
      </c>
      <c r="CX292" s="56">
        <f t="shared" ca="1" si="260"/>
        <v>0.14299242457499997</v>
      </c>
      <c r="CY292" s="56">
        <f t="shared" ca="1" si="260"/>
        <v>9.0311004994736821E-2</v>
      </c>
      <c r="CZ292" s="56">
        <f t="shared" ca="1" si="260"/>
        <v>6.2396694359999977E-2</v>
      </c>
      <c r="DA292" s="56">
        <f t="shared" ca="1" si="260"/>
        <v>5.4909091036799987E-2</v>
      </c>
      <c r="DB292" s="56">
        <f t="shared" ca="1" si="260"/>
        <v>5.4909091036799987E-2</v>
      </c>
      <c r="DC292" s="56">
        <f t="shared" ca="1" si="260"/>
        <v>5.4909091036799987E-2</v>
      </c>
      <c r="DD292" s="56">
        <f t="shared" ca="1" si="260"/>
        <v>5.4909091036799987E-2</v>
      </c>
      <c r="DE292" s="56">
        <f t="shared" ca="1" si="260"/>
        <v>5.4909091036799987E-2</v>
      </c>
      <c r="DF292" s="56">
        <f t="shared" ca="1" si="260"/>
        <v>5.4909091036799987E-2</v>
      </c>
      <c r="DG292" s="56">
        <f t="shared" ca="1" si="260"/>
        <v>5.4909091036799987E-2</v>
      </c>
      <c r="DH292" s="56">
        <f t="shared" ca="1" si="260"/>
        <v>0.10981818207359997</v>
      </c>
      <c r="DI292" s="56">
        <f t="shared" ca="1" si="260"/>
        <v>0.16472727311039992</v>
      </c>
      <c r="DJ292" s="56">
        <f t="shared" ca="1" si="260"/>
        <v>0.27454545518399992</v>
      </c>
      <c r="DK292" s="82">
        <f t="shared" ca="1" si="251"/>
        <v>0.54909091036799984</v>
      </c>
      <c r="DL292" s="82">
        <f t="shared" ca="1" si="251"/>
        <v>1.0981818207359997</v>
      </c>
      <c r="DM292" s="82">
        <f t="shared" ca="1" si="251"/>
        <v>2.1963636414719994</v>
      </c>
      <c r="DN292" s="82">
        <f t="shared" ca="1" si="251"/>
        <v>4.3927272829439987</v>
      </c>
      <c r="DO292" s="56">
        <f t="shared" ca="1" si="261"/>
        <v>8.0161261611314483E-2</v>
      </c>
      <c r="DP292" s="56">
        <f t="shared" ca="1" si="261"/>
        <v>4.3420683372795345E-2</v>
      </c>
      <c r="DQ292" s="56">
        <f t="shared" ca="1" si="261"/>
        <v>2.7423589498607587E-2</v>
      </c>
      <c r="DR292" s="56">
        <f t="shared" ca="1" si="261"/>
        <v>1.8947207289947057E-2</v>
      </c>
      <c r="DS292" s="56">
        <f t="shared" ca="1" si="261"/>
        <v>1.6673542415153415E-2</v>
      </c>
      <c r="DT292" s="56">
        <f t="shared" ca="1" si="261"/>
        <v>1.6673542415153415E-2</v>
      </c>
      <c r="DU292" s="56">
        <f t="shared" ca="1" si="261"/>
        <v>1.6673542415153415E-2</v>
      </c>
      <c r="DV292" s="56">
        <f t="shared" ca="1" si="261"/>
        <v>1.6673542415153415E-2</v>
      </c>
      <c r="DW292" s="56">
        <f t="shared" ca="1" si="261"/>
        <v>1.6673542415153415E-2</v>
      </c>
      <c r="DX292" s="56">
        <f t="shared" ca="1" si="261"/>
        <v>1.6673542415153415E-2</v>
      </c>
      <c r="DY292" s="56">
        <f t="shared" ca="1" si="261"/>
        <v>1.6673542415153415E-2</v>
      </c>
      <c r="DZ292" s="56">
        <f t="shared" ca="1" si="261"/>
        <v>3.3347084830306829E-2</v>
      </c>
      <c r="EA292" s="56">
        <f t="shared" ca="1" si="261"/>
        <v>5.0020627245460234E-2</v>
      </c>
      <c r="EB292" s="56">
        <f t="shared" ca="1" si="261"/>
        <v>8.336771207576707E-2</v>
      </c>
      <c r="EC292" s="82">
        <f t="shared" ca="1" si="255"/>
        <v>0.16673542415153414</v>
      </c>
      <c r="ED292" s="82">
        <f t="shared" ca="1" si="255"/>
        <v>0.33347084830306828</v>
      </c>
      <c r="EE292" s="82">
        <f t="shared" ca="1" si="255"/>
        <v>0.66694169660613656</v>
      </c>
      <c r="EF292" s="82">
        <f t="shared" ca="1" si="255"/>
        <v>1.3338833932122731</v>
      </c>
      <c r="EG292" s="56">
        <f t="shared" ca="1" si="262"/>
        <v>2.3194144851455753E-2</v>
      </c>
      <c r="EH292" s="56">
        <f t="shared" ca="1" si="262"/>
        <v>1.2563495127871867E-2</v>
      </c>
      <c r="EI292" s="56">
        <f t="shared" ca="1" si="262"/>
        <v>7.9348390281296002E-3</v>
      </c>
      <c r="EJ292" s="56">
        <f t="shared" ca="1" si="262"/>
        <v>5.4822524194349954E-3</v>
      </c>
      <c r="EK292" s="56">
        <f t="shared" ca="1" si="262"/>
        <v>4.8243821291027965E-3</v>
      </c>
      <c r="EL292" s="56">
        <f t="shared" ca="1" si="262"/>
        <v>4.8243821291027965E-3</v>
      </c>
      <c r="EM292" s="56">
        <f t="shared" ca="1" si="262"/>
        <v>4.8243821291027965E-3</v>
      </c>
      <c r="EN292" s="56">
        <f t="shared" ca="1" si="262"/>
        <v>4.8243821291027965E-3</v>
      </c>
      <c r="EO292" s="56">
        <f t="shared" ca="1" si="262"/>
        <v>4.8243821291027965E-3</v>
      </c>
      <c r="EP292" s="56">
        <f t="shared" ca="1" si="262"/>
        <v>4.8243821291027965E-3</v>
      </c>
      <c r="EQ292" s="56">
        <f t="shared" ca="1" si="262"/>
        <v>4.8243821291027965E-3</v>
      </c>
      <c r="ER292" s="56">
        <f t="shared" ca="1" si="262"/>
        <v>9.648764258205593E-3</v>
      </c>
      <c r="ES292" s="56">
        <f t="shared" ca="1" si="262"/>
        <v>1.4473146387308391E-2</v>
      </c>
      <c r="ET292" s="56">
        <f t="shared" ca="1" si="262"/>
        <v>2.4121910645513986E-2</v>
      </c>
      <c r="EU292" s="82">
        <f t="shared" ca="1" si="256"/>
        <v>4.8243821291027972E-2</v>
      </c>
      <c r="EV292" s="82">
        <f t="shared" ca="1" si="256"/>
        <v>9.6487642582055944E-2</v>
      </c>
      <c r="EW292" s="82">
        <f t="shared" ca="1" si="256"/>
        <v>0.19297528516411189</v>
      </c>
      <c r="EX292" s="82">
        <f t="shared" ca="1" si="256"/>
        <v>0.38595057032822377</v>
      </c>
    </row>
    <row r="293" spans="19:154" x14ac:dyDescent="0.15">
      <c r="S293" s="56">
        <v>290</v>
      </c>
      <c r="T293" s="40">
        <f>引用信息!W312</f>
        <v>109.92894138168661</v>
      </c>
      <c r="U293" s="40">
        <f>引用信息!X312</f>
        <v>7.819894264222996</v>
      </c>
      <c r="V293" s="40">
        <f>引用信息!Y312</f>
        <v>3.1219370324999987</v>
      </c>
      <c r="W293" s="40">
        <f>引用信息!Z312</f>
        <v>0.83755229147377719</v>
      </c>
      <c r="X293" s="40">
        <f>引用信息!AA312</f>
        <v>0.24234036214781235</v>
      </c>
      <c r="Y293" s="37">
        <f>IF(INT(求节点($J$4:$J$21,$I$4:$I$21,节奏总纲!AD293))&gt;$I$21,$I$21,INT(求节点($J$4:$J$21,$I$4:$I$21,节奏总纲!AD293)))</f>
        <v>18</v>
      </c>
      <c r="Z293" s="37">
        <f>IF(INT(求节点($J$4:$J$21,$I$4:$I$21,节奏总纲!AE293))&gt;$I$21,$I$21,INT(求节点($J$4:$J$21,$I$4:$I$21,节奏总纲!AE293)))</f>
        <v>18</v>
      </c>
      <c r="AA293" s="37">
        <f>IF(INT(求节点($J$4:$J$21,$I$4:$I$21,节奏总纲!AF293))&gt;$I$21,$I$21,INT(求节点($J$4:$J$21,$I$4:$I$21,节奏总纲!AF293)))</f>
        <v>18</v>
      </c>
      <c r="AB293" s="37">
        <f>IF(INT(求节点($J$4:$J$21,$I$4:$I$21,节奏总纲!AG293))&gt;$I$21,$I$21,INT(求节点($J$4:$J$21,$I$4:$I$21,节奏总纲!AG293)))</f>
        <v>18</v>
      </c>
      <c r="AC293" s="37">
        <f>IF(INT(求节点($J$4:$J$21,$I$4:$I$21,节奏总纲!AH293))&gt;$I$21,$I$21,INT(求节点($J$4:$J$21,$I$4:$I$21,节奏总纲!AH293)))</f>
        <v>18</v>
      </c>
      <c r="AD293" s="56">
        <f>('[2]功能-行军令'!F$7+'[2]功能-行军令'!F$14+24*60/'[2]功能-行军令'!$F$18)*'[2]功能-行军令'!$AJ$7</f>
        <v>27.599999999999998</v>
      </c>
      <c r="AE293" s="56">
        <f>('[2]功能-行军令'!G$7+'[2]功能-行军令'!G$14+24*60/'[2]功能-行军令'!$F$18)*'[2]功能-行军令'!$AJ$7</f>
        <v>40.199999999999996</v>
      </c>
      <c r="AF293" s="56">
        <f>('[2]功能-行军令'!H$7+'[2]功能-行军令'!H$14+24*60/'[2]功能-行军令'!$F$18)*'[2]功能-行军令'!$AJ$7</f>
        <v>54.6</v>
      </c>
      <c r="AG293" s="56">
        <f>('[2]功能-行军令'!I$7+'[2]功能-行军令'!I$14+24*60/'[2]功能-行军令'!$F$18)*'[2]功能-行军令'!$AJ$7</f>
        <v>61.8</v>
      </c>
      <c r="AH293" s="56">
        <f>('[2]功能-行军令'!J$7+'[2]功能-行军令'!J$14+24*60/'[2]功能-行军令'!$F$18)*'[2]功能-行军令'!$AJ$7</f>
        <v>61.8</v>
      </c>
      <c r="AI293" s="56"/>
      <c r="AK293" s="56"/>
      <c r="AL293" s="56">
        <v>290</v>
      </c>
      <c r="AM293" s="28">
        <f t="shared" ca="1" si="263"/>
        <v>5.5162979377301982</v>
      </c>
      <c r="AN293" s="28">
        <f t="shared" ca="1" si="263"/>
        <v>2.9879947162705238</v>
      </c>
      <c r="AO293" s="28">
        <f t="shared" ca="1" si="263"/>
        <v>1.8871545576445414</v>
      </c>
      <c r="AP293" s="28">
        <f t="shared" ca="1" si="263"/>
        <v>1.3038522398271377</v>
      </c>
      <c r="AQ293" s="28">
        <f t="shared" ca="1" si="263"/>
        <v>1.147389971047881</v>
      </c>
      <c r="AR293" s="28">
        <f t="shared" ca="1" si="263"/>
        <v>1.147389971047881</v>
      </c>
      <c r="AS293" s="28">
        <f t="shared" ca="1" si="263"/>
        <v>1.147389971047881</v>
      </c>
      <c r="AT293" s="28">
        <f t="shared" ca="1" si="263"/>
        <v>1.147389971047881</v>
      </c>
      <c r="AU293" s="28">
        <f t="shared" ca="1" si="242"/>
        <v>1.147389971047881</v>
      </c>
      <c r="AV293" s="28">
        <f t="shared" ca="1" si="264"/>
        <v>1.147389971047881</v>
      </c>
      <c r="AW293" s="28">
        <f t="shared" ca="1" si="264"/>
        <v>1.147389971047881</v>
      </c>
      <c r="AX293" s="28">
        <f t="shared" ca="1" si="264"/>
        <v>2.294779942095762</v>
      </c>
      <c r="AY293" s="28">
        <f t="shared" ca="1" si="264"/>
        <v>3.4421699131436436</v>
      </c>
      <c r="AZ293" s="28">
        <f t="shared" ca="1" si="264"/>
        <v>5.7369498552394065</v>
      </c>
      <c r="BA293" s="28">
        <f t="shared" ca="1" si="245"/>
        <v>11.473899710478813</v>
      </c>
      <c r="BB293" s="28">
        <f t="shared" ca="1" si="245"/>
        <v>22.947799420957626</v>
      </c>
      <c r="BC293" s="28">
        <f t="shared" ca="1" si="245"/>
        <v>45.895598841915252</v>
      </c>
      <c r="BD293" s="28">
        <f t="shared" ca="1" si="245"/>
        <v>91.791197683830504</v>
      </c>
      <c r="BE293" s="28"/>
      <c r="BF293" s="28">
        <f t="shared" ca="1" si="243"/>
        <v>203.30942461646856</v>
      </c>
      <c r="BG293" s="28"/>
      <c r="BI293" s="28"/>
      <c r="BJ293" s="28"/>
      <c r="BK293" s="28"/>
      <c r="BL293" s="56">
        <v>290</v>
      </c>
      <c r="BM293" s="56">
        <f t="shared" ca="1" si="258"/>
        <v>4.6677519725146928</v>
      </c>
      <c r="BN293" s="56">
        <f t="shared" ca="1" si="258"/>
        <v>2.5283656517787918</v>
      </c>
      <c r="BO293" s="56">
        <f t="shared" ca="1" si="258"/>
        <v>1.5968625169129211</v>
      </c>
      <c r="BP293" s="56">
        <f t="shared" ca="1" si="258"/>
        <v>1.103286829867109</v>
      </c>
      <c r="BQ293" s="56">
        <f t="shared" ca="1" si="258"/>
        <v>0.97089241028305606</v>
      </c>
      <c r="BR293" s="56">
        <f t="shared" ca="1" si="258"/>
        <v>0.97089241028305606</v>
      </c>
      <c r="BS293" s="56">
        <f t="shared" ca="1" si="258"/>
        <v>0.97089241028305606</v>
      </c>
      <c r="BT293" s="56">
        <f t="shared" ca="1" si="258"/>
        <v>0.97089241028305606</v>
      </c>
      <c r="BU293" s="56">
        <f t="shared" ca="1" si="258"/>
        <v>0.97089241028305606</v>
      </c>
      <c r="BV293" s="56">
        <f t="shared" ca="1" si="258"/>
        <v>0.97089241028305606</v>
      </c>
      <c r="BW293" s="56">
        <f t="shared" ca="1" si="258"/>
        <v>0.97089241028305606</v>
      </c>
      <c r="BX293" s="56">
        <f t="shared" ca="1" si="258"/>
        <v>1.9417848205661121</v>
      </c>
      <c r="BY293" s="56">
        <f t="shared" ca="1" si="258"/>
        <v>2.9126772308491682</v>
      </c>
      <c r="BZ293" s="56">
        <f t="shared" ca="1" si="258"/>
        <v>4.8544620514152808</v>
      </c>
      <c r="CA293" s="82">
        <f t="shared" ca="1" si="247"/>
        <v>9.7089241028305615</v>
      </c>
      <c r="CB293" s="82">
        <f t="shared" ca="1" si="247"/>
        <v>19.417848205661123</v>
      </c>
      <c r="CC293" s="82">
        <f t="shared" ca="1" si="247"/>
        <v>38.835696411322246</v>
      </c>
      <c r="CD293" s="82">
        <f t="shared" ca="1" si="247"/>
        <v>77.671392822644492</v>
      </c>
      <c r="CE293" s="56">
        <f t="shared" ca="1" si="259"/>
        <v>0.48363038372579137</v>
      </c>
      <c r="CF293" s="56">
        <f t="shared" ca="1" si="259"/>
        <v>0.26196645785147032</v>
      </c>
      <c r="CG293" s="56">
        <f t="shared" ca="1" si="259"/>
        <v>0.16545249969566547</v>
      </c>
      <c r="CH293" s="56">
        <f t="shared" ca="1" si="259"/>
        <v>0.11431263615336885</v>
      </c>
      <c r="CI293" s="56">
        <f t="shared" ca="1" si="259"/>
        <v>0.10059511981496461</v>
      </c>
      <c r="CJ293" s="56">
        <f t="shared" ca="1" si="259"/>
        <v>0.10059511981496461</v>
      </c>
      <c r="CK293" s="56">
        <f t="shared" ca="1" si="259"/>
        <v>0.10059511981496461</v>
      </c>
      <c r="CL293" s="56">
        <f t="shared" ca="1" si="259"/>
        <v>0.10059511981496461</v>
      </c>
      <c r="CM293" s="56">
        <f t="shared" ca="1" si="259"/>
        <v>0.10059511981496461</v>
      </c>
      <c r="CN293" s="56">
        <f t="shared" ca="1" si="259"/>
        <v>0.10059511981496461</v>
      </c>
      <c r="CO293" s="56">
        <f t="shared" ca="1" si="259"/>
        <v>0.10059511981496461</v>
      </c>
      <c r="CP293" s="56">
        <f t="shared" ca="1" si="259"/>
        <v>0.20119023962992921</v>
      </c>
      <c r="CQ293" s="56">
        <f t="shared" ca="1" si="259"/>
        <v>0.30178535944489382</v>
      </c>
      <c r="CR293" s="56">
        <f t="shared" ca="1" si="259"/>
        <v>0.50297559907482314</v>
      </c>
      <c r="CS293" s="82">
        <f t="shared" ca="1" si="249"/>
        <v>1.0059511981496463</v>
      </c>
      <c r="CT293" s="82">
        <f t="shared" ca="1" si="249"/>
        <v>2.0119023962992926</v>
      </c>
      <c r="CU293" s="82">
        <f t="shared" ca="1" si="249"/>
        <v>4.0238047925985851</v>
      </c>
      <c r="CV293" s="82">
        <f t="shared" ca="1" si="249"/>
        <v>8.0476095851971703</v>
      </c>
      <c r="CW293" s="56">
        <f t="shared" ca="1" si="260"/>
        <v>0.26224271072999988</v>
      </c>
      <c r="CX293" s="56">
        <f t="shared" ca="1" si="260"/>
        <v>0.14204813497874993</v>
      </c>
      <c r="CY293" s="56">
        <f t="shared" ca="1" si="260"/>
        <v>8.9714611565526278E-2</v>
      </c>
      <c r="CZ293" s="56">
        <f t="shared" ca="1" si="260"/>
        <v>6.1984640717999966E-2</v>
      </c>
      <c r="DA293" s="56">
        <f t="shared" ca="1" si="260"/>
        <v>5.4546483831839979E-2</v>
      </c>
      <c r="DB293" s="56">
        <f t="shared" ca="1" si="260"/>
        <v>5.4546483831839979E-2</v>
      </c>
      <c r="DC293" s="56">
        <f t="shared" ca="1" si="260"/>
        <v>5.4546483831839979E-2</v>
      </c>
      <c r="DD293" s="56">
        <f t="shared" ca="1" si="260"/>
        <v>5.4546483831839979E-2</v>
      </c>
      <c r="DE293" s="56">
        <f t="shared" ca="1" si="260"/>
        <v>5.4546483831839979E-2</v>
      </c>
      <c r="DF293" s="56">
        <f t="shared" ca="1" si="260"/>
        <v>5.4546483831839979E-2</v>
      </c>
      <c r="DG293" s="56">
        <f t="shared" ca="1" si="260"/>
        <v>5.4546483831839979E-2</v>
      </c>
      <c r="DH293" s="56">
        <f t="shared" ca="1" si="260"/>
        <v>0.10909296766367996</v>
      </c>
      <c r="DI293" s="56">
        <f t="shared" ca="1" si="260"/>
        <v>0.16363945149551992</v>
      </c>
      <c r="DJ293" s="56">
        <f t="shared" ca="1" si="260"/>
        <v>0.27273241915919993</v>
      </c>
      <c r="DK293" s="82">
        <f t="shared" ca="1" si="251"/>
        <v>0.54546483831839987</v>
      </c>
      <c r="DL293" s="82">
        <f t="shared" ca="1" si="251"/>
        <v>1.0909296766367997</v>
      </c>
      <c r="DM293" s="82">
        <f t="shared" ca="1" si="251"/>
        <v>2.1818593532735995</v>
      </c>
      <c r="DN293" s="82">
        <f t="shared" ca="1" si="251"/>
        <v>4.363718706547199</v>
      </c>
      <c r="DO293" s="56">
        <f t="shared" ca="1" si="261"/>
        <v>7.9631894789352967E-2</v>
      </c>
      <c r="DP293" s="56">
        <f t="shared" ca="1" si="261"/>
        <v>4.3133943010899518E-2</v>
      </c>
      <c r="DQ293" s="56">
        <f t="shared" ca="1" si="261"/>
        <v>2.7242490322673382E-2</v>
      </c>
      <c r="DR293" s="56">
        <f t="shared" ca="1" si="261"/>
        <v>1.882208422293797E-2</v>
      </c>
      <c r="DS293" s="56">
        <f t="shared" ca="1" si="261"/>
        <v>1.6563434116185417E-2</v>
      </c>
      <c r="DT293" s="56">
        <f t="shared" ca="1" si="261"/>
        <v>1.6563434116185417E-2</v>
      </c>
      <c r="DU293" s="56">
        <f t="shared" ca="1" si="261"/>
        <v>1.6563434116185417E-2</v>
      </c>
      <c r="DV293" s="56">
        <f t="shared" ca="1" si="261"/>
        <v>1.6563434116185417E-2</v>
      </c>
      <c r="DW293" s="56">
        <f t="shared" ca="1" si="261"/>
        <v>1.6563434116185417E-2</v>
      </c>
      <c r="DX293" s="56">
        <f t="shared" ca="1" si="261"/>
        <v>1.6563434116185417E-2</v>
      </c>
      <c r="DY293" s="56">
        <f t="shared" ca="1" si="261"/>
        <v>1.6563434116185417E-2</v>
      </c>
      <c r="DZ293" s="56">
        <f t="shared" ca="1" si="261"/>
        <v>3.3126868232370835E-2</v>
      </c>
      <c r="EA293" s="56">
        <f t="shared" ca="1" si="261"/>
        <v>4.9690302348556252E-2</v>
      </c>
      <c r="EB293" s="56">
        <f t="shared" ca="1" si="261"/>
        <v>8.281717058092708E-2</v>
      </c>
      <c r="EC293" s="82">
        <f t="shared" ca="1" si="255"/>
        <v>0.16563434116185416</v>
      </c>
      <c r="ED293" s="82">
        <f t="shared" ca="1" si="255"/>
        <v>0.33126868232370832</v>
      </c>
      <c r="EE293" s="82">
        <f t="shared" ca="1" si="255"/>
        <v>0.66253736464741664</v>
      </c>
      <c r="EF293" s="82">
        <f t="shared" ca="1" si="255"/>
        <v>1.3250747292948333</v>
      </c>
      <c r="EG293" s="56">
        <f t="shared" ca="1" si="262"/>
        <v>2.3040975970361234E-2</v>
      </c>
      <c r="EH293" s="56">
        <f t="shared" ca="1" si="262"/>
        <v>1.2480528650612334E-2</v>
      </c>
      <c r="EI293" s="56">
        <f t="shared" ca="1" si="262"/>
        <v>7.8824391477551586E-3</v>
      </c>
      <c r="EJ293" s="56">
        <f t="shared" ca="1" si="262"/>
        <v>5.4460488657217454E-3</v>
      </c>
      <c r="EK293" s="56">
        <f t="shared" ca="1" si="262"/>
        <v>4.792523001835137E-3</v>
      </c>
      <c r="EL293" s="56">
        <f t="shared" ca="1" si="262"/>
        <v>4.792523001835137E-3</v>
      </c>
      <c r="EM293" s="56">
        <f t="shared" ca="1" si="262"/>
        <v>4.792523001835137E-3</v>
      </c>
      <c r="EN293" s="56">
        <f t="shared" ca="1" si="262"/>
        <v>4.792523001835137E-3</v>
      </c>
      <c r="EO293" s="56">
        <f t="shared" ca="1" si="262"/>
        <v>4.792523001835137E-3</v>
      </c>
      <c r="EP293" s="56">
        <f t="shared" ca="1" si="262"/>
        <v>4.792523001835137E-3</v>
      </c>
      <c r="EQ293" s="56">
        <f t="shared" ca="1" si="262"/>
        <v>4.792523001835137E-3</v>
      </c>
      <c r="ER293" s="56">
        <f t="shared" ca="1" si="262"/>
        <v>9.585046003670274E-3</v>
      </c>
      <c r="ES293" s="56">
        <f t="shared" ca="1" si="262"/>
        <v>1.437756900550541E-2</v>
      </c>
      <c r="ET293" s="56">
        <f t="shared" ca="1" si="262"/>
        <v>2.3962615009175684E-2</v>
      </c>
      <c r="EU293" s="82">
        <f t="shared" ca="1" si="256"/>
        <v>4.7925230018351368E-2</v>
      </c>
      <c r="EV293" s="82">
        <f t="shared" ca="1" si="256"/>
        <v>9.5850460036702737E-2</v>
      </c>
      <c r="EW293" s="82">
        <f t="shared" ca="1" si="256"/>
        <v>0.19170092007340547</v>
      </c>
      <c r="EX293" s="82">
        <f t="shared" ca="1" si="256"/>
        <v>0.38340184014681095</v>
      </c>
    </row>
    <row r="294" spans="19:154" x14ac:dyDescent="0.15">
      <c r="S294" s="56">
        <v>291</v>
      </c>
      <c r="T294" s="40">
        <f>引用信息!W313</f>
        <v>109.19816969158994</v>
      </c>
      <c r="U294" s="40">
        <f>引用信息!X313</f>
        <v>7.767910161801761</v>
      </c>
      <c r="V294" s="40">
        <f>引用信息!Y313</f>
        <v>3.1011834149999991</v>
      </c>
      <c r="W294" s="40">
        <f>引用信息!Z313</f>
        <v>0.83198451745638269</v>
      </c>
      <c r="X294" s="40">
        <f>引用信息!AA313</f>
        <v>0.24072936258937488</v>
      </c>
      <c r="Y294" s="37">
        <f>IF(INT(求节点($J$4:$J$21,$I$4:$I$21,节奏总纲!AD294))&gt;$I$21,$I$21,INT(求节点($J$4:$J$21,$I$4:$I$21,节奏总纲!AD294)))</f>
        <v>18</v>
      </c>
      <c r="Z294" s="37">
        <f>IF(INT(求节点($J$4:$J$21,$I$4:$I$21,节奏总纲!AE294))&gt;$I$21,$I$21,INT(求节点($J$4:$J$21,$I$4:$I$21,节奏总纲!AE294)))</f>
        <v>18</v>
      </c>
      <c r="AA294" s="37">
        <f>IF(INT(求节点($J$4:$J$21,$I$4:$I$21,节奏总纲!AF294))&gt;$I$21,$I$21,INT(求节点($J$4:$J$21,$I$4:$I$21,节奏总纲!AF294)))</f>
        <v>18</v>
      </c>
      <c r="AB294" s="37">
        <f>IF(INT(求节点($J$4:$J$21,$I$4:$I$21,节奏总纲!AG294))&gt;$I$21,$I$21,INT(求节点($J$4:$J$21,$I$4:$I$21,节奏总纲!AG294)))</f>
        <v>18</v>
      </c>
      <c r="AC294" s="37">
        <f>IF(INT(求节点($J$4:$J$21,$I$4:$I$21,节奏总纲!AH294))&gt;$I$21,$I$21,INT(求节点($J$4:$J$21,$I$4:$I$21,节奏总纲!AH294)))</f>
        <v>18</v>
      </c>
      <c r="AD294" s="56">
        <f>('[2]功能-行军令'!F$7+'[2]功能-行军令'!F$14+24*60/'[2]功能-行军令'!$F$18)*'[2]功能-行军令'!$AJ$7</f>
        <v>27.599999999999998</v>
      </c>
      <c r="AE294" s="56">
        <f>('[2]功能-行军令'!G$7+'[2]功能-行军令'!G$14+24*60/'[2]功能-行军令'!$F$18)*'[2]功能-行军令'!$AJ$7</f>
        <v>40.199999999999996</v>
      </c>
      <c r="AF294" s="56">
        <f>('[2]功能-行军令'!H$7+'[2]功能-行军令'!H$14+24*60/'[2]功能-行军令'!$F$18)*'[2]功能-行军令'!$AJ$7</f>
        <v>54.6</v>
      </c>
      <c r="AG294" s="56">
        <f>('[2]功能-行军令'!I$7+'[2]功能-行军令'!I$14+24*60/'[2]功能-行军令'!$F$18)*'[2]功能-行军令'!$AJ$7</f>
        <v>61.8</v>
      </c>
      <c r="AH294" s="56">
        <f>('[2]功能-行军令'!J$7+'[2]功能-行军令'!J$14+24*60/'[2]功能-行军令'!$F$18)*'[2]功能-行军令'!$AJ$7</f>
        <v>61.8</v>
      </c>
      <c r="AI294" s="56"/>
      <c r="AK294" s="56"/>
      <c r="AL294" s="56">
        <v>291</v>
      </c>
      <c r="AM294" s="28">
        <f t="shared" ca="1" si="263"/>
        <v>5.479627391135601</v>
      </c>
      <c r="AN294" s="28">
        <f t="shared" ca="1" si="263"/>
        <v>2.9681315035317839</v>
      </c>
      <c r="AO294" s="28">
        <f t="shared" ca="1" si="263"/>
        <v>1.8746093706516531</v>
      </c>
      <c r="AP294" s="28">
        <f t="shared" ca="1" si="263"/>
        <v>1.2951846560865963</v>
      </c>
      <c r="AQ294" s="28">
        <f t="shared" ca="1" si="263"/>
        <v>1.1397624973562051</v>
      </c>
      <c r="AR294" s="28">
        <f t="shared" ca="1" si="263"/>
        <v>1.1397624973562051</v>
      </c>
      <c r="AS294" s="28">
        <f t="shared" ca="1" si="263"/>
        <v>1.1397624973562051</v>
      </c>
      <c r="AT294" s="28">
        <f t="shared" ca="1" si="263"/>
        <v>1.1397624973562051</v>
      </c>
      <c r="AU294" s="28">
        <f t="shared" ca="1" si="242"/>
        <v>1.1397624973562051</v>
      </c>
      <c r="AV294" s="28">
        <f t="shared" ca="1" si="264"/>
        <v>1.1397624973562051</v>
      </c>
      <c r="AW294" s="28">
        <f t="shared" ca="1" si="264"/>
        <v>1.1397624973562051</v>
      </c>
      <c r="AX294" s="28">
        <f t="shared" ca="1" si="264"/>
        <v>2.2795249947124101</v>
      </c>
      <c r="AY294" s="28">
        <f t="shared" ca="1" si="264"/>
        <v>3.4192874920686149</v>
      </c>
      <c r="AZ294" s="28">
        <f t="shared" ca="1" si="264"/>
        <v>5.6988124867810246</v>
      </c>
      <c r="BA294" s="28">
        <f t="shared" ca="1" si="245"/>
        <v>11.397624973562049</v>
      </c>
      <c r="BB294" s="28">
        <f t="shared" ca="1" si="245"/>
        <v>22.795249947124098</v>
      </c>
      <c r="BC294" s="28">
        <f t="shared" ca="1" si="245"/>
        <v>45.590499894248197</v>
      </c>
      <c r="BD294" s="28">
        <f t="shared" ca="1" si="245"/>
        <v>91.180999788496393</v>
      </c>
      <c r="BE294" s="28"/>
      <c r="BF294" s="28">
        <f t="shared" ca="1" si="243"/>
        <v>201.95788997989183</v>
      </c>
      <c r="BG294" s="28"/>
      <c r="BI294" s="28"/>
      <c r="BJ294" s="28"/>
      <c r="BK294" s="28"/>
      <c r="BL294" s="56">
        <v>291</v>
      </c>
      <c r="BM294" s="56">
        <f t="shared" ref="BM294:BZ303" ca="1" si="265">IF(OFFSET($X$3,$S294,BM$1)&lt;BM$3,0,
OFFSET($S$3,$S294,BM$1)
*IFERROR(INDEX($K$49:$K$66,OFFSET($X$3,$S294,BM$1)-BM$3+1),0)
*OFFSET($AC$3,$S294,BM$1)
/(INDEX($D$4:$D$21,BM$3)
*INDEX($E$4:$E$21,BM$3)))</f>
        <v>4.6367222822890497</v>
      </c>
      <c r="BN294" s="56">
        <f t="shared" ca="1" si="265"/>
        <v>2.5115579029065684</v>
      </c>
      <c r="BO294" s="56">
        <f t="shared" ca="1" si="265"/>
        <v>1.5862470965725697</v>
      </c>
      <c r="BP294" s="56">
        <f t="shared" ca="1" si="265"/>
        <v>1.0959525394501388</v>
      </c>
      <c r="BQ294" s="56">
        <f t="shared" ca="1" si="265"/>
        <v>0.96443823471612233</v>
      </c>
      <c r="BR294" s="56">
        <f t="shared" ca="1" si="265"/>
        <v>0.96443823471612233</v>
      </c>
      <c r="BS294" s="56">
        <f t="shared" ca="1" si="265"/>
        <v>0.96443823471612233</v>
      </c>
      <c r="BT294" s="56">
        <f t="shared" ca="1" si="265"/>
        <v>0.96443823471612233</v>
      </c>
      <c r="BU294" s="56">
        <f t="shared" ca="1" si="265"/>
        <v>0.96443823471612233</v>
      </c>
      <c r="BV294" s="56">
        <f t="shared" ca="1" si="265"/>
        <v>0.96443823471612233</v>
      </c>
      <c r="BW294" s="56">
        <f t="shared" ca="1" si="265"/>
        <v>0.96443823471612233</v>
      </c>
      <c r="BX294" s="56">
        <f t="shared" ca="1" si="265"/>
        <v>1.9288764694322447</v>
      </c>
      <c r="BY294" s="56">
        <f t="shared" ca="1" si="265"/>
        <v>2.8933147041483669</v>
      </c>
      <c r="BZ294" s="56">
        <f t="shared" ca="1" si="265"/>
        <v>4.8221911735806113</v>
      </c>
      <c r="CA294" s="82">
        <f t="shared" ca="1" si="247"/>
        <v>9.6443823471612227</v>
      </c>
      <c r="CB294" s="82">
        <f t="shared" ca="1" si="247"/>
        <v>19.288764694322445</v>
      </c>
      <c r="CC294" s="82">
        <f t="shared" ca="1" si="247"/>
        <v>38.577529388644891</v>
      </c>
      <c r="CD294" s="82">
        <f t="shared" ca="1" si="247"/>
        <v>77.155058777289781</v>
      </c>
      <c r="CE294" s="56">
        <f t="shared" ref="CE294:CR303" ca="1" si="266">IF(OFFSET($X$3,$S294,CE$1)&lt;CE$3,0,
OFFSET($S$3,$S294,CE$1)
*IFERROR(INDEX($K$49:$K$66,OFFSET($X$3,$S294,CE$1)-CE$3+1),0)
*OFFSET($AC$3,$S294,CE$1)
/(INDEX($D$4:$D$21,CE$3)
*INDEX($E$4:$E$21,CE$3)))</f>
        <v>0.48041536692989345</v>
      </c>
      <c r="CF294" s="56">
        <f t="shared" ca="1" si="266"/>
        <v>0.26022499042035896</v>
      </c>
      <c r="CG294" s="56">
        <f t="shared" ca="1" si="266"/>
        <v>0.16435262552864777</v>
      </c>
      <c r="CH294" s="56">
        <f t="shared" ca="1" si="266"/>
        <v>0.11355272309252026</v>
      </c>
      <c r="CI294" s="56">
        <f t="shared" ca="1" si="266"/>
        <v>9.9926396321417837E-2</v>
      </c>
      <c r="CJ294" s="56">
        <f t="shared" ca="1" si="266"/>
        <v>9.9926396321417837E-2</v>
      </c>
      <c r="CK294" s="56">
        <f t="shared" ca="1" si="266"/>
        <v>9.9926396321417837E-2</v>
      </c>
      <c r="CL294" s="56">
        <f t="shared" ca="1" si="266"/>
        <v>9.9926396321417837E-2</v>
      </c>
      <c r="CM294" s="56">
        <f t="shared" ca="1" si="266"/>
        <v>9.9926396321417837E-2</v>
      </c>
      <c r="CN294" s="56">
        <f t="shared" ca="1" si="266"/>
        <v>9.9926396321417837E-2</v>
      </c>
      <c r="CO294" s="56">
        <f t="shared" ca="1" si="266"/>
        <v>9.9926396321417837E-2</v>
      </c>
      <c r="CP294" s="56">
        <f t="shared" ca="1" si="266"/>
        <v>0.19985279264283567</v>
      </c>
      <c r="CQ294" s="56">
        <f t="shared" ca="1" si="266"/>
        <v>0.29977918896425354</v>
      </c>
      <c r="CR294" s="56">
        <f t="shared" ca="1" si="266"/>
        <v>0.49963198160708922</v>
      </c>
      <c r="CS294" s="82">
        <f t="shared" ca="1" si="249"/>
        <v>0.99926396321417843</v>
      </c>
      <c r="CT294" s="82">
        <f t="shared" ca="1" si="249"/>
        <v>1.9985279264283569</v>
      </c>
      <c r="CU294" s="82">
        <f t="shared" ca="1" si="249"/>
        <v>3.9970558528567137</v>
      </c>
      <c r="CV294" s="82">
        <f t="shared" ca="1" si="249"/>
        <v>7.9941117057134274</v>
      </c>
      <c r="CW294" s="56">
        <f t="shared" ref="CW294:DJ303" ca="1" si="267">IF(OFFSET($X$3,$S294,CW$1)&lt;CW$3,0,
OFFSET($S$3,$S294,CW$1)
*IFERROR(INDEX($K$49:$K$66,OFFSET($X$3,$S294,CW$1)-CW$3+1),0)
*OFFSET($AC$3,$S294,CW$1)
/(INDEX($D$4:$D$21,CW$3)
*INDEX($E$4:$E$21,CW$3)))</f>
        <v>0.26049940685999995</v>
      </c>
      <c r="CX294" s="56">
        <f t="shared" ca="1" si="267"/>
        <v>0.14110384538249995</v>
      </c>
      <c r="CY294" s="56">
        <f t="shared" ca="1" si="267"/>
        <v>8.9118218136315763E-2</v>
      </c>
      <c r="CZ294" s="56">
        <f t="shared" ca="1" si="267"/>
        <v>6.1572587075999975E-2</v>
      </c>
      <c r="DA294" s="56">
        <f t="shared" ca="1" si="267"/>
        <v>5.4183876626879984E-2</v>
      </c>
      <c r="DB294" s="56">
        <f t="shared" ca="1" si="267"/>
        <v>5.4183876626879984E-2</v>
      </c>
      <c r="DC294" s="56">
        <f t="shared" ca="1" si="267"/>
        <v>5.4183876626879984E-2</v>
      </c>
      <c r="DD294" s="56">
        <f t="shared" ca="1" si="267"/>
        <v>5.4183876626879984E-2</v>
      </c>
      <c r="DE294" s="56">
        <f t="shared" ca="1" si="267"/>
        <v>5.4183876626879984E-2</v>
      </c>
      <c r="DF294" s="56">
        <f t="shared" ca="1" si="267"/>
        <v>5.4183876626879984E-2</v>
      </c>
      <c r="DG294" s="56">
        <f t="shared" ca="1" si="267"/>
        <v>5.4183876626879984E-2</v>
      </c>
      <c r="DH294" s="56">
        <f t="shared" ca="1" si="267"/>
        <v>0.10836775325375997</v>
      </c>
      <c r="DI294" s="56">
        <f t="shared" ca="1" si="267"/>
        <v>0.16255162988063995</v>
      </c>
      <c r="DJ294" s="56">
        <f t="shared" ca="1" si="267"/>
        <v>0.27091938313439995</v>
      </c>
      <c r="DK294" s="82">
        <f t="shared" ca="1" si="251"/>
        <v>0.5418387662687999</v>
      </c>
      <c r="DL294" s="82">
        <f t="shared" ca="1" si="251"/>
        <v>1.0836775325375998</v>
      </c>
      <c r="DM294" s="82">
        <f t="shared" ca="1" si="251"/>
        <v>2.1673550650751996</v>
      </c>
      <c r="DN294" s="82">
        <f t="shared" ca="1" si="251"/>
        <v>4.3347101301503992</v>
      </c>
      <c r="DO294" s="56">
        <f t="shared" ref="DO294:EB303" ca="1" si="268">IF(OFFSET($X$3,$S294,DO$1)&lt;DO$3,0,
OFFSET($S$3,$S294,DO$1)
*IFERROR(INDEX($K$49:$K$66,OFFSET($X$3,$S294,DO$1)-DO$3+1),0)
*OFFSET($AC$3,$S294,DO$1)
/(INDEX($D$4:$D$21,DO$3)
*INDEX($E$4:$E$21,DO$3)))</f>
        <v>7.9102527967391451E-2</v>
      </c>
      <c r="DP294" s="56">
        <f t="shared" ca="1" si="268"/>
        <v>4.2847202649003706E-2</v>
      </c>
      <c r="DQ294" s="56">
        <f t="shared" ca="1" si="268"/>
        <v>2.706139114673918E-2</v>
      </c>
      <c r="DR294" s="56">
        <f t="shared" ca="1" si="268"/>
        <v>1.8696961155928886E-2</v>
      </c>
      <c r="DS294" s="56">
        <f t="shared" ca="1" si="268"/>
        <v>1.6453325817217423E-2</v>
      </c>
      <c r="DT294" s="56">
        <f t="shared" ca="1" si="268"/>
        <v>1.6453325817217423E-2</v>
      </c>
      <c r="DU294" s="56">
        <f t="shared" ca="1" si="268"/>
        <v>1.6453325817217423E-2</v>
      </c>
      <c r="DV294" s="56">
        <f t="shared" ca="1" si="268"/>
        <v>1.6453325817217423E-2</v>
      </c>
      <c r="DW294" s="56">
        <f t="shared" ca="1" si="268"/>
        <v>1.6453325817217423E-2</v>
      </c>
      <c r="DX294" s="56">
        <f t="shared" ca="1" si="268"/>
        <v>1.6453325817217423E-2</v>
      </c>
      <c r="DY294" s="56">
        <f t="shared" ca="1" si="268"/>
        <v>1.6453325817217423E-2</v>
      </c>
      <c r="DZ294" s="56">
        <f t="shared" ca="1" si="268"/>
        <v>3.2906651634434847E-2</v>
      </c>
      <c r="EA294" s="56">
        <f t="shared" ca="1" si="268"/>
        <v>4.935997745165227E-2</v>
      </c>
      <c r="EB294" s="56">
        <f t="shared" ca="1" si="268"/>
        <v>8.2266629086087117E-2</v>
      </c>
      <c r="EC294" s="82">
        <f t="shared" ca="1" si="255"/>
        <v>0.16453325817217423</v>
      </c>
      <c r="ED294" s="82">
        <f t="shared" ca="1" si="255"/>
        <v>0.32906651634434847</v>
      </c>
      <c r="EE294" s="82">
        <f t="shared" ca="1" si="255"/>
        <v>0.65813303268869694</v>
      </c>
      <c r="EF294" s="82">
        <f t="shared" ca="1" si="255"/>
        <v>1.3162660653773939</v>
      </c>
      <c r="EG294" s="56">
        <f t="shared" ref="EG294:ET303" ca="1" si="269">IF(OFFSET($X$3,$S294,EG$1)&lt;EG$3,0,
OFFSET($S$3,$S294,EG$1)
*IFERROR(INDEX($K$49:$K$66,OFFSET($X$3,$S294,EG$1)-EG$3+1),0)
*OFFSET($AC$3,$S294,EG$1)
/(INDEX($D$4:$D$21,EG$3)
*INDEX($E$4:$E$21,EG$3)))</f>
        <v>2.2887807089266719E-2</v>
      </c>
      <c r="EH294" s="56">
        <f t="shared" ca="1" si="269"/>
        <v>1.2397562173352805E-2</v>
      </c>
      <c r="EI294" s="56">
        <f t="shared" ca="1" si="269"/>
        <v>7.8300392673807187E-3</v>
      </c>
      <c r="EJ294" s="56">
        <f t="shared" ca="1" si="269"/>
        <v>5.4098453120084962E-3</v>
      </c>
      <c r="EK294" s="56">
        <f t="shared" ca="1" si="269"/>
        <v>4.7606638745674775E-3</v>
      </c>
      <c r="EL294" s="56">
        <f t="shared" ca="1" si="269"/>
        <v>4.7606638745674775E-3</v>
      </c>
      <c r="EM294" s="56">
        <f t="shared" ca="1" si="269"/>
        <v>4.7606638745674775E-3</v>
      </c>
      <c r="EN294" s="56">
        <f t="shared" ca="1" si="269"/>
        <v>4.7606638745674775E-3</v>
      </c>
      <c r="EO294" s="56">
        <f t="shared" ca="1" si="269"/>
        <v>4.7606638745674775E-3</v>
      </c>
      <c r="EP294" s="56">
        <f t="shared" ca="1" si="269"/>
        <v>4.7606638745674775E-3</v>
      </c>
      <c r="EQ294" s="56">
        <f t="shared" ca="1" si="269"/>
        <v>4.7606638745674775E-3</v>
      </c>
      <c r="ER294" s="56">
        <f t="shared" ca="1" si="269"/>
        <v>9.521327749134955E-3</v>
      </c>
      <c r="ES294" s="56">
        <f t="shared" ca="1" si="269"/>
        <v>1.4281991623702431E-2</v>
      </c>
      <c r="ET294" s="56">
        <f t="shared" ca="1" si="269"/>
        <v>2.3803319372837389E-2</v>
      </c>
      <c r="EU294" s="82">
        <f t="shared" ca="1" si="256"/>
        <v>4.7606638745674779E-2</v>
      </c>
      <c r="EV294" s="82">
        <f t="shared" ca="1" si="256"/>
        <v>9.5213277491349557E-2</v>
      </c>
      <c r="EW294" s="82">
        <f t="shared" ca="1" si="256"/>
        <v>0.19042655498269911</v>
      </c>
      <c r="EX294" s="82">
        <f t="shared" ca="1" si="256"/>
        <v>0.38085310996539823</v>
      </c>
    </row>
    <row r="295" spans="19:154" x14ac:dyDescent="0.15">
      <c r="S295" s="56">
        <v>292</v>
      </c>
      <c r="T295" s="40">
        <f>引用信息!W314</f>
        <v>108.46739800149325</v>
      </c>
      <c r="U295" s="40">
        <f>引用信息!X314</f>
        <v>7.715926059380525</v>
      </c>
      <c r="V295" s="40">
        <f>引用信息!Y314</f>
        <v>3.080429797499999</v>
      </c>
      <c r="W295" s="40">
        <f>引用信息!Z314</f>
        <v>0.82641674343898819</v>
      </c>
      <c r="X295" s="40">
        <f>引用信息!AA314</f>
        <v>0.23911836303093736</v>
      </c>
      <c r="Y295" s="37">
        <f>IF(INT(求节点($J$4:$J$21,$I$4:$I$21,节奏总纲!AD295))&gt;$I$21,$I$21,INT(求节点($J$4:$J$21,$I$4:$I$21,节奏总纲!AD295)))</f>
        <v>18</v>
      </c>
      <c r="Z295" s="37">
        <f>IF(INT(求节点($J$4:$J$21,$I$4:$I$21,节奏总纲!AE295))&gt;$I$21,$I$21,INT(求节点($J$4:$J$21,$I$4:$I$21,节奏总纲!AE295)))</f>
        <v>18</v>
      </c>
      <c r="AA295" s="37">
        <f>IF(INT(求节点($J$4:$J$21,$I$4:$I$21,节奏总纲!AF295))&gt;$I$21,$I$21,INT(求节点($J$4:$J$21,$I$4:$I$21,节奏总纲!AF295)))</f>
        <v>18</v>
      </c>
      <c r="AB295" s="37">
        <f>IF(INT(求节点($J$4:$J$21,$I$4:$I$21,节奏总纲!AG295))&gt;$I$21,$I$21,INT(求节点($J$4:$J$21,$I$4:$I$21,节奏总纲!AG295)))</f>
        <v>18</v>
      </c>
      <c r="AC295" s="37">
        <f>IF(INT(求节点($J$4:$J$21,$I$4:$I$21,节奏总纲!AH295))&gt;$I$21,$I$21,INT(求节点($J$4:$J$21,$I$4:$I$21,节奏总纲!AH295)))</f>
        <v>18</v>
      </c>
      <c r="AD295" s="56">
        <f>('[2]功能-行军令'!F$7+'[2]功能-行军令'!F$14+24*60/'[2]功能-行军令'!$F$18)*'[2]功能-行军令'!$AJ$7</f>
        <v>27.599999999999998</v>
      </c>
      <c r="AE295" s="56">
        <f>('[2]功能-行军令'!G$7+'[2]功能-行军令'!G$14+24*60/'[2]功能-行军令'!$F$18)*'[2]功能-行军令'!$AJ$7</f>
        <v>40.199999999999996</v>
      </c>
      <c r="AF295" s="56">
        <f>('[2]功能-行军令'!H$7+'[2]功能-行军令'!H$14+24*60/'[2]功能-行军令'!$F$18)*'[2]功能-行军令'!$AJ$7</f>
        <v>54.6</v>
      </c>
      <c r="AG295" s="56">
        <f>('[2]功能-行军令'!I$7+'[2]功能-行军令'!I$14+24*60/'[2]功能-行军令'!$F$18)*'[2]功能-行军令'!$AJ$7</f>
        <v>61.8</v>
      </c>
      <c r="AH295" s="56">
        <f>('[2]功能-行军令'!J$7+'[2]功能-行军令'!J$14+24*60/'[2]功能-行军令'!$F$18)*'[2]功能-行军令'!$AJ$7</f>
        <v>61.8</v>
      </c>
      <c r="AI295" s="56"/>
      <c r="AK295" s="56"/>
      <c r="AL295" s="56">
        <v>292</v>
      </c>
      <c r="AM295" s="28">
        <f t="shared" ref="AM295:AT304" ca="1" si="270">SUMIF($BM$3:$EX$3,AM$3,$BM295:$EX295)</f>
        <v>5.442956844541003</v>
      </c>
      <c r="AN295" s="28">
        <f t="shared" ca="1" si="270"/>
        <v>2.9482682907930435</v>
      </c>
      <c r="AO295" s="28">
        <f t="shared" ca="1" si="270"/>
        <v>1.8620641836587641</v>
      </c>
      <c r="AP295" s="28">
        <f t="shared" ca="1" si="270"/>
        <v>1.2865170723460551</v>
      </c>
      <c r="AQ295" s="28">
        <f t="shared" ca="1" si="270"/>
        <v>1.1321350236645287</v>
      </c>
      <c r="AR295" s="28">
        <f t="shared" ca="1" si="270"/>
        <v>1.1321350236645287</v>
      </c>
      <c r="AS295" s="28">
        <f t="shared" ca="1" si="270"/>
        <v>1.1321350236645287</v>
      </c>
      <c r="AT295" s="28">
        <f t="shared" ca="1" si="270"/>
        <v>1.1321350236645287</v>
      </c>
      <c r="AU295" s="28">
        <f t="shared" ca="1" si="242"/>
        <v>1.1321350236645287</v>
      </c>
      <c r="AV295" s="28">
        <f t="shared" ca="1" si="264"/>
        <v>1.1321350236645287</v>
      </c>
      <c r="AW295" s="28">
        <f t="shared" ca="1" si="264"/>
        <v>1.1321350236645287</v>
      </c>
      <c r="AX295" s="28">
        <f t="shared" ca="1" si="264"/>
        <v>2.2642700473290573</v>
      </c>
      <c r="AY295" s="28">
        <f t="shared" ca="1" si="264"/>
        <v>3.3964050709935858</v>
      </c>
      <c r="AZ295" s="28">
        <f t="shared" ca="1" si="264"/>
        <v>5.6606751183226427</v>
      </c>
      <c r="BA295" s="28">
        <f t="shared" ca="1" si="245"/>
        <v>11.321350236645285</v>
      </c>
      <c r="BB295" s="28">
        <f t="shared" ca="1" si="245"/>
        <v>22.642700473290571</v>
      </c>
      <c r="BC295" s="28">
        <f t="shared" ca="1" si="245"/>
        <v>45.285400946581142</v>
      </c>
      <c r="BD295" s="28">
        <f t="shared" ca="1" si="245"/>
        <v>90.570801893162283</v>
      </c>
      <c r="BE295" s="28"/>
      <c r="BF295" s="28">
        <f t="shared" ca="1" si="243"/>
        <v>200.60635534331516</v>
      </c>
      <c r="BG295" s="28"/>
      <c r="BI295" s="28"/>
      <c r="BJ295" s="28"/>
      <c r="BK295" s="28"/>
      <c r="BL295" s="56">
        <v>292</v>
      </c>
      <c r="BM295" s="56">
        <f t="shared" ca="1" si="265"/>
        <v>4.6056925920634058</v>
      </c>
      <c r="BN295" s="56">
        <f t="shared" ca="1" si="265"/>
        <v>2.4947501540343446</v>
      </c>
      <c r="BO295" s="56">
        <f t="shared" ca="1" si="265"/>
        <v>1.5756316762322178</v>
      </c>
      <c r="BP295" s="56">
        <f t="shared" ca="1" si="265"/>
        <v>1.0886182490331684</v>
      </c>
      <c r="BQ295" s="56">
        <f t="shared" ca="1" si="265"/>
        <v>0.95798405914918838</v>
      </c>
      <c r="BR295" s="56">
        <f t="shared" ca="1" si="265"/>
        <v>0.95798405914918838</v>
      </c>
      <c r="BS295" s="56">
        <f t="shared" ca="1" si="265"/>
        <v>0.95798405914918838</v>
      </c>
      <c r="BT295" s="56">
        <f t="shared" ca="1" si="265"/>
        <v>0.95798405914918838</v>
      </c>
      <c r="BU295" s="56">
        <f t="shared" ca="1" si="265"/>
        <v>0.95798405914918838</v>
      </c>
      <c r="BV295" s="56">
        <f t="shared" ca="1" si="265"/>
        <v>0.95798405914918838</v>
      </c>
      <c r="BW295" s="56">
        <f t="shared" ca="1" si="265"/>
        <v>0.95798405914918838</v>
      </c>
      <c r="BX295" s="56">
        <f t="shared" ca="1" si="265"/>
        <v>1.9159681182983768</v>
      </c>
      <c r="BY295" s="56">
        <f t="shared" ca="1" si="265"/>
        <v>2.8739521774475647</v>
      </c>
      <c r="BZ295" s="56">
        <f t="shared" ca="1" si="265"/>
        <v>4.7899202957459419</v>
      </c>
      <c r="CA295" s="82">
        <f t="shared" ca="1" si="247"/>
        <v>9.5798405914918838</v>
      </c>
      <c r="CB295" s="82">
        <f t="shared" ca="1" si="247"/>
        <v>19.159681182983768</v>
      </c>
      <c r="CC295" s="82">
        <f t="shared" ca="1" si="247"/>
        <v>38.319362365967535</v>
      </c>
      <c r="CD295" s="82">
        <f t="shared" ca="1" si="247"/>
        <v>76.638724731935071</v>
      </c>
      <c r="CE295" s="56">
        <f t="shared" ca="1" si="266"/>
        <v>0.47720035013399548</v>
      </c>
      <c r="CF295" s="56">
        <f t="shared" ca="1" si="266"/>
        <v>0.25848352298924754</v>
      </c>
      <c r="CG295" s="56">
        <f t="shared" ca="1" si="266"/>
        <v>0.16325275136163003</v>
      </c>
      <c r="CH295" s="56">
        <f t="shared" ca="1" si="266"/>
        <v>0.11279281003167164</v>
      </c>
      <c r="CI295" s="56">
        <f t="shared" ca="1" si="266"/>
        <v>9.9257672827871068E-2</v>
      </c>
      <c r="CJ295" s="56">
        <f t="shared" ca="1" si="266"/>
        <v>9.9257672827871068E-2</v>
      </c>
      <c r="CK295" s="56">
        <f t="shared" ca="1" si="266"/>
        <v>9.9257672827871068E-2</v>
      </c>
      <c r="CL295" s="56">
        <f t="shared" ca="1" si="266"/>
        <v>9.9257672827871068E-2</v>
      </c>
      <c r="CM295" s="56">
        <f t="shared" ca="1" si="266"/>
        <v>9.9257672827871068E-2</v>
      </c>
      <c r="CN295" s="56">
        <f t="shared" ca="1" si="266"/>
        <v>9.9257672827871068E-2</v>
      </c>
      <c r="CO295" s="56">
        <f t="shared" ca="1" si="266"/>
        <v>9.9257672827871068E-2</v>
      </c>
      <c r="CP295" s="56">
        <f t="shared" ca="1" si="266"/>
        <v>0.19851534565574214</v>
      </c>
      <c r="CQ295" s="56">
        <f t="shared" ca="1" si="266"/>
        <v>0.29777301848361315</v>
      </c>
      <c r="CR295" s="56">
        <f t="shared" ca="1" si="266"/>
        <v>0.49628836413935534</v>
      </c>
      <c r="CS295" s="82">
        <f t="shared" ca="1" si="249"/>
        <v>0.99257672827871068</v>
      </c>
      <c r="CT295" s="82">
        <f t="shared" ca="1" si="249"/>
        <v>1.9851534565574214</v>
      </c>
      <c r="CU295" s="82">
        <f t="shared" ca="1" si="249"/>
        <v>3.9703069131148427</v>
      </c>
      <c r="CV295" s="82">
        <f t="shared" ca="1" si="249"/>
        <v>7.9406138262296855</v>
      </c>
      <c r="CW295" s="56">
        <f t="shared" ca="1" si="267"/>
        <v>0.25875610298999996</v>
      </c>
      <c r="CX295" s="56">
        <f t="shared" ca="1" si="267"/>
        <v>0.14015955578624997</v>
      </c>
      <c r="CY295" s="56">
        <f t="shared" ca="1" si="267"/>
        <v>8.8521824707105234E-2</v>
      </c>
      <c r="CZ295" s="56">
        <f t="shared" ca="1" si="267"/>
        <v>6.1160533433999978E-2</v>
      </c>
      <c r="DA295" s="56">
        <f t="shared" ca="1" si="267"/>
        <v>5.3821269421919983E-2</v>
      </c>
      <c r="DB295" s="56">
        <f t="shared" ca="1" si="267"/>
        <v>5.3821269421919983E-2</v>
      </c>
      <c r="DC295" s="56">
        <f t="shared" ca="1" si="267"/>
        <v>5.3821269421919983E-2</v>
      </c>
      <c r="DD295" s="56">
        <f t="shared" ca="1" si="267"/>
        <v>5.3821269421919983E-2</v>
      </c>
      <c r="DE295" s="56">
        <f t="shared" ca="1" si="267"/>
        <v>5.3821269421919983E-2</v>
      </c>
      <c r="DF295" s="56">
        <f t="shared" ca="1" si="267"/>
        <v>5.3821269421919983E-2</v>
      </c>
      <c r="DG295" s="56">
        <f t="shared" ca="1" si="267"/>
        <v>5.3821269421919983E-2</v>
      </c>
      <c r="DH295" s="56">
        <f t="shared" ca="1" si="267"/>
        <v>0.10764253884383997</v>
      </c>
      <c r="DI295" s="56">
        <f t="shared" ca="1" si="267"/>
        <v>0.16146380826575993</v>
      </c>
      <c r="DJ295" s="56">
        <f t="shared" ca="1" si="267"/>
        <v>0.26910634710959996</v>
      </c>
      <c r="DK295" s="82">
        <f t="shared" ca="1" si="251"/>
        <v>0.53821269421919993</v>
      </c>
      <c r="DL295" s="82">
        <f t="shared" ca="1" si="251"/>
        <v>1.0764253884383999</v>
      </c>
      <c r="DM295" s="82">
        <f t="shared" ca="1" si="251"/>
        <v>2.1528507768767997</v>
      </c>
      <c r="DN295" s="82">
        <f t="shared" ca="1" si="251"/>
        <v>4.3057015537535994</v>
      </c>
      <c r="DO295" s="56">
        <f t="shared" ca="1" si="268"/>
        <v>7.8573161145429962E-2</v>
      </c>
      <c r="DP295" s="56">
        <f t="shared" ca="1" si="268"/>
        <v>4.2560462287107893E-2</v>
      </c>
      <c r="DQ295" s="56">
        <f t="shared" ca="1" si="268"/>
        <v>2.6880291970804986E-2</v>
      </c>
      <c r="DR295" s="56">
        <f t="shared" ca="1" si="268"/>
        <v>1.8571838088919806E-2</v>
      </c>
      <c r="DS295" s="56">
        <f t="shared" ca="1" si="268"/>
        <v>1.6343217518249433E-2</v>
      </c>
      <c r="DT295" s="56">
        <f t="shared" ca="1" si="268"/>
        <v>1.6343217518249433E-2</v>
      </c>
      <c r="DU295" s="56">
        <f t="shared" ca="1" si="268"/>
        <v>1.6343217518249433E-2</v>
      </c>
      <c r="DV295" s="56">
        <f t="shared" ca="1" si="268"/>
        <v>1.6343217518249433E-2</v>
      </c>
      <c r="DW295" s="56">
        <f t="shared" ca="1" si="268"/>
        <v>1.6343217518249433E-2</v>
      </c>
      <c r="DX295" s="56">
        <f t="shared" ca="1" si="268"/>
        <v>1.6343217518249433E-2</v>
      </c>
      <c r="DY295" s="56">
        <f t="shared" ca="1" si="268"/>
        <v>1.6343217518249433E-2</v>
      </c>
      <c r="DZ295" s="56">
        <f t="shared" ca="1" si="268"/>
        <v>3.2686435036498866E-2</v>
      </c>
      <c r="EA295" s="56">
        <f t="shared" ca="1" si="268"/>
        <v>4.9029652554748282E-2</v>
      </c>
      <c r="EB295" s="56">
        <f t="shared" ca="1" si="268"/>
        <v>8.1716087591247155E-2</v>
      </c>
      <c r="EC295" s="82">
        <f t="shared" ca="1" si="255"/>
        <v>0.16343217518249431</v>
      </c>
      <c r="ED295" s="82">
        <f t="shared" ca="1" si="255"/>
        <v>0.32686435036498862</v>
      </c>
      <c r="EE295" s="82">
        <f t="shared" ca="1" si="255"/>
        <v>0.65372870072997724</v>
      </c>
      <c r="EF295" s="82">
        <f t="shared" ca="1" si="255"/>
        <v>1.3074574014599545</v>
      </c>
      <c r="EG295" s="56">
        <f t="shared" ca="1" si="269"/>
        <v>2.2734638208172196E-2</v>
      </c>
      <c r="EH295" s="56">
        <f t="shared" ca="1" si="269"/>
        <v>1.2314595696093273E-2</v>
      </c>
      <c r="EI295" s="56">
        <f t="shared" ca="1" si="269"/>
        <v>7.777639387006278E-3</v>
      </c>
      <c r="EJ295" s="56">
        <f t="shared" ca="1" si="269"/>
        <v>5.3736417582952462E-3</v>
      </c>
      <c r="EK295" s="56">
        <f t="shared" ca="1" si="269"/>
        <v>4.7288047472998172E-3</v>
      </c>
      <c r="EL295" s="56">
        <f t="shared" ca="1" si="269"/>
        <v>4.7288047472998172E-3</v>
      </c>
      <c r="EM295" s="56">
        <f t="shared" ca="1" si="269"/>
        <v>4.7288047472998172E-3</v>
      </c>
      <c r="EN295" s="56">
        <f t="shared" ca="1" si="269"/>
        <v>4.7288047472998172E-3</v>
      </c>
      <c r="EO295" s="56">
        <f t="shared" ca="1" si="269"/>
        <v>4.7288047472998172E-3</v>
      </c>
      <c r="EP295" s="56">
        <f t="shared" ca="1" si="269"/>
        <v>4.7288047472998172E-3</v>
      </c>
      <c r="EQ295" s="56">
        <f t="shared" ca="1" si="269"/>
        <v>4.7288047472998172E-3</v>
      </c>
      <c r="ER295" s="56">
        <f t="shared" ca="1" si="269"/>
        <v>9.4576094945996343E-3</v>
      </c>
      <c r="ES295" s="56">
        <f t="shared" ca="1" si="269"/>
        <v>1.4186414241899451E-2</v>
      </c>
      <c r="ET295" s="56">
        <f t="shared" ca="1" si="269"/>
        <v>2.3644023736499088E-2</v>
      </c>
      <c r="EU295" s="82">
        <f t="shared" ca="1" si="256"/>
        <v>4.7288047472998175E-2</v>
      </c>
      <c r="EV295" s="82">
        <f t="shared" ca="1" si="256"/>
        <v>9.457609494599635E-2</v>
      </c>
      <c r="EW295" s="82">
        <f t="shared" ca="1" si="256"/>
        <v>0.1891521898919927</v>
      </c>
      <c r="EX295" s="82">
        <f t="shared" ca="1" si="256"/>
        <v>0.3783043797839854</v>
      </c>
    </row>
    <row r="296" spans="19:154" x14ac:dyDescent="0.15">
      <c r="S296" s="56">
        <v>293</v>
      </c>
      <c r="T296" s="40">
        <f>引用信息!W315</f>
        <v>107.73662631139656</v>
      </c>
      <c r="U296" s="40">
        <f>引用信息!X315</f>
        <v>7.663941956959289</v>
      </c>
      <c r="V296" s="40">
        <f>引用信息!Y315</f>
        <v>3.0596761799999985</v>
      </c>
      <c r="W296" s="40">
        <f>引用信息!Z315</f>
        <v>0.82084896942159358</v>
      </c>
      <c r="X296" s="40">
        <f>引用信息!AA315</f>
        <v>0.23750736347249984</v>
      </c>
      <c r="Y296" s="37">
        <f>IF(INT(求节点($J$4:$J$21,$I$4:$I$21,节奏总纲!AD296))&gt;$I$21,$I$21,INT(求节点($J$4:$J$21,$I$4:$I$21,节奏总纲!AD296)))</f>
        <v>18</v>
      </c>
      <c r="Z296" s="37">
        <f>IF(INT(求节点($J$4:$J$21,$I$4:$I$21,节奏总纲!AE296))&gt;$I$21,$I$21,INT(求节点($J$4:$J$21,$I$4:$I$21,节奏总纲!AE296)))</f>
        <v>18</v>
      </c>
      <c r="AA296" s="37">
        <f>IF(INT(求节点($J$4:$J$21,$I$4:$I$21,节奏总纲!AF296))&gt;$I$21,$I$21,INT(求节点($J$4:$J$21,$I$4:$I$21,节奏总纲!AF296)))</f>
        <v>18</v>
      </c>
      <c r="AB296" s="37">
        <f>IF(INT(求节点($J$4:$J$21,$I$4:$I$21,节奏总纲!AG296))&gt;$I$21,$I$21,INT(求节点($J$4:$J$21,$I$4:$I$21,节奏总纲!AG296)))</f>
        <v>18</v>
      </c>
      <c r="AC296" s="37">
        <f>IF(INT(求节点($J$4:$J$21,$I$4:$I$21,节奏总纲!AH296))&gt;$I$21,$I$21,INT(求节点($J$4:$J$21,$I$4:$I$21,节奏总纲!AH296)))</f>
        <v>18</v>
      </c>
      <c r="AD296" s="56">
        <f>('[2]功能-行军令'!F$7+'[2]功能-行军令'!F$14+24*60/'[2]功能-行军令'!$F$18)*'[2]功能-行军令'!$AJ$7</f>
        <v>27.599999999999998</v>
      </c>
      <c r="AE296" s="56">
        <f>('[2]功能-行军令'!G$7+'[2]功能-行军令'!G$14+24*60/'[2]功能-行军令'!$F$18)*'[2]功能-行军令'!$AJ$7</f>
        <v>40.199999999999996</v>
      </c>
      <c r="AF296" s="56">
        <f>('[2]功能-行军令'!H$7+'[2]功能-行军令'!H$14+24*60/'[2]功能-行军令'!$F$18)*'[2]功能-行军令'!$AJ$7</f>
        <v>54.6</v>
      </c>
      <c r="AG296" s="56">
        <f>('[2]功能-行军令'!I$7+'[2]功能-行军令'!I$14+24*60/'[2]功能-行军令'!$F$18)*'[2]功能-行军令'!$AJ$7</f>
        <v>61.8</v>
      </c>
      <c r="AH296" s="56">
        <f>('[2]功能-行军令'!J$7+'[2]功能-行军令'!J$14+24*60/'[2]功能-行军令'!$F$18)*'[2]功能-行军令'!$AJ$7</f>
        <v>61.8</v>
      </c>
      <c r="AI296" s="56"/>
      <c r="AK296" s="56"/>
      <c r="AL296" s="56">
        <v>293</v>
      </c>
      <c r="AM296" s="28">
        <f t="shared" ca="1" si="270"/>
        <v>5.4062862979464041</v>
      </c>
      <c r="AN296" s="28">
        <f t="shared" ca="1" si="270"/>
        <v>2.9284050780543032</v>
      </c>
      <c r="AO296" s="28">
        <f t="shared" ca="1" si="270"/>
        <v>1.8495189966658754</v>
      </c>
      <c r="AP296" s="28">
        <f t="shared" ca="1" si="270"/>
        <v>1.2778494886055138</v>
      </c>
      <c r="AQ296" s="28">
        <f t="shared" ca="1" si="270"/>
        <v>1.1245075499728521</v>
      </c>
      <c r="AR296" s="28">
        <f t="shared" ca="1" si="270"/>
        <v>1.1245075499728521</v>
      </c>
      <c r="AS296" s="28">
        <f t="shared" ca="1" si="270"/>
        <v>1.1245075499728521</v>
      </c>
      <c r="AT296" s="28">
        <f t="shared" ca="1" si="270"/>
        <v>1.1245075499728521</v>
      </c>
      <c r="AU296" s="28">
        <f t="shared" ca="1" si="242"/>
        <v>1.1245075499728521</v>
      </c>
      <c r="AV296" s="28">
        <f t="shared" ca="1" si="264"/>
        <v>1.1245075499728521</v>
      </c>
      <c r="AW296" s="28">
        <f t="shared" ca="1" si="264"/>
        <v>1.1245075499728521</v>
      </c>
      <c r="AX296" s="28">
        <f t="shared" ca="1" si="264"/>
        <v>2.2490150999457041</v>
      </c>
      <c r="AY296" s="28">
        <f t="shared" ca="1" si="264"/>
        <v>3.3735226499185567</v>
      </c>
      <c r="AZ296" s="28">
        <f t="shared" ca="1" si="264"/>
        <v>5.6225377498642617</v>
      </c>
      <c r="BA296" s="28">
        <f t="shared" ca="1" si="245"/>
        <v>11.245075499728523</v>
      </c>
      <c r="BB296" s="28">
        <f t="shared" ca="1" si="245"/>
        <v>22.490150999457047</v>
      </c>
      <c r="BC296" s="28">
        <f t="shared" ca="1" si="245"/>
        <v>44.980301998914094</v>
      </c>
      <c r="BD296" s="28">
        <f t="shared" ca="1" si="245"/>
        <v>89.960603997828187</v>
      </c>
      <c r="BE296" s="28"/>
      <c r="BF296" s="28">
        <f t="shared" ca="1" si="243"/>
        <v>199.25482070673843</v>
      </c>
      <c r="BG296" s="28"/>
      <c r="BI296" s="28"/>
      <c r="BJ296" s="28"/>
      <c r="BK296" s="28"/>
      <c r="BL296" s="56">
        <v>293</v>
      </c>
      <c r="BM296" s="56">
        <f t="shared" ca="1" si="265"/>
        <v>4.5746629018377609</v>
      </c>
      <c r="BN296" s="56">
        <f t="shared" ca="1" si="265"/>
        <v>2.4779424051621208</v>
      </c>
      <c r="BO296" s="56">
        <f t="shared" ca="1" si="265"/>
        <v>1.5650162558918657</v>
      </c>
      <c r="BP296" s="56">
        <f t="shared" ca="1" si="265"/>
        <v>1.081283958616198</v>
      </c>
      <c r="BQ296" s="56">
        <f t="shared" ca="1" si="265"/>
        <v>0.95152988358225432</v>
      </c>
      <c r="BR296" s="56">
        <f t="shared" ca="1" si="265"/>
        <v>0.95152988358225432</v>
      </c>
      <c r="BS296" s="56">
        <f t="shared" ca="1" si="265"/>
        <v>0.95152988358225432</v>
      </c>
      <c r="BT296" s="56">
        <f t="shared" ca="1" si="265"/>
        <v>0.95152988358225432</v>
      </c>
      <c r="BU296" s="56">
        <f t="shared" ca="1" si="265"/>
        <v>0.95152988358225432</v>
      </c>
      <c r="BV296" s="56">
        <f t="shared" ca="1" si="265"/>
        <v>0.95152988358225432</v>
      </c>
      <c r="BW296" s="56">
        <f t="shared" ca="1" si="265"/>
        <v>0.95152988358225432</v>
      </c>
      <c r="BX296" s="56">
        <f t="shared" ca="1" si="265"/>
        <v>1.9030597671645086</v>
      </c>
      <c r="BY296" s="56">
        <f t="shared" ca="1" si="265"/>
        <v>2.8545896507467634</v>
      </c>
      <c r="BZ296" s="56">
        <f t="shared" ca="1" si="265"/>
        <v>4.7576494179112725</v>
      </c>
      <c r="CA296" s="82">
        <f t="shared" ca="1" si="247"/>
        <v>9.515298835822545</v>
      </c>
      <c r="CB296" s="82">
        <f t="shared" ca="1" si="247"/>
        <v>19.03059767164509</v>
      </c>
      <c r="CC296" s="82">
        <f t="shared" ca="1" si="247"/>
        <v>38.06119534329018</v>
      </c>
      <c r="CD296" s="82">
        <f t="shared" ca="1" si="247"/>
        <v>76.12239068658036</v>
      </c>
      <c r="CE296" s="56">
        <f t="shared" ca="1" si="266"/>
        <v>0.4739853333380975</v>
      </c>
      <c r="CF296" s="56">
        <f t="shared" ca="1" si="266"/>
        <v>0.25674205555813617</v>
      </c>
      <c r="CG296" s="56">
        <f t="shared" ca="1" si="266"/>
        <v>0.1621528771946123</v>
      </c>
      <c r="CH296" s="56">
        <f t="shared" ca="1" si="266"/>
        <v>0.11203289697082304</v>
      </c>
      <c r="CI296" s="56">
        <f t="shared" ca="1" si="266"/>
        <v>9.8588949334324286E-2</v>
      </c>
      <c r="CJ296" s="56">
        <f t="shared" ca="1" si="266"/>
        <v>9.8588949334324286E-2</v>
      </c>
      <c r="CK296" s="56">
        <f t="shared" ca="1" si="266"/>
        <v>9.8588949334324286E-2</v>
      </c>
      <c r="CL296" s="56">
        <f t="shared" ca="1" si="266"/>
        <v>9.8588949334324286E-2</v>
      </c>
      <c r="CM296" s="56">
        <f t="shared" ca="1" si="266"/>
        <v>9.8588949334324286E-2</v>
      </c>
      <c r="CN296" s="56">
        <f t="shared" ca="1" si="266"/>
        <v>9.8588949334324286E-2</v>
      </c>
      <c r="CO296" s="56">
        <f t="shared" ca="1" si="266"/>
        <v>9.8588949334324286E-2</v>
      </c>
      <c r="CP296" s="56">
        <f t="shared" ca="1" si="266"/>
        <v>0.19717789866864857</v>
      </c>
      <c r="CQ296" s="56">
        <f t="shared" ca="1" si="266"/>
        <v>0.29576684800297282</v>
      </c>
      <c r="CR296" s="56">
        <f t="shared" ca="1" si="266"/>
        <v>0.49294474667162141</v>
      </c>
      <c r="CS296" s="82">
        <f t="shared" ca="1" si="249"/>
        <v>0.98588949334324283</v>
      </c>
      <c r="CT296" s="82">
        <f t="shared" ca="1" si="249"/>
        <v>1.9717789866864857</v>
      </c>
      <c r="CU296" s="82">
        <f t="shared" ca="1" si="249"/>
        <v>3.9435579733729713</v>
      </c>
      <c r="CV296" s="82">
        <f t="shared" ca="1" si="249"/>
        <v>7.8871159467459426</v>
      </c>
      <c r="CW296" s="56">
        <f t="shared" ca="1" si="267"/>
        <v>0.25701279911999991</v>
      </c>
      <c r="CX296" s="56">
        <f t="shared" ca="1" si="267"/>
        <v>0.13921526618999994</v>
      </c>
      <c r="CY296" s="56">
        <f t="shared" ca="1" si="267"/>
        <v>8.7925431277894706E-2</v>
      </c>
      <c r="CZ296" s="56">
        <f t="shared" ca="1" si="267"/>
        <v>6.0748479791999967E-2</v>
      </c>
      <c r="DA296" s="56">
        <f t="shared" ca="1" si="267"/>
        <v>5.3458662216959982E-2</v>
      </c>
      <c r="DB296" s="56">
        <f t="shared" ca="1" si="267"/>
        <v>5.3458662216959982E-2</v>
      </c>
      <c r="DC296" s="56">
        <f t="shared" ca="1" si="267"/>
        <v>5.3458662216959982E-2</v>
      </c>
      <c r="DD296" s="56">
        <f t="shared" ca="1" si="267"/>
        <v>5.3458662216959982E-2</v>
      </c>
      <c r="DE296" s="56">
        <f t="shared" ca="1" si="267"/>
        <v>5.3458662216959982E-2</v>
      </c>
      <c r="DF296" s="56">
        <f t="shared" ca="1" si="267"/>
        <v>5.3458662216959982E-2</v>
      </c>
      <c r="DG296" s="56">
        <f t="shared" ca="1" si="267"/>
        <v>5.3458662216959982E-2</v>
      </c>
      <c r="DH296" s="56">
        <f t="shared" ca="1" si="267"/>
        <v>0.10691732443391996</v>
      </c>
      <c r="DI296" s="56">
        <f t="shared" ca="1" si="267"/>
        <v>0.16037598665087993</v>
      </c>
      <c r="DJ296" s="56">
        <f t="shared" ca="1" si="267"/>
        <v>0.26729331108479987</v>
      </c>
      <c r="DK296" s="82">
        <f t="shared" ca="1" si="251"/>
        <v>0.53458662216959973</v>
      </c>
      <c r="DL296" s="82">
        <f t="shared" ca="1" si="251"/>
        <v>1.0691732443391995</v>
      </c>
      <c r="DM296" s="82">
        <f t="shared" ca="1" si="251"/>
        <v>2.1383464886783989</v>
      </c>
      <c r="DN296" s="82">
        <f t="shared" ca="1" si="251"/>
        <v>4.2766929773567979</v>
      </c>
      <c r="DO296" s="56">
        <f t="shared" ca="1" si="268"/>
        <v>7.8043794323468432E-2</v>
      </c>
      <c r="DP296" s="56">
        <f t="shared" ca="1" si="268"/>
        <v>4.2273721925212067E-2</v>
      </c>
      <c r="DQ296" s="56">
        <f t="shared" ca="1" si="268"/>
        <v>2.669919279487078E-2</v>
      </c>
      <c r="DR296" s="56">
        <f t="shared" ca="1" si="268"/>
        <v>1.8446715021910719E-2</v>
      </c>
      <c r="DS296" s="56">
        <f t="shared" ca="1" si="268"/>
        <v>1.6233109219281436E-2</v>
      </c>
      <c r="DT296" s="56">
        <f t="shared" ca="1" si="268"/>
        <v>1.6233109219281436E-2</v>
      </c>
      <c r="DU296" s="56">
        <f t="shared" ca="1" si="268"/>
        <v>1.6233109219281436E-2</v>
      </c>
      <c r="DV296" s="56">
        <f t="shared" ca="1" si="268"/>
        <v>1.6233109219281436E-2</v>
      </c>
      <c r="DW296" s="56">
        <f t="shared" ca="1" si="268"/>
        <v>1.6233109219281436E-2</v>
      </c>
      <c r="DX296" s="56">
        <f t="shared" ca="1" si="268"/>
        <v>1.6233109219281436E-2</v>
      </c>
      <c r="DY296" s="56">
        <f t="shared" ca="1" si="268"/>
        <v>1.6233109219281436E-2</v>
      </c>
      <c r="DZ296" s="56">
        <f t="shared" ca="1" si="268"/>
        <v>3.2466218438562872E-2</v>
      </c>
      <c r="EA296" s="56">
        <f t="shared" ca="1" si="268"/>
        <v>4.86993276578443E-2</v>
      </c>
      <c r="EB296" s="56">
        <f t="shared" ca="1" si="268"/>
        <v>8.1165546096407179E-2</v>
      </c>
      <c r="EC296" s="82">
        <f t="shared" ca="1" si="255"/>
        <v>0.16233109219281436</v>
      </c>
      <c r="ED296" s="82">
        <f t="shared" ca="1" si="255"/>
        <v>0.32466218438562872</v>
      </c>
      <c r="EE296" s="82">
        <f t="shared" ca="1" si="255"/>
        <v>0.64932436877125743</v>
      </c>
      <c r="EF296" s="82">
        <f t="shared" ca="1" si="255"/>
        <v>1.2986487375425149</v>
      </c>
      <c r="EG296" s="56">
        <f t="shared" ca="1" si="269"/>
        <v>2.2581469327077677E-2</v>
      </c>
      <c r="EH296" s="56">
        <f t="shared" ca="1" si="269"/>
        <v>1.2231629218833742E-2</v>
      </c>
      <c r="EI296" s="56">
        <f t="shared" ca="1" si="269"/>
        <v>7.7252395066318364E-3</v>
      </c>
      <c r="EJ296" s="56">
        <f t="shared" ca="1" si="269"/>
        <v>5.3374382045819953E-3</v>
      </c>
      <c r="EK296" s="56">
        <f t="shared" ca="1" si="269"/>
        <v>4.6969456200321568E-3</v>
      </c>
      <c r="EL296" s="56">
        <f t="shared" ca="1" si="269"/>
        <v>4.6969456200321568E-3</v>
      </c>
      <c r="EM296" s="56">
        <f t="shared" ca="1" si="269"/>
        <v>4.6969456200321568E-3</v>
      </c>
      <c r="EN296" s="56">
        <f t="shared" ca="1" si="269"/>
        <v>4.6969456200321568E-3</v>
      </c>
      <c r="EO296" s="56">
        <f t="shared" ca="1" si="269"/>
        <v>4.6969456200321568E-3</v>
      </c>
      <c r="EP296" s="56">
        <f t="shared" ca="1" si="269"/>
        <v>4.6969456200321568E-3</v>
      </c>
      <c r="EQ296" s="56">
        <f t="shared" ca="1" si="269"/>
        <v>4.6969456200321568E-3</v>
      </c>
      <c r="ER296" s="56">
        <f t="shared" ca="1" si="269"/>
        <v>9.3938912400643136E-3</v>
      </c>
      <c r="ES296" s="56">
        <f t="shared" ca="1" si="269"/>
        <v>1.409083686009647E-2</v>
      </c>
      <c r="ET296" s="56">
        <f t="shared" ca="1" si="269"/>
        <v>2.3484728100160786E-2</v>
      </c>
      <c r="EU296" s="82">
        <f t="shared" ca="1" si="256"/>
        <v>4.6969456200321572E-2</v>
      </c>
      <c r="EV296" s="82">
        <f t="shared" ca="1" si="256"/>
        <v>9.3938912400643143E-2</v>
      </c>
      <c r="EW296" s="82">
        <f t="shared" ca="1" si="256"/>
        <v>0.18787782480128629</v>
      </c>
      <c r="EX296" s="82">
        <f t="shared" ca="1" si="256"/>
        <v>0.37575564960257257</v>
      </c>
    </row>
    <row r="297" spans="19:154" x14ac:dyDescent="0.15">
      <c r="S297" s="56">
        <v>294</v>
      </c>
      <c r="T297" s="40">
        <f>引用信息!W316</f>
        <v>107.00585462129989</v>
      </c>
      <c r="U297" s="40">
        <f>引用信息!X316</f>
        <v>7.611957854538054</v>
      </c>
      <c r="V297" s="40">
        <f>引用信息!Y316</f>
        <v>3.0389225624999989</v>
      </c>
      <c r="W297" s="40">
        <f>引用信息!Z316</f>
        <v>0.81528119540419919</v>
      </c>
      <c r="X297" s="40">
        <f>引用信息!AA316</f>
        <v>0.23589636391406238</v>
      </c>
      <c r="Y297" s="37">
        <f>IF(INT(求节点($J$4:$J$21,$I$4:$I$21,节奏总纲!AD297))&gt;$I$21,$I$21,INT(求节点($J$4:$J$21,$I$4:$I$21,节奏总纲!AD297)))</f>
        <v>18</v>
      </c>
      <c r="Z297" s="37">
        <f>IF(INT(求节点($J$4:$J$21,$I$4:$I$21,节奏总纲!AE297))&gt;$I$21,$I$21,INT(求节点($J$4:$J$21,$I$4:$I$21,节奏总纲!AE297)))</f>
        <v>18</v>
      </c>
      <c r="AA297" s="37">
        <f>IF(INT(求节点($J$4:$J$21,$I$4:$I$21,节奏总纲!AF297))&gt;$I$21,$I$21,INT(求节点($J$4:$J$21,$I$4:$I$21,节奏总纲!AF297)))</f>
        <v>18</v>
      </c>
      <c r="AB297" s="37">
        <f>IF(INT(求节点($J$4:$J$21,$I$4:$I$21,节奏总纲!AG297))&gt;$I$21,$I$21,INT(求节点($J$4:$J$21,$I$4:$I$21,节奏总纲!AG297)))</f>
        <v>18</v>
      </c>
      <c r="AC297" s="37">
        <f>IF(INT(求节点($J$4:$J$21,$I$4:$I$21,节奏总纲!AH297))&gt;$I$21,$I$21,INT(求节点($J$4:$J$21,$I$4:$I$21,节奏总纲!AH297)))</f>
        <v>18</v>
      </c>
      <c r="AD297" s="56">
        <f>('[2]功能-行军令'!F$7+'[2]功能-行军令'!F$14+24*60/'[2]功能-行军令'!$F$18)*'[2]功能-行军令'!$AJ$7</f>
        <v>27.599999999999998</v>
      </c>
      <c r="AE297" s="56">
        <f>('[2]功能-行军令'!G$7+'[2]功能-行军令'!G$14+24*60/'[2]功能-行军令'!$F$18)*'[2]功能-行军令'!$AJ$7</f>
        <v>40.199999999999996</v>
      </c>
      <c r="AF297" s="56">
        <f>('[2]功能-行军令'!H$7+'[2]功能-行军令'!H$14+24*60/'[2]功能-行军令'!$F$18)*'[2]功能-行军令'!$AJ$7</f>
        <v>54.6</v>
      </c>
      <c r="AG297" s="56">
        <f>('[2]功能-行军令'!I$7+'[2]功能-行军令'!I$14+24*60/'[2]功能-行军令'!$F$18)*'[2]功能-行军令'!$AJ$7</f>
        <v>61.8</v>
      </c>
      <c r="AH297" s="56">
        <f>('[2]功能-行军令'!J$7+'[2]功能-行军令'!J$14+24*60/'[2]功能-行军令'!$F$18)*'[2]功能-行军令'!$AJ$7</f>
        <v>61.8</v>
      </c>
      <c r="AI297" s="56"/>
      <c r="AK297" s="56"/>
      <c r="AL297" s="56">
        <v>294</v>
      </c>
      <c r="AM297" s="28">
        <f t="shared" ca="1" si="270"/>
        <v>5.3696157513518088</v>
      </c>
      <c r="AN297" s="28">
        <f t="shared" ca="1" si="270"/>
        <v>2.9085418653155628</v>
      </c>
      <c r="AO297" s="28">
        <f t="shared" ca="1" si="270"/>
        <v>1.8369738096729868</v>
      </c>
      <c r="AP297" s="28">
        <f t="shared" ca="1" si="270"/>
        <v>1.2691819048649724</v>
      </c>
      <c r="AQ297" s="28">
        <f t="shared" ca="1" si="270"/>
        <v>1.1168800762811759</v>
      </c>
      <c r="AR297" s="28">
        <f t="shared" ca="1" si="270"/>
        <v>1.1168800762811759</v>
      </c>
      <c r="AS297" s="28">
        <f t="shared" ca="1" si="270"/>
        <v>1.1168800762811759</v>
      </c>
      <c r="AT297" s="28">
        <f t="shared" ca="1" si="270"/>
        <v>1.1168800762811759</v>
      </c>
      <c r="AU297" s="28">
        <f t="shared" ca="1" si="242"/>
        <v>1.1168800762811759</v>
      </c>
      <c r="AV297" s="28">
        <f t="shared" ca="1" si="264"/>
        <v>1.1168800762811759</v>
      </c>
      <c r="AW297" s="28">
        <f t="shared" ca="1" si="264"/>
        <v>1.1168800762811759</v>
      </c>
      <c r="AX297" s="28">
        <f t="shared" ca="1" si="264"/>
        <v>2.2337601525623518</v>
      </c>
      <c r="AY297" s="28">
        <f t="shared" ca="1" si="264"/>
        <v>3.350640228843528</v>
      </c>
      <c r="AZ297" s="28">
        <f t="shared" ca="1" si="264"/>
        <v>5.5844003814058807</v>
      </c>
      <c r="BA297" s="28">
        <f t="shared" ca="1" si="245"/>
        <v>11.168800762811761</v>
      </c>
      <c r="BB297" s="28">
        <f t="shared" ca="1" si="245"/>
        <v>22.337601525623523</v>
      </c>
      <c r="BC297" s="28">
        <f t="shared" ca="1" si="245"/>
        <v>44.675203051247045</v>
      </c>
      <c r="BD297" s="28">
        <f t="shared" ca="1" si="245"/>
        <v>89.350406102494091</v>
      </c>
      <c r="BE297" s="28"/>
      <c r="BF297" s="28">
        <f t="shared" ca="1" si="243"/>
        <v>197.90328607016176</v>
      </c>
      <c r="BG297" s="28"/>
      <c r="BI297" s="28"/>
      <c r="BJ297" s="28"/>
      <c r="BK297" s="28"/>
      <c r="BL297" s="56">
        <v>294</v>
      </c>
      <c r="BM297" s="56">
        <f t="shared" ca="1" si="265"/>
        <v>4.5436332116121187</v>
      </c>
      <c r="BN297" s="56">
        <f t="shared" ca="1" si="265"/>
        <v>2.4611346562898975</v>
      </c>
      <c r="BO297" s="56">
        <f t="shared" ca="1" si="265"/>
        <v>1.5544008355515142</v>
      </c>
      <c r="BP297" s="56">
        <f t="shared" ca="1" si="265"/>
        <v>1.0739496681992278</v>
      </c>
      <c r="BQ297" s="56">
        <f t="shared" ca="1" si="265"/>
        <v>0.94507570801532059</v>
      </c>
      <c r="BR297" s="56">
        <f t="shared" ca="1" si="265"/>
        <v>0.94507570801532059</v>
      </c>
      <c r="BS297" s="56">
        <f t="shared" ca="1" si="265"/>
        <v>0.94507570801532059</v>
      </c>
      <c r="BT297" s="56">
        <f t="shared" ca="1" si="265"/>
        <v>0.94507570801532059</v>
      </c>
      <c r="BU297" s="56">
        <f t="shared" ca="1" si="265"/>
        <v>0.94507570801532059</v>
      </c>
      <c r="BV297" s="56">
        <f t="shared" ca="1" si="265"/>
        <v>0.94507570801532059</v>
      </c>
      <c r="BW297" s="56">
        <f t="shared" ca="1" si="265"/>
        <v>0.94507570801532059</v>
      </c>
      <c r="BX297" s="56">
        <f t="shared" ca="1" si="265"/>
        <v>1.8901514160306412</v>
      </c>
      <c r="BY297" s="56">
        <f t="shared" ca="1" si="265"/>
        <v>2.8352271240459612</v>
      </c>
      <c r="BZ297" s="56">
        <f t="shared" ca="1" si="265"/>
        <v>4.7253785400766031</v>
      </c>
      <c r="CA297" s="82">
        <f t="shared" ca="1" si="247"/>
        <v>9.4507570801532061</v>
      </c>
      <c r="CB297" s="82">
        <f t="shared" ca="1" si="247"/>
        <v>18.901514160306412</v>
      </c>
      <c r="CC297" s="82">
        <f t="shared" ca="1" si="247"/>
        <v>37.803028320612825</v>
      </c>
      <c r="CD297" s="82">
        <f t="shared" ca="1" si="247"/>
        <v>75.606056641225649</v>
      </c>
      <c r="CE297" s="56">
        <f t="shared" ca="1" si="266"/>
        <v>0.47077031654219959</v>
      </c>
      <c r="CF297" s="56">
        <f t="shared" ca="1" si="266"/>
        <v>0.25500058812702481</v>
      </c>
      <c r="CG297" s="56">
        <f t="shared" ca="1" si="266"/>
        <v>0.16105300302759459</v>
      </c>
      <c r="CH297" s="56">
        <f t="shared" ca="1" si="266"/>
        <v>0.11127298390997444</v>
      </c>
      <c r="CI297" s="56">
        <f t="shared" ca="1" si="266"/>
        <v>9.7920225840777517E-2</v>
      </c>
      <c r="CJ297" s="56">
        <f t="shared" ca="1" si="266"/>
        <v>9.7920225840777517E-2</v>
      </c>
      <c r="CK297" s="56">
        <f t="shared" ca="1" si="266"/>
        <v>9.7920225840777517E-2</v>
      </c>
      <c r="CL297" s="56">
        <f t="shared" ca="1" si="266"/>
        <v>9.7920225840777517E-2</v>
      </c>
      <c r="CM297" s="56">
        <f t="shared" ca="1" si="266"/>
        <v>9.7920225840777517E-2</v>
      </c>
      <c r="CN297" s="56">
        <f t="shared" ca="1" si="266"/>
        <v>9.7920225840777517E-2</v>
      </c>
      <c r="CO297" s="56">
        <f t="shared" ca="1" si="266"/>
        <v>9.7920225840777517E-2</v>
      </c>
      <c r="CP297" s="56">
        <f t="shared" ca="1" si="266"/>
        <v>0.19584045168155503</v>
      </c>
      <c r="CQ297" s="56">
        <f t="shared" ca="1" si="266"/>
        <v>0.29376067752233259</v>
      </c>
      <c r="CR297" s="56">
        <f t="shared" ca="1" si="266"/>
        <v>0.4896011292038876</v>
      </c>
      <c r="CS297" s="82">
        <f t="shared" ca="1" si="249"/>
        <v>0.97920225840777519</v>
      </c>
      <c r="CT297" s="82">
        <f t="shared" ca="1" si="249"/>
        <v>1.9584045168155504</v>
      </c>
      <c r="CU297" s="82">
        <f t="shared" ca="1" si="249"/>
        <v>3.9168090336311008</v>
      </c>
      <c r="CV297" s="82">
        <f t="shared" ca="1" si="249"/>
        <v>7.8336180672622016</v>
      </c>
      <c r="CW297" s="56">
        <f t="shared" ca="1" si="267"/>
        <v>0.25526949524999992</v>
      </c>
      <c r="CX297" s="56">
        <f t="shared" ca="1" si="267"/>
        <v>0.13827097659374996</v>
      </c>
      <c r="CY297" s="56">
        <f t="shared" ca="1" si="267"/>
        <v>8.7329037848684191E-2</v>
      </c>
      <c r="CZ297" s="56">
        <f t="shared" ca="1" si="267"/>
        <v>6.0336426149999976E-2</v>
      </c>
      <c r="DA297" s="56">
        <f t="shared" ca="1" si="267"/>
        <v>5.3096055011999987E-2</v>
      </c>
      <c r="DB297" s="56">
        <f t="shared" ca="1" si="267"/>
        <v>5.3096055011999987E-2</v>
      </c>
      <c r="DC297" s="56">
        <f t="shared" ca="1" si="267"/>
        <v>5.3096055011999987E-2</v>
      </c>
      <c r="DD297" s="56">
        <f t="shared" ca="1" si="267"/>
        <v>5.3096055011999987E-2</v>
      </c>
      <c r="DE297" s="56">
        <f t="shared" ca="1" si="267"/>
        <v>5.3096055011999987E-2</v>
      </c>
      <c r="DF297" s="56">
        <f t="shared" ca="1" si="267"/>
        <v>5.3096055011999987E-2</v>
      </c>
      <c r="DG297" s="56">
        <f t="shared" ca="1" si="267"/>
        <v>5.3096055011999987E-2</v>
      </c>
      <c r="DH297" s="56">
        <f t="shared" ca="1" si="267"/>
        <v>0.10619211002399997</v>
      </c>
      <c r="DI297" s="56">
        <f t="shared" ca="1" si="267"/>
        <v>0.15928816503599996</v>
      </c>
      <c r="DJ297" s="56">
        <f t="shared" ca="1" si="267"/>
        <v>0.26548027505999994</v>
      </c>
      <c r="DK297" s="82">
        <f t="shared" ca="1" si="251"/>
        <v>0.53096055011999987</v>
      </c>
      <c r="DL297" s="82">
        <f t="shared" ca="1" si="251"/>
        <v>1.0619211002399997</v>
      </c>
      <c r="DM297" s="82">
        <f t="shared" ca="1" si="251"/>
        <v>2.1238422004799995</v>
      </c>
      <c r="DN297" s="82">
        <f t="shared" ca="1" si="251"/>
        <v>4.247684400959999</v>
      </c>
      <c r="DO297" s="56">
        <f t="shared" ca="1" si="268"/>
        <v>7.7514427501506944E-2</v>
      </c>
      <c r="DP297" s="56">
        <f t="shared" ca="1" si="268"/>
        <v>4.1986981563316261E-2</v>
      </c>
      <c r="DQ297" s="56">
        <f t="shared" ca="1" si="268"/>
        <v>2.6518093618936586E-2</v>
      </c>
      <c r="DR297" s="56">
        <f t="shared" ca="1" si="268"/>
        <v>1.8321591954901639E-2</v>
      </c>
      <c r="DS297" s="56">
        <f t="shared" ca="1" si="268"/>
        <v>1.6123000920313445E-2</v>
      </c>
      <c r="DT297" s="56">
        <f t="shared" ca="1" si="268"/>
        <v>1.6123000920313445E-2</v>
      </c>
      <c r="DU297" s="56">
        <f t="shared" ca="1" si="268"/>
        <v>1.6123000920313445E-2</v>
      </c>
      <c r="DV297" s="56">
        <f t="shared" ca="1" si="268"/>
        <v>1.6123000920313445E-2</v>
      </c>
      <c r="DW297" s="56">
        <f t="shared" ca="1" si="268"/>
        <v>1.6123000920313445E-2</v>
      </c>
      <c r="DX297" s="56">
        <f t="shared" ca="1" si="268"/>
        <v>1.6123000920313445E-2</v>
      </c>
      <c r="DY297" s="56">
        <f t="shared" ca="1" si="268"/>
        <v>1.6123000920313445E-2</v>
      </c>
      <c r="DZ297" s="56">
        <f t="shared" ca="1" si="268"/>
        <v>3.2246001840626891E-2</v>
      </c>
      <c r="EA297" s="56">
        <f t="shared" ca="1" si="268"/>
        <v>4.8369002760940326E-2</v>
      </c>
      <c r="EB297" s="56">
        <f t="shared" ca="1" si="268"/>
        <v>8.0615004601567217E-2</v>
      </c>
      <c r="EC297" s="82">
        <f t="shared" ca="1" si="255"/>
        <v>0.16123000920313443</v>
      </c>
      <c r="ED297" s="82">
        <f t="shared" ca="1" si="255"/>
        <v>0.32246001840626887</v>
      </c>
      <c r="EE297" s="82">
        <f t="shared" ca="1" si="255"/>
        <v>0.64492003681253773</v>
      </c>
      <c r="EF297" s="82">
        <f t="shared" ca="1" si="255"/>
        <v>1.2898400736250755</v>
      </c>
      <c r="EG297" s="56">
        <f t="shared" ca="1" si="269"/>
        <v>2.2428300445983165E-2</v>
      </c>
      <c r="EH297" s="56">
        <f t="shared" ca="1" si="269"/>
        <v>1.2148662741574215E-2</v>
      </c>
      <c r="EI297" s="56">
        <f t="shared" ca="1" si="269"/>
        <v>7.6728396262573982E-3</v>
      </c>
      <c r="EJ297" s="56">
        <f t="shared" ca="1" si="269"/>
        <v>5.3012346508687471E-3</v>
      </c>
      <c r="EK297" s="56">
        <f t="shared" ca="1" si="269"/>
        <v>4.6650864927644982E-3</v>
      </c>
      <c r="EL297" s="56">
        <f t="shared" ca="1" si="269"/>
        <v>4.6650864927644982E-3</v>
      </c>
      <c r="EM297" s="56">
        <f t="shared" ca="1" si="269"/>
        <v>4.6650864927644982E-3</v>
      </c>
      <c r="EN297" s="56">
        <f t="shared" ca="1" si="269"/>
        <v>4.6650864927644982E-3</v>
      </c>
      <c r="EO297" s="56">
        <f t="shared" ca="1" si="269"/>
        <v>4.6650864927644982E-3</v>
      </c>
      <c r="EP297" s="56">
        <f t="shared" ca="1" si="269"/>
        <v>4.6650864927644982E-3</v>
      </c>
      <c r="EQ297" s="56">
        <f t="shared" ca="1" si="269"/>
        <v>4.6650864927644982E-3</v>
      </c>
      <c r="ER297" s="56">
        <f t="shared" ca="1" si="269"/>
        <v>9.3301729855289964E-3</v>
      </c>
      <c r="ES297" s="56">
        <f t="shared" ca="1" si="269"/>
        <v>1.3995259478293491E-2</v>
      </c>
      <c r="ET297" s="56">
        <f t="shared" ca="1" si="269"/>
        <v>2.3325432463822487E-2</v>
      </c>
      <c r="EU297" s="82">
        <f t="shared" ca="1" si="256"/>
        <v>4.6650864927644975E-2</v>
      </c>
      <c r="EV297" s="82">
        <f t="shared" ca="1" si="256"/>
        <v>9.330172985528995E-2</v>
      </c>
      <c r="EW297" s="82">
        <f t="shared" ca="1" si="256"/>
        <v>0.1866034597105799</v>
      </c>
      <c r="EX297" s="82">
        <f t="shared" ca="1" si="256"/>
        <v>0.3732069194211598</v>
      </c>
    </row>
    <row r="298" spans="19:154" x14ac:dyDescent="0.15">
      <c r="S298" s="56">
        <v>295</v>
      </c>
      <c r="T298" s="40">
        <f>引用信息!W317</f>
        <v>106.2750829312032</v>
      </c>
      <c r="U298" s="40">
        <f>引用信息!X317</f>
        <v>7.5599737521168189</v>
      </c>
      <c r="V298" s="40">
        <f>引用信息!Y317</f>
        <v>3.0181689449999989</v>
      </c>
      <c r="W298" s="40">
        <f>引用信息!Z317</f>
        <v>0.80971342138680458</v>
      </c>
      <c r="X298" s="40">
        <f>引用信息!AA317</f>
        <v>0.23428536435562486</v>
      </c>
      <c r="Y298" s="37">
        <f>IF(INT(求节点($J$4:$J$21,$I$4:$I$21,节奏总纲!AD298))&gt;$I$21,$I$21,INT(求节点($J$4:$J$21,$I$4:$I$21,节奏总纲!AD298)))</f>
        <v>18</v>
      </c>
      <c r="Z298" s="37">
        <f>IF(INT(求节点($J$4:$J$21,$I$4:$I$21,节奏总纲!AE298))&gt;$I$21,$I$21,INT(求节点($J$4:$J$21,$I$4:$I$21,节奏总纲!AE298)))</f>
        <v>18</v>
      </c>
      <c r="AA298" s="37">
        <f>IF(INT(求节点($J$4:$J$21,$I$4:$I$21,节奏总纲!AF298))&gt;$I$21,$I$21,INT(求节点($J$4:$J$21,$I$4:$I$21,节奏总纲!AF298)))</f>
        <v>18</v>
      </c>
      <c r="AB298" s="37">
        <f>IF(INT(求节点($J$4:$J$21,$I$4:$I$21,节奏总纲!AG298))&gt;$I$21,$I$21,INT(求节点($J$4:$J$21,$I$4:$I$21,节奏总纲!AG298)))</f>
        <v>18</v>
      </c>
      <c r="AC298" s="37">
        <f>IF(INT(求节点($J$4:$J$21,$I$4:$I$21,节奏总纲!AH298))&gt;$I$21,$I$21,INT(求节点($J$4:$J$21,$I$4:$I$21,节奏总纲!AH298)))</f>
        <v>18</v>
      </c>
      <c r="AD298" s="56">
        <f>('[2]功能-行军令'!F$7+'[2]功能-行军令'!F$14+24*60/'[2]功能-行军令'!$F$18)*'[2]功能-行军令'!$AJ$7</f>
        <v>27.599999999999998</v>
      </c>
      <c r="AE298" s="56">
        <f>('[2]功能-行军令'!G$7+'[2]功能-行军令'!G$14+24*60/'[2]功能-行军令'!$F$18)*'[2]功能-行军令'!$AJ$7</f>
        <v>40.199999999999996</v>
      </c>
      <c r="AF298" s="56">
        <f>('[2]功能-行军令'!H$7+'[2]功能-行军令'!H$14+24*60/'[2]功能-行军令'!$F$18)*'[2]功能-行军令'!$AJ$7</f>
        <v>54.6</v>
      </c>
      <c r="AG298" s="56">
        <f>('[2]功能-行军令'!I$7+'[2]功能-行军令'!I$14+24*60/'[2]功能-行军令'!$F$18)*'[2]功能-行军令'!$AJ$7</f>
        <v>61.8</v>
      </c>
      <c r="AH298" s="56">
        <f>('[2]功能-行军令'!J$7+'[2]功能-行军令'!J$14+24*60/'[2]功能-行军令'!$F$18)*'[2]功能-行军令'!$AJ$7</f>
        <v>61.8</v>
      </c>
      <c r="AI298" s="56"/>
      <c r="AK298" s="56"/>
      <c r="AL298" s="56">
        <v>295</v>
      </c>
      <c r="AM298" s="28">
        <f t="shared" ca="1" si="270"/>
        <v>5.332945204757209</v>
      </c>
      <c r="AN298" s="28">
        <f t="shared" ca="1" si="270"/>
        <v>2.888678652576822</v>
      </c>
      <c r="AO298" s="28">
        <f t="shared" ca="1" si="270"/>
        <v>1.8244286226800979</v>
      </c>
      <c r="AP298" s="28">
        <f t="shared" ca="1" si="270"/>
        <v>1.2605143211244312</v>
      </c>
      <c r="AQ298" s="28">
        <f t="shared" ca="1" si="270"/>
        <v>1.1092526025894995</v>
      </c>
      <c r="AR298" s="28">
        <f t="shared" ca="1" si="270"/>
        <v>1.1092526025894995</v>
      </c>
      <c r="AS298" s="28">
        <f t="shared" ca="1" si="270"/>
        <v>1.1092526025894995</v>
      </c>
      <c r="AT298" s="28">
        <f t="shared" ca="1" si="270"/>
        <v>1.1092526025894995</v>
      </c>
      <c r="AU298" s="28">
        <f t="shared" ref="AU298:AU329" ca="1" si="271">SUMIF($BM$3:$EX$3,AU$3,$BM298:$EX298)</f>
        <v>1.1092526025894995</v>
      </c>
      <c r="AV298" s="28">
        <f t="shared" ca="1" si="264"/>
        <v>1.1092526025894995</v>
      </c>
      <c r="AW298" s="28">
        <f t="shared" ca="1" si="264"/>
        <v>1.1092526025894995</v>
      </c>
      <c r="AX298" s="28">
        <f t="shared" ca="1" si="264"/>
        <v>2.2185052051789991</v>
      </c>
      <c r="AY298" s="28">
        <f t="shared" ca="1" si="264"/>
        <v>3.3277578077684993</v>
      </c>
      <c r="AZ298" s="28">
        <f t="shared" ca="1" si="264"/>
        <v>5.5462630129474997</v>
      </c>
      <c r="BA298" s="28">
        <f t="shared" ca="1" si="245"/>
        <v>11.092526025894999</v>
      </c>
      <c r="BB298" s="28">
        <f t="shared" ca="1" si="245"/>
        <v>22.185052051789999</v>
      </c>
      <c r="BC298" s="28">
        <f t="shared" ca="1" si="245"/>
        <v>44.370104103579997</v>
      </c>
      <c r="BD298" s="28">
        <f t="shared" ca="1" si="245"/>
        <v>88.740208207159995</v>
      </c>
      <c r="BE298" s="28"/>
      <c r="BF298" s="28">
        <f t="shared" ca="1" si="243"/>
        <v>196.55175143358503</v>
      </c>
      <c r="BG298" s="28"/>
      <c r="BI298" s="28"/>
      <c r="BJ298" s="28"/>
      <c r="BK298" s="28"/>
      <c r="BL298" s="56">
        <v>295</v>
      </c>
      <c r="BM298" s="56">
        <f t="shared" ca="1" si="265"/>
        <v>4.5126035213864739</v>
      </c>
      <c r="BN298" s="56">
        <f t="shared" ca="1" si="265"/>
        <v>2.4443269074176732</v>
      </c>
      <c r="BO298" s="56">
        <f t="shared" ca="1" si="265"/>
        <v>1.5437854152111621</v>
      </c>
      <c r="BP298" s="56">
        <f t="shared" ca="1" si="265"/>
        <v>1.0666153777822573</v>
      </c>
      <c r="BQ298" s="56">
        <f t="shared" ca="1" si="265"/>
        <v>0.93862153244838653</v>
      </c>
      <c r="BR298" s="56">
        <f t="shared" ca="1" si="265"/>
        <v>0.93862153244838653</v>
      </c>
      <c r="BS298" s="56">
        <f t="shared" ca="1" si="265"/>
        <v>0.93862153244838653</v>
      </c>
      <c r="BT298" s="56">
        <f t="shared" ca="1" si="265"/>
        <v>0.93862153244838653</v>
      </c>
      <c r="BU298" s="56">
        <f t="shared" ca="1" si="265"/>
        <v>0.93862153244838653</v>
      </c>
      <c r="BV298" s="56">
        <f t="shared" ca="1" si="265"/>
        <v>0.93862153244838653</v>
      </c>
      <c r="BW298" s="56">
        <f t="shared" ca="1" si="265"/>
        <v>0.93862153244838653</v>
      </c>
      <c r="BX298" s="56">
        <f t="shared" ca="1" si="265"/>
        <v>1.8772430648967731</v>
      </c>
      <c r="BY298" s="56">
        <f t="shared" ca="1" si="265"/>
        <v>2.8158645973451599</v>
      </c>
      <c r="BZ298" s="56">
        <f t="shared" ca="1" si="265"/>
        <v>4.6931076622419337</v>
      </c>
      <c r="CA298" s="82">
        <f t="shared" ca="1" si="247"/>
        <v>9.3862153244838673</v>
      </c>
      <c r="CB298" s="82">
        <f t="shared" ca="1" si="247"/>
        <v>18.772430648967735</v>
      </c>
      <c r="CC298" s="82">
        <f t="shared" ca="1" si="247"/>
        <v>37.544861297935469</v>
      </c>
      <c r="CD298" s="82">
        <f t="shared" ca="1" si="247"/>
        <v>75.089722595870938</v>
      </c>
      <c r="CE298" s="56">
        <f t="shared" ca="1" si="266"/>
        <v>0.46755529974630172</v>
      </c>
      <c r="CF298" s="56">
        <f t="shared" ca="1" si="266"/>
        <v>0.25325912069591344</v>
      </c>
      <c r="CG298" s="56">
        <f t="shared" ca="1" si="266"/>
        <v>0.15995312886057689</v>
      </c>
      <c r="CH298" s="56">
        <f t="shared" ca="1" si="266"/>
        <v>0.11051307084912584</v>
      </c>
      <c r="CI298" s="56">
        <f t="shared" ca="1" si="266"/>
        <v>9.7251502347230762E-2</v>
      </c>
      <c r="CJ298" s="56">
        <f t="shared" ca="1" si="266"/>
        <v>9.7251502347230762E-2</v>
      </c>
      <c r="CK298" s="56">
        <f t="shared" ca="1" si="266"/>
        <v>9.7251502347230762E-2</v>
      </c>
      <c r="CL298" s="56">
        <f t="shared" ca="1" si="266"/>
        <v>9.7251502347230762E-2</v>
      </c>
      <c r="CM298" s="56">
        <f t="shared" ca="1" si="266"/>
        <v>9.7251502347230762E-2</v>
      </c>
      <c r="CN298" s="56">
        <f t="shared" ca="1" si="266"/>
        <v>9.7251502347230762E-2</v>
      </c>
      <c r="CO298" s="56">
        <f t="shared" ca="1" si="266"/>
        <v>9.7251502347230762E-2</v>
      </c>
      <c r="CP298" s="56">
        <f t="shared" ca="1" si="266"/>
        <v>0.19450300469446152</v>
      </c>
      <c r="CQ298" s="56">
        <f t="shared" ca="1" si="266"/>
        <v>0.2917545070416922</v>
      </c>
      <c r="CR298" s="56">
        <f t="shared" ca="1" si="266"/>
        <v>0.48625751173615378</v>
      </c>
      <c r="CS298" s="82">
        <f t="shared" ca="1" si="249"/>
        <v>0.97251502347230756</v>
      </c>
      <c r="CT298" s="82">
        <f t="shared" ca="1" si="249"/>
        <v>1.9450300469446151</v>
      </c>
      <c r="CU298" s="82">
        <f t="shared" ca="1" si="249"/>
        <v>3.8900600938892302</v>
      </c>
      <c r="CV298" s="82">
        <f t="shared" ca="1" si="249"/>
        <v>7.7801201877784605</v>
      </c>
      <c r="CW298" s="56">
        <f t="shared" ca="1" si="267"/>
        <v>0.25352619137999993</v>
      </c>
      <c r="CX298" s="56">
        <f t="shared" ca="1" si="267"/>
        <v>0.13732668699749997</v>
      </c>
      <c r="CY298" s="56">
        <f t="shared" ca="1" si="267"/>
        <v>8.6732644419473662E-2</v>
      </c>
      <c r="CZ298" s="56">
        <f t="shared" ca="1" si="267"/>
        <v>5.9924372507999979E-2</v>
      </c>
      <c r="DA298" s="56">
        <f t="shared" ca="1" si="267"/>
        <v>5.2733447807039986E-2</v>
      </c>
      <c r="DB298" s="56">
        <f t="shared" ca="1" si="267"/>
        <v>5.2733447807039986E-2</v>
      </c>
      <c r="DC298" s="56">
        <f t="shared" ca="1" si="267"/>
        <v>5.2733447807039986E-2</v>
      </c>
      <c r="DD298" s="56">
        <f t="shared" ca="1" si="267"/>
        <v>5.2733447807039986E-2</v>
      </c>
      <c r="DE298" s="56">
        <f t="shared" ca="1" si="267"/>
        <v>5.2733447807039986E-2</v>
      </c>
      <c r="DF298" s="56">
        <f t="shared" ca="1" si="267"/>
        <v>5.2733447807039986E-2</v>
      </c>
      <c r="DG298" s="56">
        <f t="shared" ca="1" si="267"/>
        <v>5.2733447807039986E-2</v>
      </c>
      <c r="DH298" s="56">
        <f t="shared" ca="1" si="267"/>
        <v>0.10546689561407997</v>
      </c>
      <c r="DI298" s="56">
        <f t="shared" ca="1" si="267"/>
        <v>0.15820034342111997</v>
      </c>
      <c r="DJ298" s="56">
        <f t="shared" ca="1" si="267"/>
        <v>0.26366723903519995</v>
      </c>
      <c r="DK298" s="82">
        <f t="shared" ca="1" si="251"/>
        <v>0.5273344780703999</v>
      </c>
      <c r="DL298" s="82">
        <f t="shared" ca="1" si="251"/>
        <v>1.0546689561407998</v>
      </c>
      <c r="DM298" s="82">
        <f t="shared" ca="1" si="251"/>
        <v>2.1093379122815996</v>
      </c>
      <c r="DN298" s="82">
        <f t="shared" ca="1" si="251"/>
        <v>4.2186758245631992</v>
      </c>
      <c r="DO298" s="56">
        <f t="shared" ca="1" si="268"/>
        <v>7.6985060679545414E-2</v>
      </c>
      <c r="DP298" s="56">
        <f t="shared" ca="1" si="268"/>
        <v>4.1700241201420435E-2</v>
      </c>
      <c r="DQ298" s="56">
        <f t="shared" ca="1" si="268"/>
        <v>2.633699444300238E-2</v>
      </c>
      <c r="DR298" s="56">
        <f t="shared" ca="1" si="268"/>
        <v>1.8196468887892552E-2</v>
      </c>
      <c r="DS298" s="56">
        <f t="shared" ca="1" si="268"/>
        <v>1.6012892621345448E-2</v>
      </c>
      <c r="DT298" s="56">
        <f t="shared" ca="1" si="268"/>
        <v>1.6012892621345448E-2</v>
      </c>
      <c r="DU298" s="56">
        <f t="shared" ca="1" si="268"/>
        <v>1.6012892621345448E-2</v>
      </c>
      <c r="DV298" s="56">
        <f t="shared" ca="1" si="268"/>
        <v>1.6012892621345448E-2</v>
      </c>
      <c r="DW298" s="56">
        <f t="shared" ca="1" si="268"/>
        <v>1.6012892621345448E-2</v>
      </c>
      <c r="DX298" s="56">
        <f t="shared" ca="1" si="268"/>
        <v>1.6012892621345448E-2</v>
      </c>
      <c r="DY298" s="56">
        <f t="shared" ca="1" si="268"/>
        <v>1.6012892621345448E-2</v>
      </c>
      <c r="DZ298" s="56">
        <f t="shared" ca="1" si="268"/>
        <v>3.2025785242690896E-2</v>
      </c>
      <c r="EA298" s="56">
        <f t="shared" ca="1" si="268"/>
        <v>4.8038677864036344E-2</v>
      </c>
      <c r="EB298" s="56">
        <f t="shared" ca="1" si="268"/>
        <v>8.0064463106727227E-2</v>
      </c>
      <c r="EC298" s="82">
        <f t="shared" ca="1" si="255"/>
        <v>0.16012892621345445</v>
      </c>
      <c r="ED298" s="82">
        <f t="shared" ca="1" si="255"/>
        <v>0.32025785242690891</v>
      </c>
      <c r="EE298" s="82">
        <f t="shared" ca="1" si="255"/>
        <v>0.64051570485381781</v>
      </c>
      <c r="EF298" s="82">
        <f t="shared" ca="1" si="255"/>
        <v>1.2810314097076356</v>
      </c>
      <c r="EG298" s="56">
        <f t="shared" ca="1" si="269"/>
        <v>2.2275131564888639E-2</v>
      </c>
      <c r="EH298" s="56">
        <f t="shared" ca="1" si="269"/>
        <v>1.206569626431468E-2</v>
      </c>
      <c r="EI298" s="56">
        <f t="shared" ca="1" si="269"/>
        <v>7.6204397458829558E-3</v>
      </c>
      <c r="EJ298" s="56">
        <f t="shared" ca="1" si="269"/>
        <v>5.2650310971554962E-3</v>
      </c>
      <c r="EK298" s="56">
        <f t="shared" ca="1" si="269"/>
        <v>4.633227365496837E-3</v>
      </c>
      <c r="EL298" s="56">
        <f t="shared" ca="1" si="269"/>
        <v>4.633227365496837E-3</v>
      </c>
      <c r="EM298" s="56">
        <f t="shared" ca="1" si="269"/>
        <v>4.633227365496837E-3</v>
      </c>
      <c r="EN298" s="56">
        <f t="shared" ca="1" si="269"/>
        <v>4.633227365496837E-3</v>
      </c>
      <c r="EO298" s="56">
        <f t="shared" ca="1" si="269"/>
        <v>4.633227365496837E-3</v>
      </c>
      <c r="EP298" s="56">
        <f t="shared" ca="1" si="269"/>
        <v>4.633227365496837E-3</v>
      </c>
      <c r="EQ298" s="56">
        <f t="shared" ca="1" si="269"/>
        <v>4.633227365496837E-3</v>
      </c>
      <c r="ER298" s="56">
        <f t="shared" ca="1" si="269"/>
        <v>9.2664547309936739E-3</v>
      </c>
      <c r="ES298" s="56">
        <f t="shared" ca="1" si="269"/>
        <v>1.389968209649051E-2</v>
      </c>
      <c r="ET298" s="56">
        <f t="shared" ca="1" si="269"/>
        <v>2.3166136827484189E-2</v>
      </c>
      <c r="EU298" s="82">
        <f t="shared" ca="1" si="256"/>
        <v>4.6332273654968378E-2</v>
      </c>
      <c r="EV298" s="82">
        <f t="shared" ca="1" si="256"/>
        <v>9.2664547309936757E-2</v>
      </c>
      <c r="EW298" s="82">
        <f t="shared" ca="1" si="256"/>
        <v>0.18532909461987351</v>
      </c>
      <c r="EX298" s="82">
        <f t="shared" ca="1" si="256"/>
        <v>0.37065818923974703</v>
      </c>
    </row>
    <row r="299" spans="19:154" x14ac:dyDescent="0.15">
      <c r="S299" s="56">
        <v>296</v>
      </c>
      <c r="T299" s="40">
        <f>引用信息!W318</f>
        <v>105.54431124110653</v>
      </c>
      <c r="U299" s="40">
        <f>引用信息!X318</f>
        <v>7.5079896496955838</v>
      </c>
      <c r="V299" s="40">
        <f>引用信息!Y318</f>
        <v>2.9974153274999993</v>
      </c>
      <c r="W299" s="40">
        <f>引用信息!Z318</f>
        <v>0.80414564736941008</v>
      </c>
      <c r="X299" s="40">
        <f>引用信息!AA318</f>
        <v>0.23267436479718739</v>
      </c>
      <c r="Y299" s="37">
        <f>IF(INT(求节点($J$4:$J$21,$I$4:$I$21,节奏总纲!AD299))&gt;$I$21,$I$21,INT(求节点($J$4:$J$21,$I$4:$I$21,节奏总纲!AD299)))</f>
        <v>18</v>
      </c>
      <c r="Z299" s="37">
        <f>IF(INT(求节点($J$4:$J$21,$I$4:$I$21,节奏总纲!AE299))&gt;$I$21,$I$21,INT(求节点($J$4:$J$21,$I$4:$I$21,节奏总纲!AE299)))</f>
        <v>18</v>
      </c>
      <c r="AA299" s="37">
        <f>IF(INT(求节点($J$4:$J$21,$I$4:$I$21,节奏总纲!AF299))&gt;$I$21,$I$21,INT(求节点($J$4:$J$21,$I$4:$I$21,节奏总纲!AF299)))</f>
        <v>18</v>
      </c>
      <c r="AB299" s="37">
        <f>IF(INT(求节点($J$4:$J$21,$I$4:$I$21,节奏总纲!AG299))&gt;$I$21,$I$21,INT(求节点($J$4:$J$21,$I$4:$I$21,节奏总纲!AG299)))</f>
        <v>18</v>
      </c>
      <c r="AC299" s="37">
        <f>IF(INT(求节点($J$4:$J$21,$I$4:$I$21,节奏总纲!AH299))&gt;$I$21,$I$21,INT(求节点($J$4:$J$21,$I$4:$I$21,节奏总纲!AH299)))</f>
        <v>18</v>
      </c>
      <c r="AD299" s="56">
        <f>('[2]功能-行军令'!F$7+'[2]功能-行军令'!F$14+24*60/'[2]功能-行军令'!$F$18)*'[2]功能-行军令'!$AJ$7</f>
        <v>27.599999999999998</v>
      </c>
      <c r="AE299" s="56">
        <f>('[2]功能-行军令'!G$7+'[2]功能-行军令'!G$14+24*60/'[2]功能-行军令'!$F$18)*'[2]功能-行军令'!$AJ$7</f>
        <v>40.199999999999996</v>
      </c>
      <c r="AF299" s="56">
        <f>('[2]功能-行军令'!H$7+'[2]功能-行军令'!H$14+24*60/'[2]功能-行军令'!$F$18)*'[2]功能-行军令'!$AJ$7</f>
        <v>54.6</v>
      </c>
      <c r="AG299" s="56">
        <f>('[2]功能-行军令'!I$7+'[2]功能-行军令'!I$14+24*60/'[2]功能-行军令'!$F$18)*'[2]功能-行军令'!$AJ$7</f>
        <v>61.8</v>
      </c>
      <c r="AH299" s="56">
        <f>('[2]功能-行军令'!J$7+'[2]功能-行军令'!J$14+24*60/'[2]功能-行军令'!$F$18)*'[2]功能-行军令'!$AJ$7</f>
        <v>61.8</v>
      </c>
      <c r="AI299" s="56"/>
      <c r="AK299" s="56"/>
      <c r="AL299" s="56">
        <v>296</v>
      </c>
      <c r="AM299" s="28">
        <f t="shared" ca="1" si="270"/>
        <v>5.2962746581626128</v>
      </c>
      <c r="AN299" s="28">
        <f t="shared" ca="1" si="270"/>
        <v>2.8688154398380812</v>
      </c>
      <c r="AO299" s="28">
        <f t="shared" ca="1" si="270"/>
        <v>1.8118834356872096</v>
      </c>
      <c r="AP299" s="28">
        <f t="shared" ca="1" si="270"/>
        <v>1.2518467373838902</v>
      </c>
      <c r="AQ299" s="28">
        <f t="shared" ca="1" si="270"/>
        <v>1.1016251288978232</v>
      </c>
      <c r="AR299" s="28">
        <f t="shared" ca="1" si="270"/>
        <v>1.1016251288978232</v>
      </c>
      <c r="AS299" s="28">
        <f t="shared" ca="1" si="270"/>
        <v>1.1016251288978232</v>
      </c>
      <c r="AT299" s="28">
        <f t="shared" ca="1" si="270"/>
        <v>1.1016251288978232</v>
      </c>
      <c r="AU299" s="28">
        <f t="shared" ca="1" si="271"/>
        <v>1.1016251288978232</v>
      </c>
      <c r="AV299" s="28">
        <f t="shared" ca="1" si="264"/>
        <v>1.1016251288978232</v>
      </c>
      <c r="AW299" s="28">
        <f t="shared" ca="1" si="264"/>
        <v>1.1016251288978232</v>
      </c>
      <c r="AX299" s="28">
        <f t="shared" ca="1" si="264"/>
        <v>2.2032502577956463</v>
      </c>
      <c r="AY299" s="28">
        <f t="shared" ca="1" si="264"/>
        <v>3.3048753866934701</v>
      </c>
      <c r="AZ299" s="28">
        <f t="shared" ca="1" si="264"/>
        <v>5.5081256444891178</v>
      </c>
      <c r="BA299" s="28">
        <f t="shared" ca="1" si="245"/>
        <v>11.016251288978236</v>
      </c>
      <c r="BB299" s="28">
        <f t="shared" ca="1" si="245"/>
        <v>22.032502577956471</v>
      </c>
      <c r="BC299" s="28">
        <f t="shared" ca="1" si="245"/>
        <v>44.065005155912942</v>
      </c>
      <c r="BD299" s="28">
        <f t="shared" ca="1" si="245"/>
        <v>88.130010311825885</v>
      </c>
      <c r="BE299" s="28"/>
      <c r="BF299" s="28">
        <f t="shared" ca="1" si="243"/>
        <v>195.20021679700832</v>
      </c>
      <c r="BG299" s="28"/>
      <c r="BI299" s="28"/>
      <c r="BJ299" s="28"/>
      <c r="BK299" s="28"/>
      <c r="BL299" s="56">
        <v>296</v>
      </c>
      <c r="BM299" s="56">
        <f t="shared" ca="1" si="265"/>
        <v>4.4815738311608309</v>
      </c>
      <c r="BN299" s="56">
        <f t="shared" ca="1" si="265"/>
        <v>2.4275191585454499</v>
      </c>
      <c r="BO299" s="56">
        <f t="shared" ca="1" si="265"/>
        <v>1.5331699948708104</v>
      </c>
      <c r="BP299" s="56">
        <f t="shared" ca="1" si="265"/>
        <v>1.0592810873652871</v>
      </c>
      <c r="BQ299" s="56">
        <f t="shared" ca="1" si="265"/>
        <v>0.9321673568814528</v>
      </c>
      <c r="BR299" s="56">
        <f t="shared" ca="1" si="265"/>
        <v>0.9321673568814528</v>
      </c>
      <c r="BS299" s="56">
        <f t="shared" ca="1" si="265"/>
        <v>0.9321673568814528</v>
      </c>
      <c r="BT299" s="56">
        <f t="shared" ca="1" si="265"/>
        <v>0.9321673568814528</v>
      </c>
      <c r="BU299" s="56">
        <f t="shared" ca="1" si="265"/>
        <v>0.9321673568814528</v>
      </c>
      <c r="BV299" s="56">
        <f t="shared" ca="1" si="265"/>
        <v>0.9321673568814528</v>
      </c>
      <c r="BW299" s="56">
        <f t="shared" ca="1" si="265"/>
        <v>0.9321673568814528</v>
      </c>
      <c r="BX299" s="56">
        <f t="shared" ca="1" si="265"/>
        <v>1.8643347137629056</v>
      </c>
      <c r="BY299" s="56">
        <f t="shared" ca="1" si="265"/>
        <v>2.7965020706443582</v>
      </c>
      <c r="BZ299" s="56">
        <f t="shared" ca="1" si="265"/>
        <v>4.6608367844072642</v>
      </c>
      <c r="CA299" s="82">
        <f t="shared" ca="1" si="247"/>
        <v>9.3216735688145285</v>
      </c>
      <c r="CB299" s="82">
        <f t="shared" ca="1" si="247"/>
        <v>18.643347137629057</v>
      </c>
      <c r="CC299" s="82">
        <f t="shared" ca="1" si="247"/>
        <v>37.286694275258114</v>
      </c>
      <c r="CD299" s="82">
        <f t="shared" ca="1" si="247"/>
        <v>74.573388550516228</v>
      </c>
      <c r="CE299" s="56">
        <f t="shared" ca="1" si="266"/>
        <v>0.4643402829504038</v>
      </c>
      <c r="CF299" s="56">
        <f t="shared" ca="1" si="266"/>
        <v>0.25151765326480208</v>
      </c>
      <c r="CG299" s="56">
        <f t="shared" ca="1" si="266"/>
        <v>0.15885325469355918</v>
      </c>
      <c r="CH299" s="56">
        <f t="shared" ca="1" si="266"/>
        <v>0.10975315778827725</v>
      </c>
      <c r="CI299" s="56">
        <f t="shared" ca="1" si="266"/>
        <v>9.6582778853683993E-2</v>
      </c>
      <c r="CJ299" s="56">
        <f t="shared" ca="1" si="266"/>
        <v>9.6582778853683993E-2</v>
      </c>
      <c r="CK299" s="56">
        <f t="shared" ca="1" si="266"/>
        <v>9.6582778853683993E-2</v>
      </c>
      <c r="CL299" s="56">
        <f t="shared" ca="1" si="266"/>
        <v>9.6582778853683993E-2</v>
      </c>
      <c r="CM299" s="56">
        <f t="shared" ca="1" si="266"/>
        <v>9.6582778853683993E-2</v>
      </c>
      <c r="CN299" s="56">
        <f t="shared" ca="1" si="266"/>
        <v>9.6582778853683993E-2</v>
      </c>
      <c r="CO299" s="56">
        <f t="shared" ca="1" si="266"/>
        <v>9.6582778853683993E-2</v>
      </c>
      <c r="CP299" s="56">
        <f t="shared" ca="1" si="266"/>
        <v>0.19316555770736799</v>
      </c>
      <c r="CQ299" s="56">
        <f t="shared" ca="1" si="266"/>
        <v>0.28974833656105192</v>
      </c>
      <c r="CR299" s="56">
        <f t="shared" ca="1" si="266"/>
        <v>0.48291389426841996</v>
      </c>
      <c r="CS299" s="82">
        <f t="shared" ca="1" si="249"/>
        <v>0.96582778853683993</v>
      </c>
      <c r="CT299" s="82">
        <f t="shared" ca="1" si="249"/>
        <v>1.9316555770736799</v>
      </c>
      <c r="CU299" s="82">
        <f t="shared" ca="1" si="249"/>
        <v>3.8633111541473597</v>
      </c>
      <c r="CV299" s="82">
        <f t="shared" ca="1" si="249"/>
        <v>7.7266223082947194</v>
      </c>
      <c r="CW299" s="56">
        <f t="shared" ca="1" si="267"/>
        <v>0.25178288751</v>
      </c>
      <c r="CX299" s="56">
        <f t="shared" ca="1" si="267"/>
        <v>0.13638239740124999</v>
      </c>
      <c r="CY299" s="56">
        <f t="shared" ca="1" si="267"/>
        <v>8.6136250990263147E-2</v>
      </c>
      <c r="CZ299" s="56">
        <f t="shared" ca="1" si="267"/>
        <v>5.9512318865999989E-2</v>
      </c>
      <c r="DA299" s="56">
        <f t="shared" ca="1" si="267"/>
        <v>5.2370840602079992E-2</v>
      </c>
      <c r="DB299" s="56">
        <f t="shared" ca="1" si="267"/>
        <v>5.2370840602079992E-2</v>
      </c>
      <c r="DC299" s="56">
        <f t="shared" ca="1" si="267"/>
        <v>5.2370840602079992E-2</v>
      </c>
      <c r="DD299" s="56">
        <f t="shared" ca="1" si="267"/>
        <v>5.2370840602079992E-2</v>
      </c>
      <c r="DE299" s="56">
        <f t="shared" ca="1" si="267"/>
        <v>5.2370840602079992E-2</v>
      </c>
      <c r="DF299" s="56">
        <f t="shared" ca="1" si="267"/>
        <v>5.2370840602079992E-2</v>
      </c>
      <c r="DG299" s="56">
        <f t="shared" ca="1" si="267"/>
        <v>5.2370840602079992E-2</v>
      </c>
      <c r="DH299" s="56">
        <f t="shared" ca="1" si="267"/>
        <v>0.10474168120415998</v>
      </c>
      <c r="DI299" s="56">
        <f t="shared" ca="1" si="267"/>
        <v>0.15711252180623997</v>
      </c>
      <c r="DJ299" s="56">
        <f t="shared" ca="1" si="267"/>
        <v>0.26185420301039997</v>
      </c>
      <c r="DK299" s="82">
        <f t="shared" ca="1" si="251"/>
        <v>0.52370840602079993</v>
      </c>
      <c r="DL299" s="82">
        <f t="shared" ca="1" si="251"/>
        <v>1.0474168120415999</v>
      </c>
      <c r="DM299" s="82">
        <f t="shared" ca="1" si="251"/>
        <v>2.0948336240831997</v>
      </c>
      <c r="DN299" s="82">
        <f t="shared" ca="1" si="251"/>
        <v>4.1896672481663995</v>
      </c>
      <c r="DO299" s="56">
        <f t="shared" ca="1" si="268"/>
        <v>7.6455693857583898E-2</v>
      </c>
      <c r="DP299" s="56">
        <f t="shared" ca="1" si="268"/>
        <v>4.1413500839524615E-2</v>
      </c>
      <c r="DQ299" s="56">
        <f t="shared" ca="1" si="268"/>
        <v>2.6155895267068175E-2</v>
      </c>
      <c r="DR299" s="56">
        <f t="shared" ca="1" si="268"/>
        <v>1.8071345820883464E-2</v>
      </c>
      <c r="DS299" s="56">
        <f t="shared" ca="1" si="268"/>
        <v>1.5902784322377451E-2</v>
      </c>
      <c r="DT299" s="56">
        <f t="shared" ca="1" si="268"/>
        <v>1.5902784322377451E-2</v>
      </c>
      <c r="DU299" s="56">
        <f t="shared" ca="1" si="268"/>
        <v>1.5902784322377451E-2</v>
      </c>
      <c r="DV299" s="56">
        <f t="shared" ca="1" si="268"/>
        <v>1.5902784322377451E-2</v>
      </c>
      <c r="DW299" s="56">
        <f t="shared" ca="1" si="268"/>
        <v>1.5902784322377451E-2</v>
      </c>
      <c r="DX299" s="56">
        <f t="shared" ca="1" si="268"/>
        <v>1.5902784322377451E-2</v>
      </c>
      <c r="DY299" s="56">
        <f t="shared" ca="1" si="268"/>
        <v>1.5902784322377451E-2</v>
      </c>
      <c r="DZ299" s="56">
        <f t="shared" ca="1" si="268"/>
        <v>3.1805568644754902E-2</v>
      </c>
      <c r="EA299" s="56">
        <f t="shared" ca="1" si="268"/>
        <v>4.7708352967132356E-2</v>
      </c>
      <c r="EB299" s="56">
        <f t="shared" ca="1" si="268"/>
        <v>7.9513921611887264E-2</v>
      </c>
      <c r="EC299" s="82">
        <f t="shared" ca="1" si="255"/>
        <v>0.15902784322377453</v>
      </c>
      <c r="ED299" s="82">
        <f t="shared" ca="1" si="255"/>
        <v>0.31805568644754906</v>
      </c>
      <c r="EE299" s="82">
        <f t="shared" ca="1" si="255"/>
        <v>0.63611137289509811</v>
      </c>
      <c r="EF299" s="82">
        <f t="shared" ca="1" si="255"/>
        <v>1.2722227457901962</v>
      </c>
      <c r="EG299" s="56">
        <f t="shared" ca="1" si="269"/>
        <v>2.2121962683794124E-2</v>
      </c>
      <c r="EH299" s="56">
        <f t="shared" ca="1" si="269"/>
        <v>1.1982729787055149E-2</v>
      </c>
      <c r="EI299" s="56">
        <f t="shared" ca="1" si="269"/>
        <v>7.5680398655085159E-3</v>
      </c>
      <c r="EJ299" s="56">
        <f t="shared" ca="1" si="269"/>
        <v>5.2288275434422462E-3</v>
      </c>
      <c r="EK299" s="56">
        <f t="shared" ca="1" si="269"/>
        <v>4.6013682382291775E-3</v>
      </c>
      <c r="EL299" s="56">
        <f t="shared" ca="1" si="269"/>
        <v>4.6013682382291775E-3</v>
      </c>
      <c r="EM299" s="56">
        <f t="shared" ca="1" si="269"/>
        <v>4.6013682382291775E-3</v>
      </c>
      <c r="EN299" s="56">
        <f t="shared" ca="1" si="269"/>
        <v>4.6013682382291775E-3</v>
      </c>
      <c r="EO299" s="56">
        <f t="shared" ca="1" si="269"/>
        <v>4.6013682382291775E-3</v>
      </c>
      <c r="EP299" s="56">
        <f t="shared" ca="1" si="269"/>
        <v>4.6013682382291775E-3</v>
      </c>
      <c r="EQ299" s="56">
        <f t="shared" ca="1" si="269"/>
        <v>4.6013682382291775E-3</v>
      </c>
      <c r="ER299" s="56">
        <f t="shared" ca="1" si="269"/>
        <v>9.202736476458355E-3</v>
      </c>
      <c r="ES299" s="56">
        <f t="shared" ca="1" si="269"/>
        <v>1.3804104714687532E-2</v>
      </c>
      <c r="ET299" s="56">
        <f t="shared" ca="1" si="269"/>
        <v>2.3006841191145887E-2</v>
      </c>
      <c r="EU299" s="82">
        <f t="shared" ca="1" si="256"/>
        <v>4.6013682382291775E-2</v>
      </c>
      <c r="EV299" s="82">
        <f t="shared" ca="1" si="256"/>
        <v>9.202736476458355E-2</v>
      </c>
      <c r="EW299" s="82">
        <f t="shared" ca="1" si="256"/>
        <v>0.1840547295291671</v>
      </c>
      <c r="EX299" s="82">
        <f t="shared" ca="1" si="256"/>
        <v>0.3681094590583342</v>
      </c>
    </row>
    <row r="300" spans="19:154" x14ac:dyDescent="0.15">
      <c r="S300" s="56">
        <v>297</v>
      </c>
      <c r="T300" s="40">
        <f>引用信息!W319</f>
        <v>104.81353955100984</v>
      </c>
      <c r="U300" s="40">
        <f>引用信息!X319</f>
        <v>7.4560055472743478</v>
      </c>
      <c r="V300" s="40">
        <f>引用信息!Y319</f>
        <v>2.9766617099999988</v>
      </c>
      <c r="W300" s="40">
        <f>引用信息!Z319</f>
        <v>0.79857787335201558</v>
      </c>
      <c r="X300" s="40">
        <f>引用信息!AA319</f>
        <v>0.23106336523874987</v>
      </c>
      <c r="Y300" s="37">
        <f>IF(INT(求节点($J$4:$J$21,$I$4:$I$21,节奏总纲!AD300))&gt;$I$21,$I$21,INT(求节点($J$4:$J$21,$I$4:$I$21,节奏总纲!AD300)))</f>
        <v>18</v>
      </c>
      <c r="Z300" s="37">
        <f>IF(INT(求节点($J$4:$J$21,$I$4:$I$21,节奏总纲!AE300))&gt;$I$21,$I$21,INT(求节点($J$4:$J$21,$I$4:$I$21,节奏总纲!AE300)))</f>
        <v>18</v>
      </c>
      <c r="AA300" s="37">
        <f>IF(INT(求节点($J$4:$J$21,$I$4:$I$21,节奏总纲!AF300))&gt;$I$21,$I$21,INT(求节点($J$4:$J$21,$I$4:$I$21,节奏总纲!AF300)))</f>
        <v>18</v>
      </c>
      <c r="AB300" s="37">
        <f>IF(INT(求节点($J$4:$J$21,$I$4:$I$21,节奏总纲!AG300))&gt;$I$21,$I$21,INT(求节点($J$4:$J$21,$I$4:$I$21,节奏总纲!AG300)))</f>
        <v>18</v>
      </c>
      <c r="AC300" s="37">
        <f>IF(INT(求节点($J$4:$J$21,$I$4:$I$21,节奏总纲!AH300))&gt;$I$21,$I$21,INT(求节点($J$4:$J$21,$I$4:$I$21,节奏总纲!AH300)))</f>
        <v>18</v>
      </c>
      <c r="AD300" s="56">
        <f>('[2]功能-行军令'!F$7+'[2]功能-行军令'!F$14+24*60/'[2]功能-行军令'!$F$18)*'[2]功能-行军令'!$AJ$7</f>
        <v>27.599999999999998</v>
      </c>
      <c r="AE300" s="56">
        <f>('[2]功能-行军令'!G$7+'[2]功能-行军令'!G$14+24*60/'[2]功能-行军令'!$F$18)*'[2]功能-行军令'!$AJ$7</f>
        <v>40.199999999999996</v>
      </c>
      <c r="AF300" s="56">
        <f>('[2]功能-行军令'!H$7+'[2]功能-行军令'!H$14+24*60/'[2]功能-行军令'!$F$18)*'[2]功能-行军令'!$AJ$7</f>
        <v>54.6</v>
      </c>
      <c r="AG300" s="56">
        <f>('[2]功能-行军令'!I$7+'[2]功能-行军令'!I$14+24*60/'[2]功能-行军令'!$F$18)*'[2]功能-行军令'!$AJ$7</f>
        <v>61.8</v>
      </c>
      <c r="AH300" s="56">
        <f>('[2]功能-行军令'!J$7+'[2]功能-行军令'!J$14+24*60/'[2]功能-行军令'!$F$18)*'[2]功能-行军令'!$AJ$7</f>
        <v>61.8</v>
      </c>
      <c r="AI300" s="56"/>
      <c r="AK300" s="56"/>
      <c r="AL300" s="56">
        <v>297</v>
      </c>
      <c r="AM300" s="28">
        <f t="shared" ca="1" si="270"/>
        <v>5.2596041115680139</v>
      </c>
      <c r="AN300" s="28">
        <f t="shared" ca="1" si="270"/>
        <v>2.8489522270993413</v>
      </c>
      <c r="AO300" s="28">
        <f t="shared" ca="1" si="270"/>
        <v>1.799338248694321</v>
      </c>
      <c r="AP300" s="28">
        <f t="shared" ca="1" si="270"/>
        <v>1.243179153643349</v>
      </c>
      <c r="AQ300" s="28">
        <f t="shared" ca="1" si="270"/>
        <v>1.093997655206147</v>
      </c>
      <c r="AR300" s="28">
        <f t="shared" ca="1" si="270"/>
        <v>1.093997655206147</v>
      </c>
      <c r="AS300" s="28">
        <f t="shared" ca="1" si="270"/>
        <v>1.093997655206147</v>
      </c>
      <c r="AT300" s="28">
        <f t="shared" ca="1" si="270"/>
        <v>1.093997655206147</v>
      </c>
      <c r="AU300" s="28">
        <f t="shared" ca="1" si="271"/>
        <v>1.093997655206147</v>
      </c>
      <c r="AV300" s="28">
        <f t="shared" ref="AV300:AZ309" ca="1" si="272">SUMIF($BM$3:$EX$3,AV$3,$BM300:$EX300)</f>
        <v>1.093997655206147</v>
      </c>
      <c r="AW300" s="28">
        <f t="shared" ca="1" si="272"/>
        <v>1.093997655206147</v>
      </c>
      <c r="AX300" s="28">
        <f t="shared" ca="1" si="272"/>
        <v>2.187995310412294</v>
      </c>
      <c r="AY300" s="28">
        <f t="shared" ca="1" si="272"/>
        <v>3.2819929656184414</v>
      </c>
      <c r="AZ300" s="28">
        <f t="shared" ca="1" si="272"/>
        <v>5.469988276030735</v>
      </c>
      <c r="BA300" s="28">
        <f t="shared" ca="1" si="245"/>
        <v>10.93997655206147</v>
      </c>
      <c r="BB300" s="28">
        <f t="shared" ca="1" si="245"/>
        <v>21.87995310412294</v>
      </c>
      <c r="BC300" s="28">
        <f t="shared" ca="1" si="245"/>
        <v>43.75990620824588</v>
      </c>
      <c r="BD300" s="28">
        <f t="shared" ca="1" si="245"/>
        <v>87.51981241649176</v>
      </c>
      <c r="BE300" s="28"/>
      <c r="BF300" s="28">
        <f t="shared" ca="1" si="243"/>
        <v>193.84868216043157</v>
      </c>
      <c r="BG300" s="28"/>
      <c r="BI300" s="28"/>
      <c r="BJ300" s="28"/>
      <c r="BK300" s="28"/>
      <c r="BL300" s="56">
        <v>297</v>
      </c>
      <c r="BM300" s="56">
        <f t="shared" ca="1" si="265"/>
        <v>4.4505441409351869</v>
      </c>
      <c r="BN300" s="56">
        <f t="shared" ca="1" si="265"/>
        <v>2.4107114096732265</v>
      </c>
      <c r="BO300" s="56">
        <f t="shared" ca="1" si="265"/>
        <v>1.5225545745304587</v>
      </c>
      <c r="BP300" s="56">
        <f t="shared" ca="1" si="265"/>
        <v>1.0519467969483167</v>
      </c>
      <c r="BQ300" s="56">
        <f t="shared" ca="1" si="265"/>
        <v>0.92571318131451896</v>
      </c>
      <c r="BR300" s="56">
        <f t="shared" ca="1" si="265"/>
        <v>0.92571318131451896</v>
      </c>
      <c r="BS300" s="56">
        <f t="shared" ca="1" si="265"/>
        <v>0.92571318131451896</v>
      </c>
      <c r="BT300" s="56">
        <f t="shared" ca="1" si="265"/>
        <v>0.92571318131451896</v>
      </c>
      <c r="BU300" s="56">
        <f t="shared" ca="1" si="265"/>
        <v>0.92571318131451896</v>
      </c>
      <c r="BV300" s="56">
        <f t="shared" ca="1" si="265"/>
        <v>0.92571318131451896</v>
      </c>
      <c r="BW300" s="56">
        <f t="shared" ca="1" si="265"/>
        <v>0.92571318131451896</v>
      </c>
      <c r="BX300" s="56">
        <f t="shared" ca="1" si="265"/>
        <v>1.8514263626290379</v>
      </c>
      <c r="BY300" s="56">
        <f t="shared" ca="1" si="265"/>
        <v>2.7771395439435564</v>
      </c>
      <c r="BZ300" s="56">
        <f t="shared" ca="1" si="265"/>
        <v>4.6285659065725948</v>
      </c>
      <c r="CA300" s="82">
        <f t="shared" ca="1" si="247"/>
        <v>9.2571318131451896</v>
      </c>
      <c r="CB300" s="82">
        <f t="shared" ca="1" si="247"/>
        <v>18.514263626290379</v>
      </c>
      <c r="CC300" s="82">
        <f t="shared" ca="1" si="247"/>
        <v>37.028527252580758</v>
      </c>
      <c r="CD300" s="82">
        <f t="shared" ca="1" si="247"/>
        <v>74.057054505161517</v>
      </c>
      <c r="CE300" s="56">
        <f t="shared" ca="1" si="266"/>
        <v>0.46112526615450583</v>
      </c>
      <c r="CF300" s="56">
        <f t="shared" ca="1" si="266"/>
        <v>0.24977618583369066</v>
      </c>
      <c r="CG300" s="56">
        <f t="shared" ca="1" si="266"/>
        <v>0.15775338052654148</v>
      </c>
      <c r="CH300" s="56">
        <f t="shared" ca="1" si="266"/>
        <v>0.10899324472742863</v>
      </c>
      <c r="CI300" s="56">
        <f t="shared" ca="1" si="266"/>
        <v>9.591405536013721E-2</v>
      </c>
      <c r="CJ300" s="56">
        <f t="shared" ca="1" si="266"/>
        <v>9.591405536013721E-2</v>
      </c>
      <c r="CK300" s="56">
        <f t="shared" ca="1" si="266"/>
        <v>9.591405536013721E-2</v>
      </c>
      <c r="CL300" s="56">
        <f t="shared" ca="1" si="266"/>
        <v>9.591405536013721E-2</v>
      </c>
      <c r="CM300" s="56">
        <f t="shared" ca="1" si="266"/>
        <v>9.591405536013721E-2</v>
      </c>
      <c r="CN300" s="56">
        <f t="shared" ca="1" si="266"/>
        <v>9.591405536013721E-2</v>
      </c>
      <c r="CO300" s="56">
        <f t="shared" ca="1" si="266"/>
        <v>9.591405536013721E-2</v>
      </c>
      <c r="CP300" s="56">
        <f t="shared" ca="1" si="266"/>
        <v>0.19182811072027442</v>
      </c>
      <c r="CQ300" s="56">
        <f t="shared" ca="1" si="266"/>
        <v>0.28774216608041159</v>
      </c>
      <c r="CR300" s="56">
        <f t="shared" ca="1" si="266"/>
        <v>0.47957027680068604</v>
      </c>
      <c r="CS300" s="82">
        <f t="shared" ca="1" si="249"/>
        <v>0.95914055360137207</v>
      </c>
      <c r="CT300" s="82">
        <f t="shared" ca="1" si="249"/>
        <v>1.9182811072027441</v>
      </c>
      <c r="CU300" s="82">
        <f t="shared" ca="1" si="249"/>
        <v>3.8365622144054883</v>
      </c>
      <c r="CV300" s="82">
        <f t="shared" ca="1" si="249"/>
        <v>7.6731244288109766</v>
      </c>
      <c r="CW300" s="56">
        <f t="shared" ca="1" si="267"/>
        <v>0.2500395836399999</v>
      </c>
      <c r="CX300" s="56">
        <f t="shared" ca="1" si="267"/>
        <v>0.13543810780499996</v>
      </c>
      <c r="CY300" s="56">
        <f t="shared" ca="1" si="267"/>
        <v>8.5539857561052604E-2</v>
      </c>
      <c r="CZ300" s="56">
        <f t="shared" ca="1" si="267"/>
        <v>5.910026522399997E-2</v>
      </c>
      <c r="DA300" s="56">
        <f t="shared" ca="1" si="267"/>
        <v>5.2008233397119977E-2</v>
      </c>
      <c r="DB300" s="56">
        <f t="shared" ca="1" si="267"/>
        <v>5.2008233397119977E-2</v>
      </c>
      <c r="DC300" s="56">
        <f t="shared" ca="1" si="267"/>
        <v>5.2008233397119977E-2</v>
      </c>
      <c r="DD300" s="56">
        <f t="shared" ca="1" si="267"/>
        <v>5.2008233397119977E-2</v>
      </c>
      <c r="DE300" s="56">
        <f t="shared" ca="1" si="267"/>
        <v>5.2008233397119977E-2</v>
      </c>
      <c r="DF300" s="56">
        <f t="shared" ca="1" si="267"/>
        <v>5.2008233397119977E-2</v>
      </c>
      <c r="DG300" s="56">
        <f t="shared" ca="1" si="267"/>
        <v>5.2008233397119977E-2</v>
      </c>
      <c r="DH300" s="56">
        <f t="shared" ca="1" si="267"/>
        <v>0.10401646679423995</v>
      </c>
      <c r="DI300" s="56">
        <f t="shared" ca="1" si="267"/>
        <v>0.15602470019135992</v>
      </c>
      <c r="DJ300" s="56">
        <f t="shared" ca="1" si="267"/>
        <v>0.26004116698559987</v>
      </c>
      <c r="DK300" s="82">
        <f t="shared" ca="1" si="251"/>
        <v>0.52008233397119974</v>
      </c>
      <c r="DL300" s="82">
        <f t="shared" ca="1" si="251"/>
        <v>1.0401646679423995</v>
      </c>
      <c r="DM300" s="82">
        <f t="shared" ca="1" si="251"/>
        <v>2.080329335884799</v>
      </c>
      <c r="DN300" s="82">
        <f t="shared" ca="1" si="251"/>
        <v>4.1606586717695979</v>
      </c>
      <c r="DO300" s="56">
        <f t="shared" ca="1" si="268"/>
        <v>7.592632703562241E-2</v>
      </c>
      <c r="DP300" s="56">
        <f t="shared" ca="1" si="268"/>
        <v>4.1126760477628803E-2</v>
      </c>
      <c r="DQ300" s="56">
        <f t="shared" ca="1" si="268"/>
        <v>2.5974796091133984E-2</v>
      </c>
      <c r="DR300" s="56">
        <f t="shared" ca="1" si="268"/>
        <v>1.7946222753874384E-2</v>
      </c>
      <c r="DS300" s="56">
        <f t="shared" ca="1" si="268"/>
        <v>1.579267602340946E-2</v>
      </c>
      <c r="DT300" s="56">
        <f t="shared" ca="1" si="268"/>
        <v>1.579267602340946E-2</v>
      </c>
      <c r="DU300" s="56">
        <f t="shared" ca="1" si="268"/>
        <v>1.579267602340946E-2</v>
      </c>
      <c r="DV300" s="56">
        <f t="shared" ca="1" si="268"/>
        <v>1.579267602340946E-2</v>
      </c>
      <c r="DW300" s="56">
        <f t="shared" ca="1" si="268"/>
        <v>1.579267602340946E-2</v>
      </c>
      <c r="DX300" s="56">
        <f t="shared" ca="1" si="268"/>
        <v>1.579267602340946E-2</v>
      </c>
      <c r="DY300" s="56">
        <f t="shared" ca="1" si="268"/>
        <v>1.579267602340946E-2</v>
      </c>
      <c r="DZ300" s="56">
        <f t="shared" ca="1" si="268"/>
        <v>3.1585352046818921E-2</v>
      </c>
      <c r="EA300" s="56">
        <f t="shared" ca="1" si="268"/>
        <v>4.7378028070228374E-2</v>
      </c>
      <c r="EB300" s="56">
        <f t="shared" ca="1" si="268"/>
        <v>7.8963380117047288E-2</v>
      </c>
      <c r="EC300" s="82">
        <f t="shared" ca="1" si="255"/>
        <v>0.15792676023409458</v>
      </c>
      <c r="ED300" s="82">
        <f t="shared" ca="1" si="255"/>
        <v>0.31585352046818915</v>
      </c>
      <c r="EE300" s="82">
        <f t="shared" ca="1" si="255"/>
        <v>0.63170704093637831</v>
      </c>
      <c r="EF300" s="82">
        <f t="shared" ca="1" si="255"/>
        <v>1.2634140818727566</v>
      </c>
      <c r="EG300" s="56">
        <f t="shared" ca="1" si="269"/>
        <v>2.1968793802699602E-2</v>
      </c>
      <c r="EH300" s="56">
        <f t="shared" ca="1" si="269"/>
        <v>1.1899763309795619E-2</v>
      </c>
      <c r="EI300" s="56">
        <f t="shared" ca="1" si="269"/>
        <v>7.5156399851340743E-3</v>
      </c>
      <c r="EJ300" s="56">
        <f t="shared" ca="1" si="269"/>
        <v>5.1926239897289962E-3</v>
      </c>
      <c r="EK300" s="56">
        <f t="shared" ca="1" si="269"/>
        <v>4.5695091109615171E-3</v>
      </c>
      <c r="EL300" s="56">
        <f t="shared" ca="1" si="269"/>
        <v>4.5695091109615171E-3</v>
      </c>
      <c r="EM300" s="56">
        <f t="shared" ca="1" si="269"/>
        <v>4.5695091109615171E-3</v>
      </c>
      <c r="EN300" s="56">
        <f t="shared" ca="1" si="269"/>
        <v>4.5695091109615171E-3</v>
      </c>
      <c r="EO300" s="56">
        <f t="shared" ca="1" si="269"/>
        <v>4.5695091109615171E-3</v>
      </c>
      <c r="EP300" s="56">
        <f t="shared" ca="1" si="269"/>
        <v>4.5695091109615171E-3</v>
      </c>
      <c r="EQ300" s="56">
        <f t="shared" ca="1" si="269"/>
        <v>4.5695091109615171E-3</v>
      </c>
      <c r="ER300" s="56">
        <f t="shared" ca="1" si="269"/>
        <v>9.1390182219230343E-3</v>
      </c>
      <c r="ES300" s="56">
        <f t="shared" ca="1" si="269"/>
        <v>1.3708527332884551E-2</v>
      </c>
      <c r="ET300" s="56">
        <f t="shared" ca="1" si="269"/>
        <v>2.2847545554807589E-2</v>
      </c>
      <c r="EU300" s="82">
        <f t="shared" ca="1" si="256"/>
        <v>4.5695091109615178E-2</v>
      </c>
      <c r="EV300" s="82">
        <f t="shared" ca="1" si="256"/>
        <v>9.1390182219230356E-2</v>
      </c>
      <c r="EW300" s="82">
        <f t="shared" ca="1" si="256"/>
        <v>0.18278036443846071</v>
      </c>
      <c r="EX300" s="82">
        <f t="shared" ca="1" si="256"/>
        <v>0.36556072887692143</v>
      </c>
    </row>
    <row r="301" spans="19:154" x14ac:dyDescent="0.15">
      <c r="S301" s="56">
        <v>298</v>
      </c>
      <c r="T301" s="40">
        <f>引用信息!W320</f>
        <v>104.08276786091317</v>
      </c>
      <c r="U301" s="40">
        <f>引用信息!X320</f>
        <v>7.4040214448531119</v>
      </c>
      <c r="V301" s="40">
        <f>引用信息!Y320</f>
        <v>2.9559080924999988</v>
      </c>
      <c r="W301" s="40">
        <f>引用信息!Z320</f>
        <v>0.79301009933462097</v>
      </c>
      <c r="X301" s="40">
        <f>引用信息!AA320</f>
        <v>0.22945236568031238</v>
      </c>
      <c r="Y301" s="37">
        <f>IF(INT(求节点($J$4:$J$21,$I$4:$I$21,节奏总纲!AD301))&gt;$I$21,$I$21,INT(求节点($J$4:$J$21,$I$4:$I$21,节奏总纲!AD301)))</f>
        <v>18</v>
      </c>
      <c r="Z301" s="37">
        <f>IF(INT(求节点($J$4:$J$21,$I$4:$I$21,节奏总纲!AE301))&gt;$I$21,$I$21,INT(求节点($J$4:$J$21,$I$4:$I$21,节奏总纲!AE301)))</f>
        <v>18</v>
      </c>
      <c r="AA301" s="37">
        <f>IF(INT(求节点($J$4:$J$21,$I$4:$I$21,节奏总纲!AF301))&gt;$I$21,$I$21,INT(求节点($J$4:$J$21,$I$4:$I$21,节奏总纲!AF301)))</f>
        <v>18</v>
      </c>
      <c r="AB301" s="37">
        <f>IF(INT(求节点($J$4:$J$21,$I$4:$I$21,节奏总纲!AG301))&gt;$I$21,$I$21,INT(求节点($J$4:$J$21,$I$4:$I$21,节奏总纲!AG301)))</f>
        <v>18</v>
      </c>
      <c r="AC301" s="37">
        <f>IF(INT(求节点($J$4:$J$21,$I$4:$I$21,节奏总纲!AH301))&gt;$I$21,$I$21,INT(求节点($J$4:$J$21,$I$4:$I$21,节奏总纲!AH301)))</f>
        <v>18</v>
      </c>
      <c r="AD301" s="56">
        <f>('[2]功能-行军令'!F$7+'[2]功能-行军令'!F$14+24*60/'[2]功能-行军令'!$F$18)*'[2]功能-行军令'!$AJ$7</f>
        <v>27.599999999999998</v>
      </c>
      <c r="AE301" s="56">
        <f>('[2]功能-行军令'!G$7+'[2]功能-行军令'!G$14+24*60/'[2]功能-行军令'!$F$18)*'[2]功能-行军令'!$AJ$7</f>
        <v>40.199999999999996</v>
      </c>
      <c r="AF301" s="56">
        <f>('[2]功能-行军令'!H$7+'[2]功能-行军令'!H$14+24*60/'[2]功能-行军令'!$F$18)*'[2]功能-行军令'!$AJ$7</f>
        <v>54.6</v>
      </c>
      <c r="AG301" s="56">
        <f>('[2]功能-行军令'!I$7+'[2]功能-行军令'!I$14+24*60/'[2]功能-行军令'!$F$18)*'[2]功能-行军令'!$AJ$7</f>
        <v>61.8</v>
      </c>
      <c r="AH301" s="56">
        <f>('[2]功能-行军令'!J$7+'[2]功能-行军令'!J$14+24*60/'[2]功能-行军令'!$F$18)*'[2]功能-行军令'!$AJ$7</f>
        <v>61.8</v>
      </c>
      <c r="AI301" s="56"/>
      <c r="AK301" s="56"/>
      <c r="AL301" s="56">
        <v>298</v>
      </c>
      <c r="AM301" s="28">
        <f t="shared" ca="1" si="270"/>
        <v>5.2229335649734177</v>
      </c>
      <c r="AN301" s="28">
        <f t="shared" ca="1" si="270"/>
        <v>2.8290890143606009</v>
      </c>
      <c r="AO301" s="28">
        <f t="shared" ca="1" si="270"/>
        <v>1.7867930617014323</v>
      </c>
      <c r="AP301" s="28">
        <f t="shared" ca="1" si="270"/>
        <v>1.2345115699028075</v>
      </c>
      <c r="AQ301" s="28">
        <f t="shared" ca="1" si="270"/>
        <v>1.0863701815144708</v>
      </c>
      <c r="AR301" s="28">
        <f t="shared" ca="1" si="270"/>
        <v>1.0863701815144708</v>
      </c>
      <c r="AS301" s="28">
        <f t="shared" ca="1" si="270"/>
        <v>1.0863701815144708</v>
      </c>
      <c r="AT301" s="28">
        <f t="shared" ca="1" si="270"/>
        <v>1.0863701815144708</v>
      </c>
      <c r="AU301" s="28">
        <f t="shared" ca="1" si="271"/>
        <v>1.0863701815144708</v>
      </c>
      <c r="AV301" s="28">
        <f t="shared" ca="1" si="272"/>
        <v>1.0863701815144708</v>
      </c>
      <c r="AW301" s="28">
        <f t="shared" ca="1" si="272"/>
        <v>1.0863701815144708</v>
      </c>
      <c r="AX301" s="28">
        <f t="shared" ca="1" si="272"/>
        <v>2.1727403630289417</v>
      </c>
      <c r="AY301" s="28">
        <f t="shared" ca="1" si="272"/>
        <v>3.2591105445434123</v>
      </c>
      <c r="AZ301" s="28">
        <f t="shared" ca="1" si="272"/>
        <v>5.431850907572354</v>
      </c>
      <c r="BA301" s="28">
        <f t="shared" ca="1" si="245"/>
        <v>10.863701815144708</v>
      </c>
      <c r="BB301" s="28">
        <f t="shared" ca="1" si="245"/>
        <v>21.727403630289416</v>
      </c>
      <c r="BC301" s="28">
        <f t="shared" ca="1" si="245"/>
        <v>43.454807260578832</v>
      </c>
      <c r="BD301" s="28">
        <f t="shared" ca="1" si="245"/>
        <v>86.909614521157664</v>
      </c>
      <c r="BE301" s="28"/>
      <c r="BF301" s="28">
        <f t="shared" ca="1" si="243"/>
        <v>192.49714752385489</v>
      </c>
      <c r="BG301" s="28"/>
      <c r="BI301" s="28"/>
      <c r="BJ301" s="28"/>
      <c r="BK301" s="28"/>
      <c r="BL301" s="56">
        <v>298</v>
      </c>
      <c r="BM301" s="56">
        <f t="shared" ca="1" si="265"/>
        <v>4.4195144507095439</v>
      </c>
      <c r="BN301" s="56">
        <f t="shared" ca="1" si="265"/>
        <v>2.3939036608010027</v>
      </c>
      <c r="BO301" s="56">
        <f t="shared" ca="1" si="265"/>
        <v>1.511939154190107</v>
      </c>
      <c r="BP301" s="56">
        <f t="shared" ca="1" si="265"/>
        <v>1.0446125065313465</v>
      </c>
      <c r="BQ301" s="56">
        <f t="shared" ca="1" si="265"/>
        <v>0.91925900574758512</v>
      </c>
      <c r="BR301" s="56">
        <f t="shared" ca="1" si="265"/>
        <v>0.91925900574758512</v>
      </c>
      <c r="BS301" s="56">
        <f t="shared" ca="1" si="265"/>
        <v>0.91925900574758512</v>
      </c>
      <c r="BT301" s="56">
        <f t="shared" ca="1" si="265"/>
        <v>0.91925900574758512</v>
      </c>
      <c r="BU301" s="56">
        <f t="shared" ca="1" si="265"/>
        <v>0.91925900574758512</v>
      </c>
      <c r="BV301" s="56">
        <f t="shared" ca="1" si="265"/>
        <v>0.91925900574758512</v>
      </c>
      <c r="BW301" s="56">
        <f t="shared" ca="1" si="265"/>
        <v>0.91925900574758512</v>
      </c>
      <c r="BX301" s="56">
        <f t="shared" ca="1" si="265"/>
        <v>1.8385180114951702</v>
      </c>
      <c r="BY301" s="56">
        <f t="shared" ca="1" si="265"/>
        <v>2.7577770172427551</v>
      </c>
      <c r="BZ301" s="56">
        <f t="shared" ca="1" si="265"/>
        <v>4.5962950287379254</v>
      </c>
      <c r="CA301" s="82">
        <f t="shared" ca="1" si="247"/>
        <v>9.1925900574758508</v>
      </c>
      <c r="CB301" s="82">
        <f t="shared" ca="1" si="247"/>
        <v>18.385180114951702</v>
      </c>
      <c r="CC301" s="82">
        <f t="shared" ca="1" si="247"/>
        <v>36.770360229903403</v>
      </c>
      <c r="CD301" s="82">
        <f t="shared" ca="1" si="247"/>
        <v>73.540720459806806</v>
      </c>
      <c r="CE301" s="56">
        <f t="shared" ca="1" si="266"/>
        <v>0.4579102493586078</v>
      </c>
      <c r="CF301" s="56">
        <f t="shared" ca="1" si="266"/>
        <v>0.24803471840257921</v>
      </c>
      <c r="CG301" s="56">
        <f t="shared" ca="1" si="266"/>
        <v>0.15665350635952371</v>
      </c>
      <c r="CH301" s="56">
        <f t="shared" ca="1" si="266"/>
        <v>0.10823333166658</v>
      </c>
      <c r="CI301" s="56">
        <f t="shared" ca="1" si="266"/>
        <v>9.5245331866590413E-2</v>
      </c>
      <c r="CJ301" s="56">
        <f t="shared" ca="1" si="266"/>
        <v>9.5245331866590413E-2</v>
      </c>
      <c r="CK301" s="56">
        <f t="shared" ca="1" si="266"/>
        <v>9.5245331866590413E-2</v>
      </c>
      <c r="CL301" s="56">
        <f t="shared" ca="1" si="266"/>
        <v>9.5245331866590413E-2</v>
      </c>
      <c r="CM301" s="56">
        <f t="shared" ca="1" si="266"/>
        <v>9.5245331866590413E-2</v>
      </c>
      <c r="CN301" s="56">
        <f t="shared" ca="1" si="266"/>
        <v>9.5245331866590413E-2</v>
      </c>
      <c r="CO301" s="56">
        <f t="shared" ca="1" si="266"/>
        <v>9.5245331866590413E-2</v>
      </c>
      <c r="CP301" s="56">
        <f t="shared" ca="1" si="266"/>
        <v>0.19049066373318083</v>
      </c>
      <c r="CQ301" s="56">
        <f t="shared" ca="1" si="266"/>
        <v>0.28573599559977125</v>
      </c>
      <c r="CR301" s="56">
        <f t="shared" ca="1" si="266"/>
        <v>0.47622665933295216</v>
      </c>
      <c r="CS301" s="82">
        <f t="shared" ca="1" si="249"/>
        <v>0.95245331866590432</v>
      </c>
      <c r="CT301" s="82">
        <f t="shared" ca="1" si="249"/>
        <v>1.9049066373318086</v>
      </c>
      <c r="CU301" s="82">
        <f t="shared" ca="1" si="249"/>
        <v>3.8098132746636173</v>
      </c>
      <c r="CV301" s="82">
        <f t="shared" ca="1" si="249"/>
        <v>7.6196265493272346</v>
      </c>
      <c r="CW301" s="56">
        <f t="shared" ca="1" si="267"/>
        <v>0.24829627976999991</v>
      </c>
      <c r="CX301" s="56">
        <f t="shared" ca="1" si="267"/>
        <v>0.13449381820874995</v>
      </c>
      <c r="CY301" s="56">
        <f t="shared" ca="1" si="267"/>
        <v>8.4943464131842075E-2</v>
      </c>
      <c r="CZ301" s="56">
        <f t="shared" ca="1" si="267"/>
        <v>5.8688211581999973E-2</v>
      </c>
      <c r="DA301" s="56">
        <f t="shared" ca="1" si="267"/>
        <v>5.1645626192159982E-2</v>
      </c>
      <c r="DB301" s="56">
        <f t="shared" ca="1" si="267"/>
        <v>5.1645626192159982E-2</v>
      </c>
      <c r="DC301" s="56">
        <f t="shared" ca="1" si="267"/>
        <v>5.1645626192159982E-2</v>
      </c>
      <c r="DD301" s="56">
        <f t="shared" ca="1" si="267"/>
        <v>5.1645626192159982E-2</v>
      </c>
      <c r="DE301" s="56">
        <f t="shared" ca="1" si="267"/>
        <v>5.1645626192159982E-2</v>
      </c>
      <c r="DF301" s="56">
        <f t="shared" ca="1" si="267"/>
        <v>5.1645626192159982E-2</v>
      </c>
      <c r="DG301" s="56">
        <f t="shared" ca="1" si="267"/>
        <v>5.1645626192159982E-2</v>
      </c>
      <c r="DH301" s="56">
        <f t="shared" ca="1" si="267"/>
        <v>0.10329125238431996</v>
      </c>
      <c r="DI301" s="56">
        <f t="shared" ca="1" si="267"/>
        <v>0.15493687857647992</v>
      </c>
      <c r="DJ301" s="56">
        <f t="shared" ca="1" si="267"/>
        <v>0.25822813096079988</v>
      </c>
      <c r="DK301" s="82">
        <f t="shared" ca="1" si="251"/>
        <v>0.51645626192159977</v>
      </c>
      <c r="DL301" s="82">
        <f t="shared" ca="1" si="251"/>
        <v>1.0329125238431995</v>
      </c>
      <c r="DM301" s="82">
        <f t="shared" ca="1" si="251"/>
        <v>2.0658250476863991</v>
      </c>
      <c r="DN301" s="82">
        <f t="shared" ca="1" si="251"/>
        <v>4.1316500953727981</v>
      </c>
      <c r="DO301" s="56">
        <f t="shared" ca="1" si="268"/>
        <v>7.539696021366088E-2</v>
      </c>
      <c r="DP301" s="56">
        <f t="shared" ca="1" si="268"/>
        <v>4.0840020115732976E-2</v>
      </c>
      <c r="DQ301" s="56">
        <f t="shared" ca="1" si="268"/>
        <v>2.5793696915199775E-2</v>
      </c>
      <c r="DR301" s="56">
        <f t="shared" ca="1" si="268"/>
        <v>1.7821099686865297E-2</v>
      </c>
      <c r="DS301" s="56">
        <f t="shared" ca="1" si="268"/>
        <v>1.5682567724441463E-2</v>
      </c>
      <c r="DT301" s="56">
        <f t="shared" ca="1" si="268"/>
        <v>1.5682567724441463E-2</v>
      </c>
      <c r="DU301" s="56">
        <f t="shared" ca="1" si="268"/>
        <v>1.5682567724441463E-2</v>
      </c>
      <c r="DV301" s="56">
        <f t="shared" ca="1" si="268"/>
        <v>1.5682567724441463E-2</v>
      </c>
      <c r="DW301" s="56">
        <f t="shared" ca="1" si="268"/>
        <v>1.5682567724441463E-2</v>
      </c>
      <c r="DX301" s="56">
        <f t="shared" ca="1" si="268"/>
        <v>1.5682567724441463E-2</v>
      </c>
      <c r="DY301" s="56">
        <f t="shared" ca="1" si="268"/>
        <v>1.5682567724441463E-2</v>
      </c>
      <c r="DZ301" s="56">
        <f t="shared" ca="1" si="268"/>
        <v>3.1365135448882926E-2</v>
      </c>
      <c r="EA301" s="56">
        <f t="shared" ca="1" si="268"/>
        <v>4.7047703173324393E-2</v>
      </c>
      <c r="EB301" s="56">
        <f t="shared" ca="1" si="268"/>
        <v>7.8412838622207326E-2</v>
      </c>
      <c r="EC301" s="82">
        <f t="shared" ca="1" si="255"/>
        <v>0.15682567724441465</v>
      </c>
      <c r="ED301" s="82">
        <f t="shared" ca="1" si="255"/>
        <v>0.3136513544888293</v>
      </c>
      <c r="EE301" s="82">
        <f t="shared" ca="1" si="255"/>
        <v>0.62730270897765861</v>
      </c>
      <c r="EF301" s="82">
        <f t="shared" ca="1" si="255"/>
        <v>1.2546054179553172</v>
      </c>
      <c r="EG301" s="56">
        <f t="shared" ca="1" si="269"/>
        <v>2.1815624921605083E-2</v>
      </c>
      <c r="EH301" s="56">
        <f t="shared" ca="1" si="269"/>
        <v>1.1816796832536086E-2</v>
      </c>
      <c r="EI301" s="56">
        <f t="shared" ca="1" si="269"/>
        <v>7.4632401047596336E-3</v>
      </c>
      <c r="EJ301" s="56">
        <f t="shared" ca="1" si="269"/>
        <v>5.1564204360157462E-3</v>
      </c>
      <c r="EK301" s="56">
        <f t="shared" ca="1" si="269"/>
        <v>4.5376499836938568E-3</v>
      </c>
      <c r="EL301" s="56">
        <f t="shared" ca="1" si="269"/>
        <v>4.5376499836938568E-3</v>
      </c>
      <c r="EM301" s="56">
        <f t="shared" ca="1" si="269"/>
        <v>4.5376499836938568E-3</v>
      </c>
      <c r="EN301" s="56">
        <f t="shared" ca="1" si="269"/>
        <v>4.5376499836938568E-3</v>
      </c>
      <c r="EO301" s="56">
        <f t="shared" ca="1" si="269"/>
        <v>4.5376499836938568E-3</v>
      </c>
      <c r="EP301" s="56">
        <f t="shared" ca="1" si="269"/>
        <v>4.5376499836938568E-3</v>
      </c>
      <c r="EQ301" s="56">
        <f t="shared" ca="1" si="269"/>
        <v>4.5376499836938568E-3</v>
      </c>
      <c r="ER301" s="56">
        <f t="shared" ca="1" si="269"/>
        <v>9.0752999673877136E-3</v>
      </c>
      <c r="ES301" s="56">
        <f t="shared" ca="1" si="269"/>
        <v>1.3612949951081572E-2</v>
      </c>
      <c r="ET301" s="56">
        <f t="shared" ca="1" si="269"/>
        <v>2.2688249918469287E-2</v>
      </c>
      <c r="EU301" s="82">
        <f t="shared" ca="1" si="256"/>
        <v>4.5376499836938575E-2</v>
      </c>
      <c r="EV301" s="82">
        <f t="shared" ca="1" si="256"/>
        <v>9.0752999673877149E-2</v>
      </c>
      <c r="EW301" s="82">
        <f t="shared" ca="1" si="256"/>
        <v>0.1815059993477543</v>
      </c>
      <c r="EX301" s="82">
        <f t="shared" ca="1" si="256"/>
        <v>0.3630119986955086</v>
      </c>
    </row>
    <row r="302" spans="19:154" x14ac:dyDescent="0.15">
      <c r="S302" s="56">
        <v>299</v>
      </c>
      <c r="T302" s="40">
        <f>引用信息!W321</f>
        <v>103.35199617081648</v>
      </c>
      <c r="U302" s="40">
        <f>引用信息!X321</f>
        <v>7.3520373424318759</v>
      </c>
      <c r="V302" s="40">
        <f>引用信息!Y321</f>
        <v>2.9351544749999987</v>
      </c>
      <c r="W302" s="40">
        <f>引用信息!Z321</f>
        <v>0.78744232531722647</v>
      </c>
      <c r="X302" s="40">
        <f>引用信息!AA321</f>
        <v>0.22784136612187486</v>
      </c>
      <c r="Y302" s="37">
        <f>IF(INT(求节点($J$4:$J$21,$I$4:$I$21,节奏总纲!AD302))&gt;$I$21,$I$21,INT(求节点($J$4:$J$21,$I$4:$I$21,节奏总纲!AD302)))</f>
        <v>18</v>
      </c>
      <c r="Z302" s="37">
        <f>IF(INT(求节点($J$4:$J$21,$I$4:$I$21,节奏总纲!AE302))&gt;$I$21,$I$21,INT(求节点($J$4:$J$21,$I$4:$I$21,节奏总纲!AE302)))</f>
        <v>18</v>
      </c>
      <c r="AA302" s="37">
        <f>IF(INT(求节点($J$4:$J$21,$I$4:$I$21,节奏总纲!AF302))&gt;$I$21,$I$21,INT(求节点($J$4:$J$21,$I$4:$I$21,节奏总纲!AF302)))</f>
        <v>18</v>
      </c>
      <c r="AB302" s="37">
        <f>IF(INT(求节点($J$4:$J$21,$I$4:$I$21,节奏总纲!AG302))&gt;$I$21,$I$21,INT(求节点($J$4:$J$21,$I$4:$I$21,节奏总纲!AG302)))</f>
        <v>18</v>
      </c>
      <c r="AC302" s="37">
        <f>IF(INT(求节点($J$4:$J$21,$I$4:$I$21,节奏总纲!AH302))&gt;$I$21,$I$21,INT(求节点($J$4:$J$21,$I$4:$I$21,节奏总纲!AH302)))</f>
        <v>18</v>
      </c>
      <c r="AD302" s="56">
        <f>('[2]功能-行军令'!F$7+'[2]功能-行军令'!F$14+24*60/'[2]功能-行军令'!$F$18)*'[2]功能-行军令'!$AJ$7</f>
        <v>27.599999999999998</v>
      </c>
      <c r="AE302" s="56">
        <f>('[2]功能-行军令'!G$7+'[2]功能-行军令'!G$14+24*60/'[2]功能-行军令'!$F$18)*'[2]功能-行军令'!$AJ$7</f>
        <v>40.199999999999996</v>
      </c>
      <c r="AF302" s="56">
        <f>('[2]功能-行军令'!H$7+'[2]功能-行军令'!H$14+24*60/'[2]功能-行军令'!$F$18)*'[2]功能-行军令'!$AJ$7</f>
        <v>54.6</v>
      </c>
      <c r="AG302" s="56">
        <f>('[2]功能-行军令'!I$7+'[2]功能-行军令'!I$14+24*60/'[2]功能-行军令'!$F$18)*'[2]功能-行军令'!$AJ$7</f>
        <v>61.8</v>
      </c>
      <c r="AH302" s="56">
        <f>('[2]功能-行军令'!J$7+'[2]功能-行军令'!J$14+24*60/'[2]功能-行军令'!$F$18)*'[2]功能-行军令'!$AJ$7</f>
        <v>61.8</v>
      </c>
      <c r="AI302" s="56"/>
      <c r="AK302" s="56"/>
      <c r="AL302" s="56">
        <v>299</v>
      </c>
      <c r="AM302" s="28">
        <f t="shared" ca="1" si="270"/>
        <v>5.1862630183788188</v>
      </c>
      <c r="AN302" s="28">
        <f t="shared" ca="1" si="270"/>
        <v>2.8092258016218601</v>
      </c>
      <c r="AO302" s="28">
        <f t="shared" ca="1" si="270"/>
        <v>1.7742478747085431</v>
      </c>
      <c r="AP302" s="28">
        <f t="shared" ca="1" si="270"/>
        <v>1.2258439861622661</v>
      </c>
      <c r="AQ302" s="28">
        <f t="shared" ca="1" si="270"/>
        <v>1.0787427078227942</v>
      </c>
      <c r="AR302" s="28">
        <f t="shared" ca="1" si="270"/>
        <v>1.0787427078227942</v>
      </c>
      <c r="AS302" s="28">
        <f t="shared" ca="1" si="270"/>
        <v>1.0787427078227942</v>
      </c>
      <c r="AT302" s="28">
        <f t="shared" ca="1" si="270"/>
        <v>1.0787427078227942</v>
      </c>
      <c r="AU302" s="28">
        <f t="shared" ca="1" si="271"/>
        <v>1.0787427078227942</v>
      </c>
      <c r="AV302" s="28">
        <f t="shared" ca="1" si="272"/>
        <v>1.0787427078227942</v>
      </c>
      <c r="AW302" s="28">
        <f t="shared" ca="1" si="272"/>
        <v>1.0787427078227942</v>
      </c>
      <c r="AX302" s="28">
        <f t="shared" ca="1" si="272"/>
        <v>2.1574854156455885</v>
      </c>
      <c r="AY302" s="28">
        <f t="shared" ca="1" si="272"/>
        <v>3.2362281234683832</v>
      </c>
      <c r="AZ302" s="28">
        <f t="shared" ca="1" si="272"/>
        <v>5.393713539113973</v>
      </c>
      <c r="BA302" s="28">
        <f t="shared" ca="1" si="245"/>
        <v>10.787427078227946</v>
      </c>
      <c r="BB302" s="28">
        <f t="shared" ca="1" si="245"/>
        <v>21.574854156455892</v>
      </c>
      <c r="BC302" s="28">
        <f t="shared" ca="1" si="245"/>
        <v>43.149708312911784</v>
      </c>
      <c r="BD302" s="28">
        <f t="shared" ca="1" si="245"/>
        <v>86.299416625823568</v>
      </c>
      <c r="BE302" s="28"/>
      <c r="BF302" s="28">
        <f t="shared" ca="1" si="243"/>
        <v>191.14561288727819</v>
      </c>
      <c r="BG302" s="28"/>
      <c r="BI302" s="28"/>
      <c r="BJ302" s="28"/>
      <c r="BK302" s="28"/>
      <c r="BL302" s="56">
        <v>299</v>
      </c>
      <c r="BM302" s="56">
        <f t="shared" ca="1" si="265"/>
        <v>4.388484760483899</v>
      </c>
      <c r="BN302" s="56">
        <f t="shared" ca="1" si="265"/>
        <v>2.3770959119287789</v>
      </c>
      <c r="BO302" s="56">
        <f t="shared" ca="1" si="265"/>
        <v>1.5013237338497549</v>
      </c>
      <c r="BP302" s="56">
        <f t="shared" ca="1" si="265"/>
        <v>1.0372782161143761</v>
      </c>
      <c r="BQ302" s="56">
        <f t="shared" ca="1" si="265"/>
        <v>0.91280483018065106</v>
      </c>
      <c r="BR302" s="56">
        <f t="shared" ca="1" si="265"/>
        <v>0.91280483018065106</v>
      </c>
      <c r="BS302" s="56">
        <f t="shared" ca="1" si="265"/>
        <v>0.91280483018065106</v>
      </c>
      <c r="BT302" s="56">
        <f t="shared" ca="1" si="265"/>
        <v>0.91280483018065106</v>
      </c>
      <c r="BU302" s="56">
        <f t="shared" ca="1" si="265"/>
        <v>0.91280483018065106</v>
      </c>
      <c r="BV302" s="56">
        <f t="shared" ca="1" si="265"/>
        <v>0.91280483018065106</v>
      </c>
      <c r="BW302" s="56">
        <f t="shared" ca="1" si="265"/>
        <v>0.91280483018065106</v>
      </c>
      <c r="BX302" s="56">
        <f t="shared" ca="1" si="265"/>
        <v>1.8256096603613021</v>
      </c>
      <c r="BY302" s="56">
        <f t="shared" ca="1" si="265"/>
        <v>2.738414490541953</v>
      </c>
      <c r="BZ302" s="56">
        <f t="shared" ca="1" si="265"/>
        <v>4.564024150903256</v>
      </c>
      <c r="CA302" s="82">
        <f t="shared" ca="1" si="247"/>
        <v>9.1280483018065119</v>
      </c>
      <c r="CB302" s="82">
        <f t="shared" ca="1" si="247"/>
        <v>18.256096603613024</v>
      </c>
      <c r="CC302" s="82">
        <f t="shared" ca="1" si="247"/>
        <v>36.512193207226048</v>
      </c>
      <c r="CD302" s="82">
        <f t="shared" ca="1" si="247"/>
        <v>73.024386414452096</v>
      </c>
      <c r="CE302" s="56">
        <f t="shared" ca="1" si="266"/>
        <v>0.45469523256270983</v>
      </c>
      <c r="CF302" s="56">
        <f t="shared" ca="1" si="266"/>
        <v>0.24629325097146781</v>
      </c>
      <c r="CG302" s="56">
        <f t="shared" ca="1" si="266"/>
        <v>0.15555363219250598</v>
      </c>
      <c r="CH302" s="56">
        <f t="shared" ca="1" si="266"/>
        <v>0.1074734186057314</v>
      </c>
      <c r="CI302" s="56">
        <f t="shared" ca="1" si="266"/>
        <v>9.4576608373043644E-2</v>
      </c>
      <c r="CJ302" s="56">
        <f t="shared" ca="1" si="266"/>
        <v>9.4576608373043644E-2</v>
      </c>
      <c r="CK302" s="56">
        <f t="shared" ca="1" si="266"/>
        <v>9.4576608373043644E-2</v>
      </c>
      <c r="CL302" s="56">
        <f t="shared" ca="1" si="266"/>
        <v>9.4576608373043644E-2</v>
      </c>
      <c r="CM302" s="56">
        <f t="shared" ca="1" si="266"/>
        <v>9.4576608373043644E-2</v>
      </c>
      <c r="CN302" s="56">
        <f t="shared" ca="1" si="266"/>
        <v>9.4576608373043644E-2</v>
      </c>
      <c r="CO302" s="56">
        <f t="shared" ca="1" si="266"/>
        <v>9.4576608373043644E-2</v>
      </c>
      <c r="CP302" s="56">
        <f t="shared" ca="1" si="266"/>
        <v>0.18915321674608729</v>
      </c>
      <c r="CQ302" s="56">
        <f t="shared" ca="1" si="266"/>
        <v>0.28372982511913092</v>
      </c>
      <c r="CR302" s="56">
        <f t="shared" ca="1" si="266"/>
        <v>0.47288304186521823</v>
      </c>
      <c r="CS302" s="82">
        <f t="shared" ca="1" si="249"/>
        <v>0.94576608373043647</v>
      </c>
      <c r="CT302" s="82">
        <f t="shared" ca="1" si="249"/>
        <v>1.8915321674608729</v>
      </c>
      <c r="CU302" s="82">
        <f t="shared" ca="1" si="249"/>
        <v>3.7830643349217459</v>
      </c>
      <c r="CV302" s="82">
        <f t="shared" ca="1" si="249"/>
        <v>7.5661286698434917</v>
      </c>
      <c r="CW302" s="56">
        <f t="shared" ca="1" si="267"/>
        <v>0.24655297589999986</v>
      </c>
      <c r="CX302" s="56">
        <f t="shared" ca="1" si="267"/>
        <v>0.13354952861249994</v>
      </c>
      <c r="CY302" s="56">
        <f t="shared" ca="1" si="267"/>
        <v>8.4347070702631533E-2</v>
      </c>
      <c r="CZ302" s="56">
        <f t="shared" ca="1" si="267"/>
        <v>5.8276157939999962E-2</v>
      </c>
      <c r="DA302" s="56">
        <f t="shared" ca="1" si="267"/>
        <v>5.1283018987199974E-2</v>
      </c>
      <c r="DB302" s="56">
        <f t="shared" ca="1" si="267"/>
        <v>5.1283018987199974E-2</v>
      </c>
      <c r="DC302" s="56">
        <f t="shared" ca="1" si="267"/>
        <v>5.1283018987199974E-2</v>
      </c>
      <c r="DD302" s="56">
        <f t="shared" ca="1" si="267"/>
        <v>5.1283018987199974E-2</v>
      </c>
      <c r="DE302" s="56">
        <f t="shared" ca="1" si="267"/>
        <v>5.1283018987199974E-2</v>
      </c>
      <c r="DF302" s="56">
        <f t="shared" ca="1" si="267"/>
        <v>5.1283018987199974E-2</v>
      </c>
      <c r="DG302" s="56">
        <f t="shared" ca="1" si="267"/>
        <v>5.1283018987199974E-2</v>
      </c>
      <c r="DH302" s="56">
        <f t="shared" ca="1" si="267"/>
        <v>0.10256603797439995</v>
      </c>
      <c r="DI302" s="56">
        <f t="shared" ca="1" si="267"/>
        <v>0.15384905696159992</v>
      </c>
      <c r="DJ302" s="56">
        <f t="shared" ca="1" si="267"/>
        <v>0.2564150949359999</v>
      </c>
      <c r="DK302" s="82">
        <f t="shared" ca="1" si="251"/>
        <v>0.5128301898719998</v>
      </c>
      <c r="DL302" s="82">
        <f t="shared" ca="1" si="251"/>
        <v>1.0256603797439996</v>
      </c>
      <c r="DM302" s="82">
        <f t="shared" ca="1" si="251"/>
        <v>2.0513207594879992</v>
      </c>
      <c r="DN302" s="82">
        <f t="shared" ca="1" si="251"/>
        <v>4.1026415189759984</v>
      </c>
      <c r="DO302" s="56">
        <f t="shared" ca="1" si="268"/>
        <v>7.4867593391699377E-2</v>
      </c>
      <c r="DP302" s="56">
        <f t="shared" ca="1" si="268"/>
        <v>4.0553279753837164E-2</v>
      </c>
      <c r="DQ302" s="56">
        <f t="shared" ca="1" si="268"/>
        <v>2.5612597739265577E-2</v>
      </c>
      <c r="DR302" s="56">
        <f t="shared" ca="1" si="268"/>
        <v>1.7695976619856214E-2</v>
      </c>
      <c r="DS302" s="56">
        <f t="shared" ca="1" si="268"/>
        <v>1.5572459425473469E-2</v>
      </c>
      <c r="DT302" s="56">
        <f t="shared" ca="1" si="268"/>
        <v>1.5572459425473469E-2</v>
      </c>
      <c r="DU302" s="56">
        <f t="shared" ca="1" si="268"/>
        <v>1.5572459425473469E-2</v>
      </c>
      <c r="DV302" s="56">
        <f t="shared" ca="1" si="268"/>
        <v>1.5572459425473469E-2</v>
      </c>
      <c r="DW302" s="56">
        <f t="shared" ca="1" si="268"/>
        <v>1.5572459425473469E-2</v>
      </c>
      <c r="DX302" s="56">
        <f t="shared" ca="1" si="268"/>
        <v>1.5572459425473469E-2</v>
      </c>
      <c r="DY302" s="56">
        <f t="shared" ca="1" si="268"/>
        <v>1.5572459425473469E-2</v>
      </c>
      <c r="DZ302" s="56">
        <f t="shared" ca="1" si="268"/>
        <v>3.1144918850946939E-2</v>
      </c>
      <c r="EA302" s="56">
        <f t="shared" ca="1" si="268"/>
        <v>4.6717378276420404E-2</v>
      </c>
      <c r="EB302" s="56">
        <f t="shared" ca="1" si="268"/>
        <v>7.786229712736735E-2</v>
      </c>
      <c r="EC302" s="82">
        <f t="shared" ca="1" si="255"/>
        <v>0.1557245942547347</v>
      </c>
      <c r="ED302" s="82">
        <f t="shared" ca="1" si="255"/>
        <v>0.3114491885094694</v>
      </c>
      <c r="EE302" s="82">
        <f t="shared" ca="1" si="255"/>
        <v>0.6228983770189388</v>
      </c>
      <c r="EF302" s="82">
        <f t="shared" ca="1" si="255"/>
        <v>1.2457967540378776</v>
      </c>
      <c r="EG302" s="56">
        <f t="shared" ca="1" si="269"/>
        <v>2.166245604051056E-2</v>
      </c>
      <c r="EH302" s="56">
        <f t="shared" ca="1" si="269"/>
        <v>1.1733830355276554E-2</v>
      </c>
      <c r="EI302" s="56">
        <f t="shared" ca="1" si="269"/>
        <v>7.410840224385192E-3</v>
      </c>
      <c r="EJ302" s="56">
        <f t="shared" ca="1" si="269"/>
        <v>5.1202168823024953E-3</v>
      </c>
      <c r="EK302" s="56">
        <f t="shared" ca="1" si="269"/>
        <v>4.5057908564261964E-3</v>
      </c>
      <c r="EL302" s="56">
        <f t="shared" ca="1" si="269"/>
        <v>4.5057908564261964E-3</v>
      </c>
      <c r="EM302" s="56">
        <f t="shared" ca="1" si="269"/>
        <v>4.5057908564261964E-3</v>
      </c>
      <c r="EN302" s="56">
        <f t="shared" ca="1" si="269"/>
        <v>4.5057908564261964E-3</v>
      </c>
      <c r="EO302" s="56">
        <f t="shared" ca="1" si="269"/>
        <v>4.5057908564261964E-3</v>
      </c>
      <c r="EP302" s="56">
        <f t="shared" ca="1" si="269"/>
        <v>4.5057908564261964E-3</v>
      </c>
      <c r="EQ302" s="56">
        <f t="shared" ca="1" si="269"/>
        <v>4.5057908564261964E-3</v>
      </c>
      <c r="ER302" s="56">
        <f t="shared" ca="1" si="269"/>
        <v>9.0115817128523928E-3</v>
      </c>
      <c r="ES302" s="56">
        <f t="shared" ca="1" si="269"/>
        <v>1.3517372569278591E-2</v>
      </c>
      <c r="ET302" s="56">
        <f t="shared" ca="1" si="269"/>
        <v>2.2528954282130986E-2</v>
      </c>
      <c r="EU302" s="82">
        <f t="shared" ca="1" si="256"/>
        <v>4.5057908564261971E-2</v>
      </c>
      <c r="EV302" s="82">
        <f t="shared" ca="1" si="256"/>
        <v>9.0115817128523942E-2</v>
      </c>
      <c r="EW302" s="82">
        <f t="shared" ca="1" si="256"/>
        <v>0.18023163425704788</v>
      </c>
      <c r="EX302" s="82">
        <f t="shared" ca="1" si="256"/>
        <v>0.36046326851409577</v>
      </c>
    </row>
    <row r="303" spans="19:154" x14ac:dyDescent="0.15">
      <c r="S303" s="56">
        <v>300</v>
      </c>
      <c r="T303" s="40">
        <f>引用信息!W322</f>
        <v>102.74910952648671</v>
      </c>
      <c r="U303" s="40">
        <f>引用信息!X322</f>
        <v>7.3091504579343569</v>
      </c>
      <c r="V303" s="40">
        <f>引用信息!Y322</f>
        <v>2.9180327405624986</v>
      </c>
      <c r="W303" s="40">
        <f>引用信息!Z322</f>
        <v>0.78284891175287596</v>
      </c>
      <c r="X303" s="40">
        <f>引用信息!AA322</f>
        <v>0.22651229148616392</v>
      </c>
      <c r="Y303" s="37">
        <f>IF(INT(求节点($J$4:$J$21,$I$4:$I$21,节奏总纲!AD303))&gt;$I$21,$I$21,INT(求节点($J$4:$J$21,$I$4:$I$21,节奏总纲!AD303)))</f>
        <v>18</v>
      </c>
      <c r="Z303" s="37">
        <f>IF(INT(求节点($J$4:$J$21,$I$4:$I$21,节奏总纲!AE303))&gt;$I$21,$I$21,INT(求节点($J$4:$J$21,$I$4:$I$21,节奏总纲!AE303)))</f>
        <v>18</v>
      </c>
      <c r="AA303" s="37">
        <f>IF(INT(求节点($J$4:$J$21,$I$4:$I$21,节奏总纲!AF303))&gt;$I$21,$I$21,INT(求节点($J$4:$J$21,$I$4:$I$21,节奏总纲!AF303)))</f>
        <v>18</v>
      </c>
      <c r="AB303" s="37">
        <f>IF(INT(求节点($J$4:$J$21,$I$4:$I$21,节奏总纲!AG303))&gt;$I$21,$I$21,INT(求节点($J$4:$J$21,$I$4:$I$21,节奏总纲!AG303)))</f>
        <v>18</v>
      </c>
      <c r="AC303" s="37">
        <f>IF(INT(求节点($J$4:$J$21,$I$4:$I$21,节奏总纲!AH303))&gt;$I$21,$I$21,INT(求节点($J$4:$J$21,$I$4:$I$21,节奏总纲!AH303)))</f>
        <v>18</v>
      </c>
      <c r="AD303" s="56">
        <f>('[2]功能-行军令'!F$7+'[2]功能-行军令'!F$14+24*60/'[2]功能-行军令'!$F$18)*'[2]功能-行军令'!$AJ$7</f>
        <v>27.599999999999998</v>
      </c>
      <c r="AE303" s="56">
        <f>('[2]功能-行军令'!G$7+'[2]功能-行军令'!G$14+24*60/'[2]功能-行军令'!$F$18)*'[2]功能-行军令'!$AJ$7</f>
        <v>40.199999999999996</v>
      </c>
      <c r="AF303" s="56">
        <f>('[2]功能-行军令'!H$7+'[2]功能-行军令'!H$14+24*60/'[2]功能-行军令'!$F$18)*'[2]功能-行军令'!$AJ$7</f>
        <v>54.6</v>
      </c>
      <c r="AG303" s="56">
        <f>('[2]功能-行军令'!I$7+'[2]功能-行军令'!I$14+24*60/'[2]功能-行军令'!$F$18)*'[2]功能-行军令'!$AJ$7</f>
        <v>61.8</v>
      </c>
      <c r="AH303" s="56">
        <f>('[2]功能-行军令'!J$7+'[2]功能-行军令'!J$14+24*60/'[2]功能-行军令'!$F$18)*'[2]功能-行军令'!$AJ$7</f>
        <v>61.8</v>
      </c>
      <c r="AI303" s="56"/>
      <c r="AK303" s="56"/>
      <c r="AL303" s="56">
        <v>300</v>
      </c>
      <c r="AM303" s="28">
        <f t="shared" ca="1" si="270"/>
        <v>5.1560098174382754</v>
      </c>
      <c r="AN303" s="28">
        <f t="shared" ca="1" si="270"/>
        <v>2.7928386511123988</v>
      </c>
      <c r="AO303" s="28">
        <f t="shared" ca="1" si="270"/>
        <v>1.7638980954394097</v>
      </c>
      <c r="AP303" s="28">
        <f t="shared" ca="1" si="270"/>
        <v>1.2186932295763193</v>
      </c>
      <c r="AQ303" s="28">
        <f t="shared" ca="1" si="270"/>
        <v>1.0724500420271612</v>
      </c>
      <c r="AR303" s="28">
        <f t="shared" ca="1" si="270"/>
        <v>1.0724500420271612</v>
      </c>
      <c r="AS303" s="28">
        <f t="shared" ca="1" si="270"/>
        <v>1.0724500420271612</v>
      </c>
      <c r="AT303" s="28">
        <f t="shared" ca="1" si="270"/>
        <v>1.0724500420271612</v>
      </c>
      <c r="AU303" s="28">
        <f t="shared" ca="1" si="271"/>
        <v>1.0724500420271612</v>
      </c>
      <c r="AV303" s="28">
        <f t="shared" ca="1" si="272"/>
        <v>1.0724500420271612</v>
      </c>
      <c r="AW303" s="28">
        <f t="shared" ca="1" si="272"/>
        <v>1.0724500420271612</v>
      </c>
      <c r="AX303" s="28">
        <f t="shared" ca="1" si="272"/>
        <v>2.1449000840543224</v>
      </c>
      <c r="AY303" s="28">
        <f t="shared" ca="1" si="272"/>
        <v>3.2173501260814832</v>
      </c>
      <c r="AZ303" s="28">
        <f t="shared" ca="1" si="272"/>
        <v>5.3622502101358069</v>
      </c>
      <c r="BA303" s="28">
        <f t="shared" ca="1" si="245"/>
        <v>10.724500420271614</v>
      </c>
      <c r="BB303" s="28">
        <f t="shared" ca="1" si="245"/>
        <v>21.449000840543228</v>
      </c>
      <c r="BC303" s="28">
        <f t="shared" ca="1" si="245"/>
        <v>42.898001681086456</v>
      </c>
      <c r="BD303" s="28">
        <f t="shared" ca="1" si="245"/>
        <v>85.796003362172911</v>
      </c>
      <c r="BE303" s="28"/>
      <c r="BF303" s="28">
        <f t="shared" ca="1" si="243"/>
        <v>190.03059681210235</v>
      </c>
      <c r="BG303" s="28"/>
      <c r="BI303" s="28"/>
      <c r="BJ303" s="28"/>
      <c r="BK303" s="28"/>
      <c r="BL303" s="56">
        <v>300</v>
      </c>
      <c r="BM303" s="56">
        <f t="shared" ca="1" si="265"/>
        <v>4.3628852660477424</v>
      </c>
      <c r="BN303" s="56">
        <f t="shared" ca="1" si="265"/>
        <v>2.3632295191091939</v>
      </c>
      <c r="BO303" s="56">
        <f t="shared" ca="1" si="265"/>
        <v>1.4925660120689646</v>
      </c>
      <c r="BP303" s="56">
        <f t="shared" ca="1" si="265"/>
        <v>1.0312274265203754</v>
      </c>
      <c r="BQ303" s="56">
        <f t="shared" ca="1" si="265"/>
        <v>0.90748013533793048</v>
      </c>
      <c r="BR303" s="56">
        <f t="shared" ca="1" si="265"/>
        <v>0.90748013533793048</v>
      </c>
      <c r="BS303" s="56">
        <f t="shared" ca="1" si="265"/>
        <v>0.90748013533793048</v>
      </c>
      <c r="BT303" s="56">
        <f t="shared" ca="1" si="265"/>
        <v>0.90748013533793048</v>
      </c>
      <c r="BU303" s="56">
        <f t="shared" ca="1" si="265"/>
        <v>0.90748013533793048</v>
      </c>
      <c r="BV303" s="56">
        <f t="shared" ca="1" si="265"/>
        <v>0.90748013533793048</v>
      </c>
      <c r="BW303" s="56">
        <f t="shared" ca="1" si="265"/>
        <v>0.90748013533793048</v>
      </c>
      <c r="BX303" s="56">
        <f t="shared" ca="1" si="265"/>
        <v>1.814960270675861</v>
      </c>
      <c r="BY303" s="56">
        <f t="shared" ca="1" si="265"/>
        <v>2.7224404060137912</v>
      </c>
      <c r="BZ303" s="56">
        <f t="shared" ca="1" si="265"/>
        <v>4.5374006766896526</v>
      </c>
      <c r="CA303" s="82">
        <f t="shared" ca="1" si="247"/>
        <v>9.0748013533793053</v>
      </c>
      <c r="CB303" s="82">
        <f t="shared" ca="1" si="247"/>
        <v>18.149602706758611</v>
      </c>
      <c r="CC303" s="82">
        <f t="shared" ca="1" si="247"/>
        <v>36.299205413517221</v>
      </c>
      <c r="CD303" s="82">
        <f t="shared" ca="1" si="247"/>
        <v>72.598410827034442</v>
      </c>
      <c r="CE303" s="56">
        <f t="shared" ca="1" si="266"/>
        <v>0.45204284370609404</v>
      </c>
      <c r="CF303" s="56">
        <f t="shared" ca="1" si="266"/>
        <v>0.24485654034080095</v>
      </c>
      <c r="CG303" s="56">
        <f t="shared" ca="1" si="266"/>
        <v>0.15464623600471639</v>
      </c>
      <c r="CH303" s="56">
        <f t="shared" ca="1" si="266"/>
        <v>0.10684649033053131</v>
      </c>
      <c r="CI303" s="56">
        <f t="shared" ca="1" si="266"/>
        <v>9.4024911490867571E-2</v>
      </c>
      <c r="CJ303" s="56">
        <f t="shared" ca="1" si="266"/>
        <v>9.4024911490867571E-2</v>
      </c>
      <c r="CK303" s="56">
        <f t="shared" ca="1" si="266"/>
        <v>9.4024911490867571E-2</v>
      </c>
      <c r="CL303" s="56">
        <f t="shared" ca="1" si="266"/>
        <v>9.4024911490867571E-2</v>
      </c>
      <c r="CM303" s="56">
        <f t="shared" ca="1" si="266"/>
        <v>9.4024911490867571E-2</v>
      </c>
      <c r="CN303" s="56">
        <f t="shared" ca="1" si="266"/>
        <v>9.4024911490867571E-2</v>
      </c>
      <c r="CO303" s="56">
        <f t="shared" ca="1" si="266"/>
        <v>9.4024911490867571E-2</v>
      </c>
      <c r="CP303" s="56">
        <f t="shared" ca="1" si="266"/>
        <v>0.18804982298173514</v>
      </c>
      <c r="CQ303" s="56">
        <f t="shared" ca="1" si="266"/>
        <v>0.28207473447260262</v>
      </c>
      <c r="CR303" s="56">
        <f t="shared" ca="1" si="266"/>
        <v>0.47012455745433779</v>
      </c>
      <c r="CS303" s="82">
        <f t="shared" ca="1" si="249"/>
        <v>0.94024911490867558</v>
      </c>
      <c r="CT303" s="82">
        <f t="shared" ca="1" si="249"/>
        <v>1.8804982298173512</v>
      </c>
      <c r="CU303" s="82">
        <f t="shared" ca="1" si="249"/>
        <v>3.7609964596347023</v>
      </c>
      <c r="CV303" s="82">
        <f t="shared" ca="1" si="249"/>
        <v>7.5219929192694046</v>
      </c>
      <c r="CW303" s="56">
        <f t="shared" ca="1" si="267"/>
        <v>0.2451147502072499</v>
      </c>
      <c r="CX303" s="56">
        <f t="shared" ca="1" si="267"/>
        <v>0.13277048969559371</v>
      </c>
      <c r="CY303" s="56">
        <f t="shared" ca="1" si="267"/>
        <v>8.3855046123532867E-2</v>
      </c>
      <c r="CZ303" s="56">
        <f t="shared" ca="1" si="267"/>
        <v>5.7936213685349972E-2</v>
      </c>
      <c r="DA303" s="56">
        <f t="shared" ca="1" si="267"/>
        <v>5.0983868043107984E-2</v>
      </c>
      <c r="DB303" s="56">
        <f t="shared" ca="1" si="267"/>
        <v>5.0983868043107984E-2</v>
      </c>
      <c r="DC303" s="56">
        <f t="shared" ca="1" si="267"/>
        <v>5.0983868043107984E-2</v>
      </c>
      <c r="DD303" s="56">
        <f t="shared" ca="1" si="267"/>
        <v>5.0983868043107984E-2</v>
      </c>
      <c r="DE303" s="56">
        <f t="shared" ca="1" si="267"/>
        <v>5.0983868043107984E-2</v>
      </c>
      <c r="DF303" s="56">
        <f t="shared" ca="1" si="267"/>
        <v>5.0983868043107984E-2</v>
      </c>
      <c r="DG303" s="56">
        <f t="shared" ca="1" si="267"/>
        <v>5.0983868043107984E-2</v>
      </c>
      <c r="DH303" s="56">
        <f t="shared" ca="1" si="267"/>
        <v>0.10196773608621597</v>
      </c>
      <c r="DI303" s="56">
        <f t="shared" ca="1" si="267"/>
        <v>0.15295160412932393</v>
      </c>
      <c r="DJ303" s="56">
        <f t="shared" ca="1" si="267"/>
        <v>0.25491934021553991</v>
      </c>
      <c r="DK303" s="82">
        <f t="shared" ca="1" si="251"/>
        <v>0.50983868043107983</v>
      </c>
      <c r="DL303" s="82">
        <f t="shared" ca="1" si="251"/>
        <v>1.0196773608621597</v>
      </c>
      <c r="DM303" s="82">
        <f t="shared" ca="1" si="251"/>
        <v>2.0393547217243193</v>
      </c>
      <c r="DN303" s="82">
        <f t="shared" ca="1" si="251"/>
        <v>4.0787094434486386</v>
      </c>
      <c r="DO303" s="56">
        <f t="shared" ca="1" si="268"/>
        <v>7.4430865763581128E-2</v>
      </c>
      <c r="DP303" s="56">
        <f t="shared" ca="1" si="268"/>
        <v>4.0316718955273112E-2</v>
      </c>
      <c r="DQ303" s="56">
        <f t="shared" ca="1" si="268"/>
        <v>2.546319091911986E-2</v>
      </c>
      <c r="DR303" s="56">
        <f t="shared" ca="1" si="268"/>
        <v>1.7592750089573721E-2</v>
      </c>
      <c r="DS303" s="56">
        <f t="shared" ca="1" si="268"/>
        <v>1.5481620078824875E-2</v>
      </c>
      <c r="DT303" s="56">
        <f t="shared" ca="1" si="268"/>
        <v>1.5481620078824875E-2</v>
      </c>
      <c r="DU303" s="56">
        <f t="shared" ca="1" si="268"/>
        <v>1.5481620078824875E-2</v>
      </c>
      <c r="DV303" s="56">
        <f t="shared" ca="1" si="268"/>
        <v>1.5481620078824875E-2</v>
      </c>
      <c r="DW303" s="56">
        <f t="shared" ca="1" si="268"/>
        <v>1.5481620078824875E-2</v>
      </c>
      <c r="DX303" s="56">
        <f t="shared" ca="1" si="268"/>
        <v>1.5481620078824875E-2</v>
      </c>
      <c r="DY303" s="56">
        <f t="shared" ca="1" si="268"/>
        <v>1.5481620078824875E-2</v>
      </c>
      <c r="DZ303" s="56">
        <f t="shared" ca="1" si="268"/>
        <v>3.096324015764975E-2</v>
      </c>
      <c r="EA303" s="56">
        <f t="shared" ca="1" si="268"/>
        <v>4.6444860236474622E-2</v>
      </c>
      <c r="EB303" s="56">
        <f t="shared" ca="1" si="268"/>
        <v>7.7408100394124379E-2</v>
      </c>
      <c r="EC303" s="82">
        <f t="shared" ca="1" si="255"/>
        <v>0.15481620078824876</v>
      </c>
      <c r="ED303" s="82">
        <f t="shared" ca="1" si="255"/>
        <v>0.30963240157649752</v>
      </c>
      <c r="EE303" s="82">
        <f t="shared" ca="1" si="255"/>
        <v>0.61926480315299504</v>
      </c>
      <c r="EF303" s="82">
        <f t="shared" ca="1" si="255"/>
        <v>1.2385296063059901</v>
      </c>
      <c r="EG303" s="56">
        <f t="shared" ca="1" si="269"/>
        <v>2.1536091713607583E-2</v>
      </c>
      <c r="EH303" s="56">
        <f t="shared" ca="1" si="269"/>
        <v>1.1665383011537441E-2</v>
      </c>
      <c r="EI303" s="56">
        <f t="shared" ca="1" si="269"/>
        <v>7.3676103230762785E-3</v>
      </c>
      <c r="EJ303" s="56">
        <f t="shared" ca="1" si="269"/>
        <v>5.0903489504890648E-3</v>
      </c>
      <c r="EK303" s="56">
        <f t="shared" ca="1" si="269"/>
        <v>4.4795070764303774E-3</v>
      </c>
      <c r="EL303" s="56">
        <f t="shared" ca="1" si="269"/>
        <v>4.4795070764303774E-3</v>
      </c>
      <c r="EM303" s="56">
        <f t="shared" ca="1" si="269"/>
        <v>4.4795070764303774E-3</v>
      </c>
      <c r="EN303" s="56">
        <f t="shared" ca="1" si="269"/>
        <v>4.4795070764303774E-3</v>
      </c>
      <c r="EO303" s="56">
        <f t="shared" ca="1" si="269"/>
        <v>4.4795070764303774E-3</v>
      </c>
      <c r="EP303" s="56">
        <f t="shared" ca="1" si="269"/>
        <v>4.4795070764303774E-3</v>
      </c>
      <c r="EQ303" s="56">
        <f t="shared" ca="1" si="269"/>
        <v>4.4795070764303774E-3</v>
      </c>
      <c r="ER303" s="56">
        <f t="shared" ca="1" si="269"/>
        <v>8.9590141528607548E-3</v>
      </c>
      <c r="ES303" s="56">
        <f t="shared" ca="1" si="269"/>
        <v>1.3438521229291131E-2</v>
      </c>
      <c r="ET303" s="56">
        <f t="shared" ca="1" si="269"/>
        <v>2.2397535382151886E-2</v>
      </c>
      <c r="EU303" s="82">
        <f t="shared" ca="1" si="256"/>
        <v>4.4795070764303772E-2</v>
      </c>
      <c r="EV303" s="82">
        <f t="shared" ca="1" si="256"/>
        <v>8.9590141528607545E-2</v>
      </c>
      <c r="EW303" s="82">
        <f t="shared" ca="1" si="256"/>
        <v>0.17918028305721509</v>
      </c>
      <c r="EX303" s="82">
        <f t="shared" ca="1" si="256"/>
        <v>0.35836056611443018</v>
      </c>
    </row>
    <row r="304" spans="19:154" x14ac:dyDescent="0.15">
      <c r="S304" s="56">
        <v>301</v>
      </c>
      <c r="T304" s="40">
        <f>引用信息!W323</f>
        <v>102.14622288215695</v>
      </c>
      <c r="U304" s="40">
        <f>引用信息!X323</f>
        <v>7.2662635734368379</v>
      </c>
      <c r="V304" s="40">
        <f>引用信息!Y323</f>
        <v>2.900911006124999</v>
      </c>
      <c r="W304" s="40">
        <f>引用信息!Z323</f>
        <v>0.77825549818852546</v>
      </c>
      <c r="X304" s="40">
        <f>引用信息!AA323</f>
        <v>0.22518321685045301</v>
      </c>
      <c r="Y304" s="37">
        <f>IF(INT(求节点($J$4:$J$21,$I$4:$I$21,节奏总纲!AD304))&gt;$I$21,$I$21,INT(求节点($J$4:$J$21,$I$4:$I$21,节奏总纲!AD304)))</f>
        <v>18</v>
      </c>
      <c r="Z304" s="37">
        <f>IF(INT(求节点($J$4:$J$21,$I$4:$I$21,节奏总纲!AE304))&gt;$I$21,$I$21,INT(求节点($J$4:$J$21,$I$4:$I$21,节奏总纲!AE304)))</f>
        <v>18</v>
      </c>
      <c r="AA304" s="37">
        <f>IF(INT(求节点($J$4:$J$21,$I$4:$I$21,节奏总纲!AF304))&gt;$I$21,$I$21,INT(求节点($J$4:$J$21,$I$4:$I$21,节奏总纲!AF304)))</f>
        <v>18</v>
      </c>
      <c r="AB304" s="37">
        <f>IF(INT(求节点($J$4:$J$21,$I$4:$I$21,节奏总纲!AG304))&gt;$I$21,$I$21,INT(求节点($J$4:$J$21,$I$4:$I$21,节奏总纲!AG304)))</f>
        <v>18</v>
      </c>
      <c r="AC304" s="37">
        <f>IF(INT(求节点($J$4:$J$21,$I$4:$I$21,节奏总纲!AH304))&gt;$I$21,$I$21,INT(求节点($J$4:$J$21,$I$4:$I$21,节奏总纲!AH304)))</f>
        <v>18</v>
      </c>
      <c r="AD304" s="56">
        <f>('[2]功能-行军令'!F$7+'[2]功能-行军令'!F$14+24*60/'[2]功能-行军令'!$F$18)*'[2]功能-行军令'!$AJ$7</f>
        <v>27.599999999999998</v>
      </c>
      <c r="AE304" s="56">
        <f>('[2]功能-行军令'!G$7+'[2]功能-行军令'!G$14+24*60/'[2]功能-行军令'!$F$18)*'[2]功能-行军令'!$AJ$7</f>
        <v>40.199999999999996</v>
      </c>
      <c r="AF304" s="56">
        <f>('[2]功能-行军令'!H$7+'[2]功能-行军令'!H$14+24*60/'[2]功能-行军令'!$F$18)*'[2]功能-行军令'!$AJ$7</f>
        <v>54.6</v>
      </c>
      <c r="AG304" s="56">
        <f>('[2]功能-行军令'!I$7+'[2]功能-行军令'!I$14+24*60/'[2]功能-行军令'!$F$18)*'[2]功能-行军令'!$AJ$7</f>
        <v>61.8</v>
      </c>
      <c r="AH304" s="56">
        <f>('[2]功能-行军令'!J$7+'[2]功能-行军令'!J$14+24*60/'[2]功能-行军令'!$F$18)*'[2]功能-行军令'!$AJ$7</f>
        <v>61.8</v>
      </c>
      <c r="AI304" s="56"/>
      <c r="AK304" s="56"/>
      <c r="AL304" s="56">
        <v>301</v>
      </c>
      <c r="AM304" s="28">
        <f t="shared" ca="1" si="270"/>
        <v>5.1257566164977337</v>
      </c>
      <c r="AN304" s="28">
        <f t="shared" ca="1" si="270"/>
        <v>2.7764515006029389</v>
      </c>
      <c r="AO304" s="28">
        <f t="shared" ca="1" si="270"/>
        <v>1.753548316170277</v>
      </c>
      <c r="AP304" s="28">
        <f t="shared" ca="1" si="270"/>
        <v>1.211542472990373</v>
      </c>
      <c r="AQ304" s="28">
        <f t="shared" ca="1" si="270"/>
        <v>1.0661573762315284</v>
      </c>
      <c r="AR304" s="28">
        <f t="shared" ca="1" si="270"/>
        <v>1.0661573762315284</v>
      </c>
      <c r="AS304" s="28">
        <f t="shared" ca="1" si="270"/>
        <v>1.0661573762315284</v>
      </c>
      <c r="AT304" s="28">
        <f t="shared" ca="1" si="270"/>
        <v>1.0661573762315284</v>
      </c>
      <c r="AU304" s="28">
        <f t="shared" ca="1" si="271"/>
        <v>1.0661573762315284</v>
      </c>
      <c r="AV304" s="28">
        <f t="shared" ca="1" si="272"/>
        <v>1.0661573762315284</v>
      </c>
      <c r="AW304" s="28">
        <f t="shared" ca="1" si="272"/>
        <v>1.0661573762315284</v>
      </c>
      <c r="AX304" s="28">
        <f t="shared" ca="1" si="272"/>
        <v>2.1323147524630568</v>
      </c>
      <c r="AY304" s="28">
        <f t="shared" ca="1" si="272"/>
        <v>3.198472128694585</v>
      </c>
      <c r="AZ304" s="28">
        <f t="shared" ca="1" si="272"/>
        <v>5.3307868811576427</v>
      </c>
      <c r="BA304" s="28">
        <f t="shared" ca="1" si="245"/>
        <v>10.661573762315285</v>
      </c>
      <c r="BB304" s="28">
        <f t="shared" ca="1" si="245"/>
        <v>21.323147524630571</v>
      </c>
      <c r="BC304" s="28">
        <f t="shared" ca="1" si="245"/>
        <v>42.646295049261141</v>
      </c>
      <c r="BD304" s="28">
        <f t="shared" ca="1" si="245"/>
        <v>85.292590098522282</v>
      </c>
      <c r="BE304" s="28"/>
      <c r="BF304" s="28">
        <f t="shared" ca="1" si="243"/>
        <v>188.91558073692659</v>
      </c>
      <c r="BG304" s="28"/>
      <c r="BI304" s="28"/>
      <c r="BJ304" s="28"/>
      <c r="BK304" s="28"/>
      <c r="BL304" s="56">
        <v>301</v>
      </c>
      <c r="BM304" s="56">
        <f t="shared" ref="BM304:BZ313" ca="1" si="273">IF(OFFSET($X$3,$S304,BM$1)&lt;BM$3,0,
OFFSET($S$3,$S304,BM$1)
*IFERROR(INDEX($K$49:$K$66,OFFSET($X$3,$S304,BM$1)-BM$3+1),0)
*OFFSET($AC$3,$S304,BM$1)
/(INDEX($D$4:$D$21,BM$3)
*INDEX($E$4:$E$21,BM$3)))</f>
        <v>4.3372857716115876</v>
      </c>
      <c r="BN304" s="56">
        <f t="shared" ca="1" si="273"/>
        <v>2.3493631262896097</v>
      </c>
      <c r="BO304" s="56">
        <f t="shared" ca="1" si="273"/>
        <v>1.4838082902881746</v>
      </c>
      <c r="BP304" s="56">
        <f t="shared" ca="1" si="273"/>
        <v>1.0251766369263751</v>
      </c>
      <c r="BQ304" s="56">
        <f t="shared" ca="1" si="273"/>
        <v>0.90215544049521024</v>
      </c>
      <c r="BR304" s="56">
        <f t="shared" ca="1" si="273"/>
        <v>0.90215544049521024</v>
      </c>
      <c r="BS304" s="56">
        <f t="shared" ca="1" si="273"/>
        <v>0.90215544049521024</v>
      </c>
      <c r="BT304" s="56">
        <f t="shared" ca="1" si="273"/>
        <v>0.90215544049521024</v>
      </c>
      <c r="BU304" s="56">
        <f t="shared" ca="1" si="273"/>
        <v>0.90215544049521024</v>
      </c>
      <c r="BV304" s="56">
        <f t="shared" ca="1" si="273"/>
        <v>0.90215544049521024</v>
      </c>
      <c r="BW304" s="56">
        <f t="shared" ca="1" si="273"/>
        <v>0.90215544049521024</v>
      </c>
      <c r="BX304" s="56">
        <f t="shared" ca="1" si="273"/>
        <v>1.8043108809904205</v>
      </c>
      <c r="BY304" s="56">
        <f t="shared" ca="1" si="273"/>
        <v>2.7064663214856304</v>
      </c>
      <c r="BZ304" s="56">
        <f t="shared" ca="1" si="273"/>
        <v>4.5107772024760511</v>
      </c>
      <c r="CA304" s="82">
        <f t="shared" ca="1" si="247"/>
        <v>9.0215544049521021</v>
      </c>
      <c r="CB304" s="82">
        <f t="shared" ca="1" si="247"/>
        <v>18.043108809904204</v>
      </c>
      <c r="CC304" s="82">
        <f t="shared" ca="1" si="247"/>
        <v>36.086217619808409</v>
      </c>
      <c r="CD304" s="82">
        <f t="shared" ca="1" si="247"/>
        <v>72.172435239616817</v>
      </c>
      <c r="CE304" s="56">
        <f t="shared" ref="CE304:CR313" ca="1" si="274">IF(OFFSET($X$3,$S304,CE$1)&lt;CE$3,0,
OFFSET($S$3,$S304,CE$1)
*IFERROR(INDEX($K$49:$K$66,OFFSET($X$3,$S304,CE$1)-CE$3+1),0)
*OFFSET($AC$3,$S304,CE$1)
/(INDEX($D$4:$D$21,CE$3)
*INDEX($E$4:$E$21,CE$3)))</f>
        <v>0.4493904548494782</v>
      </c>
      <c r="CF304" s="56">
        <f t="shared" ca="1" si="274"/>
        <v>0.24341982971013401</v>
      </c>
      <c r="CG304" s="56">
        <f t="shared" ca="1" si="274"/>
        <v>0.15373883981692674</v>
      </c>
      <c r="CH304" s="56">
        <f t="shared" ca="1" si="274"/>
        <v>0.1062195620553312</v>
      </c>
      <c r="CI304" s="56">
        <f t="shared" ca="1" si="274"/>
        <v>9.3473214608691457E-2</v>
      </c>
      <c r="CJ304" s="56">
        <f t="shared" ca="1" si="274"/>
        <v>9.3473214608691457E-2</v>
      </c>
      <c r="CK304" s="56">
        <f t="shared" ca="1" si="274"/>
        <v>9.3473214608691457E-2</v>
      </c>
      <c r="CL304" s="56">
        <f t="shared" ca="1" si="274"/>
        <v>9.3473214608691457E-2</v>
      </c>
      <c r="CM304" s="56">
        <f t="shared" ca="1" si="274"/>
        <v>9.3473214608691457E-2</v>
      </c>
      <c r="CN304" s="56">
        <f t="shared" ca="1" si="274"/>
        <v>9.3473214608691457E-2</v>
      </c>
      <c r="CO304" s="56">
        <f t="shared" ca="1" si="274"/>
        <v>9.3473214608691457E-2</v>
      </c>
      <c r="CP304" s="56">
        <f t="shared" ca="1" si="274"/>
        <v>0.18694642921738291</v>
      </c>
      <c r="CQ304" s="56">
        <f t="shared" ca="1" si="274"/>
        <v>0.28041964382607437</v>
      </c>
      <c r="CR304" s="56">
        <f t="shared" ca="1" si="274"/>
        <v>0.4673660730434574</v>
      </c>
      <c r="CS304" s="82">
        <f t="shared" ca="1" si="249"/>
        <v>0.93473214608691479</v>
      </c>
      <c r="CT304" s="82">
        <f t="shared" ca="1" si="249"/>
        <v>1.8694642921738296</v>
      </c>
      <c r="CU304" s="82">
        <f t="shared" ca="1" si="249"/>
        <v>3.7389285843476592</v>
      </c>
      <c r="CV304" s="82">
        <f t="shared" ca="1" si="249"/>
        <v>7.4778571686953184</v>
      </c>
      <c r="CW304" s="56">
        <f t="shared" ref="CW304:DJ313" ca="1" si="275">IF(OFFSET($X$3,$S304,CW$1)&lt;CW$3,0,
OFFSET($S$3,$S304,CW$1)
*IFERROR(INDEX($K$49:$K$66,OFFSET($X$3,$S304,CW$1)-CW$3+1),0)
*OFFSET($AC$3,$S304,CW$1)
/(INDEX($D$4:$D$21,CW$3)
*INDEX($E$4:$E$21,CW$3)))</f>
        <v>0.24367652451449992</v>
      </c>
      <c r="CX304" s="56">
        <f t="shared" ca="1" si="275"/>
        <v>0.13199145077868746</v>
      </c>
      <c r="CY304" s="56">
        <f t="shared" ca="1" si="275"/>
        <v>8.3363021544434188E-2</v>
      </c>
      <c r="CZ304" s="56">
        <f t="shared" ca="1" si="275"/>
        <v>5.7596269430699974E-2</v>
      </c>
      <c r="DA304" s="56">
        <f t="shared" ca="1" si="275"/>
        <v>5.0684717099015987E-2</v>
      </c>
      <c r="DB304" s="56">
        <f t="shared" ca="1" si="275"/>
        <v>5.0684717099015987E-2</v>
      </c>
      <c r="DC304" s="56">
        <f t="shared" ca="1" si="275"/>
        <v>5.0684717099015987E-2</v>
      </c>
      <c r="DD304" s="56">
        <f t="shared" ca="1" si="275"/>
        <v>5.0684717099015987E-2</v>
      </c>
      <c r="DE304" s="56">
        <f t="shared" ca="1" si="275"/>
        <v>5.0684717099015987E-2</v>
      </c>
      <c r="DF304" s="56">
        <f t="shared" ca="1" si="275"/>
        <v>5.0684717099015987E-2</v>
      </c>
      <c r="DG304" s="56">
        <f t="shared" ca="1" si="275"/>
        <v>5.0684717099015987E-2</v>
      </c>
      <c r="DH304" s="56">
        <f t="shared" ca="1" si="275"/>
        <v>0.10136943419803197</v>
      </c>
      <c r="DI304" s="56">
        <f t="shared" ca="1" si="275"/>
        <v>0.15205415129704791</v>
      </c>
      <c r="DJ304" s="56">
        <f t="shared" ca="1" si="275"/>
        <v>0.25342358549507993</v>
      </c>
      <c r="DK304" s="82">
        <f t="shared" ca="1" si="251"/>
        <v>0.50684717099015986</v>
      </c>
      <c r="DL304" s="82">
        <f t="shared" ca="1" si="251"/>
        <v>1.0136943419803197</v>
      </c>
      <c r="DM304" s="82">
        <f t="shared" ca="1" si="251"/>
        <v>2.0273886839606394</v>
      </c>
      <c r="DN304" s="82">
        <f t="shared" ca="1" si="251"/>
        <v>4.0547773679212789</v>
      </c>
      <c r="DO304" s="56">
        <f t="shared" ref="DO304:EB313" ca="1" si="276">IF(OFFSET($X$3,$S304,DO$1)&lt;DO$3,0,
OFFSET($S$3,$S304,DO$1)
*IFERROR(INDEX($K$49:$K$66,OFFSET($X$3,$S304,DO$1)-DO$3+1),0)
*OFFSET($AC$3,$S304,DO$1)
/(INDEX($D$4:$D$21,DO$3)
*INDEX($E$4:$E$21,DO$3)))</f>
        <v>7.3994138135462878E-2</v>
      </c>
      <c r="DP304" s="56">
        <f t="shared" ca="1" si="276"/>
        <v>4.008015815670906E-2</v>
      </c>
      <c r="DQ304" s="56">
        <f t="shared" ca="1" si="276"/>
        <v>2.5313784098974144E-2</v>
      </c>
      <c r="DR304" s="56">
        <f t="shared" ca="1" si="276"/>
        <v>1.7489523559291224E-2</v>
      </c>
      <c r="DS304" s="56">
        <f t="shared" ca="1" si="276"/>
        <v>1.5390780732176279E-2</v>
      </c>
      <c r="DT304" s="56">
        <f t="shared" ca="1" si="276"/>
        <v>1.5390780732176279E-2</v>
      </c>
      <c r="DU304" s="56">
        <f t="shared" ca="1" si="276"/>
        <v>1.5390780732176279E-2</v>
      </c>
      <c r="DV304" s="56">
        <f t="shared" ca="1" si="276"/>
        <v>1.5390780732176279E-2</v>
      </c>
      <c r="DW304" s="56">
        <f t="shared" ca="1" si="276"/>
        <v>1.5390780732176279E-2</v>
      </c>
      <c r="DX304" s="56">
        <f t="shared" ca="1" si="276"/>
        <v>1.5390780732176279E-2</v>
      </c>
      <c r="DY304" s="56">
        <f t="shared" ca="1" si="276"/>
        <v>1.5390780732176279E-2</v>
      </c>
      <c r="DZ304" s="56">
        <f t="shared" ca="1" si="276"/>
        <v>3.0781561464352559E-2</v>
      </c>
      <c r="EA304" s="56">
        <f t="shared" ca="1" si="276"/>
        <v>4.6172342196528833E-2</v>
      </c>
      <c r="EB304" s="56">
        <f t="shared" ca="1" si="276"/>
        <v>7.6953903660881395E-2</v>
      </c>
      <c r="EC304" s="82">
        <f t="shared" ca="1" si="255"/>
        <v>0.15390780732176279</v>
      </c>
      <c r="ED304" s="82">
        <f t="shared" ca="1" si="255"/>
        <v>0.30781561464352558</v>
      </c>
      <c r="EE304" s="82">
        <f t="shared" ca="1" si="255"/>
        <v>0.61563122928705116</v>
      </c>
      <c r="EF304" s="82">
        <f t="shared" ca="1" si="255"/>
        <v>1.2312624585741023</v>
      </c>
      <c r="EG304" s="56">
        <f t="shared" ref="EG304:ET313" ca="1" si="277">IF(OFFSET($X$3,$S304,EG$1)&lt;EG$3,0,
OFFSET($S$3,$S304,EG$1)
*IFERROR(INDEX($K$49:$K$66,OFFSET($X$3,$S304,EG$1)-EG$3+1),0)
*OFFSET($AC$3,$S304,EG$1)
/(INDEX($D$4:$D$21,EG$3)
*INDEX($E$4:$E$21,EG$3)))</f>
        <v>2.1409727386704609E-2</v>
      </c>
      <c r="EH304" s="56">
        <f t="shared" ca="1" si="277"/>
        <v>1.1596935667798331E-2</v>
      </c>
      <c r="EI304" s="56">
        <f t="shared" ca="1" si="277"/>
        <v>7.3243804217673668E-3</v>
      </c>
      <c r="EJ304" s="56">
        <f t="shared" ca="1" si="277"/>
        <v>5.0604810186756343E-3</v>
      </c>
      <c r="EK304" s="56">
        <f t="shared" ca="1" si="277"/>
        <v>4.4532232964345593E-3</v>
      </c>
      <c r="EL304" s="56">
        <f t="shared" ca="1" si="277"/>
        <v>4.4532232964345593E-3</v>
      </c>
      <c r="EM304" s="56">
        <f t="shared" ca="1" si="277"/>
        <v>4.4532232964345593E-3</v>
      </c>
      <c r="EN304" s="56">
        <f t="shared" ca="1" si="277"/>
        <v>4.4532232964345593E-3</v>
      </c>
      <c r="EO304" s="56">
        <f t="shared" ca="1" si="277"/>
        <v>4.4532232964345593E-3</v>
      </c>
      <c r="EP304" s="56">
        <f t="shared" ca="1" si="277"/>
        <v>4.4532232964345593E-3</v>
      </c>
      <c r="EQ304" s="56">
        <f t="shared" ca="1" si="277"/>
        <v>4.4532232964345593E-3</v>
      </c>
      <c r="ER304" s="56">
        <f t="shared" ca="1" si="277"/>
        <v>8.9064465928691185E-3</v>
      </c>
      <c r="ES304" s="56">
        <f t="shared" ca="1" si="277"/>
        <v>1.3359669889303675E-2</v>
      </c>
      <c r="ET304" s="56">
        <f t="shared" ca="1" si="277"/>
        <v>2.2266116482172794E-2</v>
      </c>
      <c r="EU304" s="82">
        <f t="shared" ca="1" si="256"/>
        <v>4.4532232964345587E-2</v>
      </c>
      <c r="EV304" s="82">
        <f t="shared" ca="1" si="256"/>
        <v>8.9064465928691175E-2</v>
      </c>
      <c r="EW304" s="82">
        <f t="shared" ca="1" si="256"/>
        <v>0.17812893185738235</v>
      </c>
      <c r="EX304" s="82">
        <f t="shared" ca="1" si="256"/>
        <v>0.3562578637147647</v>
      </c>
    </row>
    <row r="305" spans="19:154" x14ac:dyDescent="0.15">
      <c r="S305" s="56">
        <v>302</v>
      </c>
      <c r="T305" s="40">
        <f>引用信息!W324</f>
        <v>101.54333623782721</v>
      </c>
      <c r="U305" s="40">
        <f>引用信息!X324</f>
        <v>7.2233766889393198</v>
      </c>
      <c r="V305" s="40">
        <f>引用信息!Y324</f>
        <v>2.8837892716874993</v>
      </c>
      <c r="W305" s="40">
        <f>引用信息!Z324</f>
        <v>0.77366208462417507</v>
      </c>
      <c r="X305" s="40">
        <f>引用信息!AA324</f>
        <v>0.22385414221474209</v>
      </c>
      <c r="Y305" s="37">
        <f>IF(INT(求节点($J$4:$J$21,$I$4:$I$21,节奏总纲!AD305))&gt;$I$21,$I$21,INT(求节点($J$4:$J$21,$I$4:$I$21,节奏总纲!AD305)))</f>
        <v>18</v>
      </c>
      <c r="Z305" s="37">
        <f>IF(INT(求节点($J$4:$J$21,$I$4:$I$21,节奏总纲!AE305))&gt;$I$21,$I$21,INT(求节点($J$4:$J$21,$I$4:$I$21,节奏总纲!AE305)))</f>
        <v>18</v>
      </c>
      <c r="AA305" s="37">
        <f>IF(INT(求节点($J$4:$J$21,$I$4:$I$21,节奏总纲!AF305))&gt;$I$21,$I$21,INT(求节点($J$4:$J$21,$I$4:$I$21,节奏总纲!AF305)))</f>
        <v>18</v>
      </c>
      <c r="AB305" s="37">
        <f>IF(INT(求节点($J$4:$J$21,$I$4:$I$21,节奏总纲!AG305))&gt;$I$21,$I$21,INT(求节点($J$4:$J$21,$I$4:$I$21,节奏总纲!AG305)))</f>
        <v>18</v>
      </c>
      <c r="AC305" s="37">
        <f>IF(INT(求节点($J$4:$J$21,$I$4:$I$21,节奏总纲!AH305))&gt;$I$21,$I$21,INT(求节点($J$4:$J$21,$I$4:$I$21,节奏总纲!AH305)))</f>
        <v>18</v>
      </c>
      <c r="AD305" s="56">
        <f>('[2]功能-行军令'!F$7+'[2]功能-行军令'!F$14+24*60/'[2]功能-行军令'!$F$18)*'[2]功能-行军令'!$AJ$7</f>
        <v>27.599999999999998</v>
      </c>
      <c r="AE305" s="56">
        <f>('[2]功能-行军令'!G$7+'[2]功能-行军令'!G$14+24*60/'[2]功能-行军令'!$F$18)*'[2]功能-行军令'!$AJ$7</f>
        <v>40.199999999999996</v>
      </c>
      <c r="AF305" s="56">
        <f>('[2]功能-行军令'!H$7+'[2]功能-行军令'!H$14+24*60/'[2]功能-行军令'!$F$18)*'[2]功能-行军令'!$AJ$7</f>
        <v>54.6</v>
      </c>
      <c r="AG305" s="56">
        <f>('[2]功能-行军令'!I$7+'[2]功能-行军令'!I$14+24*60/'[2]功能-行军令'!$F$18)*'[2]功能-行军令'!$AJ$7</f>
        <v>61.8</v>
      </c>
      <c r="AH305" s="56">
        <f>('[2]功能-行军令'!J$7+'[2]功能-行军令'!J$14+24*60/'[2]功能-行军令'!$F$18)*'[2]功能-行军令'!$AJ$7</f>
        <v>61.8</v>
      </c>
      <c r="AI305" s="56"/>
      <c r="AK305" s="56"/>
      <c r="AL305" s="56">
        <v>302</v>
      </c>
      <c r="AM305" s="28">
        <f t="shared" ref="AM305:AT314" ca="1" si="278">SUMIF($BM$3:$EX$3,AM$3,$BM305:$EX305)</f>
        <v>5.0955034155571903</v>
      </c>
      <c r="AN305" s="28">
        <f t="shared" ca="1" si="278"/>
        <v>2.7600643500934781</v>
      </c>
      <c r="AO305" s="28">
        <f t="shared" ca="1" si="278"/>
        <v>1.7431985369011438</v>
      </c>
      <c r="AP305" s="28">
        <f t="shared" ca="1" si="278"/>
        <v>1.2043917164044267</v>
      </c>
      <c r="AQ305" s="28">
        <f t="shared" ca="1" si="278"/>
        <v>1.0598647104358956</v>
      </c>
      <c r="AR305" s="28">
        <f t="shared" ca="1" si="278"/>
        <v>1.0598647104358956</v>
      </c>
      <c r="AS305" s="28">
        <f t="shared" ca="1" si="278"/>
        <v>1.0598647104358956</v>
      </c>
      <c r="AT305" s="28">
        <f t="shared" ca="1" si="278"/>
        <v>1.0598647104358956</v>
      </c>
      <c r="AU305" s="28">
        <f t="shared" ca="1" si="271"/>
        <v>1.0598647104358956</v>
      </c>
      <c r="AV305" s="28">
        <f t="shared" ca="1" si="272"/>
        <v>1.0598647104358956</v>
      </c>
      <c r="AW305" s="28">
        <f t="shared" ca="1" si="272"/>
        <v>1.0598647104358956</v>
      </c>
      <c r="AX305" s="28">
        <f t="shared" ca="1" si="272"/>
        <v>2.1197294208717912</v>
      </c>
      <c r="AY305" s="28">
        <f t="shared" ca="1" si="272"/>
        <v>3.1795941313076872</v>
      </c>
      <c r="AZ305" s="28">
        <f t="shared" ca="1" si="272"/>
        <v>5.2993235521794793</v>
      </c>
      <c r="BA305" s="28">
        <f t="shared" ca="1" si="245"/>
        <v>10.598647104358959</v>
      </c>
      <c r="BB305" s="28">
        <f t="shared" ca="1" si="245"/>
        <v>21.197294208717917</v>
      </c>
      <c r="BC305" s="28">
        <f t="shared" ca="1" si="245"/>
        <v>42.394588417435834</v>
      </c>
      <c r="BD305" s="28">
        <f t="shared" ca="1" si="245"/>
        <v>84.789176834871668</v>
      </c>
      <c r="BE305" s="28"/>
      <c r="BF305" s="28">
        <f t="shared" ca="1" si="243"/>
        <v>187.80056466175085</v>
      </c>
      <c r="BG305" s="28"/>
      <c r="BI305" s="28"/>
      <c r="BJ305" s="28"/>
      <c r="BK305" s="28"/>
      <c r="BL305" s="56">
        <v>302</v>
      </c>
      <c r="BM305" s="56">
        <f t="shared" ca="1" si="273"/>
        <v>4.3116862771754318</v>
      </c>
      <c r="BN305" s="56">
        <f t="shared" ca="1" si="273"/>
        <v>2.3354967334700256</v>
      </c>
      <c r="BO305" s="56">
        <f t="shared" ca="1" si="273"/>
        <v>1.4750505685073845</v>
      </c>
      <c r="BP305" s="56">
        <f t="shared" ca="1" si="273"/>
        <v>1.0191258473323745</v>
      </c>
      <c r="BQ305" s="56">
        <f t="shared" ca="1" si="273"/>
        <v>0.89683074565248977</v>
      </c>
      <c r="BR305" s="56">
        <f t="shared" ca="1" si="273"/>
        <v>0.89683074565248977</v>
      </c>
      <c r="BS305" s="56">
        <f t="shared" ca="1" si="273"/>
        <v>0.89683074565248977</v>
      </c>
      <c r="BT305" s="56">
        <f t="shared" ca="1" si="273"/>
        <v>0.89683074565248977</v>
      </c>
      <c r="BU305" s="56">
        <f t="shared" ca="1" si="273"/>
        <v>0.89683074565248977</v>
      </c>
      <c r="BV305" s="56">
        <f t="shared" ca="1" si="273"/>
        <v>0.89683074565248977</v>
      </c>
      <c r="BW305" s="56">
        <f t="shared" ca="1" si="273"/>
        <v>0.89683074565248977</v>
      </c>
      <c r="BX305" s="56">
        <f t="shared" ca="1" si="273"/>
        <v>1.7936614913049795</v>
      </c>
      <c r="BY305" s="56">
        <f t="shared" ca="1" si="273"/>
        <v>2.6904922369574695</v>
      </c>
      <c r="BZ305" s="56">
        <f t="shared" ca="1" si="273"/>
        <v>4.4841537282624495</v>
      </c>
      <c r="CA305" s="82">
        <f t="shared" ca="1" si="247"/>
        <v>8.968307456524899</v>
      </c>
      <c r="CB305" s="82">
        <f t="shared" ca="1" si="247"/>
        <v>17.936614913049798</v>
      </c>
      <c r="CC305" s="82">
        <f t="shared" ca="1" si="247"/>
        <v>35.873229826099596</v>
      </c>
      <c r="CD305" s="82">
        <f t="shared" ca="1" si="247"/>
        <v>71.746459652199192</v>
      </c>
      <c r="CE305" s="56">
        <f t="shared" ca="1" si="274"/>
        <v>0.44673806599286253</v>
      </c>
      <c r="CF305" s="56">
        <f t="shared" ca="1" si="274"/>
        <v>0.24198311907946721</v>
      </c>
      <c r="CG305" s="56">
        <f t="shared" ca="1" si="274"/>
        <v>0.15283144362913717</v>
      </c>
      <c r="CH305" s="56">
        <f t="shared" ca="1" si="274"/>
        <v>0.10559263378013113</v>
      </c>
      <c r="CI305" s="56">
        <f t="shared" ca="1" si="274"/>
        <v>9.2921517726515399E-2</v>
      </c>
      <c r="CJ305" s="56">
        <f t="shared" ca="1" si="274"/>
        <v>9.2921517726515399E-2</v>
      </c>
      <c r="CK305" s="56">
        <f t="shared" ca="1" si="274"/>
        <v>9.2921517726515399E-2</v>
      </c>
      <c r="CL305" s="56">
        <f t="shared" ca="1" si="274"/>
        <v>9.2921517726515399E-2</v>
      </c>
      <c r="CM305" s="56">
        <f t="shared" ca="1" si="274"/>
        <v>9.2921517726515399E-2</v>
      </c>
      <c r="CN305" s="56">
        <f t="shared" ca="1" si="274"/>
        <v>9.2921517726515399E-2</v>
      </c>
      <c r="CO305" s="56">
        <f t="shared" ca="1" si="274"/>
        <v>9.2921517726515399E-2</v>
      </c>
      <c r="CP305" s="56">
        <f t="shared" ca="1" si="274"/>
        <v>0.1858430354530308</v>
      </c>
      <c r="CQ305" s="56">
        <f t="shared" ca="1" si="274"/>
        <v>0.27876455317954618</v>
      </c>
      <c r="CR305" s="56">
        <f t="shared" ca="1" si="274"/>
        <v>0.46460758863257701</v>
      </c>
      <c r="CS305" s="82">
        <f t="shared" ca="1" si="249"/>
        <v>0.92921517726515401</v>
      </c>
      <c r="CT305" s="82">
        <f t="shared" ca="1" si="249"/>
        <v>1.858430354530308</v>
      </c>
      <c r="CU305" s="82">
        <f t="shared" ca="1" si="249"/>
        <v>3.7168607090606161</v>
      </c>
      <c r="CV305" s="82">
        <f t="shared" ca="1" si="249"/>
        <v>7.4337214181212321</v>
      </c>
      <c r="CW305" s="56">
        <f t="shared" ca="1" si="275"/>
        <v>0.24223829882174996</v>
      </c>
      <c r="CX305" s="56">
        <f t="shared" ca="1" si="275"/>
        <v>0.13121241186178123</v>
      </c>
      <c r="CY305" s="56">
        <f t="shared" ca="1" si="275"/>
        <v>8.2870996965335508E-2</v>
      </c>
      <c r="CZ305" s="56">
        <f t="shared" ca="1" si="275"/>
        <v>5.7256325176049984E-2</v>
      </c>
      <c r="DA305" s="56">
        <f t="shared" ca="1" si="275"/>
        <v>5.038556615492399E-2</v>
      </c>
      <c r="DB305" s="56">
        <f t="shared" ca="1" si="275"/>
        <v>5.038556615492399E-2</v>
      </c>
      <c r="DC305" s="56">
        <f t="shared" ca="1" si="275"/>
        <v>5.038556615492399E-2</v>
      </c>
      <c r="DD305" s="56">
        <f t="shared" ca="1" si="275"/>
        <v>5.038556615492399E-2</v>
      </c>
      <c r="DE305" s="56">
        <f t="shared" ca="1" si="275"/>
        <v>5.038556615492399E-2</v>
      </c>
      <c r="DF305" s="56">
        <f t="shared" ca="1" si="275"/>
        <v>5.038556615492399E-2</v>
      </c>
      <c r="DG305" s="56">
        <f t="shared" ca="1" si="275"/>
        <v>5.038556615492399E-2</v>
      </c>
      <c r="DH305" s="56">
        <f t="shared" ca="1" si="275"/>
        <v>0.10077113230984798</v>
      </c>
      <c r="DI305" s="56">
        <f t="shared" ca="1" si="275"/>
        <v>0.15115669846477198</v>
      </c>
      <c r="DJ305" s="56">
        <f t="shared" ca="1" si="275"/>
        <v>0.25192783077461994</v>
      </c>
      <c r="DK305" s="82">
        <f t="shared" ca="1" si="251"/>
        <v>0.50385566154923989</v>
      </c>
      <c r="DL305" s="82">
        <f t="shared" ca="1" si="251"/>
        <v>1.0077113230984798</v>
      </c>
      <c r="DM305" s="82">
        <f t="shared" ca="1" si="251"/>
        <v>2.0154226461969595</v>
      </c>
      <c r="DN305" s="82">
        <f t="shared" ca="1" si="251"/>
        <v>4.0308452923939191</v>
      </c>
      <c r="DO305" s="56">
        <f t="shared" ca="1" si="276"/>
        <v>7.3557410507344642E-2</v>
      </c>
      <c r="DP305" s="56">
        <f t="shared" ca="1" si="276"/>
        <v>3.9843597358145015E-2</v>
      </c>
      <c r="DQ305" s="56">
        <f t="shared" ca="1" si="276"/>
        <v>2.5164377278828431E-2</v>
      </c>
      <c r="DR305" s="56">
        <f t="shared" ca="1" si="276"/>
        <v>1.7386297029008731E-2</v>
      </c>
      <c r="DS305" s="56">
        <f t="shared" ca="1" si="276"/>
        <v>1.5299941385527685E-2</v>
      </c>
      <c r="DT305" s="56">
        <f t="shared" ca="1" si="276"/>
        <v>1.5299941385527685E-2</v>
      </c>
      <c r="DU305" s="56">
        <f t="shared" ca="1" si="276"/>
        <v>1.5299941385527685E-2</v>
      </c>
      <c r="DV305" s="56">
        <f t="shared" ca="1" si="276"/>
        <v>1.5299941385527685E-2</v>
      </c>
      <c r="DW305" s="56">
        <f t="shared" ca="1" si="276"/>
        <v>1.5299941385527685E-2</v>
      </c>
      <c r="DX305" s="56">
        <f t="shared" ca="1" si="276"/>
        <v>1.5299941385527685E-2</v>
      </c>
      <c r="DY305" s="56">
        <f t="shared" ca="1" si="276"/>
        <v>1.5299941385527685E-2</v>
      </c>
      <c r="DZ305" s="56">
        <f t="shared" ca="1" si="276"/>
        <v>3.0599882771055371E-2</v>
      </c>
      <c r="EA305" s="56">
        <f t="shared" ca="1" si="276"/>
        <v>4.5899824156583051E-2</v>
      </c>
      <c r="EB305" s="56">
        <f t="shared" ca="1" si="276"/>
        <v>7.6499706927638425E-2</v>
      </c>
      <c r="EC305" s="82">
        <f t="shared" ca="1" si="255"/>
        <v>0.15299941385527685</v>
      </c>
      <c r="ED305" s="82">
        <f t="shared" ca="1" si="255"/>
        <v>0.3059988277105537</v>
      </c>
      <c r="EE305" s="82">
        <f t="shared" ca="1" si="255"/>
        <v>0.6119976554211074</v>
      </c>
      <c r="EF305" s="82">
        <f t="shared" ca="1" si="255"/>
        <v>1.2239953108422148</v>
      </c>
      <c r="EG305" s="56">
        <f t="shared" ca="1" si="277"/>
        <v>2.1283363059801632E-2</v>
      </c>
      <c r="EH305" s="56">
        <f t="shared" ca="1" si="277"/>
        <v>1.1528488324059219E-2</v>
      </c>
      <c r="EI305" s="56">
        <f t="shared" ca="1" si="277"/>
        <v>7.2811505204584534E-3</v>
      </c>
      <c r="EJ305" s="56">
        <f t="shared" ca="1" si="277"/>
        <v>5.0306130868622038E-3</v>
      </c>
      <c r="EK305" s="56">
        <f t="shared" ca="1" si="277"/>
        <v>4.4269395164387394E-3</v>
      </c>
      <c r="EL305" s="56">
        <f t="shared" ca="1" si="277"/>
        <v>4.4269395164387394E-3</v>
      </c>
      <c r="EM305" s="56">
        <f t="shared" ca="1" si="277"/>
        <v>4.4269395164387394E-3</v>
      </c>
      <c r="EN305" s="56">
        <f t="shared" ca="1" si="277"/>
        <v>4.4269395164387394E-3</v>
      </c>
      <c r="EO305" s="56">
        <f t="shared" ca="1" si="277"/>
        <v>4.4269395164387394E-3</v>
      </c>
      <c r="EP305" s="56">
        <f t="shared" ca="1" si="277"/>
        <v>4.4269395164387394E-3</v>
      </c>
      <c r="EQ305" s="56">
        <f t="shared" ca="1" si="277"/>
        <v>4.4269395164387394E-3</v>
      </c>
      <c r="ER305" s="56">
        <f t="shared" ca="1" si="277"/>
        <v>8.8538790328774788E-3</v>
      </c>
      <c r="ES305" s="56">
        <f t="shared" ca="1" si="277"/>
        <v>1.3280818549316217E-2</v>
      </c>
      <c r="ET305" s="56">
        <f t="shared" ca="1" si="277"/>
        <v>2.2134697582193698E-2</v>
      </c>
      <c r="EU305" s="82">
        <f t="shared" ca="1" si="256"/>
        <v>4.4269395164387396E-2</v>
      </c>
      <c r="EV305" s="82">
        <f t="shared" ca="1" si="256"/>
        <v>8.8538790328774791E-2</v>
      </c>
      <c r="EW305" s="82">
        <f t="shared" ca="1" si="256"/>
        <v>0.17707758065754958</v>
      </c>
      <c r="EX305" s="82">
        <f t="shared" ca="1" si="256"/>
        <v>0.35415516131509917</v>
      </c>
    </row>
    <row r="306" spans="19:154" x14ac:dyDescent="0.15">
      <c r="S306" s="56">
        <v>303</v>
      </c>
      <c r="T306" s="40">
        <f>引用信息!W325</f>
        <v>100.94044959349742</v>
      </c>
      <c r="U306" s="40">
        <f>引用信息!X325</f>
        <v>7.1804898044417991</v>
      </c>
      <c r="V306" s="40">
        <f>引用信息!Y325</f>
        <v>2.8666675372499988</v>
      </c>
      <c r="W306" s="40">
        <f>引用信息!Z325</f>
        <v>0.76906867105982446</v>
      </c>
      <c r="X306" s="40">
        <f>引用信息!AA325</f>
        <v>0.22252506757903112</v>
      </c>
      <c r="Y306" s="37">
        <f>IF(INT(求节点($J$4:$J$21,$I$4:$I$21,节奏总纲!AD306))&gt;$I$21,$I$21,INT(求节点($J$4:$J$21,$I$4:$I$21,节奏总纲!AD306)))</f>
        <v>18</v>
      </c>
      <c r="Z306" s="37">
        <f>IF(INT(求节点($J$4:$J$21,$I$4:$I$21,节奏总纲!AE306))&gt;$I$21,$I$21,INT(求节点($J$4:$J$21,$I$4:$I$21,节奏总纲!AE306)))</f>
        <v>18</v>
      </c>
      <c r="AA306" s="37">
        <f>IF(INT(求节点($J$4:$J$21,$I$4:$I$21,节奏总纲!AF306))&gt;$I$21,$I$21,INT(求节点($J$4:$J$21,$I$4:$I$21,节奏总纲!AF306)))</f>
        <v>18</v>
      </c>
      <c r="AB306" s="37">
        <f>IF(INT(求节点($J$4:$J$21,$I$4:$I$21,节奏总纲!AG306))&gt;$I$21,$I$21,INT(求节点($J$4:$J$21,$I$4:$I$21,节奏总纲!AG306)))</f>
        <v>18</v>
      </c>
      <c r="AC306" s="37">
        <f>IF(INT(求节点($J$4:$J$21,$I$4:$I$21,节奏总纲!AH306))&gt;$I$21,$I$21,INT(求节点($J$4:$J$21,$I$4:$I$21,节奏总纲!AH306)))</f>
        <v>18</v>
      </c>
      <c r="AD306" s="56">
        <f>('[2]功能-行军令'!F$7+'[2]功能-行军令'!F$14+24*60/'[2]功能-行军令'!$F$18)*'[2]功能-行军令'!$AJ$7</f>
        <v>27.599999999999998</v>
      </c>
      <c r="AE306" s="56">
        <f>('[2]功能-行军令'!G$7+'[2]功能-行军令'!G$14+24*60/'[2]功能-行军令'!$F$18)*'[2]功能-行军令'!$AJ$7</f>
        <v>40.199999999999996</v>
      </c>
      <c r="AF306" s="56">
        <f>('[2]功能-行军令'!H$7+'[2]功能-行军令'!H$14+24*60/'[2]功能-行军令'!$F$18)*'[2]功能-行军令'!$AJ$7</f>
        <v>54.6</v>
      </c>
      <c r="AG306" s="56">
        <f>('[2]功能-行军令'!I$7+'[2]功能-行军令'!I$14+24*60/'[2]功能-行军令'!$F$18)*'[2]功能-行军令'!$AJ$7</f>
        <v>61.8</v>
      </c>
      <c r="AH306" s="56">
        <f>('[2]功能-行军令'!J$7+'[2]功能-行军令'!J$14+24*60/'[2]功能-行军令'!$F$18)*'[2]功能-行军令'!$AJ$7</f>
        <v>61.8</v>
      </c>
      <c r="AI306" s="56"/>
      <c r="AK306" s="56"/>
      <c r="AL306" s="56">
        <v>303</v>
      </c>
      <c r="AM306" s="28">
        <f t="shared" ca="1" si="278"/>
        <v>5.065250214616646</v>
      </c>
      <c r="AN306" s="28">
        <f t="shared" ca="1" si="278"/>
        <v>2.7436771995840168</v>
      </c>
      <c r="AO306" s="28">
        <f t="shared" ca="1" si="278"/>
        <v>1.7328487576320102</v>
      </c>
      <c r="AP306" s="28">
        <f t="shared" ca="1" si="278"/>
        <v>1.1972409598184794</v>
      </c>
      <c r="AQ306" s="28">
        <f t="shared" ca="1" si="278"/>
        <v>1.0535720446402626</v>
      </c>
      <c r="AR306" s="28">
        <f t="shared" ca="1" si="278"/>
        <v>1.0535720446402626</v>
      </c>
      <c r="AS306" s="28">
        <f t="shared" ca="1" si="278"/>
        <v>1.0535720446402626</v>
      </c>
      <c r="AT306" s="28">
        <f t="shared" ca="1" si="278"/>
        <v>1.0535720446402626</v>
      </c>
      <c r="AU306" s="28">
        <f t="shared" ca="1" si="271"/>
        <v>1.0535720446402626</v>
      </c>
      <c r="AV306" s="28">
        <f t="shared" ca="1" si="272"/>
        <v>1.0535720446402626</v>
      </c>
      <c r="AW306" s="28">
        <f t="shared" ca="1" si="272"/>
        <v>1.0535720446402626</v>
      </c>
      <c r="AX306" s="28">
        <f t="shared" ca="1" si="272"/>
        <v>2.1071440892805251</v>
      </c>
      <c r="AY306" s="28">
        <f t="shared" ca="1" si="272"/>
        <v>3.1607161339207868</v>
      </c>
      <c r="AZ306" s="28">
        <f t="shared" ca="1" si="272"/>
        <v>5.2678602232013132</v>
      </c>
      <c r="BA306" s="28">
        <f t="shared" ca="1" si="245"/>
        <v>10.535720446402626</v>
      </c>
      <c r="BB306" s="28">
        <f t="shared" ca="1" si="245"/>
        <v>21.071440892805253</v>
      </c>
      <c r="BC306" s="28">
        <f t="shared" ca="1" si="245"/>
        <v>42.142881785610506</v>
      </c>
      <c r="BD306" s="28">
        <f t="shared" ca="1" si="245"/>
        <v>84.285763571221011</v>
      </c>
      <c r="BE306" s="28"/>
      <c r="BF306" s="28">
        <f t="shared" ca="1" si="243"/>
        <v>186.68554858657501</v>
      </c>
      <c r="BG306" s="28"/>
      <c r="BI306" s="28"/>
      <c r="BJ306" s="28"/>
      <c r="BK306" s="28"/>
      <c r="BL306" s="56">
        <v>303</v>
      </c>
      <c r="BM306" s="56">
        <f t="shared" ca="1" si="273"/>
        <v>4.2860867827392743</v>
      </c>
      <c r="BN306" s="56">
        <f t="shared" ca="1" si="273"/>
        <v>2.3216303406504406</v>
      </c>
      <c r="BO306" s="56">
        <f t="shared" ca="1" si="273"/>
        <v>1.4662928467265939</v>
      </c>
      <c r="BP306" s="56">
        <f t="shared" ca="1" si="273"/>
        <v>1.0130750577383738</v>
      </c>
      <c r="BQ306" s="56">
        <f t="shared" ca="1" si="273"/>
        <v>0.89150605080976919</v>
      </c>
      <c r="BR306" s="56">
        <f t="shared" ca="1" si="273"/>
        <v>0.89150605080976919</v>
      </c>
      <c r="BS306" s="56">
        <f t="shared" ca="1" si="273"/>
        <v>0.89150605080976919</v>
      </c>
      <c r="BT306" s="56">
        <f t="shared" ca="1" si="273"/>
        <v>0.89150605080976919</v>
      </c>
      <c r="BU306" s="56">
        <f t="shared" ca="1" si="273"/>
        <v>0.89150605080976919</v>
      </c>
      <c r="BV306" s="56">
        <f t="shared" ca="1" si="273"/>
        <v>0.89150605080976919</v>
      </c>
      <c r="BW306" s="56">
        <f t="shared" ca="1" si="273"/>
        <v>0.89150605080976919</v>
      </c>
      <c r="BX306" s="56">
        <f t="shared" ca="1" si="273"/>
        <v>1.7830121016195384</v>
      </c>
      <c r="BY306" s="56">
        <f t="shared" ca="1" si="273"/>
        <v>2.6745181524293069</v>
      </c>
      <c r="BZ306" s="56">
        <f t="shared" ca="1" si="273"/>
        <v>4.4575302540488462</v>
      </c>
      <c r="CA306" s="82">
        <f t="shared" ca="1" si="247"/>
        <v>8.9150605080976923</v>
      </c>
      <c r="CB306" s="82">
        <f t="shared" ca="1" si="247"/>
        <v>17.830121016195385</v>
      </c>
      <c r="CC306" s="82">
        <f t="shared" ca="1" si="247"/>
        <v>35.660242032390769</v>
      </c>
      <c r="CD306" s="82">
        <f t="shared" ca="1" si="247"/>
        <v>71.320484064781539</v>
      </c>
      <c r="CE306" s="56">
        <f t="shared" ca="1" si="274"/>
        <v>0.44408567713624658</v>
      </c>
      <c r="CF306" s="56">
        <f t="shared" ca="1" si="274"/>
        <v>0.24054640844880024</v>
      </c>
      <c r="CG306" s="56">
        <f t="shared" ca="1" si="274"/>
        <v>0.15192404744134752</v>
      </c>
      <c r="CH306" s="56">
        <f t="shared" ca="1" si="274"/>
        <v>0.10496570550493099</v>
      </c>
      <c r="CI306" s="56">
        <f t="shared" ca="1" si="274"/>
        <v>9.2369820844339284E-2</v>
      </c>
      <c r="CJ306" s="56">
        <f t="shared" ca="1" si="274"/>
        <v>9.2369820844339284E-2</v>
      </c>
      <c r="CK306" s="56">
        <f t="shared" ca="1" si="274"/>
        <v>9.2369820844339284E-2</v>
      </c>
      <c r="CL306" s="56">
        <f t="shared" ca="1" si="274"/>
        <v>9.2369820844339284E-2</v>
      </c>
      <c r="CM306" s="56">
        <f t="shared" ca="1" si="274"/>
        <v>9.2369820844339284E-2</v>
      </c>
      <c r="CN306" s="56">
        <f t="shared" ca="1" si="274"/>
        <v>9.2369820844339284E-2</v>
      </c>
      <c r="CO306" s="56">
        <f t="shared" ca="1" si="274"/>
        <v>9.2369820844339284E-2</v>
      </c>
      <c r="CP306" s="56">
        <f t="shared" ca="1" si="274"/>
        <v>0.18473964168867857</v>
      </c>
      <c r="CQ306" s="56">
        <f t="shared" ca="1" si="274"/>
        <v>0.27710946253301783</v>
      </c>
      <c r="CR306" s="56">
        <f t="shared" ca="1" si="274"/>
        <v>0.4618491042216965</v>
      </c>
      <c r="CS306" s="82">
        <f t="shared" ca="1" si="249"/>
        <v>0.92369820844339301</v>
      </c>
      <c r="CT306" s="82">
        <f t="shared" ca="1" si="249"/>
        <v>1.847396416886786</v>
      </c>
      <c r="CU306" s="82">
        <f t="shared" ca="1" si="249"/>
        <v>3.694792833773572</v>
      </c>
      <c r="CV306" s="82">
        <f t="shared" ca="1" si="249"/>
        <v>7.3895856675471441</v>
      </c>
      <c r="CW306" s="56">
        <f t="shared" ca="1" si="275"/>
        <v>0.2408000731289999</v>
      </c>
      <c r="CX306" s="56">
        <f t="shared" ca="1" si="275"/>
        <v>0.13043337294487495</v>
      </c>
      <c r="CY306" s="56">
        <f t="shared" ca="1" si="275"/>
        <v>8.2378972386236815E-2</v>
      </c>
      <c r="CZ306" s="56">
        <f t="shared" ca="1" si="275"/>
        <v>5.6916380921399973E-2</v>
      </c>
      <c r="DA306" s="56">
        <f t="shared" ca="1" si="275"/>
        <v>5.0086415210831979E-2</v>
      </c>
      <c r="DB306" s="56">
        <f t="shared" ca="1" si="275"/>
        <v>5.0086415210831979E-2</v>
      </c>
      <c r="DC306" s="56">
        <f t="shared" ca="1" si="275"/>
        <v>5.0086415210831979E-2</v>
      </c>
      <c r="DD306" s="56">
        <f t="shared" ca="1" si="275"/>
        <v>5.0086415210831979E-2</v>
      </c>
      <c r="DE306" s="56">
        <f t="shared" ca="1" si="275"/>
        <v>5.0086415210831979E-2</v>
      </c>
      <c r="DF306" s="56">
        <f t="shared" ca="1" si="275"/>
        <v>5.0086415210831979E-2</v>
      </c>
      <c r="DG306" s="56">
        <f t="shared" ca="1" si="275"/>
        <v>5.0086415210831979E-2</v>
      </c>
      <c r="DH306" s="56">
        <f t="shared" ca="1" si="275"/>
        <v>0.10017283042166396</v>
      </c>
      <c r="DI306" s="56">
        <f t="shared" ca="1" si="275"/>
        <v>0.15025924563249596</v>
      </c>
      <c r="DJ306" s="56">
        <f t="shared" ca="1" si="275"/>
        <v>0.2504320760541599</v>
      </c>
      <c r="DK306" s="82">
        <f t="shared" ca="1" si="251"/>
        <v>0.5008641521083198</v>
      </c>
      <c r="DL306" s="82">
        <f t="shared" ca="1" si="251"/>
        <v>1.0017283042166396</v>
      </c>
      <c r="DM306" s="82">
        <f t="shared" ca="1" si="251"/>
        <v>2.0034566084332792</v>
      </c>
      <c r="DN306" s="82">
        <f t="shared" ca="1" si="251"/>
        <v>4.0069132168665584</v>
      </c>
      <c r="DO306" s="56">
        <f t="shared" ca="1" si="276"/>
        <v>7.3120682879226379E-2</v>
      </c>
      <c r="DP306" s="56">
        <f t="shared" ca="1" si="276"/>
        <v>3.9607036559580956E-2</v>
      </c>
      <c r="DQ306" s="56">
        <f t="shared" ca="1" si="276"/>
        <v>2.5014970458682711E-2</v>
      </c>
      <c r="DR306" s="56">
        <f t="shared" ca="1" si="276"/>
        <v>1.7283070498726235E-2</v>
      </c>
      <c r="DS306" s="56">
        <f t="shared" ca="1" si="276"/>
        <v>1.5209102038879088E-2</v>
      </c>
      <c r="DT306" s="56">
        <f t="shared" ca="1" si="276"/>
        <v>1.5209102038879088E-2</v>
      </c>
      <c r="DU306" s="56">
        <f t="shared" ca="1" si="276"/>
        <v>1.5209102038879088E-2</v>
      </c>
      <c r="DV306" s="56">
        <f t="shared" ca="1" si="276"/>
        <v>1.5209102038879088E-2</v>
      </c>
      <c r="DW306" s="56">
        <f t="shared" ca="1" si="276"/>
        <v>1.5209102038879088E-2</v>
      </c>
      <c r="DX306" s="56">
        <f t="shared" ca="1" si="276"/>
        <v>1.5209102038879088E-2</v>
      </c>
      <c r="DY306" s="56">
        <f t="shared" ca="1" si="276"/>
        <v>1.5209102038879088E-2</v>
      </c>
      <c r="DZ306" s="56">
        <f t="shared" ca="1" si="276"/>
        <v>3.0418204077758176E-2</v>
      </c>
      <c r="EA306" s="56">
        <f t="shared" ca="1" si="276"/>
        <v>4.5627306116637262E-2</v>
      </c>
      <c r="EB306" s="56">
        <f t="shared" ca="1" si="276"/>
        <v>7.6045510194395441E-2</v>
      </c>
      <c r="EC306" s="82">
        <f t="shared" ca="1" si="255"/>
        <v>0.15209102038879088</v>
      </c>
      <c r="ED306" s="82">
        <f t="shared" ca="1" si="255"/>
        <v>0.30418204077758176</v>
      </c>
      <c r="EE306" s="82">
        <f t="shared" ca="1" si="255"/>
        <v>0.60836408155516353</v>
      </c>
      <c r="EF306" s="82">
        <f t="shared" ca="1" si="255"/>
        <v>1.2167281631103271</v>
      </c>
      <c r="EG306" s="56">
        <f t="shared" ca="1" si="277"/>
        <v>2.1156998732898648E-2</v>
      </c>
      <c r="EH306" s="56">
        <f t="shared" ca="1" si="277"/>
        <v>1.1460040980320101E-2</v>
      </c>
      <c r="EI306" s="56">
        <f t="shared" ca="1" si="277"/>
        <v>7.2379206191495373E-3</v>
      </c>
      <c r="EJ306" s="56">
        <f t="shared" ca="1" si="277"/>
        <v>5.0007451550487707E-3</v>
      </c>
      <c r="EK306" s="56">
        <f t="shared" ca="1" si="277"/>
        <v>4.4006557364429186E-3</v>
      </c>
      <c r="EL306" s="56">
        <f t="shared" ca="1" si="277"/>
        <v>4.4006557364429186E-3</v>
      </c>
      <c r="EM306" s="56">
        <f t="shared" ca="1" si="277"/>
        <v>4.4006557364429186E-3</v>
      </c>
      <c r="EN306" s="56">
        <f t="shared" ca="1" si="277"/>
        <v>4.4006557364429186E-3</v>
      </c>
      <c r="EO306" s="56">
        <f t="shared" ca="1" si="277"/>
        <v>4.4006557364429186E-3</v>
      </c>
      <c r="EP306" s="56">
        <f t="shared" ca="1" si="277"/>
        <v>4.4006557364429186E-3</v>
      </c>
      <c r="EQ306" s="56">
        <f t="shared" ca="1" si="277"/>
        <v>4.4006557364429186E-3</v>
      </c>
      <c r="ER306" s="56">
        <f t="shared" ca="1" si="277"/>
        <v>8.8013114728858373E-3</v>
      </c>
      <c r="ES306" s="56">
        <f t="shared" ca="1" si="277"/>
        <v>1.3201967209328759E-2</v>
      </c>
      <c r="ET306" s="56">
        <f t="shared" ca="1" si="277"/>
        <v>2.2003278682214598E-2</v>
      </c>
      <c r="EU306" s="82">
        <f t="shared" ca="1" si="256"/>
        <v>4.4006557364429197E-2</v>
      </c>
      <c r="EV306" s="82">
        <f t="shared" ca="1" si="256"/>
        <v>8.8013114728858394E-2</v>
      </c>
      <c r="EW306" s="82">
        <f t="shared" ca="1" si="256"/>
        <v>0.17602622945771679</v>
      </c>
      <c r="EX306" s="82">
        <f t="shared" ca="1" si="256"/>
        <v>0.35205245891543357</v>
      </c>
    </row>
    <row r="307" spans="19:154" x14ac:dyDescent="0.15">
      <c r="S307" s="56">
        <v>304</v>
      </c>
      <c r="T307" s="40">
        <f>引用信息!W326</f>
        <v>100.33756294916766</v>
      </c>
      <c r="U307" s="40">
        <f>引用信息!X326</f>
        <v>7.1376029199442801</v>
      </c>
      <c r="V307" s="40">
        <f>引用信息!Y326</f>
        <v>2.8495458028124987</v>
      </c>
      <c r="W307" s="40">
        <f>引用信息!Z326</f>
        <v>0.76447525749547396</v>
      </c>
      <c r="X307" s="40">
        <f>引用信息!AA326</f>
        <v>0.22119599294332018</v>
      </c>
      <c r="Y307" s="37">
        <f>IF(INT(求节点($J$4:$J$21,$I$4:$I$21,节奏总纲!AD307))&gt;$I$21,$I$21,INT(求节点($J$4:$J$21,$I$4:$I$21,节奏总纲!AD307)))</f>
        <v>18</v>
      </c>
      <c r="Z307" s="37">
        <f>IF(INT(求节点($J$4:$J$21,$I$4:$I$21,节奏总纲!AE307))&gt;$I$21,$I$21,INT(求节点($J$4:$J$21,$I$4:$I$21,节奏总纲!AE307)))</f>
        <v>18</v>
      </c>
      <c r="AA307" s="37">
        <f>IF(INT(求节点($J$4:$J$21,$I$4:$I$21,节奏总纲!AF307))&gt;$I$21,$I$21,INT(求节点($J$4:$J$21,$I$4:$I$21,节奏总纲!AF307)))</f>
        <v>18</v>
      </c>
      <c r="AB307" s="37">
        <f>IF(INT(求节点($J$4:$J$21,$I$4:$I$21,节奏总纲!AG307))&gt;$I$21,$I$21,INT(求节点($J$4:$J$21,$I$4:$I$21,节奏总纲!AG307)))</f>
        <v>18</v>
      </c>
      <c r="AC307" s="37">
        <f>IF(INT(求节点($J$4:$J$21,$I$4:$I$21,节奏总纲!AH307))&gt;$I$21,$I$21,INT(求节点($J$4:$J$21,$I$4:$I$21,节奏总纲!AH307)))</f>
        <v>18</v>
      </c>
      <c r="AD307" s="56">
        <f>('[2]功能-行军令'!F$7+'[2]功能-行军令'!F$14+24*60/'[2]功能-行军令'!$F$18)*'[2]功能-行军令'!$AJ$7</f>
        <v>27.599999999999998</v>
      </c>
      <c r="AE307" s="56">
        <f>('[2]功能-行军令'!G$7+'[2]功能-行军令'!G$14+24*60/'[2]功能-行军令'!$F$18)*'[2]功能-行军令'!$AJ$7</f>
        <v>40.199999999999996</v>
      </c>
      <c r="AF307" s="56">
        <f>('[2]功能-行军令'!H$7+'[2]功能-行军令'!H$14+24*60/'[2]功能-行军令'!$F$18)*'[2]功能-行军令'!$AJ$7</f>
        <v>54.6</v>
      </c>
      <c r="AG307" s="56">
        <f>('[2]功能-行军令'!I$7+'[2]功能-行军令'!I$14+24*60/'[2]功能-行军令'!$F$18)*'[2]功能-行军令'!$AJ$7</f>
        <v>61.8</v>
      </c>
      <c r="AH307" s="56">
        <f>('[2]功能-行军令'!J$7+'[2]功能-行军令'!J$14+24*60/'[2]功能-行军令'!$F$18)*'[2]功能-行军令'!$AJ$7</f>
        <v>61.8</v>
      </c>
      <c r="AI307" s="56"/>
      <c r="AK307" s="56"/>
      <c r="AL307" s="56">
        <v>304</v>
      </c>
      <c r="AM307" s="28">
        <f t="shared" ca="1" si="278"/>
        <v>5.0349970136761044</v>
      </c>
      <c r="AN307" s="28">
        <f t="shared" ca="1" si="278"/>
        <v>2.7272900490745564</v>
      </c>
      <c r="AO307" s="28">
        <f t="shared" ca="1" si="278"/>
        <v>1.7224989783628777</v>
      </c>
      <c r="AP307" s="28">
        <f t="shared" ca="1" si="278"/>
        <v>1.1900902032325333</v>
      </c>
      <c r="AQ307" s="28">
        <f t="shared" ca="1" si="278"/>
        <v>1.0472793788446297</v>
      </c>
      <c r="AR307" s="28">
        <f t="shared" ca="1" si="278"/>
        <v>1.0472793788446297</v>
      </c>
      <c r="AS307" s="28">
        <f t="shared" ca="1" si="278"/>
        <v>1.0472793788446297</v>
      </c>
      <c r="AT307" s="28">
        <f t="shared" ca="1" si="278"/>
        <v>1.0472793788446297</v>
      </c>
      <c r="AU307" s="28">
        <f t="shared" ca="1" si="271"/>
        <v>1.0472793788446297</v>
      </c>
      <c r="AV307" s="28">
        <f t="shared" ca="1" si="272"/>
        <v>1.0472793788446297</v>
      </c>
      <c r="AW307" s="28">
        <f t="shared" ca="1" si="272"/>
        <v>1.0472793788446297</v>
      </c>
      <c r="AX307" s="28">
        <f t="shared" ca="1" si="272"/>
        <v>2.0945587576892595</v>
      </c>
      <c r="AY307" s="28">
        <f t="shared" ca="1" si="272"/>
        <v>3.1418381365338881</v>
      </c>
      <c r="AZ307" s="28">
        <f t="shared" ca="1" si="272"/>
        <v>5.2363968942231471</v>
      </c>
      <c r="BA307" s="28">
        <f t="shared" ca="1" si="245"/>
        <v>10.472793788446294</v>
      </c>
      <c r="BB307" s="28">
        <f t="shared" ca="1" si="245"/>
        <v>20.945587576892589</v>
      </c>
      <c r="BC307" s="28">
        <f t="shared" ca="1" si="245"/>
        <v>41.891175153785177</v>
      </c>
      <c r="BD307" s="28">
        <f t="shared" ca="1" si="245"/>
        <v>83.782350307570354</v>
      </c>
      <c r="BE307" s="28"/>
      <c r="BF307" s="28">
        <f t="shared" ca="1" si="243"/>
        <v>185.57053251139916</v>
      </c>
      <c r="BG307" s="28"/>
      <c r="BI307" s="28"/>
      <c r="BJ307" s="28"/>
      <c r="BK307" s="28"/>
      <c r="BL307" s="56">
        <v>304</v>
      </c>
      <c r="BM307" s="56">
        <f t="shared" ca="1" si="273"/>
        <v>4.2604872883031195</v>
      </c>
      <c r="BN307" s="56">
        <f t="shared" ca="1" si="273"/>
        <v>2.3077639478308565</v>
      </c>
      <c r="BO307" s="56">
        <f t="shared" ca="1" si="273"/>
        <v>1.457535124945804</v>
      </c>
      <c r="BP307" s="56">
        <f t="shared" ca="1" si="273"/>
        <v>1.0070242681443735</v>
      </c>
      <c r="BQ307" s="56">
        <f t="shared" ca="1" si="273"/>
        <v>0.88618135596704883</v>
      </c>
      <c r="BR307" s="56">
        <f t="shared" ca="1" si="273"/>
        <v>0.88618135596704883</v>
      </c>
      <c r="BS307" s="56">
        <f t="shared" ca="1" si="273"/>
        <v>0.88618135596704883</v>
      </c>
      <c r="BT307" s="56">
        <f t="shared" ca="1" si="273"/>
        <v>0.88618135596704883</v>
      </c>
      <c r="BU307" s="56">
        <f t="shared" ca="1" si="273"/>
        <v>0.88618135596704883</v>
      </c>
      <c r="BV307" s="56">
        <f t="shared" ca="1" si="273"/>
        <v>0.88618135596704883</v>
      </c>
      <c r="BW307" s="56">
        <f t="shared" ca="1" si="273"/>
        <v>0.88618135596704883</v>
      </c>
      <c r="BX307" s="56">
        <f t="shared" ca="1" si="273"/>
        <v>1.7723627119340977</v>
      </c>
      <c r="BY307" s="56">
        <f t="shared" ca="1" si="273"/>
        <v>2.6585440679011456</v>
      </c>
      <c r="BZ307" s="56">
        <f t="shared" ca="1" si="273"/>
        <v>4.4309067798352437</v>
      </c>
      <c r="CA307" s="82">
        <f t="shared" ca="1" si="247"/>
        <v>8.8618135596704875</v>
      </c>
      <c r="CB307" s="82">
        <f t="shared" ca="1" si="247"/>
        <v>17.723627119340975</v>
      </c>
      <c r="CC307" s="82">
        <f t="shared" ca="1" si="247"/>
        <v>35.44725423868195</v>
      </c>
      <c r="CD307" s="82">
        <f t="shared" ca="1" si="247"/>
        <v>70.8945084773639</v>
      </c>
      <c r="CE307" s="56">
        <f t="shared" ca="1" si="274"/>
        <v>0.44143328827963085</v>
      </c>
      <c r="CF307" s="56">
        <f t="shared" ca="1" si="274"/>
        <v>0.23910969781813338</v>
      </c>
      <c r="CG307" s="56">
        <f t="shared" ca="1" si="274"/>
        <v>0.15101665125355793</v>
      </c>
      <c r="CH307" s="56">
        <f t="shared" ca="1" si="274"/>
        <v>0.10433877722973091</v>
      </c>
      <c r="CI307" s="56">
        <f t="shared" ca="1" si="274"/>
        <v>9.1818123962163212E-2</v>
      </c>
      <c r="CJ307" s="56">
        <f t="shared" ca="1" si="274"/>
        <v>9.1818123962163212E-2</v>
      </c>
      <c r="CK307" s="56">
        <f t="shared" ca="1" si="274"/>
        <v>9.1818123962163212E-2</v>
      </c>
      <c r="CL307" s="56">
        <f t="shared" ca="1" si="274"/>
        <v>9.1818123962163212E-2</v>
      </c>
      <c r="CM307" s="56">
        <f t="shared" ca="1" si="274"/>
        <v>9.1818123962163212E-2</v>
      </c>
      <c r="CN307" s="56">
        <f t="shared" ca="1" si="274"/>
        <v>9.1818123962163212E-2</v>
      </c>
      <c r="CO307" s="56">
        <f t="shared" ca="1" si="274"/>
        <v>9.1818123962163212E-2</v>
      </c>
      <c r="CP307" s="56">
        <f t="shared" ca="1" si="274"/>
        <v>0.18363624792432642</v>
      </c>
      <c r="CQ307" s="56">
        <f t="shared" ca="1" si="274"/>
        <v>0.27545437188648958</v>
      </c>
      <c r="CR307" s="56">
        <f t="shared" ca="1" si="274"/>
        <v>0.45909061981081606</v>
      </c>
      <c r="CS307" s="82">
        <f t="shared" ca="1" si="249"/>
        <v>0.91818123962163212</v>
      </c>
      <c r="CT307" s="82">
        <f t="shared" ca="1" si="249"/>
        <v>1.8363624792432642</v>
      </c>
      <c r="CU307" s="82">
        <f t="shared" ca="1" si="249"/>
        <v>3.6727249584865285</v>
      </c>
      <c r="CV307" s="82">
        <f t="shared" ca="1" si="249"/>
        <v>7.3454499169730569</v>
      </c>
      <c r="CW307" s="56">
        <f t="shared" ca="1" si="275"/>
        <v>0.23936184743624989</v>
      </c>
      <c r="CX307" s="56">
        <f t="shared" ca="1" si="275"/>
        <v>0.12965433402796869</v>
      </c>
      <c r="CY307" s="56">
        <f t="shared" ca="1" si="275"/>
        <v>8.1886947807138122E-2</v>
      </c>
      <c r="CZ307" s="56">
        <f t="shared" ca="1" si="275"/>
        <v>5.6576436666749962E-2</v>
      </c>
      <c r="DA307" s="56">
        <f t="shared" ca="1" si="275"/>
        <v>4.9787264266739975E-2</v>
      </c>
      <c r="DB307" s="56">
        <f t="shared" ca="1" si="275"/>
        <v>4.9787264266739975E-2</v>
      </c>
      <c r="DC307" s="56">
        <f t="shared" ca="1" si="275"/>
        <v>4.9787264266739975E-2</v>
      </c>
      <c r="DD307" s="56">
        <f t="shared" ca="1" si="275"/>
        <v>4.9787264266739975E-2</v>
      </c>
      <c r="DE307" s="56">
        <f t="shared" ca="1" si="275"/>
        <v>4.9787264266739975E-2</v>
      </c>
      <c r="DF307" s="56">
        <f t="shared" ca="1" si="275"/>
        <v>4.9787264266739975E-2</v>
      </c>
      <c r="DG307" s="56">
        <f t="shared" ca="1" si="275"/>
        <v>4.9787264266739975E-2</v>
      </c>
      <c r="DH307" s="56">
        <f t="shared" ca="1" si="275"/>
        <v>9.957452853347995E-2</v>
      </c>
      <c r="DI307" s="56">
        <f t="shared" ca="1" si="275"/>
        <v>0.14936179280021991</v>
      </c>
      <c r="DJ307" s="56">
        <f t="shared" ca="1" si="275"/>
        <v>0.24893632133369989</v>
      </c>
      <c r="DK307" s="82">
        <f t="shared" ca="1" si="251"/>
        <v>0.49787264266739978</v>
      </c>
      <c r="DL307" s="82">
        <f t="shared" ca="1" si="251"/>
        <v>0.99574528533479956</v>
      </c>
      <c r="DM307" s="82">
        <f t="shared" ca="1" si="251"/>
        <v>1.9914905706695991</v>
      </c>
      <c r="DN307" s="82">
        <f t="shared" ca="1" si="251"/>
        <v>3.9829811413391982</v>
      </c>
      <c r="DO307" s="56">
        <f t="shared" ca="1" si="276"/>
        <v>7.2683955251108143E-2</v>
      </c>
      <c r="DP307" s="56">
        <f t="shared" ca="1" si="276"/>
        <v>3.9370475761016911E-2</v>
      </c>
      <c r="DQ307" s="56">
        <f t="shared" ca="1" si="276"/>
        <v>2.4865563638536994E-2</v>
      </c>
      <c r="DR307" s="56">
        <f t="shared" ca="1" si="276"/>
        <v>1.7179843968443739E-2</v>
      </c>
      <c r="DS307" s="56">
        <f t="shared" ca="1" si="276"/>
        <v>1.5118262692230494E-2</v>
      </c>
      <c r="DT307" s="56">
        <f t="shared" ca="1" si="276"/>
        <v>1.5118262692230494E-2</v>
      </c>
      <c r="DU307" s="56">
        <f t="shared" ca="1" si="276"/>
        <v>1.5118262692230494E-2</v>
      </c>
      <c r="DV307" s="56">
        <f t="shared" ca="1" si="276"/>
        <v>1.5118262692230494E-2</v>
      </c>
      <c r="DW307" s="56">
        <f t="shared" ca="1" si="276"/>
        <v>1.5118262692230494E-2</v>
      </c>
      <c r="DX307" s="56">
        <f t="shared" ca="1" si="276"/>
        <v>1.5118262692230494E-2</v>
      </c>
      <c r="DY307" s="56">
        <f t="shared" ca="1" si="276"/>
        <v>1.5118262692230494E-2</v>
      </c>
      <c r="DZ307" s="56">
        <f t="shared" ca="1" si="276"/>
        <v>3.0236525384460988E-2</v>
      </c>
      <c r="EA307" s="56">
        <f t="shared" ca="1" si="276"/>
        <v>4.5354788076691473E-2</v>
      </c>
      <c r="EB307" s="56">
        <f t="shared" ca="1" si="276"/>
        <v>7.5591313461152471E-2</v>
      </c>
      <c r="EC307" s="82">
        <f t="shared" ca="1" si="255"/>
        <v>0.15118262692230494</v>
      </c>
      <c r="ED307" s="82">
        <f t="shared" ca="1" si="255"/>
        <v>0.30236525384460988</v>
      </c>
      <c r="EE307" s="82">
        <f t="shared" ca="1" si="255"/>
        <v>0.60473050768921977</v>
      </c>
      <c r="EF307" s="82">
        <f t="shared" ca="1" si="255"/>
        <v>1.2094610153784395</v>
      </c>
      <c r="EG307" s="56">
        <f t="shared" ca="1" si="277"/>
        <v>2.1030634405995671E-2</v>
      </c>
      <c r="EH307" s="56">
        <f t="shared" ca="1" si="277"/>
        <v>1.1391593636580988E-2</v>
      </c>
      <c r="EI307" s="56">
        <f t="shared" ca="1" si="277"/>
        <v>7.1946907178406239E-3</v>
      </c>
      <c r="EJ307" s="56">
        <f t="shared" ca="1" si="277"/>
        <v>4.9708772232353393E-3</v>
      </c>
      <c r="EK307" s="56">
        <f t="shared" ca="1" si="277"/>
        <v>4.3743719564470996E-3</v>
      </c>
      <c r="EL307" s="56">
        <f t="shared" ca="1" si="277"/>
        <v>4.3743719564470996E-3</v>
      </c>
      <c r="EM307" s="56">
        <f t="shared" ca="1" si="277"/>
        <v>4.3743719564470996E-3</v>
      </c>
      <c r="EN307" s="56">
        <f t="shared" ca="1" si="277"/>
        <v>4.3743719564470996E-3</v>
      </c>
      <c r="EO307" s="56">
        <f t="shared" ca="1" si="277"/>
        <v>4.3743719564470996E-3</v>
      </c>
      <c r="EP307" s="56">
        <f t="shared" ca="1" si="277"/>
        <v>4.3743719564470996E-3</v>
      </c>
      <c r="EQ307" s="56">
        <f t="shared" ca="1" si="277"/>
        <v>4.3743719564470996E-3</v>
      </c>
      <c r="ER307" s="56">
        <f t="shared" ca="1" si="277"/>
        <v>8.7487439128941993E-3</v>
      </c>
      <c r="ES307" s="56">
        <f t="shared" ca="1" si="277"/>
        <v>1.3123115869341298E-2</v>
      </c>
      <c r="ET307" s="56">
        <f t="shared" ca="1" si="277"/>
        <v>2.1871859782235499E-2</v>
      </c>
      <c r="EU307" s="82">
        <f t="shared" ca="1" si="256"/>
        <v>4.3743719564470998E-2</v>
      </c>
      <c r="EV307" s="82">
        <f t="shared" ca="1" si="256"/>
        <v>8.7487439128941996E-2</v>
      </c>
      <c r="EW307" s="82">
        <f t="shared" ca="1" si="256"/>
        <v>0.17497487825788399</v>
      </c>
      <c r="EX307" s="82">
        <f t="shared" ca="1" si="256"/>
        <v>0.34994975651576798</v>
      </c>
    </row>
    <row r="308" spans="19:154" x14ac:dyDescent="0.15">
      <c r="S308" s="56">
        <v>305</v>
      </c>
      <c r="T308" s="40">
        <f>引用信息!W327</f>
        <v>99.734676304837905</v>
      </c>
      <c r="U308" s="40">
        <f>引用信息!X327</f>
        <v>7.0947160354467611</v>
      </c>
      <c r="V308" s="40">
        <f>引用信息!Y327</f>
        <v>2.832424068374999</v>
      </c>
      <c r="W308" s="40">
        <f>引用信息!Z327</f>
        <v>0.75988184393112357</v>
      </c>
      <c r="X308" s="40">
        <f>引用信息!AA327</f>
        <v>0.21986691830760924</v>
      </c>
      <c r="Y308" s="37">
        <f>IF(INT(求节点($J$4:$J$21,$I$4:$I$21,节奏总纲!AD308))&gt;$I$21,$I$21,INT(求节点($J$4:$J$21,$I$4:$I$21,节奏总纲!AD308)))</f>
        <v>18</v>
      </c>
      <c r="Z308" s="37">
        <f>IF(INT(求节点($J$4:$J$21,$I$4:$I$21,节奏总纲!AE308))&gt;$I$21,$I$21,INT(求节点($J$4:$J$21,$I$4:$I$21,节奏总纲!AE308)))</f>
        <v>18</v>
      </c>
      <c r="AA308" s="37">
        <f>IF(INT(求节点($J$4:$J$21,$I$4:$I$21,节奏总纲!AF308))&gt;$I$21,$I$21,INT(求节点($J$4:$J$21,$I$4:$I$21,节奏总纲!AF308)))</f>
        <v>18</v>
      </c>
      <c r="AB308" s="37">
        <f>IF(INT(求节点($J$4:$J$21,$I$4:$I$21,节奏总纲!AG308))&gt;$I$21,$I$21,INT(求节点($J$4:$J$21,$I$4:$I$21,节奏总纲!AG308)))</f>
        <v>18</v>
      </c>
      <c r="AC308" s="37">
        <f>IF(INT(求节点($J$4:$J$21,$I$4:$I$21,节奏总纲!AH308))&gt;$I$21,$I$21,INT(求节点($J$4:$J$21,$I$4:$I$21,节奏总纲!AH308)))</f>
        <v>18</v>
      </c>
      <c r="AD308" s="56">
        <f>('[2]功能-行军令'!F$7+'[2]功能-行军令'!F$14+24*60/'[2]功能-行军令'!$F$18)*'[2]功能-行军令'!$AJ$7</f>
        <v>27.599999999999998</v>
      </c>
      <c r="AE308" s="56">
        <f>('[2]功能-行军令'!G$7+'[2]功能-行军令'!G$14+24*60/'[2]功能-行军令'!$F$18)*'[2]功能-行军令'!$AJ$7</f>
        <v>40.199999999999996</v>
      </c>
      <c r="AF308" s="56">
        <f>('[2]功能-行军令'!H$7+'[2]功能-行军令'!H$14+24*60/'[2]功能-行军令'!$F$18)*'[2]功能-行军令'!$AJ$7</f>
        <v>54.6</v>
      </c>
      <c r="AG308" s="56">
        <f>('[2]功能-行军令'!I$7+'[2]功能-行军令'!I$14+24*60/'[2]功能-行军令'!$F$18)*'[2]功能-行军令'!$AJ$7</f>
        <v>61.8</v>
      </c>
      <c r="AH308" s="56">
        <f>('[2]功能-行军令'!J$7+'[2]功能-行军令'!J$14+24*60/'[2]功能-行军令'!$F$18)*'[2]功能-行军令'!$AJ$7</f>
        <v>61.8</v>
      </c>
      <c r="AI308" s="56"/>
      <c r="AK308" s="56"/>
      <c r="AL308" s="56">
        <v>305</v>
      </c>
      <c r="AM308" s="28">
        <f t="shared" ca="1" si="278"/>
        <v>5.004743812735561</v>
      </c>
      <c r="AN308" s="28">
        <f t="shared" ca="1" si="278"/>
        <v>2.7109028985650956</v>
      </c>
      <c r="AO308" s="28">
        <f t="shared" ca="1" si="278"/>
        <v>1.7121491990937447</v>
      </c>
      <c r="AP308" s="28">
        <f t="shared" ca="1" si="278"/>
        <v>1.182939446646587</v>
      </c>
      <c r="AQ308" s="28">
        <f t="shared" ca="1" si="278"/>
        <v>1.0409867130489965</v>
      </c>
      <c r="AR308" s="28">
        <f t="shared" ca="1" si="278"/>
        <v>1.0409867130489965</v>
      </c>
      <c r="AS308" s="28">
        <f t="shared" ca="1" si="278"/>
        <v>1.0409867130489965</v>
      </c>
      <c r="AT308" s="28">
        <f t="shared" ca="1" si="278"/>
        <v>1.0409867130489965</v>
      </c>
      <c r="AU308" s="28">
        <f t="shared" ca="1" si="271"/>
        <v>1.0409867130489965</v>
      </c>
      <c r="AV308" s="28">
        <f t="shared" ca="1" si="272"/>
        <v>1.0409867130489965</v>
      </c>
      <c r="AW308" s="28">
        <f t="shared" ca="1" si="272"/>
        <v>1.0409867130489965</v>
      </c>
      <c r="AX308" s="28">
        <f t="shared" ca="1" si="272"/>
        <v>2.081973426097993</v>
      </c>
      <c r="AY308" s="28">
        <f t="shared" ca="1" si="272"/>
        <v>3.1229601391469899</v>
      </c>
      <c r="AZ308" s="28">
        <f t="shared" ca="1" si="272"/>
        <v>5.2049335652449829</v>
      </c>
      <c r="BA308" s="28">
        <f t="shared" ca="1" si="245"/>
        <v>10.409867130489966</v>
      </c>
      <c r="BB308" s="28">
        <f t="shared" ca="1" si="245"/>
        <v>20.819734260979931</v>
      </c>
      <c r="BC308" s="28">
        <f t="shared" ca="1" si="245"/>
        <v>41.639468521959863</v>
      </c>
      <c r="BD308" s="28">
        <f t="shared" ca="1" si="245"/>
        <v>83.278937043919726</v>
      </c>
      <c r="BE308" s="28"/>
      <c r="BF308" s="28">
        <f t="shared" ca="1" si="243"/>
        <v>184.45551643622343</v>
      </c>
      <c r="BG308" s="28"/>
      <c r="BI308" s="28"/>
      <c r="BJ308" s="28"/>
      <c r="BK308" s="28"/>
      <c r="BL308" s="56">
        <v>305</v>
      </c>
      <c r="BM308" s="56">
        <f t="shared" ca="1" si="273"/>
        <v>4.2348877938669638</v>
      </c>
      <c r="BN308" s="56">
        <f t="shared" ca="1" si="273"/>
        <v>2.2938975550112719</v>
      </c>
      <c r="BO308" s="56">
        <f t="shared" ca="1" si="273"/>
        <v>1.4487774031650138</v>
      </c>
      <c r="BP308" s="56">
        <f t="shared" ca="1" si="273"/>
        <v>1.000973478550373</v>
      </c>
      <c r="BQ308" s="56">
        <f t="shared" ca="1" si="273"/>
        <v>0.88085666112432837</v>
      </c>
      <c r="BR308" s="56">
        <f t="shared" ca="1" si="273"/>
        <v>0.88085666112432837</v>
      </c>
      <c r="BS308" s="56">
        <f t="shared" ca="1" si="273"/>
        <v>0.88085666112432837</v>
      </c>
      <c r="BT308" s="56">
        <f t="shared" ca="1" si="273"/>
        <v>0.88085666112432837</v>
      </c>
      <c r="BU308" s="56">
        <f t="shared" ca="1" si="273"/>
        <v>0.88085666112432837</v>
      </c>
      <c r="BV308" s="56">
        <f t="shared" ca="1" si="273"/>
        <v>0.88085666112432837</v>
      </c>
      <c r="BW308" s="56">
        <f t="shared" ca="1" si="273"/>
        <v>0.88085666112432837</v>
      </c>
      <c r="BX308" s="56">
        <f t="shared" ca="1" si="273"/>
        <v>1.7617133222486567</v>
      </c>
      <c r="BY308" s="56">
        <f t="shared" ca="1" si="273"/>
        <v>2.6425699833729848</v>
      </c>
      <c r="BZ308" s="56">
        <f t="shared" ca="1" si="273"/>
        <v>4.4042833056216413</v>
      </c>
      <c r="CA308" s="82">
        <f t="shared" ca="1" si="247"/>
        <v>8.8085666112432826</v>
      </c>
      <c r="CB308" s="82">
        <f t="shared" ca="1" si="247"/>
        <v>17.617133222486565</v>
      </c>
      <c r="CC308" s="82">
        <f t="shared" ca="1" si="247"/>
        <v>35.23426644497313</v>
      </c>
      <c r="CD308" s="82">
        <f t="shared" ca="1" si="247"/>
        <v>70.46853288994626</v>
      </c>
      <c r="CE308" s="56">
        <f t="shared" ca="1" si="274"/>
        <v>0.43878089942301507</v>
      </c>
      <c r="CF308" s="56">
        <f t="shared" ca="1" si="274"/>
        <v>0.23767298718746652</v>
      </c>
      <c r="CG308" s="56">
        <f t="shared" ca="1" si="274"/>
        <v>0.15010925506576833</v>
      </c>
      <c r="CH308" s="56">
        <f t="shared" ca="1" si="274"/>
        <v>0.10371184895453082</v>
      </c>
      <c r="CI308" s="56">
        <f t="shared" ca="1" si="274"/>
        <v>9.1266427079987139E-2</v>
      </c>
      <c r="CJ308" s="56">
        <f t="shared" ca="1" si="274"/>
        <v>9.1266427079987139E-2</v>
      </c>
      <c r="CK308" s="56">
        <f t="shared" ca="1" si="274"/>
        <v>9.1266427079987139E-2</v>
      </c>
      <c r="CL308" s="56">
        <f t="shared" ca="1" si="274"/>
        <v>9.1266427079987139E-2</v>
      </c>
      <c r="CM308" s="56">
        <f t="shared" ca="1" si="274"/>
        <v>9.1266427079987139E-2</v>
      </c>
      <c r="CN308" s="56">
        <f t="shared" ca="1" si="274"/>
        <v>9.1266427079987139E-2</v>
      </c>
      <c r="CO308" s="56">
        <f t="shared" ca="1" si="274"/>
        <v>9.1266427079987139E-2</v>
      </c>
      <c r="CP308" s="56">
        <f t="shared" ca="1" si="274"/>
        <v>0.18253285415997428</v>
      </c>
      <c r="CQ308" s="56">
        <f t="shared" ca="1" si="274"/>
        <v>0.27379928123996139</v>
      </c>
      <c r="CR308" s="56">
        <f t="shared" ca="1" si="274"/>
        <v>0.45633213539993567</v>
      </c>
      <c r="CS308" s="82">
        <f t="shared" ca="1" si="249"/>
        <v>0.91266427079987134</v>
      </c>
      <c r="CT308" s="82">
        <f t="shared" ca="1" si="249"/>
        <v>1.8253285415997427</v>
      </c>
      <c r="CU308" s="82">
        <f t="shared" ca="1" si="249"/>
        <v>3.6506570831994853</v>
      </c>
      <c r="CV308" s="82">
        <f t="shared" ca="1" si="249"/>
        <v>7.3013141663989707</v>
      </c>
      <c r="CW308" s="56">
        <f t="shared" ca="1" si="275"/>
        <v>0.23792362174349993</v>
      </c>
      <c r="CX308" s="56">
        <f t="shared" ca="1" si="275"/>
        <v>0.12887529511106247</v>
      </c>
      <c r="CY308" s="56">
        <f t="shared" ca="1" si="275"/>
        <v>8.1394923228039442E-2</v>
      </c>
      <c r="CZ308" s="56">
        <f t="shared" ca="1" si="275"/>
        <v>5.6236492412099971E-2</v>
      </c>
      <c r="DA308" s="56">
        <f t="shared" ca="1" si="275"/>
        <v>4.9488113322647985E-2</v>
      </c>
      <c r="DB308" s="56">
        <f t="shared" ca="1" si="275"/>
        <v>4.9488113322647985E-2</v>
      </c>
      <c r="DC308" s="56">
        <f t="shared" ca="1" si="275"/>
        <v>4.9488113322647985E-2</v>
      </c>
      <c r="DD308" s="56">
        <f t="shared" ca="1" si="275"/>
        <v>4.9488113322647985E-2</v>
      </c>
      <c r="DE308" s="56">
        <f t="shared" ca="1" si="275"/>
        <v>4.9488113322647985E-2</v>
      </c>
      <c r="DF308" s="56">
        <f t="shared" ca="1" si="275"/>
        <v>4.9488113322647985E-2</v>
      </c>
      <c r="DG308" s="56">
        <f t="shared" ca="1" si="275"/>
        <v>4.9488113322647985E-2</v>
      </c>
      <c r="DH308" s="56">
        <f t="shared" ca="1" si="275"/>
        <v>9.897622664529597E-2</v>
      </c>
      <c r="DI308" s="56">
        <f t="shared" ca="1" si="275"/>
        <v>0.14846433996794395</v>
      </c>
      <c r="DJ308" s="56">
        <f t="shared" ca="1" si="275"/>
        <v>0.24744056661323993</v>
      </c>
      <c r="DK308" s="82">
        <f t="shared" ca="1" si="251"/>
        <v>0.49488113322647986</v>
      </c>
      <c r="DL308" s="82">
        <f t="shared" ca="1" si="251"/>
        <v>0.98976226645295973</v>
      </c>
      <c r="DM308" s="82">
        <f t="shared" ca="1" si="251"/>
        <v>1.9795245329059195</v>
      </c>
      <c r="DN308" s="82">
        <f t="shared" ca="1" si="251"/>
        <v>3.9590490658118389</v>
      </c>
      <c r="DO308" s="56">
        <f t="shared" ca="1" si="276"/>
        <v>7.2247227622989907E-2</v>
      </c>
      <c r="DP308" s="56">
        <f t="shared" ca="1" si="276"/>
        <v>3.9133914962452866E-2</v>
      </c>
      <c r="DQ308" s="56">
        <f t="shared" ca="1" si="276"/>
        <v>2.4716156818391281E-2</v>
      </c>
      <c r="DR308" s="56">
        <f t="shared" ca="1" si="276"/>
        <v>1.7076617438161249E-2</v>
      </c>
      <c r="DS308" s="56">
        <f t="shared" ca="1" si="276"/>
        <v>1.50274233455819E-2</v>
      </c>
      <c r="DT308" s="56">
        <f t="shared" ca="1" si="276"/>
        <v>1.50274233455819E-2</v>
      </c>
      <c r="DU308" s="56">
        <f t="shared" ca="1" si="276"/>
        <v>1.50274233455819E-2</v>
      </c>
      <c r="DV308" s="56">
        <f t="shared" ca="1" si="276"/>
        <v>1.50274233455819E-2</v>
      </c>
      <c r="DW308" s="56">
        <f t="shared" ca="1" si="276"/>
        <v>1.50274233455819E-2</v>
      </c>
      <c r="DX308" s="56">
        <f t="shared" ca="1" si="276"/>
        <v>1.50274233455819E-2</v>
      </c>
      <c r="DY308" s="56">
        <f t="shared" ca="1" si="276"/>
        <v>1.50274233455819E-2</v>
      </c>
      <c r="DZ308" s="56">
        <f t="shared" ca="1" si="276"/>
        <v>3.0054846691163799E-2</v>
      </c>
      <c r="EA308" s="56">
        <f t="shared" ca="1" si="276"/>
        <v>4.5082270036745697E-2</v>
      </c>
      <c r="EB308" s="56">
        <f t="shared" ca="1" si="276"/>
        <v>7.51371167279095E-2</v>
      </c>
      <c r="EC308" s="82">
        <f t="shared" ca="1" si="255"/>
        <v>0.150274233455819</v>
      </c>
      <c r="ED308" s="82">
        <f t="shared" ca="1" si="255"/>
        <v>0.300548466911638</v>
      </c>
      <c r="EE308" s="82">
        <f t="shared" ca="1" si="255"/>
        <v>0.601096933823276</v>
      </c>
      <c r="EF308" s="82">
        <f t="shared" ca="1" si="255"/>
        <v>1.202193867646552</v>
      </c>
      <c r="EG308" s="56">
        <f t="shared" ca="1" si="277"/>
        <v>2.0904270079092693E-2</v>
      </c>
      <c r="EH308" s="56">
        <f t="shared" ca="1" si="277"/>
        <v>1.1323146292841875E-2</v>
      </c>
      <c r="EI308" s="56">
        <f t="shared" ca="1" si="277"/>
        <v>7.1514608165317104E-3</v>
      </c>
      <c r="EJ308" s="56">
        <f t="shared" ca="1" si="277"/>
        <v>4.9410092914219089E-3</v>
      </c>
      <c r="EK308" s="56">
        <f t="shared" ca="1" si="277"/>
        <v>4.3480881764512798E-3</v>
      </c>
      <c r="EL308" s="56">
        <f t="shared" ca="1" si="277"/>
        <v>4.3480881764512798E-3</v>
      </c>
      <c r="EM308" s="56">
        <f t="shared" ca="1" si="277"/>
        <v>4.3480881764512798E-3</v>
      </c>
      <c r="EN308" s="56">
        <f t="shared" ca="1" si="277"/>
        <v>4.3480881764512798E-3</v>
      </c>
      <c r="EO308" s="56">
        <f t="shared" ca="1" si="277"/>
        <v>4.3480881764512798E-3</v>
      </c>
      <c r="EP308" s="56">
        <f t="shared" ca="1" si="277"/>
        <v>4.3480881764512798E-3</v>
      </c>
      <c r="EQ308" s="56">
        <f t="shared" ca="1" si="277"/>
        <v>4.3480881764512798E-3</v>
      </c>
      <c r="ER308" s="56">
        <f t="shared" ca="1" si="277"/>
        <v>8.6961763529025595E-3</v>
      </c>
      <c r="ES308" s="56">
        <f t="shared" ca="1" si="277"/>
        <v>1.3044264529353838E-2</v>
      </c>
      <c r="ET308" s="56">
        <f t="shared" ca="1" si="277"/>
        <v>2.17404408822564E-2</v>
      </c>
      <c r="EU308" s="82">
        <f t="shared" ca="1" si="256"/>
        <v>4.3480881764512799E-2</v>
      </c>
      <c r="EV308" s="82">
        <f t="shared" ca="1" si="256"/>
        <v>8.6961763529025599E-2</v>
      </c>
      <c r="EW308" s="82">
        <f t="shared" ca="1" si="256"/>
        <v>0.1739235270580512</v>
      </c>
      <c r="EX308" s="82">
        <f t="shared" ca="1" si="256"/>
        <v>0.34784705411610239</v>
      </c>
    </row>
    <row r="309" spans="19:154" x14ac:dyDescent="0.15">
      <c r="S309" s="56">
        <v>306</v>
      </c>
      <c r="T309" s="40">
        <f>引用信息!W328</f>
        <v>99.131789660508119</v>
      </c>
      <c r="U309" s="40">
        <f>引用信息!X328</f>
        <v>7.0518291509492403</v>
      </c>
      <c r="V309" s="40">
        <f>引用信息!Y328</f>
        <v>2.8153023339374985</v>
      </c>
      <c r="W309" s="40">
        <f>引用信息!Z328</f>
        <v>0.75528843036677296</v>
      </c>
      <c r="X309" s="40">
        <f>引用信息!AA328</f>
        <v>0.2185378436718983</v>
      </c>
      <c r="Y309" s="37">
        <f>IF(INT(求节点($J$4:$J$21,$I$4:$I$21,节奏总纲!AD309))&gt;$I$21,$I$21,INT(求节点($J$4:$J$21,$I$4:$I$21,节奏总纲!AD309)))</f>
        <v>18</v>
      </c>
      <c r="Z309" s="37">
        <f>IF(INT(求节点($J$4:$J$21,$I$4:$I$21,节奏总纲!AE309))&gt;$I$21,$I$21,INT(求节点($J$4:$J$21,$I$4:$I$21,节奏总纲!AE309)))</f>
        <v>18</v>
      </c>
      <c r="AA309" s="37">
        <f>IF(INT(求节点($J$4:$J$21,$I$4:$I$21,节奏总纲!AF309))&gt;$I$21,$I$21,INT(求节点($J$4:$J$21,$I$4:$I$21,节奏总纲!AF309)))</f>
        <v>18</v>
      </c>
      <c r="AB309" s="37">
        <f>IF(INT(求节点($J$4:$J$21,$I$4:$I$21,节奏总纲!AG309))&gt;$I$21,$I$21,INT(求节点($J$4:$J$21,$I$4:$I$21,节奏总纲!AG309)))</f>
        <v>18</v>
      </c>
      <c r="AC309" s="37">
        <f>IF(INT(求节点($J$4:$J$21,$I$4:$I$21,节奏总纲!AH309))&gt;$I$21,$I$21,INT(求节点($J$4:$J$21,$I$4:$I$21,节奏总纲!AH309)))</f>
        <v>18</v>
      </c>
      <c r="AD309" s="56">
        <f>('[2]功能-行军令'!F$7+'[2]功能-行军令'!F$14+24*60/'[2]功能-行军令'!$F$18)*'[2]功能-行军令'!$AJ$7</f>
        <v>27.599999999999998</v>
      </c>
      <c r="AE309" s="56">
        <f>('[2]功能-行军令'!G$7+'[2]功能-行军令'!G$14+24*60/'[2]功能-行军令'!$F$18)*'[2]功能-行军令'!$AJ$7</f>
        <v>40.199999999999996</v>
      </c>
      <c r="AF309" s="56">
        <f>('[2]功能-行军令'!H$7+'[2]功能-行军令'!H$14+24*60/'[2]功能-行军令'!$F$18)*'[2]功能-行军令'!$AJ$7</f>
        <v>54.6</v>
      </c>
      <c r="AG309" s="56">
        <f>('[2]功能-行军令'!I$7+'[2]功能-行军令'!I$14+24*60/'[2]功能-行军令'!$F$18)*'[2]功能-行军令'!$AJ$7</f>
        <v>61.8</v>
      </c>
      <c r="AH309" s="56">
        <f>('[2]功能-行军令'!J$7+'[2]功能-行军令'!J$14+24*60/'[2]功能-行军令'!$F$18)*'[2]功能-行军令'!$AJ$7</f>
        <v>61.8</v>
      </c>
      <c r="AI309" s="56"/>
      <c r="AK309" s="56"/>
      <c r="AL309" s="56">
        <v>306</v>
      </c>
      <c r="AM309" s="28">
        <f t="shared" ca="1" si="278"/>
        <v>4.9744906117950158</v>
      </c>
      <c r="AN309" s="28">
        <f t="shared" ca="1" si="278"/>
        <v>2.6945157480556339</v>
      </c>
      <c r="AO309" s="28">
        <f t="shared" ca="1" si="278"/>
        <v>1.7017994198246111</v>
      </c>
      <c r="AP309" s="28">
        <f t="shared" ca="1" si="278"/>
        <v>1.1757886900606402</v>
      </c>
      <c r="AQ309" s="28">
        <f t="shared" ca="1" si="278"/>
        <v>1.0346940472533634</v>
      </c>
      <c r="AR309" s="28">
        <f t="shared" ca="1" si="278"/>
        <v>1.0346940472533634</v>
      </c>
      <c r="AS309" s="28">
        <f t="shared" ca="1" si="278"/>
        <v>1.0346940472533634</v>
      </c>
      <c r="AT309" s="28">
        <f t="shared" ca="1" si="278"/>
        <v>1.0346940472533634</v>
      </c>
      <c r="AU309" s="28">
        <f t="shared" ca="1" si="271"/>
        <v>1.0346940472533634</v>
      </c>
      <c r="AV309" s="28">
        <f t="shared" ca="1" si="272"/>
        <v>1.0346940472533634</v>
      </c>
      <c r="AW309" s="28">
        <f t="shared" ca="1" si="272"/>
        <v>1.0346940472533634</v>
      </c>
      <c r="AX309" s="28">
        <f t="shared" ca="1" si="272"/>
        <v>2.0693880945067269</v>
      </c>
      <c r="AY309" s="28">
        <f t="shared" ca="1" si="272"/>
        <v>3.1040821417600899</v>
      </c>
      <c r="AZ309" s="28">
        <f t="shared" ca="1" si="272"/>
        <v>5.1734702362668168</v>
      </c>
      <c r="BA309" s="28">
        <f t="shared" ca="1" si="245"/>
        <v>10.346940472533634</v>
      </c>
      <c r="BB309" s="28">
        <f t="shared" ca="1" si="245"/>
        <v>20.693880945067267</v>
      </c>
      <c r="BC309" s="28">
        <f t="shared" ca="1" si="245"/>
        <v>41.387761890134534</v>
      </c>
      <c r="BD309" s="28">
        <f t="shared" ca="1" si="245"/>
        <v>82.775523780269069</v>
      </c>
      <c r="BE309" s="28"/>
      <c r="BF309" s="28">
        <f t="shared" ca="1" si="243"/>
        <v>183.34050036104759</v>
      </c>
      <c r="BG309" s="28"/>
      <c r="BI309" s="28"/>
      <c r="BJ309" s="28"/>
      <c r="BK309" s="28"/>
      <c r="BL309" s="56">
        <v>306</v>
      </c>
      <c r="BM309" s="56">
        <f t="shared" ca="1" si="273"/>
        <v>4.2092882994308063</v>
      </c>
      <c r="BN309" s="56">
        <f t="shared" ca="1" si="273"/>
        <v>2.2800311621916864</v>
      </c>
      <c r="BO309" s="56">
        <f t="shared" ca="1" si="273"/>
        <v>1.4400196813842232</v>
      </c>
      <c r="BP309" s="56">
        <f t="shared" ca="1" si="273"/>
        <v>0.99492268895637215</v>
      </c>
      <c r="BQ309" s="56">
        <f t="shared" ca="1" si="273"/>
        <v>0.87553196628160768</v>
      </c>
      <c r="BR309" s="56">
        <f t="shared" ca="1" si="273"/>
        <v>0.87553196628160768</v>
      </c>
      <c r="BS309" s="56">
        <f t="shared" ca="1" si="273"/>
        <v>0.87553196628160768</v>
      </c>
      <c r="BT309" s="56">
        <f t="shared" ca="1" si="273"/>
        <v>0.87553196628160768</v>
      </c>
      <c r="BU309" s="56">
        <f t="shared" ca="1" si="273"/>
        <v>0.87553196628160768</v>
      </c>
      <c r="BV309" s="56">
        <f t="shared" ca="1" si="273"/>
        <v>0.87553196628160768</v>
      </c>
      <c r="BW309" s="56">
        <f t="shared" ca="1" si="273"/>
        <v>0.87553196628160768</v>
      </c>
      <c r="BX309" s="56">
        <f t="shared" ca="1" si="273"/>
        <v>1.7510639325632154</v>
      </c>
      <c r="BY309" s="56">
        <f t="shared" ca="1" si="273"/>
        <v>2.626595898844823</v>
      </c>
      <c r="BZ309" s="56">
        <f t="shared" ca="1" si="273"/>
        <v>4.3776598314080379</v>
      </c>
      <c r="CA309" s="82">
        <f t="shared" ca="1" si="247"/>
        <v>8.7553196628160759</v>
      </c>
      <c r="CB309" s="82">
        <f t="shared" ca="1" si="247"/>
        <v>17.510639325632152</v>
      </c>
      <c r="CC309" s="82">
        <f t="shared" ca="1" si="247"/>
        <v>35.021278651264304</v>
      </c>
      <c r="CD309" s="82">
        <f t="shared" ca="1" si="247"/>
        <v>70.042557302528607</v>
      </c>
      <c r="CE309" s="56">
        <f t="shared" ca="1" si="274"/>
        <v>0.43612851056639912</v>
      </c>
      <c r="CF309" s="56">
        <f t="shared" ca="1" si="274"/>
        <v>0.23623627655679955</v>
      </c>
      <c r="CG309" s="56">
        <f t="shared" ca="1" si="274"/>
        <v>0.14920185887797865</v>
      </c>
      <c r="CH309" s="56">
        <f t="shared" ca="1" si="274"/>
        <v>0.1030849206793307</v>
      </c>
      <c r="CI309" s="56">
        <f t="shared" ca="1" si="274"/>
        <v>9.0714730197811025E-2</v>
      </c>
      <c r="CJ309" s="56">
        <f t="shared" ca="1" si="274"/>
        <v>9.0714730197811025E-2</v>
      </c>
      <c r="CK309" s="56">
        <f t="shared" ca="1" si="274"/>
        <v>9.0714730197811025E-2</v>
      </c>
      <c r="CL309" s="56">
        <f t="shared" ca="1" si="274"/>
        <v>9.0714730197811025E-2</v>
      </c>
      <c r="CM309" s="56">
        <f t="shared" ca="1" si="274"/>
        <v>9.0714730197811025E-2</v>
      </c>
      <c r="CN309" s="56">
        <f t="shared" ca="1" si="274"/>
        <v>9.0714730197811025E-2</v>
      </c>
      <c r="CO309" s="56">
        <f t="shared" ca="1" si="274"/>
        <v>9.0714730197811025E-2</v>
      </c>
      <c r="CP309" s="56">
        <f t="shared" ca="1" si="274"/>
        <v>0.18142946039562205</v>
      </c>
      <c r="CQ309" s="56">
        <f t="shared" ca="1" si="274"/>
        <v>0.27214419059343303</v>
      </c>
      <c r="CR309" s="56">
        <f t="shared" ca="1" si="274"/>
        <v>0.45357365098905505</v>
      </c>
      <c r="CS309" s="82">
        <f t="shared" ca="1" si="249"/>
        <v>0.90714730197811011</v>
      </c>
      <c r="CT309" s="82">
        <f t="shared" ca="1" si="249"/>
        <v>1.8142946039562202</v>
      </c>
      <c r="CU309" s="82">
        <f t="shared" ca="1" si="249"/>
        <v>3.6285892079124404</v>
      </c>
      <c r="CV309" s="82">
        <f t="shared" ca="1" si="249"/>
        <v>7.2571784158248809</v>
      </c>
      <c r="CW309" s="56">
        <f t="shared" ca="1" si="275"/>
        <v>0.23648539605074989</v>
      </c>
      <c r="CX309" s="56">
        <f t="shared" ca="1" si="275"/>
        <v>0.12809625619415618</v>
      </c>
      <c r="CY309" s="56">
        <f t="shared" ca="1" si="275"/>
        <v>8.0902898648940749E-2</v>
      </c>
      <c r="CZ309" s="56">
        <f t="shared" ca="1" si="275"/>
        <v>5.5896548157449967E-2</v>
      </c>
      <c r="DA309" s="56">
        <f t="shared" ca="1" si="275"/>
        <v>4.9188962378555981E-2</v>
      </c>
      <c r="DB309" s="56">
        <f t="shared" ca="1" si="275"/>
        <v>4.9188962378555981E-2</v>
      </c>
      <c r="DC309" s="56">
        <f t="shared" ca="1" si="275"/>
        <v>4.9188962378555981E-2</v>
      </c>
      <c r="DD309" s="56">
        <f t="shared" ca="1" si="275"/>
        <v>4.9188962378555981E-2</v>
      </c>
      <c r="DE309" s="56">
        <f t="shared" ca="1" si="275"/>
        <v>4.9188962378555981E-2</v>
      </c>
      <c r="DF309" s="56">
        <f t="shared" ca="1" si="275"/>
        <v>4.9188962378555981E-2</v>
      </c>
      <c r="DG309" s="56">
        <f t="shared" ca="1" si="275"/>
        <v>4.9188962378555981E-2</v>
      </c>
      <c r="DH309" s="56">
        <f t="shared" ca="1" si="275"/>
        <v>9.8377924757111962E-2</v>
      </c>
      <c r="DI309" s="56">
        <f t="shared" ca="1" si="275"/>
        <v>0.14756688713566793</v>
      </c>
      <c r="DJ309" s="56">
        <f t="shared" ca="1" si="275"/>
        <v>0.24594481189277992</v>
      </c>
      <c r="DK309" s="82">
        <f t="shared" ca="1" si="251"/>
        <v>0.49188962378555984</v>
      </c>
      <c r="DL309" s="82">
        <f t="shared" ca="1" si="251"/>
        <v>0.98377924757111967</v>
      </c>
      <c r="DM309" s="82">
        <f t="shared" ca="1" si="251"/>
        <v>1.9675584951422393</v>
      </c>
      <c r="DN309" s="82">
        <f t="shared" ca="1" si="251"/>
        <v>3.9351169902844787</v>
      </c>
      <c r="DO309" s="56">
        <f t="shared" ca="1" si="276"/>
        <v>7.1810499994871643E-2</v>
      </c>
      <c r="DP309" s="56">
        <f t="shared" ca="1" si="276"/>
        <v>3.8897354163888807E-2</v>
      </c>
      <c r="DQ309" s="56">
        <f t="shared" ca="1" si="276"/>
        <v>2.4566749998245565E-2</v>
      </c>
      <c r="DR309" s="56">
        <f t="shared" ca="1" si="276"/>
        <v>1.6973390907878753E-2</v>
      </c>
      <c r="DS309" s="56">
        <f t="shared" ca="1" si="276"/>
        <v>1.4936583998933302E-2</v>
      </c>
      <c r="DT309" s="56">
        <f t="shared" ca="1" si="276"/>
        <v>1.4936583998933302E-2</v>
      </c>
      <c r="DU309" s="56">
        <f t="shared" ca="1" si="276"/>
        <v>1.4936583998933302E-2</v>
      </c>
      <c r="DV309" s="56">
        <f t="shared" ca="1" si="276"/>
        <v>1.4936583998933302E-2</v>
      </c>
      <c r="DW309" s="56">
        <f t="shared" ca="1" si="276"/>
        <v>1.4936583998933302E-2</v>
      </c>
      <c r="DX309" s="56">
        <f t="shared" ca="1" si="276"/>
        <v>1.4936583998933302E-2</v>
      </c>
      <c r="DY309" s="56">
        <f t="shared" ca="1" si="276"/>
        <v>1.4936583998933302E-2</v>
      </c>
      <c r="DZ309" s="56">
        <f t="shared" ca="1" si="276"/>
        <v>2.9873167997866604E-2</v>
      </c>
      <c r="EA309" s="56">
        <f t="shared" ca="1" si="276"/>
        <v>4.4809751996799901E-2</v>
      </c>
      <c r="EB309" s="56">
        <f t="shared" ca="1" si="276"/>
        <v>7.4682919994666502E-2</v>
      </c>
      <c r="EC309" s="82">
        <f t="shared" ca="1" si="255"/>
        <v>0.149365839989333</v>
      </c>
      <c r="ED309" s="82">
        <f t="shared" ca="1" si="255"/>
        <v>0.29873167997866601</v>
      </c>
      <c r="EE309" s="82">
        <f t="shared" ca="1" si="255"/>
        <v>0.59746335995733202</v>
      </c>
      <c r="EF309" s="82">
        <f t="shared" ca="1" si="255"/>
        <v>1.194926719914664</v>
      </c>
      <c r="EG309" s="56">
        <f t="shared" ca="1" si="277"/>
        <v>2.0777905752189716E-2</v>
      </c>
      <c r="EH309" s="56">
        <f t="shared" ca="1" si="277"/>
        <v>1.1254698949102762E-2</v>
      </c>
      <c r="EI309" s="56">
        <f t="shared" ca="1" si="277"/>
        <v>7.108230915222797E-3</v>
      </c>
      <c r="EJ309" s="56">
        <f t="shared" ca="1" si="277"/>
        <v>4.9111413596084775E-3</v>
      </c>
      <c r="EK309" s="56">
        <f t="shared" ca="1" si="277"/>
        <v>4.3218043964554607E-3</v>
      </c>
      <c r="EL309" s="56">
        <f t="shared" ca="1" si="277"/>
        <v>4.3218043964554607E-3</v>
      </c>
      <c r="EM309" s="56">
        <f t="shared" ca="1" si="277"/>
        <v>4.3218043964554607E-3</v>
      </c>
      <c r="EN309" s="56">
        <f t="shared" ca="1" si="277"/>
        <v>4.3218043964554607E-3</v>
      </c>
      <c r="EO309" s="56">
        <f t="shared" ca="1" si="277"/>
        <v>4.3218043964554607E-3</v>
      </c>
      <c r="EP309" s="56">
        <f t="shared" ca="1" si="277"/>
        <v>4.3218043964554607E-3</v>
      </c>
      <c r="EQ309" s="56">
        <f t="shared" ca="1" si="277"/>
        <v>4.3218043964554607E-3</v>
      </c>
      <c r="ER309" s="56">
        <f t="shared" ca="1" si="277"/>
        <v>8.6436087929109215E-3</v>
      </c>
      <c r="ES309" s="56">
        <f t="shared" ca="1" si="277"/>
        <v>1.2965413189366382E-2</v>
      </c>
      <c r="ET309" s="56">
        <f t="shared" ca="1" si="277"/>
        <v>2.1609021982277304E-2</v>
      </c>
      <c r="EU309" s="82">
        <f t="shared" ca="1" si="256"/>
        <v>4.3218043964554607E-2</v>
      </c>
      <c r="EV309" s="82">
        <f t="shared" ca="1" si="256"/>
        <v>8.6436087929109215E-2</v>
      </c>
      <c r="EW309" s="82">
        <f t="shared" ca="1" si="256"/>
        <v>0.17287217585821843</v>
      </c>
      <c r="EX309" s="82">
        <f t="shared" ca="1" si="256"/>
        <v>0.34574435171643686</v>
      </c>
    </row>
    <row r="310" spans="19:154" x14ac:dyDescent="0.15">
      <c r="S310" s="56">
        <v>307</v>
      </c>
      <c r="T310" s="40">
        <f>引用信息!W329</f>
        <v>98.528903016178376</v>
      </c>
      <c r="U310" s="40">
        <f>引用信息!X329</f>
        <v>7.0089422664517222</v>
      </c>
      <c r="V310" s="40">
        <f>引用信息!Y329</f>
        <v>2.7981805994999989</v>
      </c>
      <c r="W310" s="40">
        <f>引用信息!Z329</f>
        <v>0.75069501680242257</v>
      </c>
      <c r="X310" s="40">
        <f>引用信息!AA329</f>
        <v>0.21720876903618738</v>
      </c>
      <c r="Y310" s="37">
        <f>IF(INT(求节点($J$4:$J$21,$I$4:$I$21,节奏总纲!AD310))&gt;$I$21,$I$21,INT(求节点($J$4:$J$21,$I$4:$I$21,节奏总纲!AD310)))</f>
        <v>18</v>
      </c>
      <c r="Z310" s="37">
        <f>IF(INT(求节点($J$4:$J$21,$I$4:$I$21,节奏总纲!AE310))&gt;$I$21,$I$21,INT(求节点($J$4:$J$21,$I$4:$I$21,节奏总纲!AE310)))</f>
        <v>18</v>
      </c>
      <c r="AA310" s="37">
        <f>IF(INT(求节点($J$4:$J$21,$I$4:$I$21,节奏总纲!AF310))&gt;$I$21,$I$21,INT(求节点($J$4:$J$21,$I$4:$I$21,节奏总纲!AF310)))</f>
        <v>18</v>
      </c>
      <c r="AB310" s="37">
        <f>IF(INT(求节点($J$4:$J$21,$I$4:$I$21,节奏总纲!AG310))&gt;$I$21,$I$21,INT(求节点($J$4:$J$21,$I$4:$I$21,节奏总纲!AG310)))</f>
        <v>18</v>
      </c>
      <c r="AC310" s="37">
        <f>IF(INT(求节点($J$4:$J$21,$I$4:$I$21,节奏总纲!AH310))&gt;$I$21,$I$21,INT(求节点($J$4:$J$21,$I$4:$I$21,节奏总纲!AH310)))</f>
        <v>18</v>
      </c>
      <c r="AD310" s="56">
        <f>('[2]功能-行军令'!F$7+'[2]功能-行军令'!F$14+24*60/'[2]功能-行军令'!$F$18)*'[2]功能-行军令'!$AJ$7</f>
        <v>27.599999999999998</v>
      </c>
      <c r="AE310" s="56">
        <f>('[2]功能-行军令'!G$7+'[2]功能-行军令'!G$14+24*60/'[2]功能-行军令'!$F$18)*'[2]功能-行军令'!$AJ$7</f>
        <v>40.199999999999996</v>
      </c>
      <c r="AF310" s="56">
        <f>('[2]功能-行军令'!H$7+'[2]功能-行军令'!H$14+24*60/'[2]功能-行军令'!$F$18)*'[2]功能-行军令'!$AJ$7</f>
        <v>54.6</v>
      </c>
      <c r="AG310" s="56">
        <f>('[2]功能-行军令'!I$7+'[2]功能-行军令'!I$14+24*60/'[2]功能-行军令'!$F$18)*'[2]功能-行军令'!$AJ$7</f>
        <v>61.8</v>
      </c>
      <c r="AH310" s="56">
        <f>('[2]功能-行军令'!J$7+'[2]功能-行军令'!J$14+24*60/'[2]功能-行军令'!$F$18)*'[2]功能-行军令'!$AJ$7</f>
        <v>61.8</v>
      </c>
      <c r="AI310" s="56"/>
      <c r="AK310" s="56"/>
      <c r="AL310" s="56">
        <v>307</v>
      </c>
      <c r="AM310" s="28">
        <f t="shared" ca="1" si="278"/>
        <v>4.9442374108544742</v>
      </c>
      <c r="AN310" s="28">
        <f t="shared" ca="1" si="278"/>
        <v>2.6781285975461735</v>
      </c>
      <c r="AO310" s="28">
        <f t="shared" ca="1" si="278"/>
        <v>1.691449640555478</v>
      </c>
      <c r="AP310" s="28">
        <f t="shared" ca="1" si="278"/>
        <v>1.1686379334746937</v>
      </c>
      <c r="AQ310" s="28">
        <f t="shared" ca="1" si="278"/>
        <v>1.0284013814577306</v>
      </c>
      <c r="AR310" s="28">
        <f t="shared" ca="1" si="278"/>
        <v>1.0284013814577306</v>
      </c>
      <c r="AS310" s="28">
        <f t="shared" ca="1" si="278"/>
        <v>1.0284013814577306</v>
      </c>
      <c r="AT310" s="28">
        <f t="shared" ca="1" si="278"/>
        <v>1.0284013814577306</v>
      </c>
      <c r="AU310" s="28">
        <f t="shared" ca="1" si="271"/>
        <v>1.0284013814577306</v>
      </c>
      <c r="AV310" s="28">
        <f t="shared" ref="AV310:AZ319" ca="1" si="279">SUMIF($BM$3:$EX$3,AV$3,$BM310:$EX310)</f>
        <v>1.0284013814577306</v>
      </c>
      <c r="AW310" s="28">
        <f t="shared" ca="1" si="279"/>
        <v>1.0284013814577306</v>
      </c>
      <c r="AX310" s="28">
        <f t="shared" ca="1" si="279"/>
        <v>2.0568027629154613</v>
      </c>
      <c r="AY310" s="28">
        <f t="shared" ca="1" si="279"/>
        <v>3.0852041443731921</v>
      </c>
      <c r="AZ310" s="28">
        <f t="shared" ca="1" si="279"/>
        <v>5.1420069072886534</v>
      </c>
      <c r="BA310" s="28">
        <f t="shared" ca="1" si="245"/>
        <v>10.284013814577307</v>
      </c>
      <c r="BB310" s="28">
        <f t="shared" ca="1" si="245"/>
        <v>20.568027629154614</v>
      </c>
      <c r="BC310" s="28">
        <f t="shared" ca="1" si="245"/>
        <v>41.136055258309227</v>
      </c>
      <c r="BD310" s="28">
        <f t="shared" ca="1" si="245"/>
        <v>82.272110516618454</v>
      </c>
      <c r="BE310" s="28"/>
      <c r="BF310" s="28">
        <f t="shared" ca="1" si="243"/>
        <v>182.22548428587186</v>
      </c>
      <c r="BG310" s="28"/>
      <c r="BI310" s="28"/>
      <c r="BJ310" s="28"/>
      <c r="BK310" s="28"/>
      <c r="BL310" s="56">
        <v>307</v>
      </c>
      <c r="BM310" s="56">
        <f t="shared" ca="1" si="273"/>
        <v>4.1836888049946506</v>
      </c>
      <c r="BN310" s="56">
        <f t="shared" ca="1" si="273"/>
        <v>2.2661647693721023</v>
      </c>
      <c r="BO310" s="56">
        <f t="shared" ca="1" si="273"/>
        <v>1.4312619596034331</v>
      </c>
      <c r="BP310" s="56">
        <f t="shared" ca="1" si="273"/>
        <v>0.98887189936237185</v>
      </c>
      <c r="BQ310" s="56">
        <f t="shared" ca="1" si="273"/>
        <v>0.87020727143888732</v>
      </c>
      <c r="BR310" s="56">
        <f t="shared" ca="1" si="273"/>
        <v>0.87020727143888732</v>
      </c>
      <c r="BS310" s="56">
        <f t="shared" ca="1" si="273"/>
        <v>0.87020727143888732</v>
      </c>
      <c r="BT310" s="56">
        <f t="shared" ca="1" si="273"/>
        <v>0.87020727143888732</v>
      </c>
      <c r="BU310" s="56">
        <f t="shared" ca="1" si="273"/>
        <v>0.87020727143888732</v>
      </c>
      <c r="BV310" s="56">
        <f t="shared" ca="1" si="273"/>
        <v>0.87020727143888732</v>
      </c>
      <c r="BW310" s="56">
        <f t="shared" ca="1" si="273"/>
        <v>0.87020727143888732</v>
      </c>
      <c r="BX310" s="56">
        <f t="shared" ca="1" si="273"/>
        <v>1.7404145428777746</v>
      </c>
      <c r="BY310" s="56">
        <f t="shared" ca="1" si="273"/>
        <v>2.6106218143166622</v>
      </c>
      <c r="BZ310" s="56">
        <f t="shared" ca="1" si="273"/>
        <v>4.3510363571944373</v>
      </c>
      <c r="CA310" s="82">
        <f t="shared" ca="1" si="247"/>
        <v>8.7020727143888745</v>
      </c>
      <c r="CB310" s="82">
        <f t="shared" ca="1" si="247"/>
        <v>17.404145428777749</v>
      </c>
      <c r="CC310" s="82">
        <f t="shared" ca="1" si="247"/>
        <v>34.808290857555498</v>
      </c>
      <c r="CD310" s="82">
        <f t="shared" ca="1" si="247"/>
        <v>69.616581715110996</v>
      </c>
      <c r="CE310" s="56">
        <f t="shared" ca="1" si="274"/>
        <v>0.43347612170978334</v>
      </c>
      <c r="CF310" s="56">
        <f t="shared" ca="1" si="274"/>
        <v>0.23479956592613263</v>
      </c>
      <c r="CG310" s="56">
        <f t="shared" ca="1" si="274"/>
        <v>0.14829446269018903</v>
      </c>
      <c r="CH310" s="56">
        <f t="shared" ca="1" si="274"/>
        <v>0.10245799240413059</v>
      </c>
      <c r="CI310" s="56">
        <f t="shared" ca="1" si="274"/>
        <v>9.0163033315634938E-2</v>
      </c>
      <c r="CJ310" s="56">
        <f t="shared" ca="1" si="274"/>
        <v>9.0163033315634938E-2</v>
      </c>
      <c r="CK310" s="56">
        <f t="shared" ca="1" si="274"/>
        <v>9.0163033315634938E-2</v>
      </c>
      <c r="CL310" s="56">
        <f t="shared" ca="1" si="274"/>
        <v>9.0163033315634938E-2</v>
      </c>
      <c r="CM310" s="56">
        <f t="shared" ca="1" si="274"/>
        <v>9.0163033315634938E-2</v>
      </c>
      <c r="CN310" s="56">
        <f t="shared" ca="1" si="274"/>
        <v>9.0163033315634938E-2</v>
      </c>
      <c r="CO310" s="56">
        <f t="shared" ca="1" si="274"/>
        <v>9.0163033315634938E-2</v>
      </c>
      <c r="CP310" s="56">
        <f t="shared" ca="1" si="274"/>
        <v>0.18032606663126988</v>
      </c>
      <c r="CQ310" s="56">
        <f t="shared" ca="1" si="274"/>
        <v>0.27048909994690484</v>
      </c>
      <c r="CR310" s="56">
        <f t="shared" ca="1" si="274"/>
        <v>0.45081516657817478</v>
      </c>
      <c r="CS310" s="82">
        <f t="shared" ca="1" si="249"/>
        <v>0.90163033315634955</v>
      </c>
      <c r="CT310" s="82">
        <f t="shared" ca="1" si="249"/>
        <v>1.8032606663126991</v>
      </c>
      <c r="CU310" s="82">
        <f t="shared" ca="1" si="249"/>
        <v>3.6065213326253982</v>
      </c>
      <c r="CV310" s="82">
        <f t="shared" ca="1" si="249"/>
        <v>7.2130426652507964</v>
      </c>
      <c r="CW310" s="56">
        <f t="shared" ca="1" si="275"/>
        <v>0.23504717035799993</v>
      </c>
      <c r="CX310" s="56">
        <f t="shared" ca="1" si="275"/>
        <v>0.12731721727724996</v>
      </c>
      <c r="CY310" s="56">
        <f t="shared" ca="1" si="275"/>
        <v>8.0410874069842084E-2</v>
      </c>
      <c r="CZ310" s="56">
        <f t="shared" ca="1" si="275"/>
        <v>5.5556603902799977E-2</v>
      </c>
      <c r="DA310" s="56">
        <f t="shared" ca="1" si="275"/>
        <v>4.8889811434463984E-2</v>
      </c>
      <c r="DB310" s="56">
        <f t="shared" ca="1" si="275"/>
        <v>4.8889811434463984E-2</v>
      </c>
      <c r="DC310" s="56">
        <f t="shared" ca="1" si="275"/>
        <v>4.8889811434463984E-2</v>
      </c>
      <c r="DD310" s="56">
        <f t="shared" ca="1" si="275"/>
        <v>4.8889811434463984E-2</v>
      </c>
      <c r="DE310" s="56">
        <f t="shared" ca="1" si="275"/>
        <v>4.8889811434463984E-2</v>
      </c>
      <c r="DF310" s="56">
        <f t="shared" ca="1" si="275"/>
        <v>4.8889811434463984E-2</v>
      </c>
      <c r="DG310" s="56">
        <f t="shared" ca="1" si="275"/>
        <v>4.8889811434463984E-2</v>
      </c>
      <c r="DH310" s="56">
        <f t="shared" ca="1" si="275"/>
        <v>9.7779622868927968E-2</v>
      </c>
      <c r="DI310" s="56">
        <f t="shared" ca="1" si="275"/>
        <v>0.14666943430339194</v>
      </c>
      <c r="DJ310" s="56">
        <f t="shared" ca="1" si="275"/>
        <v>0.24444905717231993</v>
      </c>
      <c r="DK310" s="82">
        <f t="shared" ca="1" si="251"/>
        <v>0.48889811434463987</v>
      </c>
      <c r="DL310" s="82">
        <f t="shared" ca="1" si="251"/>
        <v>0.97779622868927973</v>
      </c>
      <c r="DM310" s="82">
        <f t="shared" ca="1" si="251"/>
        <v>1.9555924573785595</v>
      </c>
      <c r="DN310" s="82">
        <f t="shared" ca="1" si="251"/>
        <v>3.9111849147571189</v>
      </c>
      <c r="DO310" s="56">
        <f t="shared" ca="1" si="276"/>
        <v>7.1373772366753407E-2</v>
      </c>
      <c r="DP310" s="56">
        <f t="shared" ca="1" si="276"/>
        <v>3.8660793365324762E-2</v>
      </c>
      <c r="DQ310" s="56">
        <f t="shared" ca="1" si="276"/>
        <v>2.4417343178099848E-2</v>
      </c>
      <c r="DR310" s="56">
        <f t="shared" ca="1" si="276"/>
        <v>1.6870164377596256E-2</v>
      </c>
      <c r="DS310" s="56">
        <f t="shared" ca="1" si="276"/>
        <v>1.4845744652284708E-2</v>
      </c>
      <c r="DT310" s="56">
        <f t="shared" ca="1" si="276"/>
        <v>1.4845744652284708E-2</v>
      </c>
      <c r="DU310" s="56">
        <f t="shared" ca="1" si="276"/>
        <v>1.4845744652284708E-2</v>
      </c>
      <c r="DV310" s="56">
        <f t="shared" ca="1" si="276"/>
        <v>1.4845744652284708E-2</v>
      </c>
      <c r="DW310" s="56">
        <f t="shared" ca="1" si="276"/>
        <v>1.4845744652284708E-2</v>
      </c>
      <c r="DX310" s="56">
        <f t="shared" ca="1" si="276"/>
        <v>1.4845744652284708E-2</v>
      </c>
      <c r="DY310" s="56">
        <f t="shared" ca="1" si="276"/>
        <v>1.4845744652284708E-2</v>
      </c>
      <c r="DZ310" s="56">
        <f t="shared" ca="1" si="276"/>
        <v>2.9691489304569416E-2</v>
      </c>
      <c r="EA310" s="56">
        <f t="shared" ca="1" si="276"/>
        <v>4.4537233956854119E-2</v>
      </c>
      <c r="EB310" s="56">
        <f t="shared" ca="1" si="276"/>
        <v>7.4228723261423546E-2</v>
      </c>
      <c r="EC310" s="82">
        <f t="shared" ca="1" si="255"/>
        <v>0.14845744652284709</v>
      </c>
      <c r="ED310" s="82">
        <f t="shared" ca="1" si="255"/>
        <v>0.29691489304569418</v>
      </c>
      <c r="EE310" s="82">
        <f t="shared" ca="1" si="255"/>
        <v>0.59382978609138837</v>
      </c>
      <c r="EF310" s="82">
        <f t="shared" ca="1" si="255"/>
        <v>1.1876595721827767</v>
      </c>
      <c r="EG310" s="56">
        <f t="shared" ca="1" si="277"/>
        <v>2.0651541425286742E-2</v>
      </c>
      <c r="EH310" s="56">
        <f t="shared" ca="1" si="277"/>
        <v>1.1186251605363651E-2</v>
      </c>
      <c r="EI310" s="56">
        <f t="shared" ca="1" si="277"/>
        <v>7.0650010139138852E-3</v>
      </c>
      <c r="EJ310" s="56">
        <f t="shared" ca="1" si="277"/>
        <v>4.881273427795047E-3</v>
      </c>
      <c r="EK310" s="56">
        <f t="shared" ca="1" si="277"/>
        <v>4.2955206164596426E-3</v>
      </c>
      <c r="EL310" s="56">
        <f t="shared" ca="1" si="277"/>
        <v>4.2955206164596426E-3</v>
      </c>
      <c r="EM310" s="56">
        <f t="shared" ca="1" si="277"/>
        <v>4.2955206164596426E-3</v>
      </c>
      <c r="EN310" s="56">
        <f t="shared" ca="1" si="277"/>
        <v>4.2955206164596426E-3</v>
      </c>
      <c r="EO310" s="56">
        <f t="shared" ca="1" si="277"/>
        <v>4.2955206164596426E-3</v>
      </c>
      <c r="EP310" s="56">
        <f t="shared" ca="1" si="277"/>
        <v>4.2955206164596426E-3</v>
      </c>
      <c r="EQ310" s="56">
        <f t="shared" ca="1" si="277"/>
        <v>4.2955206164596426E-3</v>
      </c>
      <c r="ER310" s="56">
        <f t="shared" ca="1" si="277"/>
        <v>8.5910412329192852E-3</v>
      </c>
      <c r="ES310" s="56">
        <f t="shared" ca="1" si="277"/>
        <v>1.2886561849378924E-2</v>
      </c>
      <c r="ET310" s="56">
        <f t="shared" ca="1" si="277"/>
        <v>2.1477603082298208E-2</v>
      </c>
      <c r="EU310" s="82">
        <f t="shared" ca="1" si="256"/>
        <v>4.2955206164596416E-2</v>
      </c>
      <c r="EV310" s="82">
        <f t="shared" ca="1" si="256"/>
        <v>8.5910412329192831E-2</v>
      </c>
      <c r="EW310" s="82">
        <f t="shared" ca="1" si="256"/>
        <v>0.17182082465838566</v>
      </c>
      <c r="EX310" s="82">
        <f t="shared" ca="1" si="256"/>
        <v>0.34364164931677132</v>
      </c>
    </row>
    <row r="311" spans="19:154" x14ac:dyDescent="0.15">
      <c r="S311" s="56">
        <v>308</v>
      </c>
      <c r="T311" s="40">
        <f>引用信息!W330</f>
        <v>97.926016371848604</v>
      </c>
      <c r="U311" s="40">
        <f>引用信息!X330</f>
        <v>6.9660553819542033</v>
      </c>
      <c r="V311" s="40">
        <f>引用信息!Y330</f>
        <v>2.7810588650624988</v>
      </c>
      <c r="W311" s="40">
        <f>引用信息!Z330</f>
        <v>0.74610160323807206</v>
      </c>
      <c r="X311" s="40">
        <f>引用信息!AA330</f>
        <v>0.21587969440047644</v>
      </c>
      <c r="Y311" s="37">
        <f>IF(INT(求节点($J$4:$J$21,$I$4:$I$21,节奏总纲!AD311))&gt;$I$21,$I$21,INT(求节点($J$4:$J$21,$I$4:$I$21,节奏总纲!AD311)))</f>
        <v>18</v>
      </c>
      <c r="Z311" s="37">
        <f>IF(INT(求节点($J$4:$J$21,$I$4:$I$21,节奏总纲!AE311))&gt;$I$21,$I$21,INT(求节点($J$4:$J$21,$I$4:$I$21,节奏总纲!AE311)))</f>
        <v>18</v>
      </c>
      <c r="AA311" s="37">
        <f>IF(INT(求节点($J$4:$J$21,$I$4:$I$21,节奏总纲!AF311))&gt;$I$21,$I$21,INT(求节点($J$4:$J$21,$I$4:$I$21,节奏总纲!AF311)))</f>
        <v>18</v>
      </c>
      <c r="AB311" s="37">
        <f>IF(INT(求节点($J$4:$J$21,$I$4:$I$21,节奏总纲!AG311))&gt;$I$21,$I$21,INT(求节点($J$4:$J$21,$I$4:$I$21,节奏总纲!AG311)))</f>
        <v>18</v>
      </c>
      <c r="AC311" s="37">
        <f>IF(INT(求节点($J$4:$J$21,$I$4:$I$21,节奏总纲!AH311))&gt;$I$21,$I$21,INT(求节点($J$4:$J$21,$I$4:$I$21,节奏总纲!AH311)))</f>
        <v>18</v>
      </c>
      <c r="AD311" s="56">
        <f>('[2]功能-行军令'!F$7+'[2]功能-行军令'!F$14+24*60/'[2]功能-行军令'!$F$18)*'[2]功能-行军令'!$AJ$7</f>
        <v>27.599999999999998</v>
      </c>
      <c r="AE311" s="56">
        <f>('[2]功能-行军令'!G$7+'[2]功能-行军令'!G$14+24*60/'[2]功能-行军令'!$F$18)*'[2]功能-行军令'!$AJ$7</f>
        <v>40.199999999999996</v>
      </c>
      <c r="AF311" s="56">
        <f>('[2]功能-行军令'!H$7+'[2]功能-行军令'!H$14+24*60/'[2]功能-行军令'!$F$18)*'[2]功能-行军令'!$AJ$7</f>
        <v>54.6</v>
      </c>
      <c r="AG311" s="56">
        <f>('[2]功能-行军令'!I$7+'[2]功能-行军令'!I$14+24*60/'[2]功能-行军令'!$F$18)*'[2]功能-行军令'!$AJ$7</f>
        <v>61.8</v>
      </c>
      <c r="AH311" s="56">
        <f>('[2]功能-行军令'!J$7+'[2]功能-行军令'!J$14+24*60/'[2]功能-行军令'!$F$18)*'[2]功能-行军令'!$AJ$7</f>
        <v>61.8</v>
      </c>
      <c r="AI311" s="56"/>
      <c r="AK311" s="56"/>
      <c r="AL311" s="56">
        <v>308</v>
      </c>
      <c r="AM311" s="28">
        <f t="shared" ca="1" si="278"/>
        <v>4.9139842099139308</v>
      </c>
      <c r="AN311" s="28">
        <f t="shared" ca="1" si="278"/>
        <v>2.6617414470367122</v>
      </c>
      <c r="AO311" s="28">
        <f t="shared" ca="1" si="278"/>
        <v>1.6810998612863448</v>
      </c>
      <c r="AP311" s="28">
        <f t="shared" ca="1" si="278"/>
        <v>1.1614871768887471</v>
      </c>
      <c r="AQ311" s="28">
        <f t="shared" ca="1" si="278"/>
        <v>1.0221087156620978</v>
      </c>
      <c r="AR311" s="28">
        <f t="shared" ca="1" si="278"/>
        <v>1.0221087156620978</v>
      </c>
      <c r="AS311" s="28">
        <f t="shared" ca="1" si="278"/>
        <v>1.0221087156620978</v>
      </c>
      <c r="AT311" s="28">
        <f t="shared" ca="1" si="278"/>
        <v>1.0221087156620978</v>
      </c>
      <c r="AU311" s="28">
        <f t="shared" ca="1" si="271"/>
        <v>1.0221087156620978</v>
      </c>
      <c r="AV311" s="28">
        <f t="shared" ca="1" si="279"/>
        <v>1.0221087156620978</v>
      </c>
      <c r="AW311" s="28">
        <f t="shared" ca="1" si="279"/>
        <v>1.0221087156620978</v>
      </c>
      <c r="AX311" s="28">
        <f t="shared" ca="1" si="279"/>
        <v>2.0442174313241956</v>
      </c>
      <c r="AY311" s="28">
        <f t="shared" ca="1" si="279"/>
        <v>3.0663261469862926</v>
      </c>
      <c r="AZ311" s="28">
        <f t="shared" ca="1" si="279"/>
        <v>5.1105435783104882</v>
      </c>
      <c r="BA311" s="28">
        <f t="shared" ca="1" si="245"/>
        <v>10.221087156620976</v>
      </c>
      <c r="BB311" s="28">
        <f t="shared" ca="1" si="245"/>
        <v>20.442174313241953</v>
      </c>
      <c r="BC311" s="28">
        <f t="shared" ca="1" si="245"/>
        <v>40.884348626483906</v>
      </c>
      <c r="BD311" s="28">
        <f t="shared" ca="1" si="245"/>
        <v>81.768697252967812</v>
      </c>
      <c r="BE311" s="28"/>
      <c r="BF311" s="28">
        <f t="shared" ca="1" si="243"/>
        <v>181.11046821069601</v>
      </c>
      <c r="BG311" s="28"/>
      <c r="BI311" s="28"/>
      <c r="BJ311" s="28"/>
      <c r="BK311" s="28"/>
      <c r="BL311" s="56">
        <v>308</v>
      </c>
      <c r="BM311" s="56">
        <f t="shared" ca="1" si="273"/>
        <v>4.158089310558494</v>
      </c>
      <c r="BN311" s="56">
        <f t="shared" ca="1" si="273"/>
        <v>2.2522983765525177</v>
      </c>
      <c r="BO311" s="56">
        <f t="shared" ca="1" si="273"/>
        <v>1.4225042378226427</v>
      </c>
      <c r="BP311" s="56">
        <f t="shared" ca="1" si="273"/>
        <v>0.98282110976837123</v>
      </c>
      <c r="BQ311" s="56">
        <f t="shared" ca="1" si="273"/>
        <v>0.86488257659616685</v>
      </c>
      <c r="BR311" s="56">
        <f t="shared" ca="1" si="273"/>
        <v>0.86488257659616685</v>
      </c>
      <c r="BS311" s="56">
        <f t="shared" ca="1" si="273"/>
        <v>0.86488257659616685</v>
      </c>
      <c r="BT311" s="56">
        <f t="shared" ca="1" si="273"/>
        <v>0.86488257659616685</v>
      </c>
      <c r="BU311" s="56">
        <f t="shared" ca="1" si="273"/>
        <v>0.86488257659616685</v>
      </c>
      <c r="BV311" s="56">
        <f t="shared" ca="1" si="273"/>
        <v>0.86488257659616685</v>
      </c>
      <c r="BW311" s="56">
        <f t="shared" ca="1" si="273"/>
        <v>0.86488257659616685</v>
      </c>
      <c r="BX311" s="56">
        <f t="shared" ca="1" si="273"/>
        <v>1.7297651531923337</v>
      </c>
      <c r="BY311" s="56">
        <f t="shared" ca="1" si="273"/>
        <v>2.5946477297885004</v>
      </c>
      <c r="BZ311" s="56">
        <f t="shared" ca="1" si="273"/>
        <v>4.3244128829808339</v>
      </c>
      <c r="CA311" s="82">
        <f t="shared" ca="1" si="247"/>
        <v>8.6488257659616679</v>
      </c>
      <c r="CB311" s="82">
        <f t="shared" ca="1" si="247"/>
        <v>17.297651531923336</v>
      </c>
      <c r="CC311" s="82">
        <f t="shared" ca="1" si="247"/>
        <v>34.595303063846671</v>
      </c>
      <c r="CD311" s="82">
        <f t="shared" ca="1" si="247"/>
        <v>69.190606127693343</v>
      </c>
      <c r="CE311" s="56">
        <f t="shared" ca="1" si="274"/>
        <v>0.43082373285316761</v>
      </c>
      <c r="CF311" s="56">
        <f t="shared" ca="1" si="274"/>
        <v>0.23336285529546577</v>
      </c>
      <c r="CG311" s="56">
        <f t="shared" ca="1" si="274"/>
        <v>0.14738706650239944</v>
      </c>
      <c r="CH311" s="56">
        <f t="shared" ca="1" si="274"/>
        <v>0.1018310641289305</v>
      </c>
      <c r="CI311" s="56">
        <f t="shared" ca="1" si="274"/>
        <v>8.9611336433458866E-2</v>
      </c>
      <c r="CJ311" s="56">
        <f t="shared" ca="1" si="274"/>
        <v>8.9611336433458866E-2</v>
      </c>
      <c r="CK311" s="56">
        <f t="shared" ca="1" si="274"/>
        <v>8.9611336433458866E-2</v>
      </c>
      <c r="CL311" s="56">
        <f t="shared" ca="1" si="274"/>
        <v>8.9611336433458866E-2</v>
      </c>
      <c r="CM311" s="56">
        <f t="shared" ca="1" si="274"/>
        <v>8.9611336433458866E-2</v>
      </c>
      <c r="CN311" s="56">
        <f t="shared" ca="1" si="274"/>
        <v>8.9611336433458866E-2</v>
      </c>
      <c r="CO311" s="56">
        <f t="shared" ca="1" si="274"/>
        <v>8.9611336433458866E-2</v>
      </c>
      <c r="CP311" s="56">
        <f t="shared" ca="1" si="274"/>
        <v>0.17922267286691773</v>
      </c>
      <c r="CQ311" s="56">
        <f t="shared" ca="1" si="274"/>
        <v>0.2688340093003766</v>
      </c>
      <c r="CR311" s="56">
        <f t="shared" ca="1" si="274"/>
        <v>0.44805668216729433</v>
      </c>
      <c r="CS311" s="82">
        <f t="shared" ca="1" si="249"/>
        <v>0.89611336433458866</v>
      </c>
      <c r="CT311" s="82">
        <f t="shared" ca="1" si="249"/>
        <v>1.7922267286691773</v>
      </c>
      <c r="CU311" s="82">
        <f t="shared" ca="1" si="249"/>
        <v>3.5844534573383546</v>
      </c>
      <c r="CV311" s="82">
        <f t="shared" ca="1" si="249"/>
        <v>7.1689069146767093</v>
      </c>
      <c r="CW311" s="56">
        <f t="shared" ca="1" si="275"/>
        <v>0.2336089446652499</v>
      </c>
      <c r="CX311" s="56">
        <f t="shared" ca="1" si="275"/>
        <v>0.1265381783603437</v>
      </c>
      <c r="CY311" s="56">
        <f t="shared" ca="1" si="275"/>
        <v>7.9918849490743391E-2</v>
      </c>
      <c r="CZ311" s="56">
        <f t="shared" ca="1" si="275"/>
        <v>5.5216659648149972E-2</v>
      </c>
      <c r="DA311" s="56">
        <f t="shared" ca="1" si="275"/>
        <v>4.859066049037198E-2</v>
      </c>
      <c r="DB311" s="56">
        <f t="shared" ca="1" si="275"/>
        <v>4.859066049037198E-2</v>
      </c>
      <c r="DC311" s="56">
        <f t="shared" ca="1" si="275"/>
        <v>4.859066049037198E-2</v>
      </c>
      <c r="DD311" s="56">
        <f t="shared" ca="1" si="275"/>
        <v>4.859066049037198E-2</v>
      </c>
      <c r="DE311" s="56">
        <f t="shared" ca="1" si="275"/>
        <v>4.859066049037198E-2</v>
      </c>
      <c r="DF311" s="56">
        <f t="shared" ca="1" si="275"/>
        <v>4.859066049037198E-2</v>
      </c>
      <c r="DG311" s="56">
        <f t="shared" ca="1" si="275"/>
        <v>4.859066049037198E-2</v>
      </c>
      <c r="DH311" s="56">
        <f t="shared" ca="1" si="275"/>
        <v>9.718132098074396E-2</v>
      </c>
      <c r="DI311" s="56">
        <f t="shared" ca="1" si="275"/>
        <v>0.14577198147111595</v>
      </c>
      <c r="DJ311" s="56">
        <f t="shared" ca="1" si="275"/>
        <v>0.24295330245185992</v>
      </c>
      <c r="DK311" s="82">
        <f t="shared" ca="1" si="251"/>
        <v>0.48590660490371984</v>
      </c>
      <c r="DL311" s="82">
        <f t="shared" ca="1" si="251"/>
        <v>0.97181320980743968</v>
      </c>
      <c r="DM311" s="82">
        <f t="shared" ca="1" si="251"/>
        <v>1.9436264196148794</v>
      </c>
      <c r="DN311" s="82">
        <f t="shared" ca="1" si="251"/>
        <v>3.8872528392297587</v>
      </c>
      <c r="DO311" s="56">
        <f t="shared" ca="1" si="276"/>
        <v>7.0937044738635158E-2</v>
      </c>
      <c r="DP311" s="56">
        <f t="shared" ca="1" si="276"/>
        <v>3.842423256676071E-2</v>
      </c>
      <c r="DQ311" s="56">
        <f t="shared" ca="1" si="276"/>
        <v>2.4267936357954132E-2</v>
      </c>
      <c r="DR311" s="56">
        <f t="shared" ca="1" si="276"/>
        <v>1.6766937847313763E-2</v>
      </c>
      <c r="DS311" s="56">
        <f t="shared" ca="1" si="276"/>
        <v>1.4754905305636112E-2</v>
      </c>
      <c r="DT311" s="56">
        <f t="shared" ca="1" si="276"/>
        <v>1.4754905305636112E-2</v>
      </c>
      <c r="DU311" s="56">
        <f t="shared" ca="1" si="276"/>
        <v>1.4754905305636112E-2</v>
      </c>
      <c r="DV311" s="56">
        <f t="shared" ca="1" si="276"/>
        <v>1.4754905305636112E-2</v>
      </c>
      <c r="DW311" s="56">
        <f t="shared" ca="1" si="276"/>
        <v>1.4754905305636112E-2</v>
      </c>
      <c r="DX311" s="56">
        <f t="shared" ca="1" si="276"/>
        <v>1.4754905305636112E-2</v>
      </c>
      <c r="DY311" s="56">
        <f t="shared" ca="1" si="276"/>
        <v>1.4754905305636112E-2</v>
      </c>
      <c r="DZ311" s="56">
        <f t="shared" ca="1" si="276"/>
        <v>2.9509810611272225E-2</v>
      </c>
      <c r="EA311" s="56">
        <f t="shared" ca="1" si="276"/>
        <v>4.4264715916908337E-2</v>
      </c>
      <c r="EB311" s="56">
        <f t="shared" ca="1" si="276"/>
        <v>7.3774526528180576E-2</v>
      </c>
      <c r="EC311" s="82">
        <f t="shared" ca="1" si="255"/>
        <v>0.14754905305636115</v>
      </c>
      <c r="ED311" s="82">
        <f t="shared" ca="1" si="255"/>
        <v>0.2950981061127223</v>
      </c>
      <c r="EE311" s="82">
        <f t="shared" ca="1" si="255"/>
        <v>0.59019621222544461</v>
      </c>
      <c r="EF311" s="82">
        <f t="shared" ca="1" si="255"/>
        <v>1.1803924244508892</v>
      </c>
      <c r="EG311" s="56">
        <f t="shared" ca="1" si="277"/>
        <v>2.0525177098383758E-2</v>
      </c>
      <c r="EH311" s="56">
        <f t="shared" ca="1" si="277"/>
        <v>1.1117804261624536E-2</v>
      </c>
      <c r="EI311" s="56">
        <f t="shared" ca="1" si="277"/>
        <v>7.0217711126049701E-3</v>
      </c>
      <c r="EJ311" s="56">
        <f t="shared" ca="1" si="277"/>
        <v>4.8514054959816156E-3</v>
      </c>
      <c r="EK311" s="56">
        <f t="shared" ca="1" si="277"/>
        <v>4.2692368364638219E-3</v>
      </c>
      <c r="EL311" s="56">
        <f t="shared" ca="1" si="277"/>
        <v>4.2692368364638219E-3</v>
      </c>
      <c r="EM311" s="56">
        <f t="shared" ca="1" si="277"/>
        <v>4.2692368364638219E-3</v>
      </c>
      <c r="EN311" s="56">
        <f t="shared" ca="1" si="277"/>
        <v>4.2692368364638219E-3</v>
      </c>
      <c r="EO311" s="56">
        <f t="shared" ca="1" si="277"/>
        <v>4.2692368364638219E-3</v>
      </c>
      <c r="EP311" s="56">
        <f t="shared" ca="1" si="277"/>
        <v>4.2692368364638219E-3</v>
      </c>
      <c r="EQ311" s="56">
        <f t="shared" ca="1" si="277"/>
        <v>4.2692368364638219E-3</v>
      </c>
      <c r="ER311" s="56">
        <f t="shared" ca="1" si="277"/>
        <v>8.5384736729276437E-3</v>
      </c>
      <c r="ES311" s="56">
        <f t="shared" ca="1" si="277"/>
        <v>1.2807710509391465E-2</v>
      </c>
      <c r="ET311" s="56">
        <f t="shared" ca="1" si="277"/>
        <v>2.1346184182319108E-2</v>
      </c>
      <c r="EU311" s="82">
        <f t="shared" ca="1" si="256"/>
        <v>4.2692368364638217E-2</v>
      </c>
      <c r="EV311" s="82">
        <f t="shared" ca="1" si="256"/>
        <v>8.5384736729276434E-2</v>
      </c>
      <c r="EW311" s="82">
        <f t="shared" ca="1" si="256"/>
        <v>0.17076947345855287</v>
      </c>
      <c r="EX311" s="82">
        <f t="shared" ca="1" si="256"/>
        <v>0.34153894691710573</v>
      </c>
    </row>
    <row r="312" spans="19:154" x14ac:dyDescent="0.15">
      <c r="S312" s="56">
        <v>309</v>
      </c>
      <c r="T312" s="40">
        <f>引用信息!W331</f>
        <v>97.323129727518847</v>
      </c>
      <c r="U312" s="40">
        <f>引用信息!X331</f>
        <v>6.9231684974566834</v>
      </c>
      <c r="V312" s="40">
        <f>引用信息!Y331</f>
        <v>2.7639371306249991</v>
      </c>
      <c r="W312" s="40">
        <f>引用信息!Z331</f>
        <v>0.74150818967372156</v>
      </c>
      <c r="X312" s="40">
        <f>引用信息!AA331</f>
        <v>0.2145506197647655</v>
      </c>
      <c r="Y312" s="37">
        <f>IF(INT(求节点($J$4:$J$21,$I$4:$I$21,节奏总纲!AD312))&gt;$I$21,$I$21,INT(求节点($J$4:$J$21,$I$4:$I$21,节奏总纲!AD312)))</f>
        <v>18</v>
      </c>
      <c r="Z312" s="37">
        <f>IF(INT(求节点($J$4:$J$21,$I$4:$I$21,节奏总纲!AE312))&gt;$I$21,$I$21,INT(求节点($J$4:$J$21,$I$4:$I$21,节奏总纲!AE312)))</f>
        <v>18</v>
      </c>
      <c r="AA312" s="37">
        <f>IF(INT(求节点($J$4:$J$21,$I$4:$I$21,节奏总纲!AF312))&gt;$I$21,$I$21,INT(求节点($J$4:$J$21,$I$4:$I$21,节奏总纲!AF312)))</f>
        <v>18</v>
      </c>
      <c r="AB312" s="37">
        <f>IF(INT(求节点($J$4:$J$21,$I$4:$I$21,节奏总纲!AG312))&gt;$I$21,$I$21,INT(求节点($J$4:$J$21,$I$4:$I$21,节奏总纲!AG312)))</f>
        <v>18</v>
      </c>
      <c r="AC312" s="37">
        <f>IF(INT(求节点($J$4:$J$21,$I$4:$I$21,节奏总纲!AH312))&gt;$I$21,$I$21,INT(求节点($J$4:$J$21,$I$4:$I$21,节奏总纲!AH312)))</f>
        <v>18</v>
      </c>
      <c r="AD312" s="56">
        <f>('[2]功能-行军令'!F$7+'[2]功能-行军令'!F$14+24*60/'[2]功能-行军令'!$F$18)*'[2]功能-行军令'!$AJ$7</f>
        <v>27.599999999999998</v>
      </c>
      <c r="AE312" s="56">
        <f>('[2]功能-行军令'!G$7+'[2]功能-行军令'!G$14+24*60/'[2]功能-行军令'!$F$18)*'[2]功能-行军令'!$AJ$7</f>
        <v>40.199999999999996</v>
      </c>
      <c r="AF312" s="56">
        <f>('[2]功能-行军令'!H$7+'[2]功能-行军令'!H$14+24*60/'[2]功能-行军令'!$F$18)*'[2]功能-行军令'!$AJ$7</f>
        <v>54.6</v>
      </c>
      <c r="AG312" s="56">
        <f>('[2]功能-行军令'!I$7+'[2]功能-行军令'!I$14+24*60/'[2]功能-行军令'!$F$18)*'[2]功能-行军令'!$AJ$7</f>
        <v>61.8</v>
      </c>
      <c r="AH312" s="56">
        <f>('[2]功能-行军令'!J$7+'[2]功能-行军令'!J$14+24*60/'[2]功能-行军令'!$F$18)*'[2]功能-行军令'!$AJ$7</f>
        <v>61.8</v>
      </c>
      <c r="AI312" s="56"/>
      <c r="AK312" s="56"/>
      <c r="AL312" s="56">
        <v>309</v>
      </c>
      <c r="AM312" s="28">
        <f t="shared" ca="1" si="278"/>
        <v>4.8837310089733874</v>
      </c>
      <c r="AN312" s="28">
        <f t="shared" ca="1" si="278"/>
        <v>2.6453542965272518</v>
      </c>
      <c r="AO312" s="28">
        <f t="shared" ca="1" si="278"/>
        <v>1.6707500820172116</v>
      </c>
      <c r="AP312" s="28">
        <f t="shared" ca="1" si="278"/>
        <v>1.1543364203028008</v>
      </c>
      <c r="AQ312" s="28">
        <f t="shared" ca="1" si="278"/>
        <v>1.0158160498664648</v>
      </c>
      <c r="AR312" s="28">
        <f t="shared" ca="1" si="278"/>
        <v>1.0158160498664648</v>
      </c>
      <c r="AS312" s="28">
        <f t="shared" ca="1" si="278"/>
        <v>1.0158160498664648</v>
      </c>
      <c r="AT312" s="28">
        <f t="shared" ca="1" si="278"/>
        <v>1.0158160498664648</v>
      </c>
      <c r="AU312" s="28">
        <f t="shared" ca="1" si="271"/>
        <v>1.0158160498664648</v>
      </c>
      <c r="AV312" s="28">
        <f t="shared" ca="1" si="279"/>
        <v>1.0158160498664648</v>
      </c>
      <c r="AW312" s="28">
        <f t="shared" ca="1" si="279"/>
        <v>1.0158160498664648</v>
      </c>
      <c r="AX312" s="28">
        <f t="shared" ca="1" si="279"/>
        <v>2.0316320997329296</v>
      </c>
      <c r="AY312" s="28">
        <f t="shared" ca="1" si="279"/>
        <v>3.0474481495993944</v>
      </c>
      <c r="AZ312" s="28">
        <f t="shared" ca="1" si="279"/>
        <v>5.0790802493323248</v>
      </c>
      <c r="BA312" s="28">
        <f t="shared" ca="1" si="245"/>
        <v>10.15816049866465</v>
      </c>
      <c r="BB312" s="28">
        <f t="shared" ca="1" si="245"/>
        <v>20.316320997329299</v>
      </c>
      <c r="BC312" s="28">
        <f t="shared" ca="1" si="245"/>
        <v>40.632641994658599</v>
      </c>
      <c r="BD312" s="28">
        <f t="shared" ca="1" si="245"/>
        <v>81.265283989317197</v>
      </c>
      <c r="BE312" s="28"/>
      <c r="BF312" s="28">
        <f t="shared" ca="1" si="243"/>
        <v>179.99545213552031</v>
      </c>
      <c r="BG312" s="28"/>
      <c r="BI312" s="28"/>
      <c r="BJ312" s="28"/>
      <c r="BK312" s="28"/>
      <c r="BL312" s="56">
        <v>309</v>
      </c>
      <c r="BM312" s="56">
        <f t="shared" ca="1" si="273"/>
        <v>4.1324898161223382</v>
      </c>
      <c r="BN312" s="56">
        <f t="shared" ca="1" si="273"/>
        <v>2.2384319837329332</v>
      </c>
      <c r="BO312" s="56">
        <f t="shared" ca="1" si="273"/>
        <v>1.4137465160418525</v>
      </c>
      <c r="BP312" s="56">
        <f t="shared" ca="1" si="273"/>
        <v>0.97677032017437082</v>
      </c>
      <c r="BQ312" s="56">
        <f t="shared" ca="1" si="273"/>
        <v>0.85955788175344638</v>
      </c>
      <c r="BR312" s="56">
        <f t="shared" ca="1" si="273"/>
        <v>0.85955788175344638</v>
      </c>
      <c r="BS312" s="56">
        <f t="shared" ca="1" si="273"/>
        <v>0.85955788175344638</v>
      </c>
      <c r="BT312" s="56">
        <f t="shared" ca="1" si="273"/>
        <v>0.85955788175344638</v>
      </c>
      <c r="BU312" s="56">
        <f t="shared" ca="1" si="273"/>
        <v>0.85955788175344638</v>
      </c>
      <c r="BV312" s="56">
        <f t="shared" ca="1" si="273"/>
        <v>0.85955788175344638</v>
      </c>
      <c r="BW312" s="56">
        <f t="shared" ca="1" si="273"/>
        <v>0.85955788175344638</v>
      </c>
      <c r="BX312" s="56">
        <f t="shared" ca="1" si="273"/>
        <v>1.7191157635068928</v>
      </c>
      <c r="BY312" s="56">
        <f t="shared" ca="1" si="273"/>
        <v>2.5786736452603392</v>
      </c>
      <c r="BZ312" s="56">
        <f t="shared" ca="1" si="273"/>
        <v>4.2977894087672324</v>
      </c>
      <c r="CA312" s="82">
        <f t="shared" ca="1" si="247"/>
        <v>8.5955788175344647</v>
      </c>
      <c r="CB312" s="82">
        <f t="shared" ca="1" si="247"/>
        <v>17.191157635068929</v>
      </c>
      <c r="CC312" s="82">
        <f t="shared" ca="1" si="247"/>
        <v>34.382315270137859</v>
      </c>
      <c r="CD312" s="82">
        <f t="shared" ca="1" si="247"/>
        <v>68.764630540275718</v>
      </c>
      <c r="CE312" s="56">
        <f t="shared" ca="1" si="274"/>
        <v>0.42817134399655171</v>
      </c>
      <c r="CF312" s="56">
        <f t="shared" ca="1" si="274"/>
        <v>0.23192614466479886</v>
      </c>
      <c r="CG312" s="56">
        <f t="shared" ca="1" si="274"/>
        <v>0.14647967031460979</v>
      </c>
      <c r="CH312" s="56">
        <f t="shared" ca="1" si="274"/>
        <v>0.10120413585373039</v>
      </c>
      <c r="CI312" s="56">
        <f t="shared" ca="1" si="274"/>
        <v>8.9059639551282752E-2</v>
      </c>
      <c r="CJ312" s="56">
        <f t="shared" ca="1" si="274"/>
        <v>8.9059639551282752E-2</v>
      </c>
      <c r="CK312" s="56">
        <f t="shared" ca="1" si="274"/>
        <v>8.9059639551282752E-2</v>
      </c>
      <c r="CL312" s="56">
        <f t="shared" ca="1" si="274"/>
        <v>8.9059639551282752E-2</v>
      </c>
      <c r="CM312" s="56">
        <f t="shared" ca="1" si="274"/>
        <v>8.9059639551282752E-2</v>
      </c>
      <c r="CN312" s="56">
        <f t="shared" ca="1" si="274"/>
        <v>8.9059639551282752E-2</v>
      </c>
      <c r="CO312" s="56">
        <f t="shared" ca="1" si="274"/>
        <v>8.9059639551282752E-2</v>
      </c>
      <c r="CP312" s="56">
        <f t="shared" ca="1" si="274"/>
        <v>0.1781192791025655</v>
      </c>
      <c r="CQ312" s="56">
        <f t="shared" ca="1" si="274"/>
        <v>0.2671789186538483</v>
      </c>
      <c r="CR312" s="56">
        <f t="shared" ca="1" si="274"/>
        <v>0.44529819775641394</v>
      </c>
      <c r="CS312" s="82">
        <f t="shared" ca="1" si="249"/>
        <v>0.89059639551282788</v>
      </c>
      <c r="CT312" s="82">
        <f t="shared" ca="1" si="249"/>
        <v>1.7811927910256558</v>
      </c>
      <c r="CU312" s="82">
        <f t="shared" ca="1" si="249"/>
        <v>3.5623855820513115</v>
      </c>
      <c r="CV312" s="82">
        <f t="shared" ca="1" si="249"/>
        <v>7.124771164102623</v>
      </c>
      <c r="CW312" s="56">
        <f t="shared" ca="1" si="275"/>
        <v>0.23217071897249994</v>
      </c>
      <c r="CX312" s="56">
        <f t="shared" ca="1" si="275"/>
        <v>0.12575913944343747</v>
      </c>
      <c r="CY312" s="56">
        <f t="shared" ca="1" si="275"/>
        <v>7.9426824911644725E-2</v>
      </c>
      <c r="CZ312" s="56">
        <f t="shared" ca="1" si="275"/>
        <v>5.4876715393499982E-2</v>
      </c>
      <c r="DA312" s="56">
        <f t="shared" ca="1" si="275"/>
        <v>4.829150954627999E-2</v>
      </c>
      <c r="DB312" s="56">
        <f t="shared" ca="1" si="275"/>
        <v>4.829150954627999E-2</v>
      </c>
      <c r="DC312" s="56">
        <f t="shared" ca="1" si="275"/>
        <v>4.829150954627999E-2</v>
      </c>
      <c r="DD312" s="56">
        <f t="shared" ca="1" si="275"/>
        <v>4.829150954627999E-2</v>
      </c>
      <c r="DE312" s="56">
        <f t="shared" ca="1" si="275"/>
        <v>4.829150954627999E-2</v>
      </c>
      <c r="DF312" s="56">
        <f t="shared" ca="1" si="275"/>
        <v>4.829150954627999E-2</v>
      </c>
      <c r="DG312" s="56">
        <f t="shared" ca="1" si="275"/>
        <v>4.829150954627999E-2</v>
      </c>
      <c r="DH312" s="56">
        <f t="shared" ca="1" si="275"/>
        <v>9.658301909255998E-2</v>
      </c>
      <c r="DI312" s="56">
        <f t="shared" ca="1" si="275"/>
        <v>0.14487452863883993</v>
      </c>
      <c r="DJ312" s="56">
        <f t="shared" ca="1" si="275"/>
        <v>0.24145754773139996</v>
      </c>
      <c r="DK312" s="82">
        <f t="shared" ca="1" si="251"/>
        <v>0.48291509546279993</v>
      </c>
      <c r="DL312" s="82">
        <f t="shared" ca="1" si="251"/>
        <v>0.96583019092559985</v>
      </c>
      <c r="DM312" s="82">
        <f t="shared" ca="1" si="251"/>
        <v>1.9316603818511997</v>
      </c>
      <c r="DN312" s="82">
        <f t="shared" ca="1" si="251"/>
        <v>3.8633207637023994</v>
      </c>
      <c r="DO312" s="56">
        <f t="shared" ca="1" si="276"/>
        <v>7.0500317110516908E-2</v>
      </c>
      <c r="DP312" s="56">
        <f t="shared" ca="1" si="276"/>
        <v>3.8187671768196658E-2</v>
      </c>
      <c r="DQ312" s="56">
        <f t="shared" ca="1" si="276"/>
        <v>2.4118529537808419E-2</v>
      </c>
      <c r="DR312" s="56">
        <f t="shared" ca="1" si="276"/>
        <v>1.6663711317031267E-2</v>
      </c>
      <c r="DS312" s="56">
        <f t="shared" ca="1" si="276"/>
        <v>1.4664065958987518E-2</v>
      </c>
      <c r="DT312" s="56">
        <f t="shared" ca="1" si="276"/>
        <v>1.4664065958987518E-2</v>
      </c>
      <c r="DU312" s="56">
        <f t="shared" ca="1" si="276"/>
        <v>1.4664065958987518E-2</v>
      </c>
      <c r="DV312" s="56">
        <f t="shared" ca="1" si="276"/>
        <v>1.4664065958987518E-2</v>
      </c>
      <c r="DW312" s="56">
        <f t="shared" ca="1" si="276"/>
        <v>1.4664065958987518E-2</v>
      </c>
      <c r="DX312" s="56">
        <f t="shared" ca="1" si="276"/>
        <v>1.4664065958987518E-2</v>
      </c>
      <c r="DY312" s="56">
        <f t="shared" ca="1" si="276"/>
        <v>1.4664065958987518E-2</v>
      </c>
      <c r="DZ312" s="56">
        <f t="shared" ca="1" si="276"/>
        <v>2.9328131917975037E-2</v>
      </c>
      <c r="EA312" s="56">
        <f t="shared" ca="1" si="276"/>
        <v>4.3992197876962548E-2</v>
      </c>
      <c r="EB312" s="56">
        <f t="shared" ca="1" si="276"/>
        <v>7.3320329794937592E-2</v>
      </c>
      <c r="EC312" s="82">
        <f t="shared" ca="1" si="255"/>
        <v>0.14664065958987518</v>
      </c>
      <c r="ED312" s="82">
        <f t="shared" ca="1" si="255"/>
        <v>0.29328131917975037</v>
      </c>
      <c r="EE312" s="82">
        <f t="shared" ca="1" si="255"/>
        <v>0.58656263835950073</v>
      </c>
      <c r="EF312" s="82">
        <f t="shared" ca="1" si="255"/>
        <v>1.1731252767190015</v>
      </c>
      <c r="EG312" s="56">
        <f t="shared" ca="1" si="277"/>
        <v>2.0398812771480777E-2</v>
      </c>
      <c r="EH312" s="56">
        <f t="shared" ca="1" si="277"/>
        <v>1.1049356917885422E-2</v>
      </c>
      <c r="EI312" s="56">
        <f t="shared" ca="1" si="277"/>
        <v>6.9785412112960557E-3</v>
      </c>
      <c r="EJ312" s="56">
        <f t="shared" ca="1" si="277"/>
        <v>4.8215375641681834E-3</v>
      </c>
      <c r="EK312" s="56">
        <f t="shared" ca="1" si="277"/>
        <v>4.242953056468002E-3</v>
      </c>
      <c r="EL312" s="56">
        <f t="shared" ca="1" si="277"/>
        <v>4.242953056468002E-3</v>
      </c>
      <c r="EM312" s="56">
        <f t="shared" ca="1" si="277"/>
        <v>4.242953056468002E-3</v>
      </c>
      <c r="EN312" s="56">
        <f t="shared" ca="1" si="277"/>
        <v>4.242953056468002E-3</v>
      </c>
      <c r="EO312" s="56">
        <f t="shared" ca="1" si="277"/>
        <v>4.242953056468002E-3</v>
      </c>
      <c r="EP312" s="56">
        <f t="shared" ca="1" si="277"/>
        <v>4.242953056468002E-3</v>
      </c>
      <c r="EQ312" s="56">
        <f t="shared" ca="1" si="277"/>
        <v>4.242953056468002E-3</v>
      </c>
      <c r="ER312" s="56">
        <f t="shared" ca="1" si="277"/>
        <v>8.485906112936004E-3</v>
      </c>
      <c r="ES312" s="56">
        <f t="shared" ca="1" si="277"/>
        <v>1.2728859169404007E-2</v>
      </c>
      <c r="ET312" s="56">
        <f t="shared" ca="1" si="277"/>
        <v>2.1214765282340012E-2</v>
      </c>
      <c r="EU312" s="82">
        <f t="shared" ca="1" si="256"/>
        <v>4.2429530564680025E-2</v>
      </c>
      <c r="EV312" s="82">
        <f t="shared" ca="1" si="256"/>
        <v>8.485906112936005E-2</v>
      </c>
      <c r="EW312" s="82">
        <f t="shared" ca="1" si="256"/>
        <v>0.1697181222587201</v>
      </c>
      <c r="EX312" s="82">
        <f t="shared" ca="1" si="256"/>
        <v>0.3394362445174402</v>
      </c>
    </row>
    <row r="313" spans="19:154" x14ac:dyDescent="0.15">
      <c r="S313" s="56">
        <v>310</v>
      </c>
      <c r="T313" s="40">
        <f>引用信息!W332</f>
        <v>96.720243083189075</v>
      </c>
      <c r="U313" s="40">
        <f>引用信息!X332</f>
        <v>6.8802816129591635</v>
      </c>
      <c r="V313" s="40">
        <f>引用信息!Y332</f>
        <v>2.7468153961874986</v>
      </c>
      <c r="W313" s="40">
        <f>引用信息!Z332</f>
        <v>0.73691477610937095</v>
      </c>
      <c r="X313" s="40">
        <f>引用信息!AA332</f>
        <v>0.21322154512905453</v>
      </c>
      <c r="Y313" s="37">
        <f>IF(INT(求节点($J$4:$J$21,$I$4:$I$21,节奏总纲!AD313))&gt;$I$21,$I$21,INT(求节点($J$4:$J$21,$I$4:$I$21,节奏总纲!AD313)))</f>
        <v>18</v>
      </c>
      <c r="Z313" s="37">
        <f>IF(INT(求节点($J$4:$J$21,$I$4:$I$21,节奏总纲!AE313))&gt;$I$21,$I$21,INT(求节点($J$4:$J$21,$I$4:$I$21,节奏总纲!AE313)))</f>
        <v>18</v>
      </c>
      <c r="AA313" s="37">
        <f>IF(INT(求节点($J$4:$J$21,$I$4:$I$21,节奏总纲!AF313))&gt;$I$21,$I$21,INT(求节点($J$4:$J$21,$I$4:$I$21,节奏总纲!AF313)))</f>
        <v>18</v>
      </c>
      <c r="AB313" s="37">
        <f>IF(INT(求节点($J$4:$J$21,$I$4:$I$21,节奏总纲!AG313))&gt;$I$21,$I$21,INT(求节点($J$4:$J$21,$I$4:$I$21,节奏总纲!AG313)))</f>
        <v>18</v>
      </c>
      <c r="AC313" s="37">
        <f>IF(INT(求节点($J$4:$J$21,$I$4:$I$21,节奏总纲!AH313))&gt;$I$21,$I$21,INT(求节点($J$4:$J$21,$I$4:$I$21,节奏总纲!AH313)))</f>
        <v>18</v>
      </c>
      <c r="AD313" s="56">
        <f>('[2]功能-行军令'!F$7+'[2]功能-行军令'!F$14+24*60/'[2]功能-行军令'!$F$18)*'[2]功能-行军令'!$AJ$7</f>
        <v>27.599999999999998</v>
      </c>
      <c r="AE313" s="56">
        <f>('[2]功能-行军令'!G$7+'[2]功能-行军令'!G$14+24*60/'[2]功能-行军令'!$F$18)*'[2]功能-行军令'!$AJ$7</f>
        <v>40.199999999999996</v>
      </c>
      <c r="AF313" s="56">
        <f>('[2]功能-行军令'!H$7+'[2]功能-行军令'!H$14+24*60/'[2]功能-行军令'!$F$18)*'[2]功能-行军令'!$AJ$7</f>
        <v>54.6</v>
      </c>
      <c r="AG313" s="56">
        <f>('[2]功能-行军令'!I$7+'[2]功能-行军令'!I$14+24*60/'[2]功能-行军令'!$F$18)*'[2]功能-行军令'!$AJ$7</f>
        <v>61.8</v>
      </c>
      <c r="AH313" s="56">
        <f>('[2]功能-行军令'!J$7+'[2]功能-行军令'!J$14+24*60/'[2]功能-行军令'!$F$18)*'[2]功能-行军令'!$AJ$7</f>
        <v>61.8</v>
      </c>
      <c r="AI313" s="56"/>
      <c r="AK313" s="56"/>
      <c r="AL313" s="56">
        <v>310</v>
      </c>
      <c r="AM313" s="28">
        <f t="shared" ca="1" si="278"/>
        <v>4.853477808032844</v>
      </c>
      <c r="AN313" s="28">
        <f t="shared" ca="1" si="278"/>
        <v>2.628967146017791</v>
      </c>
      <c r="AO313" s="28">
        <f t="shared" ca="1" si="278"/>
        <v>1.6604003027480783</v>
      </c>
      <c r="AP313" s="28">
        <f t="shared" ca="1" si="278"/>
        <v>1.147185663716854</v>
      </c>
      <c r="AQ313" s="28">
        <f t="shared" ca="1" si="278"/>
        <v>1.0095233840708318</v>
      </c>
      <c r="AR313" s="28">
        <f t="shared" ca="1" si="278"/>
        <v>1.0095233840708318</v>
      </c>
      <c r="AS313" s="28">
        <f t="shared" ca="1" si="278"/>
        <v>1.0095233840708318</v>
      </c>
      <c r="AT313" s="28">
        <f t="shared" ca="1" si="278"/>
        <v>1.0095233840708318</v>
      </c>
      <c r="AU313" s="28">
        <f t="shared" ca="1" si="271"/>
        <v>1.0095233840708318</v>
      </c>
      <c r="AV313" s="28">
        <f t="shared" ca="1" si="279"/>
        <v>1.0095233840708318</v>
      </c>
      <c r="AW313" s="28">
        <f t="shared" ca="1" si="279"/>
        <v>1.0095233840708318</v>
      </c>
      <c r="AX313" s="28">
        <f t="shared" ca="1" si="279"/>
        <v>2.0190467681416635</v>
      </c>
      <c r="AY313" s="28">
        <f t="shared" ca="1" si="279"/>
        <v>3.0285701522124944</v>
      </c>
      <c r="AZ313" s="28">
        <f t="shared" ca="1" si="279"/>
        <v>5.0476169203541588</v>
      </c>
      <c r="BA313" s="28">
        <f t="shared" ca="1" si="245"/>
        <v>10.095233840708318</v>
      </c>
      <c r="BB313" s="28">
        <f t="shared" ca="1" si="245"/>
        <v>20.190467681416635</v>
      </c>
      <c r="BC313" s="28">
        <f t="shared" ca="1" si="245"/>
        <v>40.38093536283327</v>
      </c>
      <c r="BD313" s="28">
        <f t="shared" ca="1" si="245"/>
        <v>80.76187072566654</v>
      </c>
      <c r="BE313" s="28"/>
      <c r="BF313" s="28">
        <f t="shared" ca="1" si="243"/>
        <v>178.88043606034446</v>
      </c>
      <c r="BG313" s="28"/>
      <c r="BI313" s="28"/>
      <c r="BJ313" s="28"/>
      <c r="BK313" s="28"/>
      <c r="BL313" s="56">
        <v>310</v>
      </c>
      <c r="BM313" s="56">
        <f t="shared" ca="1" si="273"/>
        <v>4.1068903216861816</v>
      </c>
      <c r="BN313" s="56">
        <f t="shared" ca="1" si="273"/>
        <v>2.2245655909133486</v>
      </c>
      <c r="BO313" s="56">
        <f t="shared" ca="1" si="273"/>
        <v>1.4049887942610624</v>
      </c>
      <c r="BP313" s="56">
        <f t="shared" ca="1" si="273"/>
        <v>0.97071953058037019</v>
      </c>
      <c r="BQ313" s="56">
        <f t="shared" ca="1" si="273"/>
        <v>0.85423318691072592</v>
      </c>
      <c r="BR313" s="56">
        <f t="shared" ca="1" si="273"/>
        <v>0.85423318691072592</v>
      </c>
      <c r="BS313" s="56">
        <f t="shared" ca="1" si="273"/>
        <v>0.85423318691072592</v>
      </c>
      <c r="BT313" s="56">
        <f t="shared" ca="1" si="273"/>
        <v>0.85423318691072592</v>
      </c>
      <c r="BU313" s="56">
        <f t="shared" ca="1" si="273"/>
        <v>0.85423318691072592</v>
      </c>
      <c r="BV313" s="56">
        <f t="shared" ca="1" si="273"/>
        <v>0.85423318691072592</v>
      </c>
      <c r="BW313" s="56">
        <f t="shared" ca="1" si="273"/>
        <v>0.85423318691072592</v>
      </c>
      <c r="BX313" s="56">
        <f t="shared" ca="1" si="273"/>
        <v>1.7084663738214518</v>
      </c>
      <c r="BY313" s="56">
        <f t="shared" ca="1" si="273"/>
        <v>2.5626995607321774</v>
      </c>
      <c r="BZ313" s="56">
        <f t="shared" ca="1" si="273"/>
        <v>4.2711659345536299</v>
      </c>
      <c r="CA313" s="82">
        <f t="shared" ca="1" si="247"/>
        <v>8.5423318691072598</v>
      </c>
      <c r="CB313" s="82">
        <f t="shared" ca="1" si="247"/>
        <v>17.08466373821452</v>
      </c>
      <c r="CC313" s="82">
        <f t="shared" ca="1" si="247"/>
        <v>34.169327476429039</v>
      </c>
      <c r="CD313" s="82">
        <f t="shared" ca="1" si="247"/>
        <v>68.338654952858079</v>
      </c>
      <c r="CE313" s="56">
        <f t="shared" ca="1" si="274"/>
        <v>0.42551895513993593</v>
      </c>
      <c r="CF313" s="56">
        <f t="shared" ca="1" si="274"/>
        <v>0.23048943403413194</v>
      </c>
      <c r="CG313" s="56">
        <f t="shared" ca="1" si="274"/>
        <v>0.14557227412682017</v>
      </c>
      <c r="CH313" s="56">
        <f t="shared" ca="1" si="274"/>
        <v>0.10057720757853029</v>
      </c>
      <c r="CI313" s="56">
        <f t="shared" ca="1" si="274"/>
        <v>8.8507942669106665E-2</v>
      </c>
      <c r="CJ313" s="56">
        <f t="shared" ca="1" si="274"/>
        <v>8.8507942669106665E-2</v>
      </c>
      <c r="CK313" s="56">
        <f t="shared" ca="1" si="274"/>
        <v>8.8507942669106665E-2</v>
      </c>
      <c r="CL313" s="56">
        <f t="shared" ca="1" si="274"/>
        <v>8.8507942669106665E-2</v>
      </c>
      <c r="CM313" s="56">
        <f t="shared" ca="1" si="274"/>
        <v>8.8507942669106665E-2</v>
      </c>
      <c r="CN313" s="56">
        <f t="shared" ca="1" si="274"/>
        <v>8.8507942669106665E-2</v>
      </c>
      <c r="CO313" s="56">
        <f t="shared" ca="1" si="274"/>
        <v>8.8507942669106665E-2</v>
      </c>
      <c r="CP313" s="56">
        <f t="shared" ca="1" si="274"/>
        <v>0.17701588533821333</v>
      </c>
      <c r="CQ313" s="56">
        <f t="shared" ca="1" si="274"/>
        <v>0.26552382800732</v>
      </c>
      <c r="CR313" s="56">
        <f t="shared" ca="1" si="274"/>
        <v>0.44253971334553338</v>
      </c>
      <c r="CS313" s="82">
        <f t="shared" ca="1" si="249"/>
        <v>0.88507942669106676</v>
      </c>
      <c r="CT313" s="82">
        <f t="shared" ca="1" si="249"/>
        <v>1.7701588533821335</v>
      </c>
      <c r="CU313" s="82">
        <f t="shared" ca="1" si="249"/>
        <v>3.540317706764267</v>
      </c>
      <c r="CV313" s="82">
        <f t="shared" ca="1" si="249"/>
        <v>7.0806354135285341</v>
      </c>
      <c r="CW313" s="56">
        <f t="shared" ca="1" si="275"/>
        <v>0.2307324932797499</v>
      </c>
      <c r="CX313" s="56">
        <f t="shared" ca="1" si="275"/>
        <v>0.12498010052653119</v>
      </c>
      <c r="CY313" s="56">
        <f t="shared" ca="1" si="275"/>
        <v>7.8934800332546018E-2</v>
      </c>
      <c r="CZ313" s="56">
        <f t="shared" ca="1" si="275"/>
        <v>5.4536771138849964E-2</v>
      </c>
      <c r="DA313" s="56">
        <f t="shared" ca="1" si="275"/>
        <v>4.7992358602187979E-2</v>
      </c>
      <c r="DB313" s="56">
        <f t="shared" ca="1" si="275"/>
        <v>4.7992358602187979E-2</v>
      </c>
      <c r="DC313" s="56">
        <f t="shared" ca="1" si="275"/>
        <v>4.7992358602187979E-2</v>
      </c>
      <c r="DD313" s="56">
        <f t="shared" ca="1" si="275"/>
        <v>4.7992358602187979E-2</v>
      </c>
      <c r="DE313" s="56">
        <f t="shared" ca="1" si="275"/>
        <v>4.7992358602187979E-2</v>
      </c>
      <c r="DF313" s="56">
        <f t="shared" ca="1" si="275"/>
        <v>4.7992358602187979E-2</v>
      </c>
      <c r="DG313" s="56">
        <f t="shared" ca="1" si="275"/>
        <v>4.7992358602187979E-2</v>
      </c>
      <c r="DH313" s="56">
        <f t="shared" ca="1" si="275"/>
        <v>9.5984717204375958E-2</v>
      </c>
      <c r="DI313" s="56">
        <f t="shared" ca="1" si="275"/>
        <v>0.14397707580656394</v>
      </c>
      <c r="DJ313" s="56">
        <f t="shared" ca="1" si="275"/>
        <v>0.23996179301093989</v>
      </c>
      <c r="DK313" s="82">
        <f t="shared" ca="1" si="251"/>
        <v>0.47992358602187979</v>
      </c>
      <c r="DL313" s="82">
        <f t="shared" ca="1" si="251"/>
        <v>0.95984717204375958</v>
      </c>
      <c r="DM313" s="82">
        <f t="shared" ca="1" si="251"/>
        <v>1.9196943440875192</v>
      </c>
      <c r="DN313" s="82">
        <f t="shared" ca="1" si="251"/>
        <v>3.8393886881750383</v>
      </c>
      <c r="DO313" s="56">
        <f t="shared" ca="1" si="276"/>
        <v>7.0063589482398644E-2</v>
      </c>
      <c r="DP313" s="56">
        <f t="shared" ca="1" si="276"/>
        <v>3.79511109696326E-2</v>
      </c>
      <c r="DQ313" s="56">
        <f t="shared" ca="1" si="276"/>
        <v>2.3969122717662696E-2</v>
      </c>
      <c r="DR313" s="56">
        <f t="shared" ca="1" si="276"/>
        <v>1.6560484786748771E-2</v>
      </c>
      <c r="DS313" s="56">
        <f t="shared" ca="1" si="276"/>
        <v>1.4573226612338919E-2</v>
      </c>
      <c r="DT313" s="56">
        <f t="shared" ca="1" si="276"/>
        <v>1.4573226612338919E-2</v>
      </c>
      <c r="DU313" s="56">
        <f t="shared" ca="1" si="276"/>
        <v>1.4573226612338919E-2</v>
      </c>
      <c r="DV313" s="56">
        <f t="shared" ca="1" si="276"/>
        <v>1.4573226612338919E-2</v>
      </c>
      <c r="DW313" s="56">
        <f t="shared" ca="1" si="276"/>
        <v>1.4573226612338919E-2</v>
      </c>
      <c r="DX313" s="56">
        <f t="shared" ca="1" si="276"/>
        <v>1.4573226612338919E-2</v>
      </c>
      <c r="DY313" s="56">
        <f t="shared" ca="1" si="276"/>
        <v>1.4573226612338919E-2</v>
      </c>
      <c r="DZ313" s="56">
        <f t="shared" ca="1" si="276"/>
        <v>2.9146453224677838E-2</v>
      </c>
      <c r="EA313" s="56">
        <f t="shared" ca="1" si="276"/>
        <v>4.3719679837016759E-2</v>
      </c>
      <c r="EB313" s="56">
        <f t="shared" ca="1" si="276"/>
        <v>7.2866133061694593E-2</v>
      </c>
      <c r="EC313" s="82">
        <f t="shared" ca="1" si="255"/>
        <v>0.14573226612338919</v>
      </c>
      <c r="ED313" s="82">
        <f t="shared" ca="1" si="255"/>
        <v>0.29146453224677837</v>
      </c>
      <c r="EE313" s="82">
        <f t="shared" ca="1" si="255"/>
        <v>0.58292906449355675</v>
      </c>
      <c r="EF313" s="82">
        <f t="shared" ca="1" si="255"/>
        <v>1.1658581289871135</v>
      </c>
      <c r="EG313" s="56">
        <f t="shared" ca="1" si="277"/>
        <v>2.02724484445778E-2</v>
      </c>
      <c r="EH313" s="56">
        <f t="shared" ca="1" si="277"/>
        <v>1.0980909574146309E-2</v>
      </c>
      <c r="EI313" s="56">
        <f t="shared" ca="1" si="277"/>
        <v>6.9353113099871423E-3</v>
      </c>
      <c r="EJ313" s="56">
        <f t="shared" ca="1" si="277"/>
        <v>4.791669632354752E-3</v>
      </c>
      <c r="EK313" s="56">
        <f t="shared" ca="1" si="277"/>
        <v>4.2166692764721821E-3</v>
      </c>
      <c r="EL313" s="56">
        <f t="shared" ca="1" si="277"/>
        <v>4.2166692764721821E-3</v>
      </c>
      <c r="EM313" s="56">
        <f t="shared" ca="1" si="277"/>
        <v>4.2166692764721821E-3</v>
      </c>
      <c r="EN313" s="56">
        <f t="shared" ca="1" si="277"/>
        <v>4.2166692764721821E-3</v>
      </c>
      <c r="EO313" s="56">
        <f t="shared" ca="1" si="277"/>
        <v>4.2166692764721821E-3</v>
      </c>
      <c r="EP313" s="56">
        <f t="shared" ca="1" si="277"/>
        <v>4.2166692764721821E-3</v>
      </c>
      <c r="EQ313" s="56">
        <f t="shared" ca="1" si="277"/>
        <v>4.2166692764721821E-3</v>
      </c>
      <c r="ER313" s="56">
        <f t="shared" ca="1" si="277"/>
        <v>8.4333385529443642E-3</v>
      </c>
      <c r="ES313" s="56">
        <f t="shared" ca="1" si="277"/>
        <v>1.2650007829416547E-2</v>
      </c>
      <c r="ET313" s="56">
        <f t="shared" ca="1" si="277"/>
        <v>2.1083346382360913E-2</v>
      </c>
      <c r="EU313" s="82">
        <f t="shared" ca="1" si="256"/>
        <v>4.2166692764721826E-2</v>
      </c>
      <c r="EV313" s="82">
        <f t="shared" ca="1" si="256"/>
        <v>8.4333385529443652E-2</v>
      </c>
      <c r="EW313" s="82">
        <f t="shared" ca="1" si="256"/>
        <v>0.1686667710588873</v>
      </c>
      <c r="EX313" s="82">
        <f t="shared" ca="1" si="256"/>
        <v>0.33733354211777461</v>
      </c>
    </row>
    <row r="314" spans="19:154" x14ac:dyDescent="0.15">
      <c r="S314" s="56">
        <v>311</v>
      </c>
      <c r="T314" s="40">
        <f>引用信息!W333</f>
        <v>96.117356438859318</v>
      </c>
      <c r="U314" s="40">
        <f>引用信息!X333</f>
        <v>6.8373947284616445</v>
      </c>
      <c r="V314" s="40">
        <f>引用信息!Y333</f>
        <v>2.7296936617499985</v>
      </c>
      <c r="W314" s="40">
        <f>引用信息!Z333</f>
        <v>0.73232136254502056</v>
      </c>
      <c r="X314" s="40">
        <f>引用信息!AA333</f>
        <v>0.21189247049334362</v>
      </c>
      <c r="Y314" s="37">
        <f>IF(INT(求节点($J$4:$J$21,$I$4:$I$21,节奏总纲!AD314))&gt;$I$21,$I$21,INT(求节点($J$4:$J$21,$I$4:$I$21,节奏总纲!AD314)))</f>
        <v>18</v>
      </c>
      <c r="Z314" s="37">
        <f>IF(INT(求节点($J$4:$J$21,$I$4:$I$21,节奏总纲!AE314))&gt;$I$21,$I$21,INT(求节点($J$4:$J$21,$I$4:$I$21,节奏总纲!AE314)))</f>
        <v>18</v>
      </c>
      <c r="AA314" s="37">
        <f>IF(INT(求节点($J$4:$J$21,$I$4:$I$21,节奏总纲!AF314))&gt;$I$21,$I$21,INT(求节点($J$4:$J$21,$I$4:$I$21,节奏总纲!AF314)))</f>
        <v>18</v>
      </c>
      <c r="AB314" s="37">
        <f>IF(INT(求节点($J$4:$J$21,$I$4:$I$21,节奏总纲!AG314))&gt;$I$21,$I$21,INT(求节点($J$4:$J$21,$I$4:$I$21,节奏总纲!AG314)))</f>
        <v>18</v>
      </c>
      <c r="AC314" s="37">
        <f>IF(INT(求节点($J$4:$J$21,$I$4:$I$21,节奏总纲!AH314))&gt;$I$21,$I$21,INT(求节点($J$4:$J$21,$I$4:$I$21,节奏总纲!AH314)))</f>
        <v>18</v>
      </c>
      <c r="AD314" s="56">
        <f>('[2]功能-行军令'!F$7+'[2]功能-行军令'!F$14+24*60/'[2]功能-行军令'!$F$18)*'[2]功能-行军令'!$AJ$7</f>
        <v>27.599999999999998</v>
      </c>
      <c r="AE314" s="56">
        <f>('[2]功能-行军令'!G$7+'[2]功能-行军令'!G$14+24*60/'[2]功能-行军令'!$F$18)*'[2]功能-行军令'!$AJ$7</f>
        <v>40.199999999999996</v>
      </c>
      <c r="AF314" s="56">
        <f>('[2]功能-行军令'!H$7+'[2]功能-行军令'!H$14+24*60/'[2]功能-行军令'!$F$18)*'[2]功能-行军令'!$AJ$7</f>
        <v>54.6</v>
      </c>
      <c r="AG314" s="56">
        <f>('[2]功能-行军令'!I$7+'[2]功能-行军令'!I$14+24*60/'[2]功能-行军令'!$F$18)*'[2]功能-行军令'!$AJ$7</f>
        <v>61.8</v>
      </c>
      <c r="AH314" s="56">
        <f>('[2]功能-行军令'!J$7+'[2]功能-行军令'!J$14+24*60/'[2]功能-行军令'!$F$18)*'[2]功能-行军令'!$AJ$7</f>
        <v>61.8</v>
      </c>
      <c r="AI314" s="56"/>
      <c r="AK314" s="56"/>
      <c r="AL314" s="56">
        <v>311</v>
      </c>
      <c r="AM314" s="28">
        <f t="shared" ca="1" si="278"/>
        <v>4.8232246070923015</v>
      </c>
      <c r="AN314" s="28">
        <f t="shared" ca="1" si="278"/>
        <v>2.6125799955083293</v>
      </c>
      <c r="AO314" s="28">
        <f t="shared" ca="1" si="278"/>
        <v>1.6500505234789451</v>
      </c>
      <c r="AP314" s="28">
        <f t="shared" ca="1" si="278"/>
        <v>1.1400349071309075</v>
      </c>
      <c r="AQ314" s="28">
        <f t="shared" ca="1" si="278"/>
        <v>1.0032307182751987</v>
      </c>
      <c r="AR314" s="28">
        <f t="shared" ca="1" si="278"/>
        <v>1.0032307182751987</v>
      </c>
      <c r="AS314" s="28">
        <f t="shared" ca="1" si="278"/>
        <v>1.0032307182751987</v>
      </c>
      <c r="AT314" s="28">
        <f t="shared" ca="1" si="278"/>
        <v>1.0032307182751987</v>
      </c>
      <c r="AU314" s="28">
        <f t="shared" ca="1" si="271"/>
        <v>1.0032307182751987</v>
      </c>
      <c r="AV314" s="28">
        <f t="shared" ca="1" si="279"/>
        <v>1.0032307182751987</v>
      </c>
      <c r="AW314" s="28">
        <f t="shared" ca="1" si="279"/>
        <v>1.0032307182751987</v>
      </c>
      <c r="AX314" s="28">
        <f t="shared" ca="1" si="279"/>
        <v>2.0064614365503974</v>
      </c>
      <c r="AY314" s="28">
        <f t="shared" ca="1" si="279"/>
        <v>3.0096921548255957</v>
      </c>
      <c r="AZ314" s="28">
        <f t="shared" ca="1" si="279"/>
        <v>5.0161535913759945</v>
      </c>
      <c r="BA314" s="28">
        <f t="shared" ca="1" si="245"/>
        <v>10.032307182751989</v>
      </c>
      <c r="BB314" s="28">
        <f t="shared" ca="1" si="245"/>
        <v>20.064614365503978</v>
      </c>
      <c r="BC314" s="28">
        <f t="shared" ca="1" si="245"/>
        <v>40.129228731007956</v>
      </c>
      <c r="BD314" s="28">
        <f t="shared" ca="1" si="245"/>
        <v>80.258457462015912</v>
      </c>
      <c r="BE314" s="28"/>
      <c r="BF314" s="28">
        <f t="shared" ca="1" si="243"/>
        <v>177.76541998516868</v>
      </c>
      <c r="BG314" s="28"/>
      <c r="BI314" s="28"/>
      <c r="BJ314" s="28"/>
      <c r="BK314" s="28"/>
      <c r="BL314" s="56">
        <v>311</v>
      </c>
      <c r="BM314" s="56">
        <f t="shared" ref="BM314:BZ323" ca="1" si="280">IF(OFFSET($X$3,$S314,BM$1)&lt;BM$3,0,
OFFSET($S$3,$S314,BM$1)
*IFERROR(INDEX($K$49:$K$66,OFFSET($X$3,$S314,BM$1)-BM$3+1),0)
*OFFSET($AC$3,$S314,BM$1)
/(INDEX($D$4:$D$21,BM$3)
*INDEX($E$4:$E$21,BM$3)))</f>
        <v>4.0812908272500259</v>
      </c>
      <c r="BN314" s="56">
        <f t="shared" ca="1" si="280"/>
        <v>2.210699198093764</v>
      </c>
      <c r="BO314" s="56">
        <f t="shared" ca="1" si="280"/>
        <v>1.396231072480272</v>
      </c>
      <c r="BP314" s="56">
        <f t="shared" ca="1" si="280"/>
        <v>0.96466874098636968</v>
      </c>
      <c r="BQ314" s="56">
        <f t="shared" ca="1" si="280"/>
        <v>0.84890849206800545</v>
      </c>
      <c r="BR314" s="56">
        <f t="shared" ca="1" si="280"/>
        <v>0.84890849206800545</v>
      </c>
      <c r="BS314" s="56">
        <f t="shared" ca="1" si="280"/>
        <v>0.84890849206800545</v>
      </c>
      <c r="BT314" s="56">
        <f t="shared" ca="1" si="280"/>
        <v>0.84890849206800545</v>
      </c>
      <c r="BU314" s="56">
        <f t="shared" ca="1" si="280"/>
        <v>0.84890849206800545</v>
      </c>
      <c r="BV314" s="56">
        <f t="shared" ca="1" si="280"/>
        <v>0.84890849206800545</v>
      </c>
      <c r="BW314" s="56">
        <f t="shared" ca="1" si="280"/>
        <v>0.84890849206800545</v>
      </c>
      <c r="BX314" s="56">
        <f t="shared" ca="1" si="280"/>
        <v>1.6978169841360109</v>
      </c>
      <c r="BY314" s="56">
        <f t="shared" ca="1" si="280"/>
        <v>2.5467254762040161</v>
      </c>
      <c r="BZ314" s="56">
        <f t="shared" ca="1" si="280"/>
        <v>4.2445424603400275</v>
      </c>
      <c r="CA314" s="82">
        <f t="shared" ca="1" si="247"/>
        <v>8.4890849206800549</v>
      </c>
      <c r="CB314" s="82">
        <f t="shared" ca="1" si="247"/>
        <v>16.97816984136011</v>
      </c>
      <c r="CC314" s="82">
        <f t="shared" ca="1" si="247"/>
        <v>33.95633968272022</v>
      </c>
      <c r="CD314" s="82">
        <f t="shared" ca="1" si="247"/>
        <v>67.912679365440439</v>
      </c>
      <c r="CE314" s="56">
        <f t="shared" ref="CE314:CR323" ca="1" si="281">IF(OFFSET($X$3,$S314,CE$1)&lt;CE$3,0,
OFFSET($S$3,$S314,CE$1)
*IFERROR(INDEX($K$49:$K$66,OFFSET($X$3,$S314,CE$1)-CE$3+1),0)
*OFFSET($AC$3,$S314,CE$1)
/(INDEX($D$4:$D$21,CE$3)
*INDEX($E$4:$E$21,CE$3)))</f>
        <v>0.42286656628332009</v>
      </c>
      <c r="CF314" s="56">
        <f t="shared" ca="1" si="281"/>
        <v>0.22905272340346505</v>
      </c>
      <c r="CG314" s="56">
        <f t="shared" ca="1" si="281"/>
        <v>0.14466487793903057</v>
      </c>
      <c r="CH314" s="56">
        <f t="shared" ca="1" si="281"/>
        <v>9.9950279303330197E-2</v>
      </c>
      <c r="CI314" s="56">
        <f t="shared" ca="1" si="281"/>
        <v>8.7956245786930579E-2</v>
      </c>
      <c r="CJ314" s="56">
        <f t="shared" ca="1" si="281"/>
        <v>8.7956245786930579E-2</v>
      </c>
      <c r="CK314" s="56">
        <f t="shared" ca="1" si="281"/>
        <v>8.7956245786930579E-2</v>
      </c>
      <c r="CL314" s="56">
        <f t="shared" ca="1" si="281"/>
        <v>8.7956245786930579E-2</v>
      </c>
      <c r="CM314" s="56">
        <f t="shared" ca="1" si="281"/>
        <v>8.7956245786930579E-2</v>
      </c>
      <c r="CN314" s="56">
        <f t="shared" ca="1" si="281"/>
        <v>8.7956245786930579E-2</v>
      </c>
      <c r="CO314" s="56">
        <f t="shared" ca="1" si="281"/>
        <v>8.7956245786930579E-2</v>
      </c>
      <c r="CP314" s="56">
        <f t="shared" ca="1" si="281"/>
        <v>0.17591249157386116</v>
      </c>
      <c r="CQ314" s="56">
        <f t="shared" ca="1" si="281"/>
        <v>0.26386873736079175</v>
      </c>
      <c r="CR314" s="56">
        <f t="shared" ca="1" si="281"/>
        <v>0.43978122893465299</v>
      </c>
      <c r="CS314" s="82">
        <f t="shared" ca="1" si="249"/>
        <v>0.87956245786930598</v>
      </c>
      <c r="CT314" s="82">
        <f t="shared" ca="1" si="249"/>
        <v>1.759124915738612</v>
      </c>
      <c r="CU314" s="82">
        <f t="shared" ca="1" si="249"/>
        <v>3.5182498314772239</v>
      </c>
      <c r="CV314" s="82">
        <f t="shared" ca="1" si="249"/>
        <v>7.0364996629544478</v>
      </c>
      <c r="CW314" s="56">
        <f t="shared" ref="CW314:DJ323" ca="1" si="282">IF(OFFSET($X$3,$S314,CW$1)&lt;CW$3,0,
OFFSET($S$3,$S314,CW$1)
*IFERROR(INDEX($K$49:$K$66,OFFSET($X$3,$S314,CW$1)-CW$3+1),0)
*OFFSET($AC$3,$S314,CW$1)
/(INDEX($D$4:$D$21,CW$3)
*INDEX($E$4:$E$21,CW$3)))</f>
        <v>0.22929426758699989</v>
      </c>
      <c r="CX314" s="56">
        <f t="shared" ca="1" si="282"/>
        <v>0.12420106160962495</v>
      </c>
      <c r="CY314" s="56">
        <f t="shared" ca="1" si="282"/>
        <v>7.8442775753447339E-2</v>
      </c>
      <c r="CZ314" s="56">
        <f t="shared" ca="1" si="282"/>
        <v>5.4196826884199967E-2</v>
      </c>
      <c r="DA314" s="56">
        <f t="shared" ca="1" si="282"/>
        <v>4.7693207658095982E-2</v>
      </c>
      <c r="DB314" s="56">
        <f t="shared" ca="1" si="282"/>
        <v>4.7693207658095982E-2</v>
      </c>
      <c r="DC314" s="56">
        <f t="shared" ca="1" si="282"/>
        <v>4.7693207658095982E-2</v>
      </c>
      <c r="DD314" s="56">
        <f t="shared" ca="1" si="282"/>
        <v>4.7693207658095982E-2</v>
      </c>
      <c r="DE314" s="56">
        <f t="shared" ca="1" si="282"/>
        <v>4.7693207658095982E-2</v>
      </c>
      <c r="DF314" s="56">
        <f t="shared" ca="1" si="282"/>
        <v>4.7693207658095982E-2</v>
      </c>
      <c r="DG314" s="56">
        <f t="shared" ca="1" si="282"/>
        <v>4.7693207658095982E-2</v>
      </c>
      <c r="DH314" s="56">
        <f t="shared" ca="1" si="282"/>
        <v>9.5386415316191964E-2</v>
      </c>
      <c r="DI314" s="56">
        <f t="shared" ca="1" si="282"/>
        <v>0.14307962297428792</v>
      </c>
      <c r="DJ314" s="56">
        <f t="shared" ca="1" si="282"/>
        <v>0.23846603829047988</v>
      </c>
      <c r="DK314" s="82">
        <f t="shared" ca="1" si="251"/>
        <v>0.47693207658095976</v>
      </c>
      <c r="DL314" s="82">
        <f t="shared" ca="1" si="251"/>
        <v>0.95386415316191953</v>
      </c>
      <c r="DM314" s="82">
        <f t="shared" ca="1" si="251"/>
        <v>1.9077283063238391</v>
      </c>
      <c r="DN314" s="82">
        <f t="shared" ca="1" si="251"/>
        <v>3.8154566126476781</v>
      </c>
      <c r="DO314" s="56">
        <f t="shared" ref="DO314:EB323" ca="1" si="283">IF(OFFSET($X$3,$S314,DO$1)&lt;DO$3,0,
OFFSET($S$3,$S314,DO$1)
*IFERROR(INDEX($K$49:$K$66,OFFSET($X$3,$S314,DO$1)-DO$3+1),0)
*OFFSET($AC$3,$S314,DO$1)
/(INDEX($D$4:$D$21,DO$3)
*INDEX($E$4:$E$21,DO$3)))</f>
        <v>6.9626861854280409E-2</v>
      </c>
      <c r="DP314" s="56">
        <f t="shared" ca="1" si="283"/>
        <v>3.7714550171068555E-2</v>
      </c>
      <c r="DQ314" s="56">
        <f t="shared" ca="1" si="283"/>
        <v>2.3819715897516983E-2</v>
      </c>
      <c r="DR314" s="56">
        <f t="shared" ca="1" si="283"/>
        <v>1.6457258256466278E-2</v>
      </c>
      <c r="DS314" s="56">
        <f t="shared" ca="1" si="283"/>
        <v>1.4482387265690327E-2</v>
      </c>
      <c r="DT314" s="56">
        <f t="shared" ca="1" si="283"/>
        <v>1.4482387265690327E-2</v>
      </c>
      <c r="DU314" s="56">
        <f t="shared" ca="1" si="283"/>
        <v>1.4482387265690327E-2</v>
      </c>
      <c r="DV314" s="56">
        <f t="shared" ca="1" si="283"/>
        <v>1.4482387265690327E-2</v>
      </c>
      <c r="DW314" s="56">
        <f t="shared" ca="1" si="283"/>
        <v>1.4482387265690327E-2</v>
      </c>
      <c r="DX314" s="56">
        <f t="shared" ca="1" si="283"/>
        <v>1.4482387265690327E-2</v>
      </c>
      <c r="DY314" s="56">
        <f t="shared" ca="1" si="283"/>
        <v>1.4482387265690327E-2</v>
      </c>
      <c r="DZ314" s="56">
        <f t="shared" ca="1" si="283"/>
        <v>2.8964774531380653E-2</v>
      </c>
      <c r="EA314" s="56">
        <f t="shared" ca="1" si="283"/>
        <v>4.3447161797070977E-2</v>
      </c>
      <c r="EB314" s="56">
        <f t="shared" ca="1" si="283"/>
        <v>7.2411936328451637E-2</v>
      </c>
      <c r="EC314" s="82">
        <f t="shared" ca="1" si="255"/>
        <v>0.14482387265690327</v>
      </c>
      <c r="ED314" s="82">
        <f t="shared" ca="1" si="255"/>
        <v>0.28964774531380655</v>
      </c>
      <c r="EE314" s="82">
        <f t="shared" ca="1" si="255"/>
        <v>0.5792954906276131</v>
      </c>
      <c r="EF314" s="82">
        <f t="shared" ca="1" si="255"/>
        <v>1.1585909812552262</v>
      </c>
      <c r="EG314" s="56">
        <f t="shared" ref="EG314:ET323" ca="1" si="284">IF(OFFSET($X$3,$S314,EG$1)&lt;EG$3,0,
OFFSET($S$3,$S314,EG$1)
*IFERROR(INDEX($K$49:$K$66,OFFSET($X$3,$S314,EG$1)-EG$3+1),0)
*OFFSET($AC$3,$S314,EG$1)
/(INDEX($D$4:$D$21,EG$3)
*INDEX($E$4:$E$21,EG$3)))</f>
        <v>2.0146084117674823E-2</v>
      </c>
      <c r="EH314" s="56">
        <f t="shared" ca="1" si="284"/>
        <v>1.0912462230407196E-2</v>
      </c>
      <c r="EI314" s="56">
        <f t="shared" ca="1" si="284"/>
        <v>6.8920814086782288E-3</v>
      </c>
      <c r="EJ314" s="56">
        <f t="shared" ca="1" si="284"/>
        <v>4.7618017005413215E-3</v>
      </c>
      <c r="EK314" s="56">
        <f t="shared" ca="1" si="284"/>
        <v>4.1903854964763631E-3</v>
      </c>
      <c r="EL314" s="56">
        <f t="shared" ca="1" si="284"/>
        <v>4.1903854964763631E-3</v>
      </c>
      <c r="EM314" s="56">
        <f t="shared" ca="1" si="284"/>
        <v>4.1903854964763631E-3</v>
      </c>
      <c r="EN314" s="56">
        <f t="shared" ca="1" si="284"/>
        <v>4.1903854964763631E-3</v>
      </c>
      <c r="EO314" s="56">
        <f t="shared" ca="1" si="284"/>
        <v>4.1903854964763631E-3</v>
      </c>
      <c r="EP314" s="56">
        <f t="shared" ca="1" si="284"/>
        <v>4.1903854964763631E-3</v>
      </c>
      <c r="EQ314" s="56">
        <f t="shared" ca="1" si="284"/>
        <v>4.1903854964763631E-3</v>
      </c>
      <c r="ER314" s="56">
        <f t="shared" ca="1" si="284"/>
        <v>8.3807709929527262E-3</v>
      </c>
      <c r="ES314" s="56">
        <f t="shared" ca="1" si="284"/>
        <v>1.2571156489429089E-2</v>
      </c>
      <c r="ET314" s="56">
        <f t="shared" ca="1" si="284"/>
        <v>2.0951927482381821E-2</v>
      </c>
      <c r="EU314" s="82">
        <f t="shared" ca="1" si="256"/>
        <v>4.1903854964763641E-2</v>
      </c>
      <c r="EV314" s="82">
        <f t="shared" ca="1" si="256"/>
        <v>8.3807709929527283E-2</v>
      </c>
      <c r="EW314" s="82">
        <f t="shared" ca="1" si="256"/>
        <v>0.16761541985905457</v>
      </c>
      <c r="EX314" s="82">
        <f t="shared" ca="1" si="256"/>
        <v>0.33523083971810913</v>
      </c>
    </row>
    <row r="315" spans="19:154" x14ac:dyDescent="0.15">
      <c r="S315" s="56">
        <v>312</v>
      </c>
      <c r="T315" s="40">
        <f>引用信息!W334</f>
        <v>95.51446979452956</v>
      </c>
      <c r="U315" s="40">
        <f>引用信息!X334</f>
        <v>6.7945078439641264</v>
      </c>
      <c r="V315" s="40">
        <f>引用信息!Y334</f>
        <v>2.7125719273124989</v>
      </c>
      <c r="W315" s="40">
        <f>引用信息!Z334</f>
        <v>0.72772794898067017</v>
      </c>
      <c r="X315" s="40">
        <f>引用信息!AA334</f>
        <v>0.2105633958576327</v>
      </c>
      <c r="Y315" s="37">
        <f>IF(INT(求节点($J$4:$J$21,$I$4:$I$21,节奏总纲!AD315))&gt;$I$21,$I$21,INT(求节点($J$4:$J$21,$I$4:$I$21,节奏总纲!AD315)))</f>
        <v>18</v>
      </c>
      <c r="Z315" s="37">
        <f>IF(INT(求节点($J$4:$J$21,$I$4:$I$21,节奏总纲!AE315))&gt;$I$21,$I$21,INT(求节点($J$4:$J$21,$I$4:$I$21,节奏总纲!AE315)))</f>
        <v>18</v>
      </c>
      <c r="AA315" s="37">
        <f>IF(INT(求节点($J$4:$J$21,$I$4:$I$21,节奏总纲!AF315))&gt;$I$21,$I$21,INT(求节点($J$4:$J$21,$I$4:$I$21,节奏总纲!AF315)))</f>
        <v>18</v>
      </c>
      <c r="AB315" s="37">
        <f>IF(INT(求节点($J$4:$J$21,$I$4:$I$21,节奏总纲!AG315))&gt;$I$21,$I$21,INT(求节点($J$4:$J$21,$I$4:$I$21,节奏总纲!AG315)))</f>
        <v>18</v>
      </c>
      <c r="AC315" s="37">
        <f>IF(INT(求节点($J$4:$J$21,$I$4:$I$21,节奏总纲!AH315))&gt;$I$21,$I$21,INT(求节点($J$4:$J$21,$I$4:$I$21,节奏总纲!AH315)))</f>
        <v>18</v>
      </c>
      <c r="AD315" s="56">
        <f>('[2]功能-行军令'!F$7+'[2]功能-行军令'!F$14+24*60/'[2]功能-行军令'!$F$18)*'[2]功能-行军令'!$AJ$7</f>
        <v>27.599999999999998</v>
      </c>
      <c r="AE315" s="56">
        <f>('[2]功能-行军令'!G$7+'[2]功能-行军令'!G$14+24*60/'[2]功能-行军令'!$F$18)*'[2]功能-行军令'!$AJ$7</f>
        <v>40.199999999999996</v>
      </c>
      <c r="AF315" s="56">
        <f>('[2]功能-行军令'!H$7+'[2]功能-行军令'!H$14+24*60/'[2]功能-行军令'!$F$18)*'[2]功能-行军令'!$AJ$7</f>
        <v>54.6</v>
      </c>
      <c r="AG315" s="56">
        <f>('[2]功能-行军令'!I$7+'[2]功能-行军令'!I$14+24*60/'[2]功能-行军令'!$F$18)*'[2]功能-行军令'!$AJ$7</f>
        <v>61.8</v>
      </c>
      <c r="AH315" s="56">
        <f>('[2]功能-行军令'!J$7+'[2]功能-行军令'!J$14+24*60/'[2]功能-行军令'!$F$18)*'[2]功能-行军令'!$AJ$7</f>
        <v>61.8</v>
      </c>
      <c r="AI315" s="56"/>
      <c r="AK315" s="56"/>
      <c r="AL315" s="56">
        <v>312</v>
      </c>
      <c r="AM315" s="28">
        <f t="shared" ref="AM315:AT324" ca="1" si="285">SUMIF($BM$3:$EX$3,AM$3,$BM315:$EX315)</f>
        <v>4.7929714061517581</v>
      </c>
      <c r="AN315" s="28">
        <f t="shared" ca="1" si="285"/>
        <v>2.5961928449988689</v>
      </c>
      <c r="AO315" s="28">
        <f t="shared" ca="1" si="285"/>
        <v>1.6397007442098122</v>
      </c>
      <c r="AP315" s="28">
        <f t="shared" ca="1" si="285"/>
        <v>1.1328841505449612</v>
      </c>
      <c r="AQ315" s="28">
        <f t="shared" ca="1" si="285"/>
        <v>0.99693805247956568</v>
      </c>
      <c r="AR315" s="28">
        <f t="shared" ca="1" si="285"/>
        <v>0.99693805247956568</v>
      </c>
      <c r="AS315" s="28">
        <f t="shared" ca="1" si="285"/>
        <v>0.99693805247956568</v>
      </c>
      <c r="AT315" s="28">
        <f t="shared" ca="1" si="285"/>
        <v>0.99693805247956568</v>
      </c>
      <c r="AU315" s="28">
        <f t="shared" ca="1" si="271"/>
        <v>0.99693805247956568</v>
      </c>
      <c r="AV315" s="28">
        <f t="shared" ca="1" si="279"/>
        <v>0.99693805247956568</v>
      </c>
      <c r="AW315" s="28">
        <f t="shared" ca="1" si="279"/>
        <v>0.99693805247956568</v>
      </c>
      <c r="AX315" s="28">
        <f t="shared" ca="1" si="279"/>
        <v>1.9938761049591314</v>
      </c>
      <c r="AY315" s="28">
        <f t="shared" ca="1" si="279"/>
        <v>2.9908141574386971</v>
      </c>
      <c r="AZ315" s="28">
        <f t="shared" ca="1" si="279"/>
        <v>4.9846902623978284</v>
      </c>
      <c r="BA315" s="28">
        <f t="shared" ca="1" si="245"/>
        <v>9.9693805247956568</v>
      </c>
      <c r="BB315" s="28">
        <f t="shared" ca="1" si="245"/>
        <v>19.938761049591314</v>
      </c>
      <c r="BC315" s="28">
        <f t="shared" ca="1" si="245"/>
        <v>39.877522099182627</v>
      </c>
      <c r="BD315" s="28">
        <f t="shared" ca="1" si="245"/>
        <v>79.755044198365255</v>
      </c>
      <c r="BE315" s="28"/>
      <c r="BF315" s="28">
        <f t="shared" ca="1" si="243"/>
        <v>176.65040390999286</v>
      </c>
      <c r="BG315" s="28"/>
      <c r="BI315" s="28"/>
      <c r="BJ315" s="28"/>
      <c r="BK315" s="28"/>
      <c r="BL315" s="56">
        <v>312</v>
      </c>
      <c r="BM315" s="56">
        <f t="shared" ca="1" si="280"/>
        <v>4.0556913328138702</v>
      </c>
      <c r="BN315" s="56">
        <f t="shared" ca="1" si="280"/>
        <v>2.1968328052741799</v>
      </c>
      <c r="BO315" s="56">
        <f t="shared" ca="1" si="280"/>
        <v>1.3874733506994819</v>
      </c>
      <c r="BP315" s="56">
        <f t="shared" ca="1" si="280"/>
        <v>0.95861795139236927</v>
      </c>
      <c r="BQ315" s="56">
        <f t="shared" ca="1" si="280"/>
        <v>0.84358379722528498</v>
      </c>
      <c r="BR315" s="56">
        <f t="shared" ca="1" si="280"/>
        <v>0.84358379722528498</v>
      </c>
      <c r="BS315" s="56">
        <f t="shared" ca="1" si="280"/>
        <v>0.84358379722528498</v>
      </c>
      <c r="BT315" s="56">
        <f t="shared" ca="1" si="280"/>
        <v>0.84358379722528498</v>
      </c>
      <c r="BU315" s="56">
        <f t="shared" ca="1" si="280"/>
        <v>0.84358379722528498</v>
      </c>
      <c r="BV315" s="56">
        <f t="shared" ca="1" si="280"/>
        <v>0.84358379722528498</v>
      </c>
      <c r="BW315" s="56">
        <f t="shared" ca="1" si="280"/>
        <v>0.84358379722528498</v>
      </c>
      <c r="BX315" s="56">
        <f t="shared" ca="1" si="280"/>
        <v>1.68716759445057</v>
      </c>
      <c r="BY315" s="56">
        <f t="shared" ca="1" si="280"/>
        <v>2.5307513916758548</v>
      </c>
      <c r="BZ315" s="56">
        <f t="shared" ca="1" si="280"/>
        <v>4.217918986126425</v>
      </c>
      <c r="CA315" s="82">
        <f t="shared" ca="1" si="247"/>
        <v>8.43583797225285</v>
      </c>
      <c r="CB315" s="82">
        <f t="shared" ca="1" si="247"/>
        <v>16.8716759445057</v>
      </c>
      <c r="CC315" s="82">
        <f t="shared" ca="1" si="247"/>
        <v>33.7433518890114</v>
      </c>
      <c r="CD315" s="82">
        <f t="shared" ca="1" si="247"/>
        <v>67.4867037780228</v>
      </c>
      <c r="CE315" s="56">
        <f t="shared" ca="1" si="281"/>
        <v>0.42021417742670436</v>
      </c>
      <c r="CF315" s="56">
        <f t="shared" ca="1" si="281"/>
        <v>0.22761601277279819</v>
      </c>
      <c r="CG315" s="56">
        <f t="shared" ca="1" si="281"/>
        <v>0.14375748175124095</v>
      </c>
      <c r="CH315" s="56">
        <f t="shared" ca="1" si="281"/>
        <v>9.9323351028130114E-2</v>
      </c>
      <c r="CI315" s="56">
        <f t="shared" ca="1" si="281"/>
        <v>8.7404548904754506E-2</v>
      </c>
      <c r="CJ315" s="56">
        <f t="shared" ca="1" si="281"/>
        <v>8.7404548904754506E-2</v>
      </c>
      <c r="CK315" s="56">
        <f t="shared" ca="1" si="281"/>
        <v>8.7404548904754506E-2</v>
      </c>
      <c r="CL315" s="56">
        <f t="shared" ca="1" si="281"/>
        <v>8.7404548904754506E-2</v>
      </c>
      <c r="CM315" s="56">
        <f t="shared" ca="1" si="281"/>
        <v>8.7404548904754506E-2</v>
      </c>
      <c r="CN315" s="56">
        <f t="shared" ca="1" si="281"/>
        <v>8.7404548904754506E-2</v>
      </c>
      <c r="CO315" s="56">
        <f t="shared" ca="1" si="281"/>
        <v>8.7404548904754506E-2</v>
      </c>
      <c r="CP315" s="56">
        <f t="shared" ca="1" si="281"/>
        <v>0.17480909780950901</v>
      </c>
      <c r="CQ315" s="56">
        <f t="shared" ca="1" si="281"/>
        <v>0.2622136467142635</v>
      </c>
      <c r="CR315" s="56">
        <f t="shared" ca="1" si="281"/>
        <v>0.4370227445237726</v>
      </c>
      <c r="CS315" s="82">
        <f t="shared" ca="1" si="249"/>
        <v>0.8740454890475452</v>
      </c>
      <c r="CT315" s="82">
        <f t="shared" ca="1" si="249"/>
        <v>1.7480909780950904</v>
      </c>
      <c r="CU315" s="82">
        <f t="shared" ca="1" si="249"/>
        <v>3.4961819561901808</v>
      </c>
      <c r="CV315" s="82">
        <f t="shared" ca="1" si="249"/>
        <v>6.9923639123803616</v>
      </c>
      <c r="CW315" s="56">
        <f t="shared" ca="1" si="282"/>
        <v>0.22785604189424991</v>
      </c>
      <c r="CX315" s="56">
        <f t="shared" ca="1" si="282"/>
        <v>0.12342202269271869</v>
      </c>
      <c r="CY315" s="56">
        <f t="shared" ca="1" si="282"/>
        <v>7.7950751174348645E-2</v>
      </c>
      <c r="CZ315" s="56">
        <f t="shared" ca="1" si="282"/>
        <v>5.3856882629549969E-2</v>
      </c>
      <c r="DA315" s="56">
        <f t="shared" ca="1" si="282"/>
        <v>4.7394056714003978E-2</v>
      </c>
      <c r="DB315" s="56">
        <f t="shared" ca="1" si="282"/>
        <v>4.7394056714003978E-2</v>
      </c>
      <c r="DC315" s="56">
        <f t="shared" ca="1" si="282"/>
        <v>4.7394056714003978E-2</v>
      </c>
      <c r="DD315" s="56">
        <f t="shared" ca="1" si="282"/>
        <v>4.7394056714003978E-2</v>
      </c>
      <c r="DE315" s="56">
        <f t="shared" ca="1" si="282"/>
        <v>4.7394056714003978E-2</v>
      </c>
      <c r="DF315" s="56">
        <f t="shared" ca="1" si="282"/>
        <v>4.7394056714003978E-2</v>
      </c>
      <c r="DG315" s="56">
        <f t="shared" ca="1" si="282"/>
        <v>4.7394056714003978E-2</v>
      </c>
      <c r="DH315" s="56">
        <f t="shared" ca="1" si="282"/>
        <v>9.4788113428007956E-2</v>
      </c>
      <c r="DI315" s="56">
        <f t="shared" ca="1" si="282"/>
        <v>0.14218217014201193</v>
      </c>
      <c r="DJ315" s="56">
        <f t="shared" ca="1" si="282"/>
        <v>0.2369702835700199</v>
      </c>
      <c r="DK315" s="82">
        <f t="shared" ca="1" si="251"/>
        <v>0.47394056714003979</v>
      </c>
      <c r="DL315" s="82">
        <f t="shared" ca="1" si="251"/>
        <v>0.94788113428007958</v>
      </c>
      <c r="DM315" s="82">
        <f t="shared" ca="1" si="251"/>
        <v>1.8957622685601592</v>
      </c>
      <c r="DN315" s="82">
        <f t="shared" ca="1" si="251"/>
        <v>3.7915245371203183</v>
      </c>
      <c r="DO315" s="56">
        <f t="shared" ca="1" si="283"/>
        <v>6.9190134226162173E-2</v>
      </c>
      <c r="DP315" s="56">
        <f t="shared" ca="1" si="283"/>
        <v>3.747798937250451E-2</v>
      </c>
      <c r="DQ315" s="56">
        <f t="shared" ca="1" si="283"/>
        <v>2.367030907737127E-2</v>
      </c>
      <c r="DR315" s="56">
        <f t="shared" ca="1" si="283"/>
        <v>1.6354031726183785E-2</v>
      </c>
      <c r="DS315" s="56">
        <f t="shared" ca="1" si="283"/>
        <v>1.4391547919041733E-2</v>
      </c>
      <c r="DT315" s="56">
        <f t="shared" ca="1" si="283"/>
        <v>1.4391547919041733E-2</v>
      </c>
      <c r="DU315" s="56">
        <f t="shared" ca="1" si="283"/>
        <v>1.4391547919041733E-2</v>
      </c>
      <c r="DV315" s="56">
        <f t="shared" ca="1" si="283"/>
        <v>1.4391547919041733E-2</v>
      </c>
      <c r="DW315" s="56">
        <f t="shared" ca="1" si="283"/>
        <v>1.4391547919041733E-2</v>
      </c>
      <c r="DX315" s="56">
        <f t="shared" ca="1" si="283"/>
        <v>1.4391547919041733E-2</v>
      </c>
      <c r="DY315" s="56">
        <f t="shared" ca="1" si="283"/>
        <v>1.4391547919041733E-2</v>
      </c>
      <c r="DZ315" s="56">
        <f t="shared" ca="1" si="283"/>
        <v>2.8783095838083465E-2</v>
      </c>
      <c r="EA315" s="56">
        <f t="shared" ca="1" si="283"/>
        <v>4.3174643757125195E-2</v>
      </c>
      <c r="EB315" s="56">
        <f t="shared" ca="1" si="283"/>
        <v>7.1957739595208667E-2</v>
      </c>
      <c r="EC315" s="82">
        <f t="shared" ca="1" si="255"/>
        <v>0.14391547919041733</v>
      </c>
      <c r="ED315" s="82">
        <f t="shared" ca="1" si="255"/>
        <v>0.28783095838083467</v>
      </c>
      <c r="EE315" s="82">
        <f t="shared" ca="1" si="255"/>
        <v>0.57566191676166933</v>
      </c>
      <c r="EF315" s="82">
        <f t="shared" ca="1" si="255"/>
        <v>1.1513238335233387</v>
      </c>
      <c r="EG315" s="56">
        <f t="shared" ca="1" si="284"/>
        <v>2.0019719790771849E-2</v>
      </c>
      <c r="EH315" s="56">
        <f t="shared" ca="1" si="284"/>
        <v>1.0844014886668085E-2</v>
      </c>
      <c r="EI315" s="56">
        <f t="shared" ca="1" si="284"/>
        <v>6.8488515073693171E-3</v>
      </c>
      <c r="EJ315" s="56">
        <f t="shared" ca="1" si="284"/>
        <v>4.731933768727891E-3</v>
      </c>
      <c r="EK315" s="56">
        <f t="shared" ca="1" si="284"/>
        <v>4.1641017164805449E-3</v>
      </c>
      <c r="EL315" s="56">
        <f t="shared" ca="1" si="284"/>
        <v>4.1641017164805449E-3</v>
      </c>
      <c r="EM315" s="56">
        <f t="shared" ca="1" si="284"/>
        <v>4.1641017164805449E-3</v>
      </c>
      <c r="EN315" s="56">
        <f t="shared" ca="1" si="284"/>
        <v>4.1641017164805449E-3</v>
      </c>
      <c r="EO315" s="56">
        <f t="shared" ca="1" si="284"/>
        <v>4.1641017164805449E-3</v>
      </c>
      <c r="EP315" s="56">
        <f t="shared" ca="1" si="284"/>
        <v>4.1641017164805449E-3</v>
      </c>
      <c r="EQ315" s="56">
        <f t="shared" ca="1" si="284"/>
        <v>4.1641017164805449E-3</v>
      </c>
      <c r="ER315" s="56">
        <f t="shared" ca="1" si="284"/>
        <v>8.3282034329610899E-3</v>
      </c>
      <c r="ES315" s="56">
        <f t="shared" ca="1" si="284"/>
        <v>1.2492305149441631E-2</v>
      </c>
      <c r="ET315" s="56">
        <f t="shared" ca="1" si="284"/>
        <v>2.0820508582402725E-2</v>
      </c>
      <c r="EU315" s="82">
        <f t="shared" ca="1" si="256"/>
        <v>4.1641017164805449E-2</v>
      </c>
      <c r="EV315" s="82">
        <f t="shared" ca="1" si="256"/>
        <v>8.3282034329610899E-2</v>
      </c>
      <c r="EW315" s="82">
        <f t="shared" ca="1" si="256"/>
        <v>0.1665640686592218</v>
      </c>
      <c r="EX315" s="82">
        <f t="shared" ca="1" si="256"/>
        <v>0.3331281373184436</v>
      </c>
    </row>
    <row r="316" spans="19:154" x14ac:dyDescent="0.15">
      <c r="S316" s="56">
        <v>313</v>
      </c>
      <c r="T316" s="40">
        <f>引用信息!W335</f>
        <v>94.911583150199803</v>
      </c>
      <c r="U316" s="40">
        <f>引用信息!X335</f>
        <v>6.7516209594666066</v>
      </c>
      <c r="V316" s="40">
        <f>引用信息!Y335</f>
        <v>2.6954501928749992</v>
      </c>
      <c r="W316" s="40">
        <f>引用信息!Z335</f>
        <v>0.72313453541631967</v>
      </c>
      <c r="X316" s="40">
        <f>引用信息!AA335</f>
        <v>0.20923432122192176</v>
      </c>
      <c r="Y316" s="37">
        <f>IF(INT(求节点($J$4:$J$21,$I$4:$I$21,节奏总纲!AD316))&gt;$I$21,$I$21,INT(求节点($J$4:$J$21,$I$4:$I$21,节奏总纲!AD316)))</f>
        <v>18</v>
      </c>
      <c r="Z316" s="37">
        <f>IF(INT(求节点($J$4:$J$21,$I$4:$I$21,节奏总纲!AE316))&gt;$I$21,$I$21,INT(求节点($J$4:$J$21,$I$4:$I$21,节奏总纲!AE316)))</f>
        <v>18</v>
      </c>
      <c r="AA316" s="37">
        <f>IF(INT(求节点($J$4:$J$21,$I$4:$I$21,节奏总纲!AF316))&gt;$I$21,$I$21,INT(求节点($J$4:$J$21,$I$4:$I$21,节奏总纲!AF316)))</f>
        <v>18</v>
      </c>
      <c r="AB316" s="37">
        <f>IF(INT(求节点($J$4:$J$21,$I$4:$I$21,节奏总纲!AG316))&gt;$I$21,$I$21,INT(求节点($J$4:$J$21,$I$4:$I$21,节奏总纲!AG316)))</f>
        <v>18</v>
      </c>
      <c r="AC316" s="37">
        <f>IF(INT(求节点($J$4:$J$21,$I$4:$I$21,节奏总纲!AH316))&gt;$I$21,$I$21,INT(求节点($J$4:$J$21,$I$4:$I$21,节奏总纲!AH316)))</f>
        <v>18</v>
      </c>
      <c r="AD316" s="56">
        <f>('[2]功能-行军令'!F$7+'[2]功能-行军令'!F$14+24*60/'[2]功能-行军令'!$F$18)*'[2]功能-行军令'!$AJ$7</f>
        <v>27.599999999999998</v>
      </c>
      <c r="AE316" s="56">
        <f>('[2]功能-行军令'!G$7+'[2]功能-行军令'!G$14+24*60/'[2]功能-行军令'!$F$18)*'[2]功能-行军令'!$AJ$7</f>
        <v>40.199999999999996</v>
      </c>
      <c r="AF316" s="56">
        <f>('[2]功能-行军令'!H$7+'[2]功能-行军令'!H$14+24*60/'[2]功能-行军令'!$F$18)*'[2]功能-行军令'!$AJ$7</f>
        <v>54.6</v>
      </c>
      <c r="AG316" s="56">
        <f>('[2]功能-行军令'!I$7+'[2]功能-行军令'!I$14+24*60/'[2]功能-行军令'!$F$18)*'[2]功能-行军令'!$AJ$7</f>
        <v>61.8</v>
      </c>
      <c r="AH316" s="56">
        <f>('[2]功能-行军令'!J$7+'[2]功能-行军令'!J$14+24*60/'[2]功能-行军令'!$F$18)*'[2]功能-行军令'!$AJ$7</f>
        <v>61.8</v>
      </c>
      <c r="AI316" s="56"/>
      <c r="AK316" s="56"/>
      <c r="AL316" s="56">
        <v>313</v>
      </c>
      <c r="AM316" s="28">
        <f t="shared" ca="1" si="285"/>
        <v>4.7627182052112156</v>
      </c>
      <c r="AN316" s="28">
        <f t="shared" ca="1" si="285"/>
        <v>2.5798056944894086</v>
      </c>
      <c r="AO316" s="28">
        <f t="shared" ca="1" si="285"/>
        <v>1.629350964940679</v>
      </c>
      <c r="AP316" s="28">
        <f t="shared" ca="1" si="285"/>
        <v>1.1257333939590144</v>
      </c>
      <c r="AQ316" s="28">
        <f t="shared" ca="1" si="285"/>
        <v>0.99064538668393298</v>
      </c>
      <c r="AR316" s="28">
        <f t="shared" ca="1" si="285"/>
        <v>0.99064538668393298</v>
      </c>
      <c r="AS316" s="28">
        <f t="shared" ca="1" si="285"/>
        <v>0.99064538668393298</v>
      </c>
      <c r="AT316" s="28">
        <f t="shared" ca="1" si="285"/>
        <v>0.99064538668393298</v>
      </c>
      <c r="AU316" s="28">
        <f t="shared" ca="1" si="271"/>
        <v>0.99064538668393298</v>
      </c>
      <c r="AV316" s="28">
        <f t="shared" ca="1" si="279"/>
        <v>0.99064538668393298</v>
      </c>
      <c r="AW316" s="28">
        <f t="shared" ca="1" si="279"/>
        <v>0.99064538668393298</v>
      </c>
      <c r="AX316" s="28">
        <f t="shared" ca="1" si="279"/>
        <v>1.981290773367866</v>
      </c>
      <c r="AY316" s="28">
        <f t="shared" ca="1" si="279"/>
        <v>2.9719361600517984</v>
      </c>
      <c r="AZ316" s="28">
        <f t="shared" ca="1" si="279"/>
        <v>4.9532269334196632</v>
      </c>
      <c r="BA316" s="28">
        <f t="shared" ca="1" si="245"/>
        <v>9.9064538668393265</v>
      </c>
      <c r="BB316" s="28">
        <f t="shared" ca="1" si="245"/>
        <v>19.812907733678653</v>
      </c>
      <c r="BC316" s="28">
        <f t="shared" ca="1" si="245"/>
        <v>39.625815467357306</v>
      </c>
      <c r="BD316" s="28">
        <f t="shared" ca="1" si="245"/>
        <v>79.251630934714612</v>
      </c>
      <c r="BE316" s="28"/>
      <c r="BF316" s="28">
        <f t="shared" ca="1" si="243"/>
        <v>175.53538783481707</v>
      </c>
      <c r="BG316" s="28"/>
      <c r="BI316" s="28"/>
      <c r="BJ316" s="28"/>
      <c r="BK316" s="28"/>
      <c r="BL316" s="56">
        <v>313</v>
      </c>
      <c r="BM316" s="56">
        <f t="shared" ca="1" si="280"/>
        <v>4.0300918383777145</v>
      </c>
      <c r="BN316" s="56">
        <f t="shared" ca="1" si="280"/>
        <v>2.1829664124545953</v>
      </c>
      <c r="BO316" s="56">
        <f t="shared" ca="1" si="280"/>
        <v>1.3787156289186917</v>
      </c>
      <c r="BP316" s="56">
        <f t="shared" ca="1" si="280"/>
        <v>0.95256716179836876</v>
      </c>
      <c r="BQ316" s="56">
        <f t="shared" ca="1" si="280"/>
        <v>0.83825910238256462</v>
      </c>
      <c r="BR316" s="56">
        <f t="shared" ca="1" si="280"/>
        <v>0.83825910238256462</v>
      </c>
      <c r="BS316" s="56">
        <f t="shared" ca="1" si="280"/>
        <v>0.83825910238256462</v>
      </c>
      <c r="BT316" s="56">
        <f t="shared" ca="1" si="280"/>
        <v>0.83825910238256462</v>
      </c>
      <c r="BU316" s="56">
        <f t="shared" ca="1" si="280"/>
        <v>0.83825910238256462</v>
      </c>
      <c r="BV316" s="56">
        <f t="shared" ca="1" si="280"/>
        <v>0.83825910238256462</v>
      </c>
      <c r="BW316" s="56">
        <f t="shared" ca="1" si="280"/>
        <v>0.83825910238256462</v>
      </c>
      <c r="BX316" s="56">
        <f t="shared" ca="1" si="280"/>
        <v>1.6765182047651292</v>
      </c>
      <c r="BY316" s="56">
        <f t="shared" ca="1" si="280"/>
        <v>2.5147773071476935</v>
      </c>
      <c r="BZ316" s="56">
        <f t="shared" ca="1" si="280"/>
        <v>4.1912955119128226</v>
      </c>
      <c r="CA316" s="82">
        <f t="shared" ca="1" si="247"/>
        <v>8.3825910238256451</v>
      </c>
      <c r="CB316" s="82">
        <f t="shared" ca="1" si="247"/>
        <v>16.76518204765129</v>
      </c>
      <c r="CC316" s="82">
        <f t="shared" ca="1" si="247"/>
        <v>33.530364095302581</v>
      </c>
      <c r="CD316" s="82">
        <f t="shared" ca="1" si="247"/>
        <v>67.060728190605161</v>
      </c>
      <c r="CE316" s="56">
        <f t="shared" ca="1" si="281"/>
        <v>0.41756178857008863</v>
      </c>
      <c r="CF316" s="56">
        <f t="shared" ca="1" si="281"/>
        <v>0.22617930214213133</v>
      </c>
      <c r="CG316" s="56">
        <f t="shared" ca="1" si="281"/>
        <v>0.14285008556345136</v>
      </c>
      <c r="CH316" s="56">
        <f t="shared" ca="1" si="281"/>
        <v>9.869642275293003E-2</v>
      </c>
      <c r="CI316" s="56">
        <f t="shared" ca="1" si="281"/>
        <v>8.6852852022578433E-2</v>
      </c>
      <c r="CJ316" s="56">
        <f t="shared" ca="1" si="281"/>
        <v>8.6852852022578433E-2</v>
      </c>
      <c r="CK316" s="56">
        <f t="shared" ca="1" si="281"/>
        <v>8.6852852022578433E-2</v>
      </c>
      <c r="CL316" s="56">
        <f t="shared" ca="1" si="281"/>
        <v>8.6852852022578433E-2</v>
      </c>
      <c r="CM316" s="56">
        <f t="shared" ca="1" si="281"/>
        <v>8.6852852022578433E-2</v>
      </c>
      <c r="CN316" s="56">
        <f t="shared" ca="1" si="281"/>
        <v>8.6852852022578433E-2</v>
      </c>
      <c r="CO316" s="56">
        <f t="shared" ca="1" si="281"/>
        <v>8.6852852022578433E-2</v>
      </c>
      <c r="CP316" s="56">
        <f t="shared" ca="1" si="281"/>
        <v>0.17370570404515687</v>
      </c>
      <c r="CQ316" s="56">
        <f t="shared" ca="1" si="281"/>
        <v>0.26055855606773526</v>
      </c>
      <c r="CR316" s="56">
        <f t="shared" ca="1" si="281"/>
        <v>0.4342642601128921</v>
      </c>
      <c r="CS316" s="82">
        <f t="shared" ca="1" si="249"/>
        <v>0.8685285202257842</v>
      </c>
      <c r="CT316" s="82">
        <f t="shared" ca="1" si="249"/>
        <v>1.7370570404515684</v>
      </c>
      <c r="CU316" s="82">
        <f t="shared" ca="1" si="249"/>
        <v>3.4741140809031368</v>
      </c>
      <c r="CV316" s="82">
        <f t="shared" ca="1" si="249"/>
        <v>6.9482281618062736</v>
      </c>
      <c r="CW316" s="56">
        <f t="shared" ca="1" si="282"/>
        <v>0.22641781620149995</v>
      </c>
      <c r="CX316" s="56">
        <f t="shared" ca="1" si="282"/>
        <v>0.12264298377581247</v>
      </c>
      <c r="CY316" s="56">
        <f t="shared" ca="1" si="282"/>
        <v>7.745872659524998E-2</v>
      </c>
      <c r="CZ316" s="56">
        <f t="shared" ca="1" si="282"/>
        <v>5.3516938374899979E-2</v>
      </c>
      <c r="DA316" s="56">
        <f t="shared" ca="1" si="282"/>
        <v>4.7094905769911988E-2</v>
      </c>
      <c r="DB316" s="56">
        <f t="shared" ca="1" si="282"/>
        <v>4.7094905769911988E-2</v>
      </c>
      <c r="DC316" s="56">
        <f t="shared" ca="1" si="282"/>
        <v>4.7094905769911988E-2</v>
      </c>
      <c r="DD316" s="56">
        <f t="shared" ca="1" si="282"/>
        <v>4.7094905769911988E-2</v>
      </c>
      <c r="DE316" s="56">
        <f t="shared" ca="1" si="282"/>
        <v>4.7094905769911988E-2</v>
      </c>
      <c r="DF316" s="56">
        <f t="shared" ca="1" si="282"/>
        <v>4.7094905769911988E-2</v>
      </c>
      <c r="DG316" s="56">
        <f t="shared" ca="1" si="282"/>
        <v>4.7094905769911988E-2</v>
      </c>
      <c r="DH316" s="56">
        <f t="shared" ca="1" si="282"/>
        <v>9.4189811539823975E-2</v>
      </c>
      <c r="DI316" s="56">
        <f t="shared" ca="1" si="282"/>
        <v>0.14128471730973596</v>
      </c>
      <c r="DJ316" s="56">
        <f t="shared" ca="1" si="282"/>
        <v>0.23547452884955994</v>
      </c>
      <c r="DK316" s="82">
        <f t="shared" ca="1" si="251"/>
        <v>0.47094905769911988</v>
      </c>
      <c r="DL316" s="82">
        <f t="shared" ca="1" si="251"/>
        <v>0.94189811539823975</v>
      </c>
      <c r="DM316" s="82">
        <f t="shared" ca="1" si="251"/>
        <v>1.8837962307964795</v>
      </c>
      <c r="DN316" s="82">
        <f t="shared" ca="1" si="251"/>
        <v>3.767592461592959</v>
      </c>
      <c r="DO316" s="56">
        <f t="shared" ca="1" si="283"/>
        <v>6.8753406598043937E-2</v>
      </c>
      <c r="DP316" s="56">
        <f t="shared" ca="1" si="283"/>
        <v>3.7241428573940465E-2</v>
      </c>
      <c r="DQ316" s="56">
        <f t="shared" ca="1" si="283"/>
        <v>2.3520902257225557E-2</v>
      </c>
      <c r="DR316" s="56">
        <f t="shared" ca="1" si="283"/>
        <v>1.6250805195901292E-2</v>
      </c>
      <c r="DS316" s="56">
        <f t="shared" ca="1" si="283"/>
        <v>1.4300708572393137E-2</v>
      </c>
      <c r="DT316" s="56">
        <f t="shared" ca="1" si="283"/>
        <v>1.4300708572393137E-2</v>
      </c>
      <c r="DU316" s="56">
        <f t="shared" ca="1" si="283"/>
        <v>1.4300708572393137E-2</v>
      </c>
      <c r="DV316" s="56">
        <f t="shared" ca="1" si="283"/>
        <v>1.4300708572393137E-2</v>
      </c>
      <c r="DW316" s="56">
        <f t="shared" ca="1" si="283"/>
        <v>1.4300708572393137E-2</v>
      </c>
      <c r="DX316" s="56">
        <f t="shared" ca="1" si="283"/>
        <v>1.4300708572393137E-2</v>
      </c>
      <c r="DY316" s="56">
        <f t="shared" ca="1" si="283"/>
        <v>1.4300708572393137E-2</v>
      </c>
      <c r="DZ316" s="56">
        <f t="shared" ca="1" si="283"/>
        <v>2.8601417144786274E-2</v>
      </c>
      <c r="EA316" s="56">
        <f t="shared" ca="1" si="283"/>
        <v>4.2902125717179412E-2</v>
      </c>
      <c r="EB316" s="56">
        <f t="shared" ca="1" si="283"/>
        <v>7.1503542861965697E-2</v>
      </c>
      <c r="EC316" s="82">
        <f t="shared" ca="1" si="255"/>
        <v>0.14300708572393139</v>
      </c>
      <c r="ED316" s="82">
        <f t="shared" ca="1" si="255"/>
        <v>0.28601417144786279</v>
      </c>
      <c r="EE316" s="82">
        <f t="shared" ca="1" si="255"/>
        <v>0.57202834289572557</v>
      </c>
      <c r="EF316" s="82">
        <f t="shared" ca="1" si="255"/>
        <v>1.1440566857914511</v>
      </c>
      <c r="EG316" s="56">
        <f t="shared" ca="1" si="284"/>
        <v>1.9893355463868868E-2</v>
      </c>
      <c r="EH316" s="56">
        <f t="shared" ca="1" si="284"/>
        <v>1.0775567542928971E-2</v>
      </c>
      <c r="EI316" s="56">
        <f t="shared" ca="1" si="284"/>
        <v>6.8056216060604019E-3</v>
      </c>
      <c r="EJ316" s="56">
        <f t="shared" ca="1" si="284"/>
        <v>4.7020658369144588E-3</v>
      </c>
      <c r="EK316" s="56">
        <f t="shared" ca="1" si="284"/>
        <v>4.1378179364847242E-3</v>
      </c>
      <c r="EL316" s="56">
        <f t="shared" ca="1" si="284"/>
        <v>4.1378179364847242E-3</v>
      </c>
      <c r="EM316" s="56">
        <f t="shared" ca="1" si="284"/>
        <v>4.1378179364847242E-3</v>
      </c>
      <c r="EN316" s="56">
        <f t="shared" ca="1" si="284"/>
        <v>4.1378179364847242E-3</v>
      </c>
      <c r="EO316" s="56">
        <f t="shared" ca="1" si="284"/>
        <v>4.1378179364847242E-3</v>
      </c>
      <c r="EP316" s="56">
        <f t="shared" ca="1" si="284"/>
        <v>4.1378179364847242E-3</v>
      </c>
      <c r="EQ316" s="56">
        <f t="shared" ca="1" si="284"/>
        <v>4.1378179364847242E-3</v>
      </c>
      <c r="ER316" s="56">
        <f t="shared" ca="1" si="284"/>
        <v>8.2756358729694484E-3</v>
      </c>
      <c r="ES316" s="56">
        <f t="shared" ca="1" si="284"/>
        <v>1.2413453809454173E-2</v>
      </c>
      <c r="ET316" s="56">
        <f t="shared" ca="1" si="284"/>
        <v>2.0689089682423625E-2</v>
      </c>
      <c r="EU316" s="82">
        <f t="shared" ca="1" si="256"/>
        <v>4.1378179364847251E-2</v>
      </c>
      <c r="EV316" s="82">
        <f t="shared" ca="1" si="256"/>
        <v>8.2756358729694501E-2</v>
      </c>
      <c r="EW316" s="82">
        <f t="shared" ca="1" si="256"/>
        <v>0.165512717459389</v>
      </c>
      <c r="EX316" s="82">
        <f t="shared" ca="1" si="256"/>
        <v>0.33102543491877801</v>
      </c>
    </row>
    <row r="317" spans="19:154" x14ac:dyDescent="0.15">
      <c r="S317" s="56">
        <v>314</v>
      </c>
      <c r="T317" s="40">
        <f>引用信息!W336</f>
        <v>94.308696505870017</v>
      </c>
      <c r="U317" s="40">
        <f>引用信息!X336</f>
        <v>6.7087340749690867</v>
      </c>
      <c r="V317" s="40">
        <f>引用信息!Y336</f>
        <v>2.6783284584374987</v>
      </c>
      <c r="W317" s="40">
        <f>引用信息!Z336</f>
        <v>0.71854112185196906</v>
      </c>
      <c r="X317" s="40">
        <f>引用信息!AA336</f>
        <v>0.20790524658621079</v>
      </c>
      <c r="Y317" s="37">
        <f>IF(INT(求节点($J$4:$J$21,$I$4:$I$21,节奏总纲!AD317))&gt;$I$21,$I$21,INT(求节点($J$4:$J$21,$I$4:$I$21,节奏总纲!AD317)))</f>
        <v>18</v>
      </c>
      <c r="Z317" s="37">
        <f>IF(INT(求节点($J$4:$J$21,$I$4:$I$21,节奏总纲!AE317))&gt;$I$21,$I$21,INT(求节点($J$4:$J$21,$I$4:$I$21,节奏总纲!AE317)))</f>
        <v>18</v>
      </c>
      <c r="AA317" s="37">
        <f>IF(INT(求节点($J$4:$J$21,$I$4:$I$21,节奏总纲!AF317))&gt;$I$21,$I$21,INT(求节点($J$4:$J$21,$I$4:$I$21,节奏总纲!AF317)))</f>
        <v>18</v>
      </c>
      <c r="AB317" s="37">
        <f>IF(INT(求节点($J$4:$J$21,$I$4:$I$21,节奏总纲!AG317))&gt;$I$21,$I$21,INT(求节点($J$4:$J$21,$I$4:$I$21,节奏总纲!AG317)))</f>
        <v>18</v>
      </c>
      <c r="AC317" s="37">
        <f>IF(INT(求节点($J$4:$J$21,$I$4:$I$21,节奏总纲!AH317))&gt;$I$21,$I$21,INT(求节点($J$4:$J$21,$I$4:$I$21,节奏总纲!AH317)))</f>
        <v>18</v>
      </c>
      <c r="AD317" s="56">
        <f>('[2]功能-行军令'!F$7+'[2]功能-行军令'!F$14+24*60/'[2]功能-行军令'!$F$18)*'[2]功能-行军令'!$AJ$7</f>
        <v>27.599999999999998</v>
      </c>
      <c r="AE317" s="56">
        <f>('[2]功能-行军令'!G$7+'[2]功能-行军令'!G$14+24*60/'[2]功能-行军令'!$F$18)*'[2]功能-行军令'!$AJ$7</f>
        <v>40.199999999999996</v>
      </c>
      <c r="AF317" s="56">
        <f>('[2]功能-行军令'!H$7+'[2]功能-行军令'!H$14+24*60/'[2]功能-行军令'!$F$18)*'[2]功能-行军令'!$AJ$7</f>
        <v>54.6</v>
      </c>
      <c r="AG317" s="56">
        <f>('[2]功能-行军令'!I$7+'[2]功能-行军令'!I$14+24*60/'[2]功能-行军令'!$F$18)*'[2]功能-行军令'!$AJ$7</f>
        <v>61.8</v>
      </c>
      <c r="AH317" s="56">
        <f>('[2]功能-行军令'!J$7+'[2]功能-行军令'!J$14+24*60/'[2]功能-行军令'!$F$18)*'[2]功能-行军令'!$AJ$7</f>
        <v>61.8</v>
      </c>
      <c r="AI317" s="56"/>
      <c r="AK317" s="56"/>
      <c r="AL317" s="56">
        <v>314</v>
      </c>
      <c r="AM317" s="28">
        <f t="shared" ca="1" si="285"/>
        <v>4.7324650042706722</v>
      </c>
      <c r="AN317" s="28">
        <f t="shared" ca="1" si="285"/>
        <v>2.5634185439799468</v>
      </c>
      <c r="AO317" s="28">
        <f t="shared" ca="1" si="285"/>
        <v>1.6190011856715456</v>
      </c>
      <c r="AP317" s="28">
        <f t="shared" ca="1" si="285"/>
        <v>1.1185826373730678</v>
      </c>
      <c r="AQ317" s="28">
        <f t="shared" ca="1" si="285"/>
        <v>0.98435272088829973</v>
      </c>
      <c r="AR317" s="28">
        <f t="shared" ca="1" si="285"/>
        <v>0.98435272088829973</v>
      </c>
      <c r="AS317" s="28">
        <f t="shared" ca="1" si="285"/>
        <v>0.98435272088829973</v>
      </c>
      <c r="AT317" s="28">
        <f t="shared" ca="1" si="285"/>
        <v>0.98435272088829973</v>
      </c>
      <c r="AU317" s="28">
        <f t="shared" ca="1" si="271"/>
        <v>0.98435272088829973</v>
      </c>
      <c r="AV317" s="28">
        <f t="shared" ca="1" si="279"/>
        <v>0.98435272088829973</v>
      </c>
      <c r="AW317" s="28">
        <f t="shared" ca="1" si="279"/>
        <v>0.98435272088829973</v>
      </c>
      <c r="AX317" s="28">
        <f t="shared" ca="1" si="279"/>
        <v>1.9687054417765995</v>
      </c>
      <c r="AY317" s="28">
        <f t="shared" ca="1" si="279"/>
        <v>2.9530581626648993</v>
      </c>
      <c r="AZ317" s="28">
        <f t="shared" ca="1" si="279"/>
        <v>4.921763604441499</v>
      </c>
      <c r="BA317" s="28">
        <f t="shared" ca="1" si="245"/>
        <v>9.8435272088829979</v>
      </c>
      <c r="BB317" s="28">
        <f t="shared" ca="1" si="245"/>
        <v>19.687054417765996</v>
      </c>
      <c r="BC317" s="28">
        <f t="shared" ca="1" si="245"/>
        <v>39.374108835531992</v>
      </c>
      <c r="BD317" s="28">
        <f t="shared" ca="1" si="245"/>
        <v>78.748217671063983</v>
      </c>
      <c r="BE317" s="28"/>
      <c r="BF317" s="28">
        <f t="shared" ca="1" si="243"/>
        <v>174.42037175964128</v>
      </c>
      <c r="BG317" s="28"/>
      <c r="BI317" s="28"/>
      <c r="BJ317" s="28"/>
      <c r="BK317" s="28"/>
      <c r="BL317" s="56">
        <v>314</v>
      </c>
      <c r="BM317" s="56">
        <f t="shared" ca="1" si="280"/>
        <v>4.0044923439415578</v>
      </c>
      <c r="BN317" s="56">
        <f t="shared" ca="1" si="280"/>
        <v>2.1691000196350103</v>
      </c>
      <c r="BO317" s="56">
        <f t="shared" ca="1" si="280"/>
        <v>1.3699579071379013</v>
      </c>
      <c r="BP317" s="56">
        <f t="shared" ca="1" si="280"/>
        <v>0.94651637220436802</v>
      </c>
      <c r="BQ317" s="56">
        <f t="shared" ca="1" si="280"/>
        <v>0.83293440753984394</v>
      </c>
      <c r="BR317" s="56">
        <f t="shared" ca="1" si="280"/>
        <v>0.83293440753984394</v>
      </c>
      <c r="BS317" s="56">
        <f t="shared" ca="1" si="280"/>
        <v>0.83293440753984394</v>
      </c>
      <c r="BT317" s="56">
        <f t="shared" ca="1" si="280"/>
        <v>0.83293440753984394</v>
      </c>
      <c r="BU317" s="56">
        <f t="shared" ca="1" si="280"/>
        <v>0.83293440753984394</v>
      </c>
      <c r="BV317" s="56">
        <f t="shared" ca="1" si="280"/>
        <v>0.83293440753984394</v>
      </c>
      <c r="BW317" s="56">
        <f t="shared" ca="1" si="280"/>
        <v>0.83293440753984394</v>
      </c>
      <c r="BX317" s="56">
        <f t="shared" ca="1" si="280"/>
        <v>1.6658688150796879</v>
      </c>
      <c r="BY317" s="56">
        <f t="shared" ca="1" si="280"/>
        <v>2.4988032226195318</v>
      </c>
      <c r="BZ317" s="56">
        <f t="shared" ca="1" si="280"/>
        <v>4.1646720376992201</v>
      </c>
      <c r="CA317" s="82">
        <f t="shared" ca="1" si="247"/>
        <v>8.3293440753984402</v>
      </c>
      <c r="CB317" s="82">
        <f t="shared" ca="1" si="247"/>
        <v>16.65868815079688</v>
      </c>
      <c r="CC317" s="82">
        <f t="shared" ca="1" si="247"/>
        <v>33.317376301593761</v>
      </c>
      <c r="CD317" s="82">
        <f t="shared" ca="1" si="247"/>
        <v>66.634752603187522</v>
      </c>
      <c r="CE317" s="56">
        <f t="shared" ca="1" si="281"/>
        <v>0.41490939971347274</v>
      </c>
      <c r="CF317" s="56">
        <f t="shared" ca="1" si="281"/>
        <v>0.22474259151146439</v>
      </c>
      <c r="CG317" s="56">
        <f t="shared" ca="1" si="281"/>
        <v>0.14194268937566173</v>
      </c>
      <c r="CH317" s="56">
        <f t="shared" ca="1" si="281"/>
        <v>9.8069494477729904E-2</v>
      </c>
      <c r="CI317" s="56">
        <f t="shared" ca="1" si="281"/>
        <v>8.6301155140402333E-2</v>
      </c>
      <c r="CJ317" s="56">
        <f t="shared" ca="1" si="281"/>
        <v>8.6301155140402333E-2</v>
      </c>
      <c r="CK317" s="56">
        <f t="shared" ca="1" si="281"/>
        <v>8.6301155140402333E-2</v>
      </c>
      <c r="CL317" s="56">
        <f t="shared" ca="1" si="281"/>
        <v>8.6301155140402333E-2</v>
      </c>
      <c r="CM317" s="56">
        <f t="shared" ca="1" si="281"/>
        <v>8.6301155140402333E-2</v>
      </c>
      <c r="CN317" s="56">
        <f t="shared" ca="1" si="281"/>
        <v>8.6301155140402333E-2</v>
      </c>
      <c r="CO317" s="56">
        <f t="shared" ca="1" si="281"/>
        <v>8.6301155140402333E-2</v>
      </c>
      <c r="CP317" s="56">
        <f t="shared" ca="1" si="281"/>
        <v>0.17260231028080467</v>
      </c>
      <c r="CQ317" s="56">
        <f t="shared" ca="1" si="281"/>
        <v>0.25890346542120696</v>
      </c>
      <c r="CR317" s="56">
        <f t="shared" ca="1" si="281"/>
        <v>0.43150577570201165</v>
      </c>
      <c r="CS317" s="82">
        <f t="shared" ca="1" si="249"/>
        <v>0.8630115514040233</v>
      </c>
      <c r="CT317" s="82">
        <f t="shared" ca="1" si="249"/>
        <v>1.7260231028080466</v>
      </c>
      <c r="CU317" s="82">
        <f t="shared" ca="1" si="249"/>
        <v>3.4520462056160932</v>
      </c>
      <c r="CV317" s="82">
        <f t="shared" ca="1" si="249"/>
        <v>6.9040924112321864</v>
      </c>
      <c r="CW317" s="56">
        <f t="shared" ca="1" si="282"/>
        <v>0.22497959050874988</v>
      </c>
      <c r="CX317" s="56">
        <f t="shared" ca="1" si="282"/>
        <v>0.12186394485890618</v>
      </c>
      <c r="CY317" s="56">
        <f t="shared" ca="1" si="282"/>
        <v>7.6966702016151273E-2</v>
      </c>
      <c r="CZ317" s="56">
        <f t="shared" ca="1" si="282"/>
        <v>5.3176994120249968E-2</v>
      </c>
      <c r="DA317" s="56">
        <f t="shared" ca="1" si="282"/>
        <v>4.6795754825819977E-2</v>
      </c>
      <c r="DB317" s="56">
        <f t="shared" ca="1" si="282"/>
        <v>4.6795754825819977E-2</v>
      </c>
      <c r="DC317" s="56">
        <f t="shared" ca="1" si="282"/>
        <v>4.6795754825819977E-2</v>
      </c>
      <c r="DD317" s="56">
        <f t="shared" ca="1" si="282"/>
        <v>4.6795754825819977E-2</v>
      </c>
      <c r="DE317" s="56">
        <f t="shared" ca="1" si="282"/>
        <v>4.6795754825819977E-2</v>
      </c>
      <c r="DF317" s="56">
        <f t="shared" ca="1" si="282"/>
        <v>4.6795754825819977E-2</v>
      </c>
      <c r="DG317" s="56">
        <f t="shared" ca="1" si="282"/>
        <v>4.6795754825819977E-2</v>
      </c>
      <c r="DH317" s="56">
        <f t="shared" ca="1" si="282"/>
        <v>9.3591509651639954E-2</v>
      </c>
      <c r="DI317" s="56">
        <f t="shared" ca="1" si="282"/>
        <v>0.14038726447745994</v>
      </c>
      <c r="DJ317" s="56">
        <f t="shared" ca="1" si="282"/>
        <v>0.23397877412909993</v>
      </c>
      <c r="DK317" s="82">
        <f t="shared" ca="1" si="251"/>
        <v>0.46795754825819985</v>
      </c>
      <c r="DL317" s="82">
        <f t="shared" ca="1" si="251"/>
        <v>0.9359150965163997</v>
      </c>
      <c r="DM317" s="82">
        <f t="shared" ca="1" si="251"/>
        <v>1.8718301930327994</v>
      </c>
      <c r="DN317" s="82">
        <f t="shared" ca="1" si="251"/>
        <v>3.7436603860655988</v>
      </c>
      <c r="DO317" s="56">
        <f t="shared" ca="1" si="283"/>
        <v>6.8316678969925673E-2</v>
      </c>
      <c r="DP317" s="56">
        <f t="shared" ca="1" si="283"/>
        <v>3.7004867775376406E-2</v>
      </c>
      <c r="DQ317" s="56">
        <f t="shared" ca="1" si="283"/>
        <v>2.3371495437079837E-2</v>
      </c>
      <c r="DR317" s="56">
        <f t="shared" ca="1" si="283"/>
        <v>1.6147578665618795E-2</v>
      </c>
      <c r="DS317" s="56">
        <f t="shared" ca="1" si="283"/>
        <v>1.4209869225744541E-2</v>
      </c>
      <c r="DT317" s="56">
        <f t="shared" ca="1" si="283"/>
        <v>1.4209869225744541E-2</v>
      </c>
      <c r="DU317" s="56">
        <f t="shared" ca="1" si="283"/>
        <v>1.4209869225744541E-2</v>
      </c>
      <c r="DV317" s="56">
        <f t="shared" ca="1" si="283"/>
        <v>1.4209869225744541E-2</v>
      </c>
      <c r="DW317" s="56">
        <f t="shared" ca="1" si="283"/>
        <v>1.4209869225744541E-2</v>
      </c>
      <c r="DX317" s="56">
        <f t="shared" ca="1" si="283"/>
        <v>1.4209869225744541E-2</v>
      </c>
      <c r="DY317" s="56">
        <f t="shared" ca="1" si="283"/>
        <v>1.4209869225744541E-2</v>
      </c>
      <c r="DZ317" s="56">
        <f t="shared" ca="1" si="283"/>
        <v>2.8419738451489082E-2</v>
      </c>
      <c r="EA317" s="56">
        <f t="shared" ca="1" si="283"/>
        <v>4.2629607677233616E-2</v>
      </c>
      <c r="EB317" s="56">
        <f t="shared" ca="1" si="283"/>
        <v>7.1049346128722699E-2</v>
      </c>
      <c r="EC317" s="82">
        <f t="shared" ca="1" si="255"/>
        <v>0.1420986922574454</v>
      </c>
      <c r="ED317" s="82">
        <f t="shared" ca="1" si="255"/>
        <v>0.28419738451489079</v>
      </c>
      <c r="EE317" s="82">
        <f t="shared" ca="1" si="255"/>
        <v>0.56839476902978159</v>
      </c>
      <c r="EF317" s="82">
        <f t="shared" ca="1" si="255"/>
        <v>1.1367895380595632</v>
      </c>
      <c r="EG317" s="56">
        <f t="shared" ca="1" si="284"/>
        <v>1.9766991136965888E-2</v>
      </c>
      <c r="EH317" s="56">
        <f t="shared" ca="1" si="284"/>
        <v>1.0707120199189854E-2</v>
      </c>
      <c r="EI317" s="56">
        <f t="shared" ca="1" si="284"/>
        <v>6.7623917047514876E-3</v>
      </c>
      <c r="EJ317" s="56">
        <f t="shared" ca="1" si="284"/>
        <v>4.6721979051010274E-3</v>
      </c>
      <c r="EK317" s="56">
        <f t="shared" ca="1" si="284"/>
        <v>4.1115341564889043E-3</v>
      </c>
      <c r="EL317" s="56">
        <f t="shared" ca="1" si="284"/>
        <v>4.1115341564889043E-3</v>
      </c>
      <c r="EM317" s="56">
        <f t="shared" ca="1" si="284"/>
        <v>4.1115341564889043E-3</v>
      </c>
      <c r="EN317" s="56">
        <f t="shared" ca="1" si="284"/>
        <v>4.1115341564889043E-3</v>
      </c>
      <c r="EO317" s="56">
        <f t="shared" ca="1" si="284"/>
        <v>4.1115341564889043E-3</v>
      </c>
      <c r="EP317" s="56">
        <f t="shared" ca="1" si="284"/>
        <v>4.1115341564889043E-3</v>
      </c>
      <c r="EQ317" s="56">
        <f t="shared" ca="1" si="284"/>
        <v>4.1115341564889043E-3</v>
      </c>
      <c r="ER317" s="56">
        <f t="shared" ca="1" si="284"/>
        <v>8.2230683129778086E-3</v>
      </c>
      <c r="ES317" s="56">
        <f t="shared" ca="1" si="284"/>
        <v>1.2334602469466712E-2</v>
      </c>
      <c r="ET317" s="56">
        <f t="shared" ca="1" si="284"/>
        <v>2.0557670782444522E-2</v>
      </c>
      <c r="EU317" s="82">
        <f t="shared" ca="1" si="256"/>
        <v>4.1115341564889045E-2</v>
      </c>
      <c r="EV317" s="82">
        <f t="shared" ca="1" si="256"/>
        <v>8.223068312977809E-2</v>
      </c>
      <c r="EW317" s="82">
        <f t="shared" ca="1" si="256"/>
        <v>0.16446136625955618</v>
      </c>
      <c r="EX317" s="82">
        <f t="shared" ca="1" si="256"/>
        <v>0.32892273251911236</v>
      </c>
    </row>
    <row r="318" spans="19:154" x14ac:dyDescent="0.15">
      <c r="S318" s="56">
        <v>315</v>
      </c>
      <c r="T318" s="40">
        <f>引用信息!W337</f>
        <v>93.70580986154026</v>
      </c>
      <c r="U318" s="40">
        <f>引用信息!X337</f>
        <v>6.6658471904715677</v>
      </c>
      <c r="V318" s="40">
        <f>引用信息!Y337</f>
        <v>2.6612067239999986</v>
      </c>
      <c r="W318" s="40">
        <f>引用信息!Z337</f>
        <v>0.71394770828761855</v>
      </c>
      <c r="X318" s="40">
        <f>引用信息!AA337</f>
        <v>0.20657617195049985</v>
      </c>
      <c r="Y318" s="37">
        <f>IF(INT(求节点($J$4:$J$21,$I$4:$I$21,节奏总纲!AD318))&gt;$I$21,$I$21,INT(求节点($J$4:$J$21,$I$4:$I$21,节奏总纲!AD318)))</f>
        <v>18</v>
      </c>
      <c r="Z318" s="37">
        <f>IF(INT(求节点($J$4:$J$21,$I$4:$I$21,节奏总纲!AE318))&gt;$I$21,$I$21,INT(求节点($J$4:$J$21,$I$4:$I$21,节奏总纲!AE318)))</f>
        <v>18</v>
      </c>
      <c r="AA318" s="37">
        <f>IF(INT(求节点($J$4:$J$21,$I$4:$I$21,节奏总纲!AF318))&gt;$I$21,$I$21,INT(求节点($J$4:$J$21,$I$4:$I$21,节奏总纲!AF318)))</f>
        <v>18</v>
      </c>
      <c r="AB318" s="37">
        <f>IF(INT(求节点($J$4:$J$21,$I$4:$I$21,节奏总纲!AG318))&gt;$I$21,$I$21,INT(求节点($J$4:$J$21,$I$4:$I$21,节奏总纲!AG318)))</f>
        <v>18</v>
      </c>
      <c r="AC318" s="37">
        <f>IF(INT(求节点($J$4:$J$21,$I$4:$I$21,节奏总纲!AH318))&gt;$I$21,$I$21,INT(求节点($J$4:$J$21,$I$4:$I$21,节奏总纲!AH318)))</f>
        <v>18</v>
      </c>
      <c r="AD318" s="56">
        <f>('[2]功能-行军令'!F$7+'[2]功能-行军令'!F$14+24*60/'[2]功能-行军令'!$F$18)*'[2]功能-行军令'!$AJ$7</f>
        <v>27.599999999999998</v>
      </c>
      <c r="AE318" s="56">
        <f>('[2]功能-行军令'!G$7+'[2]功能-行军令'!G$14+24*60/'[2]功能-行军令'!$F$18)*'[2]功能-行军令'!$AJ$7</f>
        <v>40.199999999999996</v>
      </c>
      <c r="AF318" s="56">
        <f>('[2]功能-行军令'!H$7+'[2]功能-行军令'!H$14+24*60/'[2]功能-行军令'!$F$18)*'[2]功能-行军令'!$AJ$7</f>
        <v>54.6</v>
      </c>
      <c r="AG318" s="56">
        <f>('[2]功能-行军令'!I$7+'[2]功能-行军令'!I$14+24*60/'[2]功能-行军令'!$F$18)*'[2]功能-行军令'!$AJ$7</f>
        <v>61.8</v>
      </c>
      <c r="AH318" s="56">
        <f>('[2]功能-行军令'!J$7+'[2]功能-行军令'!J$14+24*60/'[2]功能-行军令'!$F$18)*'[2]功能-行军令'!$AJ$7</f>
        <v>61.8</v>
      </c>
      <c r="AI318" s="56"/>
      <c r="AK318" s="56"/>
      <c r="AL318" s="56">
        <v>315</v>
      </c>
      <c r="AM318" s="28">
        <f t="shared" ca="1" si="285"/>
        <v>4.7022118033301288</v>
      </c>
      <c r="AN318" s="28">
        <f t="shared" ca="1" si="285"/>
        <v>2.547031393470486</v>
      </c>
      <c r="AO318" s="28">
        <f t="shared" ca="1" si="285"/>
        <v>1.6086514064024127</v>
      </c>
      <c r="AP318" s="28">
        <f t="shared" ca="1" si="285"/>
        <v>1.1114318807871213</v>
      </c>
      <c r="AQ318" s="28">
        <f t="shared" ca="1" si="285"/>
        <v>0.9780600550926668</v>
      </c>
      <c r="AR318" s="28">
        <f t="shared" ca="1" si="285"/>
        <v>0.9780600550926668</v>
      </c>
      <c r="AS318" s="28">
        <f t="shared" ca="1" si="285"/>
        <v>0.9780600550926668</v>
      </c>
      <c r="AT318" s="28">
        <f t="shared" ca="1" si="285"/>
        <v>0.9780600550926668</v>
      </c>
      <c r="AU318" s="28">
        <f t="shared" ca="1" si="271"/>
        <v>0.9780600550926668</v>
      </c>
      <c r="AV318" s="28">
        <f t="shared" ca="1" si="279"/>
        <v>0.9780600550926668</v>
      </c>
      <c r="AW318" s="28">
        <f t="shared" ca="1" si="279"/>
        <v>0.9780600550926668</v>
      </c>
      <c r="AX318" s="28">
        <f t="shared" ca="1" si="279"/>
        <v>1.9561201101853336</v>
      </c>
      <c r="AY318" s="28">
        <f t="shared" ca="1" si="279"/>
        <v>2.9341801652779997</v>
      </c>
      <c r="AZ318" s="28">
        <f t="shared" ca="1" si="279"/>
        <v>4.8903002754633347</v>
      </c>
      <c r="BA318" s="28">
        <f t="shared" ca="1" si="245"/>
        <v>9.7806005509266694</v>
      </c>
      <c r="BB318" s="28">
        <f t="shared" ca="1" si="245"/>
        <v>19.561201101853339</v>
      </c>
      <c r="BC318" s="28">
        <f t="shared" ca="1" si="245"/>
        <v>39.122402203706677</v>
      </c>
      <c r="BD318" s="28">
        <f t="shared" ca="1" si="245"/>
        <v>78.244804407413355</v>
      </c>
      <c r="BE318" s="28"/>
      <c r="BF318" s="28">
        <f t="shared" ca="1" si="243"/>
        <v>173.30535568446555</v>
      </c>
      <c r="BG318" s="28"/>
      <c r="BI318" s="28"/>
      <c r="BJ318" s="28"/>
      <c r="BK318" s="28"/>
      <c r="BL318" s="56">
        <v>315</v>
      </c>
      <c r="BM318" s="56">
        <f t="shared" ca="1" si="280"/>
        <v>3.9788928495054017</v>
      </c>
      <c r="BN318" s="56">
        <f t="shared" ca="1" si="280"/>
        <v>2.1552336268154257</v>
      </c>
      <c r="BO318" s="56">
        <f t="shared" ca="1" si="280"/>
        <v>1.3612001853571112</v>
      </c>
      <c r="BP318" s="56">
        <f t="shared" ca="1" si="280"/>
        <v>0.9404655826103675</v>
      </c>
      <c r="BQ318" s="56">
        <f t="shared" ca="1" si="280"/>
        <v>0.82760971269712358</v>
      </c>
      <c r="BR318" s="56">
        <f t="shared" ca="1" si="280"/>
        <v>0.82760971269712358</v>
      </c>
      <c r="BS318" s="56">
        <f t="shared" ca="1" si="280"/>
        <v>0.82760971269712358</v>
      </c>
      <c r="BT318" s="56">
        <f t="shared" ca="1" si="280"/>
        <v>0.82760971269712358</v>
      </c>
      <c r="BU318" s="56">
        <f t="shared" ca="1" si="280"/>
        <v>0.82760971269712358</v>
      </c>
      <c r="BV318" s="56">
        <f t="shared" ca="1" si="280"/>
        <v>0.82760971269712358</v>
      </c>
      <c r="BW318" s="56">
        <f t="shared" ca="1" si="280"/>
        <v>0.82760971269712358</v>
      </c>
      <c r="BX318" s="56">
        <f t="shared" ca="1" si="280"/>
        <v>1.6552194253942472</v>
      </c>
      <c r="BY318" s="56">
        <f t="shared" ca="1" si="280"/>
        <v>2.4828291380913705</v>
      </c>
      <c r="BZ318" s="56">
        <f t="shared" ca="1" si="280"/>
        <v>4.1380485634856177</v>
      </c>
      <c r="CA318" s="82">
        <f t="shared" ca="1" si="247"/>
        <v>8.2760971269712353</v>
      </c>
      <c r="CB318" s="82">
        <f t="shared" ca="1" si="247"/>
        <v>16.552194253942471</v>
      </c>
      <c r="CC318" s="82">
        <f t="shared" ca="1" si="247"/>
        <v>33.104388507884941</v>
      </c>
      <c r="CD318" s="82">
        <f t="shared" ca="1" si="247"/>
        <v>66.208777015769883</v>
      </c>
      <c r="CE318" s="56">
        <f t="shared" ca="1" si="281"/>
        <v>0.41225701085685695</v>
      </c>
      <c r="CF318" s="56">
        <f t="shared" ca="1" si="281"/>
        <v>0.2233058808807975</v>
      </c>
      <c r="CG318" s="56">
        <f t="shared" ca="1" si="281"/>
        <v>0.14103529318787211</v>
      </c>
      <c r="CH318" s="56">
        <f t="shared" ca="1" si="281"/>
        <v>9.7442566202529807E-2</v>
      </c>
      <c r="CI318" s="56">
        <f t="shared" ca="1" si="281"/>
        <v>8.5749458258226247E-2</v>
      </c>
      <c r="CJ318" s="56">
        <f t="shared" ca="1" si="281"/>
        <v>8.5749458258226247E-2</v>
      </c>
      <c r="CK318" s="56">
        <f t="shared" ca="1" si="281"/>
        <v>8.5749458258226247E-2</v>
      </c>
      <c r="CL318" s="56">
        <f t="shared" ca="1" si="281"/>
        <v>8.5749458258226247E-2</v>
      </c>
      <c r="CM318" s="56">
        <f t="shared" ca="1" si="281"/>
        <v>8.5749458258226247E-2</v>
      </c>
      <c r="CN318" s="56">
        <f t="shared" ca="1" si="281"/>
        <v>8.5749458258226247E-2</v>
      </c>
      <c r="CO318" s="56">
        <f t="shared" ca="1" si="281"/>
        <v>8.5749458258226247E-2</v>
      </c>
      <c r="CP318" s="56">
        <f t="shared" ca="1" si="281"/>
        <v>0.17149891651645249</v>
      </c>
      <c r="CQ318" s="56">
        <f t="shared" ca="1" si="281"/>
        <v>0.25724837477467871</v>
      </c>
      <c r="CR318" s="56">
        <f t="shared" ca="1" si="281"/>
        <v>0.42874729129113121</v>
      </c>
      <c r="CS318" s="82">
        <f t="shared" ca="1" si="249"/>
        <v>0.85749458258226241</v>
      </c>
      <c r="CT318" s="82">
        <f t="shared" ca="1" si="249"/>
        <v>1.7149891651645248</v>
      </c>
      <c r="CU318" s="82">
        <f t="shared" ca="1" si="249"/>
        <v>3.4299783303290496</v>
      </c>
      <c r="CV318" s="82">
        <f t="shared" ca="1" si="249"/>
        <v>6.8599566606580993</v>
      </c>
      <c r="CW318" s="56">
        <f t="shared" ca="1" si="282"/>
        <v>0.2235413648159999</v>
      </c>
      <c r="CX318" s="56">
        <f t="shared" ca="1" si="282"/>
        <v>0.12108490594199994</v>
      </c>
      <c r="CY318" s="56">
        <f t="shared" ca="1" si="282"/>
        <v>7.6474677437052593E-2</v>
      </c>
      <c r="CZ318" s="56">
        <f t="shared" ca="1" si="282"/>
        <v>5.2837049865599971E-2</v>
      </c>
      <c r="DA318" s="56">
        <f t="shared" ca="1" si="282"/>
        <v>4.649660388172798E-2</v>
      </c>
      <c r="DB318" s="56">
        <f t="shared" ca="1" si="282"/>
        <v>4.649660388172798E-2</v>
      </c>
      <c r="DC318" s="56">
        <f t="shared" ca="1" si="282"/>
        <v>4.649660388172798E-2</v>
      </c>
      <c r="DD318" s="56">
        <f t="shared" ca="1" si="282"/>
        <v>4.649660388172798E-2</v>
      </c>
      <c r="DE318" s="56">
        <f t="shared" ca="1" si="282"/>
        <v>4.649660388172798E-2</v>
      </c>
      <c r="DF318" s="56">
        <f t="shared" ca="1" si="282"/>
        <v>4.649660388172798E-2</v>
      </c>
      <c r="DG318" s="56">
        <f t="shared" ca="1" si="282"/>
        <v>4.649660388172798E-2</v>
      </c>
      <c r="DH318" s="56">
        <f t="shared" ca="1" si="282"/>
        <v>9.299320776345596E-2</v>
      </c>
      <c r="DI318" s="56">
        <f t="shared" ca="1" si="282"/>
        <v>0.13948981164518393</v>
      </c>
      <c r="DJ318" s="56">
        <f t="shared" ca="1" si="282"/>
        <v>0.23248301940863991</v>
      </c>
      <c r="DK318" s="82">
        <f t="shared" ca="1" si="251"/>
        <v>0.46496603881727983</v>
      </c>
      <c r="DL318" s="82">
        <f t="shared" ca="1" si="251"/>
        <v>0.92993207763455965</v>
      </c>
      <c r="DM318" s="82">
        <f t="shared" ca="1" si="251"/>
        <v>1.8598641552691193</v>
      </c>
      <c r="DN318" s="82">
        <f t="shared" ca="1" si="251"/>
        <v>3.7197283105382386</v>
      </c>
      <c r="DO318" s="56">
        <f t="shared" ca="1" si="283"/>
        <v>6.7879951341807424E-2</v>
      </c>
      <c r="DP318" s="56">
        <f t="shared" ca="1" si="283"/>
        <v>3.6768306976812354E-2</v>
      </c>
      <c r="DQ318" s="56">
        <f t="shared" ca="1" si="283"/>
        <v>2.3222088616934117E-2</v>
      </c>
      <c r="DR318" s="56">
        <f t="shared" ca="1" si="283"/>
        <v>1.6044352135336299E-2</v>
      </c>
      <c r="DS318" s="56">
        <f t="shared" ca="1" si="283"/>
        <v>1.4119029879095944E-2</v>
      </c>
      <c r="DT318" s="56">
        <f t="shared" ca="1" si="283"/>
        <v>1.4119029879095944E-2</v>
      </c>
      <c r="DU318" s="56">
        <f t="shared" ca="1" si="283"/>
        <v>1.4119029879095944E-2</v>
      </c>
      <c r="DV318" s="56">
        <f t="shared" ca="1" si="283"/>
        <v>1.4119029879095944E-2</v>
      </c>
      <c r="DW318" s="56">
        <f t="shared" ca="1" si="283"/>
        <v>1.4119029879095944E-2</v>
      </c>
      <c r="DX318" s="56">
        <f t="shared" ca="1" si="283"/>
        <v>1.4119029879095944E-2</v>
      </c>
      <c r="DY318" s="56">
        <f t="shared" ca="1" si="283"/>
        <v>1.4119029879095944E-2</v>
      </c>
      <c r="DZ318" s="56">
        <f t="shared" ca="1" si="283"/>
        <v>2.8238059758191887E-2</v>
      </c>
      <c r="EA318" s="56">
        <f t="shared" ca="1" si="283"/>
        <v>4.2357089637287834E-2</v>
      </c>
      <c r="EB318" s="56">
        <f t="shared" ca="1" si="283"/>
        <v>7.0595149395479728E-2</v>
      </c>
      <c r="EC318" s="82">
        <f t="shared" ca="1" si="255"/>
        <v>0.14119029879095946</v>
      </c>
      <c r="ED318" s="82">
        <f t="shared" ca="1" si="255"/>
        <v>0.28238059758191891</v>
      </c>
      <c r="EE318" s="82">
        <f t="shared" ca="1" si="255"/>
        <v>0.56476119516383783</v>
      </c>
      <c r="EF318" s="82">
        <f t="shared" ca="1" si="255"/>
        <v>1.1295223903276757</v>
      </c>
      <c r="EG318" s="56">
        <f t="shared" ca="1" si="284"/>
        <v>1.9640626810062907E-2</v>
      </c>
      <c r="EH318" s="56">
        <f t="shared" ca="1" si="284"/>
        <v>1.0638672855450742E-2</v>
      </c>
      <c r="EI318" s="56">
        <f t="shared" ca="1" si="284"/>
        <v>6.7191618034425742E-3</v>
      </c>
      <c r="EJ318" s="56">
        <f t="shared" ca="1" si="284"/>
        <v>4.6423299732875961E-3</v>
      </c>
      <c r="EK318" s="56">
        <f t="shared" ca="1" si="284"/>
        <v>4.0852503764930853E-3</v>
      </c>
      <c r="EL318" s="56">
        <f t="shared" ca="1" si="284"/>
        <v>4.0852503764930853E-3</v>
      </c>
      <c r="EM318" s="56">
        <f t="shared" ca="1" si="284"/>
        <v>4.0852503764930853E-3</v>
      </c>
      <c r="EN318" s="56">
        <f t="shared" ca="1" si="284"/>
        <v>4.0852503764930853E-3</v>
      </c>
      <c r="EO318" s="56">
        <f t="shared" ca="1" si="284"/>
        <v>4.0852503764930853E-3</v>
      </c>
      <c r="EP318" s="56">
        <f t="shared" ca="1" si="284"/>
        <v>4.0852503764930853E-3</v>
      </c>
      <c r="EQ318" s="56">
        <f t="shared" ca="1" si="284"/>
        <v>4.0852503764930853E-3</v>
      </c>
      <c r="ER318" s="56">
        <f t="shared" ca="1" si="284"/>
        <v>8.1705007529861706E-3</v>
      </c>
      <c r="ES318" s="56">
        <f t="shared" ca="1" si="284"/>
        <v>1.2255751129479254E-2</v>
      </c>
      <c r="ET318" s="56">
        <f t="shared" ca="1" si="284"/>
        <v>2.0426251882465427E-2</v>
      </c>
      <c r="EU318" s="82">
        <f t="shared" ca="1" si="256"/>
        <v>4.0852503764930853E-2</v>
      </c>
      <c r="EV318" s="82">
        <f t="shared" ca="1" si="256"/>
        <v>8.1705007529861706E-2</v>
      </c>
      <c r="EW318" s="82">
        <f t="shared" ca="1" si="256"/>
        <v>0.16341001505972341</v>
      </c>
      <c r="EX318" s="82">
        <f t="shared" ca="1" si="256"/>
        <v>0.32682003011944682</v>
      </c>
    </row>
    <row r="319" spans="19:154" x14ac:dyDescent="0.15">
      <c r="S319" s="56">
        <v>316</v>
      </c>
      <c r="T319" s="40">
        <f>引用信息!W338</f>
        <v>93.102923217210517</v>
      </c>
      <c r="U319" s="40">
        <f>引用信息!X338</f>
        <v>6.6229603059740487</v>
      </c>
      <c r="V319" s="40">
        <f>引用信息!Y338</f>
        <v>2.6440849895624989</v>
      </c>
      <c r="W319" s="40">
        <f>引用信息!Z338</f>
        <v>0.70935429472326816</v>
      </c>
      <c r="X319" s="40">
        <f>引用信息!AA338</f>
        <v>0.20524709731478896</v>
      </c>
      <c r="Y319" s="37">
        <f>IF(INT(求节点($J$4:$J$21,$I$4:$I$21,节奏总纲!AD319))&gt;$I$21,$I$21,INT(求节点($J$4:$J$21,$I$4:$I$21,节奏总纲!AD319)))</f>
        <v>18</v>
      </c>
      <c r="Z319" s="37">
        <f>IF(INT(求节点($J$4:$J$21,$I$4:$I$21,节奏总纲!AE319))&gt;$I$21,$I$21,INT(求节点($J$4:$J$21,$I$4:$I$21,节奏总纲!AE319)))</f>
        <v>18</v>
      </c>
      <c r="AA319" s="37">
        <f>IF(INT(求节点($J$4:$J$21,$I$4:$I$21,节奏总纲!AF319))&gt;$I$21,$I$21,INT(求节点($J$4:$J$21,$I$4:$I$21,节奏总纲!AF319)))</f>
        <v>18</v>
      </c>
      <c r="AB319" s="37">
        <f>IF(INT(求节点($J$4:$J$21,$I$4:$I$21,节奏总纲!AG319))&gt;$I$21,$I$21,INT(求节点($J$4:$J$21,$I$4:$I$21,节奏总纲!AG319)))</f>
        <v>18</v>
      </c>
      <c r="AC319" s="37">
        <f>IF(INT(求节点($J$4:$J$21,$I$4:$I$21,节奏总纲!AH319))&gt;$I$21,$I$21,INT(求节点($J$4:$J$21,$I$4:$I$21,节奏总纲!AH319)))</f>
        <v>18</v>
      </c>
      <c r="AD319" s="56">
        <f>('[2]功能-行军令'!F$7+'[2]功能-行军令'!F$14+24*60/'[2]功能-行军令'!$F$18)*'[2]功能-行军令'!$AJ$7</f>
        <v>27.599999999999998</v>
      </c>
      <c r="AE319" s="56">
        <f>('[2]功能-行军令'!G$7+'[2]功能-行军令'!G$14+24*60/'[2]功能-行军令'!$F$18)*'[2]功能-行军令'!$AJ$7</f>
        <v>40.199999999999996</v>
      </c>
      <c r="AF319" s="56">
        <f>('[2]功能-行军令'!H$7+'[2]功能-行军令'!H$14+24*60/'[2]功能-行军令'!$F$18)*'[2]功能-行军令'!$AJ$7</f>
        <v>54.6</v>
      </c>
      <c r="AG319" s="56">
        <f>('[2]功能-行军令'!I$7+'[2]功能-行军令'!I$14+24*60/'[2]功能-行军令'!$F$18)*'[2]功能-行军令'!$AJ$7</f>
        <v>61.8</v>
      </c>
      <c r="AH319" s="56">
        <f>('[2]功能-行军令'!J$7+'[2]功能-行军令'!J$14+24*60/'[2]功能-行军令'!$F$18)*'[2]功能-行军令'!$AJ$7</f>
        <v>61.8</v>
      </c>
      <c r="AI319" s="56"/>
      <c r="AK319" s="56"/>
      <c r="AL319" s="56">
        <v>316</v>
      </c>
      <c r="AM319" s="28">
        <f t="shared" ca="1" si="285"/>
        <v>4.6719586023895863</v>
      </c>
      <c r="AN319" s="28">
        <f t="shared" ca="1" si="285"/>
        <v>2.5306442429610256</v>
      </c>
      <c r="AO319" s="28">
        <f t="shared" ca="1" si="285"/>
        <v>1.5983016271332795</v>
      </c>
      <c r="AP319" s="28">
        <f t="shared" ca="1" si="285"/>
        <v>1.104281124201175</v>
      </c>
      <c r="AQ319" s="28">
        <f t="shared" ca="1" si="285"/>
        <v>0.97176738929703399</v>
      </c>
      <c r="AR319" s="28">
        <f t="shared" ca="1" si="285"/>
        <v>0.97176738929703399</v>
      </c>
      <c r="AS319" s="28">
        <f t="shared" ca="1" si="285"/>
        <v>0.97176738929703399</v>
      </c>
      <c r="AT319" s="28">
        <f t="shared" ca="1" si="285"/>
        <v>0.97176738929703399</v>
      </c>
      <c r="AU319" s="28">
        <f t="shared" ca="1" si="271"/>
        <v>0.97176738929703399</v>
      </c>
      <c r="AV319" s="28">
        <f t="shared" ca="1" si="279"/>
        <v>0.97176738929703399</v>
      </c>
      <c r="AW319" s="28">
        <f t="shared" ca="1" si="279"/>
        <v>0.97176738929703399</v>
      </c>
      <c r="AX319" s="28">
        <f t="shared" ca="1" si="279"/>
        <v>1.943534778594068</v>
      </c>
      <c r="AY319" s="28">
        <f t="shared" ca="1" si="279"/>
        <v>2.915302167891102</v>
      </c>
      <c r="AZ319" s="28">
        <f t="shared" ca="1" si="279"/>
        <v>4.8588369464851695</v>
      </c>
      <c r="BA319" s="28">
        <f t="shared" ca="1" si="245"/>
        <v>9.717673892970339</v>
      </c>
      <c r="BB319" s="28">
        <f t="shared" ca="1" si="245"/>
        <v>19.435347785940678</v>
      </c>
      <c r="BC319" s="28">
        <f t="shared" ca="1" si="245"/>
        <v>38.870695571881356</v>
      </c>
      <c r="BD319" s="28">
        <f t="shared" ca="1" si="245"/>
        <v>77.741391143762712</v>
      </c>
      <c r="BE319" s="28"/>
      <c r="BF319" s="28">
        <f t="shared" ca="1" si="243"/>
        <v>172.19033960928971</v>
      </c>
      <c r="BG319" s="28"/>
      <c r="BI319" s="28"/>
      <c r="BJ319" s="28"/>
      <c r="BK319" s="28"/>
      <c r="BL319" s="56">
        <v>316</v>
      </c>
      <c r="BM319" s="56">
        <f t="shared" ca="1" si="280"/>
        <v>3.9532933550692464</v>
      </c>
      <c r="BN319" s="56">
        <f t="shared" ca="1" si="280"/>
        <v>2.1413672339958416</v>
      </c>
      <c r="BO319" s="56">
        <f t="shared" ca="1" si="280"/>
        <v>1.352442463576321</v>
      </c>
      <c r="BP319" s="56">
        <f t="shared" ca="1" si="280"/>
        <v>0.93441479301636721</v>
      </c>
      <c r="BQ319" s="56">
        <f t="shared" ca="1" si="280"/>
        <v>0.82228501785440322</v>
      </c>
      <c r="BR319" s="56">
        <f t="shared" ca="1" si="280"/>
        <v>0.82228501785440322</v>
      </c>
      <c r="BS319" s="56">
        <f t="shared" ca="1" si="280"/>
        <v>0.82228501785440322</v>
      </c>
      <c r="BT319" s="56">
        <f t="shared" ca="1" si="280"/>
        <v>0.82228501785440322</v>
      </c>
      <c r="BU319" s="56">
        <f t="shared" ca="1" si="280"/>
        <v>0.82228501785440322</v>
      </c>
      <c r="BV319" s="56">
        <f t="shared" ca="1" si="280"/>
        <v>0.82228501785440322</v>
      </c>
      <c r="BW319" s="56">
        <f t="shared" ca="1" si="280"/>
        <v>0.82228501785440322</v>
      </c>
      <c r="BX319" s="56">
        <f t="shared" ca="1" si="280"/>
        <v>1.6445700357088064</v>
      </c>
      <c r="BY319" s="56">
        <f t="shared" ca="1" si="280"/>
        <v>2.4668550535632097</v>
      </c>
      <c r="BZ319" s="56">
        <f t="shared" ca="1" si="280"/>
        <v>4.1114250892720161</v>
      </c>
      <c r="CA319" s="82">
        <f t="shared" ca="1" si="247"/>
        <v>8.2228501785440322</v>
      </c>
      <c r="CB319" s="82">
        <f t="shared" ca="1" si="247"/>
        <v>16.445700357088064</v>
      </c>
      <c r="CC319" s="82">
        <f t="shared" ca="1" si="247"/>
        <v>32.891400714176129</v>
      </c>
      <c r="CD319" s="82">
        <f t="shared" ca="1" si="247"/>
        <v>65.782801428352258</v>
      </c>
      <c r="CE319" s="56">
        <f t="shared" ca="1" si="281"/>
        <v>0.40960462200024111</v>
      </c>
      <c r="CF319" s="56">
        <f t="shared" ca="1" si="281"/>
        <v>0.22186917025013062</v>
      </c>
      <c r="CG319" s="56">
        <f t="shared" ca="1" si="281"/>
        <v>0.14012789700008249</v>
      </c>
      <c r="CH319" s="56">
        <f t="shared" ca="1" si="281"/>
        <v>9.6815637927329709E-2</v>
      </c>
      <c r="CI319" s="56">
        <f t="shared" ca="1" si="281"/>
        <v>8.5197761376050146E-2</v>
      </c>
      <c r="CJ319" s="56">
        <f t="shared" ca="1" si="281"/>
        <v>8.5197761376050146E-2</v>
      </c>
      <c r="CK319" s="56">
        <f t="shared" ca="1" si="281"/>
        <v>8.5197761376050146E-2</v>
      </c>
      <c r="CL319" s="56">
        <f t="shared" ca="1" si="281"/>
        <v>8.5197761376050146E-2</v>
      </c>
      <c r="CM319" s="56">
        <f t="shared" ca="1" si="281"/>
        <v>8.5197761376050146E-2</v>
      </c>
      <c r="CN319" s="56">
        <f t="shared" ca="1" si="281"/>
        <v>8.5197761376050146E-2</v>
      </c>
      <c r="CO319" s="56">
        <f t="shared" ca="1" si="281"/>
        <v>8.5197761376050146E-2</v>
      </c>
      <c r="CP319" s="56">
        <f t="shared" ca="1" si="281"/>
        <v>0.17039552275210029</v>
      </c>
      <c r="CQ319" s="56">
        <f t="shared" ca="1" si="281"/>
        <v>0.25559328412815047</v>
      </c>
      <c r="CR319" s="56">
        <f t="shared" ca="1" si="281"/>
        <v>0.42598880688025081</v>
      </c>
      <c r="CS319" s="82">
        <f t="shared" ca="1" si="249"/>
        <v>0.85197761376050163</v>
      </c>
      <c r="CT319" s="82">
        <f t="shared" ca="1" si="249"/>
        <v>1.7039552275210033</v>
      </c>
      <c r="CU319" s="82">
        <f t="shared" ca="1" si="249"/>
        <v>3.4079104550420065</v>
      </c>
      <c r="CV319" s="82">
        <f t="shared" ca="1" si="249"/>
        <v>6.815820910084013</v>
      </c>
      <c r="CW319" s="56">
        <f t="shared" ca="1" si="282"/>
        <v>0.22210313912324994</v>
      </c>
      <c r="CX319" s="56">
        <f t="shared" ca="1" si="282"/>
        <v>0.12030586702509372</v>
      </c>
      <c r="CY319" s="56">
        <f t="shared" ca="1" si="282"/>
        <v>7.5982652857953928E-2</v>
      </c>
      <c r="CZ319" s="56">
        <f t="shared" ca="1" si="282"/>
        <v>5.249710561094998E-2</v>
      </c>
      <c r="DA319" s="56">
        <f t="shared" ca="1" si="282"/>
        <v>4.619745293763599E-2</v>
      </c>
      <c r="DB319" s="56">
        <f t="shared" ca="1" si="282"/>
        <v>4.619745293763599E-2</v>
      </c>
      <c r="DC319" s="56">
        <f t="shared" ca="1" si="282"/>
        <v>4.619745293763599E-2</v>
      </c>
      <c r="DD319" s="56">
        <f t="shared" ca="1" si="282"/>
        <v>4.619745293763599E-2</v>
      </c>
      <c r="DE319" s="56">
        <f t="shared" ca="1" si="282"/>
        <v>4.619745293763599E-2</v>
      </c>
      <c r="DF319" s="56">
        <f t="shared" ca="1" si="282"/>
        <v>4.619745293763599E-2</v>
      </c>
      <c r="DG319" s="56">
        <f t="shared" ca="1" si="282"/>
        <v>4.619745293763599E-2</v>
      </c>
      <c r="DH319" s="56">
        <f t="shared" ca="1" si="282"/>
        <v>9.2394905875271979E-2</v>
      </c>
      <c r="DI319" s="56">
        <f t="shared" ca="1" si="282"/>
        <v>0.13859235881290793</v>
      </c>
      <c r="DJ319" s="56">
        <f t="shared" ca="1" si="282"/>
        <v>0.23098726468817993</v>
      </c>
      <c r="DK319" s="82">
        <f t="shared" ca="1" si="251"/>
        <v>0.46197452937635985</v>
      </c>
      <c r="DL319" s="82">
        <f t="shared" ca="1" si="251"/>
        <v>0.92394905875271971</v>
      </c>
      <c r="DM319" s="82">
        <f t="shared" ca="1" si="251"/>
        <v>1.8478981175054394</v>
      </c>
      <c r="DN319" s="82">
        <f t="shared" ca="1" si="251"/>
        <v>3.6957962350108788</v>
      </c>
      <c r="DO319" s="56">
        <f t="shared" ca="1" si="283"/>
        <v>6.7443223713689188E-2</v>
      </c>
      <c r="DP319" s="56">
        <f t="shared" ca="1" si="283"/>
        <v>3.6531746178248309E-2</v>
      </c>
      <c r="DQ319" s="56">
        <f t="shared" ca="1" si="283"/>
        <v>2.3072681796788407E-2</v>
      </c>
      <c r="DR319" s="56">
        <f t="shared" ca="1" si="283"/>
        <v>1.5941125605053806E-2</v>
      </c>
      <c r="DS319" s="56">
        <f t="shared" ca="1" si="283"/>
        <v>1.4028190532447351E-2</v>
      </c>
      <c r="DT319" s="56">
        <f t="shared" ca="1" si="283"/>
        <v>1.4028190532447351E-2</v>
      </c>
      <c r="DU319" s="56">
        <f t="shared" ca="1" si="283"/>
        <v>1.4028190532447351E-2</v>
      </c>
      <c r="DV319" s="56">
        <f t="shared" ca="1" si="283"/>
        <v>1.4028190532447351E-2</v>
      </c>
      <c r="DW319" s="56">
        <f t="shared" ca="1" si="283"/>
        <v>1.4028190532447351E-2</v>
      </c>
      <c r="DX319" s="56">
        <f t="shared" ca="1" si="283"/>
        <v>1.4028190532447351E-2</v>
      </c>
      <c r="DY319" s="56">
        <f t="shared" ca="1" si="283"/>
        <v>1.4028190532447351E-2</v>
      </c>
      <c r="DZ319" s="56">
        <f t="shared" ca="1" si="283"/>
        <v>2.8056381064894702E-2</v>
      </c>
      <c r="EA319" s="56">
        <f t="shared" ca="1" si="283"/>
        <v>4.2084571597342045E-2</v>
      </c>
      <c r="EB319" s="56">
        <f t="shared" ca="1" si="283"/>
        <v>7.0140952662236758E-2</v>
      </c>
      <c r="EC319" s="82">
        <f t="shared" ca="1" si="255"/>
        <v>0.14028190532447352</v>
      </c>
      <c r="ED319" s="82">
        <f t="shared" ca="1" si="255"/>
        <v>0.28056381064894703</v>
      </c>
      <c r="EE319" s="82">
        <f t="shared" ca="1" si="255"/>
        <v>0.56112762129789406</v>
      </c>
      <c r="EF319" s="82">
        <f t="shared" ca="1" si="255"/>
        <v>1.1222552425957881</v>
      </c>
      <c r="EG319" s="56">
        <f t="shared" ca="1" si="284"/>
        <v>1.9514262483159937E-2</v>
      </c>
      <c r="EH319" s="56">
        <f t="shared" ca="1" si="284"/>
        <v>1.0570225511711632E-2</v>
      </c>
      <c r="EI319" s="56">
        <f t="shared" ca="1" si="284"/>
        <v>6.6759319021336624E-3</v>
      </c>
      <c r="EJ319" s="56">
        <f t="shared" ca="1" si="284"/>
        <v>4.6124620414741656E-3</v>
      </c>
      <c r="EK319" s="56">
        <f t="shared" ca="1" si="284"/>
        <v>4.0589665964972663E-3</v>
      </c>
      <c r="EL319" s="56">
        <f t="shared" ca="1" si="284"/>
        <v>4.0589665964972663E-3</v>
      </c>
      <c r="EM319" s="56">
        <f t="shared" ca="1" si="284"/>
        <v>4.0589665964972663E-3</v>
      </c>
      <c r="EN319" s="56">
        <f t="shared" ca="1" si="284"/>
        <v>4.0589665964972663E-3</v>
      </c>
      <c r="EO319" s="56">
        <f t="shared" ca="1" si="284"/>
        <v>4.0589665964972663E-3</v>
      </c>
      <c r="EP319" s="56">
        <f t="shared" ca="1" si="284"/>
        <v>4.0589665964972663E-3</v>
      </c>
      <c r="EQ319" s="56">
        <f t="shared" ca="1" si="284"/>
        <v>4.0589665964972663E-3</v>
      </c>
      <c r="ER319" s="56">
        <f t="shared" ca="1" si="284"/>
        <v>8.1179331929945326E-3</v>
      </c>
      <c r="ES319" s="56">
        <f t="shared" ca="1" si="284"/>
        <v>1.2176899789491798E-2</v>
      </c>
      <c r="ET319" s="56">
        <f t="shared" ca="1" si="284"/>
        <v>2.0294832982486334E-2</v>
      </c>
      <c r="EU319" s="82">
        <f t="shared" ca="1" si="256"/>
        <v>4.0589665964972668E-2</v>
      </c>
      <c r="EV319" s="82">
        <f t="shared" ca="1" si="256"/>
        <v>8.1179331929945336E-2</v>
      </c>
      <c r="EW319" s="82">
        <f t="shared" ca="1" si="256"/>
        <v>0.16235866385989067</v>
      </c>
      <c r="EX319" s="82">
        <f t="shared" ca="1" si="256"/>
        <v>0.32471732771978135</v>
      </c>
    </row>
    <row r="320" spans="19:154" x14ac:dyDescent="0.15">
      <c r="S320" s="56">
        <v>317</v>
      </c>
      <c r="T320" s="40">
        <f>引用信息!W339</f>
        <v>92.500036572880745</v>
      </c>
      <c r="U320" s="40">
        <f>引用信息!X339</f>
        <v>6.5800734214765297</v>
      </c>
      <c r="V320" s="40">
        <f>引用信息!Y339</f>
        <v>2.6269632551249993</v>
      </c>
      <c r="W320" s="40">
        <f>引用信息!Z339</f>
        <v>0.70476088115891766</v>
      </c>
      <c r="X320" s="40">
        <f>引用信息!AA339</f>
        <v>0.20391802267907802</v>
      </c>
      <c r="Y320" s="37">
        <f>IF(INT(求节点($J$4:$J$21,$I$4:$I$21,节奏总纲!AD320))&gt;$I$21,$I$21,INT(求节点($J$4:$J$21,$I$4:$I$21,节奏总纲!AD320)))</f>
        <v>18</v>
      </c>
      <c r="Z320" s="37">
        <f>IF(INT(求节点($J$4:$J$21,$I$4:$I$21,节奏总纲!AE320))&gt;$I$21,$I$21,INT(求节点($J$4:$J$21,$I$4:$I$21,节奏总纲!AE320)))</f>
        <v>18</v>
      </c>
      <c r="AA320" s="37">
        <f>IF(INT(求节点($J$4:$J$21,$I$4:$I$21,节奏总纲!AF320))&gt;$I$21,$I$21,INT(求节点($J$4:$J$21,$I$4:$I$21,节奏总纲!AF320)))</f>
        <v>18</v>
      </c>
      <c r="AB320" s="37">
        <f>IF(INT(求节点($J$4:$J$21,$I$4:$I$21,节奏总纲!AG320))&gt;$I$21,$I$21,INT(求节点($J$4:$J$21,$I$4:$I$21,节奏总纲!AG320)))</f>
        <v>18</v>
      </c>
      <c r="AC320" s="37">
        <f>IF(INT(求节点($J$4:$J$21,$I$4:$I$21,节奏总纲!AH320))&gt;$I$21,$I$21,INT(求节点($J$4:$J$21,$I$4:$I$21,节奏总纲!AH320)))</f>
        <v>18</v>
      </c>
      <c r="AD320" s="56">
        <f>('[2]功能-行军令'!F$7+'[2]功能-行军令'!F$14+24*60/'[2]功能-行军令'!$F$18)*'[2]功能-行军令'!$AJ$7</f>
        <v>27.599999999999998</v>
      </c>
      <c r="AE320" s="56">
        <f>('[2]功能-行军令'!G$7+'[2]功能-行军令'!G$14+24*60/'[2]功能-行军令'!$F$18)*'[2]功能-行军令'!$AJ$7</f>
        <v>40.199999999999996</v>
      </c>
      <c r="AF320" s="56">
        <f>('[2]功能-行军令'!H$7+'[2]功能-行军令'!H$14+24*60/'[2]功能-行军令'!$F$18)*'[2]功能-行军令'!$AJ$7</f>
        <v>54.6</v>
      </c>
      <c r="AG320" s="56">
        <f>('[2]功能-行军令'!I$7+'[2]功能-行军令'!I$14+24*60/'[2]功能-行军令'!$F$18)*'[2]功能-行军令'!$AJ$7</f>
        <v>61.8</v>
      </c>
      <c r="AH320" s="56">
        <f>('[2]功能-行军令'!J$7+'[2]功能-行军令'!J$14+24*60/'[2]功能-行军令'!$F$18)*'[2]功能-行军令'!$AJ$7</f>
        <v>61.8</v>
      </c>
      <c r="AI320" s="56"/>
      <c r="AK320" s="56"/>
      <c r="AL320" s="56">
        <v>317</v>
      </c>
      <c r="AM320" s="28">
        <f t="shared" ca="1" si="285"/>
        <v>4.6417054014490438</v>
      </c>
      <c r="AN320" s="28">
        <f t="shared" ca="1" si="285"/>
        <v>2.5142570924515648</v>
      </c>
      <c r="AO320" s="28">
        <f t="shared" ca="1" si="285"/>
        <v>1.5879518478641461</v>
      </c>
      <c r="AP320" s="28">
        <f t="shared" ca="1" si="285"/>
        <v>1.0971303676152282</v>
      </c>
      <c r="AQ320" s="28">
        <f t="shared" ca="1" si="285"/>
        <v>0.96547472350140107</v>
      </c>
      <c r="AR320" s="28">
        <f t="shared" ca="1" si="285"/>
        <v>0.96547472350140107</v>
      </c>
      <c r="AS320" s="28">
        <f t="shared" ca="1" si="285"/>
        <v>0.96547472350140107</v>
      </c>
      <c r="AT320" s="28">
        <f t="shared" ca="1" si="285"/>
        <v>0.96547472350140107</v>
      </c>
      <c r="AU320" s="28">
        <f t="shared" ca="1" si="271"/>
        <v>0.96547472350140107</v>
      </c>
      <c r="AV320" s="28">
        <f t="shared" ref="AV320:AZ329" ca="1" si="286">SUMIF($BM$3:$EX$3,AV$3,$BM320:$EX320)</f>
        <v>0.96547472350140107</v>
      </c>
      <c r="AW320" s="28">
        <f t="shared" ca="1" si="286"/>
        <v>0.96547472350140107</v>
      </c>
      <c r="AX320" s="28">
        <f t="shared" ca="1" si="286"/>
        <v>1.9309494470028021</v>
      </c>
      <c r="AY320" s="28">
        <f t="shared" ca="1" si="286"/>
        <v>2.8964241705042024</v>
      </c>
      <c r="AZ320" s="28">
        <f t="shared" ca="1" si="286"/>
        <v>4.8273736175070043</v>
      </c>
      <c r="BA320" s="28">
        <f t="shared" ca="1" si="245"/>
        <v>9.6547472350140087</v>
      </c>
      <c r="BB320" s="28">
        <f t="shared" ca="1" si="245"/>
        <v>19.309494470028017</v>
      </c>
      <c r="BC320" s="28">
        <f t="shared" ca="1" si="245"/>
        <v>38.618988940056035</v>
      </c>
      <c r="BD320" s="28">
        <f t="shared" ca="1" si="245"/>
        <v>77.237977880112069</v>
      </c>
      <c r="BE320" s="28"/>
      <c r="BF320" s="28">
        <f t="shared" ca="1" si="243"/>
        <v>171.07532353411392</v>
      </c>
      <c r="BG320" s="28"/>
      <c r="BI320" s="28"/>
      <c r="BJ320" s="28"/>
      <c r="BK320" s="28"/>
      <c r="BL320" s="56">
        <v>317</v>
      </c>
      <c r="BM320" s="56">
        <f t="shared" ca="1" si="280"/>
        <v>3.9276938606330898</v>
      </c>
      <c r="BN320" s="56">
        <f t="shared" ca="1" si="280"/>
        <v>2.127500841176257</v>
      </c>
      <c r="BO320" s="56">
        <f t="shared" ca="1" si="280"/>
        <v>1.3436847417955307</v>
      </c>
      <c r="BP320" s="56">
        <f t="shared" ca="1" si="280"/>
        <v>0.92836400342236658</v>
      </c>
      <c r="BQ320" s="56">
        <f t="shared" ca="1" si="280"/>
        <v>0.81696032301168275</v>
      </c>
      <c r="BR320" s="56">
        <f t="shared" ca="1" si="280"/>
        <v>0.81696032301168275</v>
      </c>
      <c r="BS320" s="56">
        <f t="shared" ca="1" si="280"/>
        <v>0.81696032301168275</v>
      </c>
      <c r="BT320" s="56">
        <f t="shared" ca="1" si="280"/>
        <v>0.81696032301168275</v>
      </c>
      <c r="BU320" s="56">
        <f t="shared" ca="1" si="280"/>
        <v>0.81696032301168275</v>
      </c>
      <c r="BV320" s="56">
        <f t="shared" ca="1" si="280"/>
        <v>0.81696032301168275</v>
      </c>
      <c r="BW320" s="56">
        <f t="shared" ca="1" si="280"/>
        <v>0.81696032301168275</v>
      </c>
      <c r="BX320" s="56">
        <f t="shared" ca="1" si="280"/>
        <v>1.6339206460233655</v>
      </c>
      <c r="BY320" s="56">
        <f t="shared" ca="1" si="280"/>
        <v>2.4508809690350475</v>
      </c>
      <c r="BZ320" s="56">
        <f t="shared" ca="1" si="280"/>
        <v>4.0848016150584128</v>
      </c>
      <c r="CA320" s="82">
        <f t="shared" ca="1" si="247"/>
        <v>8.1696032301168255</v>
      </c>
      <c r="CB320" s="82">
        <f t="shared" ca="1" si="247"/>
        <v>16.339206460233651</v>
      </c>
      <c r="CC320" s="82">
        <f t="shared" ca="1" si="247"/>
        <v>32.678412920467302</v>
      </c>
      <c r="CD320" s="82">
        <f t="shared" ca="1" si="247"/>
        <v>65.356825840934604</v>
      </c>
      <c r="CE320" s="56">
        <f t="shared" ca="1" si="281"/>
        <v>0.40695223314362539</v>
      </c>
      <c r="CF320" s="56">
        <f t="shared" ca="1" si="281"/>
        <v>0.22043245961946376</v>
      </c>
      <c r="CG320" s="56">
        <f t="shared" ca="1" si="281"/>
        <v>0.1392205008122929</v>
      </c>
      <c r="CH320" s="56">
        <f t="shared" ca="1" si="281"/>
        <v>9.6188709652129625E-2</v>
      </c>
      <c r="CI320" s="56">
        <f t="shared" ca="1" si="281"/>
        <v>8.4646064493874074E-2</v>
      </c>
      <c r="CJ320" s="56">
        <f t="shared" ca="1" si="281"/>
        <v>8.4646064493874074E-2</v>
      </c>
      <c r="CK320" s="56">
        <f t="shared" ca="1" si="281"/>
        <v>8.4646064493874074E-2</v>
      </c>
      <c r="CL320" s="56">
        <f t="shared" ca="1" si="281"/>
        <v>8.4646064493874074E-2</v>
      </c>
      <c r="CM320" s="56">
        <f t="shared" ca="1" si="281"/>
        <v>8.4646064493874074E-2</v>
      </c>
      <c r="CN320" s="56">
        <f t="shared" ca="1" si="281"/>
        <v>8.4646064493874074E-2</v>
      </c>
      <c r="CO320" s="56">
        <f t="shared" ca="1" si="281"/>
        <v>8.4646064493874074E-2</v>
      </c>
      <c r="CP320" s="56">
        <f t="shared" ca="1" si="281"/>
        <v>0.16929212898774815</v>
      </c>
      <c r="CQ320" s="56">
        <f t="shared" ca="1" si="281"/>
        <v>0.25393819348162222</v>
      </c>
      <c r="CR320" s="56">
        <f t="shared" ca="1" si="281"/>
        <v>0.42323032246937037</v>
      </c>
      <c r="CS320" s="82">
        <f t="shared" ca="1" si="249"/>
        <v>0.84646064493874074</v>
      </c>
      <c r="CT320" s="82">
        <f t="shared" ca="1" si="249"/>
        <v>1.6929212898774815</v>
      </c>
      <c r="CU320" s="82">
        <f t="shared" ca="1" si="249"/>
        <v>3.3858425797549629</v>
      </c>
      <c r="CV320" s="82">
        <f t="shared" ca="1" si="249"/>
        <v>6.7716851595099259</v>
      </c>
      <c r="CW320" s="56">
        <f t="shared" ca="1" si="282"/>
        <v>0.22066491343049993</v>
      </c>
      <c r="CX320" s="56">
        <f t="shared" ca="1" si="282"/>
        <v>0.11952682810818747</v>
      </c>
      <c r="CY320" s="56">
        <f t="shared" ca="1" si="282"/>
        <v>7.5490628278855249E-2</v>
      </c>
      <c r="CZ320" s="56">
        <f t="shared" ca="1" si="282"/>
        <v>5.2157161356299983E-2</v>
      </c>
      <c r="DA320" s="56">
        <f t="shared" ca="1" si="282"/>
        <v>4.5898301993543986E-2</v>
      </c>
      <c r="DB320" s="56">
        <f t="shared" ca="1" si="282"/>
        <v>4.5898301993543986E-2</v>
      </c>
      <c r="DC320" s="56">
        <f t="shared" ca="1" si="282"/>
        <v>4.5898301993543986E-2</v>
      </c>
      <c r="DD320" s="56">
        <f t="shared" ca="1" si="282"/>
        <v>4.5898301993543986E-2</v>
      </c>
      <c r="DE320" s="56">
        <f t="shared" ca="1" si="282"/>
        <v>4.5898301993543986E-2</v>
      </c>
      <c r="DF320" s="56">
        <f t="shared" ca="1" si="282"/>
        <v>4.5898301993543986E-2</v>
      </c>
      <c r="DG320" s="56">
        <f t="shared" ca="1" si="282"/>
        <v>4.5898301993543986E-2</v>
      </c>
      <c r="DH320" s="56">
        <f t="shared" ca="1" si="282"/>
        <v>9.1796603987087971E-2</v>
      </c>
      <c r="DI320" s="56">
        <f t="shared" ca="1" si="282"/>
        <v>0.13769490598063194</v>
      </c>
      <c r="DJ320" s="56">
        <f t="shared" ca="1" si="282"/>
        <v>0.22949150996771997</v>
      </c>
      <c r="DK320" s="82">
        <f t="shared" ca="1" si="251"/>
        <v>0.45898301993543994</v>
      </c>
      <c r="DL320" s="82">
        <f t="shared" ca="1" si="251"/>
        <v>0.91796603987087988</v>
      </c>
      <c r="DM320" s="82">
        <f t="shared" ca="1" si="251"/>
        <v>1.8359320797417598</v>
      </c>
      <c r="DN320" s="82">
        <f t="shared" ca="1" si="251"/>
        <v>3.6718641594835195</v>
      </c>
      <c r="DO320" s="56">
        <f t="shared" ca="1" si="283"/>
        <v>6.7006496085570938E-2</v>
      </c>
      <c r="DP320" s="56">
        <f t="shared" ca="1" si="283"/>
        <v>3.6295185379684257E-2</v>
      </c>
      <c r="DQ320" s="56">
        <f t="shared" ca="1" si="283"/>
        <v>2.2923274976642687E-2</v>
      </c>
      <c r="DR320" s="56">
        <f t="shared" ca="1" si="283"/>
        <v>1.583789907477131E-2</v>
      </c>
      <c r="DS320" s="56">
        <f t="shared" ca="1" si="283"/>
        <v>1.3937351185798754E-2</v>
      </c>
      <c r="DT320" s="56">
        <f t="shared" ca="1" si="283"/>
        <v>1.3937351185798754E-2</v>
      </c>
      <c r="DU320" s="56">
        <f t="shared" ca="1" si="283"/>
        <v>1.3937351185798754E-2</v>
      </c>
      <c r="DV320" s="56">
        <f t="shared" ca="1" si="283"/>
        <v>1.3937351185798754E-2</v>
      </c>
      <c r="DW320" s="56">
        <f t="shared" ca="1" si="283"/>
        <v>1.3937351185798754E-2</v>
      </c>
      <c r="DX320" s="56">
        <f t="shared" ca="1" si="283"/>
        <v>1.3937351185798754E-2</v>
      </c>
      <c r="DY320" s="56">
        <f t="shared" ca="1" si="283"/>
        <v>1.3937351185798754E-2</v>
      </c>
      <c r="DZ320" s="56">
        <f t="shared" ca="1" si="283"/>
        <v>2.7874702371597507E-2</v>
      </c>
      <c r="EA320" s="56">
        <f t="shared" ca="1" si="283"/>
        <v>4.1812053557396263E-2</v>
      </c>
      <c r="EB320" s="56">
        <f t="shared" ca="1" si="283"/>
        <v>6.9686755928993788E-2</v>
      </c>
      <c r="EC320" s="82">
        <f t="shared" ca="1" si="255"/>
        <v>0.13937351185798758</v>
      </c>
      <c r="ED320" s="82">
        <f t="shared" ca="1" si="255"/>
        <v>0.27874702371597515</v>
      </c>
      <c r="EE320" s="82">
        <f t="shared" ca="1" si="255"/>
        <v>0.5574940474319503</v>
      </c>
      <c r="EF320" s="82">
        <f t="shared" ca="1" si="255"/>
        <v>1.1149880948639006</v>
      </c>
      <c r="EG320" s="56">
        <f t="shared" ca="1" si="284"/>
        <v>1.9387898156256959E-2</v>
      </c>
      <c r="EH320" s="56">
        <f t="shared" ca="1" si="284"/>
        <v>1.0501778167972519E-2</v>
      </c>
      <c r="EI320" s="56">
        <f t="shared" ca="1" si="284"/>
        <v>6.632702000824749E-3</v>
      </c>
      <c r="EJ320" s="56">
        <f t="shared" ca="1" si="284"/>
        <v>4.5825941096607351E-3</v>
      </c>
      <c r="EK320" s="56">
        <f t="shared" ca="1" si="284"/>
        <v>4.0326828165014473E-3</v>
      </c>
      <c r="EL320" s="56">
        <f t="shared" ca="1" si="284"/>
        <v>4.0326828165014473E-3</v>
      </c>
      <c r="EM320" s="56">
        <f t="shared" ca="1" si="284"/>
        <v>4.0326828165014473E-3</v>
      </c>
      <c r="EN320" s="56">
        <f t="shared" ca="1" si="284"/>
        <v>4.0326828165014473E-3</v>
      </c>
      <c r="EO320" s="56">
        <f t="shared" ca="1" si="284"/>
        <v>4.0326828165014473E-3</v>
      </c>
      <c r="EP320" s="56">
        <f t="shared" ca="1" si="284"/>
        <v>4.0326828165014473E-3</v>
      </c>
      <c r="EQ320" s="56">
        <f t="shared" ca="1" si="284"/>
        <v>4.0326828165014473E-3</v>
      </c>
      <c r="ER320" s="56">
        <f t="shared" ca="1" si="284"/>
        <v>8.0653656330028946E-3</v>
      </c>
      <c r="ES320" s="56">
        <f t="shared" ca="1" si="284"/>
        <v>1.209804844950434E-2</v>
      </c>
      <c r="ET320" s="56">
        <f t="shared" ca="1" si="284"/>
        <v>2.0163414082507235E-2</v>
      </c>
      <c r="EU320" s="82">
        <f t="shared" ca="1" si="256"/>
        <v>4.0326828165014469E-2</v>
      </c>
      <c r="EV320" s="82">
        <f t="shared" ca="1" si="256"/>
        <v>8.0653656330028939E-2</v>
      </c>
      <c r="EW320" s="82">
        <f t="shared" ca="1" si="256"/>
        <v>0.16130731266005788</v>
      </c>
      <c r="EX320" s="82">
        <f t="shared" ca="1" si="256"/>
        <v>0.32261462532011576</v>
      </c>
    </row>
    <row r="321" spans="19:154" x14ac:dyDescent="0.15">
      <c r="S321" s="56">
        <v>318</v>
      </c>
      <c r="T321" s="40">
        <f>引用信息!W340</f>
        <v>91.897149928550974</v>
      </c>
      <c r="U321" s="40">
        <f>引用信息!X340</f>
        <v>6.5371865369790099</v>
      </c>
      <c r="V321" s="40">
        <f>引用信息!Y340</f>
        <v>2.6098415206874988</v>
      </c>
      <c r="W321" s="40">
        <f>引用信息!Z340</f>
        <v>0.70016746759456716</v>
      </c>
      <c r="X321" s="40">
        <f>引用信息!AA340</f>
        <v>0.20258894804336705</v>
      </c>
      <c r="Y321" s="37">
        <f>IF(INT(求节点($J$4:$J$21,$I$4:$I$21,节奏总纲!AD321))&gt;$I$21,$I$21,INT(求节点($J$4:$J$21,$I$4:$I$21,节奏总纲!AD321)))</f>
        <v>18</v>
      </c>
      <c r="Z321" s="37">
        <f>IF(INT(求节点($J$4:$J$21,$I$4:$I$21,节奏总纲!AE321))&gt;$I$21,$I$21,INT(求节点($J$4:$J$21,$I$4:$I$21,节奏总纲!AE321)))</f>
        <v>18</v>
      </c>
      <c r="AA321" s="37">
        <f>IF(INT(求节点($J$4:$J$21,$I$4:$I$21,节奏总纲!AF321))&gt;$I$21,$I$21,INT(求节点($J$4:$J$21,$I$4:$I$21,节奏总纲!AF321)))</f>
        <v>18</v>
      </c>
      <c r="AB321" s="37">
        <f>IF(INT(求节点($J$4:$J$21,$I$4:$I$21,节奏总纲!AG321))&gt;$I$21,$I$21,INT(求节点($J$4:$J$21,$I$4:$I$21,节奏总纲!AG321)))</f>
        <v>18</v>
      </c>
      <c r="AC321" s="37">
        <f>IF(INT(求节点($J$4:$J$21,$I$4:$I$21,节奏总纲!AH321))&gt;$I$21,$I$21,INT(求节点($J$4:$J$21,$I$4:$I$21,节奏总纲!AH321)))</f>
        <v>18</v>
      </c>
      <c r="AD321" s="56">
        <f>('[2]功能-行军令'!F$7+'[2]功能-行军令'!F$14+24*60/'[2]功能-行军令'!$F$18)*'[2]功能-行军令'!$AJ$7</f>
        <v>27.599999999999998</v>
      </c>
      <c r="AE321" s="56">
        <f>('[2]功能-行军令'!G$7+'[2]功能-行军令'!G$14+24*60/'[2]功能-行军令'!$F$18)*'[2]功能-行军令'!$AJ$7</f>
        <v>40.199999999999996</v>
      </c>
      <c r="AF321" s="56">
        <f>('[2]功能-行军令'!H$7+'[2]功能-行军令'!H$14+24*60/'[2]功能-行军令'!$F$18)*'[2]功能-行军令'!$AJ$7</f>
        <v>54.6</v>
      </c>
      <c r="AG321" s="56">
        <f>('[2]功能-行军令'!I$7+'[2]功能-行军令'!I$14+24*60/'[2]功能-行军令'!$F$18)*'[2]功能-行军令'!$AJ$7</f>
        <v>61.8</v>
      </c>
      <c r="AH321" s="56">
        <f>('[2]功能-行军令'!J$7+'[2]功能-行军令'!J$14+24*60/'[2]功能-行军令'!$F$18)*'[2]功能-行军令'!$AJ$7</f>
        <v>61.8</v>
      </c>
      <c r="AI321" s="56"/>
      <c r="AK321" s="56"/>
      <c r="AL321" s="56">
        <v>318</v>
      </c>
      <c r="AM321" s="28">
        <f t="shared" ca="1" si="285"/>
        <v>4.6114522005085004</v>
      </c>
      <c r="AN321" s="28">
        <f t="shared" ca="1" si="285"/>
        <v>2.497869941942104</v>
      </c>
      <c r="AO321" s="28">
        <f t="shared" ca="1" si="285"/>
        <v>1.5776020685950132</v>
      </c>
      <c r="AP321" s="28">
        <f t="shared" ca="1" si="285"/>
        <v>1.0899796110292816</v>
      </c>
      <c r="AQ321" s="28">
        <f t="shared" ca="1" si="285"/>
        <v>0.95918205770576803</v>
      </c>
      <c r="AR321" s="28">
        <f t="shared" ca="1" si="285"/>
        <v>0.95918205770576803</v>
      </c>
      <c r="AS321" s="28">
        <f t="shared" ca="1" si="285"/>
        <v>0.95918205770576803</v>
      </c>
      <c r="AT321" s="28">
        <f t="shared" ca="1" si="285"/>
        <v>0.95918205770576803</v>
      </c>
      <c r="AU321" s="28">
        <f t="shared" ca="1" si="271"/>
        <v>0.95918205770576803</v>
      </c>
      <c r="AV321" s="28">
        <f t="shared" ca="1" si="286"/>
        <v>0.95918205770576803</v>
      </c>
      <c r="AW321" s="28">
        <f t="shared" ca="1" si="286"/>
        <v>0.95918205770576803</v>
      </c>
      <c r="AX321" s="28">
        <f t="shared" ca="1" si="286"/>
        <v>1.9183641154115361</v>
      </c>
      <c r="AY321" s="28">
        <f t="shared" ca="1" si="286"/>
        <v>2.8775461731173033</v>
      </c>
      <c r="AZ321" s="28">
        <f t="shared" ca="1" si="286"/>
        <v>4.79591028852884</v>
      </c>
      <c r="BA321" s="28">
        <f t="shared" ca="1" si="245"/>
        <v>9.5918205770576801</v>
      </c>
      <c r="BB321" s="28">
        <f t="shared" ca="1" si="245"/>
        <v>19.18364115411536</v>
      </c>
      <c r="BC321" s="28">
        <f t="shared" ca="1" si="245"/>
        <v>38.36728230823072</v>
      </c>
      <c r="BD321" s="28">
        <f t="shared" ca="1" si="245"/>
        <v>76.734564616461441</v>
      </c>
      <c r="BE321" s="28"/>
      <c r="BF321" s="28">
        <f t="shared" ca="1" si="243"/>
        <v>169.96030745893813</v>
      </c>
      <c r="BG321" s="28"/>
      <c r="BI321" s="28"/>
      <c r="BJ321" s="28"/>
      <c r="BK321" s="28"/>
      <c r="BL321" s="56">
        <v>318</v>
      </c>
      <c r="BM321" s="56">
        <f t="shared" ca="1" si="280"/>
        <v>3.9020943661969336</v>
      </c>
      <c r="BN321" s="56">
        <f t="shared" ca="1" si="280"/>
        <v>2.1136344483566725</v>
      </c>
      <c r="BO321" s="56">
        <f t="shared" ca="1" si="280"/>
        <v>1.3349270200147405</v>
      </c>
      <c r="BP321" s="56">
        <f t="shared" ca="1" si="280"/>
        <v>0.92231321382836595</v>
      </c>
      <c r="BQ321" s="56">
        <f t="shared" ca="1" si="280"/>
        <v>0.81163562816896218</v>
      </c>
      <c r="BR321" s="56">
        <f t="shared" ca="1" si="280"/>
        <v>0.81163562816896218</v>
      </c>
      <c r="BS321" s="56">
        <f t="shared" ca="1" si="280"/>
        <v>0.81163562816896218</v>
      </c>
      <c r="BT321" s="56">
        <f t="shared" ca="1" si="280"/>
        <v>0.81163562816896218</v>
      </c>
      <c r="BU321" s="56">
        <f t="shared" ca="1" si="280"/>
        <v>0.81163562816896218</v>
      </c>
      <c r="BV321" s="56">
        <f t="shared" ca="1" si="280"/>
        <v>0.81163562816896218</v>
      </c>
      <c r="BW321" s="56">
        <f t="shared" ca="1" si="280"/>
        <v>0.81163562816896218</v>
      </c>
      <c r="BX321" s="56">
        <f t="shared" ca="1" si="280"/>
        <v>1.6232712563379244</v>
      </c>
      <c r="BY321" s="56">
        <f t="shared" ca="1" si="280"/>
        <v>2.4349068845068862</v>
      </c>
      <c r="BZ321" s="56">
        <f t="shared" ca="1" si="280"/>
        <v>4.0581781408448112</v>
      </c>
      <c r="CA321" s="82">
        <f t="shared" ca="1" si="247"/>
        <v>8.1163562816896224</v>
      </c>
      <c r="CB321" s="82">
        <f t="shared" ca="1" si="247"/>
        <v>16.232712563379245</v>
      </c>
      <c r="CC321" s="82">
        <f t="shared" ca="1" si="247"/>
        <v>32.46542512675849</v>
      </c>
      <c r="CD321" s="82">
        <f t="shared" ca="1" si="247"/>
        <v>64.930850253516979</v>
      </c>
      <c r="CE321" s="56">
        <f t="shared" ca="1" si="281"/>
        <v>0.40429984428700949</v>
      </c>
      <c r="CF321" s="56">
        <f t="shared" ca="1" si="281"/>
        <v>0.21899574898879681</v>
      </c>
      <c r="CG321" s="56">
        <f t="shared" ca="1" si="281"/>
        <v>0.13831310462450325</v>
      </c>
      <c r="CH321" s="56">
        <f t="shared" ca="1" si="281"/>
        <v>9.55617813769295E-2</v>
      </c>
      <c r="CI321" s="56">
        <f t="shared" ca="1" si="281"/>
        <v>8.4094367611697973E-2</v>
      </c>
      <c r="CJ321" s="56">
        <f t="shared" ca="1" si="281"/>
        <v>8.4094367611697973E-2</v>
      </c>
      <c r="CK321" s="56">
        <f t="shared" ca="1" si="281"/>
        <v>8.4094367611697973E-2</v>
      </c>
      <c r="CL321" s="56">
        <f t="shared" ca="1" si="281"/>
        <v>8.4094367611697973E-2</v>
      </c>
      <c r="CM321" s="56">
        <f t="shared" ca="1" si="281"/>
        <v>8.4094367611697973E-2</v>
      </c>
      <c r="CN321" s="56">
        <f t="shared" ca="1" si="281"/>
        <v>8.4094367611697973E-2</v>
      </c>
      <c r="CO321" s="56">
        <f t="shared" ca="1" si="281"/>
        <v>8.4094367611697973E-2</v>
      </c>
      <c r="CP321" s="56">
        <f t="shared" ca="1" si="281"/>
        <v>0.16818873522339595</v>
      </c>
      <c r="CQ321" s="56">
        <f t="shared" ca="1" si="281"/>
        <v>0.25228310283509392</v>
      </c>
      <c r="CR321" s="56">
        <f t="shared" ca="1" si="281"/>
        <v>0.42047183805848992</v>
      </c>
      <c r="CS321" s="82">
        <f t="shared" ca="1" si="249"/>
        <v>0.84094367611697984</v>
      </c>
      <c r="CT321" s="82">
        <f t="shared" ca="1" si="249"/>
        <v>1.6818873522339597</v>
      </c>
      <c r="CU321" s="82">
        <f t="shared" ca="1" si="249"/>
        <v>3.3637747044679194</v>
      </c>
      <c r="CV321" s="82">
        <f t="shared" ca="1" si="249"/>
        <v>6.7275494089358387</v>
      </c>
      <c r="CW321" s="56">
        <f t="shared" ca="1" si="282"/>
        <v>0.21922668773774992</v>
      </c>
      <c r="CX321" s="56">
        <f t="shared" ca="1" si="282"/>
        <v>0.11874778919128121</v>
      </c>
      <c r="CY321" s="56">
        <f t="shared" ca="1" si="282"/>
        <v>7.4998603699756555E-2</v>
      </c>
      <c r="CZ321" s="56">
        <f t="shared" ca="1" si="282"/>
        <v>5.1817217101649972E-2</v>
      </c>
      <c r="DA321" s="56">
        <f t="shared" ca="1" si="282"/>
        <v>4.5599151049451982E-2</v>
      </c>
      <c r="DB321" s="56">
        <f t="shared" ca="1" si="282"/>
        <v>4.5599151049451982E-2</v>
      </c>
      <c r="DC321" s="56">
        <f t="shared" ca="1" si="282"/>
        <v>4.5599151049451982E-2</v>
      </c>
      <c r="DD321" s="56">
        <f t="shared" ca="1" si="282"/>
        <v>4.5599151049451982E-2</v>
      </c>
      <c r="DE321" s="56">
        <f t="shared" ca="1" si="282"/>
        <v>4.5599151049451982E-2</v>
      </c>
      <c r="DF321" s="56">
        <f t="shared" ca="1" si="282"/>
        <v>4.5599151049451982E-2</v>
      </c>
      <c r="DG321" s="56">
        <f t="shared" ca="1" si="282"/>
        <v>4.5599151049451982E-2</v>
      </c>
      <c r="DH321" s="56">
        <f t="shared" ca="1" si="282"/>
        <v>9.1198302098903963E-2</v>
      </c>
      <c r="DI321" s="56">
        <f t="shared" ca="1" si="282"/>
        <v>0.13679745314835592</v>
      </c>
      <c r="DJ321" s="56">
        <f t="shared" ca="1" si="282"/>
        <v>0.2279957552472599</v>
      </c>
      <c r="DK321" s="82">
        <f t="shared" ca="1" si="251"/>
        <v>0.4559915104945198</v>
      </c>
      <c r="DL321" s="82">
        <f t="shared" ca="1" si="251"/>
        <v>0.91198302098903961</v>
      </c>
      <c r="DM321" s="82">
        <f t="shared" ca="1" si="251"/>
        <v>1.8239660419780792</v>
      </c>
      <c r="DN321" s="82">
        <f t="shared" ca="1" si="251"/>
        <v>3.6479320839561584</v>
      </c>
      <c r="DO321" s="56">
        <f t="shared" ca="1" si="283"/>
        <v>6.6569768457452688E-2</v>
      </c>
      <c r="DP321" s="56">
        <f t="shared" ca="1" si="283"/>
        <v>3.6058624581120212E-2</v>
      </c>
      <c r="DQ321" s="56">
        <f t="shared" ca="1" si="283"/>
        <v>2.2773868156496974E-2</v>
      </c>
      <c r="DR321" s="56">
        <f t="shared" ca="1" si="283"/>
        <v>1.5734672544488817E-2</v>
      </c>
      <c r="DS321" s="56">
        <f t="shared" ca="1" si="283"/>
        <v>1.384651183915016E-2</v>
      </c>
      <c r="DT321" s="56">
        <f t="shared" ca="1" si="283"/>
        <v>1.384651183915016E-2</v>
      </c>
      <c r="DU321" s="56">
        <f t="shared" ca="1" si="283"/>
        <v>1.384651183915016E-2</v>
      </c>
      <c r="DV321" s="56">
        <f t="shared" ca="1" si="283"/>
        <v>1.384651183915016E-2</v>
      </c>
      <c r="DW321" s="56">
        <f t="shared" ca="1" si="283"/>
        <v>1.384651183915016E-2</v>
      </c>
      <c r="DX321" s="56">
        <f t="shared" ca="1" si="283"/>
        <v>1.384651183915016E-2</v>
      </c>
      <c r="DY321" s="56">
        <f t="shared" ca="1" si="283"/>
        <v>1.384651183915016E-2</v>
      </c>
      <c r="DZ321" s="56">
        <f t="shared" ca="1" si="283"/>
        <v>2.7693023678300319E-2</v>
      </c>
      <c r="EA321" s="56">
        <f t="shared" ca="1" si="283"/>
        <v>4.1539535517450481E-2</v>
      </c>
      <c r="EB321" s="56">
        <f t="shared" ca="1" si="283"/>
        <v>6.9232559195750804E-2</v>
      </c>
      <c r="EC321" s="82">
        <f t="shared" ca="1" si="255"/>
        <v>0.13846511839150161</v>
      </c>
      <c r="ED321" s="82">
        <f t="shared" ca="1" si="255"/>
        <v>0.27693023678300321</v>
      </c>
      <c r="EE321" s="82">
        <f t="shared" ca="1" si="255"/>
        <v>0.55386047356600643</v>
      </c>
      <c r="EF321" s="82">
        <f t="shared" ca="1" si="255"/>
        <v>1.1077209471320129</v>
      </c>
      <c r="EG321" s="56">
        <f t="shared" ca="1" si="284"/>
        <v>1.9261533829353975E-2</v>
      </c>
      <c r="EH321" s="56">
        <f t="shared" ca="1" si="284"/>
        <v>1.0433330824233403E-2</v>
      </c>
      <c r="EI321" s="56">
        <f t="shared" ca="1" si="284"/>
        <v>6.5894720995158338E-3</v>
      </c>
      <c r="EJ321" s="56">
        <f t="shared" ca="1" si="284"/>
        <v>4.5527261778473029E-3</v>
      </c>
      <c r="EK321" s="56">
        <f t="shared" ca="1" si="284"/>
        <v>4.0063990365056274E-3</v>
      </c>
      <c r="EL321" s="56">
        <f t="shared" ca="1" si="284"/>
        <v>4.0063990365056274E-3</v>
      </c>
      <c r="EM321" s="56">
        <f t="shared" ca="1" si="284"/>
        <v>4.0063990365056274E-3</v>
      </c>
      <c r="EN321" s="56">
        <f t="shared" ca="1" si="284"/>
        <v>4.0063990365056274E-3</v>
      </c>
      <c r="EO321" s="56">
        <f t="shared" ca="1" si="284"/>
        <v>4.0063990365056274E-3</v>
      </c>
      <c r="EP321" s="56">
        <f t="shared" ca="1" si="284"/>
        <v>4.0063990365056274E-3</v>
      </c>
      <c r="EQ321" s="56">
        <f t="shared" ca="1" si="284"/>
        <v>4.0063990365056274E-3</v>
      </c>
      <c r="ER321" s="56">
        <f t="shared" ca="1" si="284"/>
        <v>8.0127980730112548E-3</v>
      </c>
      <c r="ES321" s="56">
        <f t="shared" ca="1" si="284"/>
        <v>1.2019197109516879E-2</v>
      </c>
      <c r="ET321" s="56">
        <f t="shared" ca="1" si="284"/>
        <v>2.0031995182528135E-2</v>
      </c>
      <c r="EU321" s="82">
        <f t="shared" ca="1" si="256"/>
        <v>4.0063990365056271E-2</v>
      </c>
      <c r="EV321" s="82">
        <f t="shared" ca="1" si="256"/>
        <v>8.0127980730112541E-2</v>
      </c>
      <c r="EW321" s="82">
        <f t="shared" ca="1" si="256"/>
        <v>0.16025596146022508</v>
      </c>
      <c r="EX321" s="82">
        <f t="shared" ca="1" si="256"/>
        <v>0.32051192292045017</v>
      </c>
    </row>
    <row r="322" spans="19:154" x14ac:dyDescent="0.15">
      <c r="S322" s="56">
        <v>319</v>
      </c>
      <c r="T322" s="40">
        <f>引用信息!W341</f>
        <v>91.294263284221216</v>
      </c>
      <c r="U322" s="40">
        <f>引用信息!X341</f>
        <v>6.49429965248149</v>
      </c>
      <c r="V322" s="40">
        <f>引用信息!Y341</f>
        <v>2.5927197862499987</v>
      </c>
      <c r="W322" s="40">
        <f>引用信息!Z341</f>
        <v>0.69557405403021666</v>
      </c>
      <c r="X322" s="40">
        <f>引用信息!AA341</f>
        <v>0.20125987340765611</v>
      </c>
      <c r="Y322" s="37">
        <f>IF(INT(求节点($J$4:$J$21,$I$4:$I$21,节奏总纲!AD322))&gt;$I$21,$I$21,INT(求节点($J$4:$J$21,$I$4:$I$21,节奏总纲!AD322)))</f>
        <v>18</v>
      </c>
      <c r="Z322" s="37">
        <f>IF(INT(求节点($J$4:$J$21,$I$4:$I$21,节奏总纲!AE322))&gt;$I$21,$I$21,INT(求节点($J$4:$J$21,$I$4:$I$21,节奏总纲!AE322)))</f>
        <v>18</v>
      </c>
      <c r="AA322" s="37">
        <f>IF(INT(求节点($J$4:$J$21,$I$4:$I$21,节奏总纲!AF322))&gt;$I$21,$I$21,INT(求节点($J$4:$J$21,$I$4:$I$21,节奏总纲!AF322)))</f>
        <v>18</v>
      </c>
      <c r="AB322" s="37">
        <f>IF(INT(求节点($J$4:$J$21,$I$4:$I$21,节奏总纲!AG322))&gt;$I$21,$I$21,INT(求节点($J$4:$J$21,$I$4:$I$21,节奏总纲!AG322)))</f>
        <v>18</v>
      </c>
      <c r="AC322" s="37">
        <f>IF(INT(求节点($J$4:$J$21,$I$4:$I$21,节奏总纲!AH322))&gt;$I$21,$I$21,INT(求节点($J$4:$J$21,$I$4:$I$21,节奏总纲!AH322)))</f>
        <v>18</v>
      </c>
      <c r="AD322" s="56">
        <f>('[2]功能-行军令'!F$7+'[2]功能-行军令'!F$14+24*60/'[2]功能-行军令'!$F$18)*'[2]功能-行军令'!$AJ$7</f>
        <v>27.599999999999998</v>
      </c>
      <c r="AE322" s="56">
        <f>('[2]功能-行军令'!G$7+'[2]功能-行军令'!G$14+24*60/'[2]功能-行军令'!$F$18)*'[2]功能-行军令'!$AJ$7</f>
        <v>40.199999999999996</v>
      </c>
      <c r="AF322" s="56">
        <f>('[2]功能-行军令'!H$7+'[2]功能-行军令'!H$14+24*60/'[2]功能-行军令'!$F$18)*'[2]功能-行军令'!$AJ$7</f>
        <v>54.6</v>
      </c>
      <c r="AG322" s="56">
        <f>('[2]功能-行军令'!I$7+'[2]功能-行军令'!I$14+24*60/'[2]功能-行军令'!$F$18)*'[2]功能-行军令'!$AJ$7</f>
        <v>61.8</v>
      </c>
      <c r="AH322" s="56">
        <f>('[2]功能-行军令'!J$7+'[2]功能-行军令'!J$14+24*60/'[2]功能-行军令'!$F$18)*'[2]功能-行军令'!$AJ$7</f>
        <v>61.8</v>
      </c>
      <c r="AI322" s="56"/>
      <c r="AK322" s="56"/>
      <c r="AL322" s="56">
        <v>319</v>
      </c>
      <c r="AM322" s="28">
        <f t="shared" ca="1" si="285"/>
        <v>4.5811989995679561</v>
      </c>
      <c r="AN322" s="28">
        <f t="shared" ca="1" si="285"/>
        <v>2.4814827914326432</v>
      </c>
      <c r="AO322" s="28">
        <f t="shared" ca="1" si="285"/>
        <v>1.5672522893258802</v>
      </c>
      <c r="AP322" s="28">
        <f t="shared" ca="1" si="285"/>
        <v>1.0828288544433351</v>
      </c>
      <c r="AQ322" s="28">
        <f t="shared" ca="1" si="285"/>
        <v>0.95288939191013489</v>
      </c>
      <c r="AR322" s="28">
        <f t="shared" ca="1" si="285"/>
        <v>0.95288939191013489</v>
      </c>
      <c r="AS322" s="28">
        <f t="shared" ca="1" si="285"/>
        <v>0.95288939191013489</v>
      </c>
      <c r="AT322" s="28">
        <f t="shared" ca="1" si="285"/>
        <v>0.95288939191013489</v>
      </c>
      <c r="AU322" s="28">
        <f t="shared" ca="1" si="271"/>
        <v>0.95288939191013489</v>
      </c>
      <c r="AV322" s="28">
        <f t="shared" ca="1" si="286"/>
        <v>0.95288939191013489</v>
      </c>
      <c r="AW322" s="28">
        <f t="shared" ca="1" si="286"/>
        <v>0.95288939191013489</v>
      </c>
      <c r="AX322" s="28">
        <f t="shared" ca="1" si="286"/>
        <v>1.9057787838202698</v>
      </c>
      <c r="AY322" s="28">
        <f t="shared" ca="1" si="286"/>
        <v>2.8586681757304051</v>
      </c>
      <c r="AZ322" s="28">
        <f t="shared" ca="1" si="286"/>
        <v>4.764446959550674</v>
      </c>
      <c r="BA322" s="28">
        <f t="shared" ca="1" si="245"/>
        <v>9.528893919101348</v>
      </c>
      <c r="BB322" s="28">
        <f t="shared" ca="1" si="245"/>
        <v>19.057787838202696</v>
      </c>
      <c r="BC322" s="28">
        <f t="shared" ca="1" si="245"/>
        <v>38.115575676405392</v>
      </c>
      <c r="BD322" s="28">
        <f t="shared" ca="1" si="245"/>
        <v>76.231151352810784</v>
      </c>
      <c r="BE322" s="28"/>
      <c r="BF322" s="28">
        <f t="shared" ca="1" si="243"/>
        <v>168.84529138376234</v>
      </c>
      <c r="BG322" s="28"/>
      <c r="BI322" s="28"/>
      <c r="BJ322" s="28"/>
      <c r="BK322" s="28"/>
      <c r="BL322" s="56">
        <v>319</v>
      </c>
      <c r="BM322" s="56">
        <f t="shared" ca="1" si="280"/>
        <v>3.8764948717607774</v>
      </c>
      <c r="BN322" s="56">
        <f t="shared" ca="1" si="280"/>
        <v>2.0997680555370879</v>
      </c>
      <c r="BO322" s="56">
        <f t="shared" ca="1" si="280"/>
        <v>1.3261692982339504</v>
      </c>
      <c r="BP322" s="56">
        <f t="shared" ca="1" si="280"/>
        <v>0.91626242423436555</v>
      </c>
      <c r="BQ322" s="56">
        <f t="shared" ca="1" si="280"/>
        <v>0.80631093332624171</v>
      </c>
      <c r="BR322" s="56">
        <f t="shared" ca="1" si="280"/>
        <v>0.80631093332624171</v>
      </c>
      <c r="BS322" s="56">
        <f t="shared" ca="1" si="280"/>
        <v>0.80631093332624171</v>
      </c>
      <c r="BT322" s="56">
        <f t="shared" ca="1" si="280"/>
        <v>0.80631093332624171</v>
      </c>
      <c r="BU322" s="56">
        <f t="shared" ca="1" si="280"/>
        <v>0.80631093332624171</v>
      </c>
      <c r="BV322" s="56">
        <f t="shared" ca="1" si="280"/>
        <v>0.80631093332624171</v>
      </c>
      <c r="BW322" s="56">
        <f t="shared" ca="1" si="280"/>
        <v>0.80631093332624171</v>
      </c>
      <c r="BX322" s="56">
        <f t="shared" ca="1" si="280"/>
        <v>1.6126218666524834</v>
      </c>
      <c r="BY322" s="56">
        <f t="shared" ca="1" si="280"/>
        <v>2.4189327999787253</v>
      </c>
      <c r="BZ322" s="56">
        <f t="shared" ca="1" si="280"/>
        <v>4.0315546666312088</v>
      </c>
      <c r="CA322" s="82">
        <f t="shared" ca="1" si="247"/>
        <v>8.0631093332624175</v>
      </c>
      <c r="CB322" s="82">
        <f t="shared" ca="1" si="247"/>
        <v>16.126218666524835</v>
      </c>
      <c r="CC322" s="82">
        <f t="shared" ca="1" si="247"/>
        <v>32.25243733304967</v>
      </c>
      <c r="CD322" s="82">
        <f t="shared" ca="1" si="247"/>
        <v>64.50487466609934</v>
      </c>
      <c r="CE322" s="56">
        <f t="shared" ca="1" si="281"/>
        <v>0.40164745543039371</v>
      </c>
      <c r="CF322" s="56">
        <f t="shared" ca="1" si="281"/>
        <v>0.21755903835812992</v>
      </c>
      <c r="CG322" s="56">
        <f t="shared" ca="1" si="281"/>
        <v>0.13740570843671362</v>
      </c>
      <c r="CH322" s="56">
        <f t="shared" ca="1" si="281"/>
        <v>9.4934853101729402E-2</v>
      </c>
      <c r="CI322" s="56">
        <f t="shared" ca="1" si="281"/>
        <v>8.3542670729521887E-2</v>
      </c>
      <c r="CJ322" s="56">
        <f t="shared" ca="1" si="281"/>
        <v>8.3542670729521887E-2</v>
      </c>
      <c r="CK322" s="56">
        <f t="shared" ca="1" si="281"/>
        <v>8.3542670729521887E-2</v>
      </c>
      <c r="CL322" s="56">
        <f t="shared" ca="1" si="281"/>
        <v>8.3542670729521887E-2</v>
      </c>
      <c r="CM322" s="56">
        <f t="shared" ca="1" si="281"/>
        <v>8.3542670729521887E-2</v>
      </c>
      <c r="CN322" s="56">
        <f t="shared" ca="1" si="281"/>
        <v>8.3542670729521887E-2</v>
      </c>
      <c r="CO322" s="56">
        <f t="shared" ca="1" si="281"/>
        <v>8.3542670729521887E-2</v>
      </c>
      <c r="CP322" s="56">
        <f t="shared" ca="1" si="281"/>
        <v>0.16708534145904377</v>
      </c>
      <c r="CQ322" s="56">
        <f t="shared" ca="1" si="281"/>
        <v>0.25062801218856562</v>
      </c>
      <c r="CR322" s="56">
        <f t="shared" ca="1" si="281"/>
        <v>0.41771335364760936</v>
      </c>
      <c r="CS322" s="82">
        <f t="shared" ca="1" si="249"/>
        <v>0.83542670729521873</v>
      </c>
      <c r="CT322" s="82">
        <f t="shared" ca="1" si="249"/>
        <v>1.6708534145904375</v>
      </c>
      <c r="CU322" s="82">
        <f t="shared" ca="1" si="249"/>
        <v>3.3417068291808749</v>
      </c>
      <c r="CV322" s="82">
        <f t="shared" ca="1" si="249"/>
        <v>6.6834136583617498</v>
      </c>
      <c r="CW322" s="56">
        <f t="shared" ca="1" si="282"/>
        <v>0.21778846204499988</v>
      </c>
      <c r="CX322" s="56">
        <f t="shared" ca="1" si="282"/>
        <v>0.11796875027437494</v>
      </c>
      <c r="CY322" s="56">
        <f t="shared" ca="1" si="282"/>
        <v>7.4506579120657862E-2</v>
      </c>
      <c r="CZ322" s="56">
        <f t="shared" ca="1" si="282"/>
        <v>5.1477272846999968E-2</v>
      </c>
      <c r="DA322" s="56">
        <f t="shared" ca="1" si="282"/>
        <v>4.5300000105359978E-2</v>
      </c>
      <c r="DB322" s="56">
        <f t="shared" ca="1" si="282"/>
        <v>4.5300000105359978E-2</v>
      </c>
      <c r="DC322" s="56">
        <f t="shared" ca="1" si="282"/>
        <v>4.5300000105359978E-2</v>
      </c>
      <c r="DD322" s="56">
        <f t="shared" ca="1" si="282"/>
        <v>4.5300000105359978E-2</v>
      </c>
      <c r="DE322" s="56">
        <f t="shared" ca="1" si="282"/>
        <v>4.5300000105359978E-2</v>
      </c>
      <c r="DF322" s="56">
        <f t="shared" ca="1" si="282"/>
        <v>4.5300000105359978E-2</v>
      </c>
      <c r="DG322" s="56">
        <f t="shared" ca="1" si="282"/>
        <v>4.5300000105359978E-2</v>
      </c>
      <c r="DH322" s="56">
        <f t="shared" ca="1" si="282"/>
        <v>9.0600000210719955E-2</v>
      </c>
      <c r="DI322" s="56">
        <f t="shared" ca="1" si="282"/>
        <v>0.13590000031607993</v>
      </c>
      <c r="DJ322" s="56">
        <f t="shared" ca="1" si="282"/>
        <v>0.22650000052679992</v>
      </c>
      <c r="DK322" s="82">
        <f t="shared" ca="1" si="251"/>
        <v>0.45300000105359983</v>
      </c>
      <c r="DL322" s="82">
        <f t="shared" ca="1" si="251"/>
        <v>0.90600000210719966</v>
      </c>
      <c r="DM322" s="82">
        <f t="shared" ca="1" si="251"/>
        <v>1.8120000042143993</v>
      </c>
      <c r="DN322" s="82">
        <f t="shared" ca="1" si="251"/>
        <v>3.6240000084287987</v>
      </c>
      <c r="DO322" s="56">
        <f t="shared" ca="1" si="283"/>
        <v>6.6133040829334452E-2</v>
      </c>
      <c r="DP322" s="56">
        <f t="shared" ca="1" si="283"/>
        <v>3.582206378255616E-2</v>
      </c>
      <c r="DQ322" s="56">
        <f t="shared" ca="1" si="283"/>
        <v>2.2624461336351258E-2</v>
      </c>
      <c r="DR322" s="56">
        <f t="shared" ca="1" si="283"/>
        <v>1.5631446014206324E-2</v>
      </c>
      <c r="DS322" s="56">
        <f t="shared" ca="1" si="283"/>
        <v>1.3755672492501566E-2</v>
      </c>
      <c r="DT322" s="56">
        <f t="shared" ca="1" si="283"/>
        <v>1.3755672492501566E-2</v>
      </c>
      <c r="DU322" s="56">
        <f t="shared" ca="1" si="283"/>
        <v>1.3755672492501566E-2</v>
      </c>
      <c r="DV322" s="56">
        <f t="shared" ca="1" si="283"/>
        <v>1.3755672492501566E-2</v>
      </c>
      <c r="DW322" s="56">
        <f t="shared" ca="1" si="283"/>
        <v>1.3755672492501566E-2</v>
      </c>
      <c r="DX322" s="56">
        <f t="shared" ca="1" si="283"/>
        <v>1.3755672492501566E-2</v>
      </c>
      <c r="DY322" s="56">
        <f t="shared" ca="1" si="283"/>
        <v>1.3755672492501566E-2</v>
      </c>
      <c r="DZ322" s="56">
        <f t="shared" ca="1" si="283"/>
        <v>2.7511344985003131E-2</v>
      </c>
      <c r="EA322" s="56">
        <f t="shared" ca="1" si="283"/>
        <v>4.1267017477504685E-2</v>
      </c>
      <c r="EB322" s="56">
        <f t="shared" ca="1" si="283"/>
        <v>6.8778362462507833E-2</v>
      </c>
      <c r="EC322" s="82">
        <f t="shared" ca="1" si="255"/>
        <v>0.13755672492501567</v>
      </c>
      <c r="ED322" s="82">
        <f t="shared" ca="1" si="255"/>
        <v>0.27511344985003133</v>
      </c>
      <c r="EE322" s="82">
        <f t="shared" ca="1" si="255"/>
        <v>0.55022689970006267</v>
      </c>
      <c r="EF322" s="82">
        <f t="shared" ca="1" si="255"/>
        <v>1.1004537994001253</v>
      </c>
      <c r="EG322" s="56">
        <f t="shared" ca="1" si="284"/>
        <v>1.9135169502450998E-2</v>
      </c>
      <c r="EH322" s="56">
        <f t="shared" ca="1" si="284"/>
        <v>1.036488348049429E-2</v>
      </c>
      <c r="EI322" s="56">
        <f t="shared" ca="1" si="284"/>
        <v>6.5462421982069195E-3</v>
      </c>
      <c r="EJ322" s="56">
        <f t="shared" ca="1" si="284"/>
        <v>4.5228582460338715E-3</v>
      </c>
      <c r="EK322" s="56">
        <f t="shared" ca="1" si="284"/>
        <v>3.9801152565098075E-3</v>
      </c>
      <c r="EL322" s="56">
        <f t="shared" ca="1" si="284"/>
        <v>3.9801152565098075E-3</v>
      </c>
      <c r="EM322" s="56">
        <f t="shared" ca="1" si="284"/>
        <v>3.9801152565098075E-3</v>
      </c>
      <c r="EN322" s="56">
        <f t="shared" ca="1" si="284"/>
        <v>3.9801152565098075E-3</v>
      </c>
      <c r="EO322" s="56">
        <f t="shared" ca="1" si="284"/>
        <v>3.9801152565098075E-3</v>
      </c>
      <c r="EP322" s="56">
        <f t="shared" ca="1" si="284"/>
        <v>3.9801152565098075E-3</v>
      </c>
      <c r="EQ322" s="56">
        <f t="shared" ca="1" si="284"/>
        <v>3.9801152565098075E-3</v>
      </c>
      <c r="ER322" s="56">
        <f t="shared" ca="1" si="284"/>
        <v>7.9602305130196151E-3</v>
      </c>
      <c r="ES322" s="56">
        <f t="shared" ca="1" si="284"/>
        <v>1.1940345769529421E-2</v>
      </c>
      <c r="ET322" s="56">
        <f t="shared" ca="1" si="284"/>
        <v>1.9900576282549036E-2</v>
      </c>
      <c r="EU322" s="82">
        <f t="shared" ca="1" si="256"/>
        <v>3.9801152565098072E-2</v>
      </c>
      <c r="EV322" s="82">
        <f t="shared" ca="1" si="256"/>
        <v>7.9602305130196144E-2</v>
      </c>
      <c r="EW322" s="82">
        <f t="shared" ca="1" si="256"/>
        <v>0.15920461026039229</v>
      </c>
      <c r="EX322" s="82">
        <f t="shared" ca="1" si="256"/>
        <v>0.31840922052078457</v>
      </c>
    </row>
    <row r="323" spans="19:154" x14ac:dyDescent="0.15">
      <c r="S323" s="56">
        <v>320</v>
      </c>
      <c r="T323" s="40">
        <f>引用信息!W342</f>
        <v>90.691376639891445</v>
      </c>
      <c r="U323" s="40">
        <f>引用信息!X342</f>
        <v>6.451412767983971</v>
      </c>
      <c r="V323" s="40">
        <f>引用信息!Y342</f>
        <v>2.575598051812499</v>
      </c>
      <c r="W323" s="40">
        <f>引用信息!Z342</f>
        <v>0.69098064046586616</v>
      </c>
      <c r="X323" s="40">
        <f>引用信息!AA342</f>
        <v>0.1999307987719452</v>
      </c>
      <c r="Y323" s="37">
        <f>IF(INT(求节点($J$4:$J$21,$I$4:$I$21,节奏总纲!AD323))&gt;$I$21,$I$21,INT(求节点($J$4:$J$21,$I$4:$I$21,节奏总纲!AD323)))</f>
        <v>18</v>
      </c>
      <c r="Z323" s="37">
        <f>IF(INT(求节点($J$4:$J$21,$I$4:$I$21,节奏总纲!AE323))&gt;$I$21,$I$21,INT(求节点($J$4:$J$21,$I$4:$I$21,节奏总纲!AE323)))</f>
        <v>18</v>
      </c>
      <c r="AA323" s="37">
        <f>IF(INT(求节点($J$4:$J$21,$I$4:$I$21,节奏总纲!AF323))&gt;$I$21,$I$21,INT(求节点($J$4:$J$21,$I$4:$I$21,节奏总纲!AF323)))</f>
        <v>18</v>
      </c>
      <c r="AB323" s="37">
        <f>IF(INT(求节点($J$4:$J$21,$I$4:$I$21,节奏总纲!AG323))&gt;$I$21,$I$21,INT(求节点($J$4:$J$21,$I$4:$I$21,节奏总纲!AG323)))</f>
        <v>18</v>
      </c>
      <c r="AC323" s="37">
        <f>IF(INT(求节点($J$4:$J$21,$I$4:$I$21,节奏总纲!AH323))&gt;$I$21,$I$21,INT(求节点($J$4:$J$21,$I$4:$I$21,节奏总纲!AH323)))</f>
        <v>18</v>
      </c>
      <c r="AD323" s="56">
        <f>('[2]功能-行军令'!F$7+'[2]功能-行军令'!F$14+24*60/'[2]功能-行军令'!$F$18)*'[2]功能-行军令'!$AJ$7</f>
        <v>27.599999999999998</v>
      </c>
      <c r="AE323" s="56">
        <f>('[2]功能-行军令'!G$7+'[2]功能-行军令'!G$14+24*60/'[2]功能-行军令'!$F$18)*'[2]功能-行军令'!$AJ$7</f>
        <v>40.199999999999996</v>
      </c>
      <c r="AF323" s="56">
        <f>('[2]功能-行军令'!H$7+'[2]功能-行军令'!H$14+24*60/'[2]功能-行军令'!$F$18)*'[2]功能-行军令'!$AJ$7</f>
        <v>54.6</v>
      </c>
      <c r="AG323" s="56">
        <f>('[2]功能-行军令'!I$7+'[2]功能-行军令'!I$14+24*60/'[2]功能-行军令'!$F$18)*'[2]功能-行军令'!$AJ$7</f>
        <v>61.8</v>
      </c>
      <c r="AH323" s="56">
        <f>('[2]功能-行军令'!J$7+'[2]功能-行军令'!J$14+24*60/'[2]功能-行军令'!$F$18)*'[2]功能-行军令'!$AJ$7</f>
        <v>61.8</v>
      </c>
      <c r="AI323" s="56"/>
      <c r="AK323" s="56"/>
      <c r="AL323" s="56">
        <v>320</v>
      </c>
      <c r="AM323" s="28">
        <f t="shared" ca="1" si="285"/>
        <v>4.5509457986274127</v>
      </c>
      <c r="AN323" s="28">
        <f t="shared" ca="1" si="285"/>
        <v>2.4650956409231815</v>
      </c>
      <c r="AO323" s="28">
        <f t="shared" ca="1" si="285"/>
        <v>1.5569025100567466</v>
      </c>
      <c r="AP323" s="28">
        <f t="shared" ca="1" si="285"/>
        <v>1.0756780978573883</v>
      </c>
      <c r="AQ323" s="28">
        <f t="shared" ca="1" si="285"/>
        <v>0.94659672611450185</v>
      </c>
      <c r="AR323" s="28">
        <f t="shared" ca="1" si="285"/>
        <v>0.94659672611450185</v>
      </c>
      <c r="AS323" s="28">
        <f t="shared" ca="1" si="285"/>
        <v>0.94659672611450185</v>
      </c>
      <c r="AT323" s="28">
        <f t="shared" ca="1" si="285"/>
        <v>0.94659672611450185</v>
      </c>
      <c r="AU323" s="28">
        <f t="shared" ca="1" si="271"/>
        <v>0.94659672611450185</v>
      </c>
      <c r="AV323" s="28">
        <f t="shared" ca="1" si="286"/>
        <v>0.94659672611450185</v>
      </c>
      <c r="AW323" s="28">
        <f t="shared" ca="1" si="286"/>
        <v>0.94659672611450185</v>
      </c>
      <c r="AX323" s="28">
        <f t="shared" ca="1" si="286"/>
        <v>1.8931934522290037</v>
      </c>
      <c r="AY323" s="28">
        <f t="shared" ca="1" si="286"/>
        <v>2.839790178343506</v>
      </c>
      <c r="AZ323" s="28">
        <f t="shared" ca="1" si="286"/>
        <v>4.7329836305725097</v>
      </c>
      <c r="BA323" s="28">
        <f t="shared" ca="1" si="245"/>
        <v>9.4659672611450194</v>
      </c>
      <c r="BB323" s="28">
        <f t="shared" ca="1" si="245"/>
        <v>18.931934522290039</v>
      </c>
      <c r="BC323" s="28">
        <f t="shared" ca="1" si="245"/>
        <v>37.863869044580078</v>
      </c>
      <c r="BD323" s="28">
        <f t="shared" ca="1" si="245"/>
        <v>75.727738089160155</v>
      </c>
      <c r="BE323" s="28"/>
      <c r="BF323" s="28">
        <f t="shared" ca="1" si="243"/>
        <v>167.73027530858656</v>
      </c>
      <c r="BG323" s="28"/>
      <c r="BI323" s="28"/>
      <c r="BJ323" s="28"/>
      <c r="BK323" s="28"/>
      <c r="BL323" s="56">
        <v>320</v>
      </c>
      <c r="BM323" s="56">
        <f t="shared" ca="1" si="280"/>
        <v>3.8508953773246208</v>
      </c>
      <c r="BN323" s="56">
        <f t="shared" ca="1" si="280"/>
        <v>2.0859016627175029</v>
      </c>
      <c r="BO323" s="56">
        <f t="shared" ca="1" si="280"/>
        <v>1.3174115764531598</v>
      </c>
      <c r="BP323" s="56">
        <f t="shared" ca="1" si="280"/>
        <v>0.91021163464036481</v>
      </c>
      <c r="BQ323" s="56">
        <f t="shared" ca="1" si="280"/>
        <v>0.80098623848352113</v>
      </c>
      <c r="BR323" s="56">
        <f t="shared" ca="1" si="280"/>
        <v>0.80098623848352113</v>
      </c>
      <c r="BS323" s="56">
        <f t="shared" ca="1" si="280"/>
        <v>0.80098623848352113</v>
      </c>
      <c r="BT323" s="56">
        <f t="shared" ca="1" si="280"/>
        <v>0.80098623848352113</v>
      </c>
      <c r="BU323" s="56">
        <f t="shared" ca="1" si="280"/>
        <v>0.80098623848352113</v>
      </c>
      <c r="BV323" s="56">
        <f t="shared" ca="1" si="280"/>
        <v>0.80098623848352113</v>
      </c>
      <c r="BW323" s="56">
        <f t="shared" ca="1" si="280"/>
        <v>0.80098623848352113</v>
      </c>
      <c r="BX323" s="56">
        <f t="shared" ca="1" si="280"/>
        <v>1.6019724769670423</v>
      </c>
      <c r="BY323" s="56">
        <f t="shared" ca="1" si="280"/>
        <v>2.4029587154505636</v>
      </c>
      <c r="BZ323" s="56">
        <f t="shared" ca="1" si="280"/>
        <v>4.0049311924176063</v>
      </c>
      <c r="CA323" s="82">
        <f t="shared" ca="1" si="247"/>
        <v>8.0098623848352126</v>
      </c>
      <c r="CB323" s="82">
        <f t="shared" ca="1" si="247"/>
        <v>16.019724769670425</v>
      </c>
      <c r="CC323" s="82">
        <f t="shared" ca="1" si="247"/>
        <v>32.03944953934085</v>
      </c>
      <c r="CD323" s="82">
        <f t="shared" ca="1" si="247"/>
        <v>64.078899078681701</v>
      </c>
      <c r="CE323" s="56">
        <f t="shared" ca="1" si="281"/>
        <v>0.39899506657377787</v>
      </c>
      <c r="CF323" s="56">
        <f t="shared" ca="1" si="281"/>
        <v>0.21612232772746301</v>
      </c>
      <c r="CG323" s="56">
        <f t="shared" ca="1" si="281"/>
        <v>0.136498312248924</v>
      </c>
      <c r="CH323" s="56">
        <f t="shared" ca="1" si="281"/>
        <v>9.4307924826529305E-2</v>
      </c>
      <c r="CI323" s="56">
        <f t="shared" ca="1" si="281"/>
        <v>8.29909738473458E-2</v>
      </c>
      <c r="CJ323" s="56">
        <f t="shared" ca="1" si="281"/>
        <v>8.29909738473458E-2</v>
      </c>
      <c r="CK323" s="56">
        <f t="shared" ca="1" si="281"/>
        <v>8.29909738473458E-2</v>
      </c>
      <c r="CL323" s="56">
        <f t="shared" ca="1" si="281"/>
        <v>8.29909738473458E-2</v>
      </c>
      <c r="CM323" s="56">
        <f t="shared" ca="1" si="281"/>
        <v>8.29909738473458E-2</v>
      </c>
      <c r="CN323" s="56">
        <f t="shared" ca="1" si="281"/>
        <v>8.29909738473458E-2</v>
      </c>
      <c r="CO323" s="56">
        <f t="shared" ca="1" si="281"/>
        <v>8.29909738473458E-2</v>
      </c>
      <c r="CP323" s="56">
        <f t="shared" ca="1" si="281"/>
        <v>0.1659819476946916</v>
      </c>
      <c r="CQ323" s="56">
        <f t="shared" ca="1" si="281"/>
        <v>0.24897292154203737</v>
      </c>
      <c r="CR323" s="56">
        <f t="shared" ca="1" si="281"/>
        <v>0.41495486923672897</v>
      </c>
      <c r="CS323" s="82">
        <f t="shared" ca="1" si="249"/>
        <v>0.82990973847345795</v>
      </c>
      <c r="CT323" s="82">
        <f t="shared" ca="1" si="249"/>
        <v>1.6598194769469159</v>
      </c>
      <c r="CU323" s="82">
        <f t="shared" ca="1" si="249"/>
        <v>3.3196389538938318</v>
      </c>
      <c r="CV323" s="82">
        <f t="shared" ca="1" si="249"/>
        <v>6.6392779077876636</v>
      </c>
      <c r="CW323" s="56">
        <f t="shared" ca="1" si="282"/>
        <v>0.21635023635224992</v>
      </c>
      <c r="CX323" s="56">
        <f t="shared" ca="1" si="282"/>
        <v>0.11718971135746871</v>
      </c>
      <c r="CY323" s="56">
        <f t="shared" ca="1" si="282"/>
        <v>7.4014554541559183E-2</v>
      </c>
      <c r="CZ323" s="56">
        <f t="shared" ca="1" si="282"/>
        <v>5.1137328592349977E-2</v>
      </c>
      <c r="DA323" s="56">
        <f t="shared" ca="1" si="282"/>
        <v>4.5000849161267988E-2</v>
      </c>
      <c r="DB323" s="56">
        <f t="shared" ca="1" si="282"/>
        <v>4.5000849161267988E-2</v>
      </c>
      <c r="DC323" s="56">
        <f t="shared" ca="1" si="282"/>
        <v>4.5000849161267988E-2</v>
      </c>
      <c r="DD323" s="56">
        <f t="shared" ca="1" si="282"/>
        <v>4.5000849161267988E-2</v>
      </c>
      <c r="DE323" s="56">
        <f t="shared" ca="1" si="282"/>
        <v>4.5000849161267988E-2</v>
      </c>
      <c r="DF323" s="56">
        <f t="shared" ca="1" si="282"/>
        <v>4.5000849161267988E-2</v>
      </c>
      <c r="DG323" s="56">
        <f t="shared" ca="1" si="282"/>
        <v>4.5000849161267988E-2</v>
      </c>
      <c r="DH323" s="56">
        <f t="shared" ca="1" si="282"/>
        <v>9.0001698322535975E-2</v>
      </c>
      <c r="DI323" s="56">
        <f t="shared" ca="1" si="282"/>
        <v>0.13500254748380394</v>
      </c>
      <c r="DJ323" s="56">
        <f t="shared" ca="1" si="282"/>
        <v>0.22500424580633996</v>
      </c>
      <c r="DK323" s="82">
        <f t="shared" ca="1" si="251"/>
        <v>0.45000849161267992</v>
      </c>
      <c r="DL323" s="82">
        <f t="shared" ca="1" si="251"/>
        <v>0.90001698322535983</v>
      </c>
      <c r="DM323" s="82">
        <f t="shared" ca="1" si="251"/>
        <v>1.8000339664507197</v>
      </c>
      <c r="DN323" s="82">
        <f t="shared" ca="1" si="251"/>
        <v>3.6000679329014393</v>
      </c>
      <c r="DO323" s="56">
        <f t="shared" ca="1" si="283"/>
        <v>6.5696313201216189E-2</v>
      </c>
      <c r="DP323" s="56">
        <f t="shared" ca="1" si="283"/>
        <v>3.5585502983992108E-2</v>
      </c>
      <c r="DQ323" s="56">
        <f t="shared" ca="1" si="283"/>
        <v>2.2475054516205541E-2</v>
      </c>
      <c r="DR323" s="56">
        <f t="shared" ca="1" si="283"/>
        <v>1.5528219483923826E-2</v>
      </c>
      <c r="DS323" s="56">
        <f t="shared" ca="1" si="283"/>
        <v>1.3664833145852968E-2</v>
      </c>
      <c r="DT323" s="56">
        <f t="shared" ca="1" si="283"/>
        <v>1.3664833145852968E-2</v>
      </c>
      <c r="DU323" s="56">
        <f t="shared" ca="1" si="283"/>
        <v>1.3664833145852968E-2</v>
      </c>
      <c r="DV323" s="56">
        <f t="shared" ca="1" si="283"/>
        <v>1.3664833145852968E-2</v>
      </c>
      <c r="DW323" s="56">
        <f t="shared" ca="1" si="283"/>
        <v>1.3664833145852968E-2</v>
      </c>
      <c r="DX323" s="56">
        <f t="shared" ca="1" si="283"/>
        <v>1.3664833145852968E-2</v>
      </c>
      <c r="DY323" s="56">
        <f t="shared" ca="1" si="283"/>
        <v>1.3664833145852968E-2</v>
      </c>
      <c r="DZ323" s="56">
        <f t="shared" ca="1" si="283"/>
        <v>2.7329666291705936E-2</v>
      </c>
      <c r="EA323" s="56">
        <f t="shared" ca="1" si="283"/>
        <v>4.0994499437558909E-2</v>
      </c>
      <c r="EB323" s="56">
        <f t="shared" ca="1" si="283"/>
        <v>6.8324165729264849E-2</v>
      </c>
      <c r="EC323" s="82">
        <f t="shared" ca="1" si="255"/>
        <v>0.1366483314585297</v>
      </c>
      <c r="ED323" s="82">
        <f t="shared" ca="1" si="255"/>
        <v>0.2732966629170594</v>
      </c>
      <c r="EE323" s="82">
        <f t="shared" ca="1" si="255"/>
        <v>0.54659332583411879</v>
      </c>
      <c r="EF323" s="82">
        <f t="shared" ca="1" si="255"/>
        <v>1.0931866516682376</v>
      </c>
      <c r="EG323" s="56">
        <f t="shared" ca="1" si="284"/>
        <v>1.9008805175548017E-2</v>
      </c>
      <c r="EH323" s="56">
        <f t="shared" ca="1" si="284"/>
        <v>1.0296436136755177E-2</v>
      </c>
      <c r="EI323" s="56">
        <f t="shared" ca="1" si="284"/>
        <v>6.503012296898006E-3</v>
      </c>
      <c r="EJ323" s="56">
        <f t="shared" ca="1" si="284"/>
        <v>4.4929903142204401E-3</v>
      </c>
      <c r="EK323" s="56">
        <f t="shared" ca="1" si="284"/>
        <v>3.9538314765139877E-3</v>
      </c>
      <c r="EL323" s="56">
        <f t="shared" ca="1" si="284"/>
        <v>3.9538314765139877E-3</v>
      </c>
      <c r="EM323" s="56">
        <f t="shared" ca="1" si="284"/>
        <v>3.9538314765139877E-3</v>
      </c>
      <c r="EN323" s="56">
        <f t="shared" ca="1" si="284"/>
        <v>3.9538314765139877E-3</v>
      </c>
      <c r="EO323" s="56">
        <f t="shared" ca="1" si="284"/>
        <v>3.9538314765139877E-3</v>
      </c>
      <c r="EP323" s="56">
        <f t="shared" ca="1" si="284"/>
        <v>3.9538314765139877E-3</v>
      </c>
      <c r="EQ323" s="56">
        <f t="shared" ca="1" si="284"/>
        <v>3.9538314765139877E-3</v>
      </c>
      <c r="ER323" s="56">
        <f t="shared" ca="1" si="284"/>
        <v>7.9076629530279753E-3</v>
      </c>
      <c r="ES323" s="56">
        <f t="shared" ca="1" si="284"/>
        <v>1.1861494429541963E-2</v>
      </c>
      <c r="ET323" s="56">
        <f t="shared" ca="1" si="284"/>
        <v>1.9769157382569943E-2</v>
      </c>
      <c r="EU323" s="82">
        <f t="shared" ca="1" si="256"/>
        <v>3.9538314765139887E-2</v>
      </c>
      <c r="EV323" s="82">
        <f t="shared" ca="1" si="256"/>
        <v>7.9076629530279774E-2</v>
      </c>
      <c r="EW323" s="82">
        <f t="shared" ca="1" si="256"/>
        <v>0.15815325906055955</v>
      </c>
      <c r="EX323" s="82">
        <f t="shared" ca="1" si="256"/>
        <v>0.3163065181211191</v>
      </c>
    </row>
    <row r="324" spans="19:154" x14ac:dyDescent="0.15">
      <c r="S324" s="56">
        <v>321</v>
      </c>
      <c r="T324" s="40">
        <f>引用信息!W343</f>
        <v>90.088489995561702</v>
      </c>
      <c r="U324" s="40">
        <f>引用信息!X343</f>
        <v>6.4085258834864529</v>
      </c>
      <c r="V324" s="40">
        <f>引用信息!Y343</f>
        <v>2.5584763173749994</v>
      </c>
      <c r="W324" s="40">
        <f>引用信息!Z343</f>
        <v>0.68638722690151577</v>
      </c>
      <c r="X324" s="40">
        <f>引用信息!AA343</f>
        <v>0.19860172413623428</v>
      </c>
      <c r="Y324" s="37">
        <f>IF(INT(求节点($J$4:$J$21,$I$4:$I$21,节奏总纲!AD324))&gt;$I$21,$I$21,INT(求节点($J$4:$J$21,$I$4:$I$21,节奏总纲!AD324)))</f>
        <v>18</v>
      </c>
      <c r="Z324" s="37">
        <f>IF(INT(求节点($J$4:$J$21,$I$4:$I$21,节奏总纲!AE324))&gt;$I$21,$I$21,INT(求节点($J$4:$J$21,$I$4:$I$21,节奏总纲!AE324)))</f>
        <v>18</v>
      </c>
      <c r="AA324" s="37">
        <f>IF(INT(求节点($J$4:$J$21,$I$4:$I$21,节奏总纲!AF324))&gt;$I$21,$I$21,INT(求节点($J$4:$J$21,$I$4:$I$21,节奏总纲!AF324)))</f>
        <v>18</v>
      </c>
      <c r="AB324" s="37">
        <f>IF(INT(求节点($J$4:$J$21,$I$4:$I$21,节奏总纲!AG324))&gt;$I$21,$I$21,INT(求节点($J$4:$J$21,$I$4:$I$21,节奏总纲!AG324)))</f>
        <v>18</v>
      </c>
      <c r="AC324" s="37">
        <f>IF(INT(求节点($J$4:$J$21,$I$4:$I$21,节奏总纲!AH324))&gt;$I$21,$I$21,INT(求节点($J$4:$J$21,$I$4:$I$21,节奏总纲!AH324)))</f>
        <v>18</v>
      </c>
      <c r="AD324" s="56">
        <f>('[2]功能-行军令'!F$7+'[2]功能-行军令'!F$14+24*60/'[2]功能-行军令'!$F$18)*'[2]功能-行军令'!$AJ$7</f>
        <v>27.599999999999998</v>
      </c>
      <c r="AE324" s="56">
        <f>('[2]功能-行军令'!G$7+'[2]功能-行军令'!G$14+24*60/'[2]功能-行军令'!$F$18)*'[2]功能-行军令'!$AJ$7</f>
        <v>40.199999999999996</v>
      </c>
      <c r="AF324" s="56">
        <f>('[2]功能-行军令'!H$7+'[2]功能-行军令'!H$14+24*60/'[2]功能-行军令'!$F$18)*'[2]功能-行军令'!$AJ$7</f>
        <v>54.6</v>
      </c>
      <c r="AG324" s="56">
        <f>('[2]功能-行军令'!I$7+'[2]功能-行军令'!I$14+24*60/'[2]功能-行军令'!$F$18)*'[2]功能-行军令'!$AJ$7</f>
        <v>61.8</v>
      </c>
      <c r="AH324" s="56">
        <f>('[2]功能-行军令'!J$7+'[2]功能-行军令'!J$14+24*60/'[2]功能-行军令'!$F$18)*'[2]功能-行军令'!$AJ$7</f>
        <v>61.8</v>
      </c>
      <c r="AI324" s="56"/>
      <c r="AK324" s="56"/>
      <c r="AL324" s="56">
        <v>321</v>
      </c>
      <c r="AM324" s="28">
        <f t="shared" ca="1" si="285"/>
        <v>4.520692597686871</v>
      </c>
      <c r="AN324" s="28">
        <f t="shared" ca="1" si="285"/>
        <v>2.448708490413722</v>
      </c>
      <c r="AO324" s="28">
        <f t="shared" ca="1" si="285"/>
        <v>1.5465527307876137</v>
      </c>
      <c r="AP324" s="28">
        <f t="shared" ca="1" si="285"/>
        <v>1.068527341271442</v>
      </c>
      <c r="AQ324" s="28">
        <f t="shared" ca="1" si="285"/>
        <v>0.94030406031886904</v>
      </c>
      <c r="AR324" s="28">
        <f t="shared" ca="1" si="285"/>
        <v>0.94030406031886904</v>
      </c>
      <c r="AS324" s="28">
        <f t="shared" ca="1" si="285"/>
        <v>0.94030406031886904</v>
      </c>
      <c r="AT324" s="28">
        <f t="shared" ca="1" si="285"/>
        <v>0.94030406031886904</v>
      </c>
      <c r="AU324" s="28">
        <f t="shared" ca="1" si="271"/>
        <v>0.94030406031886904</v>
      </c>
      <c r="AV324" s="28">
        <f t="shared" ca="1" si="286"/>
        <v>0.94030406031886904</v>
      </c>
      <c r="AW324" s="28">
        <f t="shared" ca="1" si="286"/>
        <v>0.94030406031886904</v>
      </c>
      <c r="AX324" s="28">
        <f t="shared" ca="1" si="286"/>
        <v>1.8806081206377381</v>
      </c>
      <c r="AY324" s="28">
        <f t="shared" ca="1" si="286"/>
        <v>2.8209121809566073</v>
      </c>
      <c r="AZ324" s="28">
        <f t="shared" ca="1" si="286"/>
        <v>4.7015203015943463</v>
      </c>
      <c r="BA324" s="28">
        <f t="shared" ca="1" si="245"/>
        <v>9.4030406031886926</v>
      </c>
      <c r="BB324" s="28">
        <f t="shared" ca="1" si="245"/>
        <v>18.806081206377385</v>
      </c>
      <c r="BC324" s="28">
        <f t="shared" ca="1" si="245"/>
        <v>37.61216241275477</v>
      </c>
      <c r="BD324" s="28">
        <f t="shared" ca="1" si="245"/>
        <v>75.224324825509541</v>
      </c>
      <c r="BE324" s="28"/>
      <c r="BF324" s="28">
        <f t="shared" ca="1" si="243"/>
        <v>166.61525923341082</v>
      </c>
      <c r="BG324" s="28"/>
      <c r="BI324" s="28"/>
      <c r="BJ324" s="28"/>
      <c r="BK324" s="28"/>
      <c r="BL324" s="56">
        <v>321</v>
      </c>
      <c r="BM324" s="56">
        <f t="shared" ref="BM324:BZ333" ca="1" si="287">IF(OFFSET($X$3,$S324,BM$1)&lt;BM$3,0,
OFFSET($S$3,$S324,BM$1)
*IFERROR(INDEX($K$49:$K$66,OFFSET($X$3,$S324,BM$1)-BM$3+1),0)
*OFFSET($AC$3,$S324,BM$1)
/(INDEX($D$4:$D$21,BM$3)
*INDEX($E$4:$E$21,BM$3)))</f>
        <v>3.825295882888466</v>
      </c>
      <c r="BN324" s="56">
        <f t="shared" ca="1" si="287"/>
        <v>2.0720352698979192</v>
      </c>
      <c r="BO324" s="56">
        <f t="shared" ca="1" si="287"/>
        <v>1.3086538546723698</v>
      </c>
      <c r="BP324" s="56">
        <f t="shared" ca="1" si="287"/>
        <v>0.90416084504636451</v>
      </c>
      <c r="BQ324" s="56">
        <f t="shared" ca="1" si="287"/>
        <v>0.79566154364080088</v>
      </c>
      <c r="BR324" s="56">
        <f t="shared" ca="1" si="287"/>
        <v>0.79566154364080088</v>
      </c>
      <c r="BS324" s="56">
        <f t="shared" ca="1" si="287"/>
        <v>0.79566154364080088</v>
      </c>
      <c r="BT324" s="56">
        <f t="shared" ca="1" si="287"/>
        <v>0.79566154364080088</v>
      </c>
      <c r="BU324" s="56">
        <f t="shared" ca="1" si="287"/>
        <v>0.79566154364080088</v>
      </c>
      <c r="BV324" s="56">
        <f t="shared" ca="1" si="287"/>
        <v>0.79566154364080088</v>
      </c>
      <c r="BW324" s="56">
        <f t="shared" ca="1" si="287"/>
        <v>0.79566154364080088</v>
      </c>
      <c r="BX324" s="56">
        <f t="shared" ca="1" si="287"/>
        <v>1.5913230872816018</v>
      </c>
      <c r="BY324" s="56">
        <f t="shared" ca="1" si="287"/>
        <v>2.3869846309224028</v>
      </c>
      <c r="BZ324" s="56">
        <f t="shared" ca="1" si="287"/>
        <v>3.9783077182040043</v>
      </c>
      <c r="CA324" s="82">
        <f t="shared" ca="1" si="247"/>
        <v>7.9566154364080086</v>
      </c>
      <c r="CB324" s="82">
        <f t="shared" ca="1" si="247"/>
        <v>15.913230872816017</v>
      </c>
      <c r="CC324" s="82">
        <f t="shared" ca="1" si="247"/>
        <v>31.826461745632034</v>
      </c>
      <c r="CD324" s="82">
        <f t="shared" ca="1" si="247"/>
        <v>63.652923491264069</v>
      </c>
      <c r="CE324" s="56">
        <f t="shared" ref="CE324:CR333" ca="1" si="288">IF(OFFSET($X$3,$S324,CE$1)&lt;CE$3,0,
OFFSET($S$3,$S324,CE$1)
*IFERROR(INDEX($K$49:$K$66,OFFSET($X$3,$S324,CE$1)-CE$3+1),0)
*OFFSET($AC$3,$S324,CE$1)
/(INDEX($D$4:$D$21,CE$3)
*INDEX($E$4:$E$21,CE$3)))</f>
        <v>0.39634267771716214</v>
      </c>
      <c r="CF324" s="56">
        <f t="shared" ca="1" si="288"/>
        <v>0.21468561709679615</v>
      </c>
      <c r="CG324" s="56">
        <f t="shared" ca="1" si="288"/>
        <v>0.13559091606113441</v>
      </c>
      <c r="CH324" s="56">
        <f t="shared" ca="1" si="288"/>
        <v>9.3680996551329221E-2</v>
      </c>
      <c r="CI324" s="56">
        <f t="shared" ca="1" si="288"/>
        <v>8.2439276965169728E-2</v>
      </c>
      <c r="CJ324" s="56">
        <f t="shared" ca="1" si="288"/>
        <v>8.2439276965169728E-2</v>
      </c>
      <c r="CK324" s="56">
        <f t="shared" ca="1" si="288"/>
        <v>8.2439276965169728E-2</v>
      </c>
      <c r="CL324" s="56">
        <f t="shared" ca="1" si="288"/>
        <v>8.2439276965169728E-2</v>
      </c>
      <c r="CM324" s="56">
        <f t="shared" ca="1" si="288"/>
        <v>8.2439276965169728E-2</v>
      </c>
      <c r="CN324" s="56">
        <f t="shared" ca="1" si="288"/>
        <v>8.2439276965169728E-2</v>
      </c>
      <c r="CO324" s="56">
        <f t="shared" ca="1" si="288"/>
        <v>8.2439276965169728E-2</v>
      </c>
      <c r="CP324" s="56">
        <f t="shared" ca="1" si="288"/>
        <v>0.16487855393033946</v>
      </c>
      <c r="CQ324" s="56">
        <f t="shared" ca="1" si="288"/>
        <v>0.24731783089550916</v>
      </c>
      <c r="CR324" s="56">
        <f t="shared" ca="1" si="288"/>
        <v>0.41219638482584864</v>
      </c>
      <c r="CS324" s="82">
        <f t="shared" ca="1" si="249"/>
        <v>0.82439276965169728</v>
      </c>
      <c r="CT324" s="82">
        <f t="shared" ca="1" si="249"/>
        <v>1.6487855393033946</v>
      </c>
      <c r="CU324" s="82">
        <f t="shared" ca="1" si="249"/>
        <v>3.2975710786067891</v>
      </c>
      <c r="CV324" s="82">
        <f t="shared" ca="1" si="249"/>
        <v>6.5951421572135782</v>
      </c>
      <c r="CW324" s="56">
        <f t="shared" ref="CW324:DJ333" ca="1" si="289">IF(OFFSET($X$3,$S324,CW$1)&lt;CW$3,0,
OFFSET($S$3,$S324,CW$1)
*IFERROR(INDEX($K$49:$K$66,OFFSET($X$3,$S324,CW$1)-CW$3+1),0)
*OFFSET($AC$3,$S324,CW$1)
/(INDEX($D$4:$D$21,CW$3)
*INDEX($E$4:$E$21,CW$3)))</f>
        <v>0.21491201065949994</v>
      </c>
      <c r="CX324" s="56">
        <f t="shared" ca="1" si="289"/>
        <v>0.11641067244056247</v>
      </c>
      <c r="CY324" s="56">
        <f t="shared" ca="1" si="289"/>
        <v>7.3522529962460503E-2</v>
      </c>
      <c r="CZ324" s="56">
        <f t="shared" ca="1" si="289"/>
        <v>5.079738433769998E-2</v>
      </c>
      <c r="DA324" s="56">
        <f t="shared" ca="1" si="289"/>
        <v>4.4701698217175991E-2</v>
      </c>
      <c r="DB324" s="56">
        <f t="shared" ca="1" si="289"/>
        <v>4.4701698217175991E-2</v>
      </c>
      <c r="DC324" s="56">
        <f t="shared" ca="1" si="289"/>
        <v>4.4701698217175991E-2</v>
      </c>
      <c r="DD324" s="56">
        <f t="shared" ca="1" si="289"/>
        <v>4.4701698217175991E-2</v>
      </c>
      <c r="DE324" s="56">
        <f t="shared" ca="1" si="289"/>
        <v>4.4701698217175991E-2</v>
      </c>
      <c r="DF324" s="56">
        <f t="shared" ca="1" si="289"/>
        <v>4.4701698217175991E-2</v>
      </c>
      <c r="DG324" s="56">
        <f t="shared" ca="1" si="289"/>
        <v>4.4701698217175991E-2</v>
      </c>
      <c r="DH324" s="56">
        <f t="shared" ca="1" si="289"/>
        <v>8.9403396434351981E-2</v>
      </c>
      <c r="DI324" s="56">
        <f t="shared" ca="1" si="289"/>
        <v>0.13410509465152795</v>
      </c>
      <c r="DJ324" s="56">
        <f t="shared" ca="1" si="289"/>
        <v>0.22350849108587997</v>
      </c>
      <c r="DK324" s="82">
        <f t="shared" ca="1" si="251"/>
        <v>0.44701698217175995</v>
      </c>
      <c r="DL324" s="82">
        <f t="shared" ca="1" si="251"/>
        <v>0.89403396434351989</v>
      </c>
      <c r="DM324" s="82">
        <f t="shared" ca="1" si="251"/>
        <v>1.7880679286870398</v>
      </c>
      <c r="DN324" s="82">
        <f t="shared" ca="1" si="251"/>
        <v>3.5761358573740796</v>
      </c>
      <c r="DO324" s="56">
        <f t="shared" ref="DO324:EB333" ca="1" si="290">IF(OFFSET($X$3,$S324,DO$1)&lt;DO$3,0,
OFFSET($S$3,$S324,DO$1)
*IFERROR(INDEX($K$49:$K$66,OFFSET($X$3,$S324,DO$1)-DO$3+1),0)
*OFFSET($AC$3,$S324,DO$1)
/(INDEX($D$4:$D$21,DO$3)
*INDEX($E$4:$E$21,DO$3)))</f>
        <v>6.5259585573097953E-2</v>
      </c>
      <c r="DP324" s="56">
        <f t="shared" ca="1" si="290"/>
        <v>3.5348942185428063E-2</v>
      </c>
      <c r="DQ324" s="56">
        <f t="shared" ca="1" si="290"/>
        <v>2.2325647696059828E-2</v>
      </c>
      <c r="DR324" s="56">
        <f t="shared" ca="1" si="290"/>
        <v>1.5424992953641333E-2</v>
      </c>
      <c r="DS324" s="56">
        <f t="shared" ca="1" si="290"/>
        <v>1.3573993799204376E-2</v>
      </c>
      <c r="DT324" s="56">
        <f t="shared" ca="1" si="290"/>
        <v>1.3573993799204376E-2</v>
      </c>
      <c r="DU324" s="56">
        <f t="shared" ca="1" si="290"/>
        <v>1.3573993799204376E-2</v>
      </c>
      <c r="DV324" s="56">
        <f t="shared" ca="1" si="290"/>
        <v>1.3573993799204376E-2</v>
      </c>
      <c r="DW324" s="56">
        <f t="shared" ca="1" si="290"/>
        <v>1.3573993799204376E-2</v>
      </c>
      <c r="DX324" s="56">
        <f t="shared" ca="1" si="290"/>
        <v>1.3573993799204376E-2</v>
      </c>
      <c r="DY324" s="56">
        <f t="shared" ca="1" si="290"/>
        <v>1.3573993799204376E-2</v>
      </c>
      <c r="DZ324" s="56">
        <f t="shared" ca="1" si="290"/>
        <v>2.7147987598408752E-2</v>
      </c>
      <c r="EA324" s="56">
        <f t="shared" ca="1" si="290"/>
        <v>4.072198139761312E-2</v>
      </c>
      <c r="EB324" s="56">
        <f t="shared" ca="1" si="290"/>
        <v>6.7869968996021865E-2</v>
      </c>
      <c r="EC324" s="82">
        <f t="shared" ca="1" si="255"/>
        <v>0.13573993799204373</v>
      </c>
      <c r="ED324" s="82">
        <f t="shared" ca="1" si="255"/>
        <v>0.27147987598408746</v>
      </c>
      <c r="EE324" s="82">
        <f t="shared" ca="1" si="255"/>
        <v>0.54295975196817492</v>
      </c>
      <c r="EF324" s="82">
        <f t="shared" ca="1" si="255"/>
        <v>1.0859195039363498</v>
      </c>
      <c r="EG324" s="56">
        <f t="shared" ref="EG324:ET333" ca="1" si="291">IF(OFFSET($X$3,$S324,EG$1)&lt;EG$3,0,
OFFSET($S$3,$S324,EG$1)
*IFERROR(INDEX($K$49:$K$66,OFFSET($X$3,$S324,EG$1)-EG$3+1),0)
*OFFSET($AC$3,$S324,EG$1)
/(INDEX($D$4:$D$21,EG$3)
*INDEX($E$4:$E$21,EG$3)))</f>
        <v>1.8882440848645043E-2</v>
      </c>
      <c r="EH324" s="56">
        <f t="shared" ca="1" si="291"/>
        <v>1.0227988793016065E-2</v>
      </c>
      <c r="EI324" s="56">
        <f t="shared" ca="1" si="291"/>
        <v>6.4597823955890935E-3</v>
      </c>
      <c r="EJ324" s="56">
        <f t="shared" ca="1" si="291"/>
        <v>4.4631223824070096E-3</v>
      </c>
      <c r="EK324" s="56">
        <f t="shared" ca="1" si="291"/>
        <v>3.9275476965181686E-3</v>
      </c>
      <c r="EL324" s="56">
        <f t="shared" ca="1" si="291"/>
        <v>3.9275476965181686E-3</v>
      </c>
      <c r="EM324" s="56">
        <f t="shared" ca="1" si="291"/>
        <v>3.9275476965181686E-3</v>
      </c>
      <c r="EN324" s="56">
        <f t="shared" ca="1" si="291"/>
        <v>3.9275476965181686E-3</v>
      </c>
      <c r="EO324" s="56">
        <f t="shared" ca="1" si="291"/>
        <v>3.9275476965181686E-3</v>
      </c>
      <c r="EP324" s="56">
        <f t="shared" ca="1" si="291"/>
        <v>3.9275476965181686E-3</v>
      </c>
      <c r="EQ324" s="56">
        <f t="shared" ca="1" si="291"/>
        <v>3.9275476965181686E-3</v>
      </c>
      <c r="ER324" s="56">
        <f t="shared" ca="1" si="291"/>
        <v>7.8550953930363373E-3</v>
      </c>
      <c r="ES324" s="56">
        <f t="shared" ca="1" si="291"/>
        <v>1.1782643089554507E-2</v>
      </c>
      <c r="ET324" s="56">
        <f t="shared" ca="1" si="291"/>
        <v>1.9637738482590848E-2</v>
      </c>
      <c r="EU324" s="82">
        <f t="shared" ca="1" si="256"/>
        <v>3.9275476965181695E-2</v>
      </c>
      <c r="EV324" s="82">
        <f t="shared" ca="1" si="256"/>
        <v>7.855095393036339E-2</v>
      </c>
      <c r="EW324" s="82">
        <f t="shared" ca="1" si="256"/>
        <v>0.15710190786072678</v>
      </c>
      <c r="EX324" s="82">
        <f t="shared" ca="1" si="256"/>
        <v>0.31420381572145356</v>
      </c>
    </row>
    <row r="325" spans="19:154" x14ac:dyDescent="0.15">
      <c r="S325" s="56">
        <v>322</v>
      </c>
      <c r="T325" s="40">
        <f>引用信息!W344</f>
        <v>89.48560335123193</v>
      </c>
      <c r="U325" s="40">
        <f>引用信息!X344</f>
        <v>6.365638998988933</v>
      </c>
      <c r="V325" s="40">
        <f>引用信息!Y344</f>
        <v>2.5413545829374988</v>
      </c>
      <c r="W325" s="40">
        <f>引用信息!Z344</f>
        <v>0.68179381333716516</v>
      </c>
      <c r="X325" s="40">
        <f>引用信息!AA344</f>
        <v>0.19727264950052331</v>
      </c>
      <c r="Y325" s="37">
        <f>IF(INT(求节点($J$4:$J$21,$I$4:$I$21,节奏总纲!AD325))&gt;$I$21,$I$21,INT(求节点($J$4:$J$21,$I$4:$I$21,节奏总纲!AD325)))</f>
        <v>18</v>
      </c>
      <c r="Z325" s="37">
        <f>IF(INT(求节点($J$4:$J$21,$I$4:$I$21,节奏总纲!AE325))&gt;$I$21,$I$21,INT(求节点($J$4:$J$21,$I$4:$I$21,节奏总纲!AE325)))</f>
        <v>18</v>
      </c>
      <c r="AA325" s="37">
        <f>IF(INT(求节点($J$4:$J$21,$I$4:$I$21,节奏总纲!AF325))&gt;$I$21,$I$21,INT(求节点($J$4:$J$21,$I$4:$I$21,节奏总纲!AF325)))</f>
        <v>18</v>
      </c>
      <c r="AB325" s="37">
        <f>IF(INT(求节点($J$4:$J$21,$I$4:$I$21,节奏总纲!AG325))&gt;$I$21,$I$21,INT(求节点($J$4:$J$21,$I$4:$I$21,节奏总纲!AG325)))</f>
        <v>18</v>
      </c>
      <c r="AC325" s="37">
        <f>IF(INT(求节点($J$4:$J$21,$I$4:$I$21,节奏总纲!AH325))&gt;$I$21,$I$21,INT(求节点($J$4:$J$21,$I$4:$I$21,节奏总纲!AH325)))</f>
        <v>18</v>
      </c>
      <c r="AD325" s="56">
        <f>('[2]功能-行军令'!F$7+'[2]功能-行军令'!F$14+24*60/'[2]功能-行军令'!$F$18)*'[2]功能-行军令'!$AJ$7</f>
        <v>27.599999999999998</v>
      </c>
      <c r="AE325" s="56">
        <f>('[2]功能-行军令'!G$7+'[2]功能-行军令'!G$14+24*60/'[2]功能-行军令'!$F$18)*'[2]功能-行军令'!$AJ$7</f>
        <v>40.199999999999996</v>
      </c>
      <c r="AF325" s="56">
        <f>('[2]功能-行军令'!H$7+'[2]功能-行军令'!H$14+24*60/'[2]功能-行军令'!$F$18)*'[2]功能-行军令'!$AJ$7</f>
        <v>54.6</v>
      </c>
      <c r="AG325" s="56">
        <f>('[2]功能-行军令'!I$7+'[2]功能-行军令'!I$14+24*60/'[2]功能-行军令'!$F$18)*'[2]功能-行军令'!$AJ$7</f>
        <v>61.8</v>
      </c>
      <c r="AH325" s="56">
        <f>('[2]功能-行军令'!J$7+'[2]功能-行军令'!J$14+24*60/'[2]功能-行军令'!$F$18)*'[2]功能-行军令'!$AJ$7</f>
        <v>61.8</v>
      </c>
      <c r="AI325" s="56"/>
      <c r="AK325" s="56"/>
      <c r="AL325" s="56">
        <v>322</v>
      </c>
      <c r="AM325" s="28">
        <f t="shared" ref="AM325:AT334" ca="1" si="292">SUMIF($BM$3:$EX$3,AM$3,$BM325:$EX325)</f>
        <v>4.4904393967463276</v>
      </c>
      <c r="AN325" s="28">
        <f t="shared" ca="1" si="292"/>
        <v>2.4323213399042607</v>
      </c>
      <c r="AO325" s="28">
        <f t="shared" ca="1" si="292"/>
        <v>1.5362029515184803</v>
      </c>
      <c r="AP325" s="28">
        <f t="shared" ca="1" si="292"/>
        <v>1.0613765846854957</v>
      </c>
      <c r="AQ325" s="28">
        <f t="shared" ca="1" si="292"/>
        <v>0.93401139452323623</v>
      </c>
      <c r="AR325" s="28">
        <f t="shared" ca="1" si="292"/>
        <v>0.93401139452323623</v>
      </c>
      <c r="AS325" s="28">
        <f t="shared" ca="1" si="292"/>
        <v>0.93401139452323623</v>
      </c>
      <c r="AT325" s="28">
        <f t="shared" ca="1" si="292"/>
        <v>0.93401139452323623</v>
      </c>
      <c r="AU325" s="28">
        <f t="shared" ca="1" si="271"/>
        <v>0.93401139452323623</v>
      </c>
      <c r="AV325" s="28">
        <f t="shared" ca="1" si="286"/>
        <v>0.93401139452323623</v>
      </c>
      <c r="AW325" s="28">
        <f t="shared" ca="1" si="286"/>
        <v>0.93401139452323623</v>
      </c>
      <c r="AX325" s="28">
        <f t="shared" ca="1" si="286"/>
        <v>1.8680227890464725</v>
      </c>
      <c r="AY325" s="28">
        <f t="shared" ca="1" si="286"/>
        <v>2.8020341835697087</v>
      </c>
      <c r="AZ325" s="28">
        <f t="shared" ca="1" si="286"/>
        <v>4.6700569726161802</v>
      </c>
      <c r="BA325" s="28">
        <f t="shared" ca="1" si="245"/>
        <v>9.3401139452323605</v>
      </c>
      <c r="BB325" s="28">
        <f t="shared" ca="1" si="245"/>
        <v>18.680227890464721</v>
      </c>
      <c r="BC325" s="28">
        <f t="shared" ca="1" si="245"/>
        <v>37.360455780929442</v>
      </c>
      <c r="BD325" s="28">
        <f t="shared" ca="1" si="245"/>
        <v>74.720911561858884</v>
      </c>
      <c r="BE325" s="28"/>
      <c r="BF325" s="28">
        <f t="shared" ca="1" si="243"/>
        <v>165.50024315823498</v>
      </c>
      <c r="BG325" s="28"/>
      <c r="BI325" s="28"/>
      <c r="BJ325" s="28"/>
      <c r="BK325" s="28"/>
      <c r="BL325" s="56">
        <v>322</v>
      </c>
      <c r="BM325" s="56">
        <f t="shared" ca="1" si="287"/>
        <v>3.7996963884523094</v>
      </c>
      <c r="BN325" s="56">
        <f t="shared" ca="1" si="287"/>
        <v>2.0581688770783342</v>
      </c>
      <c r="BO325" s="56">
        <f t="shared" ca="1" si="287"/>
        <v>1.2998961328915797</v>
      </c>
      <c r="BP325" s="56">
        <f t="shared" ca="1" si="287"/>
        <v>0.898110055452364</v>
      </c>
      <c r="BQ325" s="56">
        <f t="shared" ca="1" si="287"/>
        <v>0.79033684879808042</v>
      </c>
      <c r="BR325" s="56">
        <f t="shared" ca="1" si="287"/>
        <v>0.79033684879808042</v>
      </c>
      <c r="BS325" s="56">
        <f t="shared" ca="1" si="287"/>
        <v>0.79033684879808042</v>
      </c>
      <c r="BT325" s="56">
        <f t="shared" ca="1" si="287"/>
        <v>0.79033684879808042</v>
      </c>
      <c r="BU325" s="56">
        <f t="shared" ca="1" si="287"/>
        <v>0.79033684879808042</v>
      </c>
      <c r="BV325" s="56">
        <f t="shared" ca="1" si="287"/>
        <v>0.79033684879808042</v>
      </c>
      <c r="BW325" s="56">
        <f t="shared" ca="1" si="287"/>
        <v>0.79033684879808042</v>
      </c>
      <c r="BX325" s="56">
        <f t="shared" ca="1" si="287"/>
        <v>1.5806736975961608</v>
      </c>
      <c r="BY325" s="56">
        <f t="shared" ca="1" si="287"/>
        <v>2.371010546394241</v>
      </c>
      <c r="BZ325" s="56">
        <f t="shared" ca="1" si="287"/>
        <v>3.9516842439904023</v>
      </c>
      <c r="CA325" s="82">
        <f t="shared" ca="1" si="247"/>
        <v>7.9033684879808046</v>
      </c>
      <c r="CB325" s="82">
        <f t="shared" ca="1" si="247"/>
        <v>15.806736975961609</v>
      </c>
      <c r="CC325" s="82">
        <f t="shared" ca="1" si="247"/>
        <v>31.613473951923218</v>
      </c>
      <c r="CD325" s="82">
        <f t="shared" ca="1" si="247"/>
        <v>63.226947903846437</v>
      </c>
      <c r="CE325" s="56">
        <f t="shared" ca="1" si="288"/>
        <v>0.39369028886054624</v>
      </c>
      <c r="CF325" s="56">
        <f t="shared" ca="1" si="288"/>
        <v>0.21324890646612923</v>
      </c>
      <c r="CG325" s="56">
        <f t="shared" ca="1" si="288"/>
        <v>0.13468351987334479</v>
      </c>
      <c r="CH325" s="56">
        <f t="shared" ca="1" si="288"/>
        <v>9.3054068276129109E-2</v>
      </c>
      <c r="CI325" s="56">
        <f t="shared" ca="1" si="288"/>
        <v>8.1887580082993627E-2</v>
      </c>
      <c r="CJ325" s="56">
        <f t="shared" ca="1" si="288"/>
        <v>8.1887580082993627E-2</v>
      </c>
      <c r="CK325" s="56">
        <f t="shared" ca="1" si="288"/>
        <v>8.1887580082993627E-2</v>
      </c>
      <c r="CL325" s="56">
        <f t="shared" ca="1" si="288"/>
        <v>8.1887580082993627E-2</v>
      </c>
      <c r="CM325" s="56">
        <f t="shared" ca="1" si="288"/>
        <v>8.1887580082993627E-2</v>
      </c>
      <c r="CN325" s="56">
        <f t="shared" ca="1" si="288"/>
        <v>8.1887580082993627E-2</v>
      </c>
      <c r="CO325" s="56">
        <f t="shared" ca="1" si="288"/>
        <v>8.1887580082993627E-2</v>
      </c>
      <c r="CP325" s="56">
        <f t="shared" ca="1" si="288"/>
        <v>0.16377516016598725</v>
      </c>
      <c r="CQ325" s="56">
        <f t="shared" ca="1" si="288"/>
        <v>0.24566274024898085</v>
      </c>
      <c r="CR325" s="56">
        <f t="shared" ca="1" si="288"/>
        <v>0.40943790041496819</v>
      </c>
      <c r="CS325" s="82">
        <f t="shared" ca="1" si="249"/>
        <v>0.81887580082993638</v>
      </c>
      <c r="CT325" s="82">
        <f t="shared" ca="1" si="249"/>
        <v>1.6377516016598728</v>
      </c>
      <c r="CU325" s="82">
        <f t="shared" ca="1" si="249"/>
        <v>3.2755032033197455</v>
      </c>
      <c r="CV325" s="82">
        <f t="shared" ca="1" si="249"/>
        <v>6.5510064066394911</v>
      </c>
      <c r="CW325" s="56">
        <f t="shared" ca="1" si="289"/>
        <v>0.2134737849667499</v>
      </c>
      <c r="CX325" s="56">
        <f t="shared" ca="1" si="289"/>
        <v>0.1156316335236562</v>
      </c>
      <c r="CY325" s="56">
        <f t="shared" ca="1" si="289"/>
        <v>7.303050538336181E-2</v>
      </c>
      <c r="CZ325" s="56">
        <f t="shared" ca="1" si="289"/>
        <v>5.0457440083049976E-2</v>
      </c>
      <c r="DA325" s="56">
        <f t="shared" ca="1" si="289"/>
        <v>4.440254727308398E-2</v>
      </c>
      <c r="DB325" s="56">
        <f t="shared" ca="1" si="289"/>
        <v>4.440254727308398E-2</v>
      </c>
      <c r="DC325" s="56">
        <f t="shared" ca="1" si="289"/>
        <v>4.440254727308398E-2</v>
      </c>
      <c r="DD325" s="56">
        <f t="shared" ca="1" si="289"/>
        <v>4.440254727308398E-2</v>
      </c>
      <c r="DE325" s="56">
        <f t="shared" ca="1" si="289"/>
        <v>4.440254727308398E-2</v>
      </c>
      <c r="DF325" s="56">
        <f t="shared" ca="1" si="289"/>
        <v>4.440254727308398E-2</v>
      </c>
      <c r="DG325" s="56">
        <f t="shared" ca="1" si="289"/>
        <v>4.440254727308398E-2</v>
      </c>
      <c r="DH325" s="56">
        <f t="shared" ca="1" si="289"/>
        <v>8.8805094546167959E-2</v>
      </c>
      <c r="DI325" s="56">
        <f t="shared" ca="1" si="289"/>
        <v>0.13320764181925193</v>
      </c>
      <c r="DJ325" s="56">
        <f t="shared" ca="1" si="289"/>
        <v>0.22201273636541993</v>
      </c>
      <c r="DK325" s="82">
        <f t="shared" ca="1" si="251"/>
        <v>0.44402547273083987</v>
      </c>
      <c r="DL325" s="82">
        <f t="shared" ca="1" si="251"/>
        <v>0.88805094546167973</v>
      </c>
      <c r="DM325" s="82">
        <f t="shared" ca="1" si="251"/>
        <v>1.7761018909233595</v>
      </c>
      <c r="DN325" s="82">
        <f t="shared" ca="1" si="251"/>
        <v>3.5522037818467189</v>
      </c>
      <c r="DO325" s="56">
        <f t="shared" ca="1" si="290"/>
        <v>6.4822857944979689E-2</v>
      </c>
      <c r="DP325" s="56">
        <f t="shared" ca="1" si="290"/>
        <v>3.5112381386864004E-2</v>
      </c>
      <c r="DQ325" s="56">
        <f t="shared" ca="1" si="290"/>
        <v>2.2176240875914105E-2</v>
      </c>
      <c r="DR325" s="56">
        <f t="shared" ca="1" si="290"/>
        <v>1.5321766423358835E-2</v>
      </c>
      <c r="DS325" s="56">
        <f t="shared" ca="1" si="290"/>
        <v>1.3483154452555777E-2</v>
      </c>
      <c r="DT325" s="56">
        <f t="shared" ca="1" si="290"/>
        <v>1.3483154452555777E-2</v>
      </c>
      <c r="DU325" s="56">
        <f t="shared" ca="1" si="290"/>
        <v>1.3483154452555777E-2</v>
      </c>
      <c r="DV325" s="56">
        <f t="shared" ca="1" si="290"/>
        <v>1.3483154452555777E-2</v>
      </c>
      <c r="DW325" s="56">
        <f t="shared" ca="1" si="290"/>
        <v>1.3483154452555777E-2</v>
      </c>
      <c r="DX325" s="56">
        <f t="shared" ca="1" si="290"/>
        <v>1.3483154452555777E-2</v>
      </c>
      <c r="DY325" s="56">
        <f t="shared" ca="1" si="290"/>
        <v>1.3483154452555777E-2</v>
      </c>
      <c r="DZ325" s="56">
        <f t="shared" ca="1" si="290"/>
        <v>2.6966308905111553E-2</v>
      </c>
      <c r="EA325" s="56">
        <f t="shared" ca="1" si="290"/>
        <v>4.0449463357667324E-2</v>
      </c>
      <c r="EB325" s="56">
        <f t="shared" ca="1" si="290"/>
        <v>6.7415772262778895E-2</v>
      </c>
      <c r="EC325" s="82">
        <f t="shared" ca="1" si="255"/>
        <v>0.13483154452555779</v>
      </c>
      <c r="ED325" s="82">
        <f t="shared" ca="1" si="255"/>
        <v>0.26966308905111558</v>
      </c>
      <c r="EE325" s="82">
        <f t="shared" ca="1" si="255"/>
        <v>0.53932617810223116</v>
      </c>
      <c r="EF325" s="82">
        <f t="shared" ca="1" si="255"/>
        <v>1.0786523562044623</v>
      </c>
      <c r="EG325" s="56">
        <f t="shared" ca="1" si="291"/>
        <v>1.8756076521742063E-2</v>
      </c>
      <c r="EH325" s="56">
        <f t="shared" ca="1" si="291"/>
        <v>1.015954144927695E-2</v>
      </c>
      <c r="EI325" s="56">
        <f t="shared" ca="1" si="291"/>
        <v>6.4165524942801791E-3</v>
      </c>
      <c r="EJ325" s="56">
        <f t="shared" ca="1" si="291"/>
        <v>4.4332544505935774E-3</v>
      </c>
      <c r="EK325" s="56">
        <f t="shared" ca="1" si="291"/>
        <v>3.9012639165223488E-3</v>
      </c>
      <c r="EL325" s="56">
        <f t="shared" ca="1" si="291"/>
        <v>3.9012639165223488E-3</v>
      </c>
      <c r="EM325" s="56">
        <f t="shared" ca="1" si="291"/>
        <v>3.9012639165223488E-3</v>
      </c>
      <c r="EN325" s="56">
        <f t="shared" ca="1" si="291"/>
        <v>3.9012639165223488E-3</v>
      </c>
      <c r="EO325" s="56">
        <f t="shared" ca="1" si="291"/>
        <v>3.9012639165223488E-3</v>
      </c>
      <c r="EP325" s="56">
        <f t="shared" ca="1" si="291"/>
        <v>3.9012639165223488E-3</v>
      </c>
      <c r="EQ325" s="56">
        <f t="shared" ca="1" si="291"/>
        <v>3.9012639165223488E-3</v>
      </c>
      <c r="ER325" s="56">
        <f t="shared" ca="1" si="291"/>
        <v>7.8025278330446975E-3</v>
      </c>
      <c r="ES325" s="56">
        <f t="shared" ca="1" si="291"/>
        <v>1.1703791749567047E-2</v>
      </c>
      <c r="ET325" s="56">
        <f t="shared" ca="1" si="291"/>
        <v>1.9506319582611745E-2</v>
      </c>
      <c r="EU325" s="82">
        <f t="shared" ca="1" si="256"/>
        <v>3.9012639165223489E-2</v>
      </c>
      <c r="EV325" s="82">
        <f t="shared" ca="1" si="256"/>
        <v>7.8025278330446979E-2</v>
      </c>
      <c r="EW325" s="82">
        <f t="shared" ca="1" si="256"/>
        <v>0.15605055666089396</v>
      </c>
      <c r="EX325" s="82">
        <f t="shared" ca="1" si="256"/>
        <v>0.31210111332178792</v>
      </c>
    </row>
    <row r="326" spans="19:154" x14ac:dyDescent="0.15">
      <c r="S326" s="56">
        <v>323</v>
      </c>
      <c r="T326" s="40">
        <f>引用信息!W345</f>
        <v>88.882716706902158</v>
      </c>
      <c r="U326" s="40">
        <f>引用信息!X345</f>
        <v>6.3227521144914132</v>
      </c>
      <c r="V326" s="40">
        <f>引用信息!Y345</f>
        <v>2.5242328484999987</v>
      </c>
      <c r="W326" s="40">
        <f>引用信息!Z345</f>
        <v>0.67720039977281465</v>
      </c>
      <c r="X326" s="40">
        <f>引用信息!AA345</f>
        <v>0.19594357486481237</v>
      </c>
      <c r="Y326" s="37">
        <f>IF(INT(求节点($J$4:$J$21,$I$4:$I$21,节奏总纲!AD326))&gt;$I$21,$I$21,INT(求节点($J$4:$J$21,$I$4:$I$21,节奏总纲!AD326)))</f>
        <v>18</v>
      </c>
      <c r="Z326" s="37">
        <f>IF(INT(求节点($J$4:$J$21,$I$4:$I$21,节奏总纲!AE326))&gt;$I$21,$I$21,INT(求节点($J$4:$J$21,$I$4:$I$21,节奏总纲!AE326)))</f>
        <v>18</v>
      </c>
      <c r="AA326" s="37">
        <f>IF(INT(求节点($J$4:$J$21,$I$4:$I$21,节奏总纲!AF326))&gt;$I$21,$I$21,INT(求节点($J$4:$J$21,$I$4:$I$21,节奏总纲!AF326)))</f>
        <v>18</v>
      </c>
      <c r="AB326" s="37">
        <f>IF(INT(求节点($J$4:$J$21,$I$4:$I$21,节奏总纲!AG326))&gt;$I$21,$I$21,INT(求节点($J$4:$J$21,$I$4:$I$21,节奏总纲!AG326)))</f>
        <v>18</v>
      </c>
      <c r="AC326" s="37">
        <f>IF(INT(求节点($J$4:$J$21,$I$4:$I$21,节奏总纲!AH326))&gt;$I$21,$I$21,INT(求节点($J$4:$J$21,$I$4:$I$21,节奏总纲!AH326)))</f>
        <v>18</v>
      </c>
      <c r="AD326" s="56">
        <f>('[2]功能-行军令'!F$7+'[2]功能-行军令'!F$14+24*60/'[2]功能-行军令'!$F$18)*'[2]功能-行军令'!$AJ$7</f>
        <v>27.599999999999998</v>
      </c>
      <c r="AE326" s="56">
        <f>('[2]功能-行军令'!G$7+'[2]功能-行军令'!G$14+24*60/'[2]功能-行军令'!$F$18)*'[2]功能-行军令'!$AJ$7</f>
        <v>40.199999999999996</v>
      </c>
      <c r="AF326" s="56">
        <f>('[2]功能-行军令'!H$7+'[2]功能-行军令'!H$14+24*60/'[2]功能-行军令'!$F$18)*'[2]功能-行军令'!$AJ$7</f>
        <v>54.6</v>
      </c>
      <c r="AG326" s="56">
        <f>('[2]功能-行军令'!I$7+'[2]功能-行军令'!I$14+24*60/'[2]功能-行军令'!$F$18)*'[2]功能-行军令'!$AJ$7</f>
        <v>61.8</v>
      </c>
      <c r="AH326" s="56">
        <f>('[2]功能-行军令'!J$7+'[2]功能-行军令'!J$14+24*60/'[2]功能-行军令'!$F$18)*'[2]功能-行军令'!$AJ$7</f>
        <v>61.8</v>
      </c>
      <c r="AI326" s="56"/>
      <c r="AK326" s="56"/>
      <c r="AL326" s="56">
        <v>323</v>
      </c>
      <c r="AM326" s="28">
        <f t="shared" ca="1" si="292"/>
        <v>4.4601861958057833</v>
      </c>
      <c r="AN326" s="28">
        <f t="shared" ca="1" si="292"/>
        <v>2.4159341893947994</v>
      </c>
      <c r="AO326" s="28">
        <f t="shared" ca="1" si="292"/>
        <v>1.5258531722493471</v>
      </c>
      <c r="AP326" s="28">
        <f t="shared" ca="1" si="292"/>
        <v>1.0542258280995491</v>
      </c>
      <c r="AQ326" s="28">
        <f t="shared" ca="1" si="292"/>
        <v>0.92771872872760308</v>
      </c>
      <c r="AR326" s="28">
        <f t="shared" ca="1" si="292"/>
        <v>0.92771872872760308</v>
      </c>
      <c r="AS326" s="28">
        <f t="shared" ca="1" si="292"/>
        <v>0.92771872872760308</v>
      </c>
      <c r="AT326" s="28">
        <f t="shared" ca="1" si="292"/>
        <v>0.92771872872760308</v>
      </c>
      <c r="AU326" s="28">
        <f t="shared" ca="1" si="271"/>
        <v>0.92771872872760308</v>
      </c>
      <c r="AV326" s="28">
        <f t="shared" ca="1" si="286"/>
        <v>0.92771872872760308</v>
      </c>
      <c r="AW326" s="28">
        <f t="shared" ca="1" si="286"/>
        <v>0.92771872872760308</v>
      </c>
      <c r="AX326" s="28">
        <f t="shared" ca="1" si="286"/>
        <v>1.8554374574552062</v>
      </c>
      <c r="AY326" s="28">
        <f t="shared" ca="1" si="286"/>
        <v>2.7831561861828091</v>
      </c>
      <c r="AZ326" s="28">
        <f t="shared" ca="1" si="286"/>
        <v>4.6385936436380151</v>
      </c>
      <c r="BA326" s="28">
        <f t="shared" ca="1" si="245"/>
        <v>9.2771872872760301</v>
      </c>
      <c r="BB326" s="28">
        <f t="shared" ca="1" si="245"/>
        <v>18.55437457455206</v>
      </c>
      <c r="BC326" s="28">
        <f t="shared" ca="1" si="245"/>
        <v>37.108749149104121</v>
      </c>
      <c r="BD326" s="28">
        <f t="shared" ca="1" si="245"/>
        <v>74.217498298208241</v>
      </c>
      <c r="BE326" s="28"/>
      <c r="BF326" s="28">
        <f t="shared" ca="1" si="243"/>
        <v>164.38522708305919</v>
      </c>
      <c r="BG326" s="28"/>
      <c r="BI326" s="28"/>
      <c r="BJ326" s="28"/>
      <c r="BK326" s="28"/>
      <c r="BL326" s="56">
        <v>323</v>
      </c>
      <c r="BM326" s="56">
        <f t="shared" ca="1" si="287"/>
        <v>3.7740968940161532</v>
      </c>
      <c r="BN326" s="56">
        <f t="shared" ca="1" si="287"/>
        <v>2.0443024842587496</v>
      </c>
      <c r="BO326" s="56">
        <f t="shared" ca="1" si="287"/>
        <v>1.2911384111107893</v>
      </c>
      <c r="BP326" s="56">
        <f t="shared" ca="1" si="287"/>
        <v>0.89205926585836337</v>
      </c>
      <c r="BQ326" s="56">
        <f t="shared" ca="1" si="287"/>
        <v>0.78501215395535984</v>
      </c>
      <c r="BR326" s="56">
        <f t="shared" ca="1" si="287"/>
        <v>0.78501215395535984</v>
      </c>
      <c r="BS326" s="56">
        <f t="shared" ca="1" si="287"/>
        <v>0.78501215395535984</v>
      </c>
      <c r="BT326" s="56">
        <f t="shared" ca="1" si="287"/>
        <v>0.78501215395535984</v>
      </c>
      <c r="BU326" s="56">
        <f t="shared" ca="1" si="287"/>
        <v>0.78501215395535984</v>
      </c>
      <c r="BV326" s="56">
        <f t="shared" ca="1" si="287"/>
        <v>0.78501215395535984</v>
      </c>
      <c r="BW326" s="56">
        <f t="shared" ca="1" si="287"/>
        <v>0.78501215395535984</v>
      </c>
      <c r="BX326" s="56">
        <f t="shared" ca="1" si="287"/>
        <v>1.5700243079107197</v>
      </c>
      <c r="BY326" s="56">
        <f t="shared" ca="1" si="287"/>
        <v>2.3550364618660797</v>
      </c>
      <c r="BZ326" s="56">
        <f t="shared" ca="1" si="287"/>
        <v>3.925060769776799</v>
      </c>
      <c r="CA326" s="82">
        <f t="shared" ca="1" si="247"/>
        <v>7.8501215395535979</v>
      </c>
      <c r="CB326" s="82">
        <f t="shared" ca="1" si="247"/>
        <v>15.700243079107196</v>
      </c>
      <c r="CC326" s="82">
        <f t="shared" ca="1" si="247"/>
        <v>31.400486158214392</v>
      </c>
      <c r="CD326" s="82">
        <f t="shared" ca="1" si="247"/>
        <v>62.800972316428783</v>
      </c>
      <c r="CE326" s="56">
        <f t="shared" ca="1" si="288"/>
        <v>0.39103790000393046</v>
      </c>
      <c r="CF326" s="56">
        <f t="shared" ca="1" si="288"/>
        <v>0.21181219583546232</v>
      </c>
      <c r="CG326" s="56">
        <f t="shared" ca="1" si="288"/>
        <v>0.13377612368555516</v>
      </c>
      <c r="CH326" s="56">
        <f t="shared" ca="1" si="288"/>
        <v>9.2427140000928998E-2</v>
      </c>
      <c r="CI326" s="56">
        <f t="shared" ca="1" si="288"/>
        <v>8.1335883200817541E-2</v>
      </c>
      <c r="CJ326" s="56">
        <f t="shared" ca="1" si="288"/>
        <v>8.1335883200817541E-2</v>
      </c>
      <c r="CK326" s="56">
        <f t="shared" ca="1" si="288"/>
        <v>8.1335883200817541E-2</v>
      </c>
      <c r="CL326" s="56">
        <f t="shared" ca="1" si="288"/>
        <v>8.1335883200817541E-2</v>
      </c>
      <c r="CM326" s="56">
        <f t="shared" ca="1" si="288"/>
        <v>8.1335883200817541E-2</v>
      </c>
      <c r="CN326" s="56">
        <f t="shared" ca="1" si="288"/>
        <v>8.1335883200817541E-2</v>
      </c>
      <c r="CO326" s="56">
        <f t="shared" ca="1" si="288"/>
        <v>8.1335883200817541E-2</v>
      </c>
      <c r="CP326" s="56">
        <f t="shared" ca="1" si="288"/>
        <v>0.16267176640163508</v>
      </c>
      <c r="CQ326" s="56">
        <f t="shared" ca="1" si="288"/>
        <v>0.24400764960245258</v>
      </c>
      <c r="CR326" s="56">
        <f t="shared" ca="1" si="288"/>
        <v>0.40667941600408769</v>
      </c>
      <c r="CS326" s="82">
        <f t="shared" ca="1" si="249"/>
        <v>0.81335883200817538</v>
      </c>
      <c r="CT326" s="82">
        <f t="shared" ca="1" si="249"/>
        <v>1.6267176640163508</v>
      </c>
      <c r="CU326" s="82">
        <f t="shared" ca="1" si="249"/>
        <v>3.2534353280327015</v>
      </c>
      <c r="CV326" s="82">
        <f t="shared" ca="1" si="249"/>
        <v>6.506870656065403</v>
      </c>
      <c r="CW326" s="56">
        <f t="shared" ca="1" si="289"/>
        <v>0.21203555927399992</v>
      </c>
      <c r="CX326" s="56">
        <f t="shared" ca="1" si="289"/>
        <v>0.11485259460674996</v>
      </c>
      <c r="CY326" s="56">
        <f t="shared" ca="1" si="289"/>
        <v>7.2538480804263131E-2</v>
      </c>
      <c r="CZ326" s="56">
        <f t="shared" ca="1" si="289"/>
        <v>5.0117495828399979E-2</v>
      </c>
      <c r="DA326" s="56">
        <f t="shared" ca="1" si="289"/>
        <v>4.4103396328991983E-2</v>
      </c>
      <c r="DB326" s="56">
        <f t="shared" ca="1" si="289"/>
        <v>4.4103396328991983E-2</v>
      </c>
      <c r="DC326" s="56">
        <f t="shared" ca="1" si="289"/>
        <v>4.4103396328991983E-2</v>
      </c>
      <c r="DD326" s="56">
        <f t="shared" ca="1" si="289"/>
        <v>4.4103396328991983E-2</v>
      </c>
      <c r="DE326" s="56">
        <f t="shared" ca="1" si="289"/>
        <v>4.4103396328991983E-2</v>
      </c>
      <c r="DF326" s="56">
        <f t="shared" ca="1" si="289"/>
        <v>4.4103396328991983E-2</v>
      </c>
      <c r="DG326" s="56">
        <f t="shared" ca="1" si="289"/>
        <v>4.4103396328991983E-2</v>
      </c>
      <c r="DH326" s="56">
        <f t="shared" ca="1" si="289"/>
        <v>8.8206792657983965E-2</v>
      </c>
      <c r="DI326" s="56">
        <f t="shared" ca="1" si="289"/>
        <v>0.13231018898697594</v>
      </c>
      <c r="DJ326" s="56">
        <f t="shared" ca="1" si="289"/>
        <v>0.22051698164495989</v>
      </c>
      <c r="DK326" s="82">
        <f t="shared" ca="1" si="251"/>
        <v>0.44103396328991978</v>
      </c>
      <c r="DL326" s="82">
        <f t="shared" ca="1" si="251"/>
        <v>0.88206792657983957</v>
      </c>
      <c r="DM326" s="82">
        <f t="shared" ca="1" si="251"/>
        <v>1.7641358531596791</v>
      </c>
      <c r="DN326" s="82">
        <f t="shared" ca="1" si="251"/>
        <v>3.5282717063193583</v>
      </c>
      <c r="DO326" s="56">
        <f t="shared" ca="1" si="290"/>
        <v>6.4386130316861453E-2</v>
      </c>
      <c r="DP326" s="56">
        <f t="shared" ca="1" si="290"/>
        <v>3.4875820588299959E-2</v>
      </c>
      <c r="DQ326" s="56">
        <f t="shared" ca="1" si="290"/>
        <v>2.2026834055768395E-2</v>
      </c>
      <c r="DR326" s="56">
        <f t="shared" ca="1" si="290"/>
        <v>1.5218539893076343E-2</v>
      </c>
      <c r="DS326" s="56">
        <f t="shared" ca="1" si="290"/>
        <v>1.3392315105907184E-2</v>
      </c>
      <c r="DT326" s="56">
        <f t="shared" ca="1" si="290"/>
        <v>1.3392315105907184E-2</v>
      </c>
      <c r="DU326" s="56">
        <f t="shared" ca="1" si="290"/>
        <v>1.3392315105907184E-2</v>
      </c>
      <c r="DV326" s="56">
        <f t="shared" ca="1" si="290"/>
        <v>1.3392315105907184E-2</v>
      </c>
      <c r="DW326" s="56">
        <f t="shared" ca="1" si="290"/>
        <v>1.3392315105907184E-2</v>
      </c>
      <c r="DX326" s="56">
        <f t="shared" ca="1" si="290"/>
        <v>1.3392315105907184E-2</v>
      </c>
      <c r="DY326" s="56">
        <f t="shared" ca="1" si="290"/>
        <v>1.3392315105907184E-2</v>
      </c>
      <c r="DZ326" s="56">
        <f t="shared" ca="1" si="290"/>
        <v>2.6784630211814368E-2</v>
      </c>
      <c r="EA326" s="56">
        <f t="shared" ca="1" si="290"/>
        <v>4.0176945317721549E-2</v>
      </c>
      <c r="EB326" s="56">
        <f t="shared" ca="1" si="290"/>
        <v>6.6961575529535924E-2</v>
      </c>
      <c r="EC326" s="82">
        <f t="shared" ca="1" si="255"/>
        <v>0.13392315105907185</v>
      </c>
      <c r="ED326" s="82">
        <f t="shared" ca="1" si="255"/>
        <v>0.2678463021181437</v>
      </c>
      <c r="EE326" s="82">
        <f t="shared" ca="1" si="255"/>
        <v>0.5356926042362874</v>
      </c>
      <c r="EF326" s="82">
        <f t="shared" ca="1" si="255"/>
        <v>1.0713852084725748</v>
      </c>
      <c r="EG326" s="56">
        <f t="shared" ca="1" si="291"/>
        <v>1.8629712194839085E-2</v>
      </c>
      <c r="EH326" s="56">
        <f t="shared" ca="1" si="291"/>
        <v>1.0091094105537837E-2</v>
      </c>
      <c r="EI326" s="56">
        <f t="shared" ca="1" si="291"/>
        <v>6.3733225929712657E-3</v>
      </c>
      <c r="EJ326" s="56">
        <f t="shared" ca="1" si="291"/>
        <v>4.4033865187801469E-3</v>
      </c>
      <c r="EK326" s="56">
        <f t="shared" ca="1" si="291"/>
        <v>3.8749801365265293E-3</v>
      </c>
      <c r="EL326" s="56">
        <f t="shared" ca="1" si="291"/>
        <v>3.8749801365265293E-3</v>
      </c>
      <c r="EM326" s="56">
        <f t="shared" ca="1" si="291"/>
        <v>3.8749801365265293E-3</v>
      </c>
      <c r="EN326" s="56">
        <f t="shared" ca="1" si="291"/>
        <v>3.8749801365265293E-3</v>
      </c>
      <c r="EO326" s="56">
        <f t="shared" ca="1" si="291"/>
        <v>3.8749801365265293E-3</v>
      </c>
      <c r="EP326" s="56">
        <f t="shared" ca="1" si="291"/>
        <v>3.8749801365265293E-3</v>
      </c>
      <c r="EQ326" s="56">
        <f t="shared" ca="1" si="291"/>
        <v>3.8749801365265293E-3</v>
      </c>
      <c r="ER326" s="56">
        <f t="shared" ca="1" si="291"/>
        <v>7.7499602730530586E-3</v>
      </c>
      <c r="ES326" s="56">
        <f t="shared" ca="1" si="291"/>
        <v>1.1624940409579588E-2</v>
      </c>
      <c r="ET326" s="56">
        <f t="shared" ca="1" si="291"/>
        <v>1.9374900682632645E-2</v>
      </c>
      <c r="EU326" s="82">
        <f t="shared" ca="1" si="256"/>
        <v>3.8749801365265291E-2</v>
      </c>
      <c r="EV326" s="82">
        <f t="shared" ca="1" si="256"/>
        <v>7.7499602730530581E-2</v>
      </c>
      <c r="EW326" s="82">
        <f t="shared" ca="1" si="256"/>
        <v>0.15499920546106116</v>
      </c>
      <c r="EX326" s="82">
        <f t="shared" ca="1" si="256"/>
        <v>0.30999841092212232</v>
      </c>
    </row>
    <row r="327" spans="19:154" x14ac:dyDescent="0.15">
      <c r="S327" s="56">
        <v>324</v>
      </c>
      <c r="T327" s="40">
        <f>引用信息!W346</f>
        <v>88.279830062572401</v>
      </c>
      <c r="U327" s="40">
        <f>引用信息!X346</f>
        <v>6.2798652299938942</v>
      </c>
      <c r="V327" s="40">
        <f>引用信息!Y346</f>
        <v>2.5071111140624986</v>
      </c>
      <c r="W327" s="40">
        <f>引用信息!Z346</f>
        <v>0.67260698620846426</v>
      </c>
      <c r="X327" s="40">
        <f>引用信息!AA346</f>
        <v>0.19461450022910143</v>
      </c>
      <c r="Y327" s="37">
        <f>IF(INT(求节点($J$4:$J$21,$I$4:$I$21,节奏总纲!AD327))&gt;$I$21,$I$21,INT(求节点($J$4:$J$21,$I$4:$I$21,节奏总纲!AD327)))</f>
        <v>18</v>
      </c>
      <c r="Z327" s="37">
        <f>IF(INT(求节点($J$4:$J$21,$I$4:$I$21,节奏总纲!AE327))&gt;$I$21,$I$21,INT(求节点($J$4:$J$21,$I$4:$I$21,节奏总纲!AE327)))</f>
        <v>18</v>
      </c>
      <c r="AA327" s="37">
        <f>IF(INT(求节点($J$4:$J$21,$I$4:$I$21,节奏总纲!AF327))&gt;$I$21,$I$21,INT(求节点($J$4:$J$21,$I$4:$I$21,节奏总纲!AF327)))</f>
        <v>18</v>
      </c>
      <c r="AB327" s="37">
        <f>IF(INT(求节点($J$4:$J$21,$I$4:$I$21,节奏总纲!AG327))&gt;$I$21,$I$21,INT(求节点($J$4:$J$21,$I$4:$I$21,节奏总纲!AG327)))</f>
        <v>18</v>
      </c>
      <c r="AC327" s="37">
        <f>IF(INT(求节点($J$4:$J$21,$I$4:$I$21,节奏总纲!AH327))&gt;$I$21,$I$21,INT(求节点($J$4:$J$21,$I$4:$I$21,节奏总纲!AH327)))</f>
        <v>18</v>
      </c>
      <c r="AD327" s="56">
        <f>('[2]功能-行军令'!F$7+'[2]功能-行军令'!F$14+24*60/'[2]功能-行军令'!$F$18)*'[2]功能-行军令'!$AJ$7</f>
        <v>27.599999999999998</v>
      </c>
      <c r="AE327" s="56">
        <f>('[2]功能-行军令'!G$7+'[2]功能-行军令'!G$14+24*60/'[2]功能-行军令'!$F$18)*'[2]功能-行军令'!$AJ$7</f>
        <v>40.199999999999996</v>
      </c>
      <c r="AF327" s="56">
        <f>('[2]功能-行军令'!H$7+'[2]功能-行军令'!H$14+24*60/'[2]功能-行军令'!$F$18)*'[2]功能-行军令'!$AJ$7</f>
        <v>54.6</v>
      </c>
      <c r="AG327" s="56">
        <f>('[2]功能-行军令'!I$7+'[2]功能-行军令'!I$14+24*60/'[2]功能-行军令'!$F$18)*'[2]功能-行军令'!$AJ$7</f>
        <v>61.8</v>
      </c>
      <c r="AH327" s="56">
        <f>('[2]功能-行军令'!J$7+'[2]功能-行军令'!J$14+24*60/'[2]功能-行军令'!$F$18)*'[2]功能-行军令'!$AJ$7</f>
        <v>61.8</v>
      </c>
      <c r="AI327" s="56"/>
      <c r="AK327" s="56"/>
      <c r="AL327" s="56">
        <v>324</v>
      </c>
      <c r="AM327" s="28">
        <f t="shared" ca="1" si="292"/>
        <v>4.4299329948652399</v>
      </c>
      <c r="AN327" s="28">
        <f t="shared" ca="1" si="292"/>
        <v>2.3995470388853386</v>
      </c>
      <c r="AO327" s="28">
        <f t="shared" ca="1" si="292"/>
        <v>1.515503392980214</v>
      </c>
      <c r="AP327" s="28">
        <f t="shared" ca="1" si="292"/>
        <v>1.0470750715136024</v>
      </c>
      <c r="AQ327" s="28">
        <f t="shared" ca="1" si="292"/>
        <v>0.92142606293197027</v>
      </c>
      <c r="AR327" s="28">
        <f t="shared" ca="1" si="292"/>
        <v>0.92142606293197027</v>
      </c>
      <c r="AS327" s="28">
        <f t="shared" ca="1" si="292"/>
        <v>0.92142606293197027</v>
      </c>
      <c r="AT327" s="28">
        <f t="shared" ca="1" si="292"/>
        <v>0.92142606293197027</v>
      </c>
      <c r="AU327" s="28">
        <f t="shared" ca="1" si="271"/>
        <v>0.92142606293197027</v>
      </c>
      <c r="AV327" s="28">
        <f t="shared" ca="1" si="286"/>
        <v>0.92142606293197027</v>
      </c>
      <c r="AW327" s="28">
        <f t="shared" ca="1" si="286"/>
        <v>0.92142606293197027</v>
      </c>
      <c r="AX327" s="28">
        <f t="shared" ca="1" si="286"/>
        <v>1.8428521258639405</v>
      </c>
      <c r="AY327" s="28">
        <f t="shared" ca="1" si="286"/>
        <v>2.76427818879591</v>
      </c>
      <c r="AZ327" s="28">
        <f t="shared" ca="1" si="286"/>
        <v>4.6071303146598499</v>
      </c>
      <c r="BA327" s="28">
        <f t="shared" ca="1" si="245"/>
        <v>9.2142606293196998</v>
      </c>
      <c r="BB327" s="28">
        <f t="shared" ca="1" si="245"/>
        <v>18.4285212586394</v>
      </c>
      <c r="BC327" s="28">
        <f t="shared" ca="1" si="245"/>
        <v>36.857042517278799</v>
      </c>
      <c r="BD327" s="28">
        <f t="shared" ca="1" si="245"/>
        <v>73.714085034557598</v>
      </c>
      <c r="BE327" s="28"/>
      <c r="BF327" s="28">
        <f t="shared" ca="1" si="243"/>
        <v>163.27021100788338</v>
      </c>
      <c r="BG327" s="28"/>
      <c r="BI327" s="28"/>
      <c r="BJ327" s="28"/>
      <c r="BK327" s="28"/>
      <c r="BL327" s="56">
        <v>324</v>
      </c>
      <c r="BM327" s="56">
        <f t="shared" ca="1" si="287"/>
        <v>3.7484973995799971</v>
      </c>
      <c r="BN327" s="56">
        <f t="shared" ca="1" si="287"/>
        <v>2.030436091439165</v>
      </c>
      <c r="BO327" s="56">
        <f t="shared" ca="1" si="287"/>
        <v>1.2823806893299992</v>
      </c>
      <c r="BP327" s="56">
        <f t="shared" ca="1" si="287"/>
        <v>0.88600847626436285</v>
      </c>
      <c r="BQ327" s="56">
        <f t="shared" ca="1" si="287"/>
        <v>0.77968745911263948</v>
      </c>
      <c r="BR327" s="56">
        <f t="shared" ca="1" si="287"/>
        <v>0.77968745911263948</v>
      </c>
      <c r="BS327" s="56">
        <f t="shared" ca="1" si="287"/>
        <v>0.77968745911263948</v>
      </c>
      <c r="BT327" s="56">
        <f t="shared" ca="1" si="287"/>
        <v>0.77968745911263948</v>
      </c>
      <c r="BU327" s="56">
        <f t="shared" ca="1" si="287"/>
        <v>0.77968745911263948</v>
      </c>
      <c r="BV327" s="56">
        <f t="shared" ca="1" si="287"/>
        <v>0.77968745911263948</v>
      </c>
      <c r="BW327" s="56">
        <f t="shared" ca="1" si="287"/>
        <v>0.77968745911263948</v>
      </c>
      <c r="BX327" s="56">
        <f t="shared" ca="1" si="287"/>
        <v>1.559374918225279</v>
      </c>
      <c r="BY327" s="56">
        <f t="shared" ca="1" si="287"/>
        <v>2.339062377337918</v>
      </c>
      <c r="BZ327" s="56">
        <f t="shared" ca="1" si="287"/>
        <v>3.8984372955631965</v>
      </c>
      <c r="CA327" s="82">
        <f t="shared" ca="1" si="247"/>
        <v>7.796874591126393</v>
      </c>
      <c r="CB327" s="82">
        <f t="shared" ca="1" si="247"/>
        <v>15.593749182252786</v>
      </c>
      <c r="CC327" s="82">
        <f t="shared" ca="1" si="247"/>
        <v>31.187498364505572</v>
      </c>
      <c r="CD327" s="82">
        <f t="shared" ca="1" si="247"/>
        <v>62.374996729011144</v>
      </c>
      <c r="CE327" s="56">
        <f t="shared" ca="1" si="288"/>
        <v>0.38838551114731462</v>
      </c>
      <c r="CF327" s="56">
        <f t="shared" ca="1" si="288"/>
        <v>0.21037548520479543</v>
      </c>
      <c r="CG327" s="56">
        <f t="shared" ca="1" si="288"/>
        <v>0.13286872749776554</v>
      </c>
      <c r="CH327" s="56">
        <f t="shared" ca="1" si="288"/>
        <v>9.18002117257289E-2</v>
      </c>
      <c r="CI327" s="56">
        <f t="shared" ca="1" si="288"/>
        <v>8.0784186318641441E-2</v>
      </c>
      <c r="CJ327" s="56">
        <f t="shared" ca="1" si="288"/>
        <v>8.0784186318641441E-2</v>
      </c>
      <c r="CK327" s="56">
        <f t="shared" ca="1" si="288"/>
        <v>8.0784186318641441E-2</v>
      </c>
      <c r="CL327" s="56">
        <f t="shared" ca="1" si="288"/>
        <v>8.0784186318641441E-2</v>
      </c>
      <c r="CM327" s="56">
        <f t="shared" ca="1" si="288"/>
        <v>8.0784186318641441E-2</v>
      </c>
      <c r="CN327" s="56">
        <f t="shared" ca="1" si="288"/>
        <v>8.0784186318641441E-2</v>
      </c>
      <c r="CO327" s="56">
        <f t="shared" ca="1" si="288"/>
        <v>8.0784186318641441E-2</v>
      </c>
      <c r="CP327" s="56">
        <f t="shared" ca="1" si="288"/>
        <v>0.16156837263728288</v>
      </c>
      <c r="CQ327" s="56">
        <f t="shared" ca="1" si="288"/>
        <v>0.24235255895592431</v>
      </c>
      <c r="CR327" s="56">
        <f t="shared" ca="1" si="288"/>
        <v>0.4039209315932073</v>
      </c>
      <c r="CS327" s="82">
        <f t="shared" ca="1" si="249"/>
        <v>0.8078418631864146</v>
      </c>
      <c r="CT327" s="82">
        <f t="shared" ca="1" si="249"/>
        <v>1.6156837263728292</v>
      </c>
      <c r="CU327" s="82">
        <f t="shared" ca="1" si="249"/>
        <v>3.2313674527456584</v>
      </c>
      <c r="CV327" s="82">
        <f t="shared" ca="1" si="249"/>
        <v>6.4627349054913168</v>
      </c>
      <c r="CW327" s="56">
        <f t="shared" ca="1" si="289"/>
        <v>0.21059733358124991</v>
      </c>
      <c r="CX327" s="56">
        <f t="shared" ca="1" si="289"/>
        <v>0.11407355568984369</v>
      </c>
      <c r="CY327" s="56">
        <f t="shared" ca="1" si="289"/>
        <v>7.2046456225164437E-2</v>
      </c>
      <c r="CZ327" s="56">
        <f t="shared" ca="1" si="289"/>
        <v>4.9777551573749967E-2</v>
      </c>
      <c r="DA327" s="56">
        <f t="shared" ca="1" si="289"/>
        <v>4.3804245384899979E-2</v>
      </c>
      <c r="DB327" s="56">
        <f t="shared" ca="1" si="289"/>
        <v>4.3804245384899979E-2</v>
      </c>
      <c r="DC327" s="56">
        <f t="shared" ca="1" si="289"/>
        <v>4.3804245384899979E-2</v>
      </c>
      <c r="DD327" s="56">
        <f t="shared" ca="1" si="289"/>
        <v>4.3804245384899979E-2</v>
      </c>
      <c r="DE327" s="56">
        <f t="shared" ca="1" si="289"/>
        <v>4.3804245384899979E-2</v>
      </c>
      <c r="DF327" s="56">
        <f t="shared" ca="1" si="289"/>
        <v>4.3804245384899979E-2</v>
      </c>
      <c r="DG327" s="56">
        <f t="shared" ca="1" si="289"/>
        <v>4.3804245384899979E-2</v>
      </c>
      <c r="DH327" s="56">
        <f t="shared" ca="1" si="289"/>
        <v>8.7608490769799957E-2</v>
      </c>
      <c r="DI327" s="56">
        <f t="shared" ca="1" si="289"/>
        <v>0.13141273615469992</v>
      </c>
      <c r="DJ327" s="56">
        <f t="shared" ca="1" si="289"/>
        <v>0.21902122692449988</v>
      </c>
      <c r="DK327" s="82">
        <f t="shared" ca="1" si="251"/>
        <v>0.43804245384899976</v>
      </c>
      <c r="DL327" s="82">
        <f t="shared" ca="1" si="251"/>
        <v>0.87608490769799952</v>
      </c>
      <c r="DM327" s="82">
        <f t="shared" ca="1" si="251"/>
        <v>1.752169815395999</v>
      </c>
      <c r="DN327" s="82">
        <f t="shared" ca="1" si="251"/>
        <v>3.5043396307919981</v>
      </c>
      <c r="DO327" s="56">
        <f t="shared" ca="1" si="290"/>
        <v>6.3949402688743218E-2</v>
      </c>
      <c r="DP327" s="56">
        <f t="shared" ca="1" si="290"/>
        <v>3.4639259789735907E-2</v>
      </c>
      <c r="DQ327" s="56">
        <f t="shared" ca="1" si="290"/>
        <v>2.1877427235622679E-2</v>
      </c>
      <c r="DR327" s="56">
        <f t="shared" ca="1" si="290"/>
        <v>1.5115313362793849E-2</v>
      </c>
      <c r="DS327" s="56">
        <f t="shared" ca="1" si="290"/>
        <v>1.3301475759258588E-2</v>
      </c>
      <c r="DT327" s="56">
        <f t="shared" ca="1" si="290"/>
        <v>1.3301475759258588E-2</v>
      </c>
      <c r="DU327" s="56">
        <f t="shared" ca="1" si="290"/>
        <v>1.3301475759258588E-2</v>
      </c>
      <c r="DV327" s="56">
        <f t="shared" ca="1" si="290"/>
        <v>1.3301475759258588E-2</v>
      </c>
      <c r="DW327" s="56">
        <f t="shared" ca="1" si="290"/>
        <v>1.3301475759258588E-2</v>
      </c>
      <c r="DX327" s="56">
        <f t="shared" ca="1" si="290"/>
        <v>1.3301475759258588E-2</v>
      </c>
      <c r="DY327" s="56">
        <f t="shared" ca="1" si="290"/>
        <v>1.3301475759258588E-2</v>
      </c>
      <c r="DZ327" s="56">
        <f t="shared" ca="1" si="290"/>
        <v>2.6602951518517177E-2</v>
      </c>
      <c r="EA327" s="56">
        <f t="shared" ca="1" si="290"/>
        <v>3.990442727777576E-2</v>
      </c>
      <c r="EB327" s="56">
        <f t="shared" ca="1" si="290"/>
        <v>6.650737879629294E-2</v>
      </c>
      <c r="EC327" s="82">
        <f t="shared" ca="1" si="255"/>
        <v>0.13301475759258588</v>
      </c>
      <c r="ED327" s="82">
        <f t="shared" ca="1" si="255"/>
        <v>0.26602951518517176</v>
      </c>
      <c r="EE327" s="82">
        <f t="shared" ca="1" si="255"/>
        <v>0.53205903037034352</v>
      </c>
      <c r="EF327" s="82">
        <f t="shared" ca="1" si="255"/>
        <v>1.064118060740687</v>
      </c>
      <c r="EG327" s="56">
        <f t="shared" ca="1" si="291"/>
        <v>1.8503347867936105E-2</v>
      </c>
      <c r="EH327" s="56">
        <f t="shared" ca="1" si="291"/>
        <v>1.0022646761798723E-2</v>
      </c>
      <c r="EI327" s="56">
        <f t="shared" ca="1" si="291"/>
        <v>6.3300926916623514E-3</v>
      </c>
      <c r="EJ327" s="56">
        <f t="shared" ca="1" si="291"/>
        <v>4.3735185869667147E-3</v>
      </c>
      <c r="EK327" s="56">
        <f t="shared" ca="1" si="291"/>
        <v>3.8486963565307099E-3</v>
      </c>
      <c r="EL327" s="56">
        <f t="shared" ca="1" si="291"/>
        <v>3.8486963565307099E-3</v>
      </c>
      <c r="EM327" s="56">
        <f t="shared" ca="1" si="291"/>
        <v>3.8486963565307099E-3</v>
      </c>
      <c r="EN327" s="56">
        <f t="shared" ca="1" si="291"/>
        <v>3.8486963565307099E-3</v>
      </c>
      <c r="EO327" s="56">
        <f t="shared" ca="1" si="291"/>
        <v>3.8486963565307099E-3</v>
      </c>
      <c r="EP327" s="56">
        <f t="shared" ca="1" si="291"/>
        <v>3.8486963565307099E-3</v>
      </c>
      <c r="EQ327" s="56">
        <f t="shared" ca="1" si="291"/>
        <v>3.8486963565307099E-3</v>
      </c>
      <c r="ER327" s="56">
        <f t="shared" ca="1" si="291"/>
        <v>7.6973927130614198E-3</v>
      </c>
      <c r="ES327" s="56">
        <f t="shared" ca="1" si="291"/>
        <v>1.1546089069592128E-2</v>
      </c>
      <c r="ET327" s="56">
        <f t="shared" ca="1" si="291"/>
        <v>1.9243481782653549E-2</v>
      </c>
      <c r="EU327" s="82">
        <f t="shared" ca="1" si="256"/>
        <v>3.8486963565307099E-2</v>
      </c>
      <c r="EV327" s="82">
        <f t="shared" ca="1" si="256"/>
        <v>7.6973927130614198E-2</v>
      </c>
      <c r="EW327" s="82">
        <f t="shared" ca="1" si="256"/>
        <v>0.1539478542612284</v>
      </c>
      <c r="EX327" s="82">
        <f t="shared" ca="1" si="256"/>
        <v>0.30789570852245679</v>
      </c>
    </row>
    <row r="328" spans="19:154" x14ac:dyDescent="0.15">
      <c r="S328" s="56">
        <v>325</v>
      </c>
      <c r="T328" s="40">
        <f>引用信息!W347</f>
        <v>87.676943418242629</v>
      </c>
      <c r="U328" s="40">
        <f>引用信息!X347</f>
        <v>6.2369783454963743</v>
      </c>
      <c r="V328" s="40">
        <f>引用信息!Y347</f>
        <v>2.4899893796249986</v>
      </c>
      <c r="W328" s="40">
        <f>引用信息!Z347</f>
        <v>0.66801357264411365</v>
      </c>
      <c r="X328" s="40">
        <f>引用信息!AA347</f>
        <v>0.19328542559339049</v>
      </c>
      <c r="Y328" s="37">
        <f>IF(INT(求节点($J$4:$J$21,$I$4:$I$21,节奏总纲!AD328))&gt;$I$21,$I$21,INT(求节点($J$4:$J$21,$I$4:$I$21,节奏总纲!AD328)))</f>
        <v>18</v>
      </c>
      <c r="Z328" s="37">
        <f>IF(INT(求节点($J$4:$J$21,$I$4:$I$21,节奏总纲!AE328))&gt;$I$21,$I$21,INT(求节点($J$4:$J$21,$I$4:$I$21,节奏总纲!AE328)))</f>
        <v>18</v>
      </c>
      <c r="AA328" s="37">
        <f>IF(INT(求节点($J$4:$J$21,$I$4:$I$21,节奏总纲!AF328))&gt;$I$21,$I$21,INT(求节点($J$4:$J$21,$I$4:$I$21,节奏总纲!AF328)))</f>
        <v>18</v>
      </c>
      <c r="AB328" s="37">
        <f>IF(INT(求节点($J$4:$J$21,$I$4:$I$21,节奏总纲!AG328))&gt;$I$21,$I$21,INT(求节点($J$4:$J$21,$I$4:$I$21,节奏总纲!AG328)))</f>
        <v>18</v>
      </c>
      <c r="AC328" s="37">
        <f>IF(INT(求节点($J$4:$J$21,$I$4:$I$21,节奏总纲!AH328))&gt;$I$21,$I$21,INT(求节点($J$4:$J$21,$I$4:$I$21,节奏总纲!AH328)))</f>
        <v>18</v>
      </c>
      <c r="AD328" s="56">
        <f>('[2]功能-行军令'!F$7+'[2]功能-行军令'!F$14+24*60/'[2]功能-行军令'!$F$18)*'[2]功能-行军令'!$AJ$7</f>
        <v>27.599999999999998</v>
      </c>
      <c r="AE328" s="56">
        <f>('[2]功能-行军令'!G$7+'[2]功能-行军令'!G$14+24*60/'[2]功能-行军令'!$F$18)*'[2]功能-行军令'!$AJ$7</f>
        <v>40.199999999999996</v>
      </c>
      <c r="AF328" s="56">
        <f>('[2]功能-行军令'!H$7+'[2]功能-行军令'!H$14+24*60/'[2]功能-行军令'!$F$18)*'[2]功能-行军令'!$AJ$7</f>
        <v>54.6</v>
      </c>
      <c r="AG328" s="56">
        <f>('[2]功能-行军令'!I$7+'[2]功能-行军令'!I$14+24*60/'[2]功能-行军令'!$F$18)*'[2]功能-行军令'!$AJ$7</f>
        <v>61.8</v>
      </c>
      <c r="AH328" s="56">
        <f>('[2]功能-行军令'!J$7+'[2]功能-行军令'!J$14+24*60/'[2]功能-行军令'!$F$18)*'[2]功能-行军令'!$AJ$7</f>
        <v>61.8</v>
      </c>
      <c r="AI328" s="56"/>
      <c r="AK328" s="56"/>
      <c r="AL328" s="56">
        <v>325</v>
      </c>
      <c r="AM328" s="28">
        <f t="shared" ca="1" si="292"/>
        <v>4.3996797939246974</v>
      </c>
      <c r="AN328" s="28">
        <f t="shared" ca="1" si="292"/>
        <v>2.3831598883758778</v>
      </c>
      <c r="AO328" s="28">
        <f t="shared" ca="1" si="292"/>
        <v>1.5051536137110808</v>
      </c>
      <c r="AP328" s="28">
        <f t="shared" ca="1" si="292"/>
        <v>1.0399243149276556</v>
      </c>
      <c r="AQ328" s="28">
        <f t="shared" ca="1" si="292"/>
        <v>0.91513339713633712</v>
      </c>
      <c r="AR328" s="28">
        <f t="shared" ca="1" si="292"/>
        <v>0.91513339713633712</v>
      </c>
      <c r="AS328" s="28">
        <f t="shared" ca="1" si="292"/>
        <v>0.91513339713633712</v>
      </c>
      <c r="AT328" s="28">
        <f t="shared" ca="1" si="292"/>
        <v>0.91513339713633712</v>
      </c>
      <c r="AU328" s="28">
        <f t="shared" ca="1" si="271"/>
        <v>0.91513339713633712</v>
      </c>
      <c r="AV328" s="28">
        <f t="shared" ca="1" si="286"/>
        <v>0.91513339713633712</v>
      </c>
      <c r="AW328" s="28">
        <f t="shared" ca="1" si="286"/>
        <v>0.91513339713633712</v>
      </c>
      <c r="AX328" s="28">
        <f t="shared" ca="1" si="286"/>
        <v>1.8302667942726742</v>
      </c>
      <c r="AY328" s="28">
        <f t="shared" ca="1" si="286"/>
        <v>2.7454001914090109</v>
      </c>
      <c r="AZ328" s="28">
        <f t="shared" ca="1" si="286"/>
        <v>4.5756669856816856</v>
      </c>
      <c r="BA328" s="28">
        <f t="shared" ca="1" si="245"/>
        <v>9.1513339713633712</v>
      </c>
      <c r="BB328" s="28">
        <f t="shared" ca="1" si="245"/>
        <v>18.302667942726742</v>
      </c>
      <c r="BC328" s="28">
        <f t="shared" ca="1" si="245"/>
        <v>36.605335885453485</v>
      </c>
      <c r="BD328" s="28">
        <f t="shared" ca="1" si="245"/>
        <v>73.21067177090697</v>
      </c>
      <c r="BE328" s="28"/>
      <c r="BF328" s="28">
        <f t="shared" ca="1" si="243"/>
        <v>162.15519493270762</v>
      </c>
      <c r="BG328" s="28"/>
      <c r="BI328" s="28"/>
      <c r="BJ328" s="28"/>
      <c r="BK328" s="28"/>
      <c r="BL328" s="56">
        <v>325</v>
      </c>
      <c r="BM328" s="56">
        <f t="shared" ca="1" si="287"/>
        <v>3.7228979051438409</v>
      </c>
      <c r="BN328" s="56">
        <f t="shared" ca="1" si="287"/>
        <v>2.0165696986195805</v>
      </c>
      <c r="BO328" s="56">
        <f t="shared" ca="1" si="287"/>
        <v>1.2736229675492088</v>
      </c>
      <c r="BP328" s="56">
        <f t="shared" ca="1" si="287"/>
        <v>0.87995768667036223</v>
      </c>
      <c r="BQ328" s="56">
        <f t="shared" ca="1" si="287"/>
        <v>0.7743627642699189</v>
      </c>
      <c r="BR328" s="56">
        <f t="shared" ca="1" si="287"/>
        <v>0.7743627642699189</v>
      </c>
      <c r="BS328" s="56">
        <f t="shared" ca="1" si="287"/>
        <v>0.7743627642699189</v>
      </c>
      <c r="BT328" s="56">
        <f t="shared" ca="1" si="287"/>
        <v>0.7743627642699189</v>
      </c>
      <c r="BU328" s="56">
        <f t="shared" ca="1" si="287"/>
        <v>0.7743627642699189</v>
      </c>
      <c r="BV328" s="56">
        <f t="shared" ca="1" si="287"/>
        <v>0.7743627642699189</v>
      </c>
      <c r="BW328" s="56">
        <f t="shared" ca="1" si="287"/>
        <v>0.7743627642699189</v>
      </c>
      <c r="BX328" s="56">
        <f t="shared" ca="1" si="287"/>
        <v>1.5487255285398378</v>
      </c>
      <c r="BY328" s="56">
        <f t="shared" ca="1" si="287"/>
        <v>2.3230882928097563</v>
      </c>
      <c r="BZ328" s="56">
        <f t="shared" ca="1" si="287"/>
        <v>3.8718138213495945</v>
      </c>
      <c r="CA328" s="82">
        <f t="shared" ca="1" si="247"/>
        <v>7.743627642699189</v>
      </c>
      <c r="CB328" s="82">
        <f t="shared" ca="1" si="247"/>
        <v>15.487255285398378</v>
      </c>
      <c r="CC328" s="82">
        <f t="shared" ca="1" si="247"/>
        <v>30.974510570796756</v>
      </c>
      <c r="CD328" s="82">
        <f t="shared" ca="1" si="247"/>
        <v>61.949021141593512</v>
      </c>
      <c r="CE328" s="56">
        <f t="shared" ca="1" si="288"/>
        <v>0.38573312229069884</v>
      </c>
      <c r="CF328" s="56">
        <f t="shared" ca="1" si="288"/>
        <v>0.20893877457412854</v>
      </c>
      <c r="CG328" s="56">
        <f t="shared" ca="1" si="288"/>
        <v>0.13196133130997592</v>
      </c>
      <c r="CH328" s="56">
        <f t="shared" ca="1" si="288"/>
        <v>9.1173283450528803E-2</v>
      </c>
      <c r="CI328" s="56">
        <f t="shared" ca="1" si="288"/>
        <v>8.0232489436465354E-2</v>
      </c>
      <c r="CJ328" s="56">
        <f t="shared" ca="1" si="288"/>
        <v>8.0232489436465354E-2</v>
      </c>
      <c r="CK328" s="56">
        <f t="shared" ca="1" si="288"/>
        <v>8.0232489436465354E-2</v>
      </c>
      <c r="CL328" s="56">
        <f t="shared" ca="1" si="288"/>
        <v>8.0232489436465354E-2</v>
      </c>
      <c r="CM328" s="56">
        <f t="shared" ca="1" si="288"/>
        <v>8.0232489436465354E-2</v>
      </c>
      <c r="CN328" s="56">
        <f t="shared" ca="1" si="288"/>
        <v>8.0232489436465354E-2</v>
      </c>
      <c r="CO328" s="56">
        <f t="shared" ca="1" si="288"/>
        <v>8.0232489436465354E-2</v>
      </c>
      <c r="CP328" s="56">
        <f t="shared" ca="1" si="288"/>
        <v>0.16046497887293071</v>
      </c>
      <c r="CQ328" s="56">
        <f t="shared" ca="1" si="288"/>
        <v>0.24069746830939606</v>
      </c>
      <c r="CR328" s="56">
        <f t="shared" ca="1" si="288"/>
        <v>0.4011624471823268</v>
      </c>
      <c r="CS328" s="82">
        <f t="shared" ca="1" si="249"/>
        <v>0.8023248943646536</v>
      </c>
      <c r="CT328" s="82">
        <f t="shared" ca="1" si="249"/>
        <v>1.6046497887293072</v>
      </c>
      <c r="CU328" s="82">
        <f t="shared" ca="1" si="249"/>
        <v>3.2092995774586144</v>
      </c>
      <c r="CV328" s="82">
        <f t="shared" ca="1" si="249"/>
        <v>6.4185991549172288</v>
      </c>
      <c r="CW328" s="56">
        <f t="shared" ca="1" si="289"/>
        <v>0.20915910788849987</v>
      </c>
      <c r="CX328" s="56">
        <f t="shared" ca="1" si="289"/>
        <v>0.11329451677293743</v>
      </c>
      <c r="CY328" s="56">
        <f t="shared" ca="1" si="289"/>
        <v>7.1554431646065744E-2</v>
      </c>
      <c r="CZ328" s="56">
        <f t="shared" ca="1" si="289"/>
        <v>4.9437607319099963E-2</v>
      </c>
      <c r="DA328" s="56">
        <f t="shared" ca="1" si="289"/>
        <v>4.3505094440807975E-2</v>
      </c>
      <c r="DB328" s="56">
        <f t="shared" ca="1" si="289"/>
        <v>4.3505094440807975E-2</v>
      </c>
      <c r="DC328" s="56">
        <f t="shared" ca="1" si="289"/>
        <v>4.3505094440807975E-2</v>
      </c>
      <c r="DD328" s="56">
        <f t="shared" ca="1" si="289"/>
        <v>4.3505094440807975E-2</v>
      </c>
      <c r="DE328" s="56">
        <f t="shared" ca="1" si="289"/>
        <v>4.3505094440807975E-2</v>
      </c>
      <c r="DF328" s="56">
        <f t="shared" ca="1" si="289"/>
        <v>4.3505094440807975E-2</v>
      </c>
      <c r="DG328" s="56">
        <f t="shared" ca="1" si="289"/>
        <v>4.3505094440807975E-2</v>
      </c>
      <c r="DH328" s="56">
        <f t="shared" ca="1" si="289"/>
        <v>8.7010188881615949E-2</v>
      </c>
      <c r="DI328" s="56">
        <f t="shared" ca="1" si="289"/>
        <v>0.13051528332242393</v>
      </c>
      <c r="DJ328" s="56">
        <f t="shared" ca="1" si="289"/>
        <v>0.21752547220403989</v>
      </c>
      <c r="DK328" s="82">
        <f t="shared" ca="1" si="251"/>
        <v>0.43505094440807979</v>
      </c>
      <c r="DL328" s="82">
        <f t="shared" ca="1" si="251"/>
        <v>0.87010188881615957</v>
      </c>
      <c r="DM328" s="82">
        <f t="shared" ca="1" si="251"/>
        <v>1.7402037776323191</v>
      </c>
      <c r="DN328" s="82">
        <f t="shared" ca="1" si="251"/>
        <v>3.4804075552646383</v>
      </c>
      <c r="DO328" s="56">
        <f t="shared" ca="1" si="290"/>
        <v>6.3512675060624954E-2</v>
      </c>
      <c r="DP328" s="56">
        <f t="shared" ca="1" si="290"/>
        <v>3.4402698991171855E-2</v>
      </c>
      <c r="DQ328" s="56">
        <f t="shared" ca="1" si="290"/>
        <v>2.1728020415476959E-2</v>
      </c>
      <c r="DR328" s="56">
        <f t="shared" ca="1" si="290"/>
        <v>1.5012086832511352E-2</v>
      </c>
      <c r="DS328" s="56">
        <f t="shared" ca="1" si="290"/>
        <v>1.3210636412609991E-2</v>
      </c>
      <c r="DT328" s="56">
        <f t="shared" ca="1" si="290"/>
        <v>1.3210636412609991E-2</v>
      </c>
      <c r="DU328" s="56">
        <f t="shared" ca="1" si="290"/>
        <v>1.3210636412609991E-2</v>
      </c>
      <c r="DV328" s="56">
        <f t="shared" ca="1" si="290"/>
        <v>1.3210636412609991E-2</v>
      </c>
      <c r="DW328" s="56">
        <f t="shared" ca="1" si="290"/>
        <v>1.3210636412609991E-2</v>
      </c>
      <c r="DX328" s="56">
        <f t="shared" ca="1" si="290"/>
        <v>1.3210636412609991E-2</v>
      </c>
      <c r="DY328" s="56">
        <f t="shared" ca="1" si="290"/>
        <v>1.3210636412609991E-2</v>
      </c>
      <c r="DZ328" s="56">
        <f t="shared" ca="1" si="290"/>
        <v>2.6421272825219982E-2</v>
      </c>
      <c r="EA328" s="56">
        <f t="shared" ca="1" si="290"/>
        <v>3.9631909237829971E-2</v>
      </c>
      <c r="EB328" s="56">
        <f t="shared" ca="1" si="290"/>
        <v>6.6053182063049956E-2</v>
      </c>
      <c r="EC328" s="82">
        <f t="shared" ca="1" si="255"/>
        <v>0.13210636412609991</v>
      </c>
      <c r="ED328" s="82">
        <f t="shared" ca="1" si="255"/>
        <v>0.26421272825219982</v>
      </c>
      <c r="EE328" s="82">
        <f t="shared" ca="1" si="255"/>
        <v>0.52842545650439965</v>
      </c>
      <c r="EF328" s="82">
        <f t="shared" ca="1" si="255"/>
        <v>1.0568509130087993</v>
      </c>
      <c r="EG328" s="56">
        <f t="shared" ca="1" si="291"/>
        <v>1.8376983541033124E-2</v>
      </c>
      <c r="EH328" s="56">
        <f t="shared" ca="1" si="291"/>
        <v>9.9541994180596099E-3</v>
      </c>
      <c r="EI328" s="56">
        <f t="shared" ca="1" si="291"/>
        <v>6.286862790353437E-3</v>
      </c>
      <c r="EJ328" s="56">
        <f t="shared" ca="1" si="291"/>
        <v>4.3436506551532833E-3</v>
      </c>
      <c r="EK328" s="56">
        <f t="shared" ca="1" si="291"/>
        <v>3.82241257653489E-3</v>
      </c>
      <c r="EL328" s="56">
        <f t="shared" ca="1" si="291"/>
        <v>3.82241257653489E-3</v>
      </c>
      <c r="EM328" s="56">
        <f t="shared" ca="1" si="291"/>
        <v>3.82241257653489E-3</v>
      </c>
      <c r="EN328" s="56">
        <f t="shared" ca="1" si="291"/>
        <v>3.82241257653489E-3</v>
      </c>
      <c r="EO328" s="56">
        <f t="shared" ca="1" si="291"/>
        <v>3.82241257653489E-3</v>
      </c>
      <c r="EP328" s="56">
        <f t="shared" ca="1" si="291"/>
        <v>3.82241257653489E-3</v>
      </c>
      <c r="EQ328" s="56">
        <f t="shared" ca="1" si="291"/>
        <v>3.82241257653489E-3</v>
      </c>
      <c r="ER328" s="56">
        <f t="shared" ca="1" si="291"/>
        <v>7.64482515306978E-3</v>
      </c>
      <c r="ES328" s="56">
        <f t="shared" ca="1" si="291"/>
        <v>1.146723772960467E-2</v>
      </c>
      <c r="ET328" s="56">
        <f t="shared" ca="1" si="291"/>
        <v>1.9112062882674453E-2</v>
      </c>
      <c r="EU328" s="82">
        <f t="shared" ca="1" si="256"/>
        <v>3.8224125765348907E-2</v>
      </c>
      <c r="EV328" s="82">
        <f t="shared" ca="1" si="256"/>
        <v>7.6448251530697814E-2</v>
      </c>
      <c r="EW328" s="82">
        <f t="shared" ca="1" si="256"/>
        <v>0.15289650306139563</v>
      </c>
      <c r="EX328" s="82">
        <f t="shared" ca="1" si="256"/>
        <v>0.30579300612279126</v>
      </c>
    </row>
    <row r="329" spans="19:154" x14ac:dyDescent="0.15">
      <c r="S329" s="56">
        <v>326</v>
      </c>
      <c r="T329" s="40">
        <f>引用信息!W348</f>
        <v>87.074056773912872</v>
      </c>
      <c r="U329" s="40">
        <f>引用信息!X348</f>
        <v>6.1940914609988553</v>
      </c>
      <c r="V329" s="40">
        <f>引用信息!Y348</f>
        <v>2.4728676451874989</v>
      </c>
      <c r="W329" s="40">
        <f>引用信息!Z348</f>
        <v>0.66342015907976326</v>
      </c>
      <c r="X329" s="40">
        <f>引用信息!AA348</f>
        <v>0.19195635095767957</v>
      </c>
      <c r="Y329" s="37">
        <f>IF(INT(求节点($J$4:$J$21,$I$4:$I$21,节奏总纲!AD329))&gt;$I$21,$I$21,INT(求节点($J$4:$J$21,$I$4:$I$21,节奏总纲!AD329)))</f>
        <v>18</v>
      </c>
      <c r="Z329" s="37">
        <f>IF(INT(求节点($J$4:$J$21,$I$4:$I$21,节奏总纲!AE329))&gt;$I$21,$I$21,INT(求节点($J$4:$J$21,$I$4:$I$21,节奏总纲!AE329)))</f>
        <v>18</v>
      </c>
      <c r="AA329" s="37">
        <f>IF(INT(求节点($J$4:$J$21,$I$4:$I$21,节奏总纲!AF329))&gt;$I$21,$I$21,INT(求节点($J$4:$J$21,$I$4:$I$21,节奏总纲!AF329)))</f>
        <v>18</v>
      </c>
      <c r="AB329" s="37">
        <f>IF(INT(求节点($J$4:$J$21,$I$4:$I$21,节奏总纲!AG329))&gt;$I$21,$I$21,INT(求节点($J$4:$J$21,$I$4:$I$21,节奏总纲!AG329)))</f>
        <v>18</v>
      </c>
      <c r="AC329" s="37">
        <f>IF(INT(求节点($J$4:$J$21,$I$4:$I$21,节奏总纲!AH329))&gt;$I$21,$I$21,INT(求节点($J$4:$J$21,$I$4:$I$21,节奏总纲!AH329)))</f>
        <v>18</v>
      </c>
      <c r="AD329" s="56">
        <f>('[2]功能-行军令'!F$7+'[2]功能-行军令'!F$14+24*60/'[2]功能-行军令'!$F$18)*'[2]功能-行军令'!$AJ$7</f>
        <v>27.599999999999998</v>
      </c>
      <c r="AE329" s="56">
        <f>('[2]功能-行军令'!G$7+'[2]功能-行军令'!G$14+24*60/'[2]功能-行军令'!$F$18)*'[2]功能-行军令'!$AJ$7</f>
        <v>40.199999999999996</v>
      </c>
      <c r="AF329" s="56">
        <f>('[2]功能-行军令'!H$7+'[2]功能-行军令'!H$14+24*60/'[2]功能-行军令'!$F$18)*'[2]功能-行军令'!$AJ$7</f>
        <v>54.6</v>
      </c>
      <c r="AG329" s="56">
        <f>('[2]功能-行军令'!I$7+'[2]功能-行军令'!I$14+24*60/'[2]功能-行军令'!$F$18)*'[2]功能-行军令'!$AJ$7</f>
        <v>61.8</v>
      </c>
      <c r="AH329" s="56">
        <f>('[2]功能-行军令'!J$7+'[2]功能-行军令'!J$14+24*60/'[2]功能-行军令'!$F$18)*'[2]功能-行军令'!$AJ$7</f>
        <v>61.8</v>
      </c>
      <c r="AI329" s="56"/>
      <c r="AK329" s="56"/>
      <c r="AL329" s="56">
        <v>326</v>
      </c>
      <c r="AM329" s="28">
        <f t="shared" ca="1" si="292"/>
        <v>4.3694265929841558</v>
      </c>
      <c r="AN329" s="28">
        <f t="shared" ca="1" si="292"/>
        <v>2.366772737866417</v>
      </c>
      <c r="AO329" s="28">
        <f t="shared" ca="1" si="292"/>
        <v>1.4948038344419476</v>
      </c>
      <c r="AP329" s="28">
        <f t="shared" ca="1" si="292"/>
        <v>1.0327735583417095</v>
      </c>
      <c r="AQ329" s="28">
        <f t="shared" ca="1" si="292"/>
        <v>0.90884073134070431</v>
      </c>
      <c r="AR329" s="28">
        <f t="shared" ca="1" si="292"/>
        <v>0.90884073134070431</v>
      </c>
      <c r="AS329" s="28">
        <f t="shared" ca="1" si="292"/>
        <v>0.90884073134070431</v>
      </c>
      <c r="AT329" s="28">
        <f t="shared" ca="1" si="292"/>
        <v>0.90884073134070431</v>
      </c>
      <c r="AU329" s="28">
        <f t="shared" ca="1" si="271"/>
        <v>0.90884073134070431</v>
      </c>
      <c r="AV329" s="28">
        <f t="shared" ca="1" si="286"/>
        <v>0.90884073134070431</v>
      </c>
      <c r="AW329" s="28">
        <f t="shared" ca="1" si="286"/>
        <v>0.90884073134070431</v>
      </c>
      <c r="AX329" s="28">
        <f t="shared" ca="1" si="286"/>
        <v>1.8176814626814086</v>
      </c>
      <c r="AY329" s="28">
        <f t="shared" ca="1" si="286"/>
        <v>2.7265221940221118</v>
      </c>
      <c r="AZ329" s="28">
        <f t="shared" ca="1" si="286"/>
        <v>4.5442036567035213</v>
      </c>
      <c r="BA329" s="28">
        <f t="shared" ca="1" si="245"/>
        <v>9.0884073134070427</v>
      </c>
      <c r="BB329" s="28">
        <f t="shared" ca="1" si="245"/>
        <v>18.176814626814085</v>
      </c>
      <c r="BC329" s="28">
        <f t="shared" ca="1" si="245"/>
        <v>36.353629253628171</v>
      </c>
      <c r="BD329" s="28">
        <f t="shared" ca="1" si="245"/>
        <v>72.707258507256341</v>
      </c>
      <c r="BE329" s="28"/>
      <c r="BF329" s="28">
        <f t="shared" ca="1" si="243"/>
        <v>161.04017885753186</v>
      </c>
      <c r="BG329" s="28"/>
      <c r="BI329" s="28"/>
      <c r="BJ329" s="28"/>
      <c r="BK329" s="28"/>
      <c r="BL329" s="56">
        <v>326</v>
      </c>
      <c r="BM329" s="56">
        <f t="shared" ca="1" si="287"/>
        <v>3.6972984107076852</v>
      </c>
      <c r="BN329" s="56">
        <f t="shared" ca="1" si="287"/>
        <v>2.0027033057999959</v>
      </c>
      <c r="BO329" s="56">
        <f t="shared" ca="1" si="287"/>
        <v>1.2648652457684186</v>
      </c>
      <c r="BP329" s="56">
        <f t="shared" ca="1" si="287"/>
        <v>0.87390689707636182</v>
      </c>
      <c r="BQ329" s="56">
        <f t="shared" ca="1" si="287"/>
        <v>0.76903806942719843</v>
      </c>
      <c r="BR329" s="56">
        <f t="shared" ca="1" si="287"/>
        <v>0.76903806942719843</v>
      </c>
      <c r="BS329" s="56">
        <f t="shared" ca="1" si="287"/>
        <v>0.76903806942719843</v>
      </c>
      <c r="BT329" s="56">
        <f t="shared" ca="1" si="287"/>
        <v>0.76903806942719843</v>
      </c>
      <c r="BU329" s="56">
        <f t="shared" ca="1" si="287"/>
        <v>0.76903806942719843</v>
      </c>
      <c r="BV329" s="56">
        <f t="shared" ca="1" si="287"/>
        <v>0.76903806942719843</v>
      </c>
      <c r="BW329" s="56">
        <f t="shared" ca="1" si="287"/>
        <v>0.76903806942719843</v>
      </c>
      <c r="BX329" s="56">
        <f t="shared" ca="1" si="287"/>
        <v>1.5380761388543969</v>
      </c>
      <c r="BY329" s="56">
        <f t="shared" ca="1" si="287"/>
        <v>2.307114208281595</v>
      </c>
      <c r="BZ329" s="56">
        <f t="shared" ca="1" si="287"/>
        <v>3.8451903471359925</v>
      </c>
      <c r="CA329" s="82">
        <f t="shared" ca="1" si="247"/>
        <v>7.690380694271985</v>
      </c>
      <c r="CB329" s="82">
        <f t="shared" ca="1" si="247"/>
        <v>15.38076138854397</v>
      </c>
      <c r="CC329" s="82">
        <f t="shared" ca="1" si="247"/>
        <v>30.76152277708794</v>
      </c>
      <c r="CD329" s="82">
        <f t="shared" ca="1" si="247"/>
        <v>61.52304555417588</v>
      </c>
      <c r="CE329" s="56">
        <f t="shared" ca="1" si="288"/>
        <v>0.383080733434083</v>
      </c>
      <c r="CF329" s="56">
        <f t="shared" ca="1" si="288"/>
        <v>0.20750206394346163</v>
      </c>
      <c r="CG329" s="56">
        <f t="shared" ca="1" si="288"/>
        <v>0.1310539351221863</v>
      </c>
      <c r="CH329" s="56">
        <f t="shared" ca="1" si="288"/>
        <v>9.0546355175328705E-2</v>
      </c>
      <c r="CI329" s="56">
        <f t="shared" ca="1" si="288"/>
        <v>7.9680792554289268E-2</v>
      </c>
      <c r="CJ329" s="56">
        <f t="shared" ca="1" si="288"/>
        <v>7.9680792554289268E-2</v>
      </c>
      <c r="CK329" s="56">
        <f t="shared" ca="1" si="288"/>
        <v>7.9680792554289268E-2</v>
      </c>
      <c r="CL329" s="56">
        <f t="shared" ca="1" si="288"/>
        <v>7.9680792554289268E-2</v>
      </c>
      <c r="CM329" s="56">
        <f t="shared" ca="1" si="288"/>
        <v>7.9680792554289268E-2</v>
      </c>
      <c r="CN329" s="56">
        <f t="shared" ca="1" si="288"/>
        <v>7.9680792554289268E-2</v>
      </c>
      <c r="CO329" s="56">
        <f t="shared" ca="1" si="288"/>
        <v>7.9680792554289268E-2</v>
      </c>
      <c r="CP329" s="56">
        <f t="shared" ca="1" si="288"/>
        <v>0.15936158510857854</v>
      </c>
      <c r="CQ329" s="56">
        <f t="shared" ca="1" si="288"/>
        <v>0.23904237766286782</v>
      </c>
      <c r="CR329" s="56">
        <f t="shared" ca="1" si="288"/>
        <v>0.39840396277144641</v>
      </c>
      <c r="CS329" s="82">
        <f t="shared" ca="1" si="249"/>
        <v>0.79680792554289281</v>
      </c>
      <c r="CT329" s="82">
        <f t="shared" ca="1" si="249"/>
        <v>1.5936158510857856</v>
      </c>
      <c r="CU329" s="82">
        <f t="shared" ca="1" si="249"/>
        <v>3.1872317021715713</v>
      </c>
      <c r="CV329" s="82">
        <f t="shared" ca="1" si="249"/>
        <v>6.3744634043431425</v>
      </c>
      <c r="CW329" s="56">
        <f t="shared" ca="1" si="289"/>
        <v>0.20772088219574991</v>
      </c>
      <c r="CX329" s="56">
        <f t="shared" ca="1" si="289"/>
        <v>0.11251547785603121</v>
      </c>
      <c r="CY329" s="56">
        <f t="shared" ca="1" si="289"/>
        <v>7.1062407066967079E-2</v>
      </c>
      <c r="CZ329" s="56">
        <f t="shared" ca="1" si="289"/>
        <v>4.9097663064449973E-2</v>
      </c>
      <c r="DA329" s="56">
        <f t="shared" ca="1" si="289"/>
        <v>4.3205943496715984E-2</v>
      </c>
      <c r="DB329" s="56">
        <f t="shared" ca="1" si="289"/>
        <v>4.3205943496715984E-2</v>
      </c>
      <c r="DC329" s="56">
        <f t="shared" ca="1" si="289"/>
        <v>4.3205943496715984E-2</v>
      </c>
      <c r="DD329" s="56">
        <f t="shared" ca="1" si="289"/>
        <v>4.3205943496715984E-2</v>
      </c>
      <c r="DE329" s="56">
        <f t="shared" ca="1" si="289"/>
        <v>4.3205943496715984E-2</v>
      </c>
      <c r="DF329" s="56">
        <f t="shared" ca="1" si="289"/>
        <v>4.3205943496715984E-2</v>
      </c>
      <c r="DG329" s="56">
        <f t="shared" ca="1" si="289"/>
        <v>4.3205943496715984E-2</v>
      </c>
      <c r="DH329" s="56">
        <f t="shared" ca="1" si="289"/>
        <v>8.6411886993431969E-2</v>
      </c>
      <c r="DI329" s="56">
        <f t="shared" ca="1" si="289"/>
        <v>0.12961783049014791</v>
      </c>
      <c r="DJ329" s="56">
        <f t="shared" ca="1" si="289"/>
        <v>0.21602971748357991</v>
      </c>
      <c r="DK329" s="82">
        <f t="shared" ca="1" si="251"/>
        <v>0.43205943496715982</v>
      </c>
      <c r="DL329" s="82">
        <f t="shared" ca="1" si="251"/>
        <v>0.86411886993431963</v>
      </c>
      <c r="DM329" s="82">
        <f t="shared" ca="1" si="251"/>
        <v>1.7282377398686393</v>
      </c>
      <c r="DN329" s="82">
        <f t="shared" ca="1" si="251"/>
        <v>3.4564754797372785</v>
      </c>
      <c r="DO329" s="56">
        <f t="shared" ca="1" si="290"/>
        <v>6.3075947432506718E-2</v>
      </c>
      <c r="DP329" s="56">
        <f t="shared" ca="1" si="290"/>
        <v>3.4166138192607803E-2</v>
      </c>
      <c r="DQ329" s="56">
        <f t="shared" ca="1" si="290"/>
        <v>2.1578613595331243E-2</v>
      </c>
      <c r="DR329" s="56">
        <f t="shared" ca="1" si="290"/>
        <v>1.4908860302228858E-2</v>
      </c>
      <c r="DS329" s="56">
        <f t="shared" ca="1" si="290"/>
        <v>1.3119797065961397E-2</v>
      </c>
      <c r="DT329" s="56">
        <f t="shared" ca="1" si="290"/>
        <v>1.3119797065961397E-2</v>
      </c>
      <c r="DU329" s="56">
        <f t="shared" ca="1" si="290"/>
        <v>1.3119797065961397E-2</v>
      </c>
      <c r="DV329" s="56">
        <f t="shared" ca="1" si="290"/>
        <v>1.3119797065961397E-2</v>
      </c>
      <c r="DW329" s="56">
        <f t="shared" ca="1" si="290"/>
        <v>1.3119797065961397E-2</v>
      </c>
      <c r="DX329" s="56">
        <f t="shared" ca="1" si="290"/>
        <v>1.3119797065961397E-2</v>
      </c>
      <c r="DY329" s="56">
        <f t="shared" ca="1" si="290"/>
        <v>1.3119797065961397E-2</v>
      </c>
      <c r="DZ329" s="56">
        <f t="shared" ca="1" si="290"/>
        <v>2.6239594131922794E-2</v>
      </c>
      <c r="EA329" s="56">
        <f t="shared" ca="1" si="290"/>
        <v>3.9359391197884196E-2</v>
      </c>
      <c r="EB329" s="56">
        <f t="shared" ca="1" si="290"/>
        <v>6.5598985329806986E-2</v>
      </c>
      <c r="EC329" s="82">
        <f t="shared" ca="1" si="255"/>
        <v>0.13119797065961397</v>
      </c>
      <c r="ED329" s="82">
        <f t="shared" ca="1" si="255"/>
        <v>0.26239594131922794</v>
      </c>
      <c r="EE329" s="82">
        <f t="shared" ca="1" si="255"/>
        <v>0.52479188263845589</v>
      </c>
      <c r="EF329" s="82">
        <f t="shared" ca="1" si="255"/>
        <v>1.0495837652769118</v>
      </c>
      <c r="EG329" s="56">
        <f t="shared" ca="1" si="291"/>
        <v>1.825061921413015E-2</v>
      </c>
      <c r="EH329" s="56">
        <f t="shared" ca="1" si="291"/>
        <v>9.8857520743204971E-3</v>
      </c>
      <c r="EI329" s="56">
        <f t="shared" ca="1" si="291"/>
        <v>6.2436328890445245E-3</v>
      </c>
      <c r="EJ329" s="56">
        <f t="shared" ca="1" si="291"/>
        <v>4.3137827233398528E-3</v>
      </c>
      <c r="EK329" s="56">
        <f t="shared" ca="1" si="291"/>
        <v>3.796128796539071E-3</v>
      </c>
      <c r="EL329" s="56">
        <f t="shared" ca="1" si="291"/>
        <v>3.796128796539071E-3</v>
      </c>
      <c r="EM329" s="56">
        <f t="shared" ca="1" si="291"/>
        <v>3.796128796539071E-3</v>
      </c>
      <c r="EN329" s="56">
        <f t="shared" ca="1" si="291"/>
        <v>3.796128796539071E-3</v>
      </c>
      <c r="EO329" s="56">
        <f t="shared" ca="1" si="291"/>
        <v>3.796128796539071E-3</v>
      </c>
      <c r="EP329" s="56">
        <f t="shared" ca="1" si="291"/>
        <v>3.796128796539071E-3</v>
      </c>
      <c r="EQ329" s="56">
        <f t="shared" ca="1" si="291"/>
        <v>3.796128796539071E-3</v>
      </c>
      <c r="ER329" s="56">
        <f t="shared" ca="1" si="291"/>
        <v>7.592257593078142E-3</v>
      </c>
      <c r="ES329" s="56">
        <f t="shared" ca="1" si="291"/>
        <v>1.1388386389617214E-2</v>
      </c>
      <c r="ET329" s="56">
        <f t="shared" ca="1" si="291"/>
        <v>1.8980643982695354E-2</v>
      </c>
      <c r="EU329" s="82">
        <f t="shared" ca="1" si="256"/>
        <v>3.7961287965390708E-2</v>
      </c>
      <c r="EV329" s="82">
        <f t="shared" ca="1" si="256"/>
        <v>7.5922575930781416E-2</v>
      </c>
      <c r="EW329" s="82">
        <f t="shared" ca="1" si="256"/>
        <v>0.15184515186156283</v>
      </c>
      <c r="EX329" s="82">
        <f t="shared" ca="1" si="256"/>
        <v>0.30369030372312567</v>
      </c>
    </row>
    <row r="330" spans="19:154" x14ac:dyDescent="0.15">
      <c r="S330" s="56">
        <v>327</v>
      </c>
      <c r="T330" s="40">
        <f>引用信息!W349</f>
        <v>86.471170129583115</v>
      </c>
      <c r="U330" s="40">
        <f>引用信息!X349</f>
        <v>6.1512045765013363</v>
      </c>
      <c r="V330" s="40">
        <f>引用信息!Y349</f>
        <v>2.4557459107499988</v>
      </c>
      <c r="W330" s="40">
        <f>引用信息!Z349</f>
        <v>0.65882674551541276</v>
      </c>
      <c r="X330" s="40">
        <f>引用信息!AA349</f>
        <v>0.19062727632196863</v>
      </c>
      <c r="Y330" s="37">
        <f>IF(INT(求节点($J$4:$J$21,$I$4:$I$21,节奏总纲!AD330))&gt;$I$21,$I$21,INT(求节点($J$4:$J$21,$I$4:$I$21,节奏总纲!AD330)))</f>
        <v>18</v>
      </c>
      <c r="Z330" s="37">
        <f>IF(INT(求节点($J$4:$J$21,$I$4:$I$21,节奏总纲!AE330))&gt;$I$21,$I$21,INT(求节点($J$4:$J$21,$I$4:$I$21,节奏总纲!AE330)))</f>
        <v>18</v>
      </c>
      <c r="AA330" s="37">
        <f>IF(INT(求节点($J$4:$J$21,$I$4:$I$21,节奏总纲!AF330))&gt;$I$21,$I$21,INT(求节点($J$4:$J$21,$I$4:$I$21,节奏总纲!AF330)))</f>
        <v>18</v>
      </c>
      <c r="AB330" s="37">
        <f>IF(INT(求节点($J$4:$J$21,$I$4:$I$21,节奏总纲!AG330))&gt;$I$21,$I$21,INT(求节点($J$4:$J$21,$I$4:$I$21,节奏总纲!AG330)))</f>
        <v>18</v>
      </c>
      <c r="AC330" s="37">
        <f>IF(INT(求节点($J$4:$J$21,$I$4:$I$21,节奏总纲!AH330))&gt;$I$21,$I$21,INT(求节点($J$4:$J$21,$I$4:$I$21,节奏总纲!AH330)))</f>
        <v>18</v>
      </c>
      <c r="AD330" s="56">
        <f>('[2]功能-行军令'!F$7+'[2]功能-行军令'!F$14+24*60/'[2]功能-行军令'!$F$18)*'[2]功能-行军令'!$AJ$7</f>
        <v>27.599999999999998</v>
      </c>
      <c r="AE330" s="56">
        <f>('[2]功能-行军令'!G$7+'[2]功能-行军令'!G$14+24*60/'[2]功能-行军令'!$F$18)*'[2]功能-行军令'!$AJ$7</f>
        <v>40.199999999999996</v>
      </c>
      <c r="AF330" s="56">
        <f>('[2]功能-行军令'!H$7+'[2]功能-行军令'!H$14+24*60/'[2]功能-行军令'!$F$18)*'[2]功能-行军令'!$AJ$7</f>
        <v>54.6</v>
      </c>
      <c r="AG330" s="56">
        <f>('[2]功能-行军令'!I$7+'[2]功能-行军令'!I$14+24*60/'[2]功能-行军令'!$F$18)*'[2]功能-行军令'!$AJ$7</f>
        <v>61.8</v>
      </c>
      <c r="AH330" s="56">
        <f>('[2]功能-行军令'!J$7+'[2]功能-行军令'!J$14+24*60/'[2]功能-行军令'!$F$18)*'[2]功能-行军令'!$AJ$7</f>
        <v>61.8</v>
      </c>
      <c r="AI330" s="56"/>
      <c r="AK330" s="56"/>
      <c r="AL330" s="56">
        <v>327</v>
      </c>
      <c r="AM330" s="28">
        <f t="shared" ca="1" si="292"/>
        <v>4.3391733920436124</v>
      </c>
      <c r="AN330" s="28">
        <f t="shared" ca="1" si="292"/>
        <v>2.3503855873569561</v>
      </c>
      <c r="AO330" s="28">
        <f t="shared" ca="1" si="292"/>
        <v>1.4844540551728147</v>
      </c>
      <c r="AP330" s="28">
        <f t="shared" ca="1" si="292"/>
        <v>1.0256228017557627</v>
      </c>
      <c r="AQ330" s="28">
        <f t="shared" ca="1" si="292"/>
        <v>0.90254806554507128</v>
      </c>
      <c r="AR330" s="28">
        <f t="shared" ca="1" si="292"/>
        <v>0.90254806554507128</v>
      </c>
      <c r="AS330" s="28">
        <f t="shared" ca="1" si="292"/>
        <v>0.90254806554507128</v>
      </c>
      <c r="AT330" s="28">
        <f t="shared" ca="1" si="292"/>
        <v>0.90254806554507128</v>
      </c>
      <c r="AU330" s="28">
        <f t="shared" ref="AU330:AU351" ca="1" si="293">SUMIF($BM$3:$EX$3,AU$3,$BM330:$EX330)</f>
        <v>0.90254806554507128</v>
      </c>
      <c r="AV330" s="28">
        <f t="shared" ref="AV330:AZ339" ca="1" si="294">SUMIF($BM$3:$EX$3,AV$3,$BM330:$EX330)</f>
        <v>0.90254806554507128</v>
      </c>
      <c r="AW330" s="28">
        <f t="shared" ca="1" si="294"/>
        <v>0.90254806554507128</v>
      </c>
      <c r="AX330" s="28">
        <f t="shared" ca="1" si="294"/>
        <v>1.8050961310901426</v>
      </c>
      <c r="AY330" s="28">
        <f t="shared" ca="1" si="294"/>
        <v>2.7076441966352136</v>
      </c>
      <c r="AZ330" s="28">
        <f t="shared" ca="1" si="294"/>
        <v>4.512740327725357</v>
      </c>
      <c r="BA330" s="28">
        <f t="shared" ca="1" si="245"/>
        <v>9.0254806554507141</v>
      </c>
      <c r="BB330" s="28">
        <f t="shared" ca="1" si="245"/>
        <v>18.050961310901428</v>
      </c>
      <c r="BC330" s="28">
        <f t="shared" ca="1" si="245"/>
        <v>36.101922621802856</v>
      </c>
      <c r="BD330" s="28">
        <f t="shared" ca="1" si="245"/>
        <v>72.203845243605713</v>
      </c>
      <c r="BE330" s="28"/>
      <c r="BF330" s="28">
        <f t="shared" ref="BF330:BF363" ca="1" si="295">SUM(AM330:BD330)</f>
        <v>159.92516278235607</v>
      </c>
      <c r="BG330" s="28"/>
      <c r="BI330" s="28"/>
      <c r="BJ330" s="28"/>
      <c r="BK330" s="28"/>
      <c r="BL330" s="56">
        <v>327</v>
      </c>
      <c r="BM330" s="56">
        <f t="shared" ca="1" si="287"/>
        <v>3.671698916271529</v>
      </c>
      <c r="BN330" s="56">
        <f t="shared" ca="1" si="287"/>
        <v>1.9888369129804115</v>
      </c>
      <c r="BO330" s="56">
        <f t="shared" ca="1" si="287"/>
        <v>1.2561075239876285</v>
      </c>
      <c r="BP330" s="56">
        <f t="shared" ca="1" si="287"/>
        <v>0.86785610748236131</v>
      </c>
      <c r="BQ330" s="56">
        <f t="shared" ca="1" si="287"/>
        <v>0.76371337458447808</v>
      </c>
      <c r="BR330" s="56">
        <f t="shared" ca="1" si="287"/>
        <v>0.76371337458447808</v>
      </c>
      <c r="BS330" s="56">
        <f t="shared" ca="1" si="287"/>
        <v>0.76371337458447808</v>
      </c>
      <c r="BT330" s="56">
        <f t="shared" ca="1" si="287"/>
        <v>0.76371337458447808</v>
      </c>
      <c r="BU330" s="56">
        <f t="shared" ca="1" si="287"/>
        <v>0.76371337458447808</v>
      </c>
      <c r="BV330" s="56">
        <f t="shared" ca="1" si="287"/>
        <v>0.76371337458447808</v>
      </c>
      <c r="BW330" s="56">
        <f t="shared" ca="1" si="287"/>
        <v>0.76371337458447808</v>
      </c>
      <c r="BX330" s="56">
        <f t="shared" ca="1" si="287"/>
        <v>1.5274267491689562</v>
      </c>
      <c r="BY330" s="56">
        <f t="shared" ca="1" si="287"/>
        <v>2.2911401237534337</v>
      </c>
      <c r="BZ330" s="56">
        <f t="shared" ca="1" si="287"/>
        <v>3.8185668729223901</v>
      </c>
      <c r="CA330" s="82">
        <f t="shared" ca="1" si="247"/>
        <v>7.6371337458447801</v>
      </c>
      <c r="CB330" s="82">
        <f t="shared" ca="1" si="247"/>
        <v>15.27426749168956</v>
      </c>
      <c r="CC330" s="82">
        <f t="shared" ca="1" si="247"/>
        <v>30.54853498337912</v>
      </c>
      <c r="CD330" s="82">
        <f t="shared" ca="1" si="247"/>
        <v>61.097069966758241</v>
      </c>
      <c r="CE330" s="56">
        <f t="shared" ca="1" si="288"/>
        <v>0.38042834457746721</v>
      </c>
      <c r="CF330" s="56">
        <f t="shared" ca="1" si="288"/>
        <v>0.20606535331279474</v>
      </c>
      <c r="CG330" s="56">
        <f t="shared" ca="1" si="288"/>
        <v>0.13014653893439668</v>
      </c>
      <c r="CH330" s="56">
        <f t="shared" ca="1" si="288"/>
        <v>8.9919426900128607E-2</v>
      </c>
      <c r="CI330" s="56">
        <f t="shared" ca="1" si="288"/>
        <v>7.9129095672113181E-2</v>
      </c>
      <c r="CJ330" s="56">
        <f t="shared" ca="1" si="288"/>
        <v>7.9129095672113181E-2</v>
      </c>
      <c r="CK330" s="56">
        <f t="shared" ca="1" si="288"/>
        <v>7.9129095672113181E-2</v>
      </c>
      <c r="CL330" s="56">
        <f t="shared" ca="1" si="288"/>
        <v>7.9129095672113181E-2</v>
      </c>
      <c r="CM330" s="56">
        <f t="shared" ca="1" si="288"/>
        <v>7.9129095672113181E-2</v>
      </c>
      <c r="CN330" s="56">
        <f t="shared" ca="1" si="288"/>
        <v>7.9129095672113181E-2</v>
      </c>
      <c r="CO330" s="56">
        <f t="shared" ca="1" si="288"/>
        <v>7.9129095672113181E-2</v>
      </c>
      <c r="CP330" s="56">
        <f t="shared" ca="1" si="288"/>
        <v>0.15825819134422636</v>
      </c>
      <c r="CQ330" s="56">
        <f t="shared" ca="1" si="288"/>
        <v>0.23738728701633954</v>
      </c>
      <c r="CR330" s="56">
        <f t="shared" ca="1" si="288"/>
        <v>0.39564547836056596</v>
      </c>
      <c r="CS330" s="82">
        <f t="shared" ca="1" si="249"/>
        <v>0.79129095672113192</v>
      </c>
      <c r="CT330" s="82">
        <f t="shared" ca="1" si="249"/>
        <v>1.5825819134422638</v>
      </c>
      <c r="CU330" s="82">
        <f t="shared" ca="1" si="249"/>
        <v>3.1651638268845277</v>
      </c>
      <c r="CV330" s="82">
        <f t="shared" ca="1" si="249"/>
        <v>6.3303276537690554</v>
      </c>
      <c r="CW330" s="56">
        <f t="shared" ca="1" si="289"/>
        <v>0.20628265650299993</v>
      </c>
      <c r="CX330" s="56">
        <f t="shared" ca="1" si="289"/>
        <v>0.11173643893912495</v>
      </c>
      <c r="CY330" s="56">
        <f t="shared" ca="1" si="289"/>
        <v>7.0570382487868399E-2</v>
      </c>
      <c r="CZ330" s="56">
        <f t="shared" ca="1" si="289"/>
        <v>4.8757718809799976E-2</v>
      </c>
      <c r="DA330" s="56">
        <f t="shared" ca="1" si="289"/>
        <v>4.290679255262398E-2</v>
      </c>
      <c r="DB330" s="56">
        <f t="shared" ca="1" si="289"/>
        <v>4.290679255262398E-2</v>
      </c>
      <c r="DC330" s="56">
        <f t="shared" ca="1" si="289"/>
        <v>4.290679255262398E-2</v>
      </c>
      <c r="DD330" s="56">
        <f t="shared" ca="1" si="289"/>
        <v>4.290679255262398E-2</v>
      </c>
      <c r="DE330" s="56">
        <f t="shared" ca="1" si="289"/>
        <v>4.290679255262398E-2</v>
      </c>
      <c r="DF330" s="56">
        <f t="shared" ca="1" si="289"/>
        <v>4.290679255262398E-2</v>
      </c>
      <c r="DG330" s="56">
        <f t="shared" ca="1" si="289"/>
        <v>4.290679255262398E-2</v>
      </c>
      <c r="DH330" s="56">
        <f t="shared" ca="1" si="289"/>
        <v>8.5813585105247961E-2</v>
      </c>
      <c r="DI330" s="56">
        <f t="shared" ca="1" si="289"/>
        <v>0.12872037765787195</v>
      </c>
      <c r="DJ330" s="56">
        <f t="shared" ca="1" si="289"/>
        <v>0.21453396276311992</v>
      </c>
      <c r="DK330" s="82">
        <f t="shared" ca="1" si="251"/>
        <v>0.42906792552623985</v>
      </c>
      <c r="DL330" s="82">
        <f t="shared" ca="1" si="251"/>
        <v>0.85813585105247969</v>
      </c>
      <c r="DM330" s="82">
        <f t="shared" ca="1" si="251"/>
        <v>1.7162717021049594</v>
      </c>
      <c r="DN330" s="82">
        <f t="shared" ca="1" si="251"/>
        <v>3.4325434042099188</v>
      </c>
      <c r="DO330" s="56">
        <f t="shared" ca="1" si="290"/>
        <v>6.2639219804388482E-2</v>
      </c>
      <c r="DP330" s="56">
        <f t="shared" ca="1" si="290"/>
        <v>3.3929577394043758E-2</v>
      </c>
      <c r="DQ330" s="56">
        <f t="shared" ca="1" si="290"/>
        <v>2.1429206775185533E-2</v>
      </c>
      <c r="DR330" s="56">
        <f t="shared" ca="1" si="290"/>
        <v>1.4805633771946365E-2</v>
      </c>
      <c r="DS330" s="56">
        <f t="shared" ca="1" si="290"/>
        <v>1.3028957719312803E-2</v>
      </c>
      <c r="DT330" s="56">
        <f t="shared" ca="1" si="290"/>
        <v>1.3028957719312803E-2</v>
      </c>
      <c r="DU330" s="56">
        <f t="shared" ca="1" si="290"/>
        <v>1.3028957719312803E-2</v>
      </c>
      <c r="DV330" s="56">
        <f t="shared" ca="1" si="290"/>
        <v>1.3028957719312803E-2</v>
      </c>
      <c r="DW330" s="56">
        <f t="shared" ca="1" si="290"/>
        <v>1.3028957719312803E-2</v>
      </c>
      <c r="DX330" s="56">
        <f t="shared" ca="1" si="290"/>
        <v>1.3028957719312803E-2</v>
      </c>
      <c r="DY330" s="56">
        <f t="shared" ca="1" si="290"/>
        <v>1.3028957719312803E-2</v>
      </c>
      <c r="DZ330" s="56">
        <f t="shared" ca="1" si="290"/>
        <v>2.6057915438625606E-2</v>
      </c>
      <c r="EA330" s="56">
        <f t="shared" ca="1" si="290"/>
        <v>3.90868731579384E-2</v>
      </c>
      <c r="EB330" s="56">
        <f t="shared" ca="1" si="290"/>
        <v>6.5144788596564016E-2</v>
      </c>
      <c r="EC330" s="82">
        <f t="shared" ca="1" si="255"/>
        <v>0.13028957719312803</v>
      </c>
      <c r="ED330" s="82">
        <f t="shared" ca="1" si="255"/>
        <v>0.26057915438625606</v>
      </c>
      <c r="EE330" s="82">
        <f t="shared" ca="1" si="255"/>
        <v>0.52115830877251212</v>
      </c>
      <c r="EF330" s="82">
        <f t="shared" ca="1" si="255"/>
        <v>1.0423166175450242</v>
      </c>
      <c r="EG330" s="56">
        <f t="shared" ca="1" si="291"/>
        <v>1.812425488722717E-2</v>
      </c>
      <c r="EH330" s="56">
        <f t="shared" ca="1" si="291"/>
        <v>9.8173047305813842E-3</v>
      </c>
      <c r="EI330" s="56">
        <f t="shared" ca="1" si="291"/>
        <v>6.200402987735611E-3</v>
      </c>
      <c r="EJ330" s="56">
        <f t="shared" ca="1" si="291"/>
        <v>4.2839147915264214E-3</v>
      </c>
      <c r="EK330" s="56">
        <f t="shared" ca="1" si="291"/>
        <v>3.7698450165432511E-3</v>
      </c>
      <c r="EL330" s="56">
        <f t="shared" ca="1" si="291"/>
        <v>3.7698450165432511E-3</v>
      </c>
      <c r="EM330" s="56">
        <f t="shared" ca="1" si="291"/>
        <v>3.7698450165432511E-3</v>
      </c>
      <c r="EN330" s="56">
        <f t="shared" ca="1" si="291"/>
        <v>3.7698450165432511E-3</v>
      </c>
      <c r="EO330" s="56">
        <f t="shared" ca="1" si="291"/>
        <v>3.7698450165432511E-3</v>
      </c>
      <c r="EP330" s="56">
        <f t="shared" ca="1" si="291"/>
        <v>3.7698450165432511E-3</v>
      </c>
      <c r="EQ330" s="56">
        <f t="shared" ca="1" si="291"/>
        <v>3.7698450165432511E-3</v>
      </c>
      <c r="ER330" s="56">
        <f t="shared" ca="1" si="291"/>
        <v>7.5396900330865022E-3</v>
      </c>
      <c r="ES330" s="56">
        <f t="shared" ca="1" si="291"/>
        <v>1.1309535049629752E-2</v>
      </c>
      <c r="ET330" s="56">
        <f t="shared" ca="1" si="291"/>
        <v>1.8849225082716258E-2</v>
      </c>
      <c r="EU330" s="82">
        <f t="shared" ca="1" si="256"/>
        <v>3.7698450165432516E-2</v>
      </c>
      <c r="EV330" s="82">
        <f t="shared" ca="1" si="256"/>
        <v>7.5396900330865033E-2</v>
      </c>
      <c r="EW330" s="82">
        <f t="shared" ca="1" si="256"/>
        <v>0.15079380066173007</v>
      </c>
      <c r="EX330" s="82">
        <f t="shared" ca="1" si="256"/>
        <v>0.30158760132346013</v>
      </c>
    </row>
    <row r="331" spans="19:154" x14ac:dyDescent="0.15">
      <c r="S331" s="56">
        <v>328</v>
      </c>
      <c r="T331" s="40">
        <f>引用信息!W350</f>
        <v>85.868283485253357</v>
      </c>
      <c r="U331" s="40">
        <f>引用信息!X350</f>
        <v>6.1083176920038174</v>
      </c>
      <c r="V331" s="40">
        <f>引用信息!Y350</f>
        <v>2.4386241763124987</v>
      </c>
      <c r="W331" s="40">
        <f>引用信息!Z350</f>
        <v>0.65423333195106226</v>
      </c>
      <c r="X331" s="40">
        <f>引用信息!AA350</f>
        <v>0.18929820168625769</v>
      </c>
      <c r="Y331" s="37">
        <f>IF(INT(求节点($J$4:$J$21,$I$4:$I$21,节奏总纲!AD331))&gt;$I$21,$I$21,INT(求节点($J$4:$J$21,$I$4:$I$21,节奏总纲!AD331)))</f>
        <v>18</v>
      </c>
      <c r="Z331" s="37">
        <f>IF(INT(求节点($J$4:$J$21,$I$4:$I$21,节奏总纲!AE331))&gt;$I$21,$I$21,INT(求节点($J$4:$J$21,$I$4:$I$21,节奏总纲!AE331)))</f>
        <v>18</v>
      </c>
      <c r="AA331" s="37">
        <f>IF(INT(求节点($J$4:$J$21,$I$4:$I$21,节奏总纲!AF331))&gt;$I$21,$I$21,INT(求节点($J$4:$J$21,$I$4:$I$21,节奏总纲!AF331)))</f>
        <v>18</v>
      </c>
      <c r="AB331" s="37">
        <f>IF(INT(求节点($J$4:$J$21,$I$4:$I$21,节奏总纲!AG331))&gt;$I$21,$I$21,INT(求节点($J$4:$J$21,$I$4:$I$21,节奏总纲!AG331)))</f>
        <v>18</v>
      </c>
      <c r="AC331" s="37">
        <f>IF(INT(求节点($J$4:$J$21,$I$4:$I$21,节奏总纲!AH331))&gt;$I$21,$I$21,INT(求节点($J$4:$J$21,$I$4:$I$21,节奏总纲!AH331)))</f>
        <v>18</v>
      </c>
      <c r="AD331" s="56">
        <f>('[2]功能-行军令'!F$7+'[2]功能-行军令'!F$14+24*60/'[2]功能-行军令'!$F$18)*'[2]功能-行军令'!$AJ$7</f>
        <v>27.599999999999998</v>
      </c>
      <c r="AE331" s="56">
        <f>('[2]功能-行军令'!G$7+'[2]功能-行军令'!G$14+24*60/'[2]功能-行军令'!$F$18)*'[2]功能-行军令'!$AJ$7</f>
        <v>40.199999999999996</v>
      </c>
      <c r="AF331" s="56">
        <f>('[2]功能-行军令'!H$7+'[2]功能-行军令'!H$14+24*60/'[2]功能-行军令'!$F$18)*'[2]功能-行军令'!$AJ$7</f>
        <v>54.6</v>
      </c>
      <c r="AG331" s="56">
        <f>('[2]功能-行军令'!I$7+'[2]功能-行军令'!I$14+24*60/'[2]功能-行军令'!$F$18)*'[2]功能-行军令'!$AJ$7</f>
        <v>61.8</v>
      </c>
      <c r="AH331" s="56">
        <f>('[2]功能-行军令'!J$7+'[2]功能-行军令'!J$14+24*60/'[2]功能-行军令'!$F$18)*'[2]功能-行军令'!$AJ$7</f>
        <v>61.8</v>
      </c>
      <c r="AI331" s="56"/>
      <c r="AK331" s="56"/>
      <c r="AL331" s="56">
        <v>328</v>
      </c>
      <c r="AM331" s="28">
        <f t="shared" ca="1" si="292"/>
        <v>4.3089201911030699</v>
      </c>
      <c r="AN331" s="28">
        <f t="shared" ca="1" si="292"/>
        <v>2.3339984368474957</v>
      </c>
      <c r="AO331" s="28">
        <f t="shared" ca="1" si="292"/>
        <v>1.4741042759036815</v>
      </c>
      <c r="AP331" s="28">
        <f t="shared" ca="1" si="292"/>
        <v>1.0184720451698162</v>
      </c>
      <c r="AQ331" s="28">
        <f t="shared" ca="1" si="292"/>
        <v>0.89625539974943835</v>
      </c>
      <c r="AR331" s="28">
        <f t="shared" ca="1" si="292"/>
        <v>0.89625539974943835</v>
      </c>
      <c r="AS331" s="28">
        <f t="shared" ca="1" si="292"/>
        <v>0.89625539974943835</v>
      </c>
      <c r="AT331" s="28">
        <f t="shared" ca="1" si="292"/>
        <v>0.89625539974943835</v>
      </c>
      <c r="AU331" s="28">
        <f t="shared" ca="1" si="293"/>
        <v>0.89625539974943835</v>
      </c>
      <c r="AV331" s="28">
        <f t="shared" ca="1" si="294"/>
        <v>0.89625539974943835</v>
      </c>
      <c r="AW331" s="28">
        <f t="shared" ca="1" si="294"/>
        <v>0.89625539974943835</v>
      </c>
      <c r="AX331" s="28">
        <f t="shared" ca="1" si="294"/>
        <v>1.7925107994988767</v>
      </c>
      <c r="AY331" s="28">
        <f t="shared" ca="1" si="294"/>
        <v>2.6887661992483145</v>
      </c>
      <c r="AZ331" s="28">
        <f t="shared" ca="1" si="294"/>
        <v>4.4812769987471901</v>
      </c>
      <c r="BA331" s="28">
        <f t="shared" ca="1" si="245"/>
        <v>8.9625539974943802</v>
      </c>
      <c r="BB331" s="28">
        <f t="shared" ca="1" si="245"/>
        <v>17.92510799498876</v>
      </c>
      <c r="BC331" s="28">
        <f t="shared" ca="1" si="245"/>
        <v>35.850215989977521</v>
      </c>
      <c r="BD331" s="28">
        <f t="shared" ca="1" si="245"/>
        <v>71.700431979955042</v>
      </c>
      <c r="BE331" s="28"/>
      <c r="BF331" s="28">
        <f t="shared" ca="1" si="295"/>
        <v>158.81014670718019</v>
      </c>
      <c r="BG331" s="28"/>
      <c r="BI331" s="28"/>
      <c r="BJ331" s="28"/>
      <c r="BK331" s="28"/>
      <c r="BL331" s="56">
        <v>328</v>
      </c>
      <c r="BM331" s="56">
        <f t="shared" ca="1" si="287"/>
        <v>3.6460994218353733</v>
      </c>
      <c r="BN331" s="56">
        <f t="shared" ca="1" si="287"/>
        <v>1.9749705201608272</v>
      </c>
      <c r="BO331" s="56">
        <f t="shared" ca="1" si="287"/>
        <v>1.2473498022068383</v>
      </c>
      <c r="BP331" s="56">
        <f t="shared" ca="1" si="287"/>
        <v>0.8618053178883609</v>
      </c>
      <c r="BQ331" s="56">
        <f t="shared" ca="1" si="287"/>
        <v>0.75838867974175761</v>
      </c>
      <c r="BR331" s="56">
        <f t="shared" ca="1" si="287"/>
        <v>0.75838867974175761</v>
      </c>
      <c r="BS331" s="56">
        <f t="shared" ca="1" si="287"/>
        <v>0.75838867974175761</v>
      </c>
      <c r="BT331" s="56">
        <f t="shared" ca="1" si="287"/>
        <v>0.75838867974175761</v>
      </c>
      <c r="BU331" s="56">
        <f t="shared" ca="1" si="287"/>
        <v>0.75838867974175761</v>
      </c>
      <c r="BV331" s="56">
        <f t="shared" ca="1" si="287"/>
        <v>0.75838867974175761</v>
      </c>
      <c r="BW331" s="56">
        <f t="shared" ca="1" si="287"/>
        <v>0.75838867974175761</v>
      </c>
      <c r="BX331" s="56">
        <f t="shared" ca="1" si="287"/>
        <v>1.5167773594835152</v>
      </c>
      <c r="BY331" s="56">
        <f t="shared" ca="1" si="287"/>
        <v>2.2751660392252728</v>
      </c>
      <c r="BZ331" s="56">
        <f t="shared" ca="1" si="287"/>
        <v>3.7919433987087876</v>
      </c>
      <c r="CA331" s="82">
        <f t="shared" ca="1" si="247"/>
        <v>7.5838867974175752</v>
      </c>
      <c r="CB331" s="82">
        <f t="shared" ca="1" si="247"/>
        <v>15.16777359483515</v>
      </c>
      <c r="CC331" s="82">
        <f t="shared" ca="1" si="247"/>
        <v>30.335547189670301</v>
      </c>
      <c r="CD331" s="82">
        <f t="shared" ca="1" si="247"/>
        <v>60.671094379340602</v>
      </c>
      <c r="CE331" s="56">
        <f t="shared" ca="1" si="288"/>
        <v>0.37777595572085143</v>
      </c>
      <c r="CF331" s="56">
        <f t="shared" ca="1" si="288"/>
        <v>0.20462864268212785</v>
      </c>
      <c r="CG331" s="56">
        <f t="shared" ca="1" si="288"/>
        <v>0.12923914274660706</v>
      </c>
      <c r="CH331" s="56">
        <f t="shared" ca="1" si="288"/>
        <v>8.9292498624928496E-2</v>
      </c>
      <c r="CI331" s="56">
        <f t="shared" ca="1" si="288"/>
        <v>7.8577398789937095E-2</v>
      </c>
      <c r="CJ331" s="56">
        <f t="shared" ca="1" si="288"/>
        <v>7.8577398789937095E-2</v>
      </c>
      <c r="CK331" s="56">
        <f t="shared" ca="1" si="288"/>
        <v>7.8577398789937095E-2</v>
      </c>
      <c r="CL331" s="56">
        <f t="shared" ca="1" si="288"/>
        <v>7.8577398789937095E-2</v>
      </c>
      <c r="CM331" s="56">
        <f t="shared" ca="1" si="288"/>
        <v>7.8577398789937095E-2</v>
      </c>
      <c r="CN331" s="56">
        <f t="shared" ca="1" si="288"/>
        <v>7.8577398789937095E-2</v>
      </c>
      <c r="CO331" s="56">
        <f t="shared" ca="1" si="288"/>
        <v>7.8577398789937095E-2</v>
      </c>
      <c r="CP331" s="56">
        <f t="shared" ca="1" si="288"/>
        <v>0.15715479757987419</v>
      </c>
      <c r="CQ331" s="56">
        <f t="shared" ca="1" si="288"/>
        <v>0.2357321963698113</v>
      </c>
      <c r="CR331" s="56">
        <f t="shared" ca="1" si="288"/>
        <v>0.39288699394968551</v>
      </c>
      <c r="CS331" s="82">
        <f t="shared" ca="1" si="249"/>
        <v>0.78577398789937103</v>
      </c>
      <c r="CT331" s="82">
        <f t="shared" ca="1" si="249"/>
        <v>1.5715479757987421</v>
      </c>
      <c r="CU331" s="82">
        <f t="shared" ca="1" si="249"/>
        <v>3.1430959515974841</v>
      </c>
      <c r="CV331" s="82">
        <f t="shared" ca="1" si="249"/>
        <v>6.2861919031949682</v>
      </c>
      <c r="CW331" s="56">
        <f t="shared" ca="1" si="289"/>
        <v>0.20484443081024989</v>
      </c>
      <c r="CX331" s="56">
        <f t="shared" ca="1" si="289"/>
        <v>0.1109574000222187</v>
      </c>
      <c r="CY331" s="56">
        <f t="shared" ca="1" si="289"/>
        <v>7.0078357908769706E-2</v>
      </c>
      <c r="CZ331" s="56">
        <f t="shared" ca="1" si="289"/>
        <v>4.8417774555149971E-2</v>
      </c>
      <c r="DA331" s="56">
        <f t="shared" ca="1" si="289"/>
        <v>4.2607641608531976E-2</v>
      </c>
      <c r="DB331" s="56">
        <f t="shared" ca="1" si="289"/>
        <v>4.2607641608531976E-2</v>
      </c>
      <c r="DC331" s="56">
        <f t="shared" ca="1" si="289"/>
        <v>4.2607641608531976E-2</v>
      </c>
      <c r="DD331" s="56">
        <f t="shared" ca="1" si="289"/>
        <v>4.2607641608531976E-2</v>
      </c>
      <c r="DE331" s="56">
        <f t="shared" ca="1" si="289"/>
        <v>4.2607641608531976E-2</v>
      </c>
      <c r="DF331" s="56">
        <f t="shared" ca="1" si="289"/>
        <v>4.2607641608531976E-2</v>
      </c>
      <c r="DG331" s="56">
        <f t="shared" ca="1" si="289"/>
        <v>4.2607641608531976E-2</v>
      </c>
      <c r="DH331" s="56">
        <f t="shared" ca="1" si="289"/>
        <v>8.5215283217063953E-2</v>
      </c>
      <c r="DI331" s="56">
        <f t="shared" ca="1" si="289"/>
        <v>0.12782292482559593</v>
      </c>
      <c r="DJ331" s="56">
        <f t="shared" ca="1" si="289"/>
        <v>0.21303820804265991</v>
      </c>
      <c r="DK331" s="82">
        <f t="shared" ca="1" si="251"/>
        <v>0.42607641608531982</v>
      </c>
      <c r="DL331" s="82">
        <f t="shared" ca="1" si="251"/>
        <v>0.85215283217063964</v>
      </c>
      <c r="DM331" s="82">
        <f t="shared" ca="1" si="251"/>
        <v>1.7043056643412793</v>
      </c>
      <c r="DN331" s="82">
        <f t="shared" ca="1" si="251"/>
        <v>3.4086113286825586</v>
      </c>
      <c r="DO331" s="56">
        <f t="shared" ca="1" si="290"/>
        <v>6.2202492176270226E-2</v>
      </c>
      <c r="DP331" s="56">
        <f t="shared" ca="1" si="290"/>
        <v>3.3693016595479706E-2</v>
      </c>
      <c r="DQ331" s="56">
        <f t="shared" ca="1" si="290"/>
        <v>2.1279799955039813E-2</v>
      </c>
      <c r="DR331" s="56">
        <f t="shared" ca="1" si="290"/>
        <v>1.4702407241663868E-2</v>
      </c>
      <c r="DS331" s="56">
        <f t="shared" ca="1" si="290"/>
        <v>1.2938118372664207E-2</v>
      </c>
      <c r="DT331" s="56">
        <f t="shared" ca="1" si="290"/>
        <v>1.2938118372664207E-2</v>
      </c>
      <c r="DU331" s="56">
        <f t="shared" ca="1" si="290"/>
        <v>1.2938118372664207E-2</v>
      </c>
      <c r="DV331" s="56">
        <f t="shared" ca="1" si="290"/>
        <v>1.2938118372664207E-2</v>
      </c>
      <c r="DW331" s="56">
        <f t="shared" ca="1" si="290"/>
        <v>1.2938118372664207E-2</v>
      </c>
      <c r="DX331" s="56">
        <f t="shared" ca="1" si="290"/>
        <v>1.2938118372664207E-2</v>
      </c>
      <c r="DY331" s="56">
        <f t="shared" ca="1" si="290"/>
        <v>1.2938118372664207E-2</v>
      </c>
      <c r="DZ331" s="56">
        <f t="shared" ca="1" si="290"/>
        <v>2.5876236745328414E-2</v>
      </c>
      <c r="EA331" s="56">
        <f t="shared" ca="1" si="290"/>
        <v>3.8814355117992617E-2</v>
      </c>
      <c r="EB331" s="56">
        <f t="shared" ca="1" si="290"/>
        <v>6.4690591863321031E-2</v>
      </c>
      <c r="EC331" s="82">
        <f t="shared" ca="1" si="255"/>
        <v>0.12938118372664206</v>
      </c>
      <c r="ED331" s="82">
        <f t="shared" ca="1" si="255"/>
        <v>0.25876236745328413</v>
      </c>
      <c r="EE331" s="82">
        <f t="shared" ca="1" si="255"/>
        <v>0.51752473490656825</v>
      </c>
      <c r="EF331" s="82">
        <f t="shared" ca="1" si="255"/>
        <v>1.0350494698131365</v>
      </c>
      <c r="EG331" s="56">
        <f t="shared" ca="1" si="291"/>
        <v>1.7997890560324192E-2</v>
      </c>
      <c r="EH331" s="56">
        <f t="shared" ca="1" si="291"/>
        <v>9.7488573868422714E-3</v>
      </c>
      <c r="EI331" s="56">
        <f t="shared" ca="1" si="291"/>
        <v>6.1571730864266976E-3</v>
      </c>
      <c r="EJ331" s="56">
        <f t="shared" ca="1" si="291"/>
        <v>4.2540468597129901E-3</v>
      </c>
      <c r="EK331" s="56">
        <f t="shared" ca="1" si="291"/>
        <v>3.7435612365474321E-3</v>
      </c>
      <c r="EL331" s="56">
        <f t="shared" ca="1" si="291"/>
        <v>3.7435612365474321E-3</v>
      </c>
      <c r="EM331" s="56">
        <f t="shared" ca="1" si="291"/>
        <v>3.7435612365474321E-3</v>
      </c>
      <c r="EN331" s="56">
        <f t="shared" ca="1" si="291"/>
        <v>3.7435612365474321E-3</v>
      </c>
      <c r="EO331" s="56">
        <f t="shared" ca="1" si="291"/>
        <v>3.7435612365474321E-3</v>
      </c>
      <c r="EP331" s="56">
        <f t="shared" ca="1" si="291"/>
        <v>3.7435612365474321E-3</v>
      </c>
      <c r="EQ331" s="56">
        <f t="shared" ca="1" si="291"/>
        <v>3.7435612365474321E-3</v>
      </c>
      <c r="ER331" s="56">
        <f t="shared" ca="1" si="291"/>
        <v>7.4871224730948642E-3</v>
      </c>
      <c r="ES331" s="56">
        <f t="shared" ca="1" si="291"/>
        <v>1.1230683709642296E-2</v>
      </c>
      <c r="ET331" s="56">
        <f t="shared" ca="1" si="291"/>
        <v>1.8717806182737159E-2</v>
      </c>
      <c r="EU331" s="82">
        <f t="shared" ca="1" si="256"/>
        <v>3.7435612365474318E-2</v>
      </c>
      <c r="EV331" s="82">
        <f t="shared" ca="1" si="256"/>
        <v>7.4871224730948635E-2</v>
      </c>
      <c r="EW331" s="82">
        <f t="shared" ca="1" si="256"/>
        <v>0.14974244946189727</v>
      </c>
      <c r="EX331" s="82">
        <f t="shared" ca="1" si="256"/>
        <v>0.29948489892379454</v>
      </c>
    </row>
    <row r="332" spans="19:154" x14ac:dyDescent="0.15">
      <c r="S332" s="56">
        <v>329</v>
      </c>
      <c r="T332" s="40">
        <f>引用信息!W351</f>
        <v>85.265396840923572</v>
      </c>
      <c r="U332" s="40">
        <f>引用信息!X351</f>
        <v>6.0654308075062966</v>
      </c>
      <c r="V332" s="40">
        <f>引用信息!Y351</f>
        <v>2.4215024418749986</v>
      </c>
      <c r="W332" s="40">
        <f>引用信息!Z351</f>
        <v>0.64963991838671165</v>
      </c>
      <c r="X332" s="40">
        <f>引用信息!AA351</f>
        <v>0.18796912705054672</v>
      </c>
      <c r="Y332" s="37">
        <f>IF(INT(求节点($J$4:$J$21,$I$4:$I$21,节奏总纲!AD332))&gt;$I$21,$I$21,INT(求节点($J$4:$J$21,$I$4:$I$21,节奏总纲!AD332)))</f>
        <v>18</v>
      </c>
      <c r="Z332" s="37">
        <f>IF(INT(求节点($J$4:$J$21,$I$4:$I$21,节奏总纲!AE332))&gt;$I$21,$I$21,INT(求节点($J$4:$J$21,$I$4:$I$21,节奏总纲!AE332)))</f>
        <v>18</v>
      </c>
      <c r="AA332" s="37">
        <f>IF(INT(求节点($J$4:$J$21,$I$4:$I$21,节奏总纲!AF332))&gt;$I$21,$I$21,INT(求节点($J$4:$J$21,$I$4:$I$21,节奏总纲!AF332)))</f>
        <v>18</v>
      </c>
      <c r="AB332" s="37">
        <f>IF(INT(求节点($J$4:$J$21,$I$4:$I$21,节奏总纲!AG332))&gt;$I$21,$I$21,INT(求节点($J$4:$J$21,$I$4:$I$21,节奏总纲!AG332)))</f>
        <v>18</v>
      </c>
      <c r="AC332" s="37">
        <f>IF(INT(求节点($J$4:$J$21,$I$4:$I$21,节奏总纲!AH332))&gt;$I$21,$I$21,INT(求节点($J$4:$J$21,$I$4:$I$21,节奏总纲!AH332)))</f>
        <v>18</v>
      </c>
      <c r="AD332" s="56">
        <f>('[2]功能-行军令'!F$7+'[2]功能-行军令'!F$14+24*60/'[2]功能-行军令'!$F$18)*'[2]功能-行军令'!$AJ$7</f>
        <v>27.599999999999998</v>
      </c>
      <c r="AE332" s="56">
        <f>('[2]功能-行军令'!G$7+'[2]功能-行军令'!G$14+24*60/'[2]功能-行军令'!$F$18)*'[2]功能-行军令'!$AJ$7</f>
        <v>40.199999999999996</v>
      </c>
      <c r="AF332" s="56">
        <f>('[2]功能-行军令'!H$7+'[2]功能-行军令'!H$14+24*60/'[2]功能-行军令'!$F$18)*'[2]功能-行军令'!$AJ$7</f>
        <v>54.6</v>
      </c>
      <c r="AG332" s="56">
        <f>('[2]功能-行军令'!I$7+'[2]功能-行军令'!I$14+24*60/'[2]功能-行军令'!$F$18)*'[2]功能-行军令'!$AJ$7</f>
        <v>61.8</v>
      </c>
      <c r="AH332" s="56">
        <f>('[2]功能-行军令'!J$7+'[2]功能-行军令'!J$14+24*60/'[2]功能-行军令'!$F$18)*'[2]功能-行军令'!$AJ$7</f>
        <v>61.8</v>
      </c>
      <c r="AI332" s="56"/>
      <c r="AK332" s="56"/>
      <c r="AL332" s="56">
        <v>329</v>
      </c>
      <c r="AM332" s="28">
        <f t="shared" ca="1" si="292"/>
        <v>4.2786669901625238</v>
      </c>
      <c r="AN332" s="28">
        <f t="shared" ca="1" si="292"/>
        <v>2.317611286338034</v>
      </c>
      <c r="AO332" s="28">
        <f t="shared" ca="1" si="292"/>
        <v>1.4637544966345479</v>
      </c>
      <c r="AP332" s="28">
        <f t="shared" ca="1" si="292"/>
        <v>1.0113212885838692</v>
      </c>
      <c r="AQ332" s="28">
        <f t="shared" ca="1" si="292"/>
        <v>0.8899627339538051</v>
      </c>
      <c r="AR332" s="28">
        <f t="shared" ca="1" si="292"/>
        <v>0.8899627339538051</v>
      </c>
      <c r="AS332" s="28">
        <f t="shared" ca="1" si="292"/>
        <v>0.8899627339538051</v>
      </c>
      <c r="AT332" s="28">
        <f t="shared" ca="1" si="292"/>
        <v>0.8899627339538051</v>
      </c>
      <c r="AU332" s="28">
        <f t="shared" ca="1" si="293"/>
        <v>0.8899627339538051</v>
      </c>
      <c r="AV332" s="28">
        <f t="shared" ca="1" si="294"/>
        <v>0.8899627339538051</v>
      </c>
      <c r="AW332" s="28">
        <f t="shared" ca="1" si="294"/>
        <v>0.8899627339538051</v>
      </c>
      <c r="AX332" s="28">
        <f t="shared" ca="1" si="294"/>
        <v>1.7799254679076102</v>
      </c>
      <c r="AY332" s="28">
        <f t="shared" ca="1" si="294"/>
        <v>2.6698882018614154</v>
      </c>
      <c r="AZ332" s="28">
        <f t="shared" ca="1" si="294"/>
        <v>4.4498136697690258</v>
      </c>
      <c r="BA332" s="28">
        <f t="shared" ca="1" si="245"/>
        <v>8.8996273395380516</v>
      </c>
      <c r="BB332" s="28">
        <f t="shared" ca="1" si="245"/>
        <v>17.799254679076103</v>
      </c>
      <c r="BC332" s="28">
        <f t="shared" ca="1" si="245"/>
        <v>35.598509358152207</v>
      </c>
      <c r="BD332" s="28">
        <f t="shared" ca="1" si="245"/>
        <v>71.197018716304413</v>
      </c>
      <c r="BE332" s="28"/>
      <c r="BF332" s="28">
        <f t="shared" ca="1" si="295"/>
        <v>157.69513063200441</v>
      </c>
      <c r="BG332" s="28"/>
      <c r="BI332" s="28"/>
      <c r="BJ332" s="28"/>
      <c r="BK332" s="28"/>
      <c r="BL332" s="56">
        <v>329</v>
      </c>
      <c r="BM332" s="56">
        <f t="shared" ca="1" si="287"/>
        <v>3.6204999273992158</v>
      </c>
      <c r="BN332" s="56">
        <f t="shared" ca="1" si="287"/>
        <v>1.961104127341242</v>
      </c>
      <c r="BO332" s="56">
        <f t="shared" ca="1" si="287"/>
        <v>1.2385920804260475</v>
      </c>
      <c r="BP332" s="56">
        <f t="shared" ca="1" si="287"/>
        <v>0.85575452829435994</v>
      </c>
      <c r="BQ332" s="56">
        <f t="shared" ca="1" si="287"/>
        <v>0.75306398489903692</v>
      </c>
      <c r="BR332" s="56">
        <f t="shared" ca="1" si="287"/>
        <v>0.75306398489903692</v>
      </c>
      <c r="BS332" s="56">
        <f t="shared" ca="1" si="287"/>
        <v>0.75306398489903692</v>
      </c>
      <c r="BT332" s="56">
        <f t="shared" ca="1" si="287"/>
        <v>0.75306398489903692</v>
      </c>
      <c r="BU332" s="56">
        <f t="shared" ca="1" si="287"/>
        <v>0.75306398489903692</v>
      </c>
      <c r="BV332" s="56">
        <f t="shared" ca="1" si="287"/>
        <v>0.75306398489903692</v>
      </c>
      <c r="BW332" s="56">
        <f t="shared" ca="1" si="287"/>
        <v>0.75306398489903692</v>
      </c>
      <c r="BX332" s="56">
        <f t="shared" ca="1" si="287"/>
        <v>1.5061279697980738</v>
      </c>
      <c r="BY332" s="56">
        <f t="shared" ca="1" si="287"/>
        <v>2.2591919546971106</v>
      </c>
      <c r="BZ332" s="56">
        <f t="shared" ca="1" si="287"/>
        <v>3.7653199244951847</v>
      </c>
      <c r="CA332" s="82">
        <f t="shared" ca="1" si="247"/>
        <v>7.5306398489903694</v>
      </c>
      <c r="CB332" s="82">
        <f t="shared" ca="1" si="247"/>
        <v>15.061279697980739</v>
      </c>
      <c r="CC332" s="82">
        <f t="shared" ca="1" si="247"/>
        <v>30.122559395961478</v>
      </c>
      <c r="CD332" s="82">
        <f t="shared" ca="1" si="247"/>
        <v>60.245118791922955</v>
      </c>
      <c r="CE332" s="56">
        <f t="shared" ca="1" si="288"/>
        <v>0.37512356686423554</v>
      </c>
      <c r="CF332" s="56">
        <f t="shared" ca="1" si="288"/>
        <v>0.20319193205146091</v>
      </c>
      <c r="CG332" s="56">
        <f t="shared" ca="1" si="288"/>
        <v>0.12833174655881741</v>
      </c>
      <c r="CH332" s="56">
        <f t="shared" ca="1" si="288"/>
        <v>8.8665570349728384E-2</v>
      </c>
      <c r="CI332" s="56">
        <f t="shared" ca="1" si="288"/>
        <v>7.8025701907760994E-2</v>
      </c>
      <c r="CJ332" s="56">
        <f t="shared" ca="1" si="288"/>
        <v>7.8025701907760994E-2</v>
      </c>
      <c r="CK332" s="56">
        <f t="shared" ca="1" si="288"/>
        <v>7.8025701907760994E-2</v>
      </c>
      <c r="CL332" s="56">
        <f t="shared" ca="1" si="288"/>
        <v>7.8025701907760994E-2</v>
      </c>
      <c r="CM332" s="56">
        <f t="shared" ca="1" si="288"/>
        <v>7.8025701907760994E-2</v>
      </c>
      <c r="CN332" s="56">
        <f t="shared" ca="1" si="288"/>
        <v>7.8025701907760994E-2</v>
      </c>
      <c r="CO332" s="56">
        <f t="shared" ca="1" si="288"/>
        <v>7.8025701907760994E-2</v>
      </c>
      <c r="CP332" s="56">
        <f t="shared" ca="1" si="288"/>
        <v>0.15605140381552199</v>
      </c>
      <c r="CQ332" s="56">
        <f t="shared" ca="1" si="288"/>
        <v>0.23407710572328294</v>
      </c>
      <c r="CR332" s="56">
        <f t="shared" ca="1" si="288"/>
        <v>0.39012850953880496</v>
      </c>
      <c r="CS332" s="82">
        <f t="shared" ca="1" si="249"/>
        <v>0.78025701907760991</v>
      </c>
      <c r="CT332" s="82">
        <f t="shared" ca="1" si="249"/>
        <v>1.5605140381552198</v>
      </c>
      <c r="CU332" s="82">
        <f t="shared" ca="1" si="249"/>
        <v>3.1210280763104397</v>
      </c>
      <c r="CV332" s="82">
        <f t="shared" ca="1" si="249"/>
        <v>6.2420561526208793</v>
      </c>
      <c r="CW332" s="56">
        <f t="shared" ca="1" si="289"/>
        <v>0.20340620511749991</v>
      </c>
      <c r="CX332" s="56">
        <f t="shared" ca="1" si="289"/>
        <v>0.11017836110531244</v>
      </c>
      <c r="CY332" s="56">
        <f t="shared" ca="1" si="289"/>
        <v>6.9586333329671013E-2</v>
      </c>
      <c r="CZ332" s="56">
        <f t="shared" ca="1" si="289"/>
        <v>4.8077830300499967E-2</v>
      </c>
      <c r="DA332" s="56">
        <f t="shared" ca="1" si="289"/>
        <v>4.2308490664439979E-2</v>
      </c>
      <c r="DB332" s="56">
        <f t="shared" ca="1" si="289"/>
        <v>4.2308490664439979E-2</v>
      </c>
      <c r="DC332" s="56">
        <f t="shared" ca="1" si="289"/>
        <v>4.2308490664439979E-2</v>
      </c>
      <c r="DD332" s="56">
        <f t="shared" ca="1" si="289"/>
        <v>4.2308490664439979E-2</v>
      </c>
      <c r="DE332" s="56">
        <f t="shared" ca="1" si="289"/>
        <v>4.2308490664439979E-2</v>
      </c>
      <c r="DF332" s="56">
        <f t="shared" ca="1" si="289"/>
        <v>4.2308490664439979E-2</v>
      </c>
      <c r="DG332" s="56">
        <f t="shared" ca="1" si="289"/>
        <v>4.2308490664439979E-2</v>
      </c>
      <c r="DH332" s="56">
        <f t="shared" ca="1" si="289"/>
        <v>8.4616981328879959E-2</v>
      </c>
      <c r="DI332" s="56">
        <f t="shared" ca="1" si="289"/>
        <v>0.12692547199331994</v>
      </c>
      <c r="DJ332" s="56">
        <f t="shared" ca="1" si="289"/>
        <v>0.2115424533221999</v>
      </c>
      <c r="DK332" s="82">
        <f t="shared" ca="1" si="251"/>
        <v>0.42308490664439979</v>
      </c>
      <c r="DL332" s="82">
        <f t="shared" ca="1" si="251"/>
        <v>0.84616981328879959</v>
      </c>
      <c r="DM332" s="82">
        <f t="shared" ca="1" si="251"/>
        <v>1.6923396265775992</v>
      </c>
      <c r="DN332" s="82">
        <f t="shared" ca="1" si="251"/>
        <v>3.3846792531551984</v>
      </c>
      <c r="DO332" s="56">
        <f t="shared" ca="1" si="290"/>
        <v>6.1765764548151969E-2</v>
      </c>
      <c r="DP332" s="56">
        <f t="shared" ca="1" si="290"/>
        <v>3.3456455796915648E-2</v>
      </c>
      <c r="DQ332" s="56">
        <f t="shared" ca="1" si="290"/>
        <v>2.1130393134894093E-2</v>
      </c>
      <c r="DR332" s="56">
        <f t="shared" ca="1" si="290"/>
        <v>1.4599180711381372E-2</v>
      </c>
      <c r="DS332" s="56">
        <f t="shared" ca="1" si="290"/>
        <v>1.2847279026015609E-2</v>
      </c>
      <c r="DT332" s="56">
        <f t="shared" ca="1" si="290"/>
        <v>1.2847279026015609E-2</v>
      </c>
      <c r="DU332" s="56">
        <f t="shared" ca="1" si="290"/>
        <v>1.2847279026015609E-2</v>
      </c>
      <c r="DV332" s="56">
        <f t="shared" ca="1" si="290"/>
        <v>1.2847279026015609E-2</v>
      </c>
      <c r="DW332" s="56">
        <f t="shared" ca="1" si="290"/>
        <v>1.2847279026015609E-2</v>
      </c>
      <c r="DX332" s="56">
        <f t="shared" ca="1" si="290"/>
        <v>1.2847279026015609E-2</v>
      </c>
      <c r="DY332" s="56">
        <f t="shared" ca="1" si="290"/>
        <v>1.2847279026015609E-2</v>
      </c>
      <c r="DZ332" s="56">
        <f t="shared" ca="1" si="290"/>
        <v>2.5694558052031219E-2</v>
      </c>
      <c r="EA332" s="56">
        <f t="shared" ca="1" si="290"/>
        <v>3.8541837078046828E-2</v>
      </c>
      <c r="EB332" s="56">
        <f t="shared" ca="1" si="290"/>
        <v>6.4236395130078047E-2</v>
      </c>
      <c r="EC332" s="82">
        <f t="shared" ca="1" si="255"/>
        <v>0.12847279026015609</v>
      </c>
      <c r="ED332" s="82">
        <f t="shared" ca="1" si="255"/>
        <v>0.25694558052031219</v>
      </c>
      <c r="EE332" s="82">
        <f t="shared" ca="1" si="255"/>
        <v>0.51389116104062438</v>
      </c>
      <c r="EF332" s="82">
        <f t="shared" ca="1" si="255"/>
        <v>1.0277823220812488</v>
      </c>
      <c r="EG332" s="56">
        <f t="shared" ca="1" si="291"/>
        <v>1.7871526233421212E-2</v>
      </c>
      <c r="EH332" s="56">
        <f t="shared" ca="1" si="291"/>
        <v>9.6804100431031551E-3</v>
      </c>
      <c r="EI332" s="56">
        <f t="shared" ca="1" si="291"/>
        <v>6.1139431851177824E-3</v>
      </c>
      <c r="EJ332" s="56">
        <f t="shared" ca="1" si="291"/>
        <v>4.2241789278995587E-3</v>
      </c>
      <c r="EK332" s="56">
        <f t="shared" ca="1" si="291"/>
        <v>3.7172774565516118E-3</v>
      </c>
      <c r="EL332" s="56">
        <f t="shared" ca="1" si="291"/>
        <v>3.7172774565516118E-3</v>
      </c>
      <c r="EM332" s="56">
        <f t="shared" ca="1" si="291"/>
        <v>3.7172774565516118E-3</v>
      </c>
      <c r="EN332" s="56">
        <f t="shared" ca="1" si="291"/>
        <v>3.7172774565516118E-3</v>
      </c>
      <c r="EO332" s="56">
        <f t="shared" ca="1" si="291"/>
        <v>3.7172774565516118E-3</v>
      </c>
      <c r="EP332" s="56">
        <f t="shared" ca="1" si="291"/>
        <v>3.7172774565516118E-3</v>
      </c>
      <c r="EQ332" s="56">
        <f t="shared" ca="1" si="291"/>
        <v>3.7172774565516118E-3</v>
      </c>
      <c r="ER332" s="56">
        <f t="shared" ca="1" si="291"/>
        <v>7.4345549131032236E-3</v>
      </c>
      <c r="ES332" s="56">
        <f t="shared" ca="1" si="291"/>
        <v>1.1151832369654835E-2</v>
      </c>
      <c r="ET332" s="56">
        <f t="shared" ca="1" si="291"/>
        <v>1.8586387282758059E-2</v>
      </c>
      <c r="EU332" s="82">
        <f t="shared" ca="1" si="256"/>
        <v>3.7172774565516119E-2</v>
      </c>
      <c r="EV332" s="82">
        <f t="shared" ca="1" si="256"/>
        <v>7.4345549131032237E-2</v>
      </c>
      <c r="EW332" s="82">
        <f t="shared" ca="1" si="256"/>
        <v>0.14869109826206447</v>
      </c>
      <c r="EX332" s="82">
        <f t="shared" ca="1" si="256"/>
        <v>0.29738219652412895</v>
      </c>
    </row>
    <row r="333" spans="19:154" x14ac:dyDescent="0.15">
      <c r="S333" s="56">
        <v>330</v>
      </c>
      <c r="T333" s="40">
        <f>引用信息!W352</f>
        <v>84.768015359351537</v>
      </c>
      <c r="U333" s="40">
        <f>引用信息!X352</f>
        <v>6.0300491277958441</v>
      </c>
      <c r="V333" s="40">
        <f>引用信息!Y352</f>
        <v>2.4073770109640615</v>
      </c>
      <c r="W333" s="40">
        <f>引用信息!Z352</f>
        <v>0.64585035219612263</v>
      </c>
      <c r="X333" s="40">
        <f>引用信息!AA352</f>
        <v>0.18687264047608523</v>
      </c>
      <c r="Y333" s="37">
        <f>IF(INT(求节点($J$4:$J$21,$I$4:$I$21,节奏总纲!AD333))&gt;$I$21,$I$21,INT(求节点($J$4:$J$21,$I$4:$I$21,节奏总纲!AD333)))</f>
        <v>18</v>
      </c>
      <c r="Z333" s="37">
        <f>IF(INT(求节点($J$4:$J$21,$I$4:$I$21,节奏总纲!AE333))&gt;$I$21,$I$21,INT(求节点($J$4:$J$21,$I$4:$I$21,节奏总纲!AE333)))</f>
        <v>18</v>
      </c>
      <c r="AA333" s="37">
        <f>IF(INT(求节点($J$4:$J$21,$I$4:$I$21,节奏总纲!AF333))&gt;$I$21,$I$21,INT(求节点($J$4:$J$21,$I$4:$I$21,节奏总纲!AF333)))</f>
        <v>18</v>
      </c>
      <c r="AB333" s="37">
        <f>IF(INT(求节点($J$4:$J$21,$I$4:$I$21,节奏总纲!AG333))&gt;$I$21,$I$21,INT(求节点($J$4:$J$21,$I$4:$I$21,节奏总纲!AG333)))</f>
        <v>18</v>
      </c>
      <c r="AC333" s="37">
        <f>IF(INT(求节点($J$4:$J$21,$I$4:$I$21,节奏总纲!AH333))&gt;$I$21,$I$21,INT(求节点($J$4:$J$21,$I$4:$I$21,节奏总纲!AH333)))</f>
        <v>18</v>
      </c>
      <c r="AD333" s="56">
        <f>('[2]功能-行军令'!F$7+'[2]功能-行军令'!F$14+24*60/'[2]功能-行军令'!$F$18)*'[2]功能-行军令'!$AJ$7</f>
        <v>27.599999999999998</v>
      </c>
      <c r="AE333" s="56">
        <f>('[2]功能-行军令'!G$7+'[2]功能-行军令'!G$14+24*60/'[2]功能-行军令'!$F$18)*'[2]功能-行军令'!$AJ$7</f>
        <v>40.199999999999996</v>
      </c>
      <c r="AF333" s="56">
        <f>('[2]功能-行军令'!H$7+'[2]功能-行军令'!H$14+24*60/'[2]功能-行军令'!$F$18)*'[2]功能-行军令'!$AJ$7</f>
        <v>54.6</v>
      </c>
      <c r="AG333" s="56">
        <f>('[2]功能-行军令'!I$7+'[2]功能-行军令'!I$14+24*60/'[2]功能-行军令'!$F$18)*'[2]功能-行军令'!$AJ$7</f>
        <v>61.8</v>
      </c>
      <c r="AH333" s="56">
        <f>('[2]功能-行军令'!J$7+'[2]功能-行军令'!J$14+24*60/'[2]功能-行军令'!$F$18)*'[2]功能-行军令'!$AJ$7</f>
        <v>61.8</v>
      </c>
      <c r="AI333" s="56"/>
      <c r="AK333" s="56"/>
      <c r="AL333" s="56">
        <v>330</v>
      </c>
      <c r="AM333" s="28">
        <f t="shared" ca="1" si="292"/>
        <v>4.2537080993865768</v>
      </c>
      <c r="AN333" s="28">
        <f t="shared" ca="1" si="292"/>
        <v>2.3040918871677296</v>
      </c>
      <c r="AO333" s="28">
        <f t="shared" ca="1" si="292"/>
        <v>1.4552159287375133</v>
      </c>
      <c r="AP333" s="28">
        <f t="shared" ca="1" si="292"/>
        <v>1.0054219144004635</v>
      </c>
      <c r="AQ333" s="28">
        <f t="shared" ca="1" si="292"/>
        <v>0.88477128467240806</v>
      </c>
      <c r="AR333" s="28">
        <f t="shared" ca="1" si="292"/>
        <v>0.88477128467240806</v>
      </c>
      <c r="AS333" s="28">
        <f t="shared" ca="1" si="292"/>
        <v>0.88477128467240806</v>
      </c>
      <c r="AT333" s="28">
        <f t="shared" ca="1" si="292"/>
        <v>0.88477128467240806</v>
      </c>
      <c r="AU333" s="28">
        <f t="shared" ca="1" si="293"/>
        <v>0.88477128467240806</v>
      </c>
      <c r="AV333" s="28">
        <f t="shared" ca="1" si="294"/>
        <v>0.88477128467240806</v>
      </c>
      <c r="AW333" s="28">
        <f t="shared" ca="1" si="294"/>
        <v>0.88477128467240806</v>
      </c>
      <c r="AX333" s="28">
        <f t="shared" ca="1" si="294"/>
        <v>1.7695425693448161</v>
      </c>
      <c r="AY333" s="28">
        <f t="shared" ca="1" si="294"/>
        <v>2.6543138540172238</v>
      </c>
      <c r="AZ333" s="28">
        <f t="shared" ca="1" si="294"/>
        <v>4.4238564233620412</v>
      </c>
      <c r="BA333" s="28">
        <f t="shared" ca="1" si="245"/>
        <v>8.8477128467240824</v>
      </c>
      <c r="BB333" s="28">
        <f t="shared" ca="1" si="245"/>
        <v>17.695425693448165</v>
      </c>
      <c r="BC333" s="28">
        <f t="shared" ca="1" si="245"/>
        <v>35.39085138689633</v>
      </c>
      <c r="BD333" s="28">
        <f t="shared" ca="1" si="245"/>
        <v>70.781702773792659</v>
      </c>
      <c r="BE333" s="28"/>
      <c r="BF333" s="28">
        <f t="shared" ca="1" si="295"/>
        <v>156.77524236998445</v>
      </c>
      <c r="BG333" s="28"/>
      <c r="BI333" s="28"/>
      <c r="BJ333" s="28"/>
      <c r="BK333" s="28"/>
      <c r="BL333" s="56">
        <v>330</v>
      </c>
      <c r="BM333" s="56">
        <f t="shared" ca="1" si="287"/>
        <v>3.5993803444893877</v>
      </c>
      <c r="BN333" s="56">
        <f t="shared" ca="1" si="287"/>
        <v>1.949664353265085</v>
      </c>
      <c r="BO333" s="56">
        <f t="shared" ca="1" si="287"/>
        <v>1.2313669599568957</v>
      </c>
      <c r="BP333" s="56">
        <f t="shared" ca="1" si="287"/>
        <v>0.8507626268793097</v>
      </c>
      <c r="BQ333" s="56">
        <f t="shared" ca="1" si="287"/>
        <v>0.74867111165379263</v>
      </c>
      <c r="BR333" s="56">
        <f t="shared" ca="1" si="287"/>
        <v>0.74867111165379263</v>
      </c>
      <c r="BS333" s="56">
        <f t="shared" ca="1" si="287"/>
        <v>0.74867111165379263</v>
      </c>
      <c r="BT333" s="56">
        <f t="shared" ca="1" si="287"/>
        <v>0.74867111165379263</v>
      </c>
      <c r="BU333" s="56">
        <f t="shared" ca="1" si="287"/>
        <v>0.74867111165379263</v>
      </c>
      <c r="BV333" s="56">
        <f t="shared" ca="1" si="287"/>
        <v>0.74867111165379263</v>
      </c>
      <c r="BW333" s="56">
        <f t="shared" ca="1" si="287"/>
        <v>0.74867111165379263</v>
      </c>
      <c r="BX333" s="56">
        <f t="shared" ca="1" si="287"/>
        <v>1.4973422233075853</v>
      </c>
      <c r="BY333" s="56">
        <f t="shared" ca="1" si="287"/>
        <v>2.2460133349613778</v>
      </c>
      <c r="BZ333" s="56">
        <f t="shared" ca="1" si="287"/>
        <v>3.7433555582689637</v>
      </c>
      <c r="CA333" s="82">
        <f t="shared" ca="1" si="247"/>
        <v>7.4867111165379274</v>
      </c>
      <c r="CB333" s="82">
        <f t="shared" ca="1" si="247"/>
        <v>14.973422233075855</v>
      </c>
      <c r="CC333" s="82">
        <f t="shared" ca="1" si="247"/>
        <v>29.94684446615171</v>
      </c>
      <c r="CD333" s="82">
        <f t="shared" ca="1" si="247"/>
        <v>59.893688932303419</v>
      </c>
      <c r="CE333" s="56">
        <f t="shared" ca="1" si="288"/>
        <v>0.37293534605752759</v>
      </c>
      <c r="CF333" s="56">
        <f t="shared" ca="1" si="288"/>
        <v>0.20200664578116079</v>
      </c>
      <c r="CG333" s="56">
        <f t="shared" ca="1" si="288"/>
        <v>0.12758314470389101</v>
      </c>
      <c r="CH333" s="56">
        <f t="shared" ca="1" si="288"/>
        <v>8.8148354522688335E-2</v>
      </c>
      <c r="CI333" s="56">
        <f t="shared" ca="1" si="288"/>
        <v>7.7570551979965749E-2</v>
      </c>
      <c r="CJ333" s="56">
        <f t="shared" ca="1" si="288"/>
        <v>7.7570551979965749E-2</v>
      </c>
      <c r="CK333" s="56">
        <f t="shared" ca="1" si="288"/>
        <v>7.7570551979965749E-2</v>
      </c>
      <c r="CL333" s="56">
        <f t="shared" ca="1" si="288"/>
        <v>7.7570551979965749E-2</v>
      </c>
      <c r="CM333" s="56">
        <f t="shared" ca="1" si="288"/>
        <v>7.7570551979965749E-2</v>
      </c>
      <c r="CN333" s="56">
        <f t="shared" ca="1" si="288"/>
        <v>7.7570551979965749E-2</v>
      </c>
      <c r="CO333" s="56">
        <f t="shared" ca="1" si="288"/>
        <v>7.7570551979965749E-2</v>
      </c>
      <c r="CP333" s="56">
        <f t="shared" ca="1" si="288"/>
        <v>0.1551411039599315</v>
      </c>
      <c r="CQ333" s="56">
        <f t="shared" ca="1" si="288"/>
        <v>0.23271165593989718</v>
      </c>
      <c r="CR333" s="56">
        <f t="shared" ca="1" si="288"/>
        <v>0.3878527598998287</v>
      </c>
      <c r="CS333" s="82">
        <f t="shared" ca="1" si="249"/>
        <v>0.77570551979965741</v>
      </c>
      <c r="CT333" s="82">
        <f t="shared" ca="1" si="249"/>
        <v>1.5514110395993148</v>
      </c>
      <c r="CU333" s="82">
        <f t="shared" ca="1" si="249"/>
        <v>3.1028220791986296</v>
      </c>
      <c r="CV333" s="82">
        <f t="shared" ca="1" si="249"/>
        <v>6.2056441583972592</v>
      </c>
      <c r="CW333" s="56">
        <f t="shared" ca="1" si="289"/>
        <v>0.2022196689209812</v>
      </c>
      <c r="CX333" s="56">
        <f t="shared" ca="1" si="289"/>
        <v>0.10953565399886482</v>
      </c>
      <c r="CY333" s="56">
        <f t="shared" ca="1" si="289"/>
        <v>6.9180413051914622E-2</v>
      </c>
      <c r="CZ333" s="56">
        <f t="shared" ca="1" si="289"/>
        <v>4.779737629041373E-2</v>
      </c>
      <c r="DA333" s="56">
        <f t="shared" ca="1" si="289"/>
        <v>4.2061691135564086E-2</v>
      </c>
      <c r="DB333" s="56">
        <f t="shared" ca="1" si="289"/>
        <v>4.2061691135564086E-2</v>
      </c>
      <c r="DC333" s="56">
        <f t="shared" ca="1" si="289"/>
        <v>4.2061691135564086E-2</v>
      </c>
      <c r="DD333" s="56">
        <f t="shared" ca="1" si="289"/>
        <v>4.2061691135564086E-2</v>
      </c>
      <c r="DE333" s="56">
        <f t="shared" ca="1" si="289"/>
        <v>4.2061691135564086E-2</v>
      </c>
      <c r="DF333" s="56">
        <f t="shared" ca="1" si="289"/>
        <v>4.2061691135564086E-2</v>
      </c>
      <c r="DG333" s="56">
        <f t="shared" ca="1" si="289"/>
        <v>4.2061691135564086E-2</v>
      </c>
      <c r="DH333" s="56">
        <f t="shared" ca="1" si="289"/>
        <v>8.4123382271128172E-2</v>
      </c>
      <c r="DI333" s="56">
        <f t="shared" ca="1" si="289"/>
        <v>0.12618507340669224</v>
      </c>
      <c r="DJ333" s="56">
        <f t="shared" ca="1" si="289"/>
        <v>0.21030845567782044</v>
      </c>
      <c r="DK333" s="82">
        <f t="shared" ca="1" si="251"/>
        <v>0.42061691135564089</v>
      </c>
      <c r="DL333" s="82">
        <f t="shared" ca="1" si="251"/>
        <v>0.84123382271128178</v>
      </c>
      <c r="DM333" s="82">
        <f t="shared" ca="1" si="251"/>
        <v>1.6824676454225636</v>
      </c>
      <c r="DN333" s="82">
        <f t="shared" ca="1" si="251"/>
        <v>3.3649352908451271</v>
      </c>
      <c r="DO333" s="56">
        <f t="shared" ca="1" si="290"/>
        <v>6.1405464254954426E-2</v>
      </c>
      <c r="DP333" s="56">
        <f t="shared" ca="1" si="290"/>
        <v>3.3261293138100313E-2</v>
      </c>
      <c r="DQ333" s="56">
        <f t="shared" ca="1" si="290"/>
        <v>2.1007132508273883E-2</v>
      </c>
      <c r="DR333" s="56">
        <f t="shared" ca="1" si="290"/>
        <v>1.4514018823898318E-2</v>
      </c>
      <c r="DS333" s="56">
        <f t="shared" ca="1" si="290"/>
        <v>1.2772336565030521E-2</v>
      </c>
      <c r="DT333" s="56">
        <f t="shared" ca="1" si="290"/>
        <v>1.2772336565030521E-2</v>
      </c>
      <c r="DU333" s="56">
        <f t="shared" ca="1" si="290"/>
        <v>1.2772336565030521E-2</v>
      </c>
      <c r="DV333" s="56">
        <f t="shared" ca="1" si="290"/>
        <v>1.2772336565030521E-2</v>
      </c>
      <c r="DW333" s="56">
        <f t="shared" ca="1" si="290"/>
        <v>1.2772336565030521E-2</v>
      </c>
      <c r="DX333" s="56">
        <f t="shared" ca="1" si="290"/>
        <v>1.2772336565030521E-2</v>
      </c>
      <c r="DY333" s="56">
        <f t="shared" ca="1" si="290"/>
        <v>1.2772336565030521E-2</v>
      </c>
      <c r="DZ333" s="56">
        <f t="shared" ca="1" si="290"/>
        <v>2.5544673130061042E-2</v>
      </c>
      <c r="EA333" s="56">
        <f t="shared" ca="1" si="290"/>
        <v>3.8317009695091567E-2</v>
      </c>
      <c r="EB333" s="56">
        <f t="shared" ca="1" si="290"/>
        <v>6.3861682825152616E-2</v>
      </c>
      <c r="EC333" s="82">
        <f t="shared" ca="1" si="255"/>
        <v>0.12772336565030523</v>
      </c>
      <c r="ED333" s="82">
        <f t="shared" ca="1" si="255"/>
        <v>0.25544673130061046</v>
      </c>
      <c r="EE333" s="82">
        <f t="shared" ca="1" si="255"/>
        <v>0.51089346260122093</v>
      </c>
      <c r="EF333" s="82">
        <f t="shared" ca="1" si="255"/>
        <v>1.0217869252024419</v>
      </c>
      <c r="EG333" s="56">
        <f t="shared" ca="1" si="291"/>
        <v>1.776727566372626E-2</v>
      </c>
      <c r="EH333" s="56">
        <f t="shared" ca="1" si="291"/>
        <v>9.6239409845183897E-3</v>
      </c>
      <c r="EI333" s="56">
        <f t="shared" ca="1" si="291"/>
        <v>6.0782785165379308E-3</v>
      </c>
      <c r="EJ333" s="56">
        <f t="shared" ca="1" si="291"/>
        <v>4.1995378841534784E-3</v>
      </c>
      <c r="EK333" s="56">
        <f t="shared" ca="1" si="291"/>
        <v>3.6955933380550619E-3</v>
      </c>
      <c r="EL333" s="56">
        <f t="shared" ca="1" si="291"/>
        <v>3.6955933380550619E-3</v>
      </c>
      <c r="EM333" s="56">
        <f t="shared" ca="1" si="291"/>
        <v>3.6955933380550619E-3</v>
      </c>
      <c r="EN333" s="56">
        <f t="shared" ca="1" si="291"/>
        <v>3.6955933380550619E-3</v>
      </c>
      <c r="EO333" s="56">
        <f t="shared" ca="1" si="291"/>
        <v>3.6955933380550619E-3</v>
      </c>
      <c r="EP333" s="56">
        <f t="shared" ca="1" si="291"/>
        <v>3.6955933380550619E-3</v>
      </c>
      <c r="EQ333" s="56">
        <f t="shared" ca="1" si="291"/>
        <v>3.6955933380550619E-3</v>
      </c>
      <c r="ER333" s="56">
        <f t="shared" ca="1" si="291"/>
        <v>7.3911866761101237E-3</v>
      </c>
      <c r="ES333" s="56">
        <f t="shared" ca="1" si="291"/>
        <v>1.1086780014165184E-2</v>
      </c>
      <c r="ET333" s="56">
        <f t="shared" ca="1" si="291"/>
        <v>1.8477966690275304E-2</v>
      </c>
      <c r="EU333" s="82">
        <f t="shared" ca="1" si="256"/>
        <v>3.6955933380550608E-2</v>
      </c>
      <c r="EV333" s="82">
        <f t="shared" ca="1" si="256"/>
        <v>7.3911866761101216E-2</v>
      </c>
      <c r="EW333" s="82">
        <f t="shared" ca="1" si="256"/>
        <v>0.14782373352220243</v>
      </c>
      <c r="EX333" s="82">
        <f t="shared" ca="1" si="256"/>
        <v>0.29564746704440487</v>
      </c>
    </row>
    <row r="334" spans="19:154" x14ac:dyDescent="0.15">
      <c r="S334" s="56">
        <v>331</v>
      </c>
      <c r="T334" s="40">
        <f>引用信息!W353</f>
        <v>84.270633877779474</v>
      </c>
      <c r="U334" s="40">
        <f>引用信息!X353</f>
        <v>5.9946674480853908</v>
      </c>
      <c r="V334" s="40">
        <f>引用信息!Y353</f>
        <v>2.393251580053124</v>
      </c>
      <c r="W334" s="40">
        <f>引用信息!Z353</f>
        <v>0.6420607860055334</v>
      </c>
      <c r="X334" s="40">
        <f>引用信息!AA353</f>
        <v>0.18577615390162369</v>
      </c>
      <c r="Y334" s="37">
        <f>IF(INT(求节点($J$4:$J$21,$I$4:$I$21,节奏总纲!AD334))&gt;$I$21,$I$21,INT(求节点($J$4:$J$21,$I$4:$I$21,节奏总纲!AD334)))</f>
        <v>18</v>
      </c>
      <c r="Z334" s="37">
        <f>IF(INT(求节点($J$4:$J$21,$I$4:$I$21,节奏总纲!AE334))&gt;$I$21,$I$21,INT(求节点($J$4:$J$21,$I$4:$I$21,节奏总纲!AE334)))</f>
        <v>18</v>
      </c>
      <c r="AA334" s="37">
        <f>IF(INT(求节点($J$4:$J$21,$I$4:$I$21,节奏总纲!AF334))&gt;$I$21,$I$21,INT(求节点($J$4:$J$21,$I$4:$I$21,节奏总纲!AF334)))</f>
        <v>18</v>
      </c>
      <c r="AB334" s="37">
        <f>IF(INT(求节点($J$4:$J$21,$I$4:$I$21,节奏总纲!AG334))&gt;$I$21,$I$21,INT(求节点($J$4:$J$21,$I$4:$I$21,节奏总纲!AG334)))</f>
        <v>18</v>
      </c>
      <c r="AC334" s="37">
        <f>IF(INT(求节点($J$4:$J$21,$I$4:$I$21,节奏总纲!AH334))&gt;$I$21,$I$21,INT(求节点($J$4:$J$21,$I$4:$I$21,节奏总纲!AH334)))</f>
        <v>18</v>
      </c>
      <c r="AD334" s="56">
        <f>('[2]功能-行军令'!F$7+'[2]功能-行军令'!F$14+24*60/'[2]功能-行军令'!$F$18)*'[2]功能-行军令'!$AJ$7</f>
        <v>27.599999999999998</v>
      </c>
      <c r="AE334" s="56">
        <f>('[2]功能-行军令'!G$7+'[2]功能-行军令'!G$14+24*60/'[2]功能-行军令'!$F$18)*'[2]功能-行军令'!$AJ$7</f>
        <v>40.199999999999996</v>
      </c>
      <c r="AF334" s="56">
        <f>('[2]功能-行军令'!H$7+'[2]功能-行军令'!H$14+24*60/'[2]功能-行军令'!$F$18)*'[2]功能-行军令'!$AJ$7</f>
        <v>54.6</v>
      </c>
      <c r="AG334" s="56">
        <f>('[2]功能-行军令'!I$7+'[2]功能-行军令'!I$14+24*60/'[2]功能-行军令'!$F$18)*'[2]功能-行军令'!$AJ$7</f>
        <v>61.8</v>
      </c>
      <c r="AH334" s="56">
        <f>('[2]功能-行军令'!J$7+'[2]功能-行军令'!J$14+24*60/'[2]功能-行军令'!$F$18)*'[2]功能-行军令'!$AJ$7</f>
        <v>61.8</v>
      </c>
      <c r="AI334" s="56"/>
      <c r="AK334" s="56"/>
      <c r="AL334" s="56">
        <v>331</v>
      </c>
      <c r="AM334" s="28">
        <f t="shared" ca="1" si="292"/>
        <v>4.2287492086106298</v>
      </c>
      <c r="AN334" s="28">
        <f t="shared" ca="1" si="292"/>
        <v>2.2905724879974243</v>
      </c>
      <c r="AO334" s="28">
        <f t="shared" ca="1" si="292"/>
        <v>1.4466773608404786</v>
      </c>
      <c r="AP334" s="28">
        <f t="shared" ca="1" si="292"/>
        <v>0.99952254021705766</v>
      </c>
      <c r="AQ334" s="28">
        <f t="shared" ca="1" si="292"/>
        <v>0.87957983539101092</v>
      </c>
      <c r="AR334" s="28">
        <f t="shared" ca="1" si="292"/>
        <v>0.87957983539101092</v>
      </c>
      <c r="AS334" s="28">
        <f t="shared" ca="1" si="292"/>
        <v>0.87957983539101092</v>
      </c>
      <c r="AT334" s="28">
        <f t="shared" ca="1" si="292"/>
        <v>0.87957983539101092</v>
      </c>
      <c r="AU334" s="28">
        <f t="shared" ca="1" si="293"/>
        <v>0.87957983539101092</v>
      </c>
      <c r="AV334" s="28">
        <f t="shared" ca="1" si="294"/>
        <v>0.87957983539101092</v>
      </c>
      <c r="AW334" s="28">
        <f t="shared" ca="1" si="294"/>
        <v>0.87957983539101092</v>
      </c>
      <c r="AX334" s="28">
        <f t="shared" ca="1" si="294"/>
        <v>1.7591596707820218</v>
      </c>
      <c r="AY334" s="28">
        <f t="shared" ca="1" si="294"/>
        <v>2.6387395061730321</v>
      </c>
      <c r="AZ334" s="28">
        <f t="shared" ca="1" si="294"/>
        <v>4.3978991769550539</v>
      </c>
      <c r="BA334" s="28">
        <f t="shared" ca="1" si="245"/>
        <v>8.7957983539101079</v>
      </c>
      <c r="BB334" s="28">
        <f t="shared" ca="1" si="245"/>
        <v>17.591596707820216</v>
      </c>
      <c r="BC334" s="28">
        <f t="shared" ca="1" si="245"/>
        <v>35.183193415640432</v>
      </c>
      <c r="BD334" s="28">
        <f t="shared" ca="1" si="245"/>
        <v>70.366386831280863</v>
      </c>
      <c r="BE334" s="28"/>
      <c r="BF334" s="28">
        <f t="shared" ca="1" si="295"/>
        <v>155.85535410796439</v>
      </c>
      <c r="BG334" s="28"/>
      <c r="BI334" s="28"/>
      <c r="BJ334" s="28"/>
      <c r="BK334" s="28"/>
      <c r="BL334" s="56">
        <v>331</v>
      </c>
      <c r="BM334" s="56">
        <f t="shared" ref="BM334:BZ343" ca="1" si="296">IF(OFFSET($X$3,$S334,BM$1)&lt;BM$3,0,
OFFSET($S$3,$S334,BM$1)
*IFERROR(INDEX($K$49:$K$66,OFFSET($X$3,$S334,BM$1)-BM$3+1),0)
*OFFSET($AC$3,$S334,BM$1)
/(INDEX($D$4:$D$21,BM$3)
*INDEX($E$4:$E$21,BM$3)))</f>
        <v>3.5782607615795592</v>
      </c>
      <c r="BN334" s="56">
        <f t="shared" ca="1" si="296"/>
        <v>1.9382245791889279</v>
      </c>
      <c r="BO334" s="56">
        <f t="shared" ca="1" si="296"/>
        <v>1.2241418394877439</v>
      </c>
      <c r="BP334" s="56">
        <f t="shared" ca="1" si="296"/>
        <v>0.84577072546425935</v>
      </c>
      <c r="BQ334" s="56">
        <f t="shared" ca="1" si="296"/>
        <v>0.74427823840854834</v>
      </c>
      <c r="BR334" s="56">
        <f t="shared" ca="1" si="296"/>
        <v>0.74427823840854834</v>
      </c>
      <c r="BS334" s="56">
        <f t="shared" ca="1" si="296"/>
        <v>0.74427823840854834</v>
      </c>
      <c r="BT334" s="56">
        <f t="shared" ca="1" si="296"/>
        <v>0.74427823840854834</v>
      </c>
      <c r="BU334" s="56">
        <f t="shared" ca="1" si="296"/>
        <v>0.74427823840854834</v>
      </c>
      <c r="BV334" s="56">
        <f t="shared" ca="1" si="296"/>
        <v>0.74427823840854834</v>
      </c>
      <c r="BW334" s="56">
        <f t="shared" ca="1" si="296"/>
        <v>0.74427823840854834</v>
      </c>
      <c r="BX334" s="56">
        <f t="shared" ca="1" si="296"/>
        <v>1.4885564768170967</v>
      </c>
      <c r="BY334" s="56">
        <f t="shared" ca="1" si="296"/>
        <v>2.2328347152256445</v>
      </c>
      <c r="BZ334" s="56">
        <f t="shared" ca="1" si="296"/>
        <v>3.7213911920427414</v>
      </c>
      <c r="CA334" s="82">
        <f t="shared" ca="1" si="247"/>
        <v>7.4427823840854828</v>
      </c>
      <c r="CB334" s="82">
        <f t="shared" ca="1" si="247"/>
        <v>14.885564768170966</v>
      </c>
      <c r="CC334" s="82">
        <f t="shared" ca="1" si="247"/>
        <v>29.771129536341931</v>
      </c>
      <c r="CD334" s="82">
        <f t="shared" ca="1" si="247"/>
        <v>59.542259072683862</v>
      </c>
      <c r="CE334" s="56">
        <f t="shared" ref="CE334:CR343" ca="1" si="297">IF(OFFSET($X$3,$S334,CE$1)&lt;CE$3,0,
OFFSET($S$3,$S334,CE$1)
*IFERROR(INDEX($K$49:$K$66,OFFSET($X$3,$S334,CE$1)-CE$3+1),0)
*OFFSET($AC$3,$S334,CE$1)
/(INDEX($D$4:$D$21,CE$3)
*INDEX($E$4:$E$21,CE$3)))</f>
        <v>0.37074712525081954</v>
      </c>
      <c r="CF334" s="56">
        <f t="shared" ca="1" si="297"/>
        <v>0.20082135951086058</v>
      </c>
      <c r="CG334" s="56">
        <f t="shared" ca="1" si="297"/>
        <v>0.12683454284896459</v>
      </c>
      <c r="CH334" s="56">
        <f t="shared" ca="1" si="297"/>
        <v>8.7631138695648245E-2</v>
      </c>
      <c r="CI334" s="56">
        <f t="shared" ca="1" si="297"/>
        <v>7.7115402052170462E-2</v>
      </c>
      <c r="CJ334" s="56">
        <f t="shared" ca="1" si="297"/>
        <v>7.7115402052170462E-2</v>
      </c>
      <c r="CK334" s="56">
        <f t="shared" ca="1" si="297"/>
        <v>7.7115402052170462E-2</v>
      </c>
      <c r="CL334" s="56">
        <f t="shared" ca="1" si="297"/>
        <v>7.7115402052170462E-2</v>
      </c>
      <c r="CM334" s="56">
        <f t="shared" ca="1" si="297"/>
        <v>7.7115402052170462E-2</v>
      </c>
      <c r="CN334" s="56">
        <f t="shared" ca="1" si="297"/>
        <v>7.7115402052170462E-2</v>
      </c>
      <c r="CO334" s="56">
        <f t="shared" ca="1" si="297"/>
        <v>7.7115402052170462E-2</v>
      </c>
      <c r="CP334" s="56">
        <f t="shared" ca="1" si="297"/>
        <v>0.15423080410434092</v>
      </c>
      <c r="CQ334" s="56">
        <f t="shared" ca="1" si="297"/>
        <v>0.23134620615651139</v>
      </c>
      <c r="CR334" s="56">
        <f t="shared" ca="1" si="297"/>
        <v>0.38557701026085234</v>
      </c>
      <c r="CS334" s="82">
        <f t="shared" ca="1" si="249"/>
        <v>0.77115402052170468</v>
      </c>
      <c r="CT334" s="82">
        <f t="shared" ca="1" si="249"/>
        <v>1.5423080410434094</v>
      </c>
      <c r="CU334" s="82">
        <f t="shared" ca="1" si="249"/>
        <v>3.0846160820868187</v>
      </c>
      <c r="CV334" s="82">
        <f t="shared" ca="1" si="249"/>
        <v>6.1692321641736374</v>
      </c>
      <c r="CW334" s="56">
        <f t="shared" ref="CW334:DJ343" ca="1" si="298">IF(OFFSET($X$3,$S334,CW$1)&lt;CW$3,0,
OFFSET($S$3,$S334,CW$1)
*IFERROR(INDEX($K$49:$K$66,OFFSET($X$3,$S334,CW$1)-CW$3+1),0)
*OFFSET($AC$3,$S334,CW$1)
/(INDEX($D$4:$D$21,CW$3)
*INDEX($E$4:$E$21,CW$3)))</f>
        <v>0.20103313272446244</v>
      </c>
      <c r="CX334" s="56">
        <f t="shared" ca="1" si="298"/>
        <v>0.10889294689241714</v>
      </c>
      <c r="CY334" s="56">
        <f t="shared" ca="1" si="298"/>
        <v>6.8774492774158202E-2</v>
      </c>
      <c r="CZ334" s="56">
        <f t="shared" ca="1" si="298"/>
        <v>4.751692228032748E-2</v>
      </c>
      <c r="DA334" s="56">
        <f t="shared" ca="1" si="298"/>
        <v>4.1814891606688186E-2</v>
      </c>
      <c r="DB334" s="56">
        <f t="shared" ca="1" si="298"/>
        <v>4.1814891606688186E-2</v>
      </c>
      <c r="DC334" s="56">
        <f t="shared" ca="1" si="298"/>
        <v>4.1814891606688186E-2</v>
      </c>
      <c r="DD334" s="56">
        <f t="shared" ca="1" si="298"/>
        <v>4.1814891606688186E-2</v>
      </c>
      <c r="DE334" s="56">
        <f t="shared" ca="1" si="298"/>
        <v>4.1814891606688186E-2</v>
      </c>
      <c r="DF334" s="56">
        <f t="shared" ca="1" si="298"/>
        <v>4.1814891606688186E-2</v>
      </c>
      <c r="DG334" s="56">
        <f t="shared" ca="1" si="298"/>
        <v>4.1814891606688186E-2</v>
      </c>
      <c r="DH334" s="56">
        <f t="shared" ca="1" si="298"/>
        <v>8.3629783213376371E-2</v>
      </c>
      <c r="DI334" s="56">
        <f t="shared" ca="1" si="298"/>
        <v>0.12544467482006455</v>
      </c>
      <c r="DJ334" s="56">
        <f t="shared" ca="1" si="298"/>
        <v>0.20907445803344091</v>
      </c>
      <c r="DK334" s="82">
        <f t="shared" ca="1" si="251"/>
        <v>0.41814891606688182</v>
      </c>
      <c r="DL334" s="82">
        <f t="shared" ca="1" si="251"/>
        <v>0.83629783213376363</v>
      </c>
      <c r="DM334" s="82">
        <f t="shared" ca="1" si="251"/>
        <v>1.6725956642675273</v>
      </c>
      <c r="DN334" s="82">
        <f t="shared" ca="1" si="251"/>
        <v>3.3451913285350545</v>
      </c>
      <c r="DO334" s="56">
        <f t="shared" ref="DO334:EB343" ca="1" si="299">IF(OFFSET($X$3,$S334,DO$1)&lt;DO$3,0,
OFFSET($S$3,$S334,DO$1)
*IFERROR(INDEX($K$49:$K$66,OFFSET($X$3,$S334,DO$1)-DO$3+1),0)
*OFFSET($AC$3,$S334,DO$1)
/(INDEX($D$4:$D$21,DO$3)
*INDEX($E$4:$E$21,DO$3)))</f>
        <v>6.1045163961756868E-2</v>
      </c>
      <c r="DP334" s="56">
        <f t="shared" ca="1" si="299"/>
        <v>3.3066130479284972E-2</v>
      </c>
      <c r="DQ334" s="56">
        <f t="shared" ca="1" si="299"/>
        <v>2.0883871881653665E-2</v>
      </c>
      <c r="DR334" s="56">
        <f t="shared" ca="1" si="299"/>
        <v>1.4428856936415258E-2</v>
      </c>
      <c r="DS334" s="56">
        <f t="shared" ca="1" si="299"/>
        <v>1.2697394104045429E-2</v>
      </c>
      <c r="DT334" s="56">
        <f t="shared" ca="1" si="299"/>
        <v>1.2697394104045429E-2</v>
      </c>
      <c r="DU334" s="56">
        <f t="shared" ca="1" si="299"/>
        <v>1.2697394104045429E-2</v>
      </c>
      <c r="DV334" s="56">
        <f t="shared" ca="1" si="299"/>
        <v>1.2697394104045429E-2</v>
      </c>
      <c r="DW334" s="56">
        <f t="shared" ca="1" si="299"/>
        <v>1.2697394104045429E-2</v>
      </c>
      <c r="DX334" s="56">
        <f t="shared" ca="1" si="299"/>
        <v>1.2697394104045429E-2</v>
      </c>
      <c r="DY334" s="56">
        <f t="shared" ca="1" si="299"/>
        <v>1.2697394104045429E-2</v>
      </c>
      <c r="DZ334" s="56">
        <f t="shared" ca="1" si="299"/>
        <v>2.5394788208090859E-2</v>
      </c>
      <c r="EA334" s="56">
        <f t="shared" ca="1" si="299"/>
        <v>3.8092182312136284E-2</v>
      </c>
      <c r="EB334" s="56">
        <f t="shared" ca="1" si="299"/>
        <v>6.3486970520227143E-2</v>
      </c>
      <c r="EC334" s="82">
        <f t="shared" ca="1" si="255"/>
        <v>0.12697394104045429</v>
      </c>
      <c r="ED334" s="82">
        <f t="shared" ca="1" si="255"/>
        <v>0.25394788208090857</v>
      </c>
      <c r="EE334" s="82">
        <f t="shared" ca="1" si="255"/>
        <v>0.50789576416181714</v>
      </c>
      <c r="EF334" s="82">
        <f t="shared" ca="1" si="255"/>
        <v>1.0157915283236343</v>
      </c>
      <c r="EG334" s="56">
        <f t="shared" ref="EG334:ET343" ca="1" si="300">IF(OFFSET($X$3,$S334,EG$1)&lt;EG$3,0,
OFFSET($S$3,$S334,EG$1)
*IFERROR(INDEX($K$49:$K$66,OFFSET($X$3,$S334,EG$1)-EG$3+1),0)
*OFFSET($AC$3,$S334,EG$1)
/(INDEX($D$4:$D$21,EG$3)
*INDEX($E$4:$E$21,EG$3)))</f>
        <v>1.7663025094031299E-2</v>
      </c>
      <c r="EH334" s="56">
        <f t="shared" ca="1" si="300"/>
        <v>9.5674719259336207E-3</v>
      </c>
      <c r="EI334" s="56">
        <f t="shared" ca="1" si="300"/>
        <v>6.0426138479580758E-3</v>
      </c>
      <c r="EJ334" s="56">
        <f t="shared" ca="1" si="300"/>
        <v>4.1748968404073973E-3</v>
      </c>
      <c r="EK334" s="56">
        <f t="shared" ca="1" si="300"/>
        <v>3.6739092195585102E-3</v>
      </c>
      <c r="EL334" s="56">
        <f t="shared" ca="1" si="300"/>
        <v>3.6739092195585102E-3</v>
      </c>
      <c r="EM334" s="56">
        <f t="shared" ca="1" si="300"/>
        <v>3.6739092195585102E-3</v>
      </c>
      <c r="EN334" s="56">
        <f t="shared" ca="1" si="300"/>
        <v>3.6739092195585102E-3</v>
      </c>
      <c r="EO334" s="56">
        <f t="shared" ca="1" si="300"/>
        <v>3.6739092195585102E-3</v>
      </c>
      <c r="EP334" s="56">
        <f t="shared" ca="1" si="300"/>
        <v>3.6739092195585102E-3</v>
      </c>
      <c r="EQ334" s="56">
        <f t="shared" ca="1" si="300"/>
        <v>3.6739092195585102E-3</v>
      </c>
      <c r="ER334" s="56">
        <f t="shared" ca="1" si="300"/>
        <v>7.3478184391170204E-3</v>
      </c>
      <c r="ES334" s="56">
        <f t="shared" ca="1" si="300"/>
        <v>1.1021727658675529E-2</v>
      </c>
      <c r="ET334" s="56">
        <f t="shared" ca="1" si="300"/>
        <v>1.8369546097792552E-2</v>
      </c>
      <c r="EU334" s="82">
        <f t="shared" ca="1" si="256"/>
        <v>3.6739092195585105E-2</v>
      </c>
      <c r="EV334" s="82">
        <f t="shared" ca="1" si="256"/>
        <v>7.3478184391170209E-2</v>
      </c>
      <c r="EW334" s="82">
        <f t="shared" ca="1" si="256"/>
        <v>0.14695636878234042</v>
      </c>
      <c r="EX334" s="82">
        <f t="shared" ca="1" si="256"/>
        <v>0.29391273756468084</v>
      </c>
    </row>
    <row r="335" spans="19:154" x14ac:dyDescent="0.15">
      <c r="S335" s="56">
        <v>332</v>
      </c>
      <c r="T335" s="40">
        <f>引用信息!W354</f>
        <v>83.773252396207411</v>
      </c>
      <c r="U335" s="40">
        <f>引用信息!X354</f>
        <v>5.9592857683749374</v>
      </c>
      <c r="V335" s="40">
        <f>引用信息!Y354</f>
        <v>2.379126149142186</v>
      </c>
      <c r="W335" s="40">
        <f>引用信息!Z354</f>
        <v>0.63827121981494428</v>
      </c>
      <c r="X335" s="40">
        <f>引用信息!AA354</f>
        <v>0.18467966732716218</v>
      </c>
      <c r="Y335" s="37">
        <f>IF(INT(求节点($J$4:$J$21,$I$4:$I$21,节奏总纲!AD335))&gt;$I$21,$I$21,INT(求节点($J$4:$J$21,$I$4:$I$21,节奏总纲!AD335)))</f>
        <v>18</v>
      </c>
      <c r="Z335" s="37">
        <f>IF(INT(求节点($J$4:$J$21,$I$4:$I$21,节奏总纲!AE335))&gt;$I$21,$I$21,INT(求节点($J$4:$J$21,$I$4:$I$21,节奏总纲!AE335)))</f>
        <v>18</v>
      </c>
      <c r="AA335" s="37">
        <f>IF(INT(求节点($J$4:$J$21,$I$4:$I$21,节奏总纲!AF335))&gt;$I$21,$I$21,INT(求节点($J$4:$J$21,$I$4:$I$21,节奏总纲!AF335)))</f>
        <v>18</v>
      </c>
      <c r="AB335" s="37">
        <f>IF(INT(求节点($J$4:$J$21,$I$4:$I$21,节奏总纲!AG335))&gt;$I$21,$I$21,INT(求节点($J$4:$J$21,$I$4:$I$21,节奏总纲!AG335)))</f>
        <v>18</v>
      </c>
      <c r="AC335" s="37">
        <f>IF(INT(求节点($J$4:$J$21,$I$4:$I$21,节奏总纲!AH335))&gt;$I$21,$I$21,INT(求节点($J$4:$J$21,$I$4:$I$21,节奏总纲!AH335)))</f>
        <v>18</v>
      </c>
      <c r="AD335" s="56">
        <f>('[2]功能-行军令'!F$7+'[2]功能-行军令'!F$14+24*60/'[2]功能-行军令'!$F$18)*'[2]功能-行军令'!$AJ$7</f>
        <v>27.599999999999998</v>
      </c>
      <c r="AE335" s="56">
        <f>('[2]功能-行军令'!G$7+'[2]功能-行军令'!G$14+24*60/'[2]功能-行军令'!$F$18)*'[2]功能-行军令'!$AJ$7</f>
        <v>40.199999999999996</v>
      </c>
      <c r="AF335" s="56">
        <f>('[2]功能-行军令'!H$7+'[2]功能-行军令'!H$14+24*60/'[2]功能-行军令'!$F$18)*'[2]功能-行军令'!$AJ$7</f>
        <v>54.6</v>
      </c>
      <c r="AG335" s="56">
        <f>('[2]功能-行军令'!I$7+'[2]功能-行军令'!I$14+24*60/'[2]功能-行军令'!$F$18)*'[2]功能-行军令'!$AJ$7</f>
        <v>61.8</v>
      </c>
      <c r="AH335" s="56">
        <f>('[2]功能-行军令'!J$7+'[2]功能-行军令'!J$14+24*60/'[2]功能-行军令'!$F$18)*'[2]功能-行军令'!$AJ$7</f>
        <v>61.8</v>
      </c>
      <c r="AI335" s="56"/>
      <c r="AK335" s="56"/>
      <c r="AL335" s="56">
        <v>332</v>
      </c>
      <c r="AM335" s="28">
        <f t="shared" ref="AM335:AT344" ca="1" si="301">SUMIF($BM$3:$EX$3,AM$3,$BM335:$EX335)</f>
        <v>4.20379031783468</v>
      </c>
      <c r="AN335" s="28">
        <f t="shared" ca="1" si="301"/>
        <v>2.2770530888271181</v>
      </c>
      <c r="AO335" s="28">
        <f t="shared" ca="1" si="301"/>
        <v>1.438138792943443</v>
      </c>
      <c r="AP335" s="28">
        <f t="shared" ca="1" si="301"/>
        <v>0.99362316603365153</v>
      </c>
      <c r="AQ335" s="28">
        <f t="shared" ca="1" si="301"/>
        <v>0.87438838610961356</v>
      </c>
      <c r="AR335" s="28">
        <f t="shared" ca="1" si="301"/>
        <v>0.87438838610961356</v>
      </c>
      <c r="AS335" s="28">
        <f t="shared" ca="1" si="301"/>
        <v>0.87438838610961356</v>
      </c>
      <c r="AT335" s="28">
        <f t="shared" ca="1" si="301"/>
        <v>0.87438838610961356</v>
      </c>
      <c r="AU335" s="28">
        <f t="shared" ca="1" si="293"/>
        <v>0.87438838610961356</v>
      </c>
      <c r="AV335" s="28">
        <f t="shared" ca="1" si="294"/>
        <v>0.87438838610961356</v>
      </c>
      <c r="AW335" s="28">
        <f t="shared" ca="1" si="294"/>
        <v>0.87438838610961356</v>
      </c>
      <c r="AX335" s="28">
        <f t="shared" ca="1" si="294"/>
        <v>1.7487767722192271</v>
      </c>
      <c r="AY335" s="28">
        <f t="shared" ca="1" si="294"/>
        <v>2.6231651583288413</v>
      </c>
      <c r="AZ335" s="28">
        <f t="shared" ca="1" si="294"/>
        <v>4.3719419305480685</v>
      </c>
      <c r="BA335" s="28">
        <f t="shared" ca="1" si="245"/>
        <v>8.7438838610961369</v>
      </c>
      <c r="BB335" s="28">
        <f t="shared" ca="1" si="245"/>
        <v>17.487767722192274</v>
      </c>
      <c r="BC335" s="28">
        <f t="shared" ca="1" si="245"/>
        <v>34.975535444384548</v>
      </c>
      <c r="BD335" s="28">
        <f t="shared" ca="1" si="245"/>
        <v>69.951070888769095</v>
      </c>
      <c r="BE335" s="28"/>
      <c r="BF335" s="28">
        <f t="shared" ca="1" si="295"/>
        <v>154.93546584594438</v>
      </c>
      <c r="BG335" s="28"/>
      <c r="BI335" s="28"/>
      <c r="BJ335" s="28"/>
      <c r="BK335" s="28"/>
      <c r="BL335" s="56">
        <v>332</v>
      </c>
      <c r="BM335" s="56">
        <f t="shared" ca="1" si="296"/>
        <v>3.5571411786697293</v>
      </c>
      <c r="BN335" s="56">
        <f t="shared" ca="1" si="296"/>
        <v>1.9267848051127701</v>
      </c>
      <c r="BO335" s="56">
        <f t="shared" ca="1" si="296"/>
        <v>1.2169167190185917</v>
      </c>
      <c r="BP335" s="56">
        <f t="shared" ca="1" si="296"/>
        <v>0.84077882404920867</v>
      </c>
      <c r="BQ335" s="56">
        <f t="shared" ca="1" si="296"/>
        <v>0.73988536516330372</v>
      </c>
      <c r="BR335" s="56">
        <f t="shared" ca="1" si="296"/>
        <v>0.73988536516330372</v>
      </c>
      <c r="BS335" s="56">
        <f t="shared" ca="1" si="296"/>
        <v>0.73988536516330372</v>
      </c>
      <c r="BT335" s="56">
        <f t="shared" ca="1" si="296"/>
        <v>0.73988536516330372</v>
      </c>
      <c r="BU335" s="56">
        <f t="shared" ca="1" si="296"/>
        <v>0.73988536516330372</v>
      </c>
      <c r="BV335" s="56">
        <f t="shared" ca="1" si="296"/>
        <v>0.73988536516330372</v>
      </c>
      <c r="BW335" s="56">
        <f t="shared" ca="1" si="296"/>
        <v>0.73988536516330372</v>
      </c>
      <c r="BX335" s="56">
        <f t="shared" ca="1" si="296"/>
        <v>1.4797707303266074</v>
      </c>
      <c r="BY335" s="56">
        <f t="shared" ca="1" si="296"/>
        <v>2.2196560954899116</v>
      </c>
      <c r="BZ335" s="56">
        <f t="shared" ca="1" si="296"/>
        <v>3.6994268258165195</v>
      </c>
      <c r="CA335" s="82">
        <f t="shared" ca="1" si="247"/>
        <v>7.398853651633039</v>
      </c>
      <c r="CB335" s="82">
        <f t="shared" ca="1" si="247"/>
        <v>14.797707303266078</v>
      </c>
      <c r="CC335" s="82">
        <f t="shared" ca="1" si="247"/>
        <v>29.595414606532156</v>
      </c>
      <c r="CD335" s="82">
        <f t="shared" ca="1" si="247"/>
        <v>59.190829213064312</v>
      </c>
      <c r="CE335" s="56">
        <f t="shared" ca="1" si="297"/>
        <v>0.36855890444411149</v>
      </c>
      <c r="CF335" s="56">
        <f t="shared" ca="1" si="297"/>
        <v>0.1996360732405604</v>
      </c>
      <c r="CG335" s="56">
        <f t="shared" ca="1" si="297"/>
        <v>0.12608594099403814</v>
      </c>
      <c r="CH335" s="56">
        <f t="shared" ca="1" si="297"/>
        <v>8.7113922868608154E-2</v>
      </c>
      <c r="CI335" s="56">
        <f t="shared" ca="1" si="297"/>
        <v>7.6660252124375189E-2</v>
      </c>
      <c r="CJ335" s="56">
        <f t="shared" ca="1" si="297"/>
        <v>7.6660252124375189E-2</v>
      </c>
      <c r="CK335" s="56">
        <f t="shared" ca="1" si="297"/>
        <v>7.6660252124375189E-2</v>
      </c>
      <c r="CL335" s="56">
        <f t="shared" ca="1" si="297"/>
        <v>7.6660252124375189E-2</v>
      </c>
      <c r="CM335" s="56">
        <f t="shared" ca="1" si="297"/>
        <v>7.6660252124375189E-2</v>
      </c>
      <c r="CN335" s="56">
        <f t="shared" ca="1" si="297"/>
        <v>7.6660252124375189E-2</v>
      </c>
      <c r="CO335" s="56">
        <f t="shared" ca="1" si="297"/>
        <v>7.6660252124375189E-2</v>
      </c>
      <c r="CP335" s="56">
        <f t="shared" ca="1" si="297"/>
        <v>0.15332050424875038</v>
      </c>
      <c r="CQ335" s="56">
        <f t="shared" ca="1" si="297"/>
        <v>0.22998075637312557</v>
      </c>
      <c r="CR335" s="56">
        <f t="shared" ca="1" si="297"/>
        <v>0.38330126062187592</v>
      </c>
      <c r="CS335" s="82">
        <f t="shared" ca="1" si="249"/>
        <v>0.76660252124375183</v>
      </c>
      <c r="CT335" s="82">
        <f t="shared" ca="1" si="249"/>
        <v>1.5332050424875037</v>
      </c>
      <c r="CU335" s="82">
        <f t="shared" ca="1" si="249"/>
        <v>3.0664100849750073</v>
      </c>
      <c r="CV335" s="82">
        <f t="shared" ca="1" si="249"/>
        <v>6.1328201699500147</v>
      </c>
      <c r="CW335" s="56">
        <f t="shared" ca="1" si="298"/>
        <v>0.19984659652794362</v>
      </c>
      <c r="CX335" s="56">
        <f t="shared" ca="1" si="298"/>
        <v>0.10825023978596947</v>
      </c>
      <c r="CY335" s="56">
        <f t="shared" ca="1" si="298"/>
        <v>6.8368572496401769E-2</v>
      </c>
      <c r="CZ335" s="56">
        <f t="shared" ca="1" si="298"/>
        <v>4.7236468270241215E-2</v>
      </c>
      <c r="DA335" s="56">
        <f t="shared" ca="1" si="298"/>
        <v>4.1568092077812271E-2</v>
      </c>
      <c r="DB335" s="56">
        <f t="shared" ca="1" si="298"/>
        <v>4.1568092077812271E-2</v>
      </c>
      <c r="DC335" s="56">
        <f t="shared" ca="1" si="298"/>
        <v>4.1568092077812271E-2</v>
      </c>
      <c r="DD335" s="56">
        <f t="shared" ca="1" si="298"/>
        <v>4.1568092077812271E-2</v>
      </c>
      <c r="DE335" s="56">
        <f t="shared" ca="1" si="298"/>
        <v>4.1568092077812271E-2</v>
      </c>
      <c r="DF335" s="56">
        <f t="shared" ca="1" si="298"/>
        <v>4.1568092077812271E-2</v>
      </c>
      <c r="DG335" s="56">
        <f t="shared" ca="1" si="298"/>
        <v>4.1568092077812271E-2</v>
      </c>
      <c r="DH335" s="56">
        <f t="shared" ca="1" si="298"/>
        <v>8.3136184155624543E-2</v>
      </c>
      <c r="DI335" s="56">
        <f t="shared" ca="1" si="298"/>
        <v>0.12470427623343683</v>
      </c>
      <c r="DJ335" s="56">
        <f t="shared" ca="1" si="298"/>
        <v>0.20784046038906137</v>
      </c>
      <c r="DK335" s="82">
        <f t="shared" ca="1" si="251"/>
        <v>0.41568092077812274</v>
      </c>
      <c r="DL335" s="82">
        <f t="shared" ca="1" si="251"/>
        <v>0.83136184155624548</v>
      </c>
      <c r="DM335" s="82">
        <f t="shared" ca="1" si="251"/>
        <v>1.662723683112491</v>
      </c>
      <c r="DN335" s="82">
        <f t="shared" ca="1" si="251"/>
        <v>3.3254473662249819</v>
      </c>
      <c r="DO335" s="56">
        <f t="shared" ca="1" si="299"/>
        <v>6.0684863668559311E-2</v>
      </c>
      <c r="DP335" s="56">
        <f t="shared" ca="1" si="299"/>
        <v>3.2870967820469631E-2</v>
      </c>
      <c r="DQ335" s="56">
        <f t="shared" ca="1" si="299"/>
        <v>2.0760611255033451E-2</v>
      </c>
      <c r="DR335" s="56">
        <f t="shared" ca="1" si="299"/>
        <v>1.43436950489322E-2</v>
      </c>
      <c r="DS335" s="56">
        <f t="shared" ca="1" si="299"/>
        <v>1.2622451643060337E-2</v>
      </c>
      <c r="DT335" s="56">
        <f t="shared" ca="1" si="299"/>
        <v>1.2622451643060337E-2</v>
      </c>
      <c r="DU335" s="56">
        <f t="shared" ca="1" si="299"/>
        <v>1.2622451643060337E-2</v>
      </c>
      <c r="DV335" s="56">
        <f t="shared" ca="1" si="299"/>
        <v>1.2622451643060337E-2</v>
      </c>
      <c r="DW335" s="56">
        <f t="shared" ca="1" si="299"/>
        <v>1.2622451643060337E-2</v>
      </c>
      <c r="DX335" s="56">
        <f t="shared" ca="1" si="299"/>
        <v>1.2622451643060337E-2</v>
      </c>
      <c r="DY335" s="56">
        <f t="shared" ca="1" si="299"/>
        <v>1.2622451643060337E-2</v>
      </c>
      <c r="DZ335" s="56">
        <f t="shared" ca="1" si="299"/>
        <v>2.5244903286120675E-2</v>
      </c>
      <c r="EA335" s="56">
        <f t="shared" ca="1" si="299"/>
        <v>3.7867354929181009E-2</v>
      </c>
      <c r="EB335" s="56">
        <f t="shared" ca="1" si="299"/>
        <v>6.3112258215301684E-2</v>
      </c>
      <c r="EC335" s="82">
        <f t="shared" ca="1" si="255"/>
        <v>0.12622451643060337</v>
      </c>
      <c r="ED335" s="82">
        <f t="shared" ca="1" si="255"/>
        <v>0.25244903286120673</v>
      </c>
      <c r="EE335" s="82">
        <f t="shared" ca="1" si="255"/>
        <v>0.50489806572241347</v>
      </c>
      <c r="EF335" s="82">
        <f t="shared" ca="1" si="255"/>
        <v>1.0097961314448269</v>
      </c>
      <c r="EG335" s="56">
        <f t="shared" ca="1" si="300"/>
        <v>1.7558774524336341E-2</v>
      </c>
      <c r="EH335" s="56">
        <f t="shared" ca="1" si="300"/>
        <v>9.5110028673488518E-3</v>
      </c>
      <c r="EI335" s="56">
        <f t="shared" ca="1" si="300"/>
        <v>6.0069491793782216E-3</v>
      </c>
      <c r="EJ335" s="56">
        <f t="shared" ca="1" si="300"/>
        <v>4.1502557966613162E-3</v>
      </c>
      <c r="EK335" s="56">
        <f t="shared" ca="1" si="300"/>
        <v>3.652225101061959E-3</v>
      </c>
      <c r="EL335" s="56">
        <f t="shared" ca="1" si="300"/>
        <v>3.652225101061959E-3</v>
      </c>
      <c r="EM335" s="56">
        <f t="shared" ca="1" si="300"/>
        <v>3.652225101061959E-3</v>
      </c>
      <c r="EN335" s="56">
        <f t="shared" ca="1" si="300"/>
        <v>3.652225101061959E-3</v>
      </c>
      <c r="EO335" s="56">
        <f t="shared" ca="1" si="300"/>
        <v>3.652225101061959E-3</v>
      </c>
      <c r="EP335" s="56">
        <f t="shared" ca="1" si="300"/>
        <v>3.652225101061959E-3</v>
      </c>
      <c r="EQ335" s="56">
        <f t="shared" ca="1" si="300"/>
        <v>3.652225101061959E-3</v>
      </c>
      <c r="ER335" s="56">
        <f t="shared" ca="1" si="300"/>
        <v>7.304450202123918E-3</v>
      </c>
      <c r="ES335" s="56">
        <f t="shared" ca="1" si="300"/>
        <v>1.0956675303185876E-2</v>
      </c>
      <c r="ET335" s="56">
        <f t="shared" ca="1" si="300"/>
        <v>1.8261125505309797E-2</v>
      </c>
      <c r="EU335" s="82">
        <f t="shared" ca="1" si="256"/>
        <v>3.6522251010619594E-2</v>
      </c>
      <c r="EV335" s="82">
        <f t="shared" ca="1" si="256"/>
        <v>7.3044502021239188E-2</v>
      </c>
      <c r="EW335" s="82">
        <f t="shared" ca="1" si="256"/>
        <v>0.14608900404247838</v>
      </c>
      <c r="EX335" s="82">
        <f t="shared" ca="1" si="256"/>
        <v>0.29217800808495675</v>
      </c>
    </row>
    <row r="336" spans="19:154" x14ac:dyDescent="0.15">
      <c r="S336" s="56">
        <v>333</v>
      </c>
      <c r="T336" s="40">
        <f>引用信息!W355</f>
        <v>83.275870914635362</v>
      </c>
      <c r="U336" s="40">
        <f>引用信息!X355</f>
        <v>5.9239040886644831</v>
      </c>
      <c r="V336" s="40">
        <f>引用信息!Y355</f>
        <v>2.3650007182312485</v>
      </c>
      <c r="W336" s="40">
        <f>引用信息!Z355</f>
        <v>0.63448165362435505</v>
      </c>
      <c r="X336" s="40">
        <f>引用信息!AA355</f>
        <v>0.18358318075270064</v>
      </c>
      <c r="Y336" s="37">
        <f>IF(INT(求节点($J$4:$J$21,$I$4:$I$21,节奏总纲!AD336))&gt;$I$21,$I$21,INT(求节点($J$4:$J$21,$I$4:$I$21,节奏总纲!AD336)))</f>
        <v>18</v>
      </c>
      <c r="Z336" s="37">
        <f>IF(INT(求节点($J$4:$J$21,$I$4:$I$21,节奏总纲!AE336))&gt;$I$21,$I$21,INT(求节点($J$4:$J$21,$I$4:$I$21,节奏总纲!AE336)))</f>
        <v>18</v>
      </c>
      <c r="AA336" s="37">
        <f>IF(INT(求节点($J$4:$J$21,$I$4:$I$21,节奏总纲!AF336))&gt;$I$21,$I$21,INT(求节点($J$4:$J$21,$I$4:$I$21,节奏总纲!AF336)))</f>
        <v>18</v>
      </c>
      <c r="AB336" s="37">
        <f>IF(INT(求节点($J$4:$J$21,$I$4:$I$21,节奏总纲!AG336))&gt;$I$21,$I$21,INT(求节点($J$4:$J$21,$I$4:$I$21,节奏总纲!AG336)))</f>
        <v>18</v>
      </c>
      <c r="AC336" s="37">
        <f>IF(INT(求节点($J$4:$J$21,$I$4:$I$21,节奏总纲!AH336))&gt;$I$21,$I$21,INT(求节点($J$4:$J$21,$I$4:$I$21,节奏总纲!AH336)))</f>
        <v>18</v>
      </c>
      <c r="AD336" s="56">
        <f>('[2]功能-行军令'!F$7+'[2]功能-行军令'!F$14+24*60/'[2]功能-行军令'!$F$18)*'[2]功能-行军令'!$AJ$7</f>
        <v>27.599999999999998</v>
      </c>
      <c r="AE336" s="56">
        <f>('[2]功能-行军令'!G$7+'[2]功能-行军令'!G$14+24*60/'[2]功能-行军令'!$F$18)*'[2]功能-行军令'!$AJ$7</f>
        <v>40.199999999999996</v>
      </c>
      <c r="AF336" s="56">
        <f>('[2]功能-行军令'!H$7+'[2]功能-行军令'!H$14+24*60/'[2]功能-行军令'!$F$18)*'[2]功能-行军令'!$AJ$7</f>
        <v>54.6</v>
      </c>
      <c r="AG336" s="56">
        <f>('[2]功能-行军令'!I$7+'[2]功能-行军令'!I$14+24*60/'[2]功能-行军令'!$F$18)*'[2]功能-行军令'!$AJ$7</f>
        <v>61.8</v>
      </c>
      <c r="AH336" s="56">
        <f>('[2]功能-行军令'!J$7+'[2]功能-行军令'!J$14+24*60/'[2]功能-行军令'!$F$18)*'[2]功能-行军令'!$AJ$7</f>
        <v>61.8</v>
      </c>
      <c r="AI336" s="56"/>
      <c r="AK336" s="56"/>
      <c r="AL336" s="56">
        <v>333</v>
      </c>
      <c r="AM336" s="28">
        <f t="shared" ca="1" si="301"/>
        <v>4.178831427058733</v>
      </c>
      <c r="AN336" s="28">
        <f t="shared" ca="1" si="301"/>
        <v>2.2635336896568137</v>
      </c>
      <c r="AO336" s="28">
        <f t="shared" ca="1" si="301"/>
        <v>1.4296002250464086</v>
      </c>
      <c r="AP336" s="28">
        <f t="shared" ca="1" si="301"/>
        <v>0.98772379185024584</v>
      </c>
      <c r="AQ336" s="28">
        <f t="shared" ca="1" si="301"/>
        <v>0.86919693682821653</v>
      </c>
      <c r="AR336" s="28">
        <f t="shared" ca="1" si="301"/>
        <v>0.86919693682821653</v>
      </c>
      <c r="AS336" s="28">
        <f t="shared" ca="1" si="301"/>
        <v>0.86919693682821653</v>
      </c>
      <c r="AT336" s="28">
        <f t="shared" ca="1" si="301"/>
        <v>0.86919693682821653</v>
      </c>
      <c r="AU336" s="28">
        <f t="shared" ca="1" si="293"/>
        <v>0.86919693682821653</v>
      </c>
      <c r="AV336" s="28">
        <f t="shared" ca="1" si="294"/>
        <v>0.86919693682821653</v>
      </c>
      <c r="AW336" s="28">
        <f t="shared" ca="1" si="294"/>
        <v>0.86919693682821653</v>
      </c>
      <c r="AX336" s="28">
        <f t="shared" ca="1" si="294"/>
        <v>1.7383938736564331</v>
      </c>
      <c r="AY336" s="28">
        <f t="shared" ca="1" si="294"/>
        <v>2.6075908104846492</v>
      </c>
      <c r="AZ336" s="28">
        <f t="shared" ca="1" si="294"/>
        <v>4.3459846841410821</v>
      </c>
      <c r="BA336" s="28">
        <f t="shared" ca="1" si="245"/>
        <v>8.6919693682821642</v>
      </c>
      <c r="BB336" s="28">
        <f t="shared" ca="1" si="245"/>
        <v>17.383938736564328</v>
      </c>
      <c r="BC336" s="28">
        <f t="shared" ca="1" si="245"/>
        <v>34.767877473128657</v>
      </c>
      <c r="BD336" s="28">
        <f t="shared" ca="1" si="245"/>
        <v>69.535754946257313</v>
      </c>
      <c r="BE336" s="28"/>
      <c r="BF336" s="28">
        <f t="shared" ca="1" si="295"/>
        <v>154.01557758392437</v>
      </c>
      <c r="BG336" s="28"/>
      <c r="BI336" s="28"/>
      <c r="BJ336" s="28"/>
      <c r="BK336" s="28"/>
      <c r="BL336" s="56">
        <v>333</v>
      </c>
      <c r="BM336" s="56">
        <f t="shared" ca="1" si="296"/>
        <v>3.5360215957599013</v>
      </c>
      <c r="BN336" s="56">
        <f t="shared" ca="1" si="296"/>
        <v>1.9153450310366134</v>
      </c>
      <c r="BO336" s="56">
        <f t="shared" ca="1" si="296"/>
        <v>1.2096915985494399</v>
      </c>
      <c r="BP336" s="56">
        <f t="shared" ca="1" si="296"/>
        <v>0.83578692263415844</v>
      </c>
      <c r="BQ336" s="56">
        <f t="shared" ca="1" si="296"/>
        <v>0.73549249191805954</v>
      </c>
      <c r="BR336" s="56">
        <f t="shared" ca="1" si="296"/>
        <v>0.73549249191805954</v>
      </c>
      <c r="BS336" s="56">
        <f t="shared" ca="1" si="296"/>
        <v>0.73549249191805954</v>
      </c>
      <c r="BT336" s="56">
        <f t="shared" ca="1" si="296"/>
        <v>0.73549249191805954</v>
      </c>
      <c r="BU336" s="56">
        <f t="shared" ca="1" si="296"/>
        <v>0.73549249191805954</v>
      </c>
      <c r="BV336" s="56">
        <f t="shared" ca="1" si="296"/>
        <v>0.73549249191805954</v>
      </c>
      <c r="BW336" s="56">
        <f t="shared" ca="1" si="296"/>
        <v>0.73549249191805954</v>
      </c>
      <c r="BX336" s="56">
        <f t="shared" ca="1" si="296"/>
        <v>1.4709849838361191</v>
      </c>
      <c r="BY336" s="56">
        <f t="shared" ca="1" si="296"/>
        <v>2.2064774757541783</v>
      </c>
      <c r="BZ336" s="56">
        <f t="shared" ca="1" si="296"/>
        <v>3.6774624595902976</v>
      </c>
      <c r="CA336" s="82">
        <f t="shared" ca="1" si="247"/>
        <v>7.3549249191805952</v>
      </c>
      <c r="CB336" s="82">
        <f t="shared" ca="1" si="247"/>
        <v>14.70984983836119</v>
      </c>
      <c r="CC336" s="82">
        <f t="shared" ca="1" si="247"/>
        <v>29.419699676722381</v>
      </c>
      <c r="CD336" s="82">
        <f t="shared" ca="1" si="247"/>
        <v>58.839399353444762</v>
      </c>
      <c r="CE336" s="56">
        <f t="shared" ca="1" si="297"/>
        <v>0.36637068363740338</v>
      </c>
      <c r="CF336" s="56">
        <f t="shared" ca="1" si="297"/>
        <v>0.19845078697026017</v>
      </c>
      <c r="CG336" s="56">
        <f t="shared" ca="1" si="297"/>
        <v>0.12533733913911169</v>
      </c>
      <c r="CH336" s="56">
        <f t="shared" ca="1" si="297"/>
        <v>8.6596707041568063E-2</v>
      </c>
      <c r="CI336" s="56">
        <f t="shared" ca="1" si="297"/>
        <v>7.6205102196579902E-2</v>
      </c>
      <c r="CJ336" s="56">
        <f t="shared" ca="1" si="297"/>
        <v>7.6205102196579902E-2</v>
      </c>
      <c r="CK336" s="56">
        <f t="shared" ca="1" si="297"/>
        <v>7.6205102196579902E-2</v>
      </c>
      <c r="CL336" s="56">
        <f t="shared" ca="1" si="297"/>
        <v>7.6205102196579902E-2</v>
      </c>
      <c r="CM336" s="56">
        <f t="shared" ca="1" si="297"/>
        <v>7.6205102196579902E-2</v>
      </c>
      <c r="CN336" s="56">
        <f t="shared" ca="1" si="297"/>
        <v>7.6205102196579902E-2</v>
      </c>
      <c r="CO336" s="56">
        <f t="shared" ca="1" si="297"/>
        <v>7.6205102196579902E-2</v>
      </c>
      <c r="CP336" s="56">
        <f t="shared" ca="1" si="297"/>
        <v>0.1524102043931598</v>
      </c>
      <c r="CQ336" s="56">
        <f t="shared" ca="1" si="297"/>
        <v>0.22861530658973972</v>
      </c>
      <c r="CR336" s="56">
        <f t="shared" ca="1" si="297"/>
        <v>0.3810255109828995</v>
      </c>
      <c r="CS336" s="82">
        <f t="shared" ca="1" si="249"/>
        <v>0.76205102196579899</v>
      </c>
      <c r="CT336" s="82">
        <f t="shared" ca="1" si="249"/>
        <v>1.524102043931598</v>
      </c>
      <c r="CU336" s="82">
        <f t="shared" ca="1" si="249"/>
        <v>3.048204087863196</v>
      </c>
      <c r="CV336" s="82">
        <f t="shared" ca="1" si="249"/>
        <v>6.0964081757263919</v>
      </c>
      <c r="CW336" s="56">
        <f t="shared" ca="1" si="298"/>
        <v>0.19866006033142489</v>
      </c>
      <c r="CX336" s="56">
        <f t="shared" ca="1" si="298"/>
        <v>0.10760753267952182</v>
      </c>
      <c r="CY336" s="56">
        <f t="shared" ca="1" si="298"/>
        <v>6.796265221864535E-2</v>
      </c>
      <c r="CZ336" s="56">
        <f t="shared" ca="1" si="298"/>
        <v>4.6956014260154964E-2</v>
      </c>
      <c r="DA336" s="56">
        <f t="shared" ca="1" si="298"/>
        <v>4.1321292548936378E-2</v>
      </c>
      <c r="DB336" s="56">
        <f t="shared" ca="1" si="298"/>
        <v>4.1321292548936378E-2</v>
      </c>
      <c r="DC336" s="56">
        <f t="shared" ca="1" si="298"/>
        <v>4.1321292548936378E-2</v>
      </c>
      <c r="DD336" s="56">
        <f t="shared" ca="1" si="298"/>
        <v>4.1321292548936378E-2</v>
      </c>
      <c r="DE336" s="56">
        <f t="shared" ca="1" si="298"/>
        <v>4.1321292548936378E-2</v>
      </c>
      <c r="DF336" s="56">
        <f t="shared" ca="1" si="298"/>
        <v>4.1321292548936378E-2</v>
      </c>
      <c r="DG336" s="56">
        <f t="shared" ca="1" si="298"/>
        <v>4.1321292548936378E-2</v>
      </c>
      <c r="DH336" s="56">
        <f t="shared" ca="1" si="298"/>
        <v>8.2642585097872756E-2</v>
      </c>
      <c r="DI336" s="56">
        <f t="shared" ca="1" si="298"/>
        <v>0.12396387764680912</v>
      </c>
      <c r="DJ336" s="56">
        <f t="shared" ca="1" si="298"/>
        <v>0.20660646274468186</v>
      </c>
      <c r="DK336" s="82">
        <f t="shared" ca="1" si="251"/>
        <v>0.41321292548936372</v>
      </c>
      <c r="DL336" s="82">
        <f t="shared" ca="1" si="251"/>
        <v>0.82642585097872745</v>
      </c>
      <c r="DM336" s="82">
        <f t="shared" ca="1" si="251"/>
        <v>1.6528517019574549</v>
      </c>
      <c r="DN336" s="82">
        <f t="shared" ca="1" si="251"/>
        <v>3.3057034039149098</v>
      </c>
      <c r="DO336" s="56">
        <f t="shared" ca="1" si="299"/>
        <v>6.0324563375361753E-2</v>
      </c>
      <c r="DP336" s="56">
        <f t="shared" ca="1" si="299"/>
        <v>3.2675805161654282E-2</v>
      </c>
      <c r="DQ336" s="56">
        <f t="shared" ca="1" si="299"/>
        <v>2.0637350628413233E-2</v>
      </c>
      <c r="DR336" s="56">
        <f t="shared" ca="1" si="299"/>
        <v>1.4258533161449141E-2</v>
      </c>
      <c r="DS336" s="56">
        <f t="shared" ca="1" si="299"/>
        <v>1.2547509182075246E-2</v>
      </c>
      <c r="DT336" s="56">
        <f t="shared" ca="1" si="299"/>
        <v>1.2547509182075246E-2</v>
      </c>
      <c r="DU336" s="56">
        <f t="shared" ca="1" si="299"/>
        <v>1.2547509182075246E-2</v>
      </c>
      <c r="DV336" s="56">
        <f t="shared" ca="1" si="299"/>
        <v>1.2547509182075246E-2</v>
      </c>
      <c r="DW336" s="56">
        <f t="shared" ca="1" si="299"/>
        <v>1.2547509182075246E-2</v>
      </c>
      <c r="DX336" s="56">
        <f t="shared" ca="1" si="299"/>
        <v>1.2547509182075246E-2</v>
      </c>
      <c r="DY336" s="56">
        <f t="shared" ca="1" si="299"/>
        <v>1.2547509182075246E-2</v>
      </c>
      <c r="DZ336" s="56">
        <f t="shared" ca="1" si="299"/>
        <v>2.5095018364150491E-2</v>
      </c>
      <c r="EA336" s="56">
        <f t="shared" ca="1" si="299"/>
        <v>3.7642527546225733E-2</v>
      </c>
      <c r="EB336" s="56">
        <f t="shared" ca="1" si="299"/>
        <v>6.2737545910376238E-2</v>
      </c>
      <c r="EC336" s="82">
        <f t="shared" ca="1" si="255"/>
        <v>0.12547509182075248</v>
      </c>
      <c r="ED336" s="82">
        <f t="shared" ca="1" si="255"/>
        <v>0.25095018364150495</v>
      </c>
      <c r="EE336" s="82">
        <f t="shared" ca="1" si="255"/>
        <v>0.50190036728300991</v>
      </c>
      <c r="EF336" s="82">
        <f t="shared" ca="1" si="255"/>
        <v>1.0038007345660198</v>
      </c>
      <c r="EG336" s="56">
        <f t="shared" ca="1" si="300"/>
        <v>1.7454523954641383E-2</v>
      </c>
      <c r="EH336" s="56">
        <f t="shared" ca="1" si="300"/>
        <v>9.4545338087640828E-3</v>
      </c>
      <c r="EI336" s="56">
        <f t="shared" ca="1" si="300"/>
        <v>5.9712845107983675E-3</v>
      </c>
      <c r="EJ336" s="56">
        <f t="shared" ca="1" si="300"/>
        <v>4.125614752915235E-3</v>
      </c>
      <c r="EK336" s="56">
        <f t="shared" ca="1" si="300"/>
        <v>3.6305409825654078E-3</v>
      </c>
      <c r="EL336" s="56">
        <f t="shared" ca="1" si="300"/>
        <v>3.6305409825654078E-3</v>
      </c>
      <c r="EM336" s="56">
        <f t="shared" ca="1" si="300"/>
        <v>3.6305409825654078E-3</v>
      </c>
      <c r="EN336" s="56">
        <f t="shared" ca="1" si="300"/>
        <v>3.6305409825654078E-3</v>
      </c>
      <c r="EO336" s="56">
        <f t="shared" ca="1" si="300"/>
        <v>3.6305409825654078E-3</v>
      </c>
      <c r="EP336" s="56">
        <f t="shared" ca="1" si="300"/>
        <v>3.6305409825654078E-3</v>
      </c>
      <c r="EQ336" s="56">
        <f t="shared" ca="1" si="300"/>
        <v>3.6305409825654078E-3</v>
      </c>
      <c r="ER336" s="56">
        <f t="shared" ca="1" si="300"/>
        <v>7.2610819651308155E-3</v>
      </c>
      <c r="ES336" s="56">
        <f t="shared" ca="1" si="300"/>
        <v>1.0891622947696224E-2</v>
      </c>
      <c r="ET336" s="56">
        <f t="shared" ca="1" si="300"/>
        <v>1.8152704912827038E-2</v>
      </c>
      <c r="EU336" s="82">
        <f t="shared" ca="1" si="256"/>
        <v>3.6305409825654077E-2</v>
      </c>
      <c r="EV336" s="82">
        <f t="shared" ca="1" si="256"/>
        <v>7.2610819651308153E-2</v>
      </c>
      <c r="EW336" s="82">
        <f t="shared" ca="1" si="256"/>
        <v>0.14522163930261631</v>
      </c>
      <c r="EX336" s="82">
        <f t="shared" ca="1" si="256"/>
        <v>0.29044327860523261</v>
      </c>
    </row>
    <row r="337" spans="19:154" x14ac:dyDescent="0.15">
      <c r="S337" s="56">
        <v>334</v>
      </c>
      <c r="T337" s="40">
        <f>引用信息!W356</f>
        <v>82.778489433063299</v>
      </c>
      <c r="U337" s="40">
        <f>引用信息!X356</f>
        <v>5.8885224089540298</v>
      </c>
      <c r="V337" s="40">
        <f>引用信息!Y356</f>
        <v>2.3508752873203109</v>
      </c>
      <c r="W337" s="40">
        <f>引用信息!Z356</f>
        <v>0.63069208743376592</v>
      </c>
      <c r="X337" s="40">
        <f>引用信息!AA356</f>
        <v>0.18248669417823912</v>
      </c>
      <c r="Y337" s="37">
        <f>IF(INT(求节点($J$4:$J$21,$I$4:$I$21,节奏总纲!AD337))&gt;$I$21,$I$21,INT(求节点($J$4:$J$21,$I$4:$I$21,节奏总纲!AD337)))</f>
        <v>18</v>
      </c>
      <c r="Z337" s="37">
        <f>IF(INT(求节点($J$4:$J$21,$I$4:$I$21,节奏总纲!AE337))&gt;$I$21,$I$21,INT(求节点($J$4:$J$21,$I$4:$I$21,节奏总纲!AE337)))</f>
        <v>18</v>
      </c>
      <c r="AA337" s="37">
        <f>IF(INT(求节点($J$4:$J$21,$I$4:$I$21,节奏总纲!AF337))&gt;$I$21,$I$21,INT(求节点($J$4:$J$21,$I$4:$I$21,节奏总纲!AF337)))</f>
        <v>18</v>
      </c>
      <c r="AB337" s="37">
        <f>IF(INT(求节点($J$4:$J$21,$I$4:$I$21,节奏总纲!AG337))&gt;$I$21,$I$21,INT(求节点($J$4:$J$21,$I$4:$I$21,节奏总纲!AG337)))</f>
        <v>18</v>
      </c>
      <c r="AC337" s="37">
        <f>IF(INT(求节点($J$4:$J$21,$I$4:$I$21,节奏总纲!AH337))&gt;$I$21,$I$21,INT(求节点($J$4:$J$21,$I$4:$I$21,节奏总纲!AH337)))</f>
        <v>18</v>
      </c>
      <c r="AD337" s="56">
        <f>('[2]功能-行军令'!F$7+'[2]功能-行军令'!F$14+24*60/'[2]功能-行军令'!$F$18)*'[2]功能-行军令'!$AJ$7</f>
        <v>27.599999999999998</v>
      </c>
      <c r="AE337" s="56">
        <f>('[2]功能-行军令'!G$7+'[2]功能-行军令'!G$14+24*60/'[2]功能-行军令'!$F$18)*'[2]功能-行军令'!$AJ$7</f>
        <v>40.199999999999996</v>
      </c>
      <c r="AF337" s="56">
        <f>('[2]功能-行军令'!H$7+'[2]功能-行军令'!H$14+24*60/'[2]功能-行军令'!$F$18)*'[2]功能-行军令'!$AJ$7</f>
        <v>54.6</v>
      </c>
      <c r="AG337" s="56">
        <f>('[2]功能-行军令'!I$7+'[2]功能-行军令'!I$14+24*60/'[2]功能-行军令'!$F$18)*'[2]功能-行军令'!$AJ$7</f>
        <v>61.8</v>
      </c>
      <c r="AH337" s="56">
        <f>('[2]功能-行军令'!J$7+'[2]功能-行军令'!J$14+24*60/'[2]功能-行军令'!$F$18)*'[2]功能-行军令'!$AJ$7</f>
        <v>61.8</v>
      </c>
      <c r="AI337" s="56"/>
      <c r="AK337" s="56"/>
      <c r="AL337" s="56">
        <v>334</v>
      </c>
      <c r="AM337" s="28">
        <f t="shared" ca="1" si="301"/>
        <v>4.1538725362827833</v>
      </c>
      <c r="AN337" s="28">
        <f t="shared" ca="1" si="301"/>
        <v>2.2500142904865079</v>
      </c>
      <c r="AO337" s="28">
        <f t="shared" ca="1" si="301"/>
        <v>1.4210616571493733</v>
      </c>
      <c r="AP337" s="28">
        <f t="shared" ca="1" si="301"/>
        <v>0.9818244176668397</v>
      </c>
      <c r="AQ337" s="28">
        <f t="shared" ca="1" si="301"/>
        <v>0.86400548754681916</v>
      </c>
      <c r="AR337" s="28">
        <f t="shared" ca="1" si="301"/>
        <v>0.86400548754681916</v>
      </c>
      <c r="AS337" s="28">
        <f t="shared" ca="1" si="301"/>
        <v>0.86400548754681916</v>
      </c>
      <c r="AT337" s="28">
        <f t="shared" ca="1" si="301"/>
        <v>0.86400548754681916</v>
      </c>
      <c r="AU337" s="28">
        <f t="shared" ca="1" si="293"/>
        <v>0.86400548754681916</v>
      </c>
      <c r="AV337" s="28">
        <f t="shared" ca="1" si="294"/>
        <v>0.86400548754681916</v>
      </c>
      <c r="AW337" s="28">
        <f t="shared" ca="1" si="294"/>
        <v>0.86400548754681916</v>
      </c>
      <c r="AX337" s="28">
        <f t="shared" ca="1" si="294"/>
        <v>1.7280109750936383</v>
      </c>
      <c r="AY337" s="28">
        <f t="shared" ca="1" si="294"/>
        <v>2.5920164626404576</v>
      </c>
      <c r="AZ337" s="28">
        <f t="shared" ca="1" si="294"/>
        <v>4.3200274377340957</v>
      </c>
      <c r="BA337" s="28">
        <f t="shared" ca="1" si="245"/>
        <v>8.6400548754681914</v>
      </c>
      <c r="BB337" s="28">
        <f t="shared" ca="1" si="245"/>
        <v>17.280109750936383</v>
      </c>
      <c r="BC337" s="28">
        <f t="shared" ca="1" si="245"/>
        <v>34.560219501872766</v>
      </c>
      <c r="BD337" s="28">
        <f t="shared" ref="BA337:BD363" ca="1" si="302">SUMIF($BM$3:$EX$3,BD$3,$BM337:$EX337)</f>
        <v>69.120439003745531</v>
      </c>
      <c r="BE337" s="28"/>
      <c r="BF337" s="28">
        <f t="shared" ca="1" si="295"/>
        <v>153.0956893219043</v>
      </c>
      <c r="BG337" s="28"/>
      <c r="BI337" s="28"/>
      <c r="BJ337" s="28"/>
      <c r="BK337" s="28"/>
      <c r="BL337" s="56">
        <v>334</v>
      </c>
      <c r="BM337" s="56">
        <f t="shared" ca="1" si="296"/>
        <v>3.5149020128500719</v>
      </c>
      <c r="BN337" s="56">
        <f t="shared" ca="1" si="296"/>
        <v>1.9039052569604555</v>
      </c>
      <c r="BO337" s="56">
        <f t="shared" ca="1" si="296"/>
        <v>1.2024664780802876</v>
      </c>
      <c r="BP337" s="56">
        <f t="shared" ca="1" si="296"/>
        <v>0.83079502121910775</v>
      </c>
      <c r="BQ337" s="56">
        <f t="shared" ca="1" si="296"/>
        <v>0.73109961867281492</v>
      </c>
      <c r="BR337" s="56">
        <f t="shared" ca="1" si="296"/>
        <v>0.73109961867281492</v>
      </c>
      <c r="BS337" s="56">
        <f t="shared" ca="1" si="296"/>
        <v>0.73109961867281492</v>
      </c>
      <c r="BT337" s="56">
        <f t="shared" ca="1" si="296"/>
        <v>0.73109961867281492</v>
      </c>
      <c r="BU337" s="56">
        <f t="shared" ca="1" si="296"/>
        <v>0.73109961867281492</v>
      </c>
      <c r="BV337" s="56">
        <f t="shared" ca="1" si="296"/>
        <v>0.73109961867281492</v>
      </c>
      <c r="BW337" s="56">
        <f t="shared" ca="1" si="296"/>
        <v>0.73109961867281492</v>
      </c>
      <c r="BX337" s="56">
        <f t="shared" ca="1" si="296"/>
        <v>1.4621992373456298</v>
      </c>
      <c r="BY337" s="56">
        <f t="shared" ca="1" si="296"/>
        <v>2.193298856018445</v>
      </c>
      <c r="BZ337" s="56">
        <f t="shared" ca="1" si="296"/>
        <v>3.6554980933640748</v>
      </c>
      <c r="CA337" s="82">
        <f t="shared" ca="1" si="247"/>
        <v>7.3109961867281497</v>
      </c>
      <c r="CB337" s="82">
        <f t="shared" ca="1" si="247"/>
        <v>14.621992373456299</v>
      </c>
      <c r="CC337" s="82">
        <f t="shared" ca="1" si="247"/>
        <v>29.243984746912599</v>
      </c>
      <c r="CD337" s="82">
        <f t="shared" ref="CA337:CD363" ca="1" si="303">IF(OFFSET($X$3,$S337,CD$1)&lt;CD$3,0,
OFFSET($S$3,$S337,CD$1)
*IFERROR(INDEX($K$49:$K$66,OFFSET($X$3,$S337,CD$1)-CD$3+1),0)
*OFFSET($AC$3,$S337,CD$1)
/(INDEX($D$4:$D$21,CD$3)
*INDEX($E$4:$E$21,CD$3)))</f>
        <v>58.487969493825197</v>
      </c>
      <c r="CE337" s="56">
        <f t="shared" ca="1" si="297"/>
        <v>0.36418246283069533</v>
      </c>
      <c r="CF337" s="56">
        <f t="shared" ca="1" si="297"/>
        <v>0.19726550069995996</v>
      </c>
      <c r="CG337" s="56">
        <f t="shared" ca="1" si="297"/>
        <v>0.12458873728418524</v>
      </c>
      <c r="CH337" s="56">
        <f t="shared" ca="1" si="297"/>
        <v>8.6079491214527973E-2</v>
      </c>
      <c r="CI337" s="56">
        <f t="shared" ca="1" si="297"/>
        <v>7.5749952268784629E-2</v>
      </c>
      <c r="CJ337" s="56">
        <f t="shared" ca="1" si="297"/>
        <v>7.5749952268784629E-2</v>
      </c>
      <c r="CK337" s="56">
        <f t="shared" ca="1" si="297"/>
        <v>7.5749952268784629E-2</v>
      </c>
      <c r="CL337" s="56">
        <f t="shared" ca="1" si="297"/>
        <v>7.5749952268784629E-2</v>
      </c>
      <c r="CM337" s="56">
        <f t="shared" ca="1" si="297"/>
        <v>7.5749952268784629E-2</v>
      </c>
      <c r="CN337" s="56">
        <f t="shared" ca="1" si="297"/>
        <v>7.5749952268784629E-2</v>
      </c>
      <c r="CO337" s="56">
        <f t="shared" ca="1" si="297"/>
        <v>7.5749952268784629E-2</v>
      </c>
      <c r="CP337" s="56">
        <f t="shared" ca="1" si="297"/>
        <v>0.15149990453756926</v>
      </c>
      <c r="CQ337" s="56">
        <f t="shared" ca="1" si="297"/>
        <v>0.22724985680635387</v>
      </c>
      <c r="CR337" s="56">
        <f t="shared" ca="1" si="297"/>
        <v>0.37874976134392319</v>
      </c>
      <c r="CS337" s="82">
        <f t="shared" ca="1" si="249"/>
        <v>0.75749952268784637</v>
      </c>
      <c r="CT337" s="82">
        <f t="shared" ca="1" si="249"/>
        <v>1.5149990453756927</v>
      </c>
      <c r="CU337" s="82">
        <f t="shared" ca="1" si="249"/>
        <v>3.0299980907513855</v>
      </c>
      <c r="CV337" s="82">
        <f t="shared" ref="CS337:CV363" ca="1" si="304">IF(OFFSET($X$3,$S337,CV$1)&lt;CV$3,0,
OFFSET($S$3,$S337,CV$1)
*IFERROR(INDEX($K$49:$K$66,OFFSET($X$3,$S337,CV$1)-CV$3+1),0)
*OFFSET($AC$3,$S337,CV$1)
/(INDEX($D$4:$D$21,CV$3)
*INDEX($E$4:$E$21,CV$3)))</f>
        <v>6.059996181502771</v>
      </c>
      <c r="CW337" s="56">
        <f t="shared" ca="1" si="298"/>
        <v>0.19747352413490615</v>
      </c>
      <c r="CX337" s="56">
        <f t="shared" ca="1" si="298"/>
        <v>0.10696482557307417</v>
      </c>
      <c r="CY337" s="56">
        <f t="shared" ca="1" si="298"/>
        <v>6.7556731940888945E-2</v>
      </c>
      <c r="CZ337" s="56">
        <f t="shared" ca="1" si="298"/>
        <v>4.6675560250068721E-2</v>
      </c>
      <c r="DA337" s="56">
        <f t="shared" ca="1" si="298"/>
        <v>4.1074493020060478E-2</v>
      </c>
      <c r="DB337" s="56">
        <f t="shared" ca="1" si="298"/>
        <v>4.1074493020060478E-2</v>
      </c>
      <c r="DC337" s="56">
        <f t="shared" ca="1" si="298"/>
        <v>4.1074493020060478E-2</v>
      </c>
      <c r="DD337" s="56">
        <f t="shared" ca="1" si="298"/>
        <v>4.1074493020060478E-2</v>
      </c>
      <c r="DE337" s="56">
        <f t="shared" ca="1" si="298"/>
        <v>4.1074493020060478E-2</v>
      </c>
      <c r="DF337" s="56">
        <f t="shared" ca="1" si="298"/>
        <v>4.1074493020060478E-2</v>
      </c>
      <c r="DG337" s="56">
        <f t="shared" ca="1" si="298"/>
        <v>4.1074493020060478E-2</v>
      </c>
      <c r="DH337" s="56">
        <f t="shared" ca="1" si="298"/>
        <v>8.2148986040120955E-2</v>
      </c>
      <c r="DI337" s="56">
        <f t="shared" ca="1" si="298"/>
        <v>0.12322347906018143</v>
      </c>
      <c r="DJ337" s="56">
        <f t="shared" ca="1" si="298"/>
        <v>0.20537246510030238</v>
      </c>
      <c r="DK337" s="82">
        <f t="shared" ca="1" si="251"/>
        <v>0.41074493020060476</v>
      </c>
      <c r="DL337" s="82">
        <f t="shared" ca="1" si="251"/>
        <v>0.82148986040120953</v>
      </c>
      <c r="DM337" s="82">
        <f t="shared" ca="1" si="251"/>
        <v>1.6429797208024191</v>
      </c>
      <c r="DN337" s="82">
        <f t="shared" ref="DK337:DN363" ca="1" si="305">IF(OFFSET($X$3,$S337,DN$1)&lt;DN$3,0,
OFFSET($S$3,$S337,DN$1)
*IFERROR(INDEX($K$49:$K$66,OFFSET($X$3,$S337,DN$1)-DN$3+1),0)
*OFFSET($AC$3,$S337,DN$1)
/(INDEX($D$4:$D$21,DN$3)
*INDEX($E$4:$E$21,DN$3)))</f>
        <v>3.2859594416048381</v>
      </c>
      <c r="DO337" s="56">
        <f t="shared" ca="1" si="299"/>
        <v>5.996426308216421E-2</v>
      </c>
      <c r="DP337" s="56">
        <f t="shared" ca="1" si="299"/>
        <v>3.2480642502838948E-2</v>
      </c>
      <c r="DQ337" s="56">
        <f t="shared" ca="1" si="299"/>
        <v>2.0514090001793019E-2</v>
      </c>
      <c r="DR337" s="56">
        <f t="shared" ca="1" si="299"/>
        <v>1.4173371273966083E-2</v>
      </c>
      <c r="DS337" s="56">
        <f t="shared" ca="1" si="299"/>
        <v>1.2472566721090156E-2</v>
      </c>
      <c r="DT337" s="56">
        <f t="shared" ca="1" si="299"/>
        <v>1.2472566721090156E-2</v>
      </c>
      <c r="DU337" s="56">
        <f t="shared" ca="1" si="299"/>
        <v>1.2472566721090156E-2</v>
      </c>
      <c r="DV337" s="56">
        <f t="shared" ca="1" si="299"/>
        <v>1.2472566721090156E-2</v>
      </c>
      <c r="DW337" s="56">
        <f t="shared" ca="1" si="299"/>
        <v>1.2472566721090156E-2</v>
      </c>
      <c r="DX337" s="56">
        <f t="shared" ca="1" si="299"/>
        <v>1.2472566721090156E-2</v>
      </c>
      <c r="DY337" s="56">
        <f t="shared" ca="1" si="299"/>
        <v>1.2472566721090156E-2</v>
      </c>
      <c r="DZ337" s="56">
        <f t="shared" ca="1" si="299"/>
        <v>2.4945133442180311E-2</v>
      </c>
      <c r="EA337" s="56">
        <f t="shared" ca="1" si="299"/>
        <v>3.7417700163270465E-2</v>
      </c>
      <c r="EB337" s="56">
        <f t="shared" ca="1" si="299"/>
        <v>6.2362833605450772E-2</v>
      </c>
      <c r="EC337" s="82">
        <f t="shared" ca="1" si="255"/>
        <v>0.12472566721090154</v>
      </c>
      <c r="ED337" s="82">
        <f t="shared" ca="1" si="255"/>
        <v>0.24945133442180309</v>
      </c>
      <c r="EE337" s="82">
        <f t="shared" ca="1" si="255"/>
        <v>0.49890266884360618</v>
      </c>
      <c r="EF337" s="82">
        <f t="shared" ca="1" si="255"/>
        <v>0.99780533768721236</v>
      </c>
      <c r="EG337" s="56">
        <f t="shared" ca="1" si="300"/>
        <v>1.7350273384946428E-2</v>
      </c>
      <c r="EH337" s="56">
        <f t="shared" ca="1" si="300"/>
        <v>9.3980647501793139E-3</v>
      </c>
      <c r="EI337" s="56">
        <f t="shared" ca="1" si="300"/>
        <v>5.9356198422185142E-3</v>
      </c>
      <c r="EJ337" s="56">
        <f t="shared" ca="1" si="300"/>
        <v>4.1009737091691548E-3</v>
      </c>
      <c r="EK337" s="56">
        <f t="shared" ca="1" si="300"/>
        <v>3.608856864068857E-3</v>
      </c>
      <c r="EL337" s="56">
        <f t="shared" ca="1" si="300"/>
        <v>3.608856864068857E-3</v>
      </c>
      <c r="EM337" s="56">
        <f t="shared" ca="1" si="300"/>
        <v>3.608856864068857E-3</v>
      </c>
      <c r="EN337" s="56">
        <f t="shared" ca="1" si="300"/>
        <v>3.608856864068857E-3</v>
      </c>
      <c r="EO337" s="56">
        <f t="shared" ca="1" si="300"/>
        <v>3.608856864068857E-3</v>
      </c>
      <c r="EP337" s="56">
        <f t="shared" ca="1" si="300"/>
        <v>3.608856864068857E-3</v>
      </c>
      <c r="EQ337" s="56">
        <f t="shared" ca="1" si="300"/>
        <v>3.608856864068857E-3</v>
      </c>
      <c r="ER337" s="56">
        <f t="shared" ca="1" si="300"/>
        <v>7.2177137281377139E-3</v>
      </c>
      <c r="ES337" s="56">
        <f t="shared" ca="1" si="300"/>
        <v>1.0826570592206571E-2</v>
      </c>
      <c r="ET337" s="56">
        <f t="shared" ca="1" si="300"/>
        <v>1.8044284320344287E-2</v>
      </c>
      <c r="EU337" s="82">
        <f t="shared" ca="1" si="256"/>
        <v>3.6088568640688573E-2</v>
      </c>
      <c r="EV337" s="82">
        <f t="shared" ca="1" si="256"/>
        <v>7.2177137281377146E-2</v>
      </c>
      <c r="EW337" s="82">
        <f t="shared" ca="1" si="256"/>
        <v>0.14435427456275429</v>
      </c>
      <c r="EX337" s="82">
        <f t="shared" ca="1" si="256"/>
        <v>0.28870854912550858</v>
      </c>
    </row>
    <row r="338" spans="19:154" x14ac:dyDescent="0.15">
      <c r="S338" s="56">
        <v>335</v>
      </c>
      <c r="T338" s="40">
        <f>引用信息!W357</f>
        <v>82.281107951491265</v>
      </c>
      <c r="U338" s="40">
        <f>引用信息!X357</f>
        <v>5.8531407292435773</v>
      </c>
      <c r="V338" s="40">
        <f>引用信息!Y357</f>
        <v>2.3367498564093738</v>
      </c>
      <c r="W338" s="40">
        <f>引用信息!Z357</f>
        <v>0.6269025212431768</v>
      </c>
      <c r="X338" s="40">
        <f>引用信息!AA357</f>
        <v>0.18139020760377761</v>
      </c>
      <c r="Y338" s="37">
        <f>IF(INT(求节点($J$4:$J$21,$I$4:$I$21,节奏总纲!AD338))&gt;$I$21,$I$21,INT(求节点($J$4:$J$21,$I$4:$I$21,节奏总纲!AD338)))</f>
        <v>18</v>
      </c>
      <c r="Z338" s="37">
        <f>IF(INT(求节点($J$4:$J$21,$I$4:$I$21,节奏总纲!AE338))&gt;$I$21,$I$21,INT(求节点($J$4:$J$21,$I$4:$I$21,节奏总纲!AE338)))</f>
        <v>18</v>
      </c>
      <c r="AA338" s="37">
        <f>IF(INT(求节点($J$4:$J$21,$I$4:$I$21,节奏总纲!AF338))&gt;$I$21,$I$21,INT(求节点($J$4:$J$21,$I$4:$I$21,节奏总纲!AF338)))</f>
        <v>18</v>
      </c>
      <c r="AB338" s="37">
        <f>IF(INT(求节点($J$4:$J$21,$I$4:$I$21,节奏总纲!AG338))&gt;$I$21,$I$21,INT(求节点($J$4:$J$21,$I$4:$I$21,节奏总纲!AG338)))</f>
        <v>18</v>
      </c>
      <c r="AC338" s="37">
        <f>IF(INT(求节点($J$4:$J$21,$I$4:$I$21,节奏总纲!AH338))&gt;$I$21,$I$21,INT(求节点($J$4:$J$21,$I$4:$I$21,节奏总纲!AH338)))</f>
        <v>18</v>
      </c>
      <c r="AD338" s="56">
        <f>('[2]功能-行军令'!F$7+'[2]功能-行军令'!F$14+24*60/'[2]功能-行军令'!$F$18)*'[2]功能-行军令'!$AJ$7</f>
        <v>27.599999999999998</v>
      </c>
      <c r="AE338" s="56">
        <f>('[2]功能-行军令'!G$7+'[2]功能-行军令'!G$14+24*60/'[2]功能-行军令'!$F$18)*'[2]功能-行军令'!$AJ$7</f>
        <v>40.199999999999996</v>
      </c>
      <c r="AF338" s="56">
        <f>('[2]功能-行军令'!H$7+'[2]功能-行军令'!H$14+24*60/'[2]功能-行军令'!$F$18)*'[2]功能-行军令'!$AJ$7</f>
        <v>54.6</v>
      </c>
      <c r="AG338" s="56">
        <f>('[2]功能-行军令'!I$7+'[2]功能-行军令'!I$14+24*60/'[2]功能-行军令'!$F$18)*'[2]功能-行军令'!$AJ$7</f>
        <v>61.8</v>
      </c>
      <c r="AH338" s="56">
        <f>('[2]功能-行军令'!J$7+'[2]功能-行军令'!J$14+24*60/'[2]功能-行军令'!$F$18)*'[2]功能-行军令'!$AJ$7</f>
        <v>61.8</v>
      </c>
      <c r="AI338" s="56"/>
      <c r="AK338" s="56"/>
      <c r="AL338" s="56">
        <v>335</v>
      </c>
      <c r="AM338" s="28">
        <f t="shared" ca="1" si="301"/>
        <v>4.1289136455068371</v>
      </c>
      <c r="AN338" s="28">
        <f t="shared" ca="1" si="301"/>
        <v>2.2364948913162035</v>
      </c>
      <c r="AO338" s="28">
        <f t="shared" ca="1" si="301"/>
        <v>1.4125230892523393</v>
      </c>
      <c r="AP338" s="28">
        <f t="shared" ca="1" si="301"/>
        <v>0.97592504348343412</v>
      </c>
      <c r="AQ338" s="28">
        <f t="shared" ca="1" si="301"/>
        <v>0.85881403826542213</v>
      </c>
      <c r="AR338" s="28">
        <f t="shared" ca="1" si="301"/>
        <v>0.85881403826542213</v>
      </c>
      <c r="AS338" s="28">
        <f t="shared" ca="1" si="301"/>
        <v>0.85881403826542213</v>
      </c>
      <c r="AT338" s="28">
        <f t="shared" ca="1" si="301"/>
        <v>0.85881403826542213</v>
      </c>
      <c r="AU338" s="28">
        <f t="shared" ca="1" si="293"/>
        <v>0.85881403826542213</v>
      </c>
      <c r="AV338" s="28">
        <f t="shared" ca="1" si="294"/>
        <v>0.85881403826542213</v>
      </c>
      <c r="AW338" s="28">
        <f t="shared" ca="1" si="294"/>
        <v>0.85881403826542213</v>
      </c>
      <c r="AX338" s="28">
        <f t="shared" ca="1" si="294"/>
        <v>1.7176280765308443</v>
      </c>
      <c r="AY338" s="28">
        <f t="shared" ca="1" si="294"/>
        <v>2.5764421147962664</v>
      </c>
      <c r="AZ338" s="28">
        <f t="shared" ca="1" si="294"/>
        <v>4.2940701913271111</v>
      </c>
      <c r="BA338" s="28">
        <f t="shared" ca="1" si="302"/>
        <v>8.5881403826542222</v>
      </c>
      <c r="BB338" s="28">
        <f t="shared" ca="1" si="302"/>
        <v>17.176280765308444</v>
      </c>
      <c r="BC338" s="28">
        <f t="shared" ca="1" si="302"/>
        <v>34.352561530616889</v>
      </c>
      <c r="BD338" s="28">
        <f t="shared" ca="1" si="302"/>
        <v>68.705123061233778</v>
      </c>
      <c r="BE338" s="28"/>
      <c r="BF338" s="28">
        <f t="shared" ca="1" si="295"/>
        <v>152.17580105988429</v>
      </c>
      <c r="BG338" s="28"/>
      <c r="BI338" s="28"/>
      <c r="BJ338" s="28"/>
      <c r="BK338" s="28"/>
      <c r="BL338" s="56">
        <v>335</v>
      </c>
      <c r="BM338" s="56">
        <f t="shared" ca="1" si="296"/>
        <v>3.4937824299402442</v>
      </c>
      <c r="BN338" s="56">
        <f t="shared" ca="1" si="296"/>
        <v>1.8924654828842991</v>
      </c>
      <c r="BO338" s="56">
        <f t="shared" ca="1" si="296"/>
        <v>1.1952413576111363</v>
      </c>
      <c r="BP338" s="56">
        <f t="shared" ca="1" si="296"/>
        <v>0.82580311980405763</v>
      </c>
      <c r="BQ338" s="56">
        <f t="shared" ca="1" si="296"/>
        <v>0.72670674542757085</v>
      </c>
      <c r="BR338" s="56">
        <f t="shared" ca="1" si="296"/>
        <v>0.72670674542757085</v>
      </c>
      <c r="BS338" s="56">
        <f t="shared" ca="1" si="296"/>
        <v>0.72670674542757085</v>
      </c>
      <c r="BT338" s="56">
        <f t="shared" ca="1" si="296"/>
        <v>0.72670674542757085</v>
      </c>
      <c r="BU338" s="56">
        <f t="shared" ca="1" si="296"/>
        <v>0.72670674542757085</v>
      </c>
      <c r="BV338" s="56">
        <f t="shared" ca="1" si="296"/>
        <v>0.72670674542757085</v>
      </c>
      <c r="BW338" s="56">
        <f t="shared" ca="1" si="296"/>
        <v>0.72670674542757085</v>
      </c>
      <c r="BX338" s="56">
        <f t="shared" ca="1" si="296"/>
        <v>1.4534134908551417</v>
      </c>
      <c r="BY338" s="56">
        <f t="shared" ca="1" si="296"/>
        <v>2.1801202362827121</v>
      </c>
      <c r="BZ338" s="56">
        <f t="shared" ca="1" si="296"/>
        <v>3.6335337271378538</v>
      </c>
      <c r="CA338" s="82">
        <f t="shared" ca="1" si="303"/>
        <v>7.2670674542757077</v>
      </c>
      <c r="CB338" s="82">
        <f t="shared" ca="1" si="303"/>
        <v>14.534134908551415</v>
      </c>
      <c r="CC338" s="82">
        <f t="shared" ca="1" si="303"/>
        <v>29.068269817102831</v>
      </c>
      <c r="CD338" s="82">
        <f t="shared" ca="1" si="303"/>
        <v>58.136539634205661</v>
      </c>
      <c r="CE338" s="56">
        <f t="shared" ca="1" si="297"/>
        <v>0.36199424202398739</v>
      </c>
      <c r="CF338" s="56">
        <f t="shared" ca="1" si="297"/>
        <v>0.19608021442965984</v>
      </c>
      <c r="CG338" s="56">
        <f t="shared" ca="1" si="297"/>
        <v>0.12384013542925884</v>
      </c>
      <c r="CH338" s="56">
        <f t="shared" ca="1" si="297"/>
        <v>8.5562275387487924E-2</v>
      </c>
      <c r="CI338" s="56">
        <f t="shared" ca="1" si="297"/>
        <v>7.5294802340989384E-2</v>
      </c>
      <c r="CJ338" s="56">
        <f t="shared" ca="1" si="297"/>
        <v>7.5294802340989384E-2</v>
      </c>
      <c r="CK338" s="56">
        <f t="shared" ca="1" si="297"/>
        <v>7.5294802340989384E-2</v>
      </c>
      <c r="CL338" s="56">
        <f t="shared" ca="1" si="297"/>
        <v>7.5294802340989384E-2</v>
      </c>
      <c r="CM338" s="56">
        <f t="shared" ca="1" si="297"/>
        <v>7.5294802340989384E-2</v>
      </c>
      <c r="CN338" s="56">
        <f t="shared" ca="1" si="297"/>
        <v>7.5294802340989384E-2</v>
      </c>
      <c r="CO338" s="56">
        <f t="shared" ca="1" si="297"/>
        <v>7.5294802340989384E-2</v>
      </c>
      <c r="CP338" s="56">
        <f t="shared" ca="1" si="297"/>
        <v>0.15058960468197877</v>
      </c>
      <c r="CQ338" s="56">
        <f t="shared" ca="1" si="297"/>
        <v>0.22588440702296811</v>
      </c>
      <c r="CR338" s="56">
        <f t="shared" ca="1" si="297"/>
        <v>0.37647401170494688</v>
      </c>
      <c r="CS338" s="82">
        <f t="shared" ca="1" si="304"/>
        <v>0.75294802340989375</v>
      </c>
      <c r="CT338" s="82">
        <f t="shared" ca="1" si="304"/>
        <v>1.5058960468197875</v>
      </c>
      <c r="CU338" s="82">
        <f t="shared" ca="1" si="304"/>
        <v>3.011792093639575</v>
      </c>
      <c r="CV338" s="82">
        <f t="shared" ca="1" si="304"/>
        <v>6.02358418727915</v>
      </c>
      <c r="CW338" s="56">
        <f t="shared" ca="1" si="298"/>
        <v>0.19628698793838739</v>
      </c>
      <c r="CX338" s="56">
        <f t="shared" ca="1" si="298"/>
        <v>0.10632211846662649</v>
      </c>
      <c r="CY338" s="56">
        <f t="shared" ca="1" si="298"/>
        <v>6.7150811663132526E-2</v>
      </c>
      <c r="CZ338" s="56">
        <f t="shared" ca="1" si="298"/>
        <v>4.6395106239982463E-2</v>
      </c>
      <c r="DA338" s="56">
        <f t="shared" ca="1" si="298"/>
        <v>4.0827693491184577E-2</v>
      </c>
      <c r="DB338" s="56">
        <f t="shared" ca="1" si="298"/>
        <v>4.0827693491184577E-2</v>
      </c>
      <c r="DC338" s="56">
        <f t="shared" ca="1" si="298"/>
        <v>4.0827693491184577E-2</v>
      </c>
      <c r="DD338" s="56">
        <f t="shared" ca="1" si="298"/>
        <v>4.0827693491184577E-2</v>
      </c>
      <c r="DE338" s="56">
        <f t="shared" ca="1" si="298"/>
        <v>4.0827693491184577E-2</v>
      </c>
      <c r="DF338" s="56">
        <f t="shared" ca="1" si="298"/>
        <v>4.0827693491184577E-2</v>
      </c>
      <c r="DG338" s="56">
        <f t="shared" ca="1" si="298"/>
        <v>4.0827693491184577E-2</v>
      </c>
      <c r="DH338" s="56">
        <f t="shared" ca="1" si="298"/>
        <v>8.1655386982369155E-2</v>
      </c>
      <c r="DI338" s="56">
        <f t="shared" ca="1" si="298"/>
        <v>0.12248308047355373</v>
      </c>
      <c r="DJ338" s="56">
        <f t="shared" ca="1" si="298"/>
        <v>0.20413846745592293</v>
      </c>
      <c r="DK338" s="82">
        <f t="shared" ca="1" si="305"/>
        <v>0.40827693491184586</v>
      </c>
      <c r="DL338" s="82">
        <f t="shared" ca="1" si="305"/>
        <v>0.81655386982369171</v>
      </c>
      <c r="DM338" s="82">
        <f t="shared" ca="1" si="305"/>
        <v>1.6331077396473834</v>
      </c>
      <c r="DN338" s="82">
        <f t="shared" ca="1" si="305"/>
        <v>3.2662154792947669</v>
      </c>
      <c r="DO338" s="56">
        <f t="shared" ca="1" si="299"/>
        <v>5.9603962788966659E-2</v>
      </c>
      <c r="DP338" s="56">
        <f t="shared" ca="1" si="299"/>
        <v>3.2285479844023607E-2</v>
      </c>
      <c r="DQ338" s="56">
        <f t="shared" ca="1" si="299"/>
        <v>2.0390829375172805E-2</v>
      </c>
      <c r="DR338" s="56">
        <f t="shared" ca="1" si="299"/>
        <v>1.4088209386483027E-2</v>
      </c>
      <c r="DS338" s="56">
        <f t="shared" ca="1" si="299"/>
        <v>1.2397624260105065E-2</v>
      </c>
      <c r="DT338" s="56">
        <f t="shared" ca="1" si="299"/>
        <v>1.2397624260105065E-2</v>
      </c>
      <c r="DU338" s="56">
        <f t="shared" ca="1" si="299"/>
        <v>1.2397624260105065E-2</v>
      </c>
      <c r="DV338" s="56">
        <f t="shared" ca="1" si="299"/>
        <v>1.2397624260105065E-2</v>
      </c>
      <c r="DW338" s="56">
        <f t="shared" ca="1" si="299"/>
        <v>1.2397624260105065E-2</v>
      </c>
      <c r="DX338" s="56">
        <f t="shared" ca="1" si="299"/>
        <v>1.2397624260105065E-2</v>
      </c>
      <c r="DY338" s="56">
        <f t="shared" ca="1" si="299"/>
        <v>1.2397624260105065E-2</v>
      </c>
      <c r="DZ338" s="56">
        <f t="shared" ca="1" si="299"/>
        <v>2.4795248520210131E-2</v>
      </c>
      <c r="EA338" s="56">
        <f t="shared" ca="1" si="299"/>
        <v>3.7192872780315189E-2</v>
      </c>
      <c r="EB338" s="56">
        <f t="shared" ca="1" si="299"/>
        <v>6.198812130052532E-2</v>
      </c>
      <c r="EC338" s="82">
        <f t="shared" ca="1" si="255"/>
        <v>0.12397624260105064</v>
      </c>
      <c r="ED338" s="82">
        <f t="shared" ca="1" si="255"/>
        <v>0.24795248520210128</v>
      </c>
      <c r="EE338" s="82">
        <f t="shared" ca="1" si="255"/>
        <v>0.49590497040420256</v>
      </c>
      <c r="EF338" s="82">
        <f t="shared" ca="1" si="255"/>
        <v>0.99180994080840512</v>
      </c>
      <c r="EG338" s="56">
        <f t="shared" ca="1" si="300"/>
        <v>1.724602281525147E-2</v>
      </c>
      <c r="EH338" s="56">
        <f t="shared" ca="1" si="300"/>
        <v>9.3415956915945467E-3</v>
      </c>
      <c r="EI338" s="56">
        <f t="shared" ca="1" si="300"/>
        <v>5.8999551736386609E-3</v>
      </c>
      <c r="EJ338" s="56">
        <f t="shared" ca="1" si="300"/>
        <v>4.0763326654230745E-3</v>
      </c>
      <c r="EK338" s="56">
        <f t="shared" ca="1" si="300"/>
        <v>3.5871727455723057E-3</v>
      </c>
      <c r="EL338" s="56">
        <f t="shared" ca="1" si="300"/>
        <v>3.5871727455723057E-3</v>
      </c>
      <c r="EM338" s="56">
        <f t="shared" ca="1" si="300"/>
        <v>3.5871727455723057E-3</v>
      </c>
      <c r="EN338" s="56">
        <f t="shared" ca="1" si="300"/>
        <v>3.5871727455723057E-3</v>
      </c>
      <c r="EO338" s="56">
        <f t="shared" ca="1" si="300"/>
        <v>3.5871727455723057E-3</v>
      </c>
      <c r="EP338" s="56">
        <f t="shared" ca="1" si="300"/>
        <v>3.5871727455723057E-3</v>
      </c>
      <c r="EQ338" s="56">
        <f t="shared" ca="1" si="300"/>
        <v>3.5871727455723057E-3</v>
      </c>
      <c r="ER338" s="56">
        <f t="shared" ca="1" si="300"/>
        <v>7.1743454911446115E-3</v>
      </c>
      <c r="ES338" s="56">
        <f t="shared" ca="1" si="300"/>
        <v>1.0761518236716916E-2</v>
      </c>
      <c r="ET338" s="56">
        <f t="shared" ca="1" si="300"/>
        <v>1.7935863727861531E-2</v>
      </c>
      <c r="EU338" s="82">
        <f t="shared" ca="1" si="256"/>
        <v>3.5871727455723063E-2</v>
      </c>
      <c r="EV338" s="82">
        <f t="shared" ca="1" si="256"/>
        <v>7.1743454911446125E-2</v>
      </c>
      <c r="EW338" s="82">
        <f t="shared" ca="1" si="256"/>
        <v>0.14348690982289225</v>
      </c>
      <c r="EX338" s="82">
        <f t="shared" ca="1" si="256"/>
        <v>0.2869738196457845</v>
      </c>
    </row>
    <row r="339" spans="19:154" x14ac:dyDescent="0.15">
      <c r="S339" s="56">
        <v>336</v>
      </c>
      <c r="T339" s="40">
        <f>引用信息!W358</f>
        <v>81.783726469919202</v>
      </c>
      <c r="U339" s="40">
        <f>引用信息!X358</f>
        <v>5.8177590495331231</v>
      </c>
      <c r="V339" s="40">
        <f>引用信息!Y358</f>
        <v>2.3226244254984363</v>
      </c>
      <c r="W339" s="40">
        <f>引用信息!Z358</f>
        <v>0.62311295505258768</v>
      </c>
      <c r="X339" s="40">
        <f>引用信息!AA358</f>
        <v>0.1802937210293161</v>
      </c>
      <c r="Y339" s="37">
        <f>IF(INT(求节点($J$4:$J$21,$I$4:$I$21,节奏总纲!AD339))&gt;$I$21,$I$21,INT(求节点($J$4:$J$21,$I$4:$I$21,节奏总纲!AD339)))</f>
        <v>18</v>
      </c>
      <c r="Z339" s="37">
        <f>IF(INT(求节点($J$4:$J$21,$I$4:$I$21,节奏总纲!AE339))&gt;$I$21,$I$21,INT(求节点($J$4:$J$21,$I$4:$I$21,节奏总纲!AE339)))</f>
        <v>18</v>
      </c>
      <c r="AA339" s="37">
        <f>IF(INT(求节点($J$4:$J$21,$I$4:$I$21,节奏总纲!AF339))&gt;$I$21,$I$21,INT(求节点($J$4:$J$21,$I$4:$I$21,节奏总纲!AF339)))</f>
        <v>18</v>
      </c>
      <c r="AB339" s="37">
        <f>IF(INT(求节点($J$4:$J$21,$I$4:$I$21,节奏总纲!AG339))&gt;$I$21,$I$21,INT(求节点($J$4:$J$21,$I$4:$I$21,节奏总纲!AG339)))</f>
        <v>18</v>
      </c>
      <c r="AC339" s="37">
        <f>IF(INT(求节点($J$4:$J$21,$I$4:$I$21,节奏总纲!AH339))&gt;$I$21,$I$21,INT(求节点($J$4:$J$21,$I$4:$I$21,节奏总纲!AH339)))</f>
        <v>18</v>
      </c>
      <c r="AD339" s="56">
        <f>('[2]功能-行军令'!F$7+'[2]功能-行军令'!F$14+24*60/'[2]功能-行军令'!$F$18)*'[2]功能-行军令'!$AJ$7</f>
        <v>27.599999999999998</v>
      </c>
      <c r="AE339" s="56">
        <f>('[2]功能-行军令'!G$7+'[2]功能-行军令'!G$14+24*60/'[2]功能-行军令'!$F$18)*'[2]功能-行军令'!$AJ$7</f>
        <v>40.199999999999996</v>
      </c>
      <c r="AF339" s="56">
        <f>('[2]功能-行军令'!H$7+'[2]功能-行军令'!H$14+24*60/'[2]功能-行军令'!$F$18)*'[2]功能-行军令'!$AJ$7</f>
        <v>54.6</v>
      </c>
      <c r="AG339" s="56">
        <f>('[2]功能-行军令'!I$7+'[2]功能-行军令'!I$14+24*60/'[2]功能-行军令'!$F$18)*'[2]功能-行军令'!$AJ$7</f>
        <v>61.8</v>
      </c>
      <c r="AH339" s="56">
        <f>('[2]功能-行军令'!J$7+'[2]功能-行军令'!J$14+24*60/'[2]功能-行军令'!$F$18)*'[2]功能-行军令'!$AJ$7</f>
        <v>61.8</v>
      </c>
      <c r="AI339" s="56"/>
      <c r="AK339" s="56"/>
      <c r="AL339" s="56">
        <v>336</v>
      </c>
      <c r="AM339" s="28">
        <f t="shared" ca="1" si="301"/>
        <v>4.1039547547308892</v>
      </c>
      <c r="AN339" s="28">
        <f t="shared" ca="1" si="301"/>
        <v>2.2229754921458973</v>
      </c>
      <c r="AO339" s="28">
        <f t="shared" ca="1" si="301"/>
        <v>1.4039845213553039</v>
      </c>
      <c r="AP339" s="28">
        <f t="shared" ca="1" si="301"/>
        <v>0.97002566930002798</v>
      </c>
      <c r="AQ339" s="28">
        <f t="shared" ca="1" si="301"/>
        <v>0.85362258898402488</v>
      </c>
      <c r="AR339" s="28">
        <f t="shared" ca="1" si="301"/>
        <v>0.85362258898402488</v>
      </c>
      <c r="AS339" s="28">
        <f t="shared" ca="1" si="301"/>
        <v>0.85362258898402488</v>
      </c>
      <c r="AT339" s="28">
        <f t="shared" ca="1" si="301"/>
        <v>0.85362258898402488</v>
      </c>
      <c r="AU339" s="28">
        <f t="shared" ca="1" si="293"/>
        <v>0.85362258898402488</v>
      </c>
      <c r="AV339" s="28">
        <f t="shared" ca="1" si="294"/>
        <v>0.85362258898402488</v>
      </c>
      <c r="AW339" s="28">
        <f t="shared" ca="1" si="294"/>
        <v>0.85362258898402488</v>
      </c>
      <c r="AX339" s="28">
        <f t="shared" ca="1" si="294"/>
        <v>1.7072451779680498</v>
      </c>
      <c r="AY339" s="28">
        <f t="shared" ca="1" si="294"/>
        <v>2.5608677669520739</v>
      </c>
      <c r="AZ339" s="28">
        <f t="shared" ca="1" si="294"/>
        <v>4.2681129449201238</v>
      </c>
      <c r="BA339" s="28">
        <f t="shared" ca="1" si="302"/>
        <v>8.5362258898402477</v>
      </c>
      <c r="BB339" s="28">
        <f t="shared" ca="1" si="302"/>
        <v>17.072451779680495</v>
      </c>
      <c r="BC339" s="28">
        <f t="shared" ca="1" si="302"/>
        <v>34.144903559360991</v>
      </c>
      <c r="BD339" s="28">
        <f t="shared" ca="1" si="302"/>
        <v>68.289807118721981</v>
      </c>
      <c r="BE339" s="28"/>
      <c r="BF339" s="28">
        <f t="shared" ca="1" si="295"/>
        <v>151.25591279786426</v>
      </c>
      <c r="BG339" s="28"/>
      <c r="BI339" s="28"/>
      <c r="BJ339" s="28"/>
      <c r="BK339" s="28"/>
      <c r="BL339" s="56">
        <v>336</v>
      </c>
      <c r="BM339" s="56">
        <f t="shared" ca="1" si="296"/>
        <v>3.4726628470304153</v>
      </c>
      <c r="BN339" s="56">
        <f t="shared" ca="1" si="296"/>
        <v>1.8810257088081415</v>
      </c>
      <c r="BO339" s="56">
        <f t="shared" ca="1" si="296"/>
        <v>1.1880162371419842</v>
      </c>
      <c r="BP339" s="56">
        <f t="shared" ca="1" si="296"/>
        <v>0.82081121838900706</v>
      </c>
      <c r="BQ339" s="56">
        <f t="shared" ca="1" si="296"/>
        <v>0.72231387218232634</v>
      </c>
      <c r="BR339" s="56">
        <f t="shared" ca="1" si="296"/>
        <v>0.72231387218232634</v>
      </c>
      <c r="BS339" s="56">
        <f t="shared" ca="1" si="296"/>
        <v>0.72231387218232634</v>
      </c>
      <c r="BT339" s="56">
        <f t="shared" ca="1" si="296"/>
        <v>0.72231387218232634</v>
      </c>
      <c r="BU339" s="56">
        <f t="shared" ca="1" si="296"/>
        <v>0.72231387218232634</v>
      </c>
      <c r="BV339" s="56">
        <f t="shared" ca="1" si="296"/>
        <v>0.72231387218232634</v>
      </c>
      <c r="BW339" s="56">
        <f t="shared" ca="1" si="296"/>
        <v>0.72231387218232634</v>
      </c>
      <c r="BX339" s="56">
        <f t="shared" ca="1" si="296"/>
        <v>1.4446277443646527</v>
      </c>
      <c r="BY339" s="56">
        <f t="shared" ca="1" si="296"/>
        <v>2.1669416165469788</v>
      </c>
      <c r="BZ339" s="56">
        <f t="shared" ca="1" si="296"/>
        <v>3.6115693609116319</v>
      </c>
      <c r="CA339" s="82">
        <f t="shared" ca="1" si="303"/>
        <v>7.2231387218232639</v>
      </c>
      <c r="CB339" s="82">
        <f t="shared" ca="1" si="303"/>
        <v>14.446277443646528</v>
      </c>
      <c r="CC339" s="82">
        <f t="shared" ca="1" si="303"/>
        <v>28.892554887293056</v>
      </c>
      <c r="CD339" s="82">
        <f t="shared" ca="1" si="303"/>
        <v>57.785109774586111</v>
      </c>
      <c r="CE339" s="56">
        <f t="shared" ca="1" si="297"/>
        <v>0.35980602121727928</v>
      </c>
      <c r="CF339" s="56">
        <f t="shared" ca="1" si="297"/>
        <v>0.1948949281593596</v>
      </c>
      <c r="CG339" s="56">
        <f t="shared" ca="1" si="297"/>
        <v>0.12309153357433238</v>
      </c>
      <c r="CH339" s="56">
        <f t="shared" ca="1" si="297"/>
        <v>8.5045059560447819E-2</v>
      </c>
      <c r="CI339" s="56">
        <f t="shared" ca="1" si="297"/>
        <v>7.4839652413194083E-2</v>
      </c>
      <c r="CJ339" s="56">
        <f t="shared" ca="1" si="297"/>
        <v>7.4839652413194083E-2</v>
      </c>
      <c r="CK339" s="56">
        <f t="shared" ca="1" si="297"/>
        <v>7.4839652413194083E-2</v>
      </c>
      <c r="CL339" s="56">
        <f t="shared" ca="1" si="297"/>
        <v>7.4839652413194083E-2</v>
      </c>
      <c r="CM339" s="56">
        <f t="shared" ca="1" si="297"/>
        <v>7.4839652413194083E-2</v>
      </c>
      <c r="CN339" s="56">
        <f t="shared" ca="1" si="297"/>
        <v>7.4839652413194083E-2</v>
      </c>
      <c r="CO339" s="56">
        <f t="shared" ca="1" si="297"/>
        <v>7.4839652413194083E-2</v>
      </c>
      <c r="CP339" s="56">
        <f t="shared" ca="1" si="297"/>
        <v>0.14967930482638817</v>
      </c>
      <c r="CQ339" s="56">
        <f t="shared" ca="1" si="297"/>
        <v>0.22451895723958226</v>
      </c>
      <c r="CR339" s="56">
        <f t="shared" ca="1" si="297"/>
        <v>0.3741982620659704</v>
      </c>
      <c r="CS339" s="82">
        <f t="shared" ca="1" si="304"/>
        <v>0.7483965241319408</v>
      </c>
      <c r="CT339" s="82">
        <f t="shared" ca="1" si="304"/>
        <v>1.4967930482638816</v>
      </c>
      <c r="CU339" s="82">
        <f t="shared" ca="1" si="304"/>
        <v>2.9935860965277632</v>
      </c>
      <c r="CV339" s="82">
        <f t="shared" ca="1" si="304"/>
        <v>5.9871721930555264</v>
      </c>
      <c r="CW339" s="56">
        <f t="shared" ca="1" si="298"/>
        <v>0.19510045174186866</v>
      </c>
      <c r="CX339" s="56">
        <f t="shared" ca="1" si="298"/>
        <v>0.10567941136017885</v>
      </c>
      <c r="CY339" s="56">
        <f t="shared" ca="1" si="298"/>
        <v>6.6744891385376121E-2</v>
      </c>
      <c r="CZ339" s="56">
        <f t="shared" ca="1" si="298"/>
        <v>4.6114652229896219E-2</v>
      </c>
      <c r="DA339" s="56">
        <f t="shared" ca="1" si="298"/>
        <v>4.0580893962308677E-2</v>
      </c>
      <c r="DB339" s="56">
        <f t="shared" ca="1" si="298"/>
        <v>4.0580893962308677E-2</v>
      </c>
      <c r="DC339" s="56">
        <f t="shared" ca="1" si="298"/>
        <v>4.0580893962308677E-2</v>
      </c>
      <c r="DD339" s="56">
        <f t="shared" ca="1" si="298"/>
        <v>4.0580893962308677E-2</v>
      </c>
      <c r="DE339" s="56">
        <f t="shared" ca="1" si="298"/>
        <v>4.0580893962308677E-2</v>
      </c>
      <c r="DF339" s="56">
        <f t="shared" ca="1" si="298"/>
        <v>4.0580893962308677E-2</v>
      </c>
      <c r="DG339" s="56">
        <f t="shared" ca="1" si="298"/>
        <v>4.0580893962308677E-2</v>
      </c>
      <c r="DH339" s="56">
        <f t="shared" ca="1" si="298"/>
        <v>8.1161787924617354E-2</v>
      </c>
      <c r="DI339" s="56">
        <f t="shared" ca="1" si="298"/>
        <v>0.12174268188692602</v>
      </c>
      <c r="DJ339" s="56">
        <f t="shared" ca="1" si="298"/>
        <v>0.20290446981154342</v>
      </c>
      <c r="DK339" s="82">
        <f t="shared" ca="1" si="305"/>
        <v>0.40580893962308684</v>
      </c>
      <c r="DL339" s="82">
        <f t="shared" ca="1" si="305"/>
        <v>0.81161787924617368</v>
      </c>
      <c r="DM339" s="82">
        <f t="shared" ca="1" si="305"/>
        <v>1.6232357584923474</v>
      </c>
      <c r="DN339" s="82">
        <f t="shared" ca="1" si="305"/>
        <v>3.2464715169846947</v>
      </c>
      <c r="DO339" s="56">
        <f t="shared" ca="1" si="299"/>
        <v>5.9243662495769102E-2</v>
      </c>
      <c r="DP339" s="56">
        <f t="shared" ca="1" si="299"/>
        <v>3.2090317185208266E-2</v>
      </c>
      <c r="DQ339" s="56">
        <f t="shared" ca="1" si="299"/>
        <v>2.0267568748552588E-2</v>
      </c>
      <c r="DR339" s="56">
        <f t="shared" ca="1" si="299"/>
        <v>1.4003047498999967E-2</v>
      </c>
      <c r="DS339" s="56">
        <f t="shared" ca="1" si="299"/>
        <v>1.2322681799119974E-2</v>
      </c>
      <c r="DT339" s="56">
        <f t="shared" ca="1" si="299"/>
        <v>1.2322681799119974E-2</v>
      </c>
      <c r="DU339" s="56">
        <f t="shared" ca="1" si="299"/>
        <v>1.2322681799119974E-2</v>
      </c>
      <c r="DV339" s="56">
        <f t="shared" ca="1" si="299"/>
        <v>1.2322681799119974E-2</v>
      </c>
      <c r="DW339" s="56">
        <f t="shared" ca="1" si="299"/>
        <v>1.2322681799119974E-2</v>
      </c>
      <c r="DX339" s="56">
        <f t="shared" ca="1" si="299"/>
        <v>1.2322681799119974E-2</v>
      </c>
      <c r="DY339" s="56">
        <f t="shared" ca="1" si="299"/>
        <v>1.2322681799119974E-2</v>
      </c>
      <c r="DZ339" s="56">
        <f t="shared" ca="1" si="299"/>
        <v>2.4645363598239947E-2</v>
      </c>
      <c r="EA339" s="56">
        <f t="shared" ca="1" si="299"/>
        <v>3.6968045397359921E-2</v>
      </c>
      <c r="EB339" s="56">
        <f t="shared" ca="1" si="299"/>
        <v>6.1613408995599868E-2</v>
      </c>
      <c r="EC339" s="82">
        <f t="shared" ca="1" si="255"/>
        <v>0.12322681799119974</v>
      </c>
      <c r="ED339" s="82">
        <f t="shared" ca="1" si="255"/>
        <v>0.24645363598239947</v>
      </c>
      <c r="EE339" s="82">
        <f t="shared" ca="1" si="255"/>
        <v>0.49290727196479894</v>
      </c>
      <c r="EF339" s="82">
        <f t="shared" ref="EF339:EF363" ca="1" si="306">IF(OFFSET($X$3,$S339,EF$1)&lt;EF$3,0,
OFFSET($S$3,$S339,EF$1)
*IFERROR(INDEX($K$49:$K$66,OFFSET($X$3,$S339,EF$1)-EF$3+1),0)
*OFFSET($AC$3,$S339,EF$1)
/(INDEX($D$4:$D$21,EF$3)
*INDEX($E$4:$E$21,EF$3)))</f>
        <v>0.98581454392959789</v>
      </c>
      <c r="EG339" s="56">
        <f t="shared" ca="1" si="300"/>
        <v>1.7141772245556516E-2</v>
      </c>
      <c r="EH339" s="56">
        <f t="shared" ca="1" si="300"/>
        <v>9.2851266330097795E-3</v>
      </c>
      <c r="EI339" s="56">
        <f t="shared" ca="1" si="300"/>
        <v>5.8642905050588076E-3</v>
      </c>
      <c r="EJ339" s="56">
        <f t="shared" ca="1" si="300"/>
        <v>4.0516916216769942E-3</v>
      </c>
      <c r="EK339" s="56">
        <f t="shared" ca="1" si="300"/>
        <v>3.5654886270757549E-3</v>
      </c>
      <c r="EL339" s="56">
        <f t="shared" ca="1" si="300"/>
        <v>3.5654886270757549E-3</v>
      </c>
      <c r="EM339" s="56">
        <f t="shared" ca="1" si="300"/>
        <v>3.5654886270757549E-3</v>
      </c>
      <c r="EN339" s="56">
        <f t="shared" ca="1" si="300"/>
        <v>3.5654886270757549E-3</v>
      </c>
      <c r="EO339" s="56">
        <f t="shared" ca="1" si="300"/>
        <v>3.5654886270757549E-3</v>
      </c>
      <c r="EP339" s="56">
        <f t="shared" ca="1" si="300"/>
        <v>3.5654886270757549E-3</v>
      </c>
      <c r="EQ339" s="56">
        <f t="shared" ca="1" si="300"/>
        <v>3.5654886270757549E-3</v>
      </c>
      <c r="ER339" s="56">
        <f t="shared" ca="1" si="300"/>
        <v>7.1309772541515099E-3</v>
      </c>
      <c r="ES339" s="56">
        <f t="shared" ca="1" si="300"/>
        <v>1.0696465881227265E-2</v>
      </c>
      <c r="ET339" s="56">
        <f t="shared" ca="1" si="300"/>
        <v>1.7827443135378776E-2</v>
      </c>
      <c r="EU339" s="82">
        <f t="shared" ca="1" si="256"/>
        <v>3.5654886270757552E-2</v>
      </c>
      <c r="EV339" s="82">
        <f t="shared" ca="1" si="256"/>
        <v>7.1309772541515104E-2</v>
      </c>
      <c r="EW339" s="82">
        <f t="shared" ca="1" si="256"/>
        <v>0.14261954508303021</v>
      </c>
      <c r="EX339" s="82">
        <f t="shared" ref="EX339:EX363" ca="1" si="307">IF(OFFSET($X$3,$S339,EX$1)&lt;EX$3,0,
OFFSET($S$3,$S339,EX$1)
*IFERROR(INDEX($K$49:$K$66,OFFSET($X$3,$S339,EX$1)-EX$3+1),0)
*OFFSET($AC$3,$S339,EX$1)
/(INDEX($D$4:$D$21,EX$3)
*INDEX($E$4:$E$21,EX$3)))</f>
        <v>0.28523909016606042</v>
      </c>
    </row>
    <row r="340" spans="19:154" x14ac:dyDescent="0.15">
      <c r="S340" s="56">
        <v>337</v>
      </c>
      <c r="T340" s="40">
        <f>引用信息!W359</f>
        <v>81.286344988347139</v>
      </c>
      <c r="U340" s="40">
        <f>引用信息!X359</f>
        <v>5.7823773698226697</v>
      </c>
      <c r="V340" s="40">
        <f>引用信息!Y359</f>
        <v>2.3084989945874987</v>
      </c>
      <c r="W340" s="40">
        <f>引用信息!Z359</f>
        <v>0.61932338886199845</v>
      </c>
      <c r="X340" s="40">
        <f>引用信息!AA359</f>
        <v>0.17919723445485455</v>
      </c>
      <c r="Y340" s="37">
        <f>IF(INT(求节点($J$4:$J$21,$I$4:$I$21,节奏总纲!AD340))&gt;$I$21,$I$21,INT(求节点($J$4:$J$21,$I$4:$I$21,节奏总纲!AD340)))</f>
        <v>18</v>
      </c>
      <c r="Z340" s="37">
        <f>IF(INT(求节点($J$4:$J$21,$I$4:$I$21,节奏总纲!AE340))&gt;$I$21,$I$21,INT(求节点($J$4:$J$21,$I$4:$I$21,节奏总纲!AE340)))</f>
        <v>18</v>
      </c>
      <c r="AA340" s="37">
        <f>IF(INT(求节点($J$4:$J$21,$I$4:$I$21,节奏总纲!AF340))&gt;$I$21,$I$21,INT(求节点($J$4:$J$21,$I$4:$I$21,节奏总纲!AF340)))</f>
        <v>18</v>
      </c>
      <c r="AB340" s="37">
        <f>IF(INT(求节点($J$4:$J$21,$I$4:$I$21,节奏总纲!AG340))&gt;$I$21,$I$21,INT(求节点($J$4:$J$21,$I$4:$I$21,节奏总纲!AG340)))</f>
        <v>18</v>
      </c>
      <c r="AC340" s="37">
        <f>IF(INT(求节点($J$4:$J$21,$I$4:$I$21,节奏总纲!AH340))&gt;$I$21,$I$21,INT(求节点($J$4:$J$21,$I$4:$I$21,节奏总纲!AH340)))</f>
        <v>18</v>
      </c>
      <c r="AD340" s="56">
        <f>('[2]功能-行军令'!F$7+'[2]功能-行军令'!F$14+24*60/'[2]功能-行军令'!$F$18)*'[2]功能-行军令'!$AJ$7</f>
        <v>27.599999999999998</v>
      </c>
      <c r="AE340" s="56">
        <f>('[2]功能-行军令'!G$7+'[2]功能-行军令'!G$14+24*60/'[2]功能-行军令'!$F$18)*'[2]功能-行军令'!$AJ$7</f>
        <v>40.199999999999996</v>
      </c>
      <c r="AF340" s="56">
        <f>('[2]功能-行军令'!H$7+'[2]功能-行军令'!H$14+24*60/'[2]功能-行军令'!$F$18)*'[2]功能-行军令'!$AJ$7</f>
        <v>54.6</v>
      </c>
      <c r="AG340" s="56">
        <f>('[2]功能-行军令'!I$7+'[2]功能-行军令'!I$14+24*60/'[2]功能-行军令'!$F$18)*'[2]功能-行军令'!$AJ$7</f>
        <v>61.8</v>
      </c>
      <c r="AH340" s="56">
        <f>('[2]功能-行军令'!J$7+'[2]功能-行军令'!J$14+24*60/'[2]功能-行军令'!$F$18)*'[2]功能-行军令'!$AJ$7</f>
        <v>61.8</v>
      </c>
      <c r="AI340" s="56"/>
      <c r="AK340" s="56"/>
      <c r="AL340" s="56">
        <v>337</v>
      </c>
      <c r="AM340" s="28">
        <f t="shared" ca="1" si="301"/>
        <v>4.0789958639549404</v>
      </c>
      <c r="AN340" s="28">
        <f t="shared" ca="1" si="301"/>
        <v>2.2094560929755924</v>
      </c>
      <c r="AO340" s="28">
        <f t="shared" ca="1" si="301"/>
        <v>1.3954459534582691</v>
      </c>
      <c r="AP340" s="28">
        <f t="shared" ca="1" si="301"/>
        <v>0.96412629511662207</v>
      </c>
      <c r="AQ340" s="28">
        <f t="shared" ca="1" si="301"/>
        <v>0.84843113970262762</v>
      </c>
      <c r="AR340" s="28">
        <f t="shared" ca="1" si="301"/>
        <v>0.84843113970262762</v>
      </c>
      <c r="AS340" s="28">
        <f t="shared" ca="1" si="301"/>
        <v>0.84843113970262762</v>
      </c>
      <c r="AT340" s="28">
        <f t="shared" ca="1" si="301"/>
        <v>0.84843113970262762</v>
      </c>
      <c r="AU340" s="28">
        <f t="shared" ca="1" si="293"/>
        <v>0.84843113970262762</v>
      </c>
      <c r="AV340" s="28">
        <f t="shared" ref="AV340:AZ349" ca="1" si="308">SUMIF($BM$3:$EX$3,AV$3,$BM340:$EX340)</f>
        <v>0.84843113970262762</v>
      </c>
      <c r="AW340" s="28">
        <f t="shared" ca="1" si="308"/>
        <v>0.84843113970262762</v>
      </c>
      <c r="AX340" s="28">
        <f t="shared" ca="1" si="308"/>
        <v>1.6968622794052552</v>
      </c>
      <c r="AY340" s="28">
        <f t="shared" ca="1" si="308"/>
        <v>2.5452934191078826</v>
      </c>
      <c r="AZ340" s="28">
        <f t="shared" ca="1" si="308"/>
        <v>4.2421556985131383</v>
      </c>
      <c r="BA340" s="28">
        <f t="shared" ca="1" si="302"/>
        <v>8.4843113970262767</v>
      </c>
      <c r="BB340" s="28">
        <f t="shared" ca="1" si="302"/>
        <v>16.968622794052553</v>
      </c>
      <c r="BC340" s="28">
        <f t="shared" ca="1" si="302"/>
        <v>33.937245588105107</v>
      </c>
      <c r="BD340" s="28">
        <f t="shared" ca="1" si="302"/>
        <v>67.874491176210213</v>
      </c>
      <c r="BE340" s="28"/>
      <c r="BF340" s="28">
        <f t="shared" ca="1" si="295"/>
        <v>150.33602453584422</v>
      </c>
      <c r="BG340" s="28"/>
      <c r="BI340" s="28"/>
      <c r="BJ340" s="28"/>
      <c r="BK340" s="28"/>
      <c r="BL340" s="56">
        <v>337</v>
      </c>
      <c r="BM340" s="56">
        <f t="shared" ca="1" si="296"/>
        <v>3.4515432641205859</v>
      </c>
      <c r="BN340" s="56">
        <f t="shared" ca="1" si="296"/>
        <v>1.8695859347319841</v>
      </c>
      <c r="BO340" s="56">
        <f t="shared" ca="1" si="296"/>
        <v>1.180791116672832</v>
      </c>
      <c r="BP340" s="56">
        <f t="shared" ca="1" si="296"/>
        <v>0.8158193169739566</v>
      </c>
      <c r="BQ340" s="56">
        <f t="shared" ca="1" si="296"/>
        <v>0.71792099893708194</v>
      </c>
      <c r="BR340" s="56">
        <f t="shared" ca="1" si="296"/>
        <v>0.71792099893708194</v>
      </c>
      <c r="BS340" s="56">
        <f t="shared" ca="1" si="296"/>
        <v>0.71792099893708194</v>
      </c>
      <c r="BT340" s="56">
        <f t="shared" ca="1" si="296"/>
        <v>0.71792099893708194</v>
      </c>
      <c r="BU340" s="56">
        <f t="shared" ca="1" si="296"/>
        <v>0.71792099893708194</v>
      </c>
      <c r="BV340" s="56">
        <f t="shared" ca="1" si="296"/>
        <v>0.71792099893708194</v>
      </c>
      <c r="BW340" s="56">
        <f t="shared" ca="1" si="296"/>
        <v>0.71792099893708194</v>
      </c>
      <c r="BX340" s="56">
        <f t="shared" ca="1" si="296"/>
        <v>1.4358419978741639</v>
      </c>
      <c r="BY340" s="56">
        <f t="shared" ca="1" si="296"/>
        <v>2.1537629968112455</v>
      </c>
      <c r="BZ340" s="56">
        <f t="shared" ca="1" si="296"/>
        <v>3.5896049946854096</v>
      </c>
      <c r="CA340" s="82">
        <f t="shared" ca="1" si="303"/>
        <v>7.1792099893708192</v>
      </c>
      <c r="CB340" s="82">
        <f t="shared" ca="1" si="303"/>
        <v>14.358419978741638</v>
      </c>
      <c r="CC340" s="82">
        <f t="shared" ca="1" si="303"/>
        <v>28.716839957483277</v>
      </c>
      <c r="CD340" s="82">
        <f t="shared" ca="1" si="303"/>
        <v>57.433679914966554</v>
      </c>
      <c r="CE340" s="56">
        <f t="shared" ca="1" si="297"/>
        <v>0.35761780041057128</v>
      </c>
      <c r="CF340" s="56">
        <f t="shared" ca="1" si="297"/>
        <v>0.19370964188905945</v>
      </c>
      <c r="CG340" s="56">
        <f t="shared" ca="1" si="297"/>
        <v>0.12234293171940597</v>
      </c>
      <c r="CH340" s="56">
        <f t="shared" ca="1" si="297"/>
        <v>8.4527843733407743E-2</v>
      </c>
      <c r="CI340" s="56">
        <f t="shared" ca="1" si="297"/>
        <v>7.4384502485398823E-2</v>
      </c>
      <c r="CJ340" s="56">
        <f t="shared" ca="1" si="297"/>
        <v>7.4384502485398823E-2</v>
      </c>
      <c r="CK340" s="56">
        <f t="shared" ca="1" si="297"/>
        <v>7.4384502485398823E-2</v>
      </c>
      <c r="CL340" s="56">
        <f t="shared" ca="1" si="297"/>
        <v>7.4384502485398823E-2</v>
      </c>
      <c r="CM340" s="56">
        <f t="shared" ca="1" si="297"/>
        <v>7.4384502485398823E-2</v>
      </c>
      <c r="CN340" s="56">
        <f t="shared" ca="1" si="297"/>
        <v>7.4384502485398823E-2</v>
      </c>
      <c r="CO340" s="56">
        <f t="shared" ca="1" si="297"/>
        <v>7.4384502485398823E-2</v>
      </c>
      <c r="CP340" s="56">
        <f t="shared" ca="1" si="297"/>
        <v>0.14876900497079765</v>
      </c>
      <c r="CQ340" s="56">
        <f t="shared" ca="1" si="297"/>
        <v>0.22315350745619641</v>
      </c>
      <c r="CR340" s="56">
        <f t="shared" ca="1" si="297"/>
        <v>0.37192251242699409</v>
      </c>
      <c r="CS340" s="82">
        <f t="shared" ca="1" si="304"/>
        <v>0.74384502485398818</v>
      </c>
      <c r="CT340" s="82">
        <f t="shared" ca="1" si="304"/>
        <v>1.4876900497079764</v>
      </c>
      <c r="CU340" s="82">
        <f t="shared" ca="1" si="304"/>
        <v>2.9753800994159527</v>
      </c>
      <c r="CV340" s="82">
        <f t="shared" ca="1" si="304"/>
        <v>5.9507601988319054</v>
      </c>
      <c r="CW340" s="56">
        <f t="shared" ca="1" si="298"/>
        <v>0.19391391554534987</v>
      </c>
      <c r="CX340" s="56">
        <f t="shared" ca="1" si="298"/>
        <v>0.10503670425373118</v>
      </c>
      <c r="CY340" s="56">
        <f t="shared" ca="1" si="298"/>
        <v>6.6338971107619701E-2</v>
      </c>
      <c r="CZ340" s="56">
        <f t="shared" ca="1" si="298"/>
        <v>4.5834198219809968E-2</v>
      </c>
      <c r="DA340" s="56">
        <f t="shared" ca="1" si="298"/>
        <v>4.0334094433432777E-2</v>
      </c>
      <c r="DB340" s="56">
        <f t="shared" ca="1" si="298"/>
        <v>4.0334094433432777E-2</v>
      </c>
      <c r="DC340" s="56">
        <f t="shared" ca="1" si="298"/>
        <v>4.0334094433432777E-2</v>
      </c>
      <c r="DD340" s="56">
        <f t="shared" ca="1" si="298"/>
        <v>4.0334094433432777E-2</v>
      </c>
      <c r="DE340" s="56">
        <f t="shared" ca="1" si="298"/>
        <v>4.0334094433432777E-2</v>
      </c>
      <c r="DF340" s="56">
        <f t="shared" ca="1" si="298"/>
        <v>4.0334094433432777E-2</v>
      </c>
      <c r="DG340" s="56">
        <f t="shared" ca="1" si="298"/>
        <v>4.0334094433432777E-2</v>
      </c>
      <c r="DH340" s="56">
        <f t="shared" ca="1" si="298"/>
        <v>8.0668188866865553E-2</v>
      </c>
      <c r="DI340" s="56">
        <f t="shared" ca="1" si="298"/>
        <v>0.12100228330029833</v>
      </c>
      <c r="DJ340" s="56">
        <f t="shared" ca="1" si="298"/>
        <v>0.20167047216716391</v>
      </c>
      <c r="DK340" s="82">
        <f t="shared" ca="1" si="305"/>
        <v>0.40334094433432782</v>
      </c>
      <c r="DL340" s="82">
        <f t="shared" ca="1" si="305"/>
        <v>0.80668188866865564</v>
      </c>
      <c r="DM340" s="82">
        <f t="shared" ca="1" si="305"/>
        <v>1.6133637773373113</v>
      </c>
      <c r="DN340" s="82">
        <f t="shared" ca="1" si="305"/>
        <v>3.2267275546746226</v>
      </c>
      <c r="DO340" s="56">
        <f t="shared" ca="1" si="299"/>
        <v>5.8883362202571544E-2</v>
      </c>
      <c r="DP340" s="56">
        <f t="shared" ca="1" si="299"/>
        <v>3.1895154526392917E-2</v>
      </c>
      <c r="DQ340" s="56">
        <f t="shared" ca="1" si="299"/>
        <v>2.014430812193237E-2</v>
      </c>
      <c r="DR340" s="56">
        <f t="shared" ca="1" si="299"/>
        <v>1.3917885611516908E-2</v>
      </c>
      <c r="DS340" s="56">
        <f t="shared" ca="1" si="299"/>
        <v>1.2247739338134882E-2</v>
      </c>
      <c r="DT340" s="56">
        <f t="shared" ca="1" si="299"/>
        <v>1.2247739338134882E-2</v>
      </c>
      <c r="DU340" s="56">
        <f t="shared" ca="1" si="299"/>
        <v>1.2247739338134882E-2</v>
      </c>
      <c r="DV340" s="56">
        <f t="shared" ca="1" si="299"/>
        <v>1.2247739338134882E-2</v>
      </c>
      <c r="DW340" s="56">
        <f t="shared" ca="1" si="299"/>
        <v>1.2247739338134882E-2</v>
      </c>
      <c r="DX340" s="56">
        <f t="shared" ca="1" si="299"/>
        <v>1.2247739338134882E-2</v>
      </c>
      <c r="DY340" s="56">
        <f t="shared" ca="1" si="299"/>
        <v>1.2247739338134882E-2</v>
      </c>
      <c r="DZ340" s="56">
        <f t="shared" ca="1" si="299"/>
        <v>2.4495478676269763E-2</v>
      </c>
      <c r="EA340" s="56">
        <f t="shared" ca="1" si="299"/>
        <v>3.6743218014404638E-2</v>
      </c>
      <c r="EB340" s="56">
        <f t="shared" ca="1" si="299"/>
        <v>6.1238696690674402E-2</v>
      </c>
      <c r="EC340" s="82">
        <f t="shared" ref="EC340:EE363" ca="1" si="309">IF(OFFSET($X$3,$S340,EC$1)&lt;EC$3,0,
OFFSET($S$3,$S340,EC$1)
*IFERROR(INDEX($K$49:$K$66,OFFSET($X$3,$S340,EC$1)-EC$3+1),0)
*OFFSET($AC$3,$S340,EC$1)
/(INDEX($D$4:$D$21,EC$3)
*INDEX($E$4:$E$21,EC$3)))</f>
        <v>0.1224773933813488</v>
      </c>
      <c r="ED340" s="82">
        <f t="shared" ca="1" si="309"/>
        <v>0.24495478676269761</v>
      </c>
      <c r="EE340" s="82">
        <f t="shared" ca="1" si="309"/>
        <v>0.48990957352539521</v>
      </c>
      <c r="EF340" s="82">
        <f t="shared" ca="1" si="306"/>
        <v>0.97981914705079043</v>
      </c>
      <c r="EG340" s="56">
        <f t="shared" ca="1" si="300"/>
        <v>1.7037521675861554E-2</v>
      </c>
      <c r="EH340" s="56">
        <f t="shared" ca="1" si="300"/>
        <v>9.2286575744250088E-3</v>
      </c>
      <c r="EI340" s="56">
        <f t="shared" ca="1" si="300"/>
        <v>5.8286258364789525E-3</v>
      </c>
      <c r="EJ340" s="56">
        <f t="shared" ca="1" si="300"/>
        <v>4.0270505779309122E-3</v>
      </c>
      <c r="EK340" s="56">
        <f t="shared" ca="1" si="300"/>
        <v>3.5438045085792033E-3</v>
      </c>
      <c r="EL340" s="56">
        <f t="shared" ca="1" si="300"/>
        <v>3.5438045085792033E-3</v>
      </c>
      <c r="EM340" s="56">
        <f t="shared" ca="1" si="300"/>
        <v>3.5438045085792033E-3</v>
      </c>
      <c r="EN340" s="56">
        <f t="shared" ca="1" si="300"/>
        <v>3.5438045085792033E-3</v>
      </c>
      <c r="EO340" s="56">
        <f t="shared" ca="1" si="300"/>
        <v>3.5438045085792033E-3</v>
      </c>
      <c r="EP340" s="56">
        <f t="shared" ca="1" si="300"/>
        <v>3.5438045085792033E-3</v>
      </c>
      <c r="EQ340" s="56">
        <f t="shared" ca="1" si="300"/>
        <v>3.5438045085792033E-3</v>
      </c>
      <c r="ER340" s="56">
        <f t="shared" ca="1" si="300"/>
        <v>7.0876090171584066E-3</v>
      </c>
      <c r="ES340" s="56">
        <f t="shared" ca="1" si="300"/>
        <v>1.0631413525737611E-2</v>
      </c>
      <c r="ET340" s="56">
        <f t="shared" ca="1" si="300"/>
        <v>1.7719022542896017E-2</v>
      </c>
      <c r="EU340" s="82">
        <f t="shared" ref="EU340:EW363" ca="1" si="310">IF(OFFSET($X$3,$S340,EU$1)&lt;EU$3,0,
OFFSET($S$3,$S340,EU$1)
*IFERROR(INDEX($K$49:$K$66,OFFSET($X$3,$S340,EU$1)-EU$3+1),0)
*OFFSET($AC$3,$S340,EU$1)
/(INDEX($D$4:$D$21,EU$3)
*INDEX($E$4:$E$21,EU$3)))</f>
        <v>3.5438045085792035E-2</v>
      </c>
      <c r="EV340" s="82">
        <f t="shared" ca="1" si="310"/>
        <v>7.0876090171584069E-2</v>
      </c>
      <c r="EW340" s="82">
        <f t="shared" ca="1" si="310"/>
        <v>0.14175218034316814</v>
      </c>
      <c r="EX340" s="82">
        <f t="shared" ca="1" si="307"/>
        <v>0.28350436068633628</v>
      </c>
    </row>
    <row r="341" spans="19:154" x14ac:dyDescent="0.15">
      <c r="S341" s="56">
        <v>338</v>
      </c>
      <c r="T341" s="40">
        <f>引用信息!W360</f>
        <v>80.78896350677509</v>
      </c>
      <c r="U341" s="40">
        <f>引用信息!X360</f>
        <v>5.7469956901122163</v>
      </c>
      <c r="V341" s="40">
        <f>引用信息!Y360</f>
        <v>2.2943735636765612</v>
      </c>
      <c r="W341" s="40">
        <f>引用信息!Z360</f>
        <v>0.61553382267140933</v>
      </c>
      <c r="X341" s="40">
        <f>引用信息!AA360</f>
        <v>0.17810074788039301</v>
      </c>
      <c r="Y341" s="37">
        <f>IF(INT(求节点($J$4:$J$21,$I$4:$I$21,节奏总纲!AD341))&gt;$I$21,$I$21,INT(求节点($J$4:$J$21,$I$4:$I$21,节奏总纲!AD341)))</f>
        <v>18</v>
      </c>
      <c r="Z341" s="37">
        <f>IF(INT(求节点($J$4:$J$21,$I$4:$I$21,节奏总纲!AE341))&gt;$I$21,$I$21,INT(求节点($J$4:$J$21,$I$4:$I$21,节奏总纲!AE341)))</f>
        <v>18</v>
      </c>
      <c r="AA341" s="37">
        <f>IF(INT(求节点($J$4:$J$21,$I$4:$I$21,节奏总纲!AF341))&gt;$I$21,$I$21,INT(求节点($J$4:$J$21,$I$4:$I$21,节奏总纲!AF341)))</f>
        <v>18</v>
      </c>
      <c r="AB341" s="37">
        <f>IF(INT(求节点($J$4:$J$21,$I$4:$I$21,节奏总纲!AG341))&gt;$I$21,$I$21,INT(求节点($J$4:$J$21,$I$4:$I$21,节奏总纲!AG341)))</f>
        <v>18</v>
      </c>
      <c r="AC341" s="37">
        <f>IF(INT(求节点($J$4:$J$21,$I$4:$I$21,节奏总纲!AH341))&gt;$I$21,$I$21,INT(求节点($J$4:$J$21,$I$4:$I$21,节奏总纲!AH341)))</f>
        <v>18</v>
      </c>
      <c r="AD341" s="56">
        <f>('[2]功能-行军令'!F$7+'[2]功能-行军令'!F$14+24*60/'[2]功能-行军令'!$F$18)*'[2]功能-行军令'!$AJ$7</f>
        <v>27.599999999999998</v>
      </c>
      <c r="AE341" s="56">
        <f>('[2]功能-行军令'!G$7+'[2]功能-行军令'!G$14+24*60/'[2]功能-行军令'!$F$18)*'[2]功能-行军令'!$AJ$7</f>
        <v>40.199999999999996</v>
      </c>
      <c r="AF341" s="56">
        <f>('[2]功能-行军令'!H$7+'[2]功能-行军令'!H$14+24*60/'[2]功能-行军令'!$F$18)*'[2]功能-行军令'!$AJ$7</f>
        <v>54.6</v>
      </c>
      <c r="AG341" s="56">
        <f>('[2]功能-行军令'!I$7+'[2]功能-行军令'!I$14+24*60/'[2]功能-行军令'!$F$18)*'[2]功能-行军令'!$AJ$7</f>
        <v>61.8</v>
      </c>
      <c r="AH341" s="56">
        <f>('[2]功能-行军令'!J$7+'[2]功能-行军令'!J$14+24*60/'[2]功能-行军令'!$F$18)*'[2]功能-行军令'!$AJ$7</f>
        <v>61.8</v>
      </c>
      <c r="AI341" s="56"/>
      <c r="AK341" s="56"/>
      <c r="AL341" s="56">
        <v>338</v>
      </c>
      <c r="AM341" s="28">
        <f t="shared" ca="1" si="301"/>
        <v>4.0540369731789925</v>
      </c>
      <c r="AN341" s="28">
        <f t="shared" ca="1" si="301"/>
        <v>2.1959366938052871</v>
      </c>
      <c r="AO341" s="28">
        <f t="shared" ca="1" si="301"/>
        <v>1.3869073855612342</v>
      </c>
      <c r="AP341" s="28">
        <f t="shared" ca="1" si="301"/>
        <v>0.95822692093321638</v>
      </c>
      <c r="AQ341" s="28">
        <f t="shared" ca="1" si="301"/>
        <v>0.84323969042123048</v>
      </c>
      <c r="AR341" s="28">
        <f t="shared" ca="1" si="301"/>
        <v>0.84323969042123048</v>
      </c>
      <c r="AS341" s="28">
        <f t="shared" ca="1" si="301"/>
        <v>0.84323969042123048</v>
      </c>
      <c r="AT341" s="28">
        <f t="shared" ca="1" si="301"/>
        <v>0.84323969042123048</v>
      </c>
      <c r="AU341" s="28">
        <f t="shared" ca="1" si="293"/>
        <v>0.84323969042123048</v>
      </c>
      <c r="AV341" s="28">
        <f t="shared" ca="1" si="308"/>
        <v>0.84323969042123048</v>
      </c>
      <c r="AW341" s="28">
        <f t="shared" ca="1" si="308"/>
        <v>0.84323969042123048</v>
      </c>
      <c r="AX341" s="28">
        <f t="shared" ca="1" si="308"/>
        <v>1.686479380842461</v>
      </c>
      <c r="AY341" s="28">
        <f t="shared" ca="1" si="308"/>
        <v>2.5297190712636906</v>
      </c>
      <c r="AZ341" s="28">
        <f t="shared" ca="1" si="308"/>
        <v>4.216198452106152</v>
      </c>
      <c r="BA341" s="28">
        <f t="shared" ca="1" si="302"/>
        <v>8.4323969042123039</v>
      </c>
      <c r="BB341" s="28">
        <f t="shared" ca="1" si="302"/>
        <v>16.864793808424608</v>
      </c>
      <c r="BC341" s="28">
        <f t="shared" ca="1" si="302"/>
        <v>33.729587616849216</v>
      </c>
      <c r="BD341" s="28">
        <f t="shared" ca="1" si="302"/>
        <v>67.459175233698431</v>
      </c>
      <c r="BE341" s="28"/>
      <c r="BF341" s="28">
        <f t="shared" ca="1" si="295"/>
        <v>149.41613627382421</v>
      </c>
      <c r="BG341" s="28"/>
      <c r="BI341" s="28"/>
      <c r="BJ341" s="28"/>
      <c r="BK341" s="28"/>
      <c r="BL341" s="56">
        <v>338</v>
      </c>
      <c r="BM341" s="56">
        <f t="shared" ca="1" si="296"/>
        <v>3.4304236812107574</v>
      </c>
      <c r="BN341" s="56">
        <f t="shared" ca="1" si="296"/>
        <v>1.8581461606558269</v>
      </c>
      <c r="BO341" s="56">
        <f t="shared" ca="1" si="296"/>
        <v>1.1735659962036802</v>
      </c>
      <c r="BP341" s="56">
        <f t="shared" ca="1" si="296"/>
        <v>0.81082741555890625</v>
      </c>
      <c r="BQ341" s="56">
        <f t="shared" ca="1" si="296"/>
        <v>0.71352812569183754</v>
      </c>
      <c r="BR341" s="56">
        <f t="shared" ca="1" si="296"/>
        <v>0.71352812569183754</v>
      </c>
      <c r="BS341" s="56">
        <f t="shared" ca="1" si="296"/>
        <v>0.71352812569183754</v>
      </c>
      <c r="BT341" s="56">
        <f t="shared" ca="1" si="296"/>
        <v>0.71352812569183754</v>
      </c>
      <c r="BU341" s="56">
        <f t="shared" ca="1" si="296"/>
        <v>0.71352812569183754</v>
      </c>
      <c r="BV341" s="56">
        <f t="shared" ca="1" si="296"/>
        <v>0.71352812569183754</v>
      </c>
      <c r="BW341" s="56">
        <f t="shared" ca="1" si="296"/>
        <v>0.71352812569183754</v>
      </c>
      <c r="BX341" s="56">
        <f t="shared" ca="1" si="296"/>
        <v>1.4270562513836751</v>
      </c>
      <c r="BY341" s="56">
        <f t="shared" ca="1" si="296"/>
        <v>2.1405843770755122</v>
      </c>
      <c r="BZ341" s="56">
        <f t="shared" ca="1" si="296"/>
        <v>3.5676406284591877</v>
      </c>
      <c r="CA341" s="82">
        <f t="shared" ca="1" si="303"/>
        <v>7.1352812569183754</v>
      </c>
      <c r="CB341" s="82">
        <f t="shared" ca="1" si="303"/>
        <v>14.270562513836751</v>
      </c>
      <c r="CC341" s="82">
        <f t="shared" ca="1" si="303"/>
        <v>28.541125027673502</v>
      </c>
      <c r="CD341" s="82">
        <f t="shared" ca="1" si="303"/>
        <v>57.082250055347004</v>
      </c>
      <c r="CE341" s="56">
        <f t="shared" ca="1" si="297"/>
        <v>0.35542957960386323</v>
      </c>
      <c r="CF341" s="56">
        <f t="shared" ca="1" si="297"/>
        <v>0.19252435561875925</v>
      </c>
      <c r="CG341" s="56">
        <f t="shared" ca="1" si="297"/>
        <v>0.12159432986447953</v>
      </c>
      <c r="CH341" s="56">
        <f t="shared" ca="1" si="297"/>
        <v>8.4010627906367666E-2</v>
      </c>
      <c r="CI341" s="56">
        <f t="shared" ca="1" si="297"/>
        <v>7.392935255760355E-2</v>
      </c>
      <c r="CJ341" s="56">
        <f t="shared" ca="1" si="297"/>
        <v>7.392935255760355E-2</v>
      </c>
      <c r="CK341" s="56">
        <f t="shared" ca="1" si="297"/>
        <v>7.392935255760355E-2</v>
      </c>
      <c r="CL341" s="56">
        <f t="shared" ca="1" si="297"/>
        <v>7.392935255760355E-2</v>
      </c>
      <c r="CM341" s="56">
        <f t="shared" ca="1" si="297"/>
        <v>7.392935255760355E-2</v>
      </c>
      <c r="CN341" s="56">
        <f t="shared" ca="1" si="297"/>
        <v>7.392935255760355E-2</v>
      </c>
      <c r="CO341" s="56">
        <f t="shared" ca="1" si="297"/>
        <v>7.392935255760355E-2</v>
      </c>
      <c r="CP341" s="56">
        <f t="shared" ca="1" si="297"/>
        <v>0.1478587051152071</v>
      </c>
      <c r="CQ341" s="56">
        <f t="shared" ca="1" si="297"/>
        <v>0.22178805767281065</v>
      </c>
      <c r="CR341" s="56">
        <f t="shared" ca="1" si="297"/>
        <v>0.36964676278801772</v>
      </c>
      <c r="CS341" s="82">
        <f t="shared" ca="1" si="304"/>
        <v>0.73929352557603545</v>
      </c>
      <c r="CT341" s="82">
        <f t="shared" ca="1" si="304"/>
        <v>1.4785870511520709</v>
      </c>
      <c r="CU341" s="82">
        <f t="shared" ca="1" si="304"/>
        <v>2.9571741023041418</v>
      </c>
      <c r="CV341" s="82">
        <f t="shared" ca="1" si="304"/>
        <v>5.9143482046082836</v>
      </c>
      <c r="CW341" s="56">
        <f t="shared" ca="1" si="298"/>
        <v>0.19272737934883113</v>
      </c>
      <c r="CX341" s="56">
        <f t="shared" ca="1" si="298"/>
        <v>0.10439399714728353</v>
      </c>
      <c r="CY341" s="56">
        <f t="shared" ca="1" si="298"/>
        <v>6.5933050829863282E-2</v>
      </c>
      <c r="CZ341" s="56">
        <f t="shared" ca="1" si="298"/>
        <v>4.5553744209723718E-2</v>
      </c>
      <c r="DA341" s="56">
        <f t="shared" ca="1" si="298"/>
        <v>4.0087294904556876E-2</v>
      </c>
      <c r="DB341" s="56">
        <f t="shared" ca="1" si="298"/>
        <v>4.0087294904556876E-2</v>
      </c>
      <c r="DC341" s="56">
        <f t="shared" ca="1" si="298"/>
        <v>4.0087294904556876E-2</v>
      </c>
      <c r="DD341" s="56">
        <f t="shared" ca="1" si="298"/>
        <v>4.0087294904556876E-2</v>
      </c>
      <c r="DE341" s="56">
        <f t="shared" ca="1" si="298"/>
        <v>4.0087294904556876E-2</v>
      </c>
      <c r="DF341" s="56">
        <f t="shared" ca="1" si="298"/>
        <v>4.0087294904556876E-2</v>
      </c>
      <c r="DG341" s="56">
        <f t="shared" ca="1" si="298"/>
        <v>4.0087294904556876E-2</v>
      </c>
      <c r="DH341" s="56">
        <f t="shared" ca="1" si="298"/>
        <v>8.0174589809113753E-2</v>
      </c>
      <c r="DI341" s="56">
        <f t="shared" ca="1" si="298"/>
        <v>0.12026188471367062</v>
      </c>
      <c r="DJ341" s="56">
        <f t="shared" ca="1" si="298"/>
        <v>0.2004364745227844</v>
      </c>
      <c r="DK341" s="82">
        <f t="shared" ca="1" si="305"/>
        <v>0.4008729490455688</v>
      </c>
      <c r="DL341" s="82">
        <f t="shared" ca="1" si="305"/>
        <v>0.80174589809113761</v>
      </c>
      <c r="DM341" s="82">
        <f t="shared" ca="1" si="305"/>
        <v>1.6034917961822752</v>
      </c>
      <c r="DN341" s="82">
        <f t="shared" ca="1" si="305"/>
        <v>3.2069835923645504</v>
      </c>
      <c r="DO341" s="56">
        <f t="shared" ca="1" si="299"/>
        <v>5.8523061909373994E-2</v>
      </c>
      <c r="DP341" s="56">
        <f t="shared" ca="1" si="299"/>
        <v>3.1699991867577583E-2</v>
      </c>
      <c r="DQ341" s="56">
        <f t="shared" ca="1" si="299"/>
        <v>2.0021047495312156E-2</v>
      </c>
      <c r="DR341" s="56">
        <f t="shared" ca="1" si="299"/>
        <v>1.3832723724033852E-2</v>
      </c>
      <c r="DS341" s="56">
        <f t="shared" ca="1" si="299"/>
        <v>1.2172796877149792E-2</v>
      </c>
      <c r="DT341" s="56">
        <f t="shared" ca="1" si="299"/>
        <v>1.2172796877149792E-2</v>
      </c>
      <c r="DU341" s="56">
        <f t="shared" ca="1" si="299"/>
        <v>1.2172796877149792E-2</v>
      </c>
      <c r="DV341" s="56">
        <f t="shared" ca="1" si="299"/>
        <v>1.2172796877149792E-2</v>
      </c>
      <c r="DW341" s="56">
        <f t="shared" ca="1" si="299"/>
        <v>1.2172796877149792E-2</v>
      </c>
      <c r="DX341" s="56">
        <f t="shared" ca="1" si="299"/>
        <v>1.2172796877149792E-2</v>
      </c>
      <c r="DY341" s="56">
        <f t="shared" ca="1" si="299"/>
        <v>1.2172796877149792E-2</v>
      </c>
      <c r="DZ341" s="56">
        <f t="shared" ca="1" si="299"/>
        <v>2.4345593754299583E-2</v>
      </c>
      <c r="EA341" s="56">
        <f t="shared" ca="1" si="299"/>
        <v>3.651839063144937E-2</v>
      </c>
      <c r="EB341" s="56">
        <f t="shared" ca="1" si="299"/>
        <v>6.0863984385748957E-2</v>
      </c>
      <c r="EC341" s="82">
        <f t="shared" ca="1" si="309"/>
        <v>0.12172796877149791</v>
      </c>
      <c r="ED341" s="82">
        <f t="shared" ca="1" si="309"/>
        <v>0.24345593754299583</v>
      </c>
      <c r="EE341" s="82">
        <f t="shared" ca="1" si="309"/>
        <v>0.48691187508599165</v>
      </c>
      <c r="EF341" s="82">
        <f t="shared" ca="1" si="306"/>
        <v>0.9738237501719833</v>
      </c>
      <c r="EG341" s="56">
        <f t="shared" ca="1" si="300"/>
        <v>1.6933271106166596E-2</v>
      </c>
      <c r="EH341" s="56">
        <f t="shared" ca="1" si="300"/>
        <v>9.1721885158402398E-3</v>
      </c>
      <c r="EI341" s="56">
        <f t="shared" ca="1" si="300"/>
        <v>5.7929611678990993E-3</v>
      </c>
      <c r="EJ341" s="56">
        <f t="shared" ca="1" si="300"/>
        <v>4.0024095341848311E-3</v>
      </c>
      <c r="EK341" s="56">
        <f t="shared" ca="1" si="300"/>
        <v>3.5221203900826521E-3</v>
      </c>
      <c r="EL341" s="56">
        <f t="shared" ca="1" si="300"/>
        <v>3.5221203900826521E-3</v>
      </c>
      <c r="EM341" s="56">
        <f t="shared" ca="1" si="300"/>
        <v>3.5221203900826521E-3</v>
      </c>
      <c r="EN341" s="56">
        <f t="shared" ca="1" si="300"/>
        <v>3.5221203900826521E-3</v>
      </c>
      <c r="EO341" s="56">
        <f t="shared" ca="1" si="300"/>
        <v>3.5221203900826521E-3</v>
      </c>
      <c r="EP341" s="56">
        <f t="shared" ca="1" si="300"/>
        <v>3.5221203900826521E-3</v>
      </c>
      <c r="EQ341" s="56">
        <f t="shared" ca="1" si="300"/>
        <v>3.5221203900826521E-3</v>
      </c>
      <c r="ER341" s="56">
        <f t="shared" ca="1" si="300"/>
        <v>7.0442407801653041E-3</v>
      </c>
      <c r="ES341" s="56">
        <f t="shared" ca="1" si="300"/>
        <v>1.0566361170247954E-2</v>
      </c>
      <c r="ET341" s="56">
        <f t="shared" ca="1" si="300"/>
        <v>1.7610601950413262E-2</v>
      </c>
      <c r="EU341" s="82">
        <f t="shared" ca="1" si="310"/>
        <v>3.5221203900826524E-2</v>
      </c>
      <c r="EV341" s="82">
        <f t="shared" ca="1" si="310"/>
        <v>7.0442407801653048E-2</v>
      </c>
      <c r="EW341" s="82">
        <f t="shared" ca="1" si="310"/>
        <v>0.1408848156033061</v>
      </c>
      <c r="EX341" s="82">
        <f t="shared" ca="1" si="307"/>
        <v>0.28176963120661219</v>
      </c>
    </row>
    <row r="342" spans="19:154" x14ac:dyDescent="0.15">
      <c r="S342" s="56">
        <v>339</v>
      </c>
      <c r="T342" s="40">
        <f>引用信息!W361</f>
        <v>80.291582025203041</v>
      </c>
      <c r="U342" s="40">
        <f>引用信息!X361</f>
        <v>5.7116140104017639</v>
      </c>
      <c r="V342" s="40">
        <f>引用信息!Y361</f>
        <v>2.2802481327656241</v>
      </c>
      <c r="W342" s="40">
        <f>引用信息!Z361</f>
        <v>0.6117442564808202</v>
      </c>
      <c r="X342" s="40">
        <f>引用信息!AA361</f>
        <v>0.17700426130593153</v>
      </c>
      <c r="Y342" s="37">
        <f>IF(INT(求节点($J$4:$J$21,$I$4:$I$21,节奏总纲!AD342))&gt;$I$21,$I$21,INT(求节点($J$4:$J$21,$I$4:$I$21,节奏总纲!AD342)))</f>
        <v>18</v>
      </c>
      <c r="Z342" s="37">
        <f>IF(INT(求节点($J$4:$J$21,$I$4:$I$21,节奏总纲!AE342))&gt;$I$21,$I$21,INT(求节点($J$4:$J$21,$I$4:$I$21,节奏总纲!AE342)))</f>
        <v>18</v>
      </c>
      <c r="AA342" s="37">
        <f>IF(INT(求节点($J$4:$J$21,$I$4:$I$21,节奏总纲!AF342))&gt;$I$21,$I$21,INT(求节点($J$4:$J$21,$I$4:$I$21,节奏总纲!AF342)))</f>
        <v>18</v>
      </c>
      <c r="AB342" s="37">
        <f>IF(INT(求节点($J$4:$J$21,$I$4:$I$21,节奏总纲!AG342))&gt;$I$21,$I$21,INT(求节点($J$4:$J$21,$I$4:$I$21,节奏总纲!AG342)))</f>
        <v>18</v>
      </c>
      <c r="AC342" s="37">
        <f>IF(INT(求节点($J$4:$J$21,$I$4:$I$21,节奏总纲!AH342))&gt;$I$21,$I$21,INT(求节点($J$4:$J$21,$I$4:$I$21,节奏总纲!AH342)))</f>
        <v>18</v>
      </c>
      <c r="AD342" s="56">
        <f>('[2]功能-行军令'!F$7+'[2]功能-行军令'!F$14+24*60/'[2]功能-行军令'!$F$18)*'[2]功能-行军令'!$AJ$7</f>
        <v>27.599999999999998</v>
      </c>
      <c r="AE342" s="56">
        <f>('[2]功能-行军令'!G$7+'[2]功能-行军令'!G$14+24*60/'[2]功能-行军令'!$F$18)*'[2]功能-行军令'!$AJ$7</f>
        <v>40.199999999999996</v>
      </c>
      <c r="AF342" s="56">
        <f>('[2]功能-行军令'!H$7+'[2]功能-行军令'!H$14+24*60/'[2]功能-行军令'!$F$18)*'[2]功能-行军令'!$AJ$7</f>
        <v>54.6</v>
      </c>
      <c r="AG342" s="56">
        <f>('[2]功能-行军令'!I$7+'[2]功能-行军令'!I$14+24*60/'[2]功能-行军令'!$F$18)*'[2]功能-行军令'!$AJ$7</f>
        <v>61.8</v>
      </c>
      <c r="AH342" s="56">
        <f>('[2]功能-行军令'!J$7+'[2]功能-行军令'!J$14+24*60/'[2]功能-行军令'!$F$18)*'[2]功能-行军令'!$AJ$7</f>
        <v>61.8</v>
      </c>
      <c r="AI342" s="56"/>
      <c r="AK342" s="56"/>
      <c r="AL342" s="56">
        <v>339</v>
      </c>
      <c r="AM342" s="28">
        <f t="shared" ca="1" si="301"/>
        <v>4.0290780824030445</v>
      </c>
      <c r="AN342" s="28">
        <f t="shared" ca="1" si="301"/>
        <v>2.1824172946349822</v>
      </c>
      <c r="AO342" s="28">
        <f t="shared" ca="1" si="301"/>
        <v>1.3783688176641997</v>
      </c>
      <c r="AP342" s="28">
        <f t="shared" ca="1" si="301"/>
        <v>0.95232754674981035</v>
      </c>
      <c r="AQ342" s="28">
        <f t="shared" ca="1" si="301"/>
        <v>0.83804824113983334</v>
      </c>
      <c r="AR342" s="28">
        <f t="shared" ca="1" si="301"/>
        <v>0.83804824113983334</v>
      </c>
      <c r="AS342" s="28">
        <f t="shared" ca="1" si="301"/>
        <v>0.83804824113983334</v>
      </c>
      <c r="AT342" s="28">
        <f t="shared" ca="1" si="301"/>
        <v>0.83804824113983334</v>
      </c>
      <c r="AU342" s="28">
        <f t="shared" ca="1" si="293"/>
        <v>0.83804824113983334</v>
      </c>
      <c r="AV342" s="28">
        <f t="shared" ca="1" si="308"/>
        <v>0.83804824113983334</v>
      </c>
      <c r="AW342" s="28">
        <f t="shared" ca="1" si="308"/>
        <v>0.83804824113983334</v>
      </c>
      <c r="AX342" s="28">
        <f t="shared" ca="1" si="308"/>
        <v>1.6760964822796667</v>
      </c>
      <c r="AY342" s="28">
        <f t="shared" ca="1" si="308"/>
        <v>2.5141447234194993</v>
      </c>
      <c r="AZ342" s="28">
        <f t="shared" ca="1" si="308"/>
        <v>4.1902412056991674</v>
      </c>
      <c r="BA342" s="28">
        <f t="shared" ca="1" si="302"/>
        <v>8.3804824113983347</v>
      </c>
      <c r="BB342" s="28">
        <f t="shared" ca="1" si="302"/>
        <v>16.760964822796669</v>
      </c>
      <c r="BC342" s="28">
        <f t="shared" ca="1" si="302"/>
        <v>33.521929645593339</v>
      </c>
      <c r="BD342" s="28">
        <f t="shared" ca="1" si="302"/>
        <v>67.043859291186678</v>
      </c>
      <c r="BE342" s="28"/>
      <c r="BF342" s="28">
        <f t="shared" ca="1" si="295"/>
        <v>148.49624801180425</v>
      </c>
      <c r="BG342" s="28"/>
      <c r="BI342" s="28"/>
      <c r="BJ342" s="28"/>
      <c r="BK342" s="28"/>
      <c r="BL342" s="56">
        <v>339</v>
      </c>
      <c r="BM342" s="56">
        <f t="shared" ca="1" si="296"/>
        <v>3.4093040983009288</v>
      </c>
      <c r="BN342" s="56">
        <f t="shared" ca="1" si="296"/>
        <v>1.8467063865796698</v>
      </c>
      <c r="BO342" s="56">
        <f t="shared" ca="1" si="296"/>
        <v>1.1663408757345284</v>
      </c>
      <c r="BP342" s="56">
        <f t="shared" ca="1" si="296"/>
        <v>0.80583551414385579</v>
      </c>
      <c r="BQ342" s="56">
        <f t="shared" ca="1" si="296"/>
        <v>0.70913525244659315</v>
      </c>
      <c r="BR342" s="56">
        <f t="shared" ca="1" si="296"/>
        <v>0.70913525244659315</v>
      </c>
      <c r="BS342" s="56">
        <f t="shared" ca="1" si="296"/>
        <v>0.70913525244659315</v>
      </c>
      <c r="BT342" s="56">
        <f t="shared" ca="1" si="296"/>
        <v>0.70913525244659315</v>
      </c>
      <c r="BU342" s="56">
        <f t="shared" ca="1" si="296"/>
        <v>0.70913525244659315</v>
      </c>
      <c r="BV342" s="56">
        <f t="shared" ca="1" si="296"/>
        <v>0.70913525244659315</v>
      </c>
      <c r="BW342" s="56">
        <f t="shared" ca="1" si="296"/>
        <v>0.70913525244659315</v>
      </c>
      <c r="BX342" s="56">
        <f t="shared" ca="1" si="296"/>
        <v>1.4182705048931863</v>
      </c>
      <c r="BY342" s="56">
        <f t="shared" ca="1" si="296"/>
        <v>2.1274057573397793</v>
      </c>
      <c r="BZ342" s="56">
        <f t="shared" ca="1" si="296"/>
        <v>3.5456762622329667</v>
      </c>
      <c r="CA342" s="82">
        <f t="shared" ca="1" si="303"/>
        <v>7.0913525244659334</v>
      </c>
      <c r="CB342" s="82">
        <f t="shared" ca="1" si="303"/>
        <v>14.182705048931867</v>
      </c>
      <c r="CC342" s="82">
        <f t="shared" ca="1" si="303"/>
        <v>28.365410097863734</v>
      </c>
      <c r="CD342" s="82">
        <f t="shared" ca="1" si="303"/>
        <v>56.730820195727468</v>
      </c>
      <c r="CE342" s="56">
        <f t="shared" ca="1" si="297"/>
        <v>0.35324135879715518</v>
      </c>
      <c r="CF342" s="56">
        <f t="shared" ca="1" si="297"/>
        <v>0.19133906934845904</v>
      </c>
      <c r="CG342" s="56">
        <f t="shared" ca="1" si="297"/>
        <v>0.12084572800955308</v>
      </c>
      <c r="CH342" s="56">
        <f t="shared" ca="1" si="297"/>
        <v>8.3493412079327575E-2</v>
      </c>
      <c r="CI342" s="56">
        <f t="shared" ca="1" si="297"/>
        <v>7.3474202629808277E-2</v>
      </c>
      <c r="CJ342" s="56">
        <f t="shared" ca="1" si="297"/>
        <v>7.3474202629808277E-2</v>
      </c>
      <c r="CK342" s="56">
        <f t="shared" ca="1" si="297"/>
        <v>7.3474202629808277E-2</v>
      </c>
      <c r="CL342" s="56">
        <f t="shared" ca="1" si="297"/>
        <v>7.3474202629808277E-2</v>
      </c>
      <c r="CM342" s="56">
        <f t="shared" ca="1" si="297"/>
        <v>7.3474202629808277E-2</v>
      </c>
      <c r="CN342" s="56">
        <f t="shared" ca="1" si="297"/>
        <v>7.3474202629808277E-2</v>
      </c>
      <c r="CO342" s="56">
        <f t="shared" ca="1" si="297"/>
        <v>7.3474202629808277E-2</v>
      </c>
      <c r="CP342" s="56">
        <f t="shared" ca="1" si="297"/>
        <v>0.14694840525961655</v>
      </c>
      <c r="CQ342" s="56">
        <f t="shared" ca="1" si="297"/>
        <v>0.22042260788942486</v>
      </c>
      <c r="CR342" s="56">
        <f t="shared" ca="1" si="297"/>
        <v>0.36737101314904147</v>
      </c>
      <c r="CS342" s="82">
        <f t="shared" ca="1" si="304"/>
        <v>0.73474202629808294</v>
      </c>
      <c r="CT342" s="82">
        <f t="shared" ca="1" si="304"/>
        <v>1.4694840525961659</v>
      </c>
      <c r="CU342" s="82">
        <f t="shared" ca="1" si="304"/>
        <v>2.9389681051923318</v>
      </c>
      <c r="CV342" s="82">
        <f t="shared" ca="1" si="304"/>
        <v>5.8779362103846635</v>
      </c>
      <c r="CW342" s="56">
        <f t="shared" ca="1" si="298"/>
        <v>0.19154084315231243</v>
      </c>
      <c r="CX342" s="56">
        <f t="shared" ca="1" si="298"/>
        <v>0.1037512900408359</v>
      </c>
      <c r="CY342" s="56">
        <f t="shared" ca="1" si="298"/>
        <v>6.5527130552106891E-2</v>
      </c>
      <c r="CZ342" s="56">
        <f t="shared" ca="1" si="298"/>
        <v>4.5273290199637481E-2</v>
      </c>
      <c r="DA342" s="56">
        <f t="shared" ca="1" si="298"/>
        <v>3.984049537568099E-2</v>
      </c>
      <c r="DB342" s="56">
        <f t="shared" ca="1" si="298"/>
        <v>3.984049537568099E-2</v>
      </c>
      <c r="DC342" s="56">
        <f t="shared" ca="1" si="298"/>
        <v>3.984049537568099E-2</v>
      </c>
      <c r="DD342" s="56">
        <f t="shared" ca="1" si="298"/>
        <v>3.984049537568099E-2</v>
      </c>
      <c r="DE342" s="56">
        <f t="shared" ca="1" si="298"/>
        <v>3.984049537568099E-2</v>
      </c>
      <c r="DF342" s="56">
        <f t="shared" ca="1" si="298"/>
        <v>3.984049537568099E-2</v>
      </c>
      <c r="DG342" s="56">
        <f t="shared" ca="1" si="298"/>
        <v>3.984049537568099E-2</v>
      </c>
      <c r="DH342" s="56">
        <f t="shared" ca="1" si="298"/>
        <v>7.968099075136198E-2</v>
      </c>
      <c r="DI342" s="56">
        <f t="shared" ca="1" si="298"/>
        <v>0.11952148612704294</v>
      </c>
      <c r="DJ342" s="56">
        <f t="shared" ca="1" si="298"/>
        <v>0.19920247687840495</v>
      </c>
      <c r="DK342" s="82">
        <f t="shared" ca="1" si="305"/>
        <v>0.3984049537568099</v>
      </c>
      <c r="DL342" s="82">
        <f t="shared" ca="1" si="305"/>
        <v>0.7968099075136198</v>
      </c>
      <c r="DM342" s="82">
        <f t="shared" ca="1" si="305"/>
        <v>1.5936198150272396</v>
      </c>
      <c r="DN342" s="82">
        <f t="shared" ca="1" si="305"/>
        <v>3.1872396300544792</v>
      </c>
      <c r="DO342" s="56">
        <f t="shared" ca="1" si="299"/>
        <v>5.8162761616176437E-2</v>
      </c>
      <c r="DP342" s="56">
        <f t="shared" ca="1" si="299"/>
        <v>3.1504829208762235E-2</v>
      </c>
      <c r="DQ342" s="56">
        <f t="shared" ca="1" si="299"/>
        <v>1.9897786868691938E-2</v>
      </c>
      <c r="DR342" s="56">
        <f t="shared" ca="1" si="299"/>
        <v>1.3747561836550792E-2</v>
      </c>
      <c r="DS342" s="56">
        <f t="shared" ca="1" si="299"/>
        <v>1.20978544161647E-2</v>
      </c>
      <c r="DT342" s="56">
        <f t="shared" ca="1" si="299"/>
        <v>1.20978544161647E-2</v>
      </c>
      <c r="DU342" s="56">
        <f t="shared" ca="1" si="299"/>
        <v>1.20978544161647E-2</v>
      </c>
      <c r="DV342" s="56">
        <f t="shared" ca="1" si="299"/>
        <v>1.20978544161647E-2</v>
      </c>
      <c r="DW342" s="56">
        <f t="shared" ca="1" si="299"/>
        <v>1.20978544161647E-2</v>
      </c>
      <c r="DX342" s="56">
        <f t="shared" ca="1" si="299"/>
        <v>1.20978544161647E-2</v>
      </c>
      <c r="DY342" s="56">
        <f t="shared" ca="1" si="299"/>
        <v>1.20978544161647E-2</v>
      </c>
      <c r="DZ342" s="56">
        <f t="shared" ca="1" si="299"/>
        <v>2.41957088323294E-2</v>
      </c>
      <c r="EA342" s="56">
        <f t="shared" ca="1" si="299"/>
        <v>3.6293563248494101E-2</v>
      </c>
      <c r="EB342" s="56">
        <f t="shared" ca="1" si="299"/>
        <v>6.0489272080823504E-2</v>
      </c>
      <c r="EC342" s="82">
        <f t="shared" ca="1" si="309"/>
        <v>0.12097854416164701</v>
      </c>
      <c r="ED342" s="82">
        <f t="shared" ca="1" si="309"/>
        <v>0.24195708832329402</v>
      </c>
      <c r="EE342" s="82">
        <f t="shared" ca="1" si="309"/>
        <v>0.48391417664658803</v>
      </c>
      <c r="EF342" s="82">
        <f t="shared" ca="1" si="306"/>
        <v>0.96782835329317607</v>
      </c>
      <c r="EG342" s="56">
        <f t="shared" ca="1" si="300"/>
        <v>1.6829020536471642E-2</v>
      </c>
      <c r="EH342" s="56">
        <f t="shared" ca="1" si="300"/>
        <v>9.1157194572554726E-3</v>
      </c>
      <c r="EI342" s="56">
        <f t="shared" ca="1" si="300"/>
        <v>5.757296499319246E-3</v>
      </c>
      <c r="EJ342" s="56">
        <f t="shared" ca="1" si="300"/>
        <v>3.9777684904387517E-3</v>
      </c>
      <c r="EK342" s="56">
        <f t="shared" ca="1" si="300"/>
        <v>3.5004362715861017E-3</v>
      </c>
      <c r="EL342" s="56">
        <f t="shared" ca="1" si="300"/>
        <v>3.5004362715861017E-3</v>
      </c>
      <c r="EM342" s="56">
        <f t="shared" ca="1" si="300"/>
        <v>3.5004362715861017E-3</v>
      </c>
      <c r="EN342" s="56">
        <f t="shared" ca="1" si="300"/>
        <v>3.5004362715861017E-3</v>
      </c>
      <c r="EO342" s="56">
        <f t="shared" ca="1" si="300"/>
        <v>3.5004362715861017E-3</v>
      </c>
      <c r="EP342" s="56">
        <f t="shared" ca="1" si="300"/>
        <v>3.5004362715861017E-3</v>
      </c>
      <c r="EQ342" s="56">
        <f t="shared" ca="1" si="300"/>
        <v>3.5004362715861017E-3</v>
      </c>
      <c r="ER342" s="56">
        <f t="shared" ca="1" si="300"/>
        <v>7.0008725431722034E-3</v>
      </c>
      <c r="ES342" s="56">
        <f t="shared" ca="1" si="300"/>
        <v>1.0501308814758305E-2</v>
      </c>
      <c r="ET342" s="56">
        <f t="shared" ca="1" si="300"/>
        <v>1.7502181357930507E-2</v>
      </c>
      <c r="EU342" s="82">
        <f t="shared" ca="1" si="310"/>
        <v>3.5004362715861013E-2</v>
      </c>
      <c r="EV342" s="82">
        <f t="shared" ca="1" si="310"/>
        <v>7.0008725431722027E-2</v>
      </c>
      <c r="EW342" s="82">
        <f t="shared" ca="1" si="310"/>
        <v>0.14001745086344405</v>
      </c>
      <c r="EX342" s="82">
        <f t="shared" ca="1" si="307"/>
        <v>0.28003490172688811</v>
      </c>
    </row>
    <row r="343" spans="19:154" x14ac:dyDescent="0.15">
      <c r="S343" s="56">
        <v>340</v>
      </c>
      <c r="T343" s="40">
        <f>引用信息!W362</f>
        <v>79.794200543630978</v>
      </c>
      <c r="U343" s="40">
        <f>引用信息!X362</f>
        <v>5.6762323306913096</v>
      </c>
      <c r="V343" s="40">
        <f>引用信息!Y362</f>
        <v>2.2661227018546866</v>
      </c>
      <c r="W343" s="40">
        <f>引用信息!Z362</f>
        <v>0.60795469029023108</v>
      </c>
      <c r="X343" s="40">
        <f>引用信息!AA362</f>
        <v>0.17590777473146998</v>
      </c>
      <c r="Y343" s="37">
        <f>IF(INT(求节点($J$4:$J$21,$I$4:$I$21,节奏总纲!AD343))&gt;$I$21,$I$21,INT(求节点($J$4:$J$21,$I$4:$I$21,节奏总纲!AD343)))</f>
        <v>18</v>
      </c>
      <c r="Z343" s="37">
        <f>IF(INT(求节点($J$4:$J$21,$I$4:$I$21,节奏总纲!AE343))&gt;$I$21,$I$21,INT(求节点($J$4:$J$21,$I$4:$I$21,节奏总纲!AE343)))</f>
        <v>18</v>
      </c>
      <c r="AA343" s="37">
        <f>IF(INT(求节点($J$4:$J$21,$I$4:$I$21,节奏总纲!AF343))&gt;$I$21,$I$21,INT(求节点($J$4:$J$21,$I$4:$I$21,节奏总纲!AF343)))</f>
        <v>18</v>
      </c>
      <c r="AB343" s="37">
        <f>IF(INT(求节点($J$4:$J$21,$I$4:$I$21,节奏总纲!AG343))&gt;$I$21,$I$21,INT(求节点($J$4:$J$21,$I$4:$I$21,节奏总纲!AG343)))</f>
        <v>18</v>
      </c>
      <c r="AC343" s="37">
        <f>IF(INT(求节点($J$4:$J$21,$I$4:$I$21,节奏总纲!AH343))&gt;$I$21,$I$21,INT(求节点($J$4:$J$21,$I$4:$I$21,节奏总纲!AH343)))</f>
        <v>18</v>
      </c>
      <c r="AD343" s="56">
        <f>('[2]功能-行军令'!F$7+'[2]功能-行军令'!F$14+24*60/'[2]功能-行军令'!$F$18)*'[2]功能-行军令'!$AJ$7</f>
        <v>27.599999999999998</v>
      </c>
      <c r="AE343" s="56">
        <f>('[2]功能-行军令'!G$7+'[2]功能-行军令'!G$14+24*60/'[2]功能-行军令'!$F$18)*'[2]功能-行军令'!$AJ$7</f>
        <v>40.199999999999996</v>
      </c>
      <c r="AF343" s="56">
        <f>('[2]功能-行军令'!H$7+'[2]功能-行军令'!H$14+24*60/'[2]功能-行军令'!$F$18)*'[2]功能-行军令'!$AJ$7</f>
        <v>54.6</v>
      </c>
      <c r="AG343" s="56">
        <f>('[2]功能-行军令'!I$7+'[2]功能-行军令'!I$14+24*60/'[2]功能-行军令'!$F$18)*'[2]功能-行军令'!$AJ$7</f>
        <v>61.8</v>
      </c>
      <c r="AH343" s="56">
        <f>('[2]功能-行军令'!J$7+'[2]功能-行军令'!J$14+24*60/'[2]功能-行军令'!$F$18)*'[2]功能-行军令'!$AJ$7</f>
        <v>61.8</v>
      </c>
      <c r="AI343" s="56"/>
      <c r="AK343" s="56"/>
      <c r="AL343" s="56">
        <v>340</v>
      </c>
      <c r="AM343" s="28">
        <f t="shared" ca="1" si="301"/>
        <v>4.0041191916270966</v>
      </c>
      <c r="AN343" s="28">
        <f t="shared" ca="1" si="301"/>
        <v>2.1688978954646774</v>
      </c>
      <c r="AO343" s="28">
        <f t="shared" ca="1" si="301"/>
        <v>1.3698302497671644</v>
      </c>
      <c r="AP343" s="28">
        <f t="shared" ca="1" si="301"/>
        <v>0.94642817256640432</v>
      </c>
      <c r="AQ343" s="28">
        <f t="shared" ca="1" si="301"/>
        <v>0.83285679185843597</v>
      </c>
      <c r="AR343" s="28">
        <f t="shared" ca="1" si="301"/>
        <v>0.83285679185843597</v>
      </c>
      <c r="AS343" s="28">
        <f t="shared" ca="1" si="301"/>
        <v>0.83285679185843597</v>
      </c>
      <c r="AT343" s="28">
        <f t="shared" ca="1" si="301"/>
        <v>0.83285679185843597</v>
      </c>
      <c r="AU343" s="28">
        <f t="shared" ca="1" si="293"/>
        <v>0.83285679185843597</v>
      </c>
      <c r="AV343" s="28">
        <f t="shared" ca="1" si="308"/>
        <v>0.83285679185843597</v>
      </c>
      <c r="AW343" s="28">
        <f t="shared" ca="1" si="308"/>
        <v>0.83285679185843597</v>
      </c>
      <c r="AX343" s="28">
        <f t="shared" ca="1" si="308"/>
        <v>1.6657135837168719</v>
      </c>
      <c r="AY343" s="28">
        <f t="shared" ca="1" si="308"/>
        <v>2.4985703755753077</v>
      </c>
      <c r="AZ343" s="28">
        <f t="shared" ca="1" si="308"/>
        <v>4.1642839592921801</v>
      </c>
      <c r="BA343" s="28">
        <f t="shared" ca="1" si="302"/>
        <v>8.3285679185843602</v>
      </c>
      <c r="BB343" s="28">
        <f t="shared" ca="1" si="302"/>
        <v>16.65713583716872</v>
      </c>
      <c r="BC343" s="28">
        <f t="shared" ca="1" si="302"/>
        <v>33.314271674337441</v>
      </c>
      <c r="BD343" s="28">
        <f t="shared" ca="1" si="302"/>
        <v>66.628543348674881</v>
      </c>
      <c r="BE343" s="28"/>
      <c r="BF343" s="28">
        <f t="shared" ca="1" si="295"/>
        <v>147.57635974978416</v>
      </c>
      <c r="BG343" s="28"/>
      <c r="BI343" s="28"/>
      <c r="BJ343" s="28"/>
      <c r="BK343" s="28"/>
      <c r="BL343" s="56">
        <v>340</v>
      </c>
      <c r="BM343" s="56">
        <f t="shared" ca="1" si="296"/>
        <v>3.3881845153910999</v>
      </c>
      <c r="BN343" s="56">
        <f t="shared" ca="1" si="296"/>
        <v>1.8352666125035124</v>
      </c>
      <c r="BO343" s="56">
        <f t="shared" ca="1" si="296"/>
        <v>1.1591157552653761</v>
      </c>
      <c r="BP343" s="56">
        <f t="shared" ca="1" si="296"/>
        <v>0.80084361272880533</v>
      </c>
      <c r="BQ343" s="56">
        <f t="shared" ca="1" si="296"/>
        <v>0.70474237920134875</v>
      </c>
      <c r="BR343" s="56">
        <f t="shared" ca="1" si="296"/>
        <v>0.70474237920134875</v>
      </c>
      <c r="BS343" s="56">
        <f t="shared" ca="1" si="296"/>
        <v>0.70474237920134875</v>
      </c>
      <c r="BT343" s="56">
        <f t="shared" ca="1" si="296"/>
        <v>0.70474237920134875</v>
      </c>
      <c r="BU343" s="56">
        <f t="shared" ca="1" si="296"/>
        <v>0.70474237920134875</v>
      </c>
      <c r="BV343" s="56">
        <f t="shared" ca="1" si="296"/>
        <v>0.70474237920134875</v>
      </c>
      <c r="BW343" s="56">
        <f t="shared" ca="1" si="296"/>
        <v>0.70474237920134875</v>
      </c>
      <c r="BX343" s="56">
        <f t="shared" ca="1" si="296"/>
        <v>1.4094847584026975</v>
      </c>
      <c r="BY343" s="56">
        <f t="shared" ca="1" si="296"/>
        <v>2.114227137604046</v>
      </c>
      <c r="BZ343" s="56">
        <f t="shared" ca="1" si="296"/>
        <v>3.5237118960067435</v>
      </c>
      <c r="CA343" s="82">
        <f t="shared" ca="1" si="303"/>
        <v>7.047423792013487</v>
      </c>
      <c r="CB343" s="82">
        <f t="shared" ca="1" si="303"/>
        <v>14.094847584026974</v>
      </c>
      <c r="CC343" s="82">
        <f t="shared" ca="1" si="303"/>
        <v>28.189695168053948</v>
      </c>
      <c r="CD343" s="82">
        <f t="shared" ca="1" si="303"/>
        <v>56.379390336107896</v>
      </c>
      <c r="CE343" s="56">
        <f t="shared" ca="1" si="297"/>
        <v>0.35105313799044713</v>
      </c>
      <c r="CF343" s="56">
        <f t="shared" ca="1" si="297"/>
        <v>0.19015378307815886</v>
      </c>
      <c r="CG343" s="56">
        <f t="shared" ca="1" si="297"/>
        <v>0.12009712615462664</v>
      </c>
      <c r="CH343" s="56">
        <f t="shared" ca="1" si="297"/>
        <v>8.2976196252287485E-2</v>
      </c>
      <c r="CI343" s="56">
        <f t="shared" ca="1" si="297"/>
        <v>7.3019052702013004E-2</v>
      </c>
      <c r="CJ343" s="56">
        <f t="shared" ca="1" si="297"/>
        <v>7.3019052702013004E-2</v>
      </c>
      <c r="CK343" s="56">
        <f t="shared" ca="1" si="297"/>
        <v>7.3019052702013004E-2</v>
      </c>
      <c r="CL343" s="56">
        <f t="shared" ca="1" si="297"/>
        <v>7.3019052702013004E-2</v>
      </c>
      <c r="CM343" s="56">
        <f t="shared" ca="1" si="297"/>
        <v>7.3019052702013004E-2</v>
      </c>
      <c r="CN343" s="56">
        <f t="shared" ca="1" si="297"/>
        <v>7.3019052702013004E-2</v>
      </c>
      <c r="CO343" s="56">
        <f t="shared" ca="1" si="297"/>
        <v>7.3019052702013004E-2</v>
      </c>
      <c r="CP343" s="56">
        <f t="shared" ca="1" si="297"/>
        <v>0.14603810540402601</v>
      </c>
      <c r="CQ343" s="56">
        <f t="shared" ca="1" si="297"/>
        <v>0.21905715810603896</v>
      </c>
      <c r="CR343" s="56">
        <f t="shared" ca="1" si="297"/>
        <v>0.36509526351006505</v>
      </c>
      <c r="CS343" s="82">
        <f t="shared" ca="1" si="304"/>
        <v>0.7301905270201301</v>
      </c>
      <c r="CT343" s="82">
        <f t="shared" ca="1" si="304"/>
        <v>1.4603810540402602</v>
      </c>
      <c r="CU343" s="82">
        <f t="shared" ca="1" si="304"/>
        <v>2.9207621080805204</v>
      </c>
      <c r="CV343" s="82">
        <f t="shared" ca="1" si="304"/>
        <v>5.8415242161610408</v>
      </c>
      <c r="CW343" s="56">
        <f t="shared" ca="1" si="298"/>
        <v>0.19035430695579367</v>
      </c>
      <c r="CX343" s="56">
        <f t="shared" ca="1" si="298"/>
        <v>0.10310858293438824</v>
      </c>
      <c r="CY343" s="56">
        <f t="shared" ca="1" si="298"/>
        <v>6.5121210274350472E-2</v>
      </c>
      <c r="CZ343" s="56">
        <f t="shared" ca="1" si="298"/>
        <v>4.4992836189551223E-2</v>
      </c>
      <c r="DA343" s="56">
        <f t="shared" ca="1" si="298"/>
        <v>3.9593695846805083E-2</v>
      </c>
      <c r="DB343" s="56">
        <f t="shared" ca="1" si="298"/>
        <v>3.9593695846805083E-2</v>
      </c>
      <c r="DC343" s="56">
        <f t="shared" ca="1" si="298"/>
        <v>3.9593695846805083E-2</v>
      </c>
      <c r="DD343" s="56">
        <f t="shared" ca="1" si="298"/>
        <v>3.9593695846805083E-2</v>
      </c>
      <c r="DE343" s="56">
        <f t="shared" ca="1" si="298"/>
        <v>3.9593695846805083E-2</v>
      </c>
      <c r="DF343" s="56">
        <f t="shared" ca="1" si="298"/>
        <v>3.9593695846805083E-2</v>
      </c>
      <c r="DG343" s="56">
        <f t="shared" ca="1" si="298"/>
        <v>3.9593695846805083E-2</v>
      </c>
      <c r="DH343" s="56">
        <f t="shared" ca="1" si="298"/>
        <v>7.9187391693610165E-2</v>
      </c>
      <c r="DI343" s="56">
        <f t="shared" ca="1" si="298"/>
        <v>0.11878108754041525</v>
      </c>
      <c r="DJ343" s="56">
        <f t="shared" ca="1" si="298"/>
        <v>0.19796847923402544</v>
      </c>
      <c r="DK343" s="82">
        <f t="shared" ca="1" si="305"/>
        <v>0.39593695846805088</v>
      </c>
      <c r="DL343" s="82">
        <f t="shared" ca="1" si="305"/>
        <v>0.79187391693610176</v>
      </c>
      <c r="DM343" s="82">
        <f t="shared" ca="1" si="305"/>
        <v>1.5837478338722035</v>
      </c>
      <c r="DN343" s="82">
        <f t="shared" ca="1" si="305"/>
        <v>3.1674956677444071</v>
      </c>
      <c r="DO343" s="56">
        <f t="shared" ca="1" si="299"/>
        <v>5.7802461322978886E-2</v>
      </c>
      <c r="DP343" s="56">
        <f t="shared" ca="1" si="299"/>
        <v>3.13096665499469E-2</v>
      </c>
      <c r="DQ343" s="56">
        <f t="shared" ca="1" si="299"/>
        <v>1.9774526242071724E-2</v>
      </c>
      <c r="DR343" s="56">
        <f t="shared" ca="1" si="299"/>
        <v>1.3662399949067736E-2</v>
      </c>
      <c r="DS343" s="56">
        <f t="shared" ca="1" si="299"/>
        <v>1.202291195517961E-2</v>
      </c>
      <c r="DT343" s="56">
        <f t="shared" ca="1" si="299"/>
        <v>1.202291195517961E-2</v>
      </c>
      <c r="DU343" s="56">
        <f t="shared" ca="1" si="299"/>
        <v>1.202291195517961E-2</v>
      </c>
      <c r="DV343" s="56">
        <f t="shared" ca="1" si="299"/>
        <v>1.202291195517961E-2</v>
      </c>
      <c r="DW343" s="56">
        <f t="shared" ca="1" si="299"/>
        <v>1.202291195517961E-2</v>
      </c>
      <c r="DX343" s="56">
        <f t="shared" ca="1" si="299"/>
        <v>1.202291195517961E-2</v>
      </c>
      <c r="DY343" s="56">
        <f t="shared" ca="1" si="299"/>
        <v>1.202291195517961E-2</v>
      </c>
      <c r="DZ343" s="56">
        <f t="shared" ca="1" si="299"/>
        <v>2.4045823910359219E-2</v>
      </c>
      <c r="EA343" s="56">
        <f t="shared" ca="1" si="299"/>
        <v>3.6068735865538826E-2</v>
      </c>
      <c r="EB343" s="56">
        <f t="shared" ca="1" si="299"/>
        <v>6.0114559775898045E-2</v>
      </c>
      <c r="EC343" s="82">
        <f t="shared" ca="1" si="309"/>
        <v>0.12022911955179609</v>
      </c>
      <c r="ED343" s="82">
        <f t="shared" ca="1" si="309"/>
        <v>0.24045823910359218</v>
      </c>
      <c r="EE343" s="82">
        <f t="shared" ca="1" si="309"/>
        <v>0.48091647820718436</v>
      </c>
      <c r="EF343" s="82">
        <f t="shared" ca="1" si="306"/>
        <v>0.96183295641436872</v>
      </c>
      <c r="EG343" s="56">
        <f t="shared" ca="1" si="300"/>
        <v>1.6724769966776683E-2</v>
      </c>
      <c r="EH343" s="56">
        <f t="shared" ca="1" si="300"/>
        <v>9.0592503986707037E-3</v>
      </c>
      <c r="EI343" s="56">
        <f t="shared" ca="1" si="300"/>
        <v>5.7216318307393918E-3</v>
      </c>
      <c r="EJ343" s="56">
        <f t="shared" ca="1" si="300"/>
        <v>3.9531274466926706E-3</v>
      </c>
      <c r="EK343" s="56">
        <f t="shared" ca="1" si="300"/>
        <v>3.4787521530895505E-3</v>
      </c>
      <c r="EL343" s="56">
        <f t="shared" ca="1" si="300"/>
        <v>3.4787521530895505E-3</v>
      </c>
      <c r="EM343" s="56">
        <f t="shared" ca="1" si="300"/>
        <v>3.4787521530895505E-3</v>
      </c>
      <c r="EN343" s="56">
        <f t="shared" ca="1" si="300"/>
        <v>3.4787521530895505E-3</v>
      </c>
      <c r="EO343" s="56">
        <f t="shared" ca="1" si="300"/>
        <v>3.4787521530895505E-3</v>
      </c>
      <c r="EP343" s="56">
        <f t="shared" ca="1" si="300"/>
        <v>3.4787521530895505E-3</v>
      </c>
      <c r="EQ343" s="56">
        <f t="shared" ca="1" si="300"/>
        <v>3.4787521530895505E-3</v>
      </c>
      <c r="ER343" s="56">
        <f t="shared" ca="1" si="300"/>
        <v>6.9575043061791009E-3</v>
      </c>
      <c r="ES343" s="56">
        <f t="shared" ca="1" si="300"/>
        <v>1.0436256459268651E-2</v>
      </c>
      <c r="ET343" s="56">
        <f t="shared" ca="1" si="300"/>
        <v>1.7393760765447751E-2</v>
      </c>
      <c r="EU343" s="82">
        <f t="shared" ca="1" si="310"/>
        <v>3.4787521530895503E-2</v>
      </c>
      <c r="EV343" s="82">
        <f t="shared" ca="1" si="310"/>
        <v>6.9575043061791006E-2</v>
      </c>
      <c r="EW343" s="82">
        <f t="shared" ca="1" si="310"/>
        <v>0.13915008612358201</v>
      </c>
      <c r="EX343" s="82">
        <f t="shared" ca="1" si="307"/>
        <v>0.27830017224716402</v>
      </c>
    </row>
    <row r="344" spans="19:154" x14ac:dyDescent="0.15">
      <c r="S344" s="56">
        <v>341</v>
      </c>
      <c r="T344" s="40">
        <f>引用信息!W363</f>
        <v>79.29681906205893</v>
      </c>
      <c r="U344" s="40">
        <f>引用信息!X363</f>
        <v>5.6408506509808563</v>
      </c>
      <c r="V344" s="40">
        <f>引用信息!Y363</f>
        <v>2.2519972709437486</v>
      </c>
      <c r="W344" s="40">
        <f>引用信息!Z363</f>
        <v>0.60416512409964185</v>
      </c>
      <c r="X344" s="40">
        <f>引用信息!AA363</f>
        <v>0.17481128815700847</v>
      </c>
      <c r="Y344" s="37">
        <f>IF(INT(求节点($J$4:$J$21,$I$4:$I$21,节奏总纲!AD344))&gt;$I$21,$I$21,INT(求节点($J$4:$J$21,$I$4:$I$21,节奏总纲!AD344)))</f>
        <v>18</v>
      </c>
      <c r="Z344" s="37">
        <f>IF(INT(求节点($J$4:$J$21,$I$4:$I$21,节奏总纲!AE344))&gt;$I$21,$I$21,INT(求节点($J$4:$J$21,$I$4:$I$21,节奏总纲!AE344)))</f>
        <v>18</v>
      </c>
      <c r="AA344" s="37">
        <f>IF(INT(求节点($J$4:$J$21,$I$4:$I$21,节奏总纲!AF344))&gt;$I$21,$I$21,INT(求节点($J$4:$J$21,$I$4:$I$21,节奏总纲!AF344)))</f>
        <v>18</v>
      </c>
      <c r="AB344" s="37">
        <f>IF(INT(求节点($J$4:$J$21,$I$4:$I$21,节奏总纲!AG344))&gt;$I$21,$I$21,INT(求节点($J$4:$J$21,$I$4:$I$21,节奏总纲!AG344)))</f>
        <v>18</v>
      </c>
      <c r="AC344" s="37">
        <f>IF(INT(求节点($J$4:$J$21,$I$4:$I$21,节奏总纲!AH344))&gt;$I$21,$I$21,INT(求节点($J$4:$J$21,$I$4:$I$21,节奏总纲!AH344)))</f>
        <v>18</v>
      </c>
      <c r="AD344" s="56">
        <f>('[2]功能-行军令'!F$7+'[2]功能-行军令'!F$14+24*60/'[2]功能-行军令'!$F$18)*'[2]功能-行军令'!$AJ$7</f>
        <v>27.599999999999998</v>
      </c>
      <c r="AE344" s="56">
        <f>('[2]功能-行军令'!G$7+'[2]功能-行军令'!G$14+24*60/'[2]功能-行军令'!$F$18)*'[2]功能-行军令'!$AJ$7</f>
        <v>40.199999999999996</v>
      </c>
      <c r="AF344" s="56">
        <f>('[2]功能-行军令'!H$7+'[2]功能-行军令'!H$14+24*60/'[2]功能-行军令'!$F$18)*'[2]功能-行军令'!$AJ$7</f>
        <v>54.6</v>
      </c>
      <c r="AG344" s="56">
        <f>('[2]功能-行军令'!I$7+'[2]功能-行军令'!I$14+24*60/'[2]功能-行军令'!$F$18)*'[2]功能-行军令'!$AJ$7</f>
        <v>61.8</v>
      </c>
      <c r="AH344" s="56">
        <f>('[2]功能-行军令'!J$7+'[2]功能-行军令'!J$14+24*60/'[2]功能-行军令'!$F$18)*'[2]功能-行军令'!$AJ$7</f>
        <v>61.8</v>
      </c>
      <c r="AI344" s="56"/>
      <c r="AK344" s="56"/>
      <c r="AL344" s="56">
        <v>341</v>
      </c>
      <c r="AM344" s="28">
        <f t="shared" ca="1" si="301"/>
        <v>3.9791603008511482</v>
      </c>
      <c r="AN344" s="28">
        <f t="shared" ca="1" si="301"/>
        <v>2.1553784962943721</v>
      </c>
      <c r="AO344" s="28">
        <f t="shared" ca="1" si="301"/>
        <v>1.3612916818701295</v>
      </c>
      <c r="AP344" s="28">
        <f t="shared" ca="1" si="301"/>
        <v>0.94052879838299852</v>
      </c>
      <c r="AQ344" s="28">
        <f t="shared" ca="1" si="301"/>
        <v>0.82766534257703883</v>
      </c>
      <c r="AR344" s="28">
        <f t="shared" ca="1" si="301"/>
        <v>0.82766534257703883</v>
      </c>
      <c r="AS344" s="28">
        <f t="shared" ca="1" si="301"/>
        <v>0.82766534257703883</v>
      </c>
      <c r="AT344" s="28">
        <f t="shared" ca="1" si="301"/>
        <v>0.82766534257703883</v>
      </c>
      <c r="AU344" s="28">
        <f t="shared" ca="1" si="293"/>
        <v>0.82766534257703883</v>
      </c>
      <c r="AV344" s="28">
        <f t="shared" ca="1" si="308"/>
        <v>0.82766534257703883</v>
      </c>
      <c r="AW344" s="28">
        <f t="shared" ca="1" si="308"/>
        <v>0.82766534257703883</v>
      </c>
      <c r="AX344" s="28">
        <f t="shared" ca="1" si="308"/>
        <v>1.6553306851540777</v>
      </c>
      <c r="AY344" s="28">
        <f t="shared" ca="1" si="308"/>
        <v>2.4829960277311165</v>
      </c>
      <c r="AZ344" s="28">
        <f t="shared" ca="1" si="308"/>
        <v>4.1383267128851946</v>
      </c>
      <c r="BA344" s="28">
        <f t="shared" ca="1" si="302"/>
        <v>8.2766534257703892</v>
      </c>
      <c r="BB344" s="28">
        <f t="shared" ca="1" si="302"/>
        <v>16.553306851540778</v>
      </c>
      <c r="BC344" s="28">
        <f t="shared" ca="1" si="302"/>
        <v>33.106613703081557</v>
      </c>
      <c r="BD344" s="28">
        <f t="shared" ca="1" si="302"/>
        <v>66.213227406163114</v>
      </c>
      <c r="BE344" s="28"/>
      <c r="BF344" s="28">
        <f t="shared" ca="1" si="295"/>
        <v>146.65647148776412</v>
      </c>
      <c r="BG344" s="28"/>
      <c r="BI344" s="28"/>
      <c r="BJ344" s="28"/>
      <c r="BK344" s="28"/>
      <c r="BL344" s="56">
        <v>341</v>
      </c>
      <c r="BM344" s="56">
        <f t="shared" ref="BM344:BZ353" ca="1" si="311">IF(OFFSET($X$3,$S344,BM$1)&lt;BM$3,0,
OFFSET($S$3,$S344,BM$1)
*IFERROR(INDEX($K$49:$K$66,OFFSET($X$3,$S344,BM$1)-BM$3+1),0)
*OFFSET($AC$3,$S344,BM$1)
/(INDEX($D$4:$D$21,BM$3)
*INDEX($E$4:$E$21,BM$3)))</f>
        <v>3.3670649324812709</v>
      </c>
      <c r="BN344" s="56">
        <f t="shared" ca="1" si="311"/>
        <v>1.8238268384273553</v>
      </c>
      <c r="BO344" s="56">
        <f t="shared" ca="1" si="311"/>
        <v>1.1518906347962243</v>
      </c>
      <c r="BP344" s="56">
        <f t="shared" ca="1" si="311"/>
        <v>0.79585171131375487</v>
      </c>
      <c r="BQ344" s="56">
        <f t="shared" ca="1" si="311"/>
        <v>0.70034950595610435</v>
      </c>
      <c r="BR344" s="56">
        <f t="shared" ca="1" si="311"/>
        <v>0.70034950595610435</v>
      </c>
      <c r="BS344" s="56">
        <f t="shared" ca="1" si="311"/>
        <v>0.70034950595610435</v>
      </c>
      <c r="BT344" s="56">
        <f t="shared" ca="1" si="311"/>
        <v>0.70034950595610435</v>
      </c>
      <c r="BU344" s="56">
        <f t="shared" ca="1" si="311"/>
        <v>0.70034950595610435</v>
      </c>
      <c r="BV344" s="56">
        <f t="shared" ca="1" si="311"/>
        <v>0.70034950595610435</v>
      </c>
      <c r="BW344" s="56">
        <f t="shared" ca="1" si="311"/>
        <v>0.70034950595610435</v>
      </c>
      <c r="BX344" s="56">
        <f t="shared" ca="1" si="311"/>
        <v>1.4006990119122087</v>
      </c>
      <c r="BY344" s="56">
        <f t="shared" ca="1" si="311"/>
        <v>2.1010485178683131</v>
      </c>
      <c r="BZ344" s="56">
        <f t="shared" ca="1" si="311"/>
        <v>3.5017475297805221</v>
      </c>
      <c r="CA344" s="82">
        <f t="shared" ca="1" si="303"/>
        <v>7.0034950595610441</v>
      </c>
      <c r="CB344" s="82">
        <f t="shared" ca="1" si="303"/>
        <v>14.006990119122088</v>
      </c>
      <c r="CC344" s="82">
        <f t="shared" ca="1" si="303"/>
        <v>28.013980238244176</v>
      </c>
      <c r="CD344" s="82">
        <f t="shared" ca="1" si="303"/>
        <v>56.027960476488353</v>
      </c>
      <c r="CE344" s="56">
        <f t="shared" ref="CE344:CR353" ca="1" si="312">IF(OFFSET($X$3,$S344,CE$1)&lt;CE$3,0,
OFFSET($S$3,$S344,CE$1)
*IFERROR(INDEX($K$49:$K$66,OFFSET($X$3,$S344,CE$1)-CE$3+1),0)
*OFFSET($AC$3,$S344,CE$1)
/(INDEX($D$4:$D$21,CE$3)
*INDEX($E$4:$E$21,CE$3)))</f>
        <v>0.34886491718373908</v>
      </c>
      <c r="CF344" s="56">
        <f t="shared" ca="1" si="312"/>
        <v>0.18896849680785865</v>
      </c>
      <c r="CG344" s="56">
        <f t="shared" ca="1" si="312"/>
        <v>0.11934852429970021</v>
      </c>
      <c r="CH344" s="56">
        <f t="shared" ca="1" si="312"/>
        <v>8.2458980425247408E-2</v>
      </c>
      <c r="CI344" s="56">
        <f t="shared" ca="1" si="312"/>
        <v>7.2563902774217717E-2</v>
      </c>
      <c r="CJ344" s="56">
        <f t="shared" ca="1" si="312"/>
        <v>7.2563902774217717E-2</v>
      </c>
      <c r="CK344" s="56">
        <f t="shared" ca="1" si="312"/>
        <v>7.2563902774217717E-2</v>
      </c>
      <c r="CL344" s="56">
        <f t="shared" ca="1" si="312"/>
        <v>7.2563902774217717E-2</v>
      </c>
      <c r="CM344" s="56">
        <f t="shared" ca="1" si="312"/>
        <v>7.2563902774217717E-2</v>
      </c>
      <c r="CN344" s="56">
        <f t="shared" ca="1" si="312"/>
        <v>7.2563902774217717E-2</v>
      </c>
      <c r="CO344" s="56">
        <f t="shared" ca="1" si="312"/>
        <v>7.2563902774217717E-2</v>
      </c>
      <c r="CP344" s="56">
        <f t="shared" ca="1" si="312"/>
        <v>0.14512780554843543</v>
      </c>
      <c r="CQ344" s="56">
        <f t="shared" ca="1" si="312"/>
        <v>0.21769170832265317</v>
      </c>
      <c r="CR344" s="56">
        <f t="shared" ca="1" si="312"/>
        <v>0.36281951387108863</v>
      </c>
      <c r="CS344" s="82">
        <f t="shared" ca="1" si="304"/>
        <v>0.72563902774217726</v>
      </c>
      <c r="CT344" s="82">
        <f t="shared" ca="1" si="304"/>
        <v>1.4512780554843545</v>
      </c>
      <c r="CU344" s="82">
        <f t="shared" ca="1" si="304"/>
        <v>2.902556110968709</v>
      </c>
      <c r="CV344" s="82">
        <f t="shared" ca="1" si="304"/>
        <v>5.805112221937418</v>
      </c>
      <c r="CW344" s="56">
        <f t="shared" ref="CW344:DJ353" ca="1" si="313">IF(OFFSET($X$3,$S344,CW$1)&lt;CW$3,0,
OFFSET($S$3,$S344,CW$1)
*IFERROR(INDEX($K$49:$K$66,OFFSET($X$3,$S344,CW$1)-CW$3+1),0)
*OFFSET($AC$3,$S344,CW$1)
/(INDEX($D$4:$D$21,CW$3)
*INDEX($E$4:$E$21,CW$3)))</f>
        <v>0.18916777075927491</v>
      </c>
      <c r="CX344" s="56">
        <f t="shared" ca="1" si="313"/>
        <v>0.10246587582794058</v>
      </c>
      <c r="CY344" s="56">
        <f t="shared" ca="1" si="313"/>
        <v>6.4715289996594039E-2</v>
      </c>
      <c r="CZ344" s="56">
        <f t="shared" ca="1" si="313"/>
        <v>4.4712382179464973E-2</v>
      </c>
      <c r="DA344" s="56">
        <f t="shared" ca="1" si="313"/>
        <v>3.9346896317929182E-2</v>
      </c>
      <c r="DB344" s="56">
        <f t="shared" ca="1" si="313"/>
        <v>3.9346896317929182E-2</v>
      </c>
      <c r="DC344" s="56">
        <f t="shared" ca="1" si="313"/>
        <v>3.9346896317929182E-2</v>
      </c>
      <c r="DD344" s="56">
        <f t="shared" ca="1" si="313"/>
        <v>3.9346896317929182E-2</v>
      </c>
      <c r="DE344" s="56">
        <f t="shared" ca="1" si="313"/>
        <v>3.9346896317929182E-2</v>
      </c>
      <c r="DF344" s="56">
        <f t="shared" ca="1" si="313"/>
        <v>3.9346896317929182E-2</v>
      </c>
      <c r="DG344" s="56">
        <f t="shared" ca="1" si="313"/>
        <v>3.9346896317929182E-2</v>
      </c>
      <c r="DH344" s="56">
        <f t="shared" ca="1" si="313"/>
        <v>7.8693792635858364E-2</v>
      </c>
      <c r="DI344" s="56">
        <f t="shared" ca="1" si="313"/>
        <v>0.11804068895378753</v>
      </c>
      <c r="DJ344" s="56">
        <f t="shared" ca="1" si="313"/>
        <v>0.19673448158964588</v>
      </c>
      <c r="DK344" s="82">
        <f t="shared" ca="1" si="305"/>
        <v>0.39346896317929175</v>
      </c>
      <c r="DL344" s="82">
        <f t="shared" ca="1" si="305"/>
        <v>0.78693792635858351</v>
      </c>
      <c r="DM344" s="82">
        <f t="shared" ca="1" si="305"/>
        <v>1.573875852717167</v>
      </c>
      <c r="DN344" s="82">
        <f t="shared" ca="1" si="305"/>
        <v>3.147751705434334</v>
      </c>
      <c r="DO344" s="56">
        <f t="shared" ref="DO344:EB353" ca="1" si="314">IF(OFFSET($X$3,$S344,DO$1)&lt;DO$3,0,
OFFSET($S$3,$S344,DO$1)
*IFERROR(INDEX($K$49:$K$66,OFFSET($X$3,$S344,DO$1)-DO$3+1),0)
*OFFSET($AC$3,$S344,DO$1)
/(INDEX($D$4:$D$21,DO$3)
*INDEX($E$4:$E$21,DO$3)))</f>
        <v>5.7442161029781329E-2</v>
      </c>
      <c r="DP344" s="56">
        <f t="shared" ca="1" si="314"/>
        <v>3.1114503891131556E-2</v>
      </c>
      <c r="DQ344" s="56">
        <f t="shared" ca="1" si="314"/>
        <v>1.9651265615451507E-2</v>
      </c>
      <c r="DR344" s="56">
        <f t="shared" ca="1" si="314"/>
        <v>1.3577238061584677E-2</v>
      </c>
      <c r="DS344" s="56">
        <f t="shared" ca="1" si="314"/>
        <v>1.1947969494194516E-2</v>
      </c>
      <c r="DT344" s="56">
        <f t="shared" ca="1" si="314"/>
        <v>1.1947969494194516E-2</v>
      </c>
      <c r="DU344" s="56">
        <f t="shared" ca="1" si="314"/>
        <v>1.1947969494194516E-2</v>
      </c>
      <c r="DV344" s="56">
        <f t="shared" ca="1" si="314"/>
        <v>1.1947969494194516E-2</v>
      </c>
      <c r="DW344" s="56">
        <f t="shared" ca="1" si="314"/>
        <v>1.1947969494194516E-2</v>
      </c>
      <c r="DX344" s="56">
        <f t="shared" ca="1" si="314"/>
        <v>1.1947969494194516E-2</v>
      </c>
      <c r="DY344" s="56">
        <f t="shared" ca="1" si="314"/>
        <v>1.1947969494194516E-2</v>
      </c>
      <c r="DZ344" s="56">
        <f t="shared" ca="1" si="314"/>
        <v>2.3895938988389032E-2</v>
      </c>
      <c r="EA344" s="56">
        <f t="shared" ca="1" si="314"/>
        <v>3.584390848258355E-2</v>
      </c>
      <c r="EB344" s="56">
        <f t="shared" ca="1" si="314"/>
        <v>5.9739847470972586E-2</v>
      </c>
      <c r="EC344" s="82">
        <f t="shared" ca="1" si="309"/>
        <v>0.11947969494194517</v>
      </c>
      <c r="ED344" s="82">
        <f t="shared" ca="1" si="309"/>
        <v>0.23895938988389034</v>
      </c>
      <c r="EE344" s="82">
        <f t="shared" ca="1" si="309"/>
        <v>0.47791877976778069</v>
      </c>
      <c r="EF344" s="82">
        <f t="shared" ca="1" si="306"/>
        <v>0.95583755953556138</v>
      </c>
      <c r="EG344" s="56">
        <f t="shared" ref="EG344:ET353" ca="1" si="315">IF(OFFSET($X$3,$S344,EG$1)&lt;EG$3,0,
OFFSET($S$3,$S344,EG$1)
*IFERROR(INDEX($K$49:$K$66,OFFSET($X$3,$S344,EG$1)-EG$3+1),0)
*OFFSET($AC$3,$S344,EG$1)
/(INDEX($D$4:$D$21,EG$3)
*INDEX($E$4:$E$21,EG$3)))</f>
        <v>1.6620519397081729E-2</v>
      </c>
      <c r="EH344" s="56">
        <f t="shared" ca="1" si="315"/>
        <v>9.0027813400859365E-3</v>
      </c>
      <c r="EI344" s="56">
        <f t="shared" ca="1" si="315"/>
        <v>5.6859671621595385E-3</v>
      </c>
      <c r="EJ344" s="56">
        <f t="shared" ca="1" si="315"/>
        <v>3.9284864029465903E-3</v>
      </c>
      <c r="EK344" s="56">
        <f t="shared" ca="1" si="315"/>
        <v>3.4570680345929997E-3</v>
      </c>
      <c r="EL344" s="56">
        <f t="shared" ca="1" si="315"/>
        <v>3.4570680345929997E-3</v>
      </c>
      <c r="EM344" s="56">
        <f t="shared" ca="1" si="315"/>
        <v>3.4570680345929997E-3</v>
      </c>
      <c r="EN344" s="56">
        <f t="shared" ca="1" si="315"/>
        <v>3.4570680345929997E-3</v>
      </c>
      <c r="EO344" s="56">
        <f t="shared" ca="1" si="315"/>
        <v>3.4570680345929997E-3</v>
      </c>
      <c r="EP344" s="56">
        <f t="shared" ca="1" si="315"/>
        <v>3.4570680345929997E-3</v>
      </c>
      <c r="EQ344" s="56">
        <f t="shared" ca="1" si="315"/>
        <v>3.4570680345929997E-3</v>
      </c>
      <c r="ER344" s="56">
        <f t="shared" ca="1" si="315"/>
        <v>6.9141360691859994E-3</v>
      </c>
      <c r="ES344" s="56">
        <f t="shared" ca="1" si="315"/>
        <v>1.0371204103778998E-2</v>
      </c>
      <c r="ET344" s="56">
        <f t="shared" ca="1" si="315"/>
        <v>1.7285340172965E-2</v>
      </c>
      <c r="EU344" s="82">
        <f t="shared" ca="1" si="310"/>
        <v>3.4570680345929999E-2</v>
      </c>
      <c r="EV344" s="82">
        <f t="shared" ca="1" si="310"/>
        <v>6.9141360691859999E-2</v>
      </c>
      <c r="EW344" s="82">
        <f t="shared" ca="1" si="310"/>
        <v>0.13828272138372</v>
      </c>
      <c r="EX344" s="82">
        <f t="shared" ca="1" si="307"/>
        <v>0.27656544276744</v>
      </c>
    </row>
    <row r="345" spans="19:154" x14ac:dyDescent="0.15">
      <c r="S345" s="56">
        <v>342</v>
      </c>
      <c r="T345" s="40">
        <f>引用信息!W364</f>
        <v>78.799437580486867</v>
      </c>
      <c r="U345" s="40">
        <f>引用信息!X364</f>
        <v>5.6054689712704029</v>
      </c>
      <c r="V345" s="40">
        <f>引用信息!Y364</f>
        <v>2.237871840032811</v>
      </c>
      <c r="W345" s="40">
        <f>引用信息!Z364</f>
        <v>0.60037555790905273</v>
      </c>
      <c r="X345" s="40">
        <f>引用信息!AA364</f>
        <v>0.17371480158254693</v>
      </c>
      <c r="Y345" s="37">
        <f>IF(INT(求节点($J$4:$J$21,$I$4:$I$21,节奏总纲!AD345))&gt;$I$21,$I$21,INT(求节点($J$4:$J$21,$I$4:$I$21,节奏总纲!AD345)))</f>
        <v>18</v>
      </c>
      <c r="Z345" s="37">
        <f>IF(INT(求节点($J$4:$J$21,$I$4:$I$21,节奏总纲!AE345))&gt;$I$21,$I$21,INT(求节点($J$4:$J$21,$I$4:$I$21,节奏总纲!AE345)))</f>
        <v>18</v>
      </c>
      <c r="AA345" s="37">
        <f>IF(INT(求节点($J$4:$J$21,$I$4:$I$21,节奏总纲!AF345))&gt;$I$21,$I$21,INT(求节点($J$4:$J$21,$I$4:$I$21,节奏总纲!AF345)))</f>
        <v>18</v>
      </c>
      <c r="AB345" s="37">
        <f>IF(INT(求节点($J$4:$J$21,$I$4:$I$21,节奏总纲!AG345))&gt;$I$21,$I$21,INT(求节点($J$4:$J$21,$I$4:$I$21,节奏总纲!AG345)))</f>
        <v>18</v>
      </c>
      <c r="AC345" s="37">
        <f>IF(INT(求节点($J$4:$J$21,$I$4:$I$21,节奏总纲!AH345))&gt;$I$21,$I$21,INT(求节点($J$4:$J$21,$I$4:$I$21,节奏总纲!AH345)))</f>
        <v>18</v>
      </c>
      <c r="AD345" s="56">
        <f>('[2]功能-行军令'!F$7+'[2]功能-行军令'!F$14+24*60/'[2]功能-行军令'!$F$18)*'[2]功能-行军令'!$AJ$7</f>
        <v>27.599999999999998</v>
      </c>
      <c r="AE345" s="56">
        <f>('[2]功能-行军令'!G$7+'[2]功能-行军令'!G$14+24*60/'[2]功能-行军令'!$F$18)*'[2]功能-行军令'!$AJ$7</f>
        <v>40.199999999999996</v>
      </c>
      <c r="AF345" s="56">
        <f>('[2]功能-行军令'!H$7+'[2]功能-行军令'!H$14+24*60/'[2]功能-行军令'!$F$18)*'[2]功能-行军令'!$AJ$7</f>
        <v>54.6</v>
      </c>
      <c r="AG345" s="56">
        <f>('[2]功能-行军令'!I$7+'[2]功能-行军令'!I$14+24*60/'[2]功能-行军令'!$F$18)*'[2]功能-行军令'!$AJ$7</f>
        <v>61.8</v>
      </c>
      <c r="AH345" s="56">
        <f>('[2]功能-行军令'!J$7+'[2]功能-行军令'!J$14+24*60/'[2]功能-行军令'!$F$18)*'[2]功能-行军令'!$AJ$7</f>
        <v>61.8</v>
      </c>
      <c r="AI345" s="56"/>
      <c r="AK345" s="56"/>
      <c r="AL345" s="56">
        <v>342</v>
      </c>
      <c r="AM345" s="28">
        <f t="shared" ref="AM345:AT351" ca="1" si="316">SUMIF($BM$3:$EX$3,AM$3,$BM345:$EX345)</f>
        <v>3.9542014100751999</v>
      </c>
      <c r="AN345" s="28">
        <f t="shared" ca="1" si="316"/>
        <v>2.1418590971240659</v>
      </c>
      <c r="AO345" s="28">
        <f t="shared" ca="1" si="316"/>
        <v>1.3527531139730948</v>
      </c>
      <c r="AP345" s="28">
        <f t="shared" ca="1" si="316"/>
        <v>0.93462942419959261</v>
      </c>
      <c r="AQ345" s="28">
        <f t="shared" ca="1" si="316"/>
        <v>0.82247389329564158</v>
      </c>
      <c r="AR345" s="28">
        <f t="shared" ca="1" si="316"/>
        <v>0.82247389329564158</v>
      </c>
      <c r="AS345" s="28">
        <f t="shared" ca="1" si="316"/>
        <v>0.82247389329564158</v>
      </c>
      <c r="AT345" s="28">
        <f t="shared" ca="1" si="316"/>
        <v>0.82247389329564158</v>
      </c>
      <c r="AU345" s="28">
        <f t="shared" ca="1" si="293"/>
        <v>0.82247389329564158</v>
      </c>
      <c r="AV345" s="28">
        <f t="shared" ca="1" si="308"/>
        <v>0.82247389329564158</v>
      </c>
      <c r="AW345" s="28">
        <f t="shared" ca="1" si="308"/>
        <v>0.82247389329564158</v>
      </c>
      <c r="AX345" s="28">
        <f t="shared" ca="1" si="308"/>
        <v>1.6449477865912832</v>
      </c>
      <c r="AY345" s="28">
        <f t="shared" ca="1" si="308"/>
        <v>2.4674216798869248</v>
      </c>
      <c r="AZ345" s="28">
        <f t="shared" ca="1" si="308"/>
        <v>4.1123694664782073</v>
      </c>
      <c r="BA345" s="28">
        <f t="shared" ca="1" si="302"/>
        <v>8.2247389329564147</v>
      </c>
      <c r="BB345" s="28">
        <f t="shared" ca="1" si="302"/>
        <v>16.449477865912829</v>
      </c>
      <c r="BC345" s="28">
        <f t="shared" ca="1" si="302"/>
        <v>32.898955731825659</v>
      </c>
      <c r="BD345" s="28">
        <f t="shared" ca="1" si="302"/>
        <v>65.797911463651317</v>
      </c>
      <c r="BE345" s="28"/>
      <c r="BF345" s="28">
        <f t="shared" ca="1" si="295"/>
        <v>145.73658322574408</v>
      </c>
      <c r="BG345" s="28"/>
      <c r="BI345" s="28"/>
      <c r="BJ345" s="28"/>
      <c r="BK345" s="28"/>
      <c r="BL345" s="56">
        <v>342</v>
      </c>
      <c r="BM345" s="56">
        <f t="shared" ca="1" si="311"/>
        <v>3.345945349571442</v>
      </c>
      <c r="BN345" s="56">
        <f t="shared" ca="1" si="311"/>
        <v>1.8123870643511977</v>
      </c>
      <c r="BO345" s="56">
        <f t="shared" ca="1" si="311"/>
        <v>1.1446655143270723</v>
      </c>
      <c r="BP345" s="56">
        <f t="shared" ca="1" si="311"/>
        <v>0.79085980989870441</v>
      </c>
      <c r="BQ345" s="56">
        <f t="shared" ca="1" si="311"/>
        <v>0.69595663271085995</v>
      </c>
      <c r="BR345" s="56">
        <f t="shared" ca="1" si="311"/>
        <v>0.69595663271085995</v>
      </c>
      <c r="BS345" s="56">
        <f t="shared" ca="1" si="311"/>
        <v>0.69595663271085995</v>
      </c>
      <c r="BT345" s="56">
        <f t="shared" ca="1" si="311"/>
        <v>0.69595663271085995</v>
      </c>
      <c r="BU345" s="56">
        <f t="shared" ca="1" si="311"/>
        <v>0.69595663271085995</v>
      </c>
      <c r="BV345" s="56">
        <f t="shared" ca="1" si="311"/>
        <v>0.69595663271085995</v>
      </c>
      <c r="BW345" s="56">
        <f t="shared" ca="1" si="311"/>
        <v>0.69595663271085995</v>
      </c>
      <c r="BX345" s="56">
        <f t="shared" ca="1" si="311"/>
        <v>1.3919132654217199</v>
      </c>
      <c r="BY345" s="56">
        <f t="shared" ca="1" si="311"/>
        <v>2.0878698981325798</v>
      </c>
      <c r="BZ345" s="56">
        <f t="shared" ca="1" si="311"/>
        <v>3.4797831635542997</v>
      </c>
      <c r="CA345" s="82">
        <f t="shared" ca="1" si="303"/>
        <v>6.9595663271085995</v>
      </c>
      <c r="CB345" s="82">
        <f t="shared" ca="1" si="303"/>
        <v>13.919132654217199</v>
      </c>
      <c r="CC345" s="82">
        <f t="shared" ca="1" si="303"/>
        <v>27.838265308434398</v>
      </c>
      <c r="CD345" s="82">
        <f t="shared" ca="1" si="303"/>
        <v>55.676530616868796</v>
      </c>
      <c r="CE345" s="56">
        <f t="shared" ca="1" si="312"/>
        <v>0.34667669637703108</v>
      </c>
      <c r="CF345" s="56">
        <f t="shared" ca="1" si="312"/>
        <v>0.1877832105375585</v>
      </c>
      <c r="CG345" s="56">
        <f t="shared" ca="1" si="312"/>
        <v>0.11859992244477378</v>
      </c>
      <c r="CH345" s="56">
        <f t="shared" ca="1" si="312"/>
        <v>8.1941764598207331E-2</v>
      </c>
      <c r="CI345" s="56">
        <f t="shared" ca="1" si="312"/>
        <v>7.2108752846422458E-2</v>
      </c>
      <c r="CJ345" s="56">
        <f t="shared" ca="1" si="312"/>
        <v>7.2108752846422458E-2</v>
      </c>
      <c r="CK345" s="56">
        <f t="shared" ca="1" si="312"/>
        <v>7.2108752846422458E-2</v>
      </c>
      <c r="CL345" s="56">
        <f t="shared" ca="1" si="312"/>
        <v>7.2108752846422458E-2</v>
      </c>
      <c r="CM345" s="56">
        <f t="shared" ca="1" si="312"/>
        <v>7.2108752846422458E-2</v>
      </c>
      <c r="CN345" s="56">
        <f t="shared" ca="1" si="312"/>
        <v>7.2108752846422458E-2</v>
      </c>
      <c r="CO345" s="56">
        <f t="shared" ca="1" si="312"/>
        <v>7.2108752846422458E-2</v>
      </c>
      <c r="CP345" s="56">
        <f t="shared" ca="1" si="312"/>
        <v>0.14421750569284492</v>
      </c>
      <c r="CQ345" s="56">
        <f t="shared" ca="1" si="312"/>
        <v>0.21632625853926735</v>
      </c>
      <c r="CR345" s="56">
        <f t="shared" ca="1" si="312"/>
        <v>0.36054376423211226</v>
      </c>
      <c r="CS345" s="82">
        <f t="shared" ca="1" si="304"/>
        <v>0.72108752846422453</v>
      </c>
      <c r="CT345" s="82">
        <f t="shared" ca="1" si="304"/>
        <v>1.4421750569284491</v>
      </c>
      <c r="CU345" s="82">
        <f t="shared" ca="1" si="304"/>
        <v>2.8843501138568981</v>
      </c>
      <c r="CV345" s="82">
        <f t="shared" ca="1" si="304"/>
        <v>5.7687002277137962</v>
      </c>
      <c r="CW345" s="56">
        <f t="shared" ca="1" si="313"/>
        <v>0.18798123456275612</v>
      </c>
      <c r="CX345" s="56">
        <f t="shared" ca="1" si="313"/>
        <v>0.1018231687214929</v>
      </c>
      <c r="CY345" s="56">
        <f t="shared" ca="1" si="313"/>
        <v>6.430936971883762E-2</v>
      </c>
      <c r="CZ345" s="56">
        <f t="shared" ca="1" si="313"/>
        <v>4.4431928169378715E-2</v>
      </c>
      <c r="DA345" s="56">
        <f t="shared" ca="1" si="313"/>
        <v>3.9100096789053275E-2</v>
      </c>
      <c r="DB345" s="56">
        <f t="shared" ca="1" si="313"/>
        <v>3.9100096789053275E-2</v>
      </c>
      <c r="DC345" s="56">
        <f t="shared" ca="1" si="313"/>
        <v>3.9100096789053275E-2</v>
      </c>
      <c r="DD345" s="56">
        <f t="shared" ca="1" si="313"/>
        <v>3.9100096789053275E-2</v>
      </c>
      <c r="DE345" s="56">
        <f t="shared" ca="1" si="313"/>
        <v>3.9100096789053275E-2</v>
      </c>
      <c r="DF345" s="56">
        <f t="shared" ca="1" si="313"/>
        <v>3.9100096789053275E-2</v>
      </c>
      <c r="DG345" s="56">
        <f t="shared" ca="1" si="313"/>
        <v>3.9100096789053275E-2</v>
      </c>
      <c r="DH345" s="56">
        <f t="shared" ca="1" si="313"/>
        <v>7.820019357810655E-2</v>
      </c>
      <c r="DI345" s="56">
        <f t="shared" ca="1" si="313"/>
        <v>0.11730029036715982</v>
      </c>
      <c r="DJ345" s="56">
        <f t="shared" ca="1" si="313"/>
        <v>0.19550048394526642</v>
      </c>
      <c r="DK345" s="82">
        <f t="shared" ca="1" si="305"/>
        <v>0.39100096789053285</v>
      </c>
      <c r="DL345" s="82">
        <f t="shared" ca="1" si="305"/>
        <v>0.78200193578106569</v>
      </c>
      <c r="DM345" s="82">
        <f t="shared" ca="1" si="305"/>
        <v>1.5640038715621314</v>
      </c>
      <c r="DN345" s="82">
        <f t="shared" ca="1" si="305"/>
        <v>3.1280077431242628</v>
      </c>
      <c r="DO345" s="56">
        <f t="shared" ca="1" si="314"/>
        <v>5.7081860736583785E-2</v>
      </c>
      <c r="DP345" s="56">
        <f t="shared" ca="1" si="314"/>
        <v>3.0919341232316214E-2</v>
      </c>
      <c r="DQ345" s="56">
        <f t="shared" ca="1" si="314"/>
        <v>1.9528004988831293E-2</v>
      </c>
      <c r="DR345" s="56">
        <f t="shared" ca="1" si="314"/>
        <v>1.3492076174101619E-2</v>
      </c>
      <c r="DS345" s="56">
        <f t="shared" ca="1" si="314"/>
        <v>1.1873027033209426E-2</v>
      </c>
      <c r="DT345" s="56">
        <f t="shared" ca="1" si="314"/>
        <v>1.1873027033209426E-2</v>
      </c>
      <c r="DU345" s="56">
        <f t="shared" ca="1" si="314"/>
        <v>1.1873027033209426E-2</v>
      </c>
      <c r="DV345" s="56">
        <f t="shared" ca="1" si="314"/>
        <v>1.1873027033209426E-2</v>
      </c>
      <c r="DW345" s="56">
        <f t="shared" ca="1" si="314"/>
        <v>1.1873027033209426E-2</v>
      </c>
      <c r="DX345" s="56">
        <f t="shared" ca="1" si="314"/>
        <v>1.1873027033209426E-2</v>
      </c>
      <c r="DY345" s="56">
        <f t="shared" ca="1" si="314"/>
        <v>1.1873027033209426E-2</v>
      </c>
      <c r="DZ345" s="56">
        <f t="shared" ca="1" si="314"/>
        <v>2.3746054066418852E-2</v>
      </c>
      <c r="EA345" s="56">
        <f t="shared" ca="1" si="314"/>
        <v>3.5619081099628282E-2</v>
      </c>
      <c r="EB345" s="56">
        <f t="shared" ca="1" si="314"/>
        <v>5.9365135166047141E-2</v>
      </c>
      <c r="EC345" s="82">
        <f t="shared" ca="1" si="309"/>
        <v>0.11873027033209428</v>
      </c>
      <c r="ED345" s="82">
        <f t="shared" ca="1" si="309"/>
        <v>0.23746054066418856</v>
      </c>
      <c r="EE345" s="82">
        <f t="shared" ca="1" si="309"/>
        <v>0.47492108132837713</v>
      </c>
      <c r="EF345" s="82">
        <f t="shared" ca="1" si="306"/>
        <v>0.94984216265675425</v>
      </c>
      <c r="EG345" s="56">
        <f t="shared" ca="1" si="315"/>
        <v>1.6516268827386771E-2</v>
      </c>
      <c r="EH345" s="56">
        <f t="shared" ca="1" si="315"/>
        <v>8.9463122815011675E-3</v>
      </c>
      <c r="EI345" s="56">
        <f t="shared" ca="1" si="315"/>
        <v>5.6503024935796843E-3</v>
      </c>
      <c r="EJ345" s="56">
        <f t="shared" ca="1" si="315"/>
        <v>3.9038453592005092E-3</v>
      </c>
      <c r="EK345" s="56">
        <f t="shared" ca="1" si="315"/>
        <v>3.4353839160964485E-3</v>
      </c>
      <c r="EL345" s="56">
        <f t="shared" ca="1" si="315"/>
        <v>3.4353839160964485E-3</v>
      </c>
      <c r="EM345" s="56">
        <f t="shared" ca="1" si="315"/>
        <v>3.4353839160964485E-3</v>
      </c>
      <c r="EN345" s="56">
        <f t="shared" ca="1" si="315"/>
        <v>3.4353839160964485E-3</v>
      </c>
      <c r="EO345" s="56">
        <f t="shared" ca="1" si="315"/>
        <v>3.4353839160964485E-3</v>
      </c>
      <c r="EP345" s="56">
        <f t="shared" ca="1" si="315"/>
        <v>3.4353839160964485E-3</v>
      </c>
      <c r="EQ345" s="56">
        <f t="shared" ca="1" si="315"/>
        <v>3.4353839160964485E-3</v>
      </c>
      <c r="ER345" s="56">
        <f t="shared" ca="1" si="315"/>
        <v>6.8707678321928969E-3</v>
      </c>
      <c r="ES345" s="56">
        <f t="shared" ca="1" si="315"/>
        <v>1.0306151748289343E-2</v>
      </c>
      <c r="ET345" s="56">
        <f t="shared" ca="1" si="315"/>
        <v>1.7176919580482237E-2</v>
      </c>
      <c r="EU345" s="82">
        <f t="shared" ca="1" si="310"/>
        <v>3.4353839160964475E-2</v>
      </c>
      <c r="EV345" s="82">
        <f t="shared" ca="1" si="310"/>
        <v>6.870767832192895E-2</v>
      </c>
      <c r="EW345" s="82">
        <f t="shared" ca="1" si="310"/>
        <v>0.1374153566438579</v>
      </c>
      <c r="EX345" s="82">
        <f t="shared" ca="1" si="307"/>
        <v>0.2748307132877158</v>
      </c>
    </row>
    <row r="346" spans="19:154" x14ac:dyDescent="0.15">
      <c r="S346" s="56">
        <v>343</v>
      </c>
      <c r="T346" s="40">
        <f>引用信息!W365</f>
        <v>78.302056098914818</v>
      </c>
      <c r="U346" s="40">
        <f>引用信息!X365</f>
        <v>5.5700872915599495</v>
      </c>
      <c r="V346" s="40">
        <f>引用信息!Y365</f>
        <v>2.2237464091218735</v>
      </c>
      <c r="W346" s="40">
        <f>引用信息!Z365</f>
        <v>0.59658599171846349</v>
      </c>
      <c r="X346" s="40">
        <f>引用信息!AA365</f>
        <v>0.17261831500808542</v>
      </c>
      <c r="Y346" s="37">
        <f>IF(INT(求节点($J$4:$J$21,$I$4:$I$21,节奏总纲!AD346))&gt;$I$21,$I$21,INT(求节点($J$4:$J$21,$I$4:$I$21,节奏总纲!AD346)))</f>
        <v>18</v>
      </c>
      <c r="Z346" s="37">
        <f>IF(INT(求节点($J$4:$J$21,$I$4:$I$21,节奏总纲!AE346))&gt;$I$21,$I$21,INT(求节点($J$4:$J$21,$I$4:$I$21,节奏总纲!AE346)))</f>
        <v>18</v>
      </c>
      <c r="AA346" s="37">
        <f>IF(INT(求节点($J$4:$J$21,$I$4:$I$21,节奏总纲!AF346))&gt;$I$21,$I$21,INT(求节点($J$4:$J$21,$I$4:$I$21,节奏总纲!AF346)))</f>
        <v>18</v>
      </c>
      <c r="AB346" s="37">
        <f>IF(INT(求节点($J$4:$J$21,$I$4:$I$21,节奏总纲!AG346))&gt;$I$21,$I$21,INT(求节点($J$4:$J$21,$I$4:$I$21,节奏总纲!AG346)))</f>
        <v>18</v>
      </c>
      <c r="AC346" s="37">
        <f>IF(INT(求节点($J$4:$J$21,$I$4:$I$21,节奏总纲!AH346))&gt;$I$21,$I$21,INT(求节点($J$4:$J$21,$I$4:$I$21,节奏总纲!AH346)))</f>
        <v>18</v>
      </c>
      <c r="AD346" s="56">
        <f>('[2]功能-行军令'!F$7+'[2]功能-行军令'!F$14+24*60/'[2]功能-行军令'!$F$18)*'[2]功能-行军令'!$AJ$7</f>
        <v>27.599999999999998</v>
      </c>
      <c r="AE346" s="56">
        <f>('[2]功能-行军令'!G$7+'[2]功能-行军令'!G$14+24*60/'[2]功能-行军令'!$F$18)*'[2]功能-行军令'!$AJ$7</f>
        <v>40.199999999999996</v>
      </c>
      <c r="AF346" s="56">
        <f>('[2]功能-行军令'!H$7+'[2]功能-行军令'!H$14+24*60/'[2]功能-行军令'!$F$18)*'[2]功能-行军令'!$AJ$7</f>
        <v>54.6</v>
      </c>
      <c r="AG346" s="56">
        <f>('[2]功能-行军令'!I$7+'[2]功能-行军令'!I$14+24*60/'[2]功能-行军令'!$F$18)*'[2]功能-行军令'!$AJ$7</f>
        <v>61.8</v>
      </c>
      <c r="AH346" s="56">
        <f>('[2]功能-行军令'!J$7+'[2]功能-行军令'!J$14+24*60/'[2]功能-行军令'!$F$18)*'[2]功能-行军令'!$AJ$7</f>
        <v>61.8</v>
      </c>
      <c r="AI346" s="56"/>
      <c r="AK346" s="56"/>
      <c r="AL346" s="56">
        <v>343</v>
      </c>
      <c r="AM346" s="28">
        <f t="shared" ca="1" si="316"/>
        <v>3.9292425192992519</v>
      </c>
      <c r="AN346" s="28">
        <f t="shared" ca="1" si="316"/>
        <v>2.1283396979537614</v>
      </c>
      <c r="AO346" s="28">
        <f t="shared" ca="1" si="316"/>
        <v>1.3442145460760599</v>
      </c>
      <c r="AP346" s="28">
        <f t="shared" ca="1" si="316"/>
        <v>0.92873005001618658</v>
      </c>
      <c r="AQ346" s="28">
        <f t="shared" ca="1" si="316"/>
        <v>0.81728244401424432</v>
      </c>
      <c r="AR346" s="28">
        <f t="shared" ca="1" si="316"/>
        <v>0.81728244401424432</v>
      </c>
      <c r="AS346" s="28">
        <f t="shared" ca="1" si="316"/>
        <v>0.81728244401424432</v>
      </c>
      <c r="AT346" s="28">
        <f t="shared" ca="1" si="316"/>
        <v>0.81728244401424432</v>
      </c>
      <c r="AU346" s="28">
        <f t="shared" ca="1" si="293"/>
        <v>0.81728244401424432</v>
      </c>
      <c r="AV346" s="28">
        <f t="shared" ca="1" si="308"/>
        <v>0.81728244401424432</v>
      </c>
      <c r="AW346" s="28">
        <f t="shared" ca="1" si="308"/>
        <v>0.81728244401424432</v>
      </c>
      <c r="AX346" s="28">
        <f t="shared" ca="1" si="308"/>
        <v>1.6345648880284886</v>
      </c>
      <c r="AY346" s="28">
        <f t="shared" ca="1" si="308"/>
        <v>2.4518473320427332</v>
      </c>
      <c r="AZ346" s="28">
        <f t="shared" ca="1" si="308"/>
        <v>4.0864122200712218</v>
      </c>
      <c r="BA346" s="28">
        <f t="shared" ca="1" si="302"/>
        <v>8.1728244401424437</v>
      </c>
      <c r="BB346" s="28">
        <f t="shared" ca="1" si="302"/>
        <v>16.345648880284887</v>
      </c>
      <c r="BC346" s="28">
        <f t="shared" ca="1" si="302"/>
        <v>32.691297760569775</v>
      </c>
      <c r="BD346" s="28">
        <f t="shared" ca="1" si="302"/>
        <v>65.38259552113955</v>
      </c>
      <c r="BE346" s="28"/>
      <c r="BF346" s="28">
        <f t="shared" ca="1" si="295"/>
        <v>144.81669496372405</v>
      </c>
      <c r="BG346" s="28"/>
      <c r="BI346" s="28"/>
      <c r="BJ346" s="28"/>
      <c r="BK346" s="28"/>
      <c r="BL346" s="56">
        <v>343</v>
      </c>
      <c r="BM346" s="56">
        <f t="shared" ca="1" si="311"/>
        <v>3.3248257666616134</v>
      </c>
      <c r="BN346" s="56">
        <f t="shared" ca="1" si="311"/>
        <v>1.8009472902750405</v>
      </c>
      <c r="BO346" s="56">
        <f t="shared" ca="1" si="311"/>
        <v>1.1374403938579203</v>
      </c>
      <c r="BP346" s="56">
        <f t="shared" ca="1" si="311"/>
        <v>0.78586790848365395</v>
      </c>
      <c r="BQ346" s="56">
        <f t="shared" ca="1" si="311"/>
        <v>0.69156375946561555</v>
      </c>
      <c r="BR346" s="56">
        <f t="shared" ca="1" si="311"/>
        <v>0.69156375946561555</v>
      </c>
      <c r="BS346" s="56">
        <f t="shared" ca="1" si="311"/>
        <v>0.69156375946561555</v>
      </c>
      <c r="BT346" s="56">
        <f t="shared" ca="1" si="311"/>
        <v>0.69156375946561555</v>
      </c>
      <c r="BU346" s="56">
        <f t="shared" ca="1" si="311"/>
        <v>0.69156375946561555</v>
      </c>
      <c r="BV346" s="56">
        <f t="shared" ca="1" si="311"/>
        <v>0.69156375946561555</v>
      </c>
      <c r="BW346" s="56">
        <f t="shared" ca="1" si="311"/>
        <v>0.69156375946561555</v>
      </c>
      <c r="BX346" s="56">
        <f t="shared" ca="1" si="311"/>
        <v>1.3831275189312311</v>
      </c>
      <c r="BY346" s="56">
        <f t="shared" ca="1" si="311"/>
        <v>2.074691278396847</v>
      </c>
      <c r="BZ346" s="56">
        <f t="shared" ca="1" si="311"/>
        <v>3.4578187973280783</v>
      </c>
      <c r="CA346" s="82">
        <f t="shared" ca="1" si="303"/>
        <v>6.9156375946561566</v>
      </c>
      <c r="CB346" s="82">
        <f t="shared" ca="1" si="303"/>
        <v>13.831275189312313</v>
      </c>
      <c r="CC346" s="82">
        <f t="shared" ca="1" si="303"/>
        <v>27.662550378624626</v>
      </c>
      <c r="CD346" s="82">
        <f t="shared" ca="1" si="303"/>
        <v>55.325100757249253</v>
      </c>
      <c r="CE346" s="56">
        <f t="shared" ca="1" si="312"/>
        <v>0.34448847557032303</v>
      </c>
      <c r="CF346" s="56">
        <f t="shared" ca="1" si="312"/>
        <v>0.1865979242672583</v>
      </c>
      <c r="CG346" s="56">
        <f t="shared" ca="1" si="312"/>
        <v>0.11785132058984735</v>
      </c>
      <c r="CH346" s="56">
        <f t="shared" ca="1" si="312"/>
        <v>8.1424548771167241E-2</v>
      </c>
      <c r="CI346" s="56">
        <f t="shared" ca="1" si="312"/>
        <v>7.1653602918627185E-2</v>
      </c>
      <c r="CJ346" s="56">
        <f t="shared" ca="1" si="312"/>
        <v>7.1653602918627185E-2</v>
      </c>
      <c r="CK346" s="56">
        <f t="shared" ca="1" si="312"/>
        <v>7.1653602918627185E-2</v>
      </c>
      <c r="CL346" s="56">
        <f t="shared" ca="1" si="312"/>
        <v>7.1653602918627185E-2</v>
      </c>
      <c r="CM346" s="56">
        <f t="shared" ca="1" si="312"/>
        <v>7.1653602918627185E-2</v>
      </c>
      <c r="CN346" s="56">
        <f t="shared" ca="1" si="312"/>
        <v>7.1653602918627185E-2</v>
      </c>
      <c r="CO346" s="56">
        <f t="shared" ca="1" si="312"/>
        <v>7.1653602918627185E-2</v>
      </c>
      <c r="CP346" s="56">
        <f t="shared" ca="1" si="312"/>
        <v>0.14330720583725437</v>
      </c>
      <c r="CQ346" s="56">
        <f t="shared" ca="1" si="312"/>
        <v>0.21496080875588156</v>
      </c>
      <c r="CR346" s="56">
        <f t="shared" ca="1" si="312"/>
        <v>0.35826801459313595</v>
      </c>
      <c r="CS346" s="82">
        <f t="shared" ca="1" si="304"/>
        <v>0.71653602918627191</v>
      </c>
      <c r="CT346" s="82">
        <f t="shared" ca="1" si="304"/>
        <v>1.4330720583725438</v>
      </c>
      <c r="CU346" s="82">
        <f t="shared" ca="1" si="304"/>
        <v>2.8661441167450876</v>
      </c>
      <c r="CV346" s="82">
        <f t="shared" ca="1" si="304"/>
        <v>5.7322882334901752</v>
      </c>
      <c r="CW346" s="56">
        <f t="shared" ca="1" si="313"/>
        <v>0.18679469836623738</v>
      </c>
      <c r="CX346" s="56">
        <f t="shared" ca="1" si="313"/>
        <v>0.10118046161504525</v>
      </c>
      <c r="CY346" s="56">
        <f t="shared" ca="1" si="313"/>
        <v>6.3903449441081214E-2</v>
      </c>
      <c r="CZ346" s="56">
        <f t="shared" ca="1" si="313"/>
        <v>4.4151474159292471E-2</v>
      </c>
      <c r="DA346" s="56">
        <f t="shared" ca="1" si="313"/>
        <v>3.8853297260177375E-2</v>
      </c>
      <c r="DB346" s="56">
        <f t="shared" ca="1" si="313"/>
        <v>3.8853297260177375E-2</v>
      </c>
      <c r="DC346" s="56">
        <f t="shared" ca="1" si="313"/>
        <v>3.8853297260177375E-2</v>
      </c>
      <c r="DD346" s="56">
        <f t="shared" ca="1" si="313"/>
        <v>3.8853297260177375E-2</v>
      </c>
      <c r="DE346" s="56">
        <f t="shared" ca="1" si="313"/>
        <v>3.8853297260177375E-2</v>
      </c>
      <c r="DF346" s="56">
        <f t="shared" ca="1" si="313"/>
        <v>3.8853297260177375E-2</v>
      </c>
      <c r="DG346" s="56">
        <f t="shared" ca="1" si="313"/>
        <v>3.8853297260177375E-2</v>
      </c>
      <c r="DH346" s="56">
        <f t="shared" ca="1" si="313"/>
        <v>7.7706594520354749E-2</v>
      </c>
      <c r="DI346" s="56">
        <f t="shared" ca="1" si="313"/>
        <v>0.11655989178053212</v>
      </c>
      <c r="DJ346" s="56">
        <f t="shared" ca="1" si="313"/>
        <v>0.19426648630088689</v>
      </c>
      <c r="DK346" s="82">
        <f t="shared" ca="1" si="305"/>
        <v>0.38853297260177377</v>
      </c>
      <c r="DL346" s="82">
        <f t="shared" ca="1" si="305"/>
        <v>0.77706594520354755</v>
      </c>
      <c r="DM346" s="82">
        <f t="shared" ca="1" si="305"/>
        <v>1.5541318904070951</v>
      </c>
      <c r="DN346" s="82">
        <f t="shared" ca="1" si="305"/>
        <v>3.1082637808141902</v>
      </c>
      <c r="DO346" s="56">
        <f t="shared" ca="1" si="314"/>
        <v>5.6721560443386214E-2</v>
      </c>
      <c r="DP346" s="56">
        <f t="shared" ca="1" si="314"/>
        <v>3.0724178573500866E-2</v>
      </c>
      <c r="DQ346" s="56">
        <f t="shared" ca="1" si="314"/>
        <v>1.9404744362211075E-2</v>
      </c>
      <c r="DR346" s="56">
        <f t="shared" ca="1" si="314"/>
        <v>1.3406914286618558E-2</v>
      </c>
      <c r="DS346" s="56">
        <f t="shared" ca="1" si="314"/>
        <v>1.1798084572224333E-2</v>
      </c>
      <c r="DT346" s="56">
        <f t="shared" ca="1" si="314"/>
        <v>1.1798084572224333E-2</v>
      </c>
      <c r="DU346" s="56">
        <f t="shared" ca="1" si="314"/>
        <v>1.1798084572224333E-2</v>
      </c>
      <c r="DV346" s="56">
        <f t="shared" ca="1" si="314"/>
        <v>1.1798084572224333E-2</v>
      </c>
      <c r="DW346" s="56">
        <f t="shared" ca="1" si="314"/>
        <v>1.1798084572224333E-2</v>
      </c>
      <c r="DX346" s="56">
        <f t="shared" ca="1" si="314"/>
        <v>1.1798084572224333E-2</v>
      </c>
      <c r="DY346" s="56">
        <f t="shared" ca="1" si="314"/>
        <v>1.1798084572224333E-2</v>
      </c>
      <c r="DZ346" s="56">
        <f t="shared" ca="1" si="314"/>
        <v>2.3596169144448665E-2</v>
      </c>
      <c r="EA346" s="56">
        <f t="shared" ca="1" si="314"/>
        <v>3.5394253716672999E-2</v>
      </c>
      <c r="EB346" s="56">
        <f t="shared" ca="1" si="314"/>
        <v>5.8990422861121668E-2</v>
      </c>
      <c r="EC346" s="82">
        <f t="shared" ca="1" si="309"/>
        <v>0.11798084572224334</v>
      </c>
      <c r="ED346" s="82">
        <f t="shared" ca="1" si="309"/>
        <v>0.23596169144448667</v>
      </c>
      <c r="EE346" s="82">
        <f t="shared" ca="1" si="309"/>
        <v>0.47192338288897334</v>
      </c>
      <c r="EF346" s="82">
        <f t="shared" ca="1" si="306"/>
        <v>0.94384676577794668</v>
      </c>
      <c r="EG346" s="56">
        <f t="shared" ca="1" si="315"/>
        <v>1.6412018257691813E-2</v>
      </c>
      <c r="EH346" s="56">
        <f t="shared" ca="1" si="315"/>
        <v>8.8898432229163986E-3</v>
      </c>
      <c r="EI346" s="56">
        <f t="shared" ca="1" si="315"/>
        <v>5.6146378249998311E-3</v>
      </c>
      <c r="EJ346" s="56">
        <f t="shared" ca="1" si="315"/>
        <v>3.879204315454428E-3</v>
      </c>
      <c r="EK346" s="56">
        <f t="shared" ca="1" si="315"/>
        <v>3.4136997975998972E-3</v>
      </c>
      <c r="EL346" s="56">
        <f t="shared" ca="1" si="315"/>
        <v>3.4136997975998972E-3</v>
      </c>
      <c r="EM346" s="56">
        <f t="shared" ca="1" si="315"/>
        <v>3.4136997975998972E-3</v>
      </c>
      <c r="EN346" s="56">
        <f t="shared" ca="1" si="315"/>
        <v>3.4136997975998972E-3</v>
      </c>
      <c r="EO346" s="56">
        <f t="shared" ca="1" si="315"/>
        <v>3.4136997975998972E-3</v>
      </c>
      <c r="EP346" s="56">
        <f t="shared" ca="1" si="315"/>
        <v>3.4136997975998972E-3</v>
      </c>
      <c r="EQ346" s="56">
        <f t="shared" ca="1" si="315"/>
        <v>3.4136997975998972E-3</v>
      </c>
      <c r="ER346" s="56">
        <f t="shared" ca="1" si="315"/>
        <v>6.8273995951997945E-3</v>
      </c>
      <c r="ES346" s="56">
        <f t="shared" ca="1" si="315"/>
        <v>1.024109939279969E-2</v>
      </c>
      <c r="ET346" s="56">
        <f t="shared" ca="1" si="315"/>
        <v>1.7068498987999486E-2</v>
      </c>
      <c r="EU346" s="82">
        <f t="shared" ca="1" si="310"/>
        <v>3.4136997975998971E-2</v>
      </c>
      <c r="EV346" s="82">
        <f t="shared" ca="1" si="310"/>
        <v>6.8273995951997943E-2</v>
      </c>
      <c r="EW346" s="82">
        <f t="shared" ca="1" si="310"/>
        <v>0.13654799190399589</v>
      </c>
      <c r="EX346" s="82">
        <f t="shared" ca="1" si="307"/>
        <v>0.27309598380799177</v>
      </c>
    </row>
    <row r="347" spans="19:154" x14ac:dyDescent="0.15">
      <c r="S347" s="56">
        <v>344</v>
      </c>
      <c r="T347" s="40">
        <f>引用信息!W366</f>
        <v>77.804674617342769</v>
      </c>
      <c r="U347" s="40">
        <f>引用信息!X366</f>
        <v>5.5347056118494962</v>
      </c>
      <c r="V347" s="40">
        <f>引用信息!Y366</f>
        <v>2.2096209782109364</v>
      </c>
      <c r="W347" s="40">
        <f>引用信息!Z366</f>
        <v>0.59279642552787448</v>
      </c>
      <c r="X347" s="40">
        <f>引用信息!AA366</f>
        <v>0.1715218284336239</v>
      </c>
      <c r="Y347" s="37">
        <f>IF(INT(求节点($J$4:$J$21,$I$4:$I$21,节奏总纲!AD347))&gt;$I$21,$I$21,INT(求节点($J$4:$J$21,$I$4:$I$21,节奏总纲!AD347)))</f>
        <v>18</v>
      </c>
      <c r="Z347" s="37">
        <f>IF(INT(求节点($J$4:$J$21,$I$4:$I$21,节奏总纲!AE347))&gt;$I$21,$I$21,INT(求节点($J$4:$J$21,$I$4:$I$21,节奏总纲!AE347)))</f>
        <v>18</v>
      </c>
      <c r="AA347" s="37">
        <f>IF(INT(求节点($J$4:$J$21,$I$4:$I$21,节奏总纲!AF347))&gt;$I$21,$I$21,INT(求节点($J$4:$J$21,$I$4:$I$21,节奏总纲!AF347)))</f>
        <v>18</v>
      </c>
      <c r="AB347" s="37">
        <f>IF(INT(求节点($J$4:$J$21,$I$4:$I$21,节奏总纲!AG347))&gt;$I$21,$I$21,INT(求节点($J$4:$J$21,$I$4:$I$21,节奏总纲!AG347)))</f>
        <v>18</v>
      </c>
      <c r="AC347" s="37">
        <f>IF(INT(求节点($J$4:$J$21,$I$4:$I$21,节奏总纲!AH347))&gt;$I$21,$I$21,INT(求节点($J$4:$J$21,$I$4:$I$21,节奏总纲!AH347)))</f>
        <v>18</v>
      </c>
      <c r="AD347" s="56">
        <f>('[2]功能-行军令'!F$7+'[2]功能-行军令'!F$14+24*60/'[2]功能-行军令'!$F$18)*'[2]功能-行军令'!$AJ$7</f>
        <v>27.599999999999998</v>
      </c>
      <c r="AE347" s="56">
        <f>('[2]功能-行军令'!G$7+'[2]功能-行军令'!G$14+24*60/'[2]功能-行军令'!$F$18)*'[2]功能-行军令'!$AJ$7</f>
        <v>40.199999999999996</v>
      </c>
      <c r="AF347" s="56">
        <f>('[2]功能-行军令'!H$7+'[2]功能-行军令'!H$14+24*60/'[2]功能-行军令'!$F$18)*'[2]功能-行军令'!$AJ$7</f>
        <v>54.6</v>
      </c>
      <c r="AG347" s="56">
        <f>('[2]功能-行军令'!I$7+'[2]功能-行军令'!I$14+24*60/'[2]功能-行军令'!$F$18)*'[2]功能-行军令'!$AJ$7</f>
        <v>61.8</v>
      </c>
      <c r="AH347" s="56">
        <f>('[2]功能-行军令'!J$7+'[2]功能-行军令'!J$14+24*60/'[2]功能-行军令'!$F$18)*'[2]功能-行军令'!$AJ$7</f>
        <v>61.8</v>
      </c>
      <c r="AI347" s="56"/>
      <c r="AK347" s="56"/>
      <c r="AL347" s="56">
        <v>344</v>
      </c>
      <c r="AM347" s="28">
        <f t="shared" ca="1" si="316"/>
        <v>3.9042836285233049</v>
      </c>
      <c r="AN347" s="28">
        <f t="shared" ca="1" si="316"/>
        <v>2.1148202987834566</v>
      </c>
      <c r="AO347" s="28">
        <f t="shared" ca="1" si="316"/>
        <v>1.3356759781790253</v>
      </c>
      <c r="AP347" s="28">
        <f t="shared" ca="1" si="316"/>
        <v>0.92283067583278078</v>
      </c>
      <c r="AQ347" s="28">
        <f t="shared" ca="1" si="316"/>
        <v>0.8120909947328474</v>
      </c>
      <c r="AR347" s="28">
        <f t="shared" ca="1" si="316"/>
        <v>0.8120909947328474</v>
      </c>
      <c r="AS347" s="28">
        <f t="shared" ca="1" si="316"/>
        <v>0.8120909947328474</v>
      </c>
      <c r="AT347" s="28">
        <f t="shared" ca="1" si="316"/>
        <v>0.8120909947328474</v>
      </c>
      <c r="AU347" s="28">
        <f t="shared" ca="1" si="293"/>
        <v>0.8120909947328474</v>
      </c>
      <c r="AV347" s="28">
        <f t="shared" ca="1" si="308"/>
        <v>0.8120909947328474</v>
      </c>
      <c r="AW347" s="28">
        <f t="shared" ca="1" si="308"/>
        <v>0.8120909947328474</v>
      </c>
      <c r="AX347" s="28">
        <f t="shared" ca="1" si="308"/>
        <v>1.6241819894656948</v>
      </c>
      <c r="AY347" s="28">
        <f t="shared" ca="1" si="308"/>
        <v>2.436272984198542</v>
      </c>
      <c r="AZ347" s="28">
        <f t="shared" ca="1" si="308"/>
        <v>4.0604549736642372</v>
      </c>
      <c r="BA347" s="28">
        <f t="shared" ca="1" si="302"/>
        <v>8.1209099473284745</v>
      </c>
      <c r="BB347" s="28">
        <f t="shared" ca="1" si="302"/>
        <v>16.241819894656949</v>
      </c>
      <c r="BC347" s="28">
        <f t="shared" ca="1" si="302"/>
        <v>32.483639789313898</v>
      </c>
      <c r="BD347" s="28">
        <f t="shared" ca="1" si="302"/>
        <v>64.967279578627796</v>
      </c>
      <c r="BE347" s="28"/>
      <c r="BF347" s="28">
        <f t="shared" ca="1" si="295"/>
        <v>143.89680670170407</v>
      </c>
      <c r="BG347" s="28"/>
      <c r="BI347" s="28"/>
      <c r="BJ347" s="28"/>
      <c r="BK347" s="28"/>
      <c r="BL347" s="56">
        <v>344</v>
      </c>
      <c r="BM347" s="56">
        <f t="shared" ca="1" si="311"/>
        <v>3.3037061837517854</v>
      </c>
      <c r="BN347" s="56">
        <f t="shared" ca="1" si="311"/>
        <v>1.7895075161988838</v>
      </c>
      <c r="BO347" s="56">
        <f t="shared" ca="1" si="311"/>
        <v>1.1302152733887687</v>
      </c>
      <c r="BP347" s="56">
        <f t="shared" ca="1" si="311"/>
        <v>0.78087600706860372</v>
      </c>
      <c r="BQ347" s="56">
        <f t="shared" ca="1" si="311"/>
        <v>0.68717088622037137</v>
      </c>
      <c r="BR347" s="56">
        <f t="shared" ca="1" si="311"/>
        <v>0.68717088622037137</v>
      </c>
      <c r="BS347" s="56">
        <f t="shared" ca="1" si="311"/>
        <v>0.68717088622037137</v>
      </c>
      <c r="BT347" s="56">
        <f t="shared" ca="1" si="311"/>
        <v>0.68717088622037137</v>
      </c>
      <c r="BU347" s="56">
        <f t="shared" ca="1" si="311"/>
        <v>0.68717088622037137</v>
      </c>
      <c r="BV347" s="56">
        <f t="shared" ca="1" si="311"/>
        <v>0.68717088622037137</v>
      </c>
      <c r="BW347" s="56">
        <f t="shared" ca="1" si="311"/>
        <v>0.68717088622037137</v>
      </c>
      <c r="BX347" s="56">
        <f t="shared" ca="1" si="311"/>
        <v>1.3743417724407427</v>
      </c>
      <c r="BY347" s="56">
        <f t="shared" ca="1" si="311"/>
        <v>2.0615126586611141</v>
      </c>
      <c r="BZ347" s="56">
        <f t="shared" ca="1" si="311"/>
        <v>3.4358544311018568</v>
      </c>
      <c r="CA347" s="82">
        <f t="shared" ca="1" si="303"/>
        <v>6.8717088622037137</v>
      </c>
      <c r="CB347" s="82">
        <f t="shared" ca="1" si="303"/>
        <v>13.743417724407427</v>
      </c>
      <c r="CC347" s="82">
        <f t="shared" ca="1" si="303"/>
        <v>27.486835448814855</v>
      </c>
      <c r="CD347" s="82">
        <f t="shared" ca="1" si="303"/>
        <v>54.973670897629709</v>
      </c>
      <c r="CE347" s="56">
        <f t="shared" ca="1" si="312"/>
        <v>0.34230025476361498</v>
      </c>
      <c r="CF347" s="56">
        <f t="shared" ca="1" si="312"/>
        <v>0.18541263799695809</v>
      </c>
      <c r="CG347" s="56">
        <f t="shared" ca="1" si="312"/>
        <v>0.11710271873492091</v>
      </c>
      <c r="CH347" s="56">
        <f t="shared" ca="1" si="312"/>
        <v>8.0907332944127164E-2</v>
      </c>
      <c r="CI347" s="56">
        <f t="shared" ca="1" si="312"/>
        <v>7.1198452990831912E-2</v>
      </c>
      <c r="CJ347" s="56">
        <f t="shared" ca="1" si="312"/>
        <v>7.1198452990831912E-2</v>
      </c>
      <c r="CK347" s="56">
        <f t="shared" ca="1" si="312"/>
        <v>7.1198452990831912E-2</v>
      </c>
      <c r="CL347" s="56">
        <f t="shared" ca="1" si="312"/>
        <v>7.1198452990831912E-2</v>
      </c>
      <c r="CM347" s="56">
        <f t="shared" ca="1" si="312"/>
        <v>7.1198452990831912E-2</v>
      </c>
      <c r="CN347" s="56">
        <f t="shared" ca="1" si="312"/>
        <v>7.1198452990831912E-2</v>
      </c>
      <c r="CO347" s="56">
        <f t="shared" ca="1" si="312"/>
        <v>7.1198452990831912E-2</v>
      </c>
      <c r="CP347" s="56">
        <f t="shared" ca="1" si="312"/>
        <v>0.14239690598166382</v>
      </c>
      <c r="CQ347" s="56">
        <f t="shared" ca="1" si="312"/>
        <v>0.21359535897249571</v>
      </c>
      <c r="CR347" s="56">
        <f t="shared" ca="1" si="312"/>
        <v>0.35599226495415959</v>
      </c>
      <c r="CS347" s="82">
        <f t="shared" ca="1" si="304"/>
        <v>0.71198452990831917</v>
      </c>
      <c r="CT347" s="82">
        <f t="shared" ca="1" si="304"/>
        <v>1.4239690598166383</v>
      </c>
      <c r="CU347" s="82">
        <f t="shared" ca="1" si="304"/>
        <v>2.8479381196332767</v>
      </c>
      <c r="CV347" s="82">
        <f t="shared" ca="1" si="304"/>
        <v>5.6958762392665534</v>
      </c>
      <c r="CW347" s="56">
        <f t="shared" ca="1" si="313"/>
        <v>0.1856081621697187</v>
      </c>
      <c r="CX347" s="56">
        <f t="shared" ca="1" si="313"/>
        <v>0.10053775450859763</v>
      </c>
      <c r="CY347" s="56">
        <f t="shared" ca="1" si="313"/>
        <v>6.3497529163324809E-2</v>
      </c>
      <c r="CZ347" s="56">
        <f t="shared" ca="1" si="313"/>
        <v>4.3871020149206227E-2</v>
      </c>
      <c r="DA347" s="56">
        <f t="shared" ca="1" si="313"/>
        <v>3.8606497731301488E-2</v>
      </c>
      <c r="DB347" s="56">
        <f t="shared" ca="1" si="313"/>
        <v>3.8606497731301488E-2</v>
      </c>
      <c r="DC347" s="56">
        <f t="shared" ca="1" si="313"/>
        <v>3.8606497731301488E-2</v>
      </c>
      <c r="DD347" s="56">
        <f t="shared" ca="1" si="313"/>
        <v>3.8606497731301488E-2</v>
      </c>
      <c r="DE347" s="56">
        <f t="shared" ca="1" si="313"/>
        <v>3.8606497731301488E-2</v>
      </c>
      <c r="DF347" s="56">
        <f t="shared" ca="1" si="313"/>
        <v>3.8606497731301488E-2</v>
      </c>
      <c r="DG347" s="56">
        <f t="shared" ca="1" si="313"/>
        <v>3.8606497731301488E-2</v>
      </c>
      <c r="DH347" s="56">
        <f t="shared" ca="1" si="313"/>
        <v>7.7212995462602976E-2</v>
      </c>
      <c r="DI347" s="56">
        <f t="shared" ca="1" si="313"/>
        <v>0.11581949319390444</v>
      </c>
      <c r="DJ347" s="56">
        <f t="shared" ca="1" si="313"/>
        <v>0.19303248865650743</v>
      </c>
      <c r="DK347" s="82">
        <f t="shared" ca="1" si="305"/>
        <v>0.38606497731301487</v>
      </c>
      <c r="DL347" s="82">
        <f t="shared" ca="1" si="305"/>
        <v>0.77212995462602974</v>
      </c>
      <c r="DM347" s="82">
        <f t="shared" ca="1" si="305"/>
        <v>1.5442599092520595</v>
      </c>
      <c r="DN347" s="82">
        <f t="shared" ca="1" si="305"/>
        <v>3.0885198185041189</v>
      </c>
      <c r="DO347" s="56">
        <f t="shared" ca="1" si="314"/>
        <v>5.6361260150188684E-2</v>
      </c>
      <c r="DP347" s="56">
        <f t="shared" ca="1" si="314"/>
        <v>3.0529015914685539E-2</v>
      </c>
      <c r="DQ347" s="56">
        <f t="shared" ca="1" si="314"/>
        <v>1.9281483735590865E-2</v>
      </c>
      <c r="DR347" s="56">
        <f t="shared" ca="1" si="314"/>
        <v>1.3321752399135505E-2</v>
      </c>
      <c r="DS347" s="56">
        <f t="shared" ca="1" si="314"/>
        <v>1.1723142111239246E-2</v>
      </c>
      <c r="DT347" s="56">
        <f t="shared" ca="1" si="314"/>
        <v>1.1723142111239246E-2</v>
      </c>
      <c r="DU347" s="56">
        <f t="shared" ca="1" si="314"/>
        <v>1.1723142111239246E-2</v>
      </c>
      <c r="DV347" s="56">
        <f t="shared" ca="1" si="314"/>
        <v>1.1723142111239246E-2</v>
      </c>
      <c r="DW347" s="56">
        <f t="shared" ca="1" si="314"/>
        <v>1.1723142111239246E-2</v>
      </c>
      <c r="DX347" s="56">
        <f t="shared" ca="1" si="314"/>
        <v>1.1723142111239246E-2</v>
      </c>
      <c r="DY347" s="56">
        <f t="shared" ca="1" si="314"/>
        <v>1.1723142111239246E-2</v>
      </c>
      <c r="DZ347" s="56">
        <f t="shared" ca="1" si="314"/>
        <v>2.3446284222478492E-2</v>
      </c>
      <c r="EA347" s="56">
        <f t="shared" ca="1" si="314"/>
        <v>3.5169426333717738E-2</v>
      </c>
      <c r="EB347" s="56">
        <f t="shared" ca="1" si="314"/>
        <v>5.8615710556196229E-2</v>
      </c>
      <c r="EC347" s="82">
        <f t="shared" ca="1" si="309"/>
        <v>0.11723142111239246</v>
      </c>
      <c r="ED347" s="82">
        <f t="shared" ca="1" si="309"/>
        <v>0.23446284222478492</v>
      </c>
      <c r="EE347" s="82">
        <f t="shared" ca="1" si="309"/>
        <v>0.46892568444956984</v>
      </c>
      <c r="EF347" s="82">
        <f t="shared" ca="1" si="306"/>
        <v>0.93785136889913967</v>
      </c>
      <c r="EG347" s="56">
        <f t="shared" ca="1" si="315"/>
        <v>1.6307767687996858E-2</v>
      </c>
      <c r="EH347" s="56">
        <f t="shared" ca="1" si="315"/>
        <v>8.8333741643316314E-3</v>
      </c>
      <c r="EI347" s="56">
        <f t="shared" ca="1" si="315"/>
        <v>5.5789731564199778E-3</v>
      </c>
      <c r="EJ347" s="56">
        <f t="shared" ca="1" si="315"/>
        <v>3.8545632717083473E-3</v>
      </c>
      <c r="EK347" s="56">
        <f t="shared" ca="1" si="315"/>
        <v>3.3920156791033464E-3</v>
      </c>
      <c r="EL347" s="56">
        <f t="shared" ca="1" si="315"/>
        <v>3.3920156791033464E-3</v>
      </c>
      <c r="EM347" s="56">
        <f t="shared" ca="1" si="315"/>
        <v>3.3920156791033464E-3</v>
      </c>
      <c r="EN347" s="56">
        <f t="shared" ca="1" si="315"/>
        <v>3.3920156791033464E-3</v>
      </c>
      <c r="EO347" s="56">
        <f t="shared" ca="1" si="315"/>
        <v>3.3920156791033464E-3</v>
      </c>
      <c r="EP347" s="56">
        <f t="shared" ca="1" si="315"/>
        <v>3.3920156791033464E-3</v>
      </c>
      <c r="EQ347" s="56">
        <f t="shared" ca="1" si="315"/>
        <v>3.3920156791033464E-3</v>
      </c>
      <c r="ER347" s="56">
        <f t="shared" ca="1" si="315"/>
        <v>6.7840313582066929E-3</v>
      </c>
      <c r="ES347" s="56">
        <f t="shared" ca="1" si="315"/>
        <v>1.0176047037310038E-2</v>
      </c>
      <c r="ET347" s="56">
        <f t="shared" ca="1" si="315"/>
        <v>1.696007839551673E-2</v>
      </c>
      <c r="EU347" s="82">
        <f t="shared" ca="1" si="310"/>
        <v>3.3920156791033461E-2</v>
      </c>
      <c r="EV347" s="82">
        <f t="shared" ca="1" si="310"/>
        <v>6.7840313582066922E-2</v>
      </c>
      <c r="EW347" s="82">
        <f t="shared" ca="1" si="310"/>
        <v>0.13568062716413384</v>
      </c>
      <c r="EX347" s="82">
        <f t="shared" ca="1" si="307"/>
        <v>0.27136125432826769</v>
      </c>
    </row>
    <row r="348" spans="19:154" x14ac:dyDescent="0.15">
      <c r="S348" s="56">
        <v>345</v>
      </c>
      <c r="T348" s="40">
        <f>引用信息!W367</f>
        <v>77.307293135770706</v>
      </c>
      <c r="U348" s="40">
        <f>引用信息!X367</f>
        <v>5.4993239321390428</v>
      </c>
      <c r="V348" s="40">
        <f>引用信息!Y367</f>
        <v>2.1954955472999989</v>
      </c>
      <c r="W348" s="40">
        <f>引用信息!Z367</f>
        <v>0.58900685933728525</v>
      </c>
      <c r="X348" s="40">
        <f>引用信息!AA367</f>
        <v>0.17042534185916239</v>
      </c>
      <c r="Y348" s="37">
        <f>IF(INT(求节点($J$4:$J$21,$I$4:$I$21,节奏总纲!AD348))&gt;$I$21,$I$21,INT(求节点($J$4:$J$21,$I$4:$I$21,节奏总纲!AD348)))</f>
        <v>18</v>
      </c>
      <c r="Z348" s="37">
        <f>IF(INT(求节点($J$4:$J$21,$I$4:$I$21,节奏总纲!AE348))&gt;$I$21,$I$21,INT(求节点($J$4:$J$21,$I$4:$I$21,节奏总纲!AE348)))</f>
        <v>18</v>
      </c>
      <c r="AA348" s="37">
        <f>IF(INT(求节点($J$4:$J$21,$I$4:$I$21,节奏总纲!AF348))&gt;$I$21,$I$21,INT(求节点($J$4:$J$21,$I$4:$I$21,节奏总纲!AF348)))</f>
        <v>18</v>
      </c>
      <c r="AB348" s="37">
        <f>IF(INT(求节点($J$4:$J$21,$I$4:$I$21,节奏总纲!AG348))&gt;$I$21,$I$21,INT(求节点($J$4:$J$21,$I$4:$I$21,节奏总纲!AG348)))</f>
        <v>18</v>
      </c>
      <c r="AC348" s="37">
        <f>IF(INT(求节点($J$4:$J$21,$I$4:$I$21,节奏总纲!AH348))&gt;$I$21,$I$21,INT(求节点($J$4:$J$21,$I$4:$I$21,节奏总纲!AH348)))</f>
        <v>18</v>
      </c>
      <c r="AD348" s="56">
        <f>('[2]功能-行军令'!F$7+'[2]功能-行军令'!F$14+24*60/'[2]功能-行军令'!$F$18)*'[2]功能-行军令'!$AJ$7</f>
        <v>27.599999999999998</v>
      </c>
      <c r="AE348" s="56">
        <f>('[2]功能-行军令'!G$7+'[2]功能-行军令'!G$14+24*60/'[2]功能-行军令'!$F$18)*'[2]功能-行军令'!$AJ$7</f>
        <v>40.199999999999996</v>
      </c>
      <c r="AF348" s="56">
        <f>('[2]功能-行军令'!H$7+'[2]功能-行军令'!H$14+24*60/'[2]功能-行军令'!$F$18)*'[2]功能-行军令'!$AJ$7</f>
        <v>54.6</v>
      </c>
      <c r="AG348" s="56">
        <f>('[2]功能-行军令'!I$7+'[2]功能-行军令'!I$14+24*60/'[2]功能-行军令'!$F$18)*'[2]功能-行军令'!$AJ$7</f>
        <v>61.8</v>
      </c>
      <c r="AH348" s="56">
        <f>('[2]功能-行军令'!J$7+'[2]功能-行军令'!J$14+24*60/'[2]功能-行军令'!$F$18)*'[2]功能-行军令'!$AJ$7</f>
        <v>61.8</v>
      </c>
      <c r="AI348" s="56"/>
      <c r="AK348" s="56"/>
      <c r="AL348" s="56">
        <v>345</v>
      </c>
      <c r="AM348" s="28">
        <f t="shared" ca="1" si="316"/>
        <v>3.8793247377473556</v>
      </c>
      <c r="AN348" s="28">
        <f t="shared" ca="1" si="316"/>
        <v>2.1013008996131508</v>
      </c>
      <c r="AO348" s="28">
        <f t="shared" ca="1" si="316"/>
        <v>1.3271374102819899</v>
      </c>
      <c r="AP348" s="28">
        <f t="shared" ca="1" si="316"/>
        <v>0.91693130164937486</v>
      </c>
      <c r="AQ348" s="28">
        <f t="shared" ca="1" si="316"/>
        <v>0.80689954545144993</v>
      </c>
      <c r="AR348" s="28">
        <f t="shared" ca="1" si="316"/>
        <v>0.80689954545144993</v>
      </c>
      <c r="AS348" s="28">
        <f t="shared" ca="1" si="316"/>
        <v>0.80689954545144993</v>
      </c>
      <c r="AT348" s="28">
        <f t="shared" ca="1" si="316"/>
        <v>0.80689954545144993</v>
      </c>
      <c r="AU348" s="28">
        <f t="shared" ca="1" si="293"/>
        <v>0.80689954545144993</v>
      </c>
      <c r="AV348" s="28">
        <f t="shared" ca="1" si="308"/>
        <v>0.80689954545144993</v>
      </c>
      <c r="AW348" s="28">
        <f t="shared" ca="1" si="308"/>
        <v>0.80689954545144993</v>
      </c>
      <c r="AX348" s="28">
        <f t="shared" ca="1" si="308"/>
        <v>1.6137990909028999</v>
      </c>
      <c r="AY348" s="28">
        <f t="shared" ca="1" si="308"/>
        <v>2.4206986363543503</v>
      </c>
      <c r="AZ348" s="28">
        <f t="shared" ca="1" si="308"/>
        <v>4.0344977272572509</v>
      </c>
      <c r="BA348" s="28">
        <f t="shared" ca="1" si="302"/>
        <v>8.0689954545145017</v>
      </c>
      <c r="BB348" s="28">
        <f t="shared" ca="1" si="302"/>
        <v>16.137990909029003</v>
      </c>
      <c r="BC348" s="28">
        <f t="shared" ca="1" si="302"/>
        <v>32.275981818058007</v>
      </c>
      <c r="BD348" s="28">
        <f t="shared" ca="1" si="302"/>
        <v>64.551963636116014</v>
      </c>
      <c r="BE348" s="28"/>
      <c r="BF348" s="28">
        <f t="shared" ca="1" si="295"/>
        <v>142.97691843968403</v>
      </c>
      <c r="BG348" s="28"/>
      <c r="BI348" s="28"/>
      <c r="BJ348" s="28"/>
      <c r="BK348" s="28"/>
      <c r="BL348" s="56">
        <v>345</v>
      </c>
      <c r="BM348" s="56">
        <f t="shared" ca="1" si="311"/>
        <v>3.2825866008419555</v>
      </c>
      <c r="BN348" s="56">
        <f t="shared" ca="1" si="311"/>
        <v>1.778067742122726</v>
      </c>
      <c r="BO348" s="56">
        <f t="shared" ca="1" si="311"/>
        <v>1.1229901529196165</v>
      </c>
      <c r="BP348" s="56">
        <f t="shared" ca="1" si="311"/>
        <v>0.77588410565355304</v>
      </c>
      <c r="BQ348" s="56">
        <f t="shared" ca="1" si="311"/>
        <v>0.68277801297512675</v>
      </c>
      <c r="BR348" s="56">
        <f t="shared" ca="1" si="311"/>
        <v>0.68277801297512675</v>
      </c>
      <c r="BS348" s="56">
        <f t="shared" ca="1" si="311"/>
        <v>0.68277801297512675</v>
      </c>
      <c r="BT348" s="56">
        <f t="shared" ca="1" si="311"/>
        <v>0.68277801297512675</v>
      </c>
      <c r="BU348" s="56">
        <f t="shared" ca="1" si="311"/>
        <v>0.68277801297512675</v>
      </c>
      <c r="BV348" s="56">
        <f t="shared" ca="1" si="311"/>
        <v>0.68277801297512675</v>
      </c>
      <c r="BW348" s="56">
        <f t="shared" ca="1" si="311"/>
        <v>0.68277801297512675</v>
      </c>
      <c r="BX348" s="56">
        <f t="shared" ca="1" si="311"/>
        <v>1.3655560259502535</v>
      </c>
      <c r="BY348" s="56">
        <f t="shared" ca="1" si="311"/>
        <v>2.0483340389253804</v>
      </c>
      <c r="BZ348" s="56">
        <f t="shared" ca="1" si="311"/>
        <v>3.4138900648756345</v>
      </c>
      <c r="CA348" s="82">
        <f t="shared" ca="1" si="303"/>
        <v>6.827780129751269</v>
      </c>
      <c r="CB348" s="82">
        <f t="shared" ca="1" si="303"/>
        <v>13.655560259502538</v>
      </c>
      <c r="CC348" s="82">
        <f t="shared" ca="1" si="303"/>
        <v>27.311120519005076</v>
      </c>
      <c r="CD348" s="82">
        <f t="shared" ca="1" si="303"/>
        <v>54.622241038010152</v>
      </c>
      <c r="CE348" s="56">
        <f t="shared" ca="1" si="312"/>
        <v>0.34011203395690692</v>
      </c>
      <c r="CF348" s="56">
        <f t="shared" ca="1" si="312"/>
        <v>0.18422735172665791</v>
      </c>
      <c r="CG348" s="56">
        <f t="shared" ca="1" si="312"/>
        <v>0.11635411687999446</v>
      </c>
      <c r="CH348" s="56">
        <f t="shared" ca="1" si="312"/>
        <v>8.0390117117087073E-2</v>
      </c>
      <c r="CI348" s="56">
        <f t="shared" ca="1" si="312"/>
        <v>7.0743303063036639E-2</v>
      </c>
      <c r="CJ348" s="56">
        <f t="shared" ca="1" si="312"/>
        <v>7.0743303063036639E-2</v>
      </c>
      <c r="CK348" s="56">
        <f t="shared" ca="1" si="312"/>
        <v>7.0743303063036639E-2</v>
      </c>
      <c r="CL348" s="56">
        <f t="shared" ca="1" si="312"/>
        <v>7.0743303063036639E-2</v>
      </c>
      <c r="CM348" s="56">
        <f t="shared" ca="1" si="312"/>
        <v>7.0743303063036639E-2</v>
      </c>
      <c r="CN348" s="56">
        <f t="shared" ca="1" si="312"/>
        <v>7.0743303063036639E-2</v>
      </c>
      <c r="CO348" s="56">
        <f t="shared" ca="1" si="312"/>
        <v>7.0743303063036639E-2</v>
      </c>
      <c r="CP348" s="56">
        <f t="shared" ca="1" si="312"/>
        <v>0.14148660612607328</v>
      </c>
      <c r="CQ348" s="56">
        <f t="shared" ca="1" si="312"/>
        <v>0.21222990918910989</v>
      </c>
      <c r="CR348" s="56">
        <f t="shared" ca="1" si="312"/>
        <v>0.35371651531518317</v>
      </c>
      <c r="CS348" s="82">
        <f t="shared" ca="1" si="304"/>
        <v>0.70743303063036633</v>
      </c>
      <c r="CT348" s="82">
        <f t="shared" ca="1" si="304"/>
        <v>1.4148660612607327</v>
      </c>
      <c r="CU348" s="82">
        <f t="shared" ca="1" si="304"/>
        <v>2.8297321225214653</v>
      </c>
      <c r="CV348" s="82">
        <f t="shared" ca="1" si="304"/>
        <v>5.6594642450429307</v>
      </c>
      <c r="CW348" s="56">
        <f t="shared" ca="1" si="313"/>
        <v>0.18442162597319992</v>
      </c>
      <c r="CX348" s="56">
        <f t="shared" ca="1" si="313"/>
        <v>9.9895047402149953E-2</v>
      </c>
      <c r="CY348" s="56">
        <f t="shared" ca="1" si="313"/>
        <v>6.309160888556839E-2</v>
      </c>
      <c r="CZ348" s="56">
        <f t="shared" ca="1" si="313"/>
        <v>4.3590566139119977E-2</v>
      </c>
      <c r="DA348" s="56">
        <f t="shared" ca="1" si="313"/>
        <v>3.8359698202425581E-2</v>
      </c>
      <c r="DB348" s="56">
        <f t="shared" ca="1" si="313"/>
        <v>3.8359698202425581E-2</v>
      </c>
      <c r="DC348" s="56">
        <f t="shared" ca="1" si="313"/>
        <v>3.8359698202425581E-2</v>
      </c>
      <c r="DD348" s="56">
        <f t="shared" ca="1" si="313"/>
        <v>3.8359698202425581E-2</v>
      </c>
      <c r="DE348" s="56">
        <f t="shared" ca="1" si="313"/>
        <v>3.8359698202425581E-2</v>
      </c>
      <c r="DF348" s="56">
        <f t="shared" ca="1" si="313"/>
        <v>3.8359698202425581E-2</v>
      </c>
      <c r="DG348" s="56">
        <f t="shared" ca="1" si="313"/>
        <v>3.8359698202425581E-2</v>
      </c>
      <c r="DH348" s="56">
        <f t="shared" ca="1" si="313"/>
        <v>7.6719396404851162E-2</v>
      </c>
      <c r="DI348" s="56">
        <f t="shared" ca="1" si="313"/>
        <v>0.11507909460727675</v>
      </c>
      <c r="DJ348" s="56">
        <f t="shared" ca="1" si="313"/>
        <v>0.19179849101212793</v>
      </c>
      <c r="DK348" s="82">
        <f t="shared" ca="1" si="305"/>
        <v>0.38359698202425585</v>
      </c>
      <c r="DL348" s="82">
        <f t="shared" ca="1" si="305"/>
        <v>0.7671939640485117</v>
      </c>
      <c r="DM348" s="82">
        <f t="shared" ca="1" si="305"/>
        <v>1.5343879280970234</v>
      </c>
      <c r="DN348" s="82">
        <f t="shared" ca="1" si="305"/>
        <v>3.0687758561940468</v>
      </c>
      <c r="DO348" s="56">
        <f t="shared" ca="1" si="314"/>
        <v>5.600095985699112E-2</v>
      </c>
      <c r="DP348" s="56">
        <f t="shared" ca="1" si="314"/>
        <v>3.0333853255870191E-2</v>
      </c>
      <c r="DQ348" s="56">
        <f t="shared" ca="1" si="314"/>
        <v>1.9158223108970647E-2</v>
      </c>
      <c r="DR348" s="56">
        <f t="shared" ca="1" si="314"/>
        <v>1.3236590511652444E-2</v>
      </c>
      <c r="DS348" s="56">
        <f t="shared" ca="1" si="314"/>
        <v>1.1648199650254152E-2</v>
      </c>
      <c r="DT348" s="56">
        <f t="shared" ca="1" si="314"/>
        <v>1.1648199650254152E-2</v>
      </c>
      <c r="DU348" s="56">
        <f t="shared" ca="1" si="314"/>
        <v>1.1648199650254152E-2</v>
      </c>
      <c r="DV348" s="56">
        <f t="shared" ca="1" si="314"/>
        <v>1.1648199650254152E-2</v>
      </c>
      <c r="DW348" s="56">
        <f t="shared" ca="1" si="314"/>
        <v>1.1648199650254152E-2</v>
      </c>
      <c r="DX348" s="56">
        <f t="shared" ca="1" si="314"/>
        <v>1.1648199650254152E-2</v>
      </c>
      <c r="DY348" s="56">
        <f t="shared" ca="1" si="314"/>
        <v>1.1648199650254152E-2</v>
      </c>
      <c r="DZ348" s="56">
        <f t="shared" ca="1" si="314"/>
        <v>2.3296399300508305E-2</v>
      </c>
      <c r="EA348" s="56">
        <f t="shared" ca="1" si="314"/>
        <v>3.4944598950762462E-2</v>
      </c>
      <c r="EB348" s="56">
        <f t="shared" ca="1" si="314"/>
        <v>5.824099825127077E-2</v>
      </c>
      <c r="EC348" s="82">
        <f t="shared" ca="1" si="309"/>
        <v>0.11648199650254154</v>
      </c>
      <c r="ED348" s="82">
        <f t="shared" ca="1" si="309"/>
        <v>0.23296399300508308</v>
      </c>
      <c r="EE348" s="82">
        <f t="shared" ca="1" si="309"/>
        <v>0.46592798601016616</v>
      </c>
      <c r="EF348" s="82">
        <f t="shared" ca="1" si="306"/>
        <v>0.93185597202033232</v>
      </c>
      <c r="EG348" s="56">
        <f t="shared" ca="1" si="315"/>
        <v>1.62035171183019E-2</v>
      </c>
      <c r="EH348" s="56">
        <f t="shared" ca="1" si="315"/>
        <v>8.7769051057468624E-3</v>
      </c>
      <c r="EI348" s="56">
        <f t="shared" ca="1" si="315"/>
        <v>5.5433084878401236E-3</v>
      </c>
      <c r="EJ348" s="56">
        <f t="shared" ca="1" si="315"/>
        <v>3.829922227962267E-3</v>
      </c>
      <c r="EK348" s="56">
        <f t="shared" ca="1" si="315"/>
        <v>3.3703315606067952E-3</v>
      </c>
      <c r="EL348" s="56">
        <f t="shared" ca="1" si="315"/>
        <v>3.3703315606067952E-3</v>
      </c>
      <c r="EM348" s="56">
        <f t="shared" ca="1" si="315"/>
        <v>3.3703315606067952E-3</v>
      </c>
      <c r="EN348" s="56">
        <f t="shared" ca="1" si="315"/>
        <v>3.3703315606067952E-3</v>
      </c>
      <c r="EO348" s="56">
        <f t="shared" ca="1" si="315"/>
        <v>3.3703315606067952E-3</v>
      </c>
      <c r="EP348" s="56">
        <f t="shared" ca="1" si="315"/>
        <v>3.3703315606067952E-3</v>
      </c>
      <c r="EQ348" s="56">
        <f t="shared" ca="1" si="315"/>
        <v>3.3703315606067952E-3</v>
      </c>
      <c r="ER348" s="56">
        <f t="shared" ca="1" si="315"/>
        <v>6.7406631212135904E-3</v>
      </c>
      <c r="ES348" s="56">
        <f t="shared" ca="1" si="315"/>
        <v>1.0110994681820386E-2</v>
      </c>
      <c r="ET348" s="56">
        <f t="shared" ca="1" si="315"/>
        <v>1.6851657803033975E-2</v>
      </c>
      <c r="EU348" s="82">
        <f t="shared" ca="1" si="310"/>
        <v>3.370331560606795E-2</v>
      </c>
      <c r="EV348" s="82">
        <f t="shared" ca="1" si="310"/>
        <v>6.7406631212135901E-2</v>
      </c>
      <c r="EW348" s="82">
        <f t="shared" ca="1" si="310"/>
        <v>0.1348132624242718</v>
      </c>
      <c r="EX348" s="82">
        <f t="shared" ca="1" si="307"/>
        <v>0.2696265248485436</v>
      </c>
    </row>
    <row r="349" spans="19:154" x14ac:dyDescent="0.15">
      <c r="S349" s="56">
        <v>346</v>
      </c>
      <c r="T349" s="40">
        <f>引用信息!W368</f>
        <v>76.809911654198658</v>
      </c>
      <c r="U349" s="40">
        <f>引用信息!X368</f>
        <v>5.4639422524285894</v>
      </c>
      <c r="V349" s="40">
        <f>引用信息!Y368</f>
        <v>2.1813701163890613</v>
      </c>
      <c r="W349" s="40">
        <f>引用信息!Z368</f>
        <v>0.58521729314669613</v>
      </c>
      <c r="X349" s="40">
        <f>引用信息!AA368</f>
        <v>0.16932885528470085</v>
      </c>
      <c r="Y349" s="37">
        <f>IF(INT(求节点($J$4:$J$21,$I$4:$I$21,节奏总纲!AD349))&gt;$I$21,$I$21,INT(求节点($J$4:$J$21,$I$4:$I$21,节奏总纲!AD349)))</f>
        <v>18</v>
      </c>
      <c r="Z349" s="37">
        <f>IF(INT(求节点($J$4:$J$21,$I$4:$I$21,节奏总纲!AE349))&gt;$I$21,$I$21,INT(求节点($J$4:$J$21,$I$4:$I$21,节奏总纲!AE349)))</f>
        <v>18</v>
      </c>
      <c r="AA349" s="37">
        <f>IF(INT(求节点($J$4:$J$21,$I$4:$I$21,节奏总纲!AF349))&gt;$I$21,$I$21,INT(求节点($J$4:$J$21,$I$4:$I$21,节奏总纲!AF349)))</f>
        <v>18</v>
      </c>
      <c r="AB349" s="37">
        <f>IF(INT(求节点($J$4:$J$21,$I$4:$I$21,节奏总纲!AG349))&gt;$I$21,$I$21,INT(求节点($J$4:$J$21,$I$4:$I$21,节奏总纲!AG349)))</f>
        <v>18</v>
      </c>
      <c r="AC349" s="37">
        <f>IF(INT(求节点($J$4:$J$21,$I$4:$I$21,节奏总纲!AH349))&gt;$I$21,$I$21,INT(求节点($J$4:$J$21,$I$4:$I$21,节奏总纲!AH349)))</f>
        <v>18</v>
      </c>
      <c r="AD349" s="56">
        <f>('[2]功能-行军令'!F$7+'[2]功能-行军令'!F$14+24*60/'[2]功能-行军令'!$F$18)*'[2]功能-行军令'!$AJ$7</f>
        <v>27.599999999999998</v>
      </c>
      <c r="AE349" s="56">
        <f>('[2]功能-行军令'!G$7+'[2]功能-行军令'!G$14+24*60/'[2]功能-行军令'!$F$18)*'[2]功能-行军令'!$AJ$7</f>
        <v>40.199999999999996</v>
      </c>
      <c r="AF349" s="56">
        <f>('[2]功能-行军令'!H$7+'[2]功能-行军令'!H$14+24*60/'[2]功能-行军令'!$F$18)*'[2]功能-行军令'!$AJ$7</f>
        <v>54.6</v>
      </c>
      <c r="AG349" s="56">
        <f>('[2]功能-行军令'!I$7+'[2]功能-行军令'!I$14+24*60/'[2]功能-行军令'!$F$18)*'[2]功能-行军令'!$AJ$7</f>
        <v>61.8</v>
      </c>
      <c r="AH349" s="56">
        <f>('[2]功能-行军令'!J$7+'[2]功能-行军令'!J$14+24*60/'[2]功能-行军令'!$F$18)*'[2]功能-行军令'!$AJ$7</f>
        <v>61.8</v>
      </c>
      <c r="AI349" s="56"/>
      <c r="AK349" s="56"/>
      <c r="AL349" s="56">
        <v>346</v>
      </c>
      <c r="AM349" s="28">
        <f t="shared" ca="1" si="316"/>
        <v>3.8543658469714077</v>
      </c>
      <c r="AN349" s="28">
        <f t="shared" ca="1" si="316"/>
        <v>2.0877815004428459</v>
      </c>
      <c r="AO349" s="28">
        <f t="shared" ca="1" si="316"/>
        <v>1.3185988423849555</v>
      </c>
      <c r="AP349" s="28">
        <f t="shared" ca="1" si="316"/>
        <v>0.91103192746596906</v>
      </c>
      <c r="AQ349" s="28">
        <f t="shared" ca="1" si="316"/>
        <v>0.80170809617005301</v>
      </c>
      <c r="AR349" s="28">
        <f t="shared" ca="1" si="316"/>
        <v>0.80170809617005301</v>
      </c>
      <c r="AS349" s="28">
        <f t="shared" ca="1" si="316"/>
        <v>0.80170809617005301</v>
      </c>
      <c r="AT349" s="28">
        <f t="shared" ca="1" si="316"/>
        <v>0.80170809617005301</v>
      </c>
      <c r="AU349" s="28">
        <f t="shared" ca="1" si="293"/>
        <v>0.80170809617005301</v>
      </c>
      <c r="AV349" s="28">
        <f t="shared" ca="1" si="308"/>
        <v>0.80170809617005301</v>
      </c>
      <c r="AW349" s="28">
        <f t="shared" ca="1" si="308"/>
        <v>0.80170809617005301</v>
      </c>
      <c r="AX349" s="28">
        <f t="shared" ca="1" si="308"/>
        <v>1.603416192340106</v>
      </c>
      <c r="AY349" s="28">
        <f t="shared" ca="1" si="308"/>
        <v>2.4051242885101587</v>
      </c>
      <c r="AZ349" s="28">
        <f t="shared" ca="1" si="308"/>
        <v>4.0085404808502654</v>
      </c>
      <c r="BA349" s="28">
        <f t="shared" ca="1" si="302"/>
        <v>8.0170809617005308</v>
      </c>
      <c r="BB349" s="28">
        <f t="shared" ca="1" si="302"/>
        <v>16.034161923401062</v>
      </c>
      <c r="BC349" s="28">
        <f t="shared" ca="1" si="302"/>
        <v>32.068323846802123</v>
      </c>
      <c r="BD349" s="28">
        <f t="shared" ca="1" si="302"/>
        <v>64.136647693604246</v>
      </c>
      <c r="BE349" s="28"/>
      <c r="BF349" s="28">
        <f t="shared" ca="1" si="295"/>
        <v>142.05703017766405</v>
      </c>
      <c r="BG349" s="28"/>
      <c r="BI349" s="28"/>
      <c r="BJ349" s="28"/>
      <c r="BK349" s="28"/>
      <c r="BL349" s="56">
        <v>346</v>
      </c>
      <c r="BM349" s="56">
        <f t="shared" ca="1" si="311"/>
        <v>3.2614670179321275</v>
      </c>
      <c r="BN349" s="56">
        <f t="shared" ca="1" si="311"/>
        <v>1.7666279680465691</v>
      </c>
      <c r="BO349" s="56">
        <f t="shared" ca="1" si="311"/>
        <v>1.1157650324504647</v>
      </c>
      <c r="BP349" s="56">
        <f t="shared" ca="1" si="311"/>
        <v>0.7708922042385028</v>
      </c>
      <c r="BQ349" s="56">
        <f t="shared" ca="1" si="311"/>
        <v>0.67838513972988257</v>
      </c>
      <c r="BR349" s="56">
        <f t="shared" ca="1" si="311"/>
        <v>0.67838513972988257</v>
      </c>
      <c r="BS349" s="56">
        <f t="shared" ca="1" si="311"/>
        <v>0.67838513972988257</v>
      </c>
      <c r="BT349" s="56">
        <f t="shared" ca="1" si="311"/>
        <v>0.67838513972988257</v>
      </c>
      <c r="BU349" s="56">
        <f t="shared" ca="1" si="311"/>
        <v>0.67838513972988257</v>
      </c>
      <c r="BV349" s="56">
        <f t="shared" ca="1" si="311"/>
        <v>0.67838513972988257</v>
      </c>
      <c r="BW349" s="56">
        <f t="shared" ca="1" si="311"/>
        <v>0.67838513972988257</v>
      </c>
      <c r="BX349" s="56">
        <f t="shared" ca="1" si="311"/>
        <v>1.3567702794597651</v>
      </c>
      <c r="BY349" s="56">
        <f t="shared" ca="1" si="311"/>
        <v>2.0351554191896475</v>
      </c>
      <c r="BZ349" s="56">
        <f t="shared" ca="1" si="311"/>
        <v>3.3919256986494126</v>
      </c>
      <c r="CA349" s="82">
        <f t="shared" ca="1" si="303"/>
        <v>6.7838513972988252</v>
      </c>
      <c r="CB349" s="82">
        <f t="shared" ca="1" si="303"/>
        <v>13.56770279459765</v>
      </c>
      <c r="CC349" s="82">
        <f t="shared" ca="1" si="303"/>
        <v>27.135405589195301</v>
      </c>
      <c r="CD349" s="82">
        <f t="shared" ca="1" si="303"/>
        <v>54.270811178390602</v>
      </c>
      <c r="CE349" s="56">
        <f t="shared" ca="1" si="312"/>
        <v>0.33792381315019882</v>
      </c>
      <c r="CF349" s="56">
        <f t="shared" ca="1" si="312"/>
        <v>0.18304206545635771</v>
      </c>
      <c r="CG349" s="56">
        <f t="shared" ca="1" si="312"/>
        <v>0.11560551502506802</v>
      </c>
      <c r="CH349" s="56">
        <f t="shared" ca="1" si="312"/>
        <v>7.9872901290046983E-2</v>
      </c>
      <c r="CI349" s="56">
        <f t="shared" ca="1" si="312"/>
        <v>7.0288153135241366E-2</v>
      </c>
      <c r="CJ349" s="56">
        <f t="shared" ca="1" si="312"/>
        <v>7.0288153135241366E-2</v>
      </c>
      <c r="CK349" s="56">
        <f t="shared" ca="1" si="312"/>
        <v>7.0288153135241366E-2</v>
      </c>
      <c r="CL349" s="56">
        <f t="shared" ca="1" si="312"/>
        <v>7.0288153135241366E-2</v>
      </c>
      <c r="CM349" s="56">
        <f t="shared" ca="1" si="312"/>
        <v>7.0288153135241366E-2</v>
      </c>
      <c r="CN349" s="56">
        <f t="shared" ca="1" si="312"/>
        <v>7.0288153135241366E-2</v>
      </c>
      <c r="CO349" s="56">
        <f t="shared" ca="1" si="312"/>
        <v>7.0288153135241366E-2</v>
      </c>
      <c r="CP349" s="56">
        <f t="shared" ca="1" si="312"/>
        <v>0.14057630627048273</v>
      </c>
      <c r="CQ349" s="56">
        <f t="shared" ca="1" si="312"/>
        <v>0.2108644594057241</v>
      </c>
      <c r="CR349" s="56">
        <f t="shared" ca="1" si="312"/>
        <v>0.35144076567620686</v>
      </c>
      <c r="CS349" s="82">
        <f t="shared" ca="1" si="304"/>
        <v>0.70288153135241371</v>
      </c>
      <c r="CT349" s="82">
        <f t="shared" ca="1" si="304"/>
        <v>1.4057630627048274</v>
      </c>
      <c r="CU349" s="82">
        <f t="shared" ca="1" si="304"/>
        <v>2.8115261254096549</v>
      </c>
      <c r="CV349" s="82">
        <f t="shared" ca="1" si="304"/>
        <v>5.6230522508193097</v>
      </c>
      <c r="CW349" s="56">
        <f t="shared" ca="1" si="313"/>
        <v>0.18323508977668115</v>
      </c>
      <c r="CX349" s="56">
        <f t="shared" ca="1" si="313"/>
        <v>9.925234029570229E-2</v>
      </c>
      <c r="CY349" s="56">
        <f t="shared" ca="1" si="313"/>
        <v>6.2685688607811971E-2</v>
      </c>
      <c r="CZ349" s="56">
        <f t="shared" ca="1" si="313"/>
        <v>4.3310112129033719E-2</v>
      </c>
      <c r="DA349" s="56">
        <f t="shared" ca="1" si="313"/>
        <v>3.8112898673549681E-2</v>
      </c>
      <c r="DB349" s="56">
        <f t="shared" ca="1" si="313"/>
        <v>3.8112898673549681E-2</v>
      </c>
      <c r="DC349" s="56">
        <f t="shared" ca="1" si="313"/>
        <v>3.8112898673549681E-2</v>
      </c>
      <c r="DD349" s="56">
        <f t="shared" ca="1" si="313"/>
        <v>3.8112898673549681E-2</v>
      </c>
      <c r="DE349" s="56">
        <f t="shared" ca="1" si="313"/>
        <v>3.8112898673549681E-2</v>
      </c>
      <c r="DF349" s="56">
        <f t="shared" ca="1" si="313"/>
        <v>3.8112898673549681E-2</v>
      </c>
      <c r="DG349" s="56">
        <f t="shared" ca="1" si="313"/>
        <v>3.8112898673549681E-2</v>
      </c>
      <c r="DH349" s="56">
        <f t="shared" ca="1" si="313"/>
        <v>7.6225797347099361E-2</v>
      </c>
      <c r="DI349" s="56">
        <f t="shared" ca="1" si="313"/>
        <v>0.11433869602064906</v>
      </c>
      <c r="DJ349" s="56">
        <f t="shared" ca="1" si="313"/>
        <v>0.19056449336774842</v>
      </c>
      <c r="DK349" s="82">
        <f t="shared" ca="1" si="305"/>
        <v>0.38112898673549683</v>
      </c>
      <c r="DL349" s="82">
        <f t="shared" ca="1" si="305"/>
        <v>0.76225797347099367</v>
      </c>
      <c r="DM349" s="82">
        <f t="shared" ca="1" si="305"/>
        <v>1.5245159469419873</v>
      </c>
      <c r="DN349" s="82">
        <f t="shared" ca="1" si="305"/>
        <v>3.0490318938839747</v>
      </c>
      <c r="DO349" s="56">
        <f t="shared" ca="1" si="314"/>
        <v>5.5640659563793569E-2</v>
      </c>
      <c r="DP349" s="56">
        <f t="shared" ca="1" si="314"/>
        <v>3.0138690597054849E-2</v>
      </c>
      <c r="DQ349" s="56">
        <f t="shared" ca="1" si="314"/>
        <v>1.9034962482350433E-2</v>
      </c>
      <c r="DR349" s="56">
        <f t="shared" ca="1" si="314"/>
        <v>1.3151428624169388E-2</v>
      </c>
      <c r="DS349" s="56">
        <f t="shared" ca="1" si="314"/>
        <v>1.1573257189269062E-2</v>
      </c>
      <c r="DT349" s="56">
        <f t="shared" ca="1" si="314"/>
        <v>1.1573257189269062E-2</v>
      </c>
      <c r="DU349" s="56">
        <f t="shared" ca="1" si="314"/>
        <v>1.1573257189269062E-2</v>
      </c>
      <c r="DV349" s="56">
        <f t="shared" ca="1" si="314"/>
        <v>1.1573257189269062E-2</v>
      </c>
      <c r="DW349" s="56">
        <f t="shared" ca="1" si="314"/>
        <v>1.1573257189269062E-2</v>
      </c>
      <c r="DX349" s="56">
        <f t="shared" ca="1" si="314"/>
        <v>1.1573257189269062E-2</v>
      </c>
      <c r="DY349" s="56">
        <f t="shared" ca="1" si="314"/>
        <v>1.1573257189269062E-2</v>
      </c>
      <c r="DZ349" s="56">
        <f t="shared" ca="1" si="314"/>
        <v>2.3146514378538124E-2</v>
      </c>
      <c r="EA349" s="56">
        <f t="shared" ca="1" si="314"/>
        <v>3.4719771567807187E-2</v>
      </c>
      <c r="EB349" s="56">
        <f t="shared" ca="1" si="314"/>
        <v>5.7866285946345311E-2</v>
      </c>
      <c r="EC349" s="82">
        <f t="shared" ca="1" si="309"/>
        <v>0.11573257189269062</v>
      </c>
      <c r="ED349" s="82">
        <f t="shared" ca="1" si="309"/>
        <v>0.23146514378538124</v>
      </c>
      <c r="EE349" s="82">
        <f t="shared" ca="1" si="309"/>
        <v>0.46293028757076249</v>
      </c>
      <c r="EF349" s="82">
        <f t="shared" ca="1" si="306"/>
        <v>0.92586057514152498</v>
      </c>
      <c r="EG349" s="56">
        <f t="shared" ca="1" si="315"/>
        <v>1.6099266548606942E-2</v>
      </c>
      <c r="EH349" s="56">
        <f t="shared" ca="1" si="315"/>
        <v>8.7204360471620935E-3</v>
      </c>
      <c r="EI349" s="56">
        <f t="shared" ca="1" si="315"/>
        <v>5.5076438192602694E-3</v>
      </c>
      <c r="EJ349" s="56">
        <f t="shared" ca="1" si="315"/>
        <v>3.8052811842161855E-3</v>
      </c>
      <c r="EK349" s="56">
        <f t="shared" ca="1" si="315"/>
        <v>3.3486474421102435E-3</v>
      </c>
      <c r="EL349" s="56">
        <f t="shared" ca="1" si="315"/>
        <v>3.3486474421102435E-3</v>
      </c>
      <c r="EM349" s="56">
        <f t="shared" ca="1" si="315"/>
        <v>3.3486474421102435E-3</v>
      </c>
      <c r="EN349" s="56">
        <f t="shared" ca="1" si="315"/>
        <v>3.3486474421102435E-3</v>
      </c>
      <c r="EO349" s="56">
        <f t="shared" ca="1" si="315"/>
        <v>3.3486474421102435E-3</v>
      </c>
      <c r="EP349" s="56">
        <f t="shared" ca="1" si="315"/>
        <v>3.3486474421102435E-3</v>
      </c>
      <c r="EQ349" s="56">
        <f t="shared" ca="1" si="315"/>
        <v>3.3486474421102435E-3</v>
      </c>
      <c r="ER349" s="56">
        <f t="shared" ca="1" si="315"/>
        <v>6.6972948842204871E-3</v>
      </c>
      <c r="ES349" s="56">
        <f t="shared" ca="1" si="315"/>
        <v>1.004594232633073E-2</v>
      </c>
      <c r="ET349" s="56">
        <f t="shared" ca="1" si="315"/>
        <v>1.6743237210551216E-2</v>
      </c>
      <c r="EU349" s="82">
        <f t="shared" ca="1" si="310"/>
        <v>3.3486474421102433E-2</v>
      </c>
      <c r="EV349" s="82">
        <f t="shared" ca="1" si="310"/>
        <v>6.6972948842204866E-2</v>
      </c>
      <c r="EW349" s="82">
        <f t="shared" ca="1" si="310"/>
        <v>0.13394589768440973</v>
      </c>
      <c r="EX349" s="82">
        <f t="shared" ca="1" si="307"/>
        <v>0.26789179536881946</v>
      </c>
    </row>
    <row r="350" spans="19:154" x14ac:dyDescent="0.15">
      <c r="S350" s="56">
        <v>347</v>
      </c>
      <c r="T350" s="40">
        <f>引用信息!W369</f>
        <v>76.312530172626609</v>
      </c>
      <c r="U350" s="40">
        <f>引用信息!X369</f>
        <v>5.4285605727181361</v>
      </c>
      <c r="V350" s="40">
        <f>引用信息!Y369</f>
        <v>2.1672446854781242</v>
      </c>
      <c r="W350" s="40">
        <f>引用信息!Z369</f>
        <v>0.581427726956107</v>
      </c>
      <c r="X350" s="40">
        <f>引用信息!AA369</f>
        <v>0.16823236871023936</v>
      </c>
      <c r="Y350" s="37">
        <f>IF(INT(求节点($J$4:$J$21,$I$4:$I$21,节奏总纲!AD350))&gt;$I$21,$I$21,INT(求节点($J$4:$J$21,$I$4:$I$21,节奏总纲!AD350)))</f>
        <v>18</v>
      </c>
      <c r="Z350" s="37">
        <f>IF(INT(求节点($J$4:$J$21,$I$4:$I$21,节奏总纲!AE350))&gt;$I$21,$I$21,INT(求节点($J$4:$J$21,$I$4:$I$21,节奏总纲!AE350)))</f>
        <v>18</v>
      </c>
      <c r="AA350" s="37">
        <f>IF(INT(求节点($J$4:$J$21,$I$4:$I$21,节奏总纲!AF350))&gt;$I$21,$I$21,INT(求节点($J$4:$J$21,$I$4:$I$21,节奏总纲!AF350)))</f>
        <v>18</v>
      </c>
      <c r="AB350" s="37">
        <f>IF(INT(求节点($J$4:$J$21,$I$4:$I$21,节奏总纲!AG350))&gt;$I$21,$I$21,INT(求节点($J$4:$J$21,$I$4:$I$21,节奏总纲!AG350)))</f>
        <v>18</v>
      </c>
      <c r="AC350" s="37">
        <f>IF(INT(求节点($J$4:$J$21,$I$4:$I$21,节奏总纲!AH350))&gt;$I$21,$I$21,INT(求节点($J$4:$J$21,$I$4:$I$21,节奏总纲!AH350)))</f>
        <v>18</v>
      </c>
      <c r="AD350" s="56">
        <f>('[2]功能-行军令'!F$7+'[2]功能-行军令'!F$14+24*60/'[2]功能-行军令'!$F$18)*'[2]功能-行军令'!$AJ$7</f>
        <v>27.599999999999998</v>
      </c>
      <c r="AE350" s="56">
        <f>('[2]功能-行军令'!G$7+'[2]功能-行军令'!G$14+24*60/'[2]功能-行军令'!$F$18)*'[2]功能-行军令'!$AJ$7</f>
        <v>40.199999999999996</v>
      </c>
      <c r="AF350" s="56">
        <f>('[2]功能-行军令'!H$7+'[2]功能-行军令'!H$14+24*60/'[2]功能-行军令'!$F$18)*'[2]功能-行军令'!$AJ$7</f>
        <v>54.6</v>
      </c>
      <c r="AG350" s="56">
        <f>('[2]功能-行军令'!I$7+'[2]功能-行军令'!I$14+24*60/'[2]功能-行军令'!$F$18)*'[2]功能-行军令'!$AJ$7</f>
        <v>61.8</v>
      </c>
      <c r="AH350" s="56">
        <f>('[2]功能-行军令'!J$7+'[2]功能-行军令'!J$14+24*60/'[2]功能-行军令'!$F$18)*'[2]功能-行军令'!$AJ$7</f>
        <v>61.8</v>
      </c>
      <c r="AI350" s="56"/>
      <c r="AK350" s="56"/>
      <c r="AL350" s="56">
        <v>347</v>
      </c>
      <c r="AM350" s="28">
        <f t="shared" ca="1" si="316"/>
        <v>3.8294069561954607</v>
      </c>
      <c r="AN350" s="28">
        <f t="shared" ca="1" si="316"/>
        <v>2.0742621012725411</v>
      </c>
      <c r="AO350" s="28">
        <f t="shared" ca="1" si="316"/>
        <v>1.3100602744879206</v>
      </c>
      <c r="AP350" s="28">
        <f t="shared" ca="1" si="316"/>
        <v>0.90513255328256326</v>
      </c>
      <c r="AQ350" s="28">
        <f t="shared" ca="1" si="316"/>
        <v>0.79651664688865575</v>
      </c>
      <c r="AR350" s="28">
        <f t="shared" ca="1" si="316"/>
        <v>0.79651664688865575</v>
      </c>
      <c r="AS350" s="28">
        <f t="shared" ca="1" si="316"/>
        <v>0.79651664688865575</v>
      </c>
      <c r="AT350" s="28">
        <f t="shared" ca="1" si="316"/>
        <v>0.79651664688865575</v>
      </c>
      <c r="AU350" s="28">
        <f t="shared" ca="1" si="293"/>
        <v>0.79651664688865575</v>
      </c>
      <c r="AV350" s="28">
        <f t="shared" ref="AV350:AZ363" ca="1" si="317">SUMIF($BM$3:$EX$3,AV$3,$BM350:$EX350)</f>
        <v>0.79651664688865575</v>
      </c>
      <c r="AW350" s="28">
        <f t="shared" ca="1" si="317"/>
        <v>0.79651664688865575</v>
      </c>
      <c r="AX350" s="28">
        <f t="shared" ca="1" si="317"/>
        <v>1.5930332937773115</v>
      </c>
      <c r="AY350" s="28">
        <f t="shared" ca="1" si="317"/>
        <v>2.3895499406659675</v>
      </c>
      <c r="AZ350" s="28">
        <f t="shared" ca="1" si="317"/>
        <v>3.9825832344432786</v>
      </c>
      <c r="BA350" s="28">
        <f t="shared" ca="1" si="302"/>
        <v>7.9651664688865571</v>
      </c>
      <c r="BB350" s="28">
        <f t="shared" ca="1" si="302"/>
        <v>15.930332937773114</v>
      </c>
      <c r="BC350" s="28">
        <f t="shared" ca="1" si="302"/>
        <v>31.860665875546228</v>
      </c>
      <c r="BD350" s="28">
        <f t="shared" ca="1" si="302"/>
        <v>63.721331751092457</v>
      </c>
      <c r="BE350" s="28"/>
      <c r="BF350" s="28">
        <f t="shared" ca="1" si="295"/>
        <v>141.13714191564398</v>
      </c>
      <c r="BG350" s="28"/>
      <c r="BI350" s="28"/>
      <c r="BJ350" s="28"/>
      <c r="BK350" s="28"/>
      <c r="BL350" s="56">
        <v>347</v>
      </c>
      <c r="BM350" s="56">
        <f t="shared" ca="1" si="311"/>
        <v>3.2403474350222989</v>
      </c>
      <c r="BN350" s="56">
        <f t="shared" ca="1" si="311"/>
        <v>1.7551881939704119</v>
      </c>
      <c r="BO350" s="56">
        <f t="shared" ca="1" si="311"/>
        <v>1.1085399119813129</v>
      </c>
      <c r="BP350" s="56">
        <f t="shared" ca="1" si="311"/>
        <v>0.76590030282345245</v>
      </c>
      <c r="BQ350" s="56">
        <f t="shared" ca="1" si="311"/>
        <v>0.67399226648463817</v>
      </c>
      <c r="BR350" s="56">
        <f t="shared" ca="1" si="311"/>
        <v>0.67399226648463817</v>
      </c>
      <c r="BS350" s="56">
        <f t="shared" ca="1" si="311"/>
        <v>0.67399226648463817</v>
      </c>
      <c r="BT350" s="56">
        <f t="shared" ca="1" si="311"/>
        <v>0.67399226648463817</v>
      </c>
      <c r="BU350" s="56">
        <f t="shared" ca="1" si="311"/>
        <v>0.67399226648463817</v>
      </c>
      <c r="BV350" s="56">
        <f t="shared" ca="1" si="311"/>
        <v>0.67399226648463817</v>
      </c>
      <c r="BW350" s="56">
        <f t="shared" ca="1" si="311"/>
        <v>0.67399226648463817</v>
      </c>
      <c r="BX350" s="56">
        <f t="shared" ca="1" si="311"/>
        <v>1.3479845329692763</v>
      </c>
      <c r="BY350" s="56">
        <f t="shared" ca="1" si="311"/>
        <v>2.0219767994539146</v>
      </c>
      <c r="BZ350" s="56">
        <f t="shared" ca="1" si="311"/>
        <v>3.3699613324231907</v>
      </c>
      <c r="CA350" s="82">
        <f t="shared" ca="1" si="303"/>
        <v>6.7399226648463815</v>
      </c>
      <c r="CB350" s="82">
        <f t="shared" ca="1" si="303"/>
        <v>13.479845329692763</v>
      </c>
      <c r="CC350" s="82">
        <f t="shared" ca="1" si="303"/>
        <v>26.959690659385526</v>
      </c>
      <c r="CD350" s="82">
        <f t="shared" ca="1" si="303"/>
        <v>53.919381318771052</v>
      </c>
      <c r="CE350" s="56">
        <f t="shared" ca="1" si="312"/>
        <v>0.33573559234349087</v>
      </c>
      <c r="CF350" s="56">
        <f t="shared" ca="1" si="312"/>
        <v>0.18185677918605755</v>
      </c>
      <c r="CG350" s="56">
        <f t="shared" ca="1" si="312"/>
        <v>0.11485691317014161</v>
      </c>
      <c r="CH350" s="56">
        <f t="shared" ca="1" si="312"/>
        <v>7.935568546300692E-2</v>
      </c>
      <c r="CI350" s="56">
        <f t="shared" ca="1" si="312"/>
        <v>6.9833003207446093E-2</v>
      </c>
      <c r="CJ350" s="56">
        <f t="shared" ca="1" si="312"/>
        <v>6.9833003207446093E-2</v>
      </c>
      <c r="CK350" s="56">
        <f t="shared" ca="1" si="312"/>
        <v>6.9833003207446093E-2</v>
      </c>
      <c r="CL350" s="56">
        <f t="shared" ca="1" si="312"/>
        <v>6.9833003207446093E-2</v>
      </c>
      <c r="CM350" s="56">
        <f t="shared" ca="1" si="312"/>
        <v>6.9833003207446093E-2</v>
      </c>
      <c r="CN350" s="56">
        <f t="shared" ca="1" si="312"/>
        <v>6.9833003207446093E-2</v>
      </c>
      <c r="CO350" s="56">
        <f t="shared" ca="1" si="312"/>
        <v>6.9833003207446093E-2</v>
      </c>
      <c r="CP350" s="56">
        <f t="shared" ca="1" si="312"/>
        <v>0.13966600641489219</v>
      </c>
      <c r="CQ350" s="56">
        <f t="shared" ca="1" si="312"/>
        <v>0.20949900962233825</v>
      </c>
      <c r="CR350" s="56">
        <f t="shared" ca="1" si="312"/>
        <v>0.34916501603723049</v>
      </c>
      <c r="CS350" s="82">
        <f t="shared" ca="1" si="304"/>
        <v>0.69833003207446098</v>
      </c>
      <c r="CT350" s="82">
        <f t="shared" ca="1" si="304"/>
        <v>1.396660064148922</v>
      </c>
      <c r="CU350" s="82">
        <f t="shared" ca="1" si="304"/>
        <v>2.7933201282978439</v>
      </c>
      <c r="CV350" s="82">
        <f t="shared" ca="1" si="304"/>
        <v>5.5866402565956879</v>
      </c>
      <c r="CW350" s="56">
        <f t="shared" ca="1" si="313"/>
        <v>0.18204855358016245</v>
      </c>
      <c r="CX350" s="56">
        <f t="shared" ca="1" si="313"/>
        <v>9.8609633189254656E-2</v>
      </c>
      <c r="CY350" s="56">
        <f t="shared" ca="1" si="313"/>
        <v>6.2279768330055572E-2</v>
      </c>
      <c r="CZ350" s="56">
        <f t="shared" ca="1" si="313"/>
        <v>4.3029658118947482E-2</v>
      </c>
      <c r="DA350" s="56">
        <f t="shared" ca="1" si="313"/>
        <v>3.7866099144673787E-2</v>
      </c>
      <c r="DB350" s="56">
        <f t="shared" ca="1" si="313"/>
        <v>3.7866099144673787E-2</v>
      </c>
      <c r="DC350" s="56">
        <f t="shared" ca="1" si="313"/>
        <v>3.7866099144673787E-2</v>
      </c>
      <c r="DD350" s="56">
        <f t="shared" ca="1" si="313"/>
        <v>3.7866099144673787E-2</v>
      </c>
      <c r="DE350" s="56">
        <f t="shared" ca="1" si="313"/>
        <v>3.7866099144673787E-2</v>
      </c>
      <c r="DF350" s="56">
        <f t="shared" ca="1" si="313"/>
        <v>3.7866099144673787E-2</v>
      </c>
      <c r="DG350" s="56">
        <f t="shared" ca="1" si="313"/>
        <v>3.7866099144673787E-2</v>
      </c>
      <c r="DH350" s="56">
        <f t="shared" ca="1" si="313"/>
        <v>7.5732198289347574E-2</v>
      </c>
      <c r="DI350" s="56">
        <f t="shared" ca="1" si="313"/>
        <v>0.11359829743402135</v>
      </c>
      <c r="DJ350" s="56">
        <f t="shared" ca="1" si="313"/>
        <v>0.18933049572336896</v>
      </c>
      <c r="DK350" s="82">
        <f t="shared" ca="1" si="305"/>
        <v>0.37866099144673793</v>
      </c>
      <c r="DL350" s="82">
        <f t="shared" ca="1" si="305"/>
        <v>0.75732198289347585</v>
      </c>
      <c r="DM350" s="82">
        <f t="shared" ca="1" si="305"/>
        <v>1.5146439657869517</v>
      </c>
      <c r="DN350" s="82">
        <f t="shared" ca="1" si="305"/>
        <v>3.0292879315739034</v>
      </c>
      <c r="DO350" s="56">
        <f t="shared" ca="1" si="314"/>
        <v>5.5280359270596019E-2</v>
      </c>
      <c r="DP350" s="56">
        <f t="shared" ca="1" si="314"/>
        <v>2.9943527938239511E-2</v>
      </c>
      <c r="DQ350" s="56">
        <f t="shared" ca="1" si="314"/>
        <v>1.8911701855730219E-2</v>
      </c>
      <c r="DR350" s="56">
        <f t="shared" ca="1" si="314"/>
        <v>1.306626673668633E-2</v>
      </c>
      <c r="DS350" s="56">
        <f t="shared" ca="1" si="314"/>
        <v>1.1498314728283972E-2</v>
      </c>
      <c r="DT350" s="56">
        <f t="shared" ca="1" si="314"/>
        <v>1.1498314728283972E-2</v>
      </c>
      <c r="DU350" s="56">
        <f t="shared" ca="1" si="314"/>
        <v>1.1498314728283972E-2</v>
      </c>
      <c r="DV350" s="56">
        <f t="shared" ca="1" si="314"/>
        <v>1.1498314728283972E-2</v>
      </c>
      <c r="DW350" s="56">
        <f t="shared" ca="1" si="314"/>
        <v>1.1498314728283972E-2</v>
      </c>
      <c r="DX350" s="56">
        <f t="shared" ca="1" si="314"/>
        <v>1.1498314728283972E-2</v>
      </c>
      <c r="DY350" s="56">
        <f t="shared" ca="1" si="314"/>
        <v>1.1498314728283972E-2</v>
      </c>
      <c r="DZ350" s="56">
        <f t="shared" ca="1" si="314"/>
        <v>2.2996629456567944E-2</v>
      </c>
      <c r="EA350" s="56">
        <f t="shared" ca="1" si="314"/>
        <v>3.4494944184851918E-2</v>
      </c>
      <c r="EB350" s="56">
        <f t="shared" ca="1" si="314"/>
        <v>5.7491573641419859E-2</v>
      </c>
      <c r="EC350" s="82">
        <f t="shared" ca="1" si="309"/>
        <v>0.11498314728283972</v>
      </c>
      <c r="ED350" s="82">
        <f t="shared" ca="1" si="309"/>
        <v>0.22996629456567944</v>
      </c>
      <c r="EE350" s="82">
        <f t="shared" ca="1" si="309"/>
        <v>0.45993258913135887</v>
      </c>
      <c r="EF350" s="82">
        <f t="shared" ca="1" si="306"/>
        <v>0.91986517826271774</v>
      </c>
      <c r="EG350" s="56">
        <f t="shared" ca="1" si="315"/>
        <v>1.5995015978911988E-2</v>
      </c>
      <c r="EH350" s="56">
        <f t="shared" ca="1" si="315"/>
        <v>8.6639669885773263E-3</v>
      </c>
      <c r="EI350" s="56">
        <f t="shared" ca="1" si="315"/>
        <v>5.471979150680417E-3</v>
      </c>
      <c r="EJ350" s="56">
        <f t="shared" ca="1" si="315"/>
        <v>3.7806401404701056E-3</v>
      </c>
      <c r="EK350" s="56">
        <f t="shared" ca="1" si="315"/>
        <v>3.3269633236136932E-3</v>
      </c>
      <c r="EL350" s="56">
        <f t="shared" ca="1" si="315"/>
        <v>3.3269633236136932E-3</v>
      </c>
      <c r="EM350" s="56">
        <f t="shared" ca="1" si="315"/>
        <v>3.3269633236136932E-3</v>
      </c>
      <c r="EN350" s="56">
        <f t="shared" ca="1" si="315"/>
        <v>3.3269633236136932E-3</v>
      </c>
      <c r="EO350" s="56">
        <f t="shared" ca="1" si="315"/>
        <v>3.3269633236136932E-3</v>
      </c>
      <c r="EP350" s="56">
        <f t="shared" ca="1" si="315"/>
        <v>3.3269633236136932E-3</v>
      </c>
      <c r="EQ350" s="56">
        <f t="shared" ca="1" si="315"/>
        <v>3.3269633236136932E-3</v>
      </c>
      <c r="ER350" s="56">
        <f t="shared" ca="1" si="315"/>
        <v>6.6539266472273864E-3</v>
      </c>
      <c r="ES350" s="56">
        <f t="shared" ca="1" si="315"/>
        <v>9.9808899708410791E-3</v>
      </c>
      <c r="ET350" s="56">
        <f t="shared" ca="1" si="315"/>
        <v>1.6634816618068468E-2</v>
      </c>
      <c r="EU350" s="82">
        <f t="shared" ca="1" si="310"/>
        <v>3.3269633236136936E-2</v>
      </c>
      <c r="EV350" s="82">
        <f t="shared" ca="1" si="310"/>
        <v>6.6539266472273872E-2</v>
      </c>
      <c r="EW350" s="82">
        <f t="shared" ca="1" si="310"/>
        <v>0.13307853294454774</v>
      </c>
      <c r="EX350" s="82">
        <f t="shared" ca="1" si="307"/>
        <v>0.26615706588909549</v>
      </c>
    </row>
    <row r="351" spans="19:154" x14ac:dyDescent="0.15">
      <c r="S351" s="56">
        <v>348</v>
      </c>
      <c r="T351" s="40">
        <f>引用信息!W370</f>
        <v>75.81514869105456</v>
      </c>
      <c r="U351" s="40">
        <f>引用信息!X370</f>
        <v>5.3931788930076827</v>
      </c>
      <c r="V351" s="40">
        <f>引用信息!Y370</f>
        <v>2.1531192545671867</v>
      </c>
      <c r="W351" s="40">
        <f>引用信息!Z370</f>
        <v>0.57763816076551788</v>
      </c>
      <c r="X351" s="40">
        <f>引用信息!AA370</f>
        <v>0.16713588213577782</v>
      </c>
      <c r="Y351" s="37">
        <f>IF(INT(求节点($J$4:$J$21,$I$4:$I$21,节奏总纲!AD351))&gt;$I$21,$I$21,INT(求节点($J$4:$J$21,$I$4:$I$21,节奏总纲!AD351)))</f>
        <v>18</v>
      </c>
      <c r="Z351" s="37">
        <f>IF(INT(求节点($J$4:$J$21,$I$4:$I$21,节奏总纲!AE351))&gt;$I$21,$I$21,INT(求节点($J$4:$J$21,$I$4:$I$21,节奏总纲!AE351)))</f>
        <v>18</v>
      </c>
      <c r="AA351" s="37">
        <f>IF(INT(求节点($J$4:$J$21,$I$4:$I$21,节奏总纲!AF351))&gt;$I$21,$I$21,INT(求节点($J$4:$J$21,$I$4:$I$21,节奏总纲!AF351)))</f>
        <v>18</v>
      </c>
      <c r="AB351" s="37">
        <f>IF(INT(求节点($J$4:$J$21,$I$4:$I$21,节奏总纲!AG351))&gt;$I$21,$I$21,INT(求节点($J$4:$J$21,$I$4:$I$21,节奏总纲!AG351)))</f>
        <v>18</v>
      </c>
      <c r="AC351" s="37">
        <f>IF(INT(求节点($J$4:$J$21,$I$4:$I$21,节奏总纲!AH351))&gt;$I$21,$I$21,INT(求节点($J$4:$J$21,$I$4:$I$21,节奏总纲!AH351)))</f>
        <v>18</v>
      </c>
      <c r="AD351" s="56">
        <f>('[2]功能-行军令'!F$7+'[2]功能-行军令'!F$14+24*60/'[2]功能-行军令'!$F$18)*'[2]功能-行军令'!$AJ$7</f>
        <v>27.599999999999998</v>
      </c>
      <c r="AE351" s="56">
        <f>('[2]功能-行军令'!G$7+'[2]功能-行军令'!G$14+24*60/'[2]功能-行军令'!$F$18)*'[2]功能-行军令'!$AJ$7</f>
        <v>40.199999999999996</v>
      </c>
      <c r="AF351" s="56">
        <f>('[2]功能-行军令'!H$7+'[2]功能-行军令'!H$14+24*60/'[2]功能-行军令'!$F$18)*'[2]功能-行军令'!$AJ$7</f>
        <v>54.6</v>
      </c>
      <c r="AG351" s="56">
        <f>('[2]功能-行军令'!I$7+'[2]功能-行军令'!I$14+24*60/'[2]功能-行军令'!$F$18)*'[2]功能-行军令'!$AJ$7</f>
        <v>61.8</v>
      </c>
      <c r="AH351" s="56">
        <f>('[2]功能-行军令'!J$7+'[2]功能-行军令'!J$14+24*60/'[2]功能-行军令'!$F$18)*'[2]功能-行军令'!$AJ$7</f>
        <v>61.8</v>
      </c>
      <c r="AI351" s="56"/>
      <c r="AK351" s="56"/>
      <c r="AL351" s="56">
        <v>348</v>
      </c>
      <c r="AM351" s="28">
        <f t="shared" ca="1" si="316"/>
        <v>3.8044480654195123</v>
      </c>
      <c r="AN351" s="28">
        <f t="shared" ca="1" si="316"/>
        <v>2.0607427021022353</v>
      </c>
      <c r="AO351" s="28">
        <f t="shared" ca="1" si="316"/>
        <v>1.3015217065908857</v>
      </c>
      <c r="AP351" s="28">
        <f t="shared" ca="1" si="316"/>
        <v>0.89923317909915712</v>
      </c>
      <c r="AQ351" s="28">
        <f t="shared" ca="1" si="316"/>
        <v>0.7913251976072585</v>
      </c>
      <c r="AR351" s="28">
        <f t="shared" ca="1" si="316"/>
        <v>0.7913251976072585</v>
      </c>
      <c r="AS351" s="28">
        <f t="shared" ca="1" si="316"/>
        <v>0.7913251976072585</v>
      </c>
      <c r="AT351" s="28">
        <f t="shared" ca="1" si="316"/>
        <v>0.7913251976072585</v>
      </c>
      <c r="AU351" s="28">
        <f t="shared" ca="1" si="293"/>
        <v>0.7913251976072585</v>
      </c>
      <c r="AV351" s="28">
        <f t="shared" ca="1" si="317"/>
        <v>0.7913251976072585</v>
      </c>
      <c r="AW351" s="28">
        <f t="shared" ca="1" si="317"/>
        <v>0.7913251976072585</v>
      </c>
      <c r="AX351" s="28">
        <f t="shared" ca="1" si="317"/>
        <v>1.582650395214517</v>
      </c>
      <c r="AY351" s="28">
        <f t="shared" ca="1" si="317"/>
        <v>2.3739755928217763</v>
      </c>
      <c r="AZ351" s="28">
        <f t="shared" ca="1" si="317"/>
        <v>3.9566259880362931</v>
      </c>
      <c r="BA351" s="28">
        <f t="shared" ca="1" si="302"/>
        <v>7.9132519760725861</v>
      </c>
      <c r="BB351" s="28">
        <f t="shared" ca="1" si="302"/>
        <v>15.826503952145172</v>
      </c>
      <c r="BC351" s="28">
        <f t="shared" ca="1" si="302"/>
        <v>31.653007904290344</v>
      </c>
      <c r="BD351" s="28">
        <f t="shared" ca="1" si="302"/>
        <v>63.306015808580689</v>
      </c>
      <c r="BE351" s="28"/>
      <c r="BF351" s="28">
        <f t="shared" ca="1" si="295"/>
        <v>140.21725365362397</v>
      </c>
      <c r="BG351" s="28"/>
      <c r="BI351" s="28"/>
      <c r="BJ351" s="28"/>
      <c r="BK351" s="28"/>
      <c r="BL351" s="56">
        <v>348</v>
      </c>
      <c r="BM351" s="56">
        <f t="shared" ca="1" si="311"/>
        <v>3.21922785211247</v>
      </c>
      <c r="BN351" s="56">
        <f t="shared" ca="1" si="311"/>
        <v>1.7437484198942546</v>
      </c>
      <c r="BO351" s="56">
        <f t="shared" ca="1" si="311"/>
        <v>1.1013147915121608</v>
      </c>
      <c r="BP351" s="56">
        <f t="shared" ca="1" si="311"/>
        <v>0.76090840140840188</v>
      </c>
      <c r="BQ351" s="56">
        <f t="shared" ca="1" si="311"/>
        <v>0.66959939323939377</v>
      </c>
      <c r="BR351" s="56">
        <f t="shared" ca="1" si="311"/>
        <v>0.66959939323939377</v>
      </c>
      <c r="BS351" s="56">
        <f t="shared" ca="1" si="311"/>
        <v>0.66959939323939377</v>
      </c>
      <c r="BT351" s="56">
        <f t="shared" ca="1" si="311"/>
        <v>0.66959939323939377</v>
      </c>
      <c r="BU351" s="56">
        <f t="shared" ca="1" si="311"/>
        <v>0.66959939323939377</v>
      </c>
      <c r="BV351" s="56">
        <f t="shared" ca="1" si="311"/>
        <v>0.66959939323939377</v>
      </c>
      <c r="BW351" s="56">
        <f t="shared" ca="1" si="311"/>
        <v>0.66959939323939377</v>
      </c>
      <c r="BX351" s="56">
        <f t="shared" ca="1" si="311"/>
        <v>1.3391987864787875</v>
      </c>
      <c r="BY351" s="56">
        <f t="shared" ca="1" si="311"/>
        <v>2.0087981797181813</v>
      </c>
      <c r="BZ351" s="56">
        <f t="shared" ca="1" si="311"/>
        <v>3.3479969661969693</v>
      </c>
      <c r="CA351" s="82">
        <f t="shared" ca="1" si="303"/>
        <v>6.6959939323939386</v>
      </c>
      <c r="CB351" s="82">
        <f t="shared" ca="1" si="303"/>
        <v>13.391987864787877</v>
      </c>
      <c r="CC351" s="82">
        <f t="shared" ca="1" si="303"/>
        <v>26.783975729575754</v>
      </c>
      <c r="CD351" s="82">
        <f t="shared" ca="1" si="303"/>
        <v>53.567951459151509</v>
      </c>
      <c r="CE351" s="56">
        <f t="shared" ca="1" si="312"/>
        <v>0.33354737153678282</v>
      </c>
      <c r="CF351" s="56">
        <f t="shared" ca="1" si="312"/>
        <v>0.18067149291575735</v>
      </c>
      <c r="CG351" s="56">
        <f t="shared" ca="1" si="312"/>
        <v>0.11410831131521516</v>
      </c>
      <c r="CH351" s="56">
        <f t="shared" ca="1" si="312"/>
        <v>7.8838469635966829E-2</v>
      </c>
      <c r="CI351" s="56">
        <f t="shared" ca="1" si="312"/>
        <v>6.937785327965082E-2</v>
      </c>
      <c r="CJ351" s="56">
        <f t="shared" ca="1" si="312"/>
        <v>6.937785327965082E-2</v>
      </c>
      <c r="CK351" s="56">
        <f t="shared" ca="1" si="312"/>
        <v>6.937785327965082E-2</v>
      </c>
      <c r="CL351" s="56">
        <f t="shared" ca="1" si="312"/>
        <v>6.937785327965082E-2</v>
      </c>
      <c r="CM351" s="56">
        <f t="shared" ca="1" si="312"/>
        <v>6.937785327965082E-2</v>
      </c>
      <c r="CN351" s="56">
        <f t="shared" ca="1" si="312"/>
        <v>6.937785327965082E-2</v>
      </c>
      <c r="CO351" s="56">
        <f t="shared" ca="1" si="312"/>
        <v>6.937785327965082E-2</v>
      </c>
      <c r="CP351" s="56">
        <f t="shared" ca="1" si="312"/>
        <v>0.13875570655930164</v>
      </c>
      <c r="CQ351" s="56">
        <f t="shared" ca="1" si="312"/>
        <v>0.20813355983895246</v>
      </c>
      <c r="CR351" s="56">
        <f t="shared" ca="1" si="312"/>
        <v>0.34688926639825413</v>
      </c>
      <c r="CS351" s="82">
        <f t="shared" ca="1" si="304"/>
        <v>0.69377853279650825</v>
      </c>
      <c r="CT351" s="82">
        <f t="shared" ca="1" si="304"/>
        <v>1.3875570655930165</v>
      </c>
      <c r="CU351" s="82">
        <f t="shared" ca="1" si="304"/>
        <v>2.775114131186033</v>
      </c>
      <c r="CV351" s="82">
        <f t="shared" ca="1" si="304"/>
        <v>5.550228262372066</v>
      </c>
      <c r="CW351" s="56">
        <f t="shared" ca="1" si="313"/>
        <v>0.18086201738364369</v>
      </c>
      <c r="CX351" s="56">
        <f t="shared" ca="1" si="313"/>
        <v>9.7966926082806993E-2</v>
      </c>
      <c r="CY351" s="56">
        <f t="shared" ca="1" si="313"/>
        <v>6.1873848052299153E-2</v>
      </c>
      <c r="CZ351" s="56">
        <f t="shared" ca="1" si="313"/>
        <v>4.2749204108861225E-2</v>
      </c>
      <c r="DA351" s="56">
        <f t="shared" ca="1" si="313"/>
        <v>3.7619299615797887E-2</v>
      </c>
      <c r="DB351" s="56">
        <f t="shared" ca="1" si="313"/>
        <v>3.7619299615797887E-2</v>
      </c>
      <c r="DC351" s="56">
        <f t="shared" ca="1" si="313"/>
        <v>3.7619299615797887E-2</v>
      </c>
      <c r="DD351" s="56">
        <f t="shared" ca="1" si="313"/>
        <v>3.7619299615797887E-2</v>
      </c>
      <c r="DE351" s="56">
        <f t="shared" ca="1" si="313"/>
        <v>3.7619299615797887E-2</v>
      </c>
      <c r="DF351" s="56">
        <f t="shared" ca="1" si="313"/>
        <v>3.7619299615797887E-2</v>
      </c>
      <c r="DG351" s="56">
        <f t="shared" ca="1" si="313"/>
        <v>3.7619299615797887E-2</v>
      </c>
      <c r="DH351" s="56">
        <f t="shared" ca="1" si="313"/>
        <v>7.5238599231595774E-2</v>
      </c>
      <c r="DI351" s="56">
        <f t="shared" ca="1" si="313"/>
        <v>0.11285789884739364</v>
      </c>
      <c r="DJ351" s="56">
        <f t="shared" ca="1" si="313"/>
        <v>0.18809649807898945</v>
      </c>
      <c r="DK351" s="82">
        <f t="shared" ca="1" si="305"/>
        <v>0.37619299615797891</v>
      </c>
      <c r="DL351" s="82">
        <f t="shared" ca="1" si="305"/>
        <v>0.75238599231595782</v>
      </c>
      <c r="DM351" s="82">
        <f t="shared" ca="1" si="305"/>
        <v>1.5047719846319156</v>
      </c>
      <c r="DN351" s="82">
        <f t="shared" ca="1" si="305"/>
        <v>3.0095439692638313</v>
      </c>
      <c r="DO351" s="56">
        <f t="shared" ca="1" si="314"/>
        <v>5.4920058977398475E-2</v>
      </c>
      <c r="DP351" s="56">
        <f t="shared" ca="1" si="314"/>
        <v>2.9748365279424174E-2</v>
      </c>
      <c r="DQ351" s="56">
        <f t="shared" ca="1" si="314"/>
        <v>1.8788441229110005E-2</v>
      </c>
      <c r="DR351" s="56">
        <f t="shared" ca="1" si="314"/>
        <v>1.2981104849203274E-2</v>
      </c>
      <c r="DS351" s="56">
        <f t="shared" ca="1" si="314"/>
        <v>1.1423372267298882E-2</v>
      </c>
      <c r="DT351" s="56">
        <f t="shared" ca="1" si="314"/>
        <v>1.1423372267298882E-2</v>
      </c>
      <c r="DU351" s="56">
        <f t="shared" ca="1" si="314"/>
        <v>1.1423372267298882E-2</v>
      </c>
      <c r="DV351" s="56">
        <f t="shared" ca="1" si="314"/>
        <v>1.1423372267298882E-2</v>
      </c>
      <c r="DW351" s="56">
        <f t="shared" ca="1" si="314"/>
        <v>1.1423372267298882E-2</v>
      </c>
      <c r="DX351" s="56">
        <f t="shared" ca="1" si="314"/>
        <v>1.1423372267298882E-2</v>
      </c>
      <c r="DY351" s="56">
        <f t="shared" ca="1" si="314"/>
        <v>1.1423372267298882E-2</v>
      </c>
      <c r="DZ351" s="56">
        <f t="shared" ca="1" si="314"/>
        <v>2.2846744534597764E-2</v>
      </c>
      <c r="EA351" s="56">
        <f t="shared" ca="1" si="314"/>
        <v>3.4270116801896643E-2</v>
      </c>
      <c r="EB351" s="56">
        <f t="shared" ca="1" si="314"/>
        <v>5.71168613364944E-2</v>
      </c>
      <c r="EC351" s="82">
        <f t="shared" ca="1" si="309"/>
        <v>0.1142337226729888</v>
      </c>
      <c r="ED351" s="82">
        <f t="shared" ca="1" si="309"/>
        <v>0.2284674453459776</v>
      </c>
      <c r="EE351" s="82">
        <f t="shared" ca="1" si="309"/>
        <v>0.4569348906919552</v>
      </c>
      <c r="EF351" s="82">
        <f t="shared" ca="1" si="306"/>
        <v>0.9138697813839104</v>
      </c>
      <c r="EG351" s="56">
        <f t="shared" ca="1" si="315"/>
        <v>1.5890765409217029E-2</v>
      </c>
      <c r="EH351" s="56">
        <f t="shared" ca="1" si="315"/>
        <v>8.6074979299925573E-3</v>
      </c>
      <c r="EI351" s="56">
        <f t="shared" ca="1" si="315"/>
        <v>5.4363144821005628E-3</v>
      </c>
      <c r="EJ351" s="56">
        <f t="shared" ca="1" si="315"/>
        <v>3.7559990967240245E-3</v>
      </c>
      <c r="EK351" s="56">
        <f t="shared" ca="1" si="315"/>
        <v>3.305279205117142E-3</v>
      </c>
      <c r="EL351" s="56">
        <f t="shared" ca="1" si="315"/>
        <v>3.305279205117142E-3</v>
      </c>
      <c r="EM351" s="56">
        <f t="shared" ca="1" si="315"/>
        <v>3.305279205117142E-3</v>
      </c>
      <c r="EN351" s="56">
        <f t="shared" ca="1" si="315"/>
        <v>3.305279205117142E-3</v>
      </c>
      <c r="EO351" s="56">
        <f t="shared" ca="1" si="315"/>
        <v>3.305279205117142E-3</v>
      </c>
      <c r="EP351" s="56">
        <f t="shared" ca="1" si="315"/>
        <v>3.305279205117142E-3</v>
      </c>
      <c r="EQ351" s="56">
        <f t="shared" ca="1" si="315"/>
        <v>3.305279205117142E-3</v>
      </c>
      <c r="ER351" s="56">
        <f t="shared" ca="1" si="315"/>
        <v>6.6105584102342839E-3</v>
      </c>
      <c r="ES351" s="56">
        <f t="shared" ca="1" si="315"/>
        <v>9.9158376153514263E-3</v>
      </c>
      <c r="ET351" s="56">
        <f t="shared" ca="1" si="315"/>
        <v>1.6526396025585713E-2</v>
      </c>
      <c r="EU351" s="82">
        <f t="shared" ca="1" si="310"/>
        <v>3.3052792051171426E-2</v>
      </c>
      <c r="EV351" s="82">
        <f t="shared" ca="1" si="310"/>
        <v>6.6105584102342851E-2</v>
      </c>
      <c r="EW351" s="82">
        <f t="shared" ca="1" si="310"/>
        <v>0.1322111682046857</v>
      </c>
      <c r="EX351" s="82">
        <f t="shared" ca="1" si="307"/>
        <v>0.26442233640937141</v>
      </c>
    </row>
    <row r="352" spans="19:154" x14ac:dyDescent="0.15">
      <c r="S352" s="56">
        <v>349</v>
      </c>
      <c r="T352" s="40">
        <f>引用信息!W371</f>
        <v>75.317767209482497</v>
      </c>
      <c r="U352" s="40">
        <f>引用信息!X371</f>
        <v>5.3577972132972294</v>
      </c>
      <c r="V352" s="40">
        <f>引用信息!Y371</f>
        <v>2.1389938236562487</v>
      </c>
      <c r="W352" s="40">
        <f>引用信息!Z371</f>
        <v>0.57384859457492865</v>
      </c>
      <c r="X352" s="40">
        <f>引用信息!AA371</f>
        <v>0.16603939556131628</v>
      </c>
      <c r="Y352" s="37">
        <f>IF(INT(求节点($J$4:$J$21,$I$4:$I$21,节奏总纲!AD352))&gt;$I$21,$I$21,INT(求节点($J$4:$J$21,$I$4:$I$21,节奏总纲!AD352)))</f>
        <v>18</v>
      </c>
      <c r="Z352" s="37">
        <f>IF(INT(求节点($J$4:$J$21,$I$4:$I$21,节奏总纲!AE352))&gt;$I$21,$I$21,INT(求节点($J$4:$J$21,$I$4:$I$21,节奏总纲!AE352)))</f>
        <v>18</v>
      </c>
      <c r="AA352" s="37">
        <f>IF(INT(求节点($J$4:$J$21,$I$4:$I$21,节奏总纲!AF352))&gt;$I$21,$I$21,INT(求节点($J$4:$J$21,$I$4:$I$21,节奏总纲!AF352)))</f>
        <v>18</v>
      </c>
      <c r="AB352" s="37">
        <f>IF(INT(求节点($J$4:$J$21,$I$4:$I$21,节奏总纲!AG352))&gt;$I$21,$I$21,INT(求节点($J$4:$J$21,$I$4:$I$21,节奏总纲!AG352)))</f>
        <v>18</v>
      </c>
      <c r="AC352" s="37">
        <f>IF(INT(求节点($J$4:$J$21,$I$4:$I$21,节奏总纲!AH352))&gt;$I$21,$I$21,INT(求节点($J$4:$J$21,$I$4:$I$21,节奏总纲!AH352)))</f>
        <v>18</v>
      </c>
      <c r="AD352" s="56">
        <f>('[2]功能-行军令'!F$7+'[2]功能-行军令'!F$14+24*60/'[2]功能-行军令'!$F$18)*'[2]功能-行军令'!$AJ$7</f>
        <v>27.599999999999998</v>
      </c>
      <c r="AE352" s="56">
        <f>('[2]功能-行军令'!G$7+'[2]功能-行军令'!G$14+24*60/'[2]功能-行军令'!$F$18)*'[2]功能-行军令'!$AJ$7</f>
        <v>40.199999999999996</v>
      </c>
      <c r="AF352" s="56">
        <f>('[2]功能-行军令'!H$7+'[2]功能-行军令'!H$14+24*60/'[2]功能-行军令'!$F$18)*'[2]功能-行军令'!$AJ$7</f>
        <v>54.6</v>
      </c>
      <c r="AG352" s="56">
        <f>('[2]功能-行军令'!I$7+'[2]功能-行军令'!I$14+24*60/'[2]功能-行军令'!$F$18)*'[2]功能-行军令'!$AJ$7</f>
        <v>61.8</v>
      </c>
      <c r="AH352" s="56">
        <f>('[2]功能-行军令'!J$7+'[2]功能-行军令'!J$14+24*60/'[2]功能-行军令'!$F$18)*'[2]功能-行军令'!$AJ$7</f>
        <v>61.8</v>
      </c>
      <c r="AI352" s="56"/>
      <c r="AK352" s="56"/>
      <c r="AL352" s="56">
        <v>349</v>
      </c>
      <c r="AM352" s="28">
        <f ca="1">SUMIF($BM$3:$EX$3,AM$3,$BM352:$EX352)</f>
        <v>3.7794891746435639</v>
      </c>
      <c r="AN352" s="28">
        <f ca="1">SUMIF($BM$3:$EX$3,AN$3,$BM352:$EX352)</f>
        <v>2.0472233029319304</v>
      </c>
      <c r="AO352" s="28">
        <f ca="1">SUMIF($BM$3:$EX$3,AO$3,$BM352:$EX352)</f>
        <v>1.2929831386938506</v>
      </c>
      <c r="AP352" s="28">
        <f t="shared" ref="AP352:AU363" ca="1" si="318">SUMIF($BM$3:$EX$3,AP$3,$BM352:$EX352)</f>
        <v>0.89333380491575143</v>
      </c>
      <c r="AQ352" s="28">
        <f t="shared" ca="1" si="318"/>
        <v>0.78613374832586125</v>
      </c>
      <c r="AR352" s="28">
        <f t="shared" ca="1" si="318"/>
        <v>0.78613374832586125</v>
      </c>
      <c r="AS352" s="28">
        <f t="shared" ca="1" si="318"/>
        <v>0.78613374832586125</v>
      </c>
      <c r="AT352" s="28">
        <f t="shared" ca="1" si="318"/>
        <v>0.78613374832586125</v>
      </c>
      <c r="AU352" s="28">
        <f t="shared" ca="1" si="318"/>
        <v>0.78613374832586125</v>
      </c>
      <c r="AV352" s="28">
        <f t="shared" ca="1" si="317"/>
        <v>0.78613374832586125</v>
      </c>
      <c r="AW352" s="28">
        <f t="shared" ca="1" si="317"/>
        <v>0.78613374832586125</v>
      </c>
      <c r="AX352" s="28">
        <f t="shared" ca="1" si="317"/>
        <v>1.5722674966517225</v>
      </c>
      <c r="AY352" s="28">
        <f t="shared" ca="1" si="317"/>
        <v>2.3584012449775837</v>
      </c>
      <c r="AZ352" s="28">
        <f t="shared" ca="1" si="317"/>
        <v>3.9306687416293067</v>
      </c>
      <c r="BA352" s="28">
        <f t="shared" ca="1" si="302"/>
        <v>7.8613374832586134</v>
      </c>
      <c r="BB352" s="28">
        <f t="shared" ca="1" si="302"/>
        <v>15.722674966517227</v>
      </c>
      <c r="BC352" s="28">
        <f t="shared" ca="1" si="302"/>
        <v>31.445349933034453</v>
      </c>
      <c r="BD352" s="28">
        <f t="shared" ca="1" si="302"/>
        <v>62.890699866068907</v>
      </c>
      <c r="BE352" s="28"/>
      <c r="BF352" s="28">
        <f t="shared" ca="1" si="295"/>
        <v>139.29736539160393</v>
      </c>
      <c r="BG352" s="28"/>
      <c r="BI352" s="28"/>
      <c r="BJ352" s="28"/>
      <c r="BK352" s="28"/>
      <c r="BL352" s="56">
        <v>349</v>
      </c>
      <c r="BM352" s="56">
        <f t="shared" ca="1" si="311"/>
        <v>3.1981082692026415</v>
      </c>
      <c r="BN352" s="56">
        <f t="shared" ca="1" si="311"/>
        <v>1.7323086458180974</v>
      </c>
      <c r="BO352" s="56">
        <f t="shared" ca="1" si="311"/>
        <v>1.0940896710430088</v>
      </c>
      <c r="BP352" s="56">
        <f t="shared" ca="1" si="311"/>
        <v>0.75591649999335153</v>
      </c>
      <c r="BQ352" s="56">
        <f t="shared" ca="1" si="311"/>
        <v>0.66520651999414937</v>
      </c>
      <c r="BR352" s="56">
        <f t="shared" ca="1" si="311"/>
        <v>0.66520651999414937</v>
      </c>
      <c r="BS352" s="56">
        <f t="shared" ca="1" si="311"/>
        <v>0.66520651999414937</v>
      </c>
      <c r="BT352" s="56">
        <f t="shared" ca="1" si="311"/>
        <v>0.66520651999414937</v>
      </c>
      <c r="BU352" s="56">
        <f t="shared" ca="1" si="311"/>
        <v>0.66520651999414937</v>
      </c>
      <c r="BV352" s="56">
        <f t="shared" ca="1" si="311"/>
        <v>0.66520651999414937</v>
      </c>
      <c r="BW352" s="56">
        <f t="shared" ca="1" si="311"/>
        <v>0.66520651999414937</v>
      </c>
      <c r="BX352" s="56">
        <f t="shared" ca="1" si="311"/>
        <v>1.3304130399882987</v>
      </c>
      <c r="BY352" s="56">
        <f t="shared" ca="1" si="311"/>
        <v>1.995619559982448</v>
      </c>
      <c r="BZ352" s="56">
        <f t="shared" ca="1" si="311"/>
        <v>3.326032599970747</v>
      </c>
      <c r="CA352" s="82">
        <f t="shared" ca="1" si="303"/>
        <v>6.6520651999414939</v>
      </c>
      <c r="CB352" s="82">
        <f t="shared" ca="1" si="303"/>
        <v>13.304130399882988</v>
      </c>
      <c r="CC352" s="82">
        <f t="shared" ca="1" si="303"/>
        <v>26.608260799765976</v>
      </c>
      <c r="CD352" s="82">
        <f t="shared" ca="1" si="303"/>
        <v>53.216521599531951</v>
      </c>
      <c r="CE352" s="56">
        <f t="shared" ca="1" si="312"/>
        <v>0.33135915073007471</v>
      </c>
      <c r="CF352" s="56">
        <f t="shared" ca="1" si="312"/>
        <v>0.17948620664545714</v>
      </c>
      <c r="CG352" s="56">
        <f t="shared" ca="1" si="312"/>
        <v>0.11335970946028873</v>
      </c>
      <c r="CH352" s="56">
        <f t="shared" ca="1" si="312"/>
        <v>7.8321253808926752E-2</v>
      </c>
      <c r="CI352" s="56">
        <f t="shared" ca="1" si="312"/>
        <v>6.8922703351855547E-2</v>
      </c>
      <c r="CJ352" s="56">
        <f t="shared" ca="1" si="312"/>
        <v>6.8922703351855547E-2</v>
      </c>
      <c r="CK352" s="56">
        <f t="shared" ca="1" si="312"/>
        <v>6.8922703351855547E-2</v>
      </c>
      <c r="CL352" s="56">
        <f t="shared" ca="1" si="312"/>
        <v>6.8922703351855547E-2</v>
      </c>
      <c r="CM352" s="56">
        <f t="shared" ca="1" si="312"/>
        <v>6.8922703351855547E-2</v>
      </c>
      <c r="CN352" s="56">
        <f t="shared" ca="1" si="312"/>
        <v>6.8922703351855547E-2</v>
      </c>
      <c r="CO352" s="56">
        <f t="shared" ca="1" si="312"/>
        <v>6.8922703351855547E-2</v>
      </c>
      <c r="CP352" s="56">
        <f t="shared" ca="1" si="312"/>
        <v>0.13784540670371109</v>
      </c>
      <c r="CQ352" s="56">
        <f t="shared" ca="1" si="312"/>
        <v>0.20676811005556664</v>
      </c>
      <c r="CR352" s="56">
        <f t="shared" ca="1" si="312"/>
        <v>0.34461351675927776</v>
      </c>
      <c r="CS352" s="82">
        <f t="shared" ca="1" si="304"/>
        <v>0.68922703351855552</v>
      </c>
      <c r="CT352" s="82">
        <f t="shared" ca="1" si="304"/>
        <v>1.378454067037111</v>
      </c>
      <c r="CU352" s="82">
        <f t="shared" ca="1" si="304"/>
        <v>2.7569081340742221</v>
      </c>
      <c r="CV352" s="82">
        <f t="shared" ca="1" si="304"/>
        <v>5.5138162681484442</v>
      </c>
      <c r="CW352" s="56">
        <f t="shared" ca="1" si="313"/>
        <v>0.17967548118712487</v>
      </c>
      <c r="CX352" s="56">
        <f t="shared" ca="1" si="313"/>
        <v>9.7324218976359303E-2</v>
      </c>
      <c r="CY352" s="56">
        <f t="shared" ca="1" si="313"/>
        <v>6.146792777454272E-2</v>
      </c>
      <c r="CZ352" s="56">
        <f t="shared" ca="1" si="313"/>
        <v>4.2468750098774967E-2</v>
      </c>
      <c r="DA352" s="56">
        <f t="shared" ca="1" si="313"/>
        <v>3.7372500086921973E-2</v>
      </c>
      <c r="DB352" s="56">
        <f t="shared" ca="1" si="313"/>
        <v>3.7372500086921973E-2</v>
      </c>
      <c r="DC352" s="56">
        <f t="shared" ca="1" si="313"/>
        <v>3.7372500086921973E-2</v>
      </c>
      <c r="DD352" s="56">
        <f t="shared" ca="1" si="313"/>
        <v>3.7372500086921973E-2</v>
      </c>
      <c r="DE352" s="56">
        <f t="shared" ca="1" si="313"/>
        <v>3.7372500086921973E-2</v>
      </c>
      <c r="DF352" s="56">
        <f t="shared" ca="1" si="313"/>
        <v>3.7372500086921973E-2</v>
      </c>
      <c r="DG352" s="56">
        <f t="shared" ca="1" si="313"/>
        <v>3.7372500086921973E-2</v>
      </c>
      <c r="DH352" s="56">
        <f t="shared" ca="1" si="313"/>
        <v>7.4745000173843945E-2</v>
      </c>
      <c r="DI352" s="56">
        <f t="shared" ca="1" si="313"/>
        <v>0.11211750026076592</v>
      </c>
      <c r="DJ352" s="56">
        <f t="shared" ca="1" si="313"/>
        <v>0.18686250043460989</v>
      </c>
      <c r="DK352" s="82">
        <f t="shared" ca="1" si="305"/>
        <v>0.37372500086921978</v>
      </c>
      <c r="DL352" s="82">
        <f t="shared" ca="1" si="305"/>
        <v>0.74745000173843956</v>
      </c>
      <c r="DM352" s="82">
        <f t="shared" ca="1" si="305"/>
        <v>1.4949000034768791</v>
      </c>
      <c r="DN352" s="82">
        <f t="shared" ca="1" si="305"/>
        <v>2.9898000069537582</v>
      </c>
      <c r="DO352" s="56">
        <f t="shared" ca="1" si="314"/>
        <v>5.4559758684200904E-2</v>
      </c>
      <c r="DP352" s="56">
        <f t="shared" ca="1" si="314"/>
        <v>2.9553202620608825E-2</v>
      </c>
      <c r="DQ352" s="56">
        <f t="shared" ca="1" si="314"/>
        <v>1.8665180602489784E-2</v>
      </c>
      <c r="DR352" s="56">
        <f t="shared" ca="1" si="314"/>
        <v>1.2895942961720213E-2</v>
      </c>
      <c r="DS352" s="56">
        <f t="shared" ca="1" si="314"/>
        <v>1.1348429806313788E-2</v>
      </c>
      <c r="DT352" s="56">
        <f t="shared" ca="1" si="314"/>
        <v>1.1348429806313788E-2</v>
      </c>
      <c r="DU352" s="56">
        <f t="shared" ca="1" si="314"/>
        <v>1.1348429806313788E-2</v>
      </c>
      <c r="DV352" s="56">
        <f t="shared" ca="1" si="314"/>
        <v>1.1348429806313788E-2</v>
      </c>
      <c r="DW352" s="56">
        <f t="shared" ca="1" si="314"/>
        <v>1.1348429806313788E-2</v>
      </c>
      <c r="DX352" s="56">
        <f t="shared" ca="1" si="314"/>
        <v>1.1348429806313788E-2</v>
      </c>
      <c r="DY352" s="56">
        <f t="shared" ca="1" si="314"/>
        <v>1.1348429806313788E-2</v>
      </c>
      <c r="DZ352" s="56">
        <f t="shared" ca="1" si="314"/>
        <v>2.2696859612627577E-2</v>
      </c>
      <c r="EA352" s="56">
        <f t="shared" ca="1" si="314"/>
        <v>3.4045289418941367E-2</v>
      </c>
      <c r="EB352" s="56">
        <f t="shared" ca="1" si="314"/>
        <v>5.6742149031568941E-2</v>
      </c>
      <c r="EC352" s="82">
        <f t="shared" ca="1" si="309"/>
        <v>0.11348429806313788</v>
      </c>
      <c r="ED352" s="82">
        <f t="shared" ca="1" si="309"/>
        <v>0.22696859612627576</v>
      </c>
      <c r="EE352" s="82">
        <f t="shared" ca="1" si="309"/>
        <v>0.45393719225255152</v>
      </c>
      <c r="EF352" s="82">
        <f t="shared" ca="1" si="306"/>
        <v>0.90787438450510305</v>
      </c>
      <c r="EG352" s="56">
        <f t="shared" ca="1" si="315"/>
        <v>1.5786514839522071E-2</v>
      </c>
      <c r="EH352" s="56">
        <f t="shared" ca="1" si="315"/>
        <v>8.5510288714077884E-3</v>
      </c>
      <c r="EI352" s="56">
        <f t="shared" ca="1" si="315"/>
        <v>5.4006498135207087E-3</v>
      </c>
      <c r="EJ352" s="56">
        <f t="shared" ca="1" si="315"/>
        <v>3.7313580529779434E-3</v>
      </c>
      <c r="EK352" s="56">
        <f t="shared" ca="1" si="315"/>
        <v>3.2835950866205907E-3</v>
      </c>
      <c r="EL352" s="56">
        <f t="shared" ca="1" si="315"/>
        <v>3.2835950866205907E-3</v>
      </c>
      <c r="EM352" s="56">
        <f t="shared" ca="1" si="315"/>
        <v>3.2835950866205907E-3</v>
      </c>
      <c r="EN352" s="56">
        <f t="shared" ca="1" si="315"/>
        <v>3.2835950866205907E-3</v>
      </c>
      <c r="EO352" s="56">
        <f t="shared" ca="1" si="315"/>
        <v>3.2835950866205907E-3</v>
      </c>
      <c r="EP352" s="56">
        <f t="shared" ca="1" si="315"/>
        <v>3.2835950866205907E-3</v>
      </c>
      <c r="EQ352" s="56">
        <f t="shared" ca="1" si="315"/>
        <v>3.2835950866205907E-3</v>
      </c>
      <c r="ER352" s="56">
        <f t="shared" ca="1" si="315"/>
        <v>6.5671901732411815E-3</v>
      </c>
      <c r="ES352" s="56">
        <f t="shared" ca="1" si="315"/>
        <v>9.8507852598617718E-3</v>
      </c>
      <c r="ET352" s="56">
        <f t="shared" ca="1" si="315"/>
        <v>1.6417975433102954E-2</v>
      </c>
      <c r="EU352" s="82">
        <f t="shared" ca="1" si="310"/>
        <v>3.2835950866205908E-2</v>
      </c>
      <c r="EV352" s="82">
        <f t="shared" ca="1" si="310"/>
        <v>6.5671901732411816E-2</v>
      </c>
      <c r="EW352" s="82">
        <f t="shared" ca="1" si="310"/>
        <v>0.13134380346482363</v>
      </c>
      <c r="EX352" s="82">
        <f t="shared" ca="1" si="307"/>
        <v>0.26268760692964727</v>
      </c>
    </row>
    <row r="353" spans="19:154" x14ac:dyDescent="0.15">
      <c r="S353" s="56">
        <v>350</v>
      </c>
      <c r="T353" s="40">
        <f>引用信息!W372</f>
        <v>74.820385727910434</v>
      </c>
      <c r="U353" s="40">
        <f>引用信息!X372</f>
        <v>5.322415533586776</v>
      </c>
      <c r="V353" s="40">
        <f>引用信息!Y372</f>
        <v>2.1248683927453111</v>
      </c>
      <c r="W353" s="40">
        <f>引用信息!Z372</f>
        <v>0.57005902838433953</v>
      </c>
      <c r="X353" s="40">
        <f>引用信息!AA372</f>
        <v>0.16494290898685476</v>
      </c>
      <c r="Y353" s="37">
        <f>IF(INT(求节点($J$4:$J$21,$I$4:$I$21,节奏总纲!AD353))&gt;$I$21,$I$21,INT(求节点($J$4:$J$21,$I$4:$I$21,节奏总纲!AD353)))</f>
        <v>18</v>
      </c>
      <c r="Z353" s="37">
        <f>IF(INT(求节点($J$4:$J$21,$I$4:$I$21,节奏总纲!AE353))&gt;$I$21,$I$21,INT(求节点($J$4:$J$21,$I$4:$I$21,节奏总纲!AE353)))</f>
        <v>18</v>
      </c>
      <c r="AA353" s="37">
        <f>IF(INT(求节点($J$4:$J$21,$I$4:$I$21,节奏总纲!AF353))&gt;$I$21,$I$21,INT(求节点($J$4:$J$21,$I$4:$I$21,节奏总纲!AF353)))</f>
        <v>18</v>
      </c>
      <c r="AB353" s="37">
        <f>IF(INT(求节点($J$4:$J$21,$I$4:$I$21,节奏总纲!AG353))&gt;$I$21,$I$21,INT(求节点($J$4:$J$21,$I$4:$I$21,节奏总纲!AG353)))</f>
        <v>18</v>
      </c>
      <c r="AC353" s="37">
        <f>IF(INT(求节点($J$4:$J$21,$I$4:$I$21,节奏总纲!AH353))&gt;$I$21,$I$21,INT(求节点($J$4:$J$21,$I$4:$I$21,节奏总纲!AH353)))</f>
        <v>18</v>
      </c>
      <c r="AD353" s="56">
        <f>('[2]功能-行军令'!F$7+'[2]功能-行军令'!F$14+24*60/'[2]功能-行军令'!$F$18)*'[2]功能-行军令'!$AJ$7</f>
        <v>27.599999999999998</v>
      </c>
      <c r="AE353" s="56">
        <f>('[2]功能-行军令'!G$7+'[2]功能-行军令'!G$14+24*60/'[2]功能-行军令'!$F$18)*'[2]功能-行军令'!$AJ$7</f>
        <v>40.199999999999996</v>
      </c>
      <c r="AF353" s="56">
        <f>('[2]功能-行军令'!H$7+'[2]功能-行军令'!H$14+24*60/'[2]功能-行军令'!$F$18)*'[2]功能-行军令'!$AJ$7</f>
        <v>54.6</v>
      </c>
      <c r="AG353" s="56">
        <f>('[2]功能-行军令'!I$7+'[2]功能-行军令'!I$14+24*60/'[2]功能-行军令'!$F$18)*'[2]功能-行军令'!$AJ$7</f>
        <v>61.8</v>
      </c>
      <c r="AH353" s="56">
        <f>('[2]功能-行军令'!J$7+'[2]功能-行军令'!J$14+24*60/'[2]功能-行军令'!$F$18)*'[2]功能-行军令'!$AJ$7</f>
        <v>61.8</v>
      </c>
      <c r="AI353" s="56"/>
      <c r="AK353" s="56"/>
      <c r="AL353" s="56">
        <v>350</v>
      </c>
      <c r="AM353" s="28">
        <f t="shared" ref="AM353:AO363" ca="1" si="319">SUMIF($BM$3:$EX$3,AM$3,$BM353:$EX353)</f>
        <v>3.7545302838676156</v>
      </c>
      <c r="AN353" s="28">
        <f t="shared" ca="1" si="319"/>
        <v>2.0337039037616251</v>
      </c>
      <c r="AO353" s="28">
        <f t="shared" ca="1" si="319"/>
        <v>1.284444570796816</v>
      </c>
      <c r="AP353" s="28">
        <f t="shared" ca="1" si="318"/>
        <v>0.88743443073234529</v>
      </c>
      <c r="AQ353" s="28">
        <f t="shared" ca="1" si="318"/>
        <v>0.78094229904446411</v>
      </c>
      <c r="AR353" s="28">
        <f t="shared" ca="1" si="318"/>
        <v>0.78094229904446411</v>
      </c>
      <c r="AS353" s="28">
        <f t="shared" ca="1" si="318"/>
        <v>0.78094229904446411</v>
      </c>
      <c r="AT353" s="28">
        <f t="shared" ca="1" si="318"/>
        <v>0.78094229904446411</v>
      </c>
      <c r="AU353" s="28">
        <f t="shared" ca="1" si="318"/>
        <v>0.78094229904446411</v>
      </c>
      <c r="AV353" s="28">
        <f t="shared" ca="1" si="317"/>
        <v>0.78094229904446411</v>
      </c>
      <c r="AW353" s="28">
        <f t="shared" ca="1" si="317"/>
        <v>0.78094229904446411</v>
      </c>
      <c r="AX353" s="28">
        <f t="shared" ca="1" si="317"/>
        <v>1.5618845980889282</v>
      </c>
      <c r="AY353" s="28">
        <f t="shared" ca="1" si="317"/>
        <v>2.3428268971333917</v>
      </c>
      <c r="AZ353" s="28">
        <f t="shared" ca="1" si="317"/>
        <v>3.9047114952223203</v>
      </c>
      <c r="BA353" s="28">
        <f t="shared" ca="1" si="302"/>
        <v>7.8094229904446406</v>
      </c>
      <c r="BB353" s="28">
        <f t="shared" ca="1" si="302"/>
        <v>15.618845980889281</v>
      </c>
      <c r="BC353" s="28">
        <f t="shared" ca="1" si="302"/>
        <v>31.237691961778562</v>
      </c>
      <c r="BD353" s="28">
        <f t="shared" ca="1" si="302"/>
        <v>62.475383923557125</v>
      </c>
      <c r="BE353" s="28"/>
      <c r="BF353" s="28">
        <f t="shared" ca="1" si="295"/>
        <v>138.37747712958389</v>
      </c>
      <c r="BG353" s="28"/>
      <c r="BI353" s="28"/>
      <c r="BJ353" s="28"/>
      <c r="BK353" s="28"/>
      <c r="BL353" s="56">
        <v>350</v>
      </c>
      <c r="BM353" s="56">
        <f t="shared" ca="1" si="311"/>
        <v>3.1769886862928121</v>
      </c>
      <c r="BN353" s="56">
        <f t="shared" ca="1" si="311"/>
        <v>1.72086887174194</v>
      </c>
      <c r="BO353" s="56">
        <f t="shared" ca="1" si="311"/>
        <v>1.0868645505738568</v>
      </c>
      <c r="BP353" s="56">
        <f t="shared" ca="1" si="311"/>
        <v>0.75092459857830096</v>
      </c>
      <c r="BQ353" s="56">
        <f t="shared" ca="1" si="311"/>
        <v>0.66081364674890497</v>
      </c>
      <c r="BR353" s="56">
        <f t="shared" ca="1" si="311"/>
        <v>0.66081364674890497</v>
      </c>
      <c r="BS353" s="56">
        <f t="shared" ca="1" si="311"/>
        <v>0.66081364674890497</v>
      </c>
      <c r="BT353" s="56">
        <f t="shared" ca="1" si="311"/>
        <v>0.66081364674890497</v>
      </c>
      <c r="BU353" s="56">
        <f t="shared" ca="1" si="311"/>
        <v>0.66081364674890497</v>
      </c>
      <c r="BV353" s="56">
        <f t="shared" ca="1" si="311"/>
        <v>0.66081364674890497</v>
      </c>
      <c r="BW353" s="56">
        <f t="shared" ca="1" si="311"/>
        <v>0.66081364674890497</v>
      </c>
      <c r="BX353" s="56">
        <f t="shared" ca="1" si="311"/>
        <v>1.3216272934978099</v>
      </c>
      <c r="BY353" s="56">
        <f t="shared" ca="1" si="311"/>
        <v>1.9824409402467147</v>
      </c>
      <c r="BZ353" s="56">
        <f t="shared" ca="1" si="311"/>
        <v>3.3040682337445246</v>
      </c>
      <c r="CA353" s="82">
        <f t="shared" ca="1" si="303"/>
        <v>6.6081364674890493</v>
      </c>
      <c r="CB353" s="82">
        <f t="shared" ca="1" si="303"/>
        <v>13.216272934978099</v>
      </c>
      <c r="CC353" s="82">
        <f t="shared" ca="1" si="303"/>
        <v>26.432545869956197</v>
      </c>
      <c r="CD353" s="82">
        <f t="shared" ca="1" si="303"/>
        <v>52.865091739912394</v>
      </c>
      <c r="CE353" s="56">
        <f t="shared" ca="1" si="312"/>
        <v>0.32917092992336677</v>
      </c>
      <c r="CF353" s="56">
        <f t="shared" ca="1" si="312"/>
        <v>0.17830092037515699</v>
      </c>
      <c r="CG353" s="56">
        <f t="shared" ca="1" si="312"/>
        <v>0.1126111076053623</v>
      </c>
      <c r="CH353" s="56">
        <f t="shared" ca="1" si="312"/>
        <v>7.7804037981886676E-2</v>
      </c>
      <c r="CI353" s="56">
        <f t="shared" ca="1" si="312"/>
        <v>6.8467553424060287E-2</v>
      </c>
      <c r="CJ353" s="56">
        <f t="shared" ca="1" si="312"/>
        <v>6.8467553424060287E-2</v>
      </c>
      <c r="CK353" s="56">
        <f t="shared" ca="1" si="312"/>
        <v>6.8467553424060287E-2</v>
      </c>
      <c r="CL353" s="56">
        <f t="shared" ca="1" si="312"/>
        <v>6.8467553424060287E-2</v>
      </c>
      <c r="CM353" s="56">
        <f t="shared" ca="1" si="312"/>
        <v>6.8467553424060287E-2</v>
      </c>
      <c r="CN353" s="56">
        <f t="shared" ca="1" si="312"/>
        <v>6.8467553424060287E-2</v>
      </c>
      <c r="CO353" s="56">
        <f t="shared" ca="1" si="312"/>
        <v>6.8467553424060287E-2</v>
      </c>
      <c r="CP353" s="56">
        <f t="shared" ca="1" si="312"/>
        <v>0.13693510684812057</v>
      </c>
      <c r="CQ353" s="56">
        <f t="shared" ca="1" si="312"/>
        <v>0.20540266027218082</v>
      </c>
      <c r="CR353" s="56">
        <f t="shared" ca="1" si="312"/>
        <v>0.34233776712030139</v>
      </c>
      <c r="CS353" s="82">
        <f t="shared" ca="1" si="304"/>
        <v>0.68467553424060279</v>
      </c>
      <c r="CT353" s="82">
        <f t="shared" ca="1" si="304"/>
        <v>1.3693510684812056</v>
      </c>
      <c r="CU353" s="82">
        <f t="shared" ca="1" si="304"/>
        <v>2.7387021369624112</v>
      </c>
      <c r="CV353" s="82">
        <f t="shared" ca="1" si="304"/>
        <v>5.4774042739248223</v>
      </c>
      <c r="CW353" s="56">
        <f t="shared" ca="1" si="313"/>
        <v>0.17848894499060614</v>
      </c>
      <c r="CX353" s="56">
        <f t="shared" ca="1" si="313"/>
        <v>9.6681511869911654E-2</v>
      </c>
      <c r="CY353" s="56">
        <f t="shared" ca="1" si="313"/>
        <v>6.1062007496786308E-2</v>
      </c>
      <c r="CZ353" s="56">
        <f t="shared" ca="1" si="313"/>
        <v>4.2188296088688716E-2</v>
      </c>
      <c r="DA353" s="56">
        <f t="shared" ca="1" si="313"/>
        <v>3.7125700558046079E-2</v>
      </c>
      <c r="DB353" s="56">
        <f t="shared" ca="1" si="313"/>
        <v>3.7125700558046079E-2</v>
      </c>
      <c r="DC353" s="56">
        <f t="shared" ca="1" si="313"/>
        <v>3.7125700558046079E-2</v>
      </c>
      <c r="DD353" s="56">
        <f t="shared" ca="1" si="313"/>
        <v>3.7125700558046079E-2</v>
      </c>
      <c r="DE353" s="56">
        <f t="shared" ca="1" si="313"/>
        <v>3.7125700558046079E-2</v>
      </c>
      <c r="DF353" s="56">
        <f t="shared" ca="1" si="313"/>
        <v>3.7125700558046079E-2</v>
      </c>
      <c r="DG353" s="56">
        <f t="shared" ca="1" si="313"/>
        <v>3.7125700558046079E-2</v>
      </c>
      <c r="DH353" s="56">
        <f t="shared" ca="1" si="313"/>
        <v>7.4251401116092158E-2</v>
      </c>
      <c r="DI353" s="56">
        <f t="shared" ca="1" si="313"/>
        <v>0.11137710167413822</v>
      </c>
      <c r="DJ353" s="56">
        <f t="shared" ca="1" si="313"/>
        <v>0.18562850279023041</v>
      </c>
      <c r="DK353" s="82">
        <f t="shared" ca="1" si="305"/>
        <v>0.37125700558046082</v>
      </c>
      <c r="DL353" s="82">
        <f t="shared" ca="1" si="305"/>
        <v>0.74251401116092164</v>
      </c>
      <c r="DM353" s="82">
        <f t="shared" ca="1" si="305"/>
        <v>1.4850280223218433</v>
      </c>
      <c r="DN353" s="82">
        <f t="shared" ca="1" si="305"/>
        <v>2.9700560446436866</v>
      </c>
      <c r="DO353" s="56">
        <f t="shared" ca="1" si="314"/>
        <v>5.4199458391003361E-2</v>
      </c>
      <c r="DP353" s="56">
        <f t="shared" ca="1" si="314"/>
        <v>2.9358039961793484E-2</v>
      </c>
      <c r="DQ353" s="56">
        <f t="shared" ca="1" si="314"/>
        <v>1.854191997586957E-2</v>
      </c>
      <c r="DR353" s="56">
        <f t="shared" ca="1" si="314"/>
        <v>1.2810781074237155E-2</v>
      </c>
      <c r="DS353" s="56">
        <f t="shared" ca="1" si="314"/>
        <v>1.1273487345328698E-2</v>
      </c>
      <c r="DT353" s="56">
        <f t="shared" ca="1" si="314"/>
        <v>1.1273487345328698E-2</v>
      </c>
      <c r="DU353" s="56">
        <f t="shared" ca="1" si="314"/>
        <v>1.1273487345328698E-2</v>
      </c>
      <c r="DV353" s="56">
        <f t="shared" ca="1" si="314"/>
        <v>1.1273487345328698E-2</v>
      </c>
      <c r="DW353" s="56">
        <f t="shared" ca="1" si="314"/>
        <v>1.1273487345328698E-2</v>
      </c>
      <c r="DX353" s="56">
        <f t="shared" ca="1" si="314"/>
        <v>1.1273487345328698E-2</v>
      </c>
      <c r="DY353" s="56">
        <f t="shared" ca="1" si="314"/>
        <v>1.1273487345328698E-2</v>
      </c>
      <c r="DZ353" s="56">
        <f t="shared" ca="1" si="314"/>
        <v>2.2546974690657397E-2</v>
      </c>
      <c r="EA353" s="56">
        <f t="shared" ca="1" si="314"/>
        <v>3.3820462035986092E-2</v>
      </c>
      <c r="EB353" s="56">
        <f t="shared" ca="1" si="314"/>
        <v>5.6367436726643495E-2</v>
      </c>
      <c r="EC353" s="82">
        <f t="shared" ca="1" si="309"/>
        <v>0.11273487345328699</v>
      </c>
      <c r="ED353" s="82">
        <f t="shared" ca="1" si="309"/>
        <v>0.22546974690657398</v>
      </c>
      <c r="EE353" s="82">
        <f t="shared" ca="1" si="309"/>
        <v>0.45093949381314796</v>
      </c>
      <c r="EF353" s="82">
        <f t="shared" ca="1" si="306"/>
        <v>0.90187898762629592</v>
      </c>
      <c r="EG353" s="56">
        <f t="shared" ca="1" si="315"/>
        <v>1.5682264269827113E-2</v>
      </c>
      <c r="EH353" s="56">
        <f t="shared" ca="1" si="315"/>
        <v>8.4945598128230212E-3</v>
      </c>
      <c r="EI353" s="56">
        <f t="shared" ca="1" si="315"/>
        <v>5.3649851449408554E-3</v>
      </c>
      <c r="EJ353" s="56">
        <f t="shared" ca="1" si="315"/>
        <v>3.7067170092318631E-3</v>
      </c>
      <c r="EK353" s="56">
        <f t="shared" ca="1" si="315"/>
        <v>3.2619109681240399E-3</v>
      </c>
      <c r="EL353" s="56">
        <f t="shared" ca="1" si="315"/>
        <v>3.2619109681240399E-3</v>
      </c>
      <c r="EM353" s="56">
        <f t="shared" ca="1" si="315"/>
        <v>3.2619109681240399E-3</v>
      </c>
      <c r="EN353" s="56">
        <f t="shared" ca="1" si="315"/>
        <v>3.2619109681240399E-3</v>
      </c>
      <c r="EO353" s="56">
        <f t="shared" ca="1" si="315"/>
        <v>3.2619109681240399E-3</v>
      </c>
      <c r="EP353" s="56">
        <f t="shared" ca="1" si="315"/>
        <v>3.2619109681240399E-3</v>
      </c>
      <c r="EQ353" s="56">
        <f t="shared" ca="1" si="315"/>
        <v>3.2619109681240399E-3</v>
      </c>
      <c r="ER353" s="56">
        <f t="shared" ca="1" si="315"/>
        <v>6.5238219362480799E-3</v>
      </c>
      <c r="ES353" s="56">
        <f t="shared" ca="1" si="315"/>
        <v>9.7857329043721172E-3</v>
      </c>
      <c r="ET353" s="56">
        <f t="shared" ca="1" si="315"/>
        <v>1.6309554840620202E-2</v>
      </c>
      <c r="EU353" s="82">
        <f t="shared" ca="1" si="310"/>
        <v>3.2619109681240405E-2</v>
      </c>
      <c r="EV353" s="82">
        <f t="shared" ca="1" si="310"/>
        <v>6.5238219362480809E-2</v>
      </c>
      <c r="EW353" s="82">
        <f t="shared" ca="1" si="310"/>
        <v>0.13047643872496162</v>
      </c>
      <c r="EX353" s="82">
        <f t="shared" ca="1" si="307"/>
        <v>0.26095287744992324</v>
      </c>
    </row>
    <row r="354" spans="19:154" x14ac:dyDescent="0.15">
      <c r="S354" s="56">
        <v>351</v>
      </c>
      <c r="T354" s="40">
        <f>引用信息!W373</f>
        <v>74.323004246338385</v>
      </c>
      <c r="U354" s="40">
        <f>引用信息!X373</f>
        <v>5.2870338538763217</v>
      </c>
      <c r="V354" s="40">
        <f>引用信息!Y373</f>
        <v>2.1107429618343736</v>
      </c>
      <c r="W354" s="40">
        <f>引用信息!Z373</f>
        <v>0.56626946219375029</v>
      </c>
      <c r="X354" s="40">
        <f>引用信息!AA373</f>
        <v>0.16384642241239322</v>
      </c>
      <c r="Y354" s="37">
        <f>IF(INT(求节点($J$4:$J$21,$I$4:$I$21,节奏总纲!AD354))&gt;$I$21,$I$21,INT(求节点($J$4:$J$21,$I$4:$I$21,节奏总纲!AD354)))</f>
        <v>18</v>
      </c>
      <c r="Z354" s="37">
        <f>IF(INT(求节点($J$4:$J$21,$I$4:$I$21,节奏总纲!AE354))&gt;$I$21,$I$21,INT(求节点($J$4:$J$21,$I$4:$I$21,节奏总纲!AE354)))</f>
        <v>18</v>
      </c>
      <c r="AA354" s="37">
        <f>IF(INT(求节点($J$4:$J$21,$I$4:$I$21,节奏总纲!AF354))&gt;$I$21,$I$21,INT(求节点($J$4:$J$21,$I$4:$I$21,节奏总纲!AF354)))</f>
        <v>18</v>
      </c>
      <c r="AB354" s="37">
        <f>IF(INT(求节点($J$4:$J$21,$I$4:$I$21,节奏总纲!AG354))&gt;$I$21,$I$21,INT(求节点($J$4:$J$21,$I$4:$I$21,节奏总纲!AG354)))</f>
        <v>18</v>
      </c>
      <c r="AC354" s="37">
        <f>IF(INT(求节点($J$4:$J$21,$I$4:$I$21,节奏总纲!AH354))&gt;$I$21,$I$21,INT(求节点($J$4:$J$21,$I$4:$I$21,节奏总纲!AH354)))</f>
        <v>18</v>
      </c>
      <c r="AD354" s="56">
        <f>('[2]功能-行军令'!F$7+'[2]功能-行军令'!F$14+24*60/'[2]功能-行军令'!$F$18)*'[2]功能-行军令'!$AJ$7</f>
        <v>27.599999999999998</v>
      </c>
      <c r="AE354" s="56">
        <f>('[2]功能-行军令'!G$7+'[2]功能-行军令'!G$14+24*60/'[2]功能-行军令'!$F$18)*'[2]功能-行军令'!$AJ$7</f>
        <v>40.199999999999996</v>
      </c>
      <c r="AF354" s="56">
        <f>('[2]功能-行军令'!H$7+'[2]功能-行军令'!H$14+24*60/'[2]功能-行军令'!$F$18)*'[2]功能-行军令'!$AJ$7</f>
        <v>54.6</v>
      </c>
      <c r="AG354" s="56">
        <f>('[2]功能-行军令'!I$7+'[2]功能-行军令'!I$14+24*60/'[2]功能-行军令'!$F$18)*'[2]功能-行军令'!$AJ$7</f>
        <v>61.8</v>
      </c>
      <c r="AH354" s="56">
        <f>('[2]功能-行军令'!J$7+'[2]功能-行军令'!J$14+24*60/'[2]功能-行军令'!$F$18)*'[2]功能-行军令'!$AJ$7</f>
        <v>61.8</v>
      </c>
      <c r="AI354" s="56"/>
      <c r="AK354" s="56"/>
      <c r="AL354" s="56">
        <v>351</v>
      </c>
      <c r="AM354" s="28">
        <f t="shared" ca="1" si="319"/>
        <v>3.7295713930916676</v>
      </c>
      <c r="AN354" s="28">
        <f t="shared" ca="1" si="319"/>
        <v>2.0201845045913198</v>
      </c>
      <c r="AO354" s="28">
        <f t="shared" ca="1" si="319"/>
        <v>1.2759060028997808</v>
      </c>
      <c r="AP354" s="28">
        <f t="shared" ca="1" si="318"/>
        <v>0.88153505654893949</v>
      </c>
      <c r="AQ354" s="28">
        <f t="shared" ca="1" si="318"/>
        <v>0.77575084976306674</v>
      </c>
      <c r="AR354" s="28">
        <f t="shared" ca="1" si="318"/>
        <v>0.77575084976306674</v>
      </c>
      <c r="AS354" s="28">
        <f t="shared" ca="1" si="318"/>
        <v>0.77575084976306674</v>
      </c>
      <c r="AT354" s="28">
        <f t="shared" ca="1" si="318"/>
        <v>0.77575084976306674</v>
      </c>
      <c r="AU354" s="28">
        <f t="shared" ca="1" si="318"/>
        <v>0.77575084976306674</v>
      </c>
      <c r="AV354" s="28">
        <f t="shared" ca="1" si="317"/>
        <v>0.77575084976306674</v>
      </c>
      <c r="AW354" s="28">
        <f t="shared" ca="1" si="317"/>
        <v>0.77575084976306674</v>
      </c>
      <c r="AX354" s="28">
        <f t="shared" ca="1" si="317"/>
        <v>1.5515016995261335</v>
      </c>
      <c r="AY354" s="28">
        <f t="shared" ca="1" si="317"/>
        <v>2.3272525492892</v>
      </c>
      <c r="AZ354" s="28">
        <f t="shared" ca="1" si="317"/>
        <v>3.8787542488153348</v>
      </c>
      <c r="BA354" s="28">
        <f t="shared" ca="1" si="302"/>
        <v>7.7575084976306696</v>
      </c>
      <c r="BB354" s="28">
        <f t="shared" ca="1" si="302"/>
        <v>15.515016995261339</v>
      </c>
      <c r="BC354" s="28">
        <f t="shared" ca="1" si="302"/>
        <v>31.030033990522679</v>
      </c>
      <c r="BD354" s="28">
        <f t="shared" ca="1" si="302"/>
        <v>62.060067981045357</v>
      </c>
      <c r="BE354" s="28"/>
      <c r="BF354" s="28">
        <f t="shared" ca="1" si="295"/>
        <v>137.45758886756389</v>
      </c>
      <c r="BG354" s="28"/>
      <c r="BI354" s="28"/>
      <c r="BJ354" s="28"/>
      <c r="BK354" s="28"/>
      <c r="BL354" s="56">
        <v>351</v>
      </c>
      <c r="BM354" s="56">
        <f t="shared" ref="BM354:BZ363" ca="1" si="320">IF(OFFSET($X$3,$S354,BM$1)&lt;BM$3,0,
OFFSET($S$3,$S354,BM$1)
*IFERROR(INDEX($K$49:$K$66,OFFSET($X$3,$S354,BM$1)-BM$3+1),0)
*OFFSET($AC$3,$S354,BM$1)
/(INDEX($D$4:$D$21,BM$3)
*INDEX($E$4:$E$21,BM$3)))</f>
        <v>3.1558691033829835</v>
      </c>
      <c r="BN354" s="56">
        <f t="shared" ca="1" si="320"/>
        <v>1.7094290976657829</v>
      </c>
      <c r="BO354" s="56">
        <f t="shared" ca="1" si="320"/>
        <v>1.079639430104705</v>
      </c>
      <c r="BP354" s="56">
        <f t="shared" ca="1" si="320"/>
        <v>0.74593269716325061</v>
      </c>
      <c r="BQ354" s="56">
        <f t="shared" ca="1" si="320"/>
        <v>0.65642077350366057</v>
      </c>
      <c r="BR354" s="56">
        <f t="shared" ca="1" si="320"/>
        <v>0.65642077350366057</v>
      </c>
      <c r="BS354" s="56">
        <f t="shared" ca="1" si="320"/>
        <v>0.65642077350366057</v>
      </c>
      <c r="BT354" s="56">
        <f t="shared" ca="1" si="320"/>
        <v>0.65642077350366057</v>
      </c>
      <c r="BU354" s="56">
        <f t="shared" ca="1" si="320"/>
        <v>0.65642077350366057</v>
      </c>
      <c r="BV354" s="56">
        <f t="shared" ca="1" si="320"/>
        <v>0.65642077350366057</v>
      </c>
      <c r="BW354" s="56">
        <f t="shared" ca="1" si="320"/>
        <v>0.65642077350366057</v>
      </c>
      <c r="BX354" s="56">
        <f t="shared" ca="1" si="320"/>
        <v>1.3128415470073211</v>
      </c>
      <c r="BY354" s="56">
        <f t="shared" ca="1" si="320"/>
        <v>1.9692623205109816</v>
      </c>
      <c r="BZ354" s="56">
        <f t="shared" ca="1" si="320"/>
        <v>3.2821038675183032</v>
      </c>
      <c r="CA354" s="82">
        <f t="shared" ca="1" si="303"/>
        <v>6.5642077350366064</v>
      </c>
      <c r="CB354" s="82">
        <f t="shared" ca="1" si="303"/>
        <v>13.128415470073213</v>
      </c>
      <c r="CC354" s="82">
        <f t="shared" ca="1" si="303"/>
        <v>26.256830940146425</v>
      </c>
      <c r="CD354" s="82">
        <f t="shared" ca="1" si="303"/>
        <v>52.513661880292851</v>
      </c>
      <c r="CE354" s="56">
        <f t="shared" ref="CE354:CR363" ca="1" si="321">IF(OFFSET($X$3,$S354,CE$1)&lt;CE$3,0,
OFFSET($S$3,$S354,CE$1)
*IFERROR(INDEX($K$49:$K$66,OFFSET($X$3,$S354,CE$1)-CE$3+1),0)
*OFFSET($AC$3,$S354,CE$1)
/(INDEX($D$4:$D$21,CE$3)
*INDEX($E$4:$E$21,CE$3)))</f>
        <v>0.32698270911665861</v>
      </c>
      <c r="CF354" s="56">
        <f t="shared" ca="1" si="321"/>
        <v>0.17711563410485676</v>
      </c>
      <c r="CG354" s="56">
        <f t="shared" ca="1" si="321"/>
        <v>0.11186250575043584</v>
      </c>
      <c r="CH354" s="56">
        <f t="shared" ca="1" si="321"/>
        <v>7.7286822154846571E-2</v>
      </c>
      <c r="CI354" s="56">
        <f t="shared" ca="1" si="321"/>
        <v>6.8012403496265E-2</v>
      </c>
      <c r="CJ354" s="56">
        <f t="shared" ca="1" si="321"/>
        <v>6.8012403496265E-2</v>
      </c>
      <c r="CK354" s="56">
        <f t="shared" ca="1" si="321"/>
        <v>6.8012403496265E-2</v>
      </c>
      <c r="CL354" s="56">
        <f t="shared" ca="1" si="321"/>
        <v>6.8012403496265E-2</v>
      </c>
      <c r="CM354" s="56">
        <f t="shared" ca="1" si="321"/>
        <v>6.8012403496265E-2</v>
      </c>
      <c r="CN354" s="56">
        <f t="shared" ca="1" si="321"/>
        <v>6.8012403496265E-2</v>
      </c>
      <c r="CO354" s="56">
        <f t="shared" ca="1" si="321"/>
        <v>6.8012403496265E-2</v>
      </c>
      <c r="CP354" s="56">
        <f t="shared" ca="1" si="321"/>
        <v>0.13602480699253</v>
      </c>
      <c r="CQ354" s="56">
        <f t="shared" ca="1" si="321"/>
        <v>0.20403721048879497</v>
      </c>
      <c r="CR354" s="56">
        <f t="shared" ca="1" si="321"/>
        <v>0.34006201748132497</v>
      </c>
      <c r="CS354" s="82">
        <f t="shared" ca="1" si="304"/>
        <v>0.68012403496264995</v>
      </c>
      <c r="CT354" s="82">
        <f t="shared" ca="1" si="304"/>
        <v>1.3602480699252999</v>
      </c>
      <c r="CU354" s="82">
        <f t="shared" ca="1" si="304"/>
        <v>2.7204961398505998</v>
      </c>
      <c r="CV354" s="82">
        <f t="shared" ca="1" si="304"/>
        <v>5.4409922797011996</v>
      </c>
      <c r="CW354" s="56">
        <f t="shared" ref="CW354:DJ363" ca="1" si="322">IF(OFFSET($X$3,$S354,CW$1)&lt;CW$3,0,
OFFSET($S$3,$S354,CW$1)
*IFERROR(INDEX($K$49:$K$66,OFFSET($X$3,$S354,CW$1)-CW$3+1),0)
*OFFSET($AC$3,$S354,CW$1)
/(INDEX($D$4:$D$21,CW$3)
*INDEX($E$4:$E$21,CW$3)))</f>
        <v>0.1773024087940874</v>
      </c>
      <c r="CX354" s="56">
        <f t="shared" ca="1" si="322"/>
        <v>9.6038804763464006E-2</v>
      </c>
      <c r="CY354" s="56">
        <f t="shared" ca="1" si="322"/>
        <v>6.0656087219029903E-2</v>
      </c>
      <c r="CZ354" s="56">
        <f t="shared" ca="1" si="322"/>
        <v>4.1907842078602472E-2</v>
      </c>
      <c r="DA354" s="56">
        <f t="shared" ca="1" si="322"/>
        <v>3.6878901029170179E-2</v>
      </c>
      <c r="DB354" s="56">
        <f t="shared" ca="1" si="322"/>
        <v>3.6878901029170179E-2</v>
      </c>
      <c r="DC354" s="56">
        <f t="shared" ca="1" si="322"/>
        <v>3.6878901029170179E-2</v>
      </c>
      <c r="DD354" s="56">
        <f t="shared" ca="1" si="322"/>
        <v>3.6878901029170179E-2</v>
      </c>
      <c r="DE354" s="56">
        <f t="shared" ca="1" si="322"/>
        <v>3.6878901029170179E-2</v>
      </c>
      <c r="DF354" s="56">
        <f t="shared" ca="1" si="322"/>
        <v>3.6878901029170179E-2</v>
      </c>
      <c r="DG354" s="56">
        <f t="shared" ca="1" si="322"/>
        <v>3.6878901029170179E-2</v>
      </c>
      <c r="DH354" s="56">
        <f t="shared" ca="1" si="322"/>
        <v>7.3757802058340358E-2</v>
      </c>
      <c r="DI354" s="56">
        <f t="shared" ca="1" si="322"/>
        <v>0.11063670308751053</v>
      </c>
      <c r="DJ354" s="56">
        <f t="shared" ca="1" si="322"/>
        <v>0.1843945051458509</v>
      </c>
      <c r="DK354" s="82">
        <f t="shared" ca="1" si="305"/>
        <v>0.3687890102917018</v>
      </c>
      <c r="DL354" s="82">
        <f t="shared" ca="1" si="305"/>
        <v>0.7375780205834036</v>
      </c>
      <c r="DM354" s="82">
        <f t="shared" ca="1" si="305"/>
        <v>1.4751560411668072</v>
      </c>
      <c r="DN354" s="82">
        <f t="shared" ca="1" si="305"/>
        <v>2.9503120823336144</v>
      </c>
      <c r="DO354" s="56">
        <f t="shared" ref="DO354:EB363" ca="1" si="323">IF(OFFSET($X$3,$S354,DO$1)&lt;DO$3,0,
OFFSET($S$3,$S354,DO$1)
*IFERROR(INDEX($K$49:$K$66,OFFSET($X$3,$S354,DO$1)-DO$3+1),0)
*OFFSET($AC$3,$S354,DO$1)
/(INDEX($D$4:$D$21,DO$3)
*INDEX($E$4:$E$21,DO$3)))</f>
        <v>5.3839158097805803E-2</v>
      </c>
      <c r="DP354" s="56">
        <f t="shared" ca="1" si="323"/>
        <v>2.9162877302978143E-2</v>
      </c>
      <c r="DQ354" s="56">
        <f t="shared" ca="1" si="323"/>
        <v>1.8418659349249352E-2</v>
      </c>
      <c r="DR354" s="56">
        <f t="shared" ca="1" si="323"/>
        <v>1.2725619186754097E-2</v>
      </c>
      <c r="DS354" s="56">
        <f t="shared" ca="1" si="323"/>
        <v>1.1198544884343607E-2</v>
      </c>
      <c r="DT354" s="56">
        <f t="shared" ca="1" si="323"/>
        <v>1.1198544884343607E-2</v>
      </c>
      <c r="DU354" s="56">
        <f t="shared" ca="1" si="323"/>
        <v>1.1198544884343607E-2</v>
      </c>
      <c r="DV354" s="56">
        <f t="shared" ca="1" si="323"/>
        <v>1.1198544884343607E-2</v>
      </c>
      <c r="DW354" s="56">
        <f t="shared" ca="1" si="323"/>
        <v>1.1198544884343607E-2</v>
      </c>
      <c r="DX354" s="56">
        <f t="shared" ca="1" si="323"/>
        <v>1.1198544884343607E-2</v>
      </c>
      <c r="DY354" s="56">
        <f t="shared" ca="1" si="323"/>
        <v>1.1198544884343607E-2</v>
      </c>
      <c r="DZ354" s="56">
        <f t="shared" ca="1" si="323"/>
        <v>2.2397089768687213E-2</v>
      </c>
      <c r="EA354" s="56">
        <f t="shared" ca="1" si="323"/>
        <v>3.3595634653030816E-2</v>
      </c>
      <c r="EB354" s="56">
        <f t="shared" ca="1" si="323"/>
        <v>5.5992724421718022E-2</v>
      </c>
      <c r="EC354" s="82">
        <f t="shared" ca="1" si="309"/>
        <v>0.11198544884343604</v>
      </c>
      <c r="ED354" s="82">
        <f t="shared" ca="1" si="309"/>
        <v>0.22397089768687209</v>
      </c>
      <c r="EE354" s="82">
        <f t="shared" ca="1" si="309"/>
        <v>0.44794179537374418</v>
      </c>
      <c r="EF354" s="82">
        <f t="shared" ca="1" si="306"/>
        <v>0.89588359074748836</v>
      </c>
      <c r="EG354" s="56">
        <f t="shared" ref="EG354:ET363" ca="1" si="324">IF(OFFSET($X$3,$S354,EG$1)&lt;EG$3,0,
OFFSET($S$3,$S354,EG$1)
*IFERROR(INDEX($K$49:$K$66,OFFSET($X$3,$S354,EG$1)-EG$3+1),0)
*OFFSET($AC$3,$S354,EG$1)
/(INDEX($D$4:$D$21,EG$3)
*INDEX($E$4:$E$21,EG$3)))</f>
        <v>1.5578013700132155E-2</v>
      </c>
      <c r="EH354" s="56">
        <f t="shared" ca="1" si="324"/>
        <v>8.4380907542382505E-3</v>
      </c>
      <c r="EI354" s="56">
        <f t="shared" ca="1" si="324"/>
        <v>5.3293204763610004E-3</v>
      </c>
      <c r="EJ354" s="56">
        <f t="shared" ca="1" si="324"/>
        <v>3.6820759654857815E-3</v>
      </c>
      <c r="EK354" s="56">
        <f t="shared" ca="1" si="324"/>
        <v>3.2402268496274883E-3</v>
      </c>
      <c r="EL354" s="56">
        <f t="shared" ca="1" si="324"/>
        <v>3.2402268496274883E-3</v>
      </c>
      <c r="EM354" s="56">
        <f t="shared" ca="1" si="324"/>
        <v>3.2402268496274883E-3</v>
      </c>
      <c r="EN354" s="56">
        <f t="shared" ca="1" si="324"/>
        <v>3.2402268496274883E-3</v>
      </c>
      <c r="EO354" s="56">
        <f t="shared" ca="1" si="324"/>
        <v>3.2402268496274883E-3</v>
      </c>
      <c r="EP354" s="56">
        <f t="shared" ca="1" si="324"/>
        <v>3.2402268496274883E-3</v>
      </c>
      <c r="EQ354" s="56">
        <f t="shared" ca="1" si="324"/>
        <v>3.2402268496274883E-3</v>
      </c>
      <c r="ER354" s="56">
        <f t="shared" ca="1" si="324"/>
        <v>6.4804536992549766E-3</v>
      </c>
      <c r="ES354" s="56">
        <f t="shared" ca="1" si="324"/>
        <v>9.7206805488824644E-3</v>
      </c>
      <c r="ET354" s="56">
        <f t="shared" ca="1" si="324"/>
        <v>1.620113424813744E-2</v>
      </c>
      <c r="EU354" s="82">
        <f t="shared" ca="1" si="310"/>
        <v>3.240226849627488E-2</v>
      </c>
      <c r="EV354" s="82">
        <f t="shared" ca="1" si="310"/>
        <v>6.4804536992549761E-2</v>
      </c>
      <c r="EW354" s="82">
        <f t="shared" ca="1" si="310"/>
        <v>0.12960907398509952</v>
      </c>
      <c r="EX354" s="82">
        <f t="shared" ca="1" si="307"/>
        <v>0.25921814797019904</v>
      </c>
    </row>
    <row r="355" spans="19:154" x14ac:dyDescent="0.15">
      <c r="S355" s="56">
        <v>352</v>
      </c>
      <c r="T355" s="40">
        <f>引用信息!W374</f>
        <v>73.825622764766322</v>
      </c>
      <c r="U355" s="40">
        <f>引用信息!X374</f>
        <v>5.2516521741658684</v>
      </c>
      <c r="V355" s="40">
        <f>引用信息!Y374</f>
        <v>2.0966175309234361</v>
      </c>
      <c r="W355" s="40">
        <f>引用信息!Z374</f>
        <v>0.56247989600316117</v>
      </c>
      <c r="X355" s="40">
        <f>引用信息!AA374</f>
        <v>0.16274993583793171</v>
      </c>
      <c r="Y355" s="37">
        <f>IF(INT(求节点($J$4:$J$21,$I$4:$I$21,节奏总纲!AD355))&gt;$I$21,$I$21,INT(求节点($J$4:$J$21,$I$4:$I$21,节奏总纲!AD355)))</f>
        <v>18</v>
      </c>
      <c r="Z355" s="37">
        <f>IF(INT(求节点($J$4:$J$21,$I$4:$I$21,节奏总纲!AE355))&gt;$I$21,$I$21,INT(求节点($J$4:$J$21,$I$4:$I$21,节奏总纲!AE355)))</f>
        <v>18</v>
      </c>
      <c r="AA355" s="37">
        <f>IF(INT(求节点($J$4:$J$21,$I$4:$I$21,节奏总纲!AF355))&gt;$I$21,$I$21,INT(求节点($J$4:$J$21,$I$4:$I$21,节奏总纲!AF355)))</f>
        <v>18</v>
      </c>
      <c r="AB355" s="37">
        <f>IF(INT(求节点($J$4:$J$21,$I$4:$I$21,节奏总纲!AG355))&gt;$I$21,$I$21,INT(求节点($J$4:$J$21,$I$4:$I$21,节奏总纲!AG355)))</f>
        <v>18</v>
      </c>
      <c r="AC355" s="37">
        <f>IF(INT(求节点($J$4:$J$21,$I$4:$I$21,节奏总纲!AH355))&gt;$I$21,$I$21,INT(求节点($J$4:$J$21,$I$4:$I$21,节奏总纲!AH355)))</f>
        <v>18</v>
      </c>
      <c r="AD355" s="56">
        <f>('[2]功能-行军令'!F$7+'[2]功能-行军令'!F$14+24*60/'[2]功能-行军令'!$F$18)*'[2]功能-行军令'!$AJ$7</f>
        <v>27.599999999999998</v>
      </c>
      <c r="AE355" s="56">
        <f>('[2]功能-行军令'!G$7+'[2]功能-行军令'!G$14+24*60/'[2]功能-行军令'!$F$18)*'[2]功能-行军令'!$AJ$7</f>
        <v>40.199999999999996</v>
      </c>
      <c r="AF355" s="56">
        <f>('[2]功能-行军令'!H$7+'[2]功能-行军令'!H$14+24*60/'[2]功能-行军令'!$F$18)*'[2]功能-行军令'!$AJ$7</f>
        <v>54.6</v>
      </c>
      <c r="AG355" s="56">
        <f>('[2]功能-行军令'!I$7+'[2]功能-行军令'!I$14+24*60/'[2]功能-行军令'!$F$18)*'[2]功能-行军令'!$AJ$7</f>
        <v>61.8</v>
      </c>
      <c r="AH355" s="56">
        <f>('[2]功能-行军令'!J$7+'[2]功能-行军令'!J$14+24*60/'[2]功能-行军令'!$F$18)*'[2]功能-行军令'!$AJ$7</f>
        <v>61.8</v>
      </c>
      <c r="AI355" s="56"/>
      <c r="AK355" s="56"/>
      <c r="AL355" s="56">
        <v>352</v>
      </c>
      <c r="AM355" s="28">
        <f t="shared" ca="1" si="319"/>
        <v>3.7046125023157188</v>
      </c>
      <c r="AN355" s="28">
        <f t="shared" ca="1" si="319"/>
        <v>2.0066651054210141</v>
      </c>
      <c r="AO355" s="28">
        <f t="shared" ca="1" si="319"/>
        <v>1.2673674350027457</v>
      </c>
      <c r="AP355" s="28">
        <f t="shared" ca="1" si="318"/>
        <v>0.87563568236553335</v>
      </c>
      <c r="AQ355" s="28">
        <f t="shared" ca="1" si="318"/>
        <v>0.7705594004816696</v>
      </c>
      <c r="AR355" s="28">
        <f t="shared" ca="1" si="318"/>
        <v>0.7705594004816696</v>
      </c>
      <c r="AS355" s="28">
        <f t="shared" ca="1" si="318"/>
        <v>0.7705594004816696</v>
      </c>
      <c r="AT355" s="28">
        <f t="shared" ca="1" si="318"/>
        <v>0.7705594004816696</v>
      </c>
      <c r="AU355" s="28">
        <f t="shared" ca="1" si="318"/>
        <v>0.7705594004816696</v>
      </c>
      <c r="AV355" s="28">
        <f t="shared" ca="1" si="317"/>
        <v>0.7705594004816696</v>
      </c>
      <c r="AW355" s="28">
        <f t="shared" ca="1" si="317"/>
        <v>0.7705594004816696</v>
      </c>
      <c r="AX355" s="28">
        <f t="shared" ca="1" si="317"/>
        <v>1.5411188009633392</v>
      </c>
      <c r="AY355" s="28">
        <f t="shared" ca="1" si="317"/>
        <v>2.3116782014450084</v>
      </c>
      <c r="AZ355" s="28">
        <f t="shared" ca="1" si="317"/>
        <v>3.852797002408348</v>
      </c>
      <c r="BA355" s="28">
        <f t="shared" ca="1" si="302"/>
        <v>7.705594004816696</v>
      </c>
      <c r="BB355" s="28">
        <f t="shared" ca="1" si="302"/>
        <v>15.411188009633392</v>
      </c>
      <c r="BC355" s="28">
        <f t="shared" ca="1" si="302"/>
        <v>30.822376019266784</v>
      </c>
      <c r="BD355" s="28">
        <f t="shared" ca="1" si="302"/>
        <v>61.644752038533568</v>
      </c>
      <c r="BE355" s="28"/>
      <c r="BF355" s="28">
        <f t="shared" ca="1" si="295"/>
        <v>136.53770060554382</v>
      </c>
      <c r="BG355" s="28"/>
      <c r="BI355" s="28"/>
      <c r="BJ355" s="28"/>
      <c r="BK355" s="28"/>
      <c r="BL355" s="56">
        <v>352</v>
      </c>
      <c r="BM355" s="56">
        <f t="shared" ca="1" si="320"/>
        <v>3.1347495204731541</v>
      </c>
      <c r="BN355" s="56">
        <f t="shared" ca="1" si="320"/>
        <v>1.6979893235896251</v>
      </c>
      <c r="BO355" s="56">
        <f t="shared" ca="1" si="320"/>
        <v>1.0724143096355527</v>
      </c>
      <c r="BP355" s="56">
        <f t="shared" ca="1" si="320"/>
        <v>0.74094079574819993</v>
      </c>
      <c r="BQ355" s="56">
        <f t="shared" ca="1" si="320"/>
        <v>0.65202790025841606</v>
      </c>
      <c r="BR355" s="56">
        <f t="shared" ca="1" si="320"/>
        <v>0.65202790025841606</v>
      </c>
      <c r="BS355" s="56">
        <f t="shared" ca="1" si="320"/>
        <v>0.65202790025841606</v>
      </c>
      <c r="BT355" s="56">
        <f t="shared" ca="1" si="320"/>
        <v>0.65202790025841606</v>
      </c>
      <c r="BU355" s="56">
        <f t="shared" ca="1" si="320"/>
        <v>0.65202790025841606</v>
      </c>
      <c r="BV355" s="56">
        <f t="shared" ca="1" si="320"/>
        <v>0.65202790025841606</v>
      </c>
      <c r="BW355" s="56">
        <f t="shared" ca="1" si="320"/>
        <v>0.65202790025841606</v>
      </c>
      <c r="BX355" s="56">
        <f t="shared" ca="1" si="320"/>
        <v>1.3040558005168321</v>
      </c>
      <c r="BY355" s="56">
        <f t="shared" ca="1" si="320"/>
        <v>1.9560837007752483</v>
      </c>
      <c r="BZ355" s="56">
        <f t="shared" ca="1" si="320"/>
        <v>3.2601395012920809</v>
      </c>
      <c r="CA355" s="82">
        <f t="shared" ca="1" si="303"/>
        <v>6.5202790025841617</v>
      </c>
      <c r="CB355" s="82">
        <f t="shared" ca="1" si="303"/>
        <v>13.040558005168323</v>
      </c>
      <c r="CC355" s="82">
        <f t="shared" ca="1" si="303"/>
        <v>26.081116010336647</v>
      </c>
      <c r="CD355" s="82">
        <f t="shared" ca="1" si="303"/>
        <v>52.162232020673294</v>
      </c>
      <c r="CE355" s="56">
        <f t="shared" ca="1" si="321"/>
        <v>0.32479448830995056</v>
      </c>
      <c r="CF355" s="56">
        <f t="shared" ca="1" si="321"/>
        <v>0.17593034783455655</v>
      </c>
      <c r="CG355" s="56">
        <f t="shared" ca="1" si="321"/>
        <v>0.1111139038955094</v>
      </c>
      <c r="CH355" s="56">
        <f t="shared" ca="1" si="321"/>
        <v>7.6769606327806494E-2</v>
      </c>
      <c r="CI355" s="56">
        <f t="shared" ca="1" si="321"/>
        <v>6.7557253568469713E-2</v>
      </c>
      <c r="CJ355" s="56">
        <f t="shared" ca="1" si="321"/>
        <v>6.7557253568469713E-2</v>
      </c>
      <c r="CK355" s="56">
        <f t="shared" ca="1" si="321"/>
        <v>6.7557253568469713E-2</v>
      </c>
      <c r="CL355" s="56">
        <f t="shared" ca="1" si="321"/>
        <v>6.7557253568469713E-2</v>
      </c>
      <c r="CM355" s="56">
        <f t="shared" ca="1" si="321"/>
        <v>6.7557253568469713E-2</v>
      </c>
      <c r="CN355" s="56">
        <f t="shared" ca="1" si="321"/>
        <v>6.7557253568469713E-2</v>
      </c>
      <c r="CO355" s="56">
        <f t="shared" ca="1" si="321"/>
        <v>6.7557253568469713E-2</v>
      </c>
      <c r="CP355" s="56">
        <f t="shared" ca="1" si="321"/>
        <v>0.13511450713693943</v>
      </c>
      <c r="CQ355" s="56">
        <f t="shared" ca="1" si="321"/>
        <v>0.20267176070540915</v>
      </c>
      <c r="CR355" s="56">
        <f t="shared" ca="1" si="321"/>
        <v>0.33778626784234861</v>
      </c>
      <c r="CS355" s="82">
        <f t="shared" ca="1" si="304"/>
        <v>0.67557253568469722</v>
      </c>
      <c r="CT355" s="82">
        <f t="shared" ca="1" si="304"/>
        <v>1.3511450713693944</v>
      </c>
      <c r="CU355" s="82">
        <f t="shared" ca="1" si="304"/>
        <v>2.7022901427387889</v>
      </c>
      <c r="CV355" s="82">
        <f t="shared" ca="1" si="304"/>
        <v>5.4045802854775777</v>
      </c>
      <c r="CW355" s="56">
        <f t="shared" ca="1" si="322"/>
        <v>0.17611587259756864</v>
      </c>
      <c r="CX355" s="56">
        <f t="shared" ca="1" si="322"/>
        <v>9.5396097657016343E-2</v>
      </c>
      <c r="CY355" s="56">
        <f t="shared" ca="1" si="322"/>
        <v>6.0250166941273477E-2</v>
      </c>
      <c r="CZ355" s="56">
        <f t="shared" ca="1" si="322"/>
        <v>4.1627388068516215E-2</v>
      </c>
      <c r="DA355" s="56">
        <f t="shared" ca="1" si="322"/>
        <v>3.6632101500294278E-2</v>
      </c>
      <c r="DB355" s="56">
        <f t="shared" ca="1" si="322"/>
        <v>3.6632101500294278E-2</v>
      </c>
      <c r="DC355" s="56">
        <f t="shared" ca="1" si="322"/>
        <v>3.6632101500294278E-2</v>
      </c>
      <c r="DD355" s="56">
        <f t="shared" ca="1" si="322"/>
        <v>3.6632101500294278E-2</v>
      </c>
      <c r="DE355" s="56">
        <f t="shared" ca="1" si="322"/>
        <v>3.6632101500294278E-2</v>
      </c>
      <c r="DF355" s="56">
        <f t="shared" ca="1" si="322"/>
        <v>3.6632101500294278E-2</v>
      </c>
      <c r="DG355" s="56">
        <f t="shared" ca="1" si="322"/>
        <v>3.6632101500294278E-2</v>
      </c>
      <c r="DH355" s="56">
        <f t="shared" ca="1" si="322"/>
        <v>7.3264203000588557E-2</v>
      </c>
      <c r="DI355" s="56">
        <f t="shared" ca="1" si="322"/>
        <v>0.10989630450088282</v>
      </c>
      <c r="DJ355" s="56">
        <f t="shared" ca="1" si="322"/>
        <v>0.18316050750147139</v>
      </c>
      <c r="DK355" s="82">
        <f t="shared" ca="1" si="305"/>
        <v>0.36632101500294278</v>
      </c>
      <c r="DL355" s="82">
        <f t="shared" ca="1" si="305"/>
        <v>0.73264203000588557</v>
      </c>
      <c r="DM355" s="82">
        <f t="shared" ca="1" si="305"/>
        <v>1.4652840600117711</v>
      </c>
      <c r="DN355" s="82">
        <f t="shared" ca="1" si="305"/>
        <v>2.9305681200235423</v>
      </c>
      <c r="DO355" s="56">
        <f t="shared" ca="1" si="323"/>
        <v>5.3478857804608246E-2</v>
      </c>
      <c r="DP355" s="56">
        <f t="shared" ca="1" si="323"/>
        <v>2.8967714644162798E-2</v>
      </c>
      <c r="DQ355" s="56">
        <f t="shared" ca="1" si="323"/>
        <v>1.8295398722629135E-2</v>
      </c>
      <c r="DR355" s="56">
        <f t="shared" ca="1" si="323"/>
        <v>1.2640457299271038E-2</v>
      </c>
      <c r="DS355" s="56">
        <f t="shared" ca="1" si="323"/>
        <v>1.1123602423358515E-2</v>
      </c>
      <c r="DT355" s="56">
        <f t="shared" ca="1" si="323"/>
        <v>1.1123602423358515E-2</v>
      </c>
      <c r="DU355" s="56">
        <f t="shared" ca="1" si="323"/>
        <v>1.1123602423358515E-2</v>
      </c>
      <c r="DV355" s="56">
        <f t="shared" ca="1" si="323"/>
        <v>1.1123602423358515E-2</v>
      </c>
      <c r="DW355" s="56">
        <f t="shared" ca="1" si="323"/>
        <v>1.1123602423358515E-2</v>
      </c>
      <c r="DX355" s="56">
        <f t="shared" ca="1" si="323"/>
        <v>1.1123602423358515E-2</v>
      </c>
      <c r="DY355" s="56">
        <f t="shared" ca="1" si="323"/>
        <v>1.1123602423358515E-2</v>
      </c>
      <c r="DZ355" s="56">
        <f t="shared" ca="1" si="323"/>
        <v>2.2247204846717029E-2</v>
      </c>
      <c r="EA355" s="56">
        <f t="shared" ca="1" si="323"/>
        <v>3.3370807270075541E-2</v>
      </c>
      <c r="EB355" s="56">
        <f t="shared" ca="1" si="323"/>
        <v>5.5618012116792577E-2</v>
      </c>
      <c r="EC355" s="82">
        <f t="shared" ca="1" si="309"/>
        <v>0.11123602423358515</v>
      </c>
      <c r="ED355" s="82">
        <f t="shared" ca="1" si="309"/>
        <v>0.22247204846717031</v>
      </c>
      <c r="EE355" s="82">
        <f t="shared" ca="1" si="309"/>
        <v>0.44494409693434062</v>
      </c>
      <c r="EF355" s="82">
        <f t="shared" ca="1" si="306"/>
        <v>0.88988819386868123</v>
      </c>
      <c r="EG355" s="56">
        <f t="shared" ca="1" si="324"/>
        <v>1.5473763130437199E-2</v>
      </c>
      <c r="EH355" s="56">
        <f t="shared" ca="1" si="324"/>
        <v>8.3816216956534833E-3</v>
      </c>
      <c r="EI355" s="56">
        <f t="shared" ca="1" si="324"/>
        <v>5.2936558077811471E-3</v>
      </c>
      <c r="EJ355" s="56">
        <f t="shared" ca="1" si="324"/>
        <v>3.6574349217397013E-3</v>
      </c>
      <c r="EK355" s="56">
        <f t="shared" ca="1" si="324"/>
        <v>3.2185427311309375E-3</v>
      </c>
      <c r="EL355" s="56">
        <f t="shared" ca="1" si="324"/>
        <v>3.2185427311309375E-3</v>
      </c>
      <c r="EM355" s="56">
        <f t="shared" ca="1" si="324"/>
        <v>3.2185427311309375E-3</v>
      </c>
      <c r="EN355" s="56">
        <f t="shared" ca="1" si="324"/>
        <v>3.2185427311309375E-3</v>
      </c>
      <c r="EO355" s="56">
        <f t="shared" ca="1" si="324"/>
        <v>3.2185427311309375E-3</v>
      </c>
      <c r="EP355" s="56">
        <f t="shared" ca="1" si="324"/>
        <v>3.2185427311309375E-3</v>
      </c>
      <c r="EQ355" s="56">
        <f t="shared" ca="1" si="324"/>
        <v>3.2185427311309375E-3</v>
      </c>
      <c r="ER355" s="56">
        <f t="shared" ca="1" si="324"/>
        <v>6.437085462261875E-3</v>
      </c>
      <c r="ES355" s="56">
        <f t="shared" ca="1" si="324"/>
        <v>9.6556281933928116E-3</v>
      </c>
      <c r="ET355" s="56">
        <f t="shared" ca="1" si="324"/>
        <v>1.6092713655654688E-2</v>
      </c>
      <c r="EU355" s="82">
        <f t="shared" ca="1" si="310"/>
        <v>3.2185427311309377E-2</v>
      </c>
      <c r="EV355" s="82">
        <f t="shared" ca="1" si="310"/>
        <v>6.4370854622618753E-2</v>
      </c>
      <c r="EW355" s="82">
        <f t="shared" ca="1" si="310"/>
        <v>0.12874170924523751</v>
      </c>
      <c r="EX355" s="82">
        <f t="shared" ca="1" si="307"/>
        <v>0.25748341849047501</v>
      </c>
    </row>
    <row r="356" spans="19:154" x14ac:dyDescent="0.15">
      <c r="S356" s="56">
        <v>353</v>
      </c>
      <c r="T356" s="40">
        <f>引用信息!W375</f>
        <v>73.328241283194288</v>
      </c>
      <c r="U356" s="40">
        <f>引用信息!X375</f>
        <v>5.2162704944554159</v>
      </c>
      <c r="V356" s="40">
        <f>引用信息!Y375</f>
        <v>2.082492100012499</v>
      </c>
      <c r="W356" s="40">
        <f>引用信息!Z375</f>
        <v>0.55869032981257205</v>
      </c>
      <c r="X356" s="40">
        <f>引用信息!AA375</f>
        <v>0.16165344926347019</v>
      </c>
      <c r="Y356" s="37">
        <f>IF(INT(求节点($J$4:$J$21,$I$4:$I$21,节奏总纲!AD356))&gt;$I$21,$I$21,INT(求节点($J$4:$J$21,$I$4:$I$21,节奏总纲!AD356)))</f>
        <v>18</v>
      </c>
      <c r="Z356" s="37">
        <f>IF(INT(求节点($J$4:$J$21,$I$4:$I$21,节奏总纲!AE356))&gt;$I$21,$I$21,INT(求节点($J$4:$J$21,$I$4:$I$21,节奏总纲!AE356)))</f>
        <v>18</v>
      </c>
      <c r="AA356" s="37">
        <f>IF(INT(求节点($J$4:$J$21,$I$4:$I$21,节奏总纲!AF356))&gt;$I$21,$I$21,INT(求节点($J$4:$J$21,$I$4:$I$21,节奏总纲!AF356)))</f>
        <v>18</v>
      </c>
      <c r="AB356" s="37">
        <f>IF(INT(求节点($J$4:$J$21,$I$4:$I$21,节奏总纲!AG356))&gt;$I$21,$I$21,INT(求节点($J$4:$J$21,$I$4:$I$21,节奏总纲!AG356)))</f>
        <v>18</v>
      </c>
      <c r="AC356" s="37">
        <f>IF(INT(求节点($J$4:$J$21,$I$4:$I$21,节奏总纲!AH356))&gt;$I$21,$I$21,INT(求节点($J$4:$J$21,$I$4:$I$21,节奏总纲!AH356)))</f>
        <v>18</v>
      </c>
      <c r="AD356" s="56">
        <f>('[2]功能-行军令'!F$7+'[2]功能-行军令'!F$14+24*60/'[2]功能-行军令'!$F$18)*'[2]功能-行军令'!$AJ$7</f>
        <v>27.599999999999998</v>
      </c>
      <c r="AE356" s="56">
        <f>('[2]功能-行军令'!G$7+'[2]功能-行军令'!G$14+24*60/'[2]功能-行军令'!$F$18)*'[2]功能-行军令'!$AJ$7</f>
        <v>40.199999999999996</v>
      </c>
      <c r="AF356" s="56">
        <f>('[2]功能-行军令'!H$7+'[2]功能-行军令'!H$14+24*60/'[2]功能-行军令'!$F$18)*'[2]功能-行军令'!$AJ$7</f>
        <v>54.6</v>
      </c>
      <c r="AG356" s="56">
        <f>('[2]功能-行军令'!I$7+'[2]功能-行军令'!I$14+24*60/'[2]功能-行军令'!$F$18)*'[2]功能-行军令'!$AJ$7</f>
        <v>61.8</v>
      </c>
      <c r="AH356" s="56">
        <f>('[2]功能-行军令'!J$7+'[2]功能-行军令'!J$14+24*60/'[2]功能-行军令'!$F$18)*'[2]功能-行军令'!$AJ$7</f>
        <v>61.8</v>
      </c>
      <c r="AI356" s="56"/>
      <c r="AK356" s="56"/>
      <c r="AL356" s="56">
        <v>353</v>
      </c>
      <c r="AM356" s="28">
        <f t="shared" ca="1" si="319"/>
        <v>3.6796536115397718</v>
      </c>
      <c r="AN356" s="28">
        <f t="shared" ca="1" si="319"/>
        <v>1.9931457062507099</v>
      </c>
      <c r="AO356" s="28">
        <f t="shared" ca="1" si="319"/>
        <v>1.2588288671057115</v>
      </c>
      <c r="AP356" s="28">
        <f t="shared" ca="1" si="318"/>
        <v>0.86973630818212777</v>
      </c>
      <c r="AQ356" s="28">
        <f t="shared" ca="1" si="318"/>
        <v>0.76536795120027268</v>
      </c>
      <c r="AR356" s="28">
        <f t="shared" ca="1" si="318"/>
        <v>0.76536795120027268</v>
      </c>
      <c r="AS356" s="28">
        <f t="shared" ca="1" si="318"/>
        <v>0.76536795120027268</v>
      </c>
      <c r="AT356" s="28">
        <f t="shared" ca="1" si="318"/>
        <v>0.76536795120027268</v>
      </c>
      <c r="AU356" s="28">
        <f t="shared" ca="1" si="318"/>
        <v>0.76536795120027268</v>
      </c>
      <c r="AV356" s="28">
        <f t="shared" ca="1" si="317"/>
        <v>0.76536795120027268</v>
      </c>
      <c r="AW356" s="28">
        <f t="shared" ca="1" si="317"/>
        <v>0.76536795120027268</v>
      </c>
      <c r="AX356" s="28">
        <f t="shared" ca="1" si="317"/>
        <v>1.5307359024005454</v>
      </c>
      <c r="AY356" s="28">
        <f t="shared" ca="1" si="317"/>
        <v>2.2961038536008176</v>
      </c>
      <c r="AZ356" s="28">
        <f t="shared" ca="1" si="317"/>
        <v>3.8268397560013634</v>
      </c>
      <c r="BA356" s="28">
        <f t="shared" ca="1" si="302"/>
        <v>7.6536795120027268</v>
      </c>
      <c r="BB356" s="28">
        <f t="shared" ca="1" si="302"/>
        <v>15.307359024005454</v>
      </c>
      <c r="BC356" s="28">
        <f t="shared" ca="1" si="302"/>
        <v>30.614718048010907</v>
      </c>
      <c r="BD356" s="28">
        <f t="shared" ca="1" si="302"/>
        <v>61.229436096021814</v>
      </c>
      <c r="BE356" s="28"/>
      <c r="BF356" s="28">
        <f t="shared" ca="1" si="295"/>
        <v>135.61781234352384</v>
      </c>
      <c r="BG356" s="28"/>
      <c r="BI356" s="28"/>
      <c r="BJ356" s="28"/>
      <c r="BK356" s="28"/>
      <c r="BL356" s="56">
        <v>353</v>
      </c>
      <c r="BM356" s="56">
        <f t="shared" ca="1" si="320"/>
        <v>3.1136299375633265</v>
      </c>
      <c r="BN356" s="56">
        <f t="shared" ca="1" si="320"/>
        <v>1.6865495495134686</v>
      </c>
      <c r="BO356" s="56">
        <f t="shared" ca="1" si="320"/>
        <v>1.0651891891664012</v>
      </c>
      <c r="BP356" s="56">
        <f t="shared" ca="1" si="320"/>
        <v>0.73594889433314981</v>
      </c>
      <c r="BQ356" s="56">
        <f t="shared" ca="1" si="320"/>
        <v>0.64763502701317188</v>
      </c>
      <c r="BR356" s="56">
        <f t="shared" ca="1" si="320"/>
        <v>0.64763502701317188</v>
      </c>
      <c r="BS356" s="56">
        <f t="shared" ca="1" si="320"/>
        <v>0.64763502701317188</v>
      </c>
      <c r="BT356" s="56">
        <f t="shared" ca="1" si="320"/>
        <v>0.64763502701317188</v>
      </c>
      <c r="BU356" s="56">
        <f t="shared" ca="1" si="320"/>
        <v>0.64763502701317188</v>
      </c>
      <c r="BV356" s="56">
        <f t="shared" ca="1" si="320"/>
        <v>0.64763502701317188</v>
      </c>
      <c r="BW356" s="56">
        <f t="shared" ca="1" si="320"/>
        <v>0.64763502701317188</v>
      </c>
      <c r="BX356" s="56">
        <f t="shared" ca="1" si="320"/>
        <v>1.2952700540263438</v>
      </c>
      <c r="BY356" s="56">
        <f t="shared" ca="1" si="320"/>
        <v>1.9429050810395156</v>
      </c>
      <c r="BZ356" s="56">
        <f t="shared" ca="1" si="320"/>
        <v>3.2381751350658599</v>
      </c>
      <c r="CA356" s="82">
        <f t="shared" ca="1" si="303"/>
        <v>6.4763502701317197</v>
      </c>
      <c r="CB356" s="82">
        <f t="shared" ca="1" si="303"/>
        <v>12.952700540263439</v>
      </c>
      <c r="CC356" s="82">
        <f t="shared" ca="1" si="303"/>
        <v>25.905401080526879</v>
      </c>
      <c r="CD356" s="82">
        <f t="shared" ca="1" si="303"/>
        <v>51.810802161053758</v>
      </c>
      <c r="CE356" s="56">
        <f t="shared" ca="1" si="321"/>
        <v>0.32260626750324267</v>
      </c>
      <c r="CF356" s="56">
        <f t="shared" ca="1" si="321"/>
        <v>0.17474506156425643</v>
      </c>
      <c r="CG356" s="56">
        <f t="shared" ca="1" si="321"/>
        <v>0.11036530204058301</v>
      </c>
      <c r="CH356" s="56">
        <f t="shared" ca="1" si="321"/>
        <v>7.6252390500766432E-2</v>
      </c>
      <c r="CI356" s="56">
        <f t="shared" ca="1" si="321"/>
        <v>6.7102103640674468E-2</v>
      </c>
      <c r="CJ356" s="56">
        <f t="shared" ca="1" si="321"/>
        <v>6.7102103640674468E-2</v>
      </c>
      <c r="CK356" s="56">
        <f t="shared" ca="1" si="321"/>
        <v>6.7102103640674468E-2</v>
      </c>
      <c r="CL356" s="56">
        <f t="shared" ca="1" si="321"/>
        <v>6.7102103640674468E-2</v>
      </c>
      <c r="CM356" s="56">
        <f t="shared" ca="1" si="321"/>
        <v>6.7102103640674468E-2</v>
      </c>
      <c r="CN356" s="56">
        <f t="shared" ca="1" si="321"/>
        <v>6.7102103640674468E-2</v>
      </c>
      <c r="CO356" s="56">
        <f t="shared" ca="1" si="321"/>
        <v>6.7102103640674468E-2</v>
      </c>
      <c r="CP356" s="56">
        <f t="shared" ca="1" si="321"/>
        <v>0.13420420728134894</v>
      </c>
      <c r="CQ356" s="56">
        <f t="shared" ca="1" si="321"/>
        <v>0.20130631092202339</v>
      </c>
      <c r="CR356" s="56">
        <f t="shared" ca="1" si="321"/>
        <v>0.33551051820337235</v>
      </c>
      <c r="CS356" s="82">
        <f t="shared" ca="1" si="304"/>
        <v>0.67102103640674471</v>
      </c>
      <c r="CT356" s="82">
        <f t="shared" ca="1" si="304"/>
        <v>1.3420420728134894</v>
      </c>
      <c r="CU356" s="82">
        <f t="shared" ca="1" si="304"/>
        <v>2.6840841456269788</v>
      </c>
      <c r="CV356" s="82">
        <f t="shared" ca="1" si="304"/>
        <v>5.3681682912539577</v>
      </c>
      <c r="CW356" s="56">
        <f t="shared" ca="1" si="322"/>
        <v>0.17492933640104993</v>
      </c>
      <c r="CX356" s="56">
        <f t="shared" ca="1" si="322"/>
        <v>9.4753390550568709E-2</v>
      </c>
      <c r="CY356" s="56">
        <f t="shared" ca="1" si="322"/>
        <v>5.9844246663517085E-2</v>
      </c>
      <c r="CZ356" s="56">
        <f t="shared" ca="1" si="322"/>
        <v>4.1346934058429978E-2</v>
      </c>
      <c r="DA356" s="56">
        <f t="shared" ca="1" si="322"/>
        <v>3.6385301971418385E-2</v>
      </c>
      <c r="DB356" s="56">
        <f t="shared" ca="1" si="322"/>
        <v>3.6385301971418385E-2</v>
      </c>
      <c r="DC356" s="56">
        <f t="shared" ca="1" si="322"/>
        <v>3.6385301971418385E-2</v>
      </c>
      <c r="DD356" s="56">
        <f t="shared" ca="1" si="322"/>
        <v>3.6385301971418385E-2</v>
      </c>
      <c r="DE356" s="56">
        <f t="shared" ca="1" si="322"/>
        <v>3.6385301971418385E-2</v>
      </c>
      <c r="DF356" s="56">
        <f t="shared" ca="1" si="322"/>
        <v>3.6385301971418385E-2</v>
      </c>
      <c r="DG356" s="56">
        <f t="shared" ca="1" si="322"/>
        <v>3.6385301971418385E-2</v>
      </c>
      <c r="DH356" s="56">
        <f t="shared" ca="1" si="322"/>
        <v>7.277060394283677E-2</v>
      </c>
      <c r="DI356" s="56">
        <f t="shared" ca="1" si="322"/>
        <v>0.10915590591425514</v>
      </c>
      <c r="DJ356" s="56">
        <f t="shared" ca="1" si="322"/>
        <v>0.18192650985709194</v>
      </c>
      <c r="DK356" s="82">
        <f t="shared" ca="1" si="305"/>
        <v>0.36385301971418388</v>
      </c>
      <c r="DL356" s="82">
        <f t="shared" ca="1" si="305"/>
        <v>0.72770603942836776</v>
      </c>
      <c r="DM356" s="82">
        <f t="shared" ca="1" si="305"/>
        <v>1.4554120788567355</v>
      </c>
      <c r="DN356" s="82">
        <f t="shared" ca="1" si="305"/>
        <v>2.910824157713471</v>
      </c>
      <c r="DO356" s="56">
        <f t="shared" ca="1" si="323"/>
        <v>5.3118557511410702E-2</v>
      </c>
      <c r="DP356" s="56">
        <f t="shared" ca="1" si="323"/>
        <v>2.8772551985347464E-2</v>
      </c>
      <c r="DQ356" s="56">
        <f t="shared" ca="1" si="323"/>
        <v>1.8172138096008924E-2</v>
      </c>
      <c r="DR356" s="56">
        <f t="shared" ca="1" si="323"/>
        <v>1.2555295411787983E-2</v>
      </c>
      <c r="DS356" s="56">
        <f t="shared" ca="1" si="323"/>
        <v>1.1048659962373426E-2</v>
      </c>
      <c r="DT356" s="56">
        <f t="shared" ca="1" si="323"/>
        <v>1.1048659962373426E-2</v>
      </c>
      <c r="DU356" s="56">
        <f t="shared" ca="1" si="323"/>
        <v>1.1048659962373426E-2</v>
      </c>
      <c r="DV356" s="56">
        <f t="shared" ca="1" si="323"/>
        <v>1.1048659962373426E-2</v>
      </c>
      <c r="DW356" s="56">
        <f t="shared" ca="1" si="323"/>
        <v>1.1048659962373426E-2</v>
      </c>
      <c r="DX356" s="56">
        <f t="shared" ca="1" si="323"/>
        <v>1.1048659962373426E-2</v>
      </c>
      <c r="DY356" s="56">
        <f t="shared" ca="1" si="323"/>
        <v>1.1048659962373426E-2</v>
      </c>
      <c r="DZ356" s="56">
        <f t="shared" ca="1" si="323"/>
        <v>2.2097319924746853E-2</v>
      </c>
      <c r="EA356" s="56">
        <f t="shared" ca="1" si="323"/>
        <v>3.3145979887120272E-2</v>
      </c>
      <c r="EB356" s="56">
        <f t="shared" ca="1" si="323"/>
        <v>5.5243299811867125E-2</v>
      </c>
      <c r="EC356" s="82">
        <f t="shared" ca="1" si="309"/>
        <v>0.11048659962373425</v>
      </c>
      <c r="ED356" s="82">
        <f t="shared" ca="1" si="309"/>
        <v>0.2209731992474685</v>
      </c>
      <c r="EE356" s="82">
        <f t="shared" ca="1" si="309"/>
        <v>0.441946398494937</v>
      </c>
      <c r="EF356" s="82">
        <f t="shared" ca="1" si="306"/>
        <v>0.883892796989874</v>
      </c>
      <c r="EG356" s="56">
        <f t="shared" ca="1" si="324"/>
        <v>1.5369512560742243E-2</v>
      </c>
      <c r="EH356" s="56">
        <f t="shared" ca="1" si="324"/>
        <v>8.3251526370687143E-3</v>
      </c>
      <c r="EI356" s="56">
        <f t="shared" ca="1" si="324"/>
        <v>5.2579911392012938E-3</v>
      </c>
      <c r="EJ356" s="56">
        <f t="shared" ca="1" si="324"/>
        <v>3.6327938779936206E-3</v>
      </c>
      <c r="EK356" s="56">
        <f t="shared" ca="1" si="324"/>
        <v>3.1968586126343867E-3</v>
      </c>
      <c r="EL356" s="56">
        <f t="shared" ca="1" si="324"/>
        <v>3.1968586126343867E-3</v>
      </c>
      <c r="EM356" s="56">
        <f t="shared" ca="1" si="324"/>
        <v>3.1968586126343867E-3</v>
      </c>
      <c r="EN356" s="56">
        <f t="shared" ca="1" si="324"/>
        <v>3.1968586126343867E-3</v>
      </c>
      <c r="EO356" s="56">
        <f t="shared" ca="1" si="324"/>
        <v>3.1968586126343867E-3</v>
      </c>
      <c r="EP356" s="56">
        <f t="shared" ca="1" si="324"/>
        <v>3.1968586126343867E-3</v>
      </c>
      <c r="EQ356" s="56">
        <f t="shared" ca="1" si="324"/>
        <v>3.1968586126343867E-3</v>
      </c>
      <c r="ER356" s="56">
        <f t="shared" ca="1" si="324"/>
        <v>6.3937172252687734E-3</v>
      </c>
      <c r="ES356" s="56">
        <f t="shared" ca="1" si="324"/>
        <v>9.5905758379031571E-3</v>
      </c>
      <c r="ET356" s="56">
        <f t="shared" ca="1" si="324"/>
        <v>1.5984293063171933E-2</v>
      </c>
      <c r="EU356" s="82">
        <f t="shared" ca="1" si="310"/>
        <v>3.1968586126343866E-2</v>
      </c>
      <c r="EV356" s="82">
        <f t="shared" ca="1" si="310"/>
        <v>6.3937172252687732E-2</v>
      </c>
      <c r="EW356" s="82">
        <f t="shared" ca="1" si="310"/>
        <v>0.12787434450537546</v>
      </c>
      <c r="EX356" s="82">
        <f t="shared" ca="1" si="307"/>
        <v>0.25574868901075093</v>
      </c>
    </row>
    <row r="357" spans="19:154" x14ac:dyDescent="0.15">
      <c r="S357" s="56">
        <v>354</v>
      </c>
      <c r="T357" s="40">
        <f>引用信息!W376</f>
        <v>72.830859801622211</v>
      </c>
      <c r="U357" s="40">
        <f>引用信息!X376</f>
        <v>5.1808888147449617</v>
      </c>
      <c r="V357" s="40">
        <f>引用信息!Y376</f>
        <v>2.068366669101561</v>
      </c>
      <c r="W357" s="40">
        <f>引用信息!Z376</f>
        <v>0.55490076362198282</v>
      </c>
      <c r="X357" s="40">
        <f>引用信息!AA376</f>
        <v>0.16055696268900865</v>
      </c>
      <c r="Y357" s="37">
        <f>IF(INT(求节点($J$4:$J$21,$I$4:$I$21,节奏总纲!AD357))&gt;$I$21,$I$21,INT(求节点($J$4:$J$21,$I$4:$I$21,节奏总纲!AD357)))</f>
        <v>18</v>
      </c>
      <c r="Z357" s="37">
        <f>IF(INT(求节点($J$4:$J$21,$I$4:$I$21,节奏总纲!AE357))&gt;$I$21,$I$21,INT(求节点($J$4:$J$21,$I$4:$I$21,节奏总纲!AE357)))</f>
        <v>18</v>
      </c>
      <c r="AA357" s="37">
        <f>IF(INT(求节点($J$4:$J$21,$I$4:$I$21,节奏总纲!AF357))&gt;$I$21,$I$21,INT(求节点($J$4:$J$21,$I$4:$I$21,节奏总纲!AF357)))</f>
        <v>18</v>
      </c>
      <c r="AB357" s="37">
        <f>IF(INT(求节点($J$4:$J$21,$I$4:$I$21,节奏总纲!AG357))&gt;$I$21,$I$21,INT(求节点($J$4:$J$21,$I$4:$I$21,节奏总纲!AG357)))</f>
        <v>18</v>
      </c>
      <c r="AC357" s="37">
        <f>IF(INT(求节点($J$4:$J$21,$I$4:$I$21,节奏总纲!AH357))&gt;$I$21,$I$21,INT(求节点($J$4:$J$21,$I$4:$I$21,节奏总纲!AH357)))</f>
        <v>18</v>
      </c>
      <c r="AD357" s="56">
        <f>('[2]功能-行军令'!F$7+'[2]功能-行军令'!F$14+24*60/'[2]功能-行军令'!$F$18)*'[2]功能-行军令'!$AJ$7</f>
        <v>27.599999999999998</v>
      </c>
      <c r="AE357" s="56">
        <f>('[2]功能-行军令'!G$7+'[2]功能-行军令'!G$14+24*60/'[2]功能-行军令'!$F$18)*'[2]功能-行军令'!$AJ$7</f>
        <v>40.199999999999996</v>
      </c>
      <c r="AF357" s="56">
        <f>('[2]功能-行军令'!H$7+'[2]功能-行军令'!H$14+24*60/'[2]功能-行军令'!$F$18)*'[2]功能-行军令'!$AJ$7</f>
        <v>54.6</v>
      </c>
      <c r="AG357" s="56">
        <f>('[2]功能-行军令'!I$7+'[2]功能-行军令'!I$14+24*60/'[2]功能-行军令'!$F$18)*'[2]功能-行军令'!$AJ$7</f>
        <v>61.8</v>
      </c>
      <c r="AH357" s="56">
        <f>('[2]功能-行军令'!J$7+'[2]功能-行军令'!J$14+24*60/'[2]功能-行军令'!$F$18)*'[2]功能-行军令'!$AJ$7</f>
        <v>61.8</v>
      </c>
      <c r="AI357" s="56"/>
      <c r="AK357" s="56"/>
      <c r="AL357" s="56">
        <v>354</v>
      </c>
      <c r="AM357" s="28">
        <f t="shared" ca="1" si="319"/>
        <v>3.654694720763823</v>
      </c>
      <c r="AN357" s="28">
        <f t="shared" ca="1" si="319"/>
        <v>1.9796263070804041</v>
      </c>
      <c r="AO357" s="28">
        <f t="shared" ca="1" si="319"/>
        <v>1.2502902992086764</v>
      </c>
      <c r="AP357" s="28">
        <f t="shared" ca="1" si="318"/>
        <v>0.86383693399872163</v>
      </c>
      <c r="AQ357" s="28">
        <f t="shared" ca="1" si="318"/>
        <v>0.7601765019188752</v>
      </c>
      <c r="AR357" s="28">
        <f t="shared" ca="1" si="318"/>
        <v>0.7601765019188752</v>
      </c>
      <c r="AS357" s="28">
        <f t="shared" ca="1" si="318"/>
        <v>0.7601765019188752</v>
      </c>
      <c r="AT357" s="28">
        <f t="shared" ca="1" si="318"/>
        <v>0.7601765019188752</v>
      </c>
      <c r="AU357" s="28">
        <f t="shared" ca="1" si="318"/>
        <v>0.7601765019188752</v>
      </c>
      <c r="AV357" s="28">
        <f t="shared" ca="1" si="317"/>
        <v>0.7601765019188752</v>
      </c>
      <c r="AW357" s="28">
        <f t="shared" ca="1" si="317"/>
        <v>0.7601765019188752</v>
      </c>
      <c r="AX357" s="28">
        <f t="shared" ca="1" si="317"/>
        <v>1.5203530038377504</v>
      </c>
      <c r="AY357" s="28">
        <f t="shared" ca="1" si="317"/>
        <v>2.2805295057566251</v>
      </c>
      <c r="AZ357" s="28">
        <f t="shared" ca="1" si="317"/>
        <v>3.8008825095943757</v>
      </c>
      <c r="BA357" s="28">
        <f t="shared" ca="1" si="302"/>
        <v>7.6017650191887514</v>
      </c>
      <c r="BB357" s="28">
        <f t="shared" ca="1" si="302"/>
        <v>15.203530038377503</v>
      </c>
      <c r="BC357" s="28">
        <f t="shared" ca="1" si="302"/>
        <v>30.407060076755005</v>
      </c>
      <c r="BD357" s="28">
        <f t="shared" ca="1" si="302"/>
        <v>60.814120153510011</v>
      </c>
      <c r="BE357" s="28"/>
      <c r="BF357" s="28">
        <f t="shared" ca="1" si="295"/>
        <v>134.69792408150377</v>
      </c>
      <c r="BG357" s="28"/>
      <c r="BI357" s="28"/>
      <c r="BJ357" s="28"/>
      <c r="BK357" s="28"/>
      <c r="BL357" s="56">
        <v>354</v>
      </c>
      <c r="BM357" s="56">
        <f t="shared" ca="1" si="320"/>
        <v>3.0925103546534967</v>
      </c>
      <c r="BN357" s="56">
        <f t="shared" ca="1" si="320"/>
        <v>1.6751097754373108</v>
      </c>
      <c r="BO357" s="56">
        <f t="shared" ca="1" si="320"/>
        <v>1.0579640686972489</v>
      </c>
      <c r="BP357" s="56">
        <f t="shared" ca="1" si="320"/>
        <v>0.73095699291809912</v>
      </c>
      <c r="BQ357" s="56">
        <f t="shared" ca="1" si="320"/>
        <v>0.64324215376792737</v>
      </c>
      <c r="BR357" s="56">
        <f t="shared" ca="1" si="320"/>
        <v>0.64324215376792737</v>
      </c>
      <c r="BS357" s="56">
        <f t="shared" ca="1" si="320"/>
        <v>0.64324215376792737</v>
      </c>
      <c r="BT357" s="56">
        <f t="shared" ca="1" si="320"/>
        <v>0.64324215376792737</v>
      </c>
      <c r="BU357" s="56">
        <f t="shared" ca="1" si="320"/>
        <v>0.64324215376792737</v>
      </c>
      <c r="BV357" s="56">
        <f t="shared" ca="1" si="320"/>
        <v>0.64324215376792737</v>
      </c>
      <c r="BW357" s="56">
        <f t="shared" ca="1" si="320"/>
        <v>0.64324215376792737</v>
      </c>
      <c r="BX357" s="56">
        <f t="shared" ca="1" si="320"/>
        <v>1.2864843075358547</v>
      </c>
      <c r="BY357" s="56">
        <f t="shared" ca="1" si="320"/>
        <v>1.9297264613037819</v>
      </c>
      <c r="BZ357" s="56">
        <f t="shared" ca="1" si="320"/>
        <v>3.2162107688396366</v>
      </c>
      <c r="CA357" s="82">
        <f t="shared" ca="1" si="303"/>
        <v>6.4324215376792733</v>
      </c>
      <c r="CB357" s="82">
        <f t="shared" ca="1" si="303"/>
        <v>12.864843075358547</v>
      </c>
      <c r="CC357" s="82">
        <f t="shared" ca="1" si="303"/>
        <v>25.729686150717093</v>
      </c>
      <c r="CD357" s="82">
        <f t="shared" ca="1" si="303"/>
        <v>51.459372301434186</v>
      </c>
      <c r="CE357" s="56">
        <f t="shared" ca="1" si="321"/>
        <v>0.32041804669653451</v>
      </c>
      <c r="CF357" s="56">
        <f t="shared" ca="1" si="321"/>
        <v>0.17355977529395619</v>
      </c>
      <c r="CG357" s="56">
        <f t="shared" ca="1" si="321"/>
        <v>0.10961670018565654</v>
      </c>
      <c r="CH357" s="56">
        <f t="shared" ca="1" si="321"/>
        <v>7.5735174673726327E-2</v>
      </c>
      <c r="CI357" s="56">
        <f t="shared" ca="1" si="321"/>
        <v>6.6646953712879181E-2</v>
      </c>
      <c r="CJ357" s="56">
        <f t="shared" ca="1" si="321"/>
        <v>6.6646953712879181E-2</v>
      </c>
      <c r="CK357" s="56">
        <f t="shared" ca="1" si="321"/>
        <v>6.6646953712879181E-2</v>
      </c>
      <c r="CL357" s="56">
        <f t="shared" ca="1" si="321"/>
        <v>6.6646953712879181E-2</v>
      </c>
      <c r="CM357" s="56">
        <f t="shared" ca="1" si="321"/>
        <v>6.6646953712879181E-2</v>
      </c>
      <c r="CN357" s="56">
        <f t="shared" ca="1" si="321"/>
        <v>6.6646953712879181E-2</v>
      </c>
      <c r="CO357" s="56">
        <f t="shared" ca="1" si="321"/>
        <v>6.6646953712879181E-2</v>
      </c>
      <c r="CP357" s="56">
        <f t="shared" ca="1" si="321"/>
        <v>0.13329390742575836</v>
      </c>
      <c r="CQ357" s="56">
        <f t="shared" ca="1" si="321"/>
        <v>0.19994086113863754</v>
      </c>
      <c r="CR357" s="56">
        <f t="shared" ca="1" si="321"/>
        <v>0.33323476856439588</v>
      </c>
      <c r="CS357" s="82">
        <f t="shared" ca="1" si="304"/>
        <v>0.66646953712879176</v>
      </c>
      <c r="CT357" s="82">
        <f t="shared" ca="1" si="304"/>
        <v>1.3329390742575835</v>
      </c>
      <c r="CU357" s="82">
        <f t="shared" ca="1" si="304"/>
        <v>2.665878148515167</v>
      </c>
      <c r="CV357" s="82">
        <f t="shared" ca="1" si="304"/>
        <v>5.331756297030334</v>
      </c>
      <c r="CW357" s="56">
        <f t="shared" ca="1" si="322"/>
        <v>0.17374280020453112</v>
      </c>
      <c r="CX357" s="56">
        <f t="shared" ca="1" si="322"/>
        <v>9.4110683444121032E-2</v>
      </c>
      <c r="CY357" s="56">
        <f t="shared" ca="1" si="322"/>
        <v>5.9438326385760652E-2</v>
      </c>
      <c r="CZ357" s="56">
        <f t="shared" ca="1" si="322"/>
        <v>4.1066480048343713E-2</v>
      </c>
      <c r="DA357" s="56">
        <f t="shared" ca="1" si="322"/>
        <v>3.6138502442542478E-2</v>
      </c>
      <c r="DB357" s="56">
        <f t="shared" ca="1" si="322"/>
        <v>3.6138502442542478E-2</v>
      </c>
      <c r="DC357" s="56">
        <f t="shared" ca="1" si="322"/>
        <v>3.6138502442542478E-2</v>
      </c>
      <c r="DD357" s="56">
        <f t="shared" ca="1" si="322"/>
        <v>3.6138502442542478E-2</v>
      </c>
      <c r="DE357" s="56">
        <f t="shared" ca="1" si="322"/>
        <v>3.6138502442542478E-2</v>
      </c>
      <c r="DF357" s="56">
        <f t="shared" ca="1" si="322"/>
        <v>3.6138502442542478E-2</v>
      </c>
      <c r="DG357" s="56">
        <f t="shared" ca="1" si="322"/>
        <v>3.6138502442542478E-2</v>
      </c>
      <c r="DH357" s="56">
        <f t="shared" ca="1" si="322"/>
        <v>7.2277004885084956E-2</v>
      </c>
      <c r="DI357" s="56">
        <f t="shared" ca="1" si="322"/>
        <v>0.10841550732762742</v>
      </c>
      <c r="DJ357" s="56">
        <f t="shared" ca="1" si="322"/>
        <v>0.18069251221271238</v>
      </c>
      <c r="DK357" s="82">
        <f t="shared" ca="1" si="305"/>
        <v>0.36138502442542475</v>
      </c>
      <c r="DL357" s="82">
        <f t="shared" ca="1" si="305"/>
        <v>0.7227700488508495</v>
      </c>
      <c r="DM357" s="82">
        <f t="shared" ca="1" si="305"/>
        <v>1.445540097701699</v>
      </c>
      <c r="DN357" s="82">
        <f t="shared" ca="1" si="305"/>
        <v>2.891080195403398</v>
      </c>
      <c r="DO357" s="56">
        <f t="shared" ca="1" si="323"/>
        <v>5.2758257218213138E-2</v>
      </c>
      <c r="DP357" s="56">
        <f t="shared" ca="1" si="323"/>
        <v>2.8577389326532115E-2</v>
      </c>
      <c r="DQ357" s="56">
        <f t="shared" ca="1" si="323"/>
        <v>1.8048877469388703E-2</v>
      </c>
      <c r="DR357" s="56">
        <f t="shared" ca="1" si="323"/>
        <v>1.2470133524304922E-2</v>
      </c>
      <c r="DS357" s="56">
        <f t="shared" ca="1" si="323"/>
        <v>1.0973717501388333E-2</v>
      </c>
      <c r="DT357" s="56">
        <f t="shared" ca="1" si="323"/>
        <v>1.0973717501388333E-2</v>
      </c>
      <c r="DU357" s="56">
        <f t="shared" ca="1" si="323"/>
        <v>1.0973717501388333E-2</v>
      </c>
      <c r="DV357" s="56">
        <f t="shared" ca="1" si="323"/>
        <v>1.0973717501388333E-2</v>
      </c>
      <c r="DW357" s="56">
        <f t="shared" ca="1" si="323"/>
        <v>1.0973717501388333E-2</v>
      </c>
      <c r="DX357" s="56">
        <f t="shared" ca="1" si="323"/>
        <v>1.0973717501388333E-2</v>
      </c>
      <c r="DY357" s="56">
        <f t="shared" ca="1" si="323"/>
        <v>1.0973717501388333E-2</v>
      </c>
      <c r="DZ357" s="56">
        <f t="shared" ca="1" si="323"/>
        <v>2.1947435002776666E-2</v>
      </c>
      <c r="EA357" s="56">
        <f t="shared" ca="1" si="323"/>
        <v>3.2921152504164997E-2</v>
      </c>
      <c r="EB357" s="56">
        <f t="shared" ca="1" si="323"/>
        <v>5.4868587506941659E-2</v>
      </c>
      <c r="EC357" s="82">
        <f t="shared" ca="1" si="309"/>
        <v>0.10973717501388332</v>
      </c>
      <c r="ED357" s="82">
        <f t="shared" ca="1" si="309"/>
        <v>0.21947435002776663</v>
      </c>
      <c r="EE357" s="82">
        <f t="shared" ca="1" si="309"/>
        <v>0.43894870005553327</v>
      </c>
      <c r="EF357" s="82">
        <f t="shared" ca="1" si="306"/>
        <v>0.87789740011106654</v>
      </c>
      <c r="EG357" s="56">
        <f t="shared" ca="1" si="324"/>
        <v>1.5265261991047283E-2</v>
      </c>
      <c r="EH357" s="56">
        <f t="shared" ca="1" si="324"/>
        <v>8.2686835784839454E-3</v>
      </c>
      <c r="EI357" s="56">
        <f t="shared" ca="1" si="324"/>
        <v>5.2223264706214387E-3</v>
      </c>
      <c r="EJ357" s="56">
        <f t="shared" ca="1" si="324"/>
        <v>3.608152834247539E-3</v>
      </c>
      <c r="EK357" s="56">
        <f t="shared" ca="1" si="324"/>
        <v>3.1751744941378346E-3</v>
      </c>
      <c r="EL357" s="56">
        <f t="shared" ca="1" si="324"/>
        <v>3.1751744941378346E-3</v>
      </c>
      <c r="EM357" s="56">
        <f t="shared" ca="1" si="324"/>
        <v>3.1751744941378346E-3</v>
      </c>
      <c r="EN357" s="56">
        <f t="shared" ca="1" si="324"/>
        <v>3.1751744941378346E-3</v>
      </c>
      <c r="EO357" s="56">
        <f t="shared" ca="1" si="324"/>
        <v>3.1751744941378346E-3</v>
      </c>
      <c r="EP357" s="56">
        <f t="shared" ca="1" si="324"/>
        <v>3.1751744941378346E-3</v>
      </c>
      <c r="EQ357" s="56">
        <f t="shared" ca="1" si="324"/>
        <v>3.1751744941378346E-3</v>
      </c>
      <c r="ER357" s="56">
        <f t="shared" ca="1" si="324"/>
        <v>6.3503489882756692E-3</v>
      </c>
      <c r="ES357" s="56">
        <f t="shared" ca="1" si="324"/>
        <v>9.5255234824135043E-3</v>
      </c>
      <c r="ET357" s="56">
        <f t="shared" ca="1" si="324"/>
        <v>1.5875872470689174E-2</v>
      </c>
      <c r="EU357" s="82">
        <f t="shared" ca="1" si="310"/>
        <v>3.1751744941378349E-2</v>
      </c>
      <c r="EV357" s="82">
        <f t="shared" ca="1" si="310"/>
        <v>6.3503489882756697E-2</v>
      </c>
      <c r="EW357" s="82">
        <f t="shared" ca="1" si="310"/>
        <v>0.12700697976551339</v>
      </c>
      <c r="EX357" s="82">
        <f t="shared" ca="1" si="307"/>
        <v>0.25401395953102679</v>
      </c>
    </row>
    <row r="358" spans="19:154" x14ac:dyDescent="0.15">
      <c r="S358" s="56">
        <v>355</v>
      </c>
      <c r="T358" s="40">
        <f>引用信息!W377</f>
        <v>72.333478320050162</v>
      </c>
      <c r="U358" s="40">
        <f>引用信息!X377</f>
        <v>5.1455071350345083</v>
      </c>
      <c r="V358" s="40">
        <f>引用信息!Y377</f>
        <v>2.0542412381906239</v>
      </c>
      <c r="W358" s="40">
        <f>引用信息!Z377</f>
        <v>0.5511111974313937</v>
      </c>
      <c r="X358" s="40">
        <f>引用信息!AA377</f>
        <v>0.15946047611454714</v>
      </c>
      <c r="Y358" s="37">
        <f>IF(INT(求节点($J$4:$J$21,$I$4:$I$21,节奏总纲!AD358))&gt;$I$21,$I$21,INT(求节点($J$4:$J$21,$I$4:$I$21,节奏总纲!AD358)))</f>
        <v>18</v>
      </c>
      <c r="Z358" s="37">
        <f>IF(INT(求节点($J$4:$J$21,$I$4:$I$21,节奏总纲!AE358))&gt;$I$21,$I$21,INT(求节点($J$4:$J$21,$I$4:$I$21,节奏总纲!AE358)))</f>
        <v>18</v>
      </c>
      <c r="AA358" s="37">
        <f>IF(INT(求节点($J$4:$J$21,$I$4:$I$21,节奏总纲!AF358))&gt;$I$21,$I$21,INT(求节点($J$4:$J$21,$I$4:$I$21,节奏总纲!AF358)))</f>
        <v>18</v>
      </c>
      <c r="AB358" s="37">
        <f>IF(INT(求节点($J$4:$J$21,$I$4:$I$21,节奏总纲!AG358))&gt;$I$21,$I$21,INT(求节点($J$4:$J$21,$I$4:$I$21,节奏总纲!AG358)))</f>
        <v>18</v>
      </c>
      <c r="AC358" s="37">
        <f>IF(INT(求节点($J$4:$J$21,$I$4:$I$21,节奏总纲!AH358))&gt;$I$21,$I$21,INT(求节点($J$4:$J$21,$I$4:$I$21,节奏总纲!AH358)))</f>
        <v>18</v>
      </c>
      <c r="AD358" s="56">
        <f>('[2]功能-行军令'!F$7+'[2]功能-行军令'!F$14+24*60/'[2]功能-行军令'!$F$18)*'[2]功能-行军令'!$AJ$7</f>
        <v>27.599999999999998</v>
      </c>
      <c r="AE358" s="56">
        <f>('[2]功能-行军令'!G$7+'[2]功能-行军令'!G$14+24*60/'[2]功能-行军令'!$F$18)*'[2]功能-行军令'!$AJ$7</f>
        <v>40.199999999999996</v>
      </c>
      <c r="AF358" s="56">
        <f>('[2]功能-行军令'!H$7+'[2]功能-行军令'!H$14+24*60/'[2]功能-行军令'!$F$18)*'[2]功能-行军令'!$AJ$7</f>
        <v>54.6</v>
      </c>
      <c r="AG358" s="56">
        <f>('[2]功能-行军令'!I$7+'[2]功能-行军令'!I$14+24*60/'[2]功能-行军令'!$F$18)*'[2]功能-行军令'!$AJ$7</f>
        <v>61.8</v>
      </c>
      <c r="AH358" s="56">
        <f>('[2]功能-行军令'!J$7+'[2]功能-行军令'!J$14+24*60/'[2]功能-行军令'!$F$18)*'[2]功能-行军令'!$AJ$7</f>
        <v>61.8</v>
      </c>
      <c r="AI358" s="56"/>
      <c r="AK358" s="56"/>
      <c r="AL358" s="56">
        <v>355</v>
      </c>
      <c r="AM358" s="28">
        <f t="shared" ca="1" si="319"/>
        <v>3.629735829987875</v>
      </c>
      <c r="AN358" s="28">
        <f t="shared" ca="1" si="319"/>
        <v>1.966106907910099</v>
      </c>
      <c r="AO358" s="28">
        <f t="shared" ca="1" si="319"/>
        <v>1.2417517313116415</v>
      </c>
      <c r="AP358" s="28">
        <f t="shared" ca="1" si="318"/>
        <v>0.85793755981531572</v>
      </c>
      <c r="AQ358" s="28">
        <f t="shared" ca="1" si="318"/>
        <v>0.75498505263747806</v>
      </c>
      <c r="AR358" s="28">
        <f t="shared" ca="1" si="318"/>
        <v>0.75498505263747806</v>
      </c>
      <c r="AS358" s="28">
        <f t="shared" ca="1" si="318"/>
        <v>0.75498505263747806</v>
      </c>
      <c r="AT358" s="28">
        <f t="shared" ca="1" si="318"/>
        <v>0.75498505263747806</v>
      </c>
      <c r="AU358" s="28">
        <f t="shared" ca="1" si="318"/>
        <v>0.75498505263747806</v>
      </c>
      <c r="AV358" s="28">
        <f t="shared" ca="1" si="317"/>
        <v>0.75498505263747806</v>
      </c>
      <c r="AW358" s="28">
        <f t="shared" ca="1" si="317"/>
        <v>0.75498505263747806</v>
      </c>
      <c r="AX358" s="28">
        <f t="shared" ca="1" si="317"/>
        <v>1.5099701052749561</v>
      </c>
      <c r="AY358" s="28">
        <f t="shared" ca="1" si="317"/>
        <v>2.2649551579124338</v>
      </c>
      <c r="AZ358" s="28">
        <f t="shared" ca="1" si="317"/>
        <v>3.7749252631873893</v>
      </c>
      <c r="BA358" s="28">
        <f t="shared" ca="1" si="302"/>
        <v>7.5498505263747786</v>
      </c>
      <c r="BB358" s="28">
        <f t="shared" ca="1" si="302"/>
        <v>15.099701052749557</v>
      </c>
      <c r="BC358" s="28">
        <f t="shared" ca="1" si="302"/>
        <v>30.199402105499114</v>
      </c>
      <c r="BD358" s="28">
        <f t="shared" ca="1" si="302"/>
        <v>60.398804210998229</v>
      </c>
      <c r="BE358" s="28"/>
      <c r="BF358" s="28">
        <f t="shared" ca="1" si="295"/>
        <v>133.77803581948373</v>
      </c>
      <c r="BG358" s="28"/>
      <c r="BI358" s="28"/>
      <c r="BJ358" s="28"/>
      <c r="BK358" s="28"/>
      <c r="BL358" s="56">
        <v>355</v>
      </c>
      <c r="BM358" s="56">
        <f t="shared" ca="1" si="320"/>
        <v>3.0713907717436681</v>
      </c>
      <c r="BN358" s="56">
        <f t="shared" ca="1" si="320"/>
        <v>1.6636700013611536</v>
      </c>
      <c r="BO358" s="56">
        <f t="shared" ca="1" si="320"/>
        <v>1.0507389482280971</v>
      </c>
      <c r="BP358" s="56">
        <f t="shared" ca="1" si="320"/>
        <v>0.72596509150304878</v>
      </c>
      <c r="BQ358" s="56">
        <f t="shared" ca="1" si="320"/>
        <v>0.63884928052268297</v>
      </c>
      <c r="BR358" s="56">
        <f t="shared" ca="1" si="320"/>
        <v>0.63884928052268297</v>
      </c>
      <c r="BS358" s="56">
        <f t="shared" ca="1" si="320"/>
        <v>0.63884928052268297</v>
      </c>
      <c r="BT358" s="56">
        <f t="shared" ca="1" si="320"/>
        <v>0.63884928052268297</v>
      </c>
      <c r="BU358" s="56">
        <f t="shared" ca="1" si="320"/>
        <v>0.63884928052268297</v>
      </c>
      <c r="BV358" s="56">
        <f t="shared" ca="1" si="320"/>
        <v>0.63884928052268297</v>
      </c>
      <c r="BW358" s="56">
        <f t="shared" ca="1" si="320"/>
        <v>0.63884928052268297</v>
      </c>
      <c r="BX358" s="56">
        <f t="shared" ca="1" si="320"/>
        <v>1.2776985610453659</v>
      </c>
      <c r="BY358" s="56">
        <f t="shared" ca="1" si="320"/>
        <v>1.9165478415680488</v>
      </c>
      <c r="BZ358" s="56">
        <f t="shared" ca="1" si="320"/>
        <v>3.1942464026134147</v>
      </c>
      <c r="CA358" s="82">
        <f t="shared" ca="1" si="303"/>
        <v>6.3884928052268295</v>
      </c>
      <c r="CB358" s="82">
        <f t="shared" ca="1" si="303"/>
        <v>12.776985610453659</v>
      </c>
      <c r="CC358" s="82">
        <f t="shared" ca="1" si="303"/>
        <v>25.553971220907318</v>
      </c>
      <c r="CD358" s="82">
        <f t="shared" ca="1" si="303"/>
        <v>51.107942441814636</v>
      </c>
      <c r="CE358" s="56">
        <f t="shared" ca="1" si="321"/>
        <v>0.31822982588982646</v>
      </c>
      <c r="CF358" s="56">
        <f t="shared" ca="1" si="321"/>
        <v>0.17237448902365601</v>
      </c>
      <c r="CG358" s="56">
        <f t="shared" ca="1" si="321"/>
        <v>0.10886809833073011</v>
      </c>
      <c r="CH358" s="56">
        <f t="shared" ca="1" si="321"/>
        <v>7.521795884668625E-2</v>
      </c>
      <c r="CI358" s="56">
        <f t="shared" ca="1" si="321"/>
        <v>6.6191803785083908E-2</v>
      </c>
      <c r="CJ358" s="56">
        <f t="shared" ca="1" si="321"/>
        <v>6.6191803785083908E-2</v>
      </c>
      <c r="CK358" s="56">
        <f t="shared" ca="1" si="321"/>
        <v>6.6191803785083908E-2</v>
      </c>
      <c r="CL358" s="56">
        <f t="shared" ca="1" si="321"/>
        <v>6.6191803785083908E-2</v>
      </c>
      <c r="CM358" s="56">
        <f t="shared" ca="1" si="321"/>
        <v>6.6191803785083908E-2</v>
      </c>
      <c r="CN358" s="56">
        <f t="shared" ca="1" si="321"/>
        <v>6.6191803785083908E-2</v>
      </c>
      <c r="CO358" s="56">
        <f t="shared" ca="1" si="321"/>
        <v>6.6191803785083908E-2</v>
      </c>
      <c r="CP358" s="56">
        <f t="shared" ca="1" si="321"/>
        <v>0.13238360757016782</v>
      </c>
      <c r="CQ358" s="56">
        <f t="shared" ca="1" si="321"/>
        <v>0.1985754113552517</v>
      </c>
      <c r="CR358" s="56">
        <f t="shared" ca="1" si="321"/>
        <v>0.33095901892541951</v>
      </c>
      <c r="CS358" s="82">
        <f t="shared" ca="1" si="304"/>
        <v>0.66191803785083903</v>
      </c>
      <c r="CT358" s="82">
        <f t="shared" ca="1" si="304"/>
        <v>1.3238360757016781</v>
      </c>
      <c r="CU358" s="82">
        <f t="shared" ca="1" si="304"/>
        <v>2.6476721514033561</v>
      </c>
      <c r="CV358" s="82">
        <f t="shared" ca="1" si="304"/>
        <v>5.2953443028067122</v>
      </c>
      <c r="CW358" s="56">
        <f t="shared" ca="1" si="322"/>
        <v>0.17255626400801244</v>
      </c>
      <c r="CX358" s="56">
        <f t="shared" ca="1" si="322"/>
        <v>9.3467976337673397E-2</v>
      </c>
      <c r="CY358" s="56">
        <f t="shared" ca="1" si="322"/>
        <v>5.9032406108004254E-2</v>
      </c>
      <c r="CZ358" s="56">
        <f t="shared" ca="1" si="322"/>
        <v>4.0786026038257477E-2</v>
      </c>
      <c r="DA358" s="56">
        <f t="shared" ca="1" si="322"/>
        <v>3.5891702913666584E-2</v>
      </c>
      <c r="DB358" s="56">
        <f t="shared" ca="1" si="322"/>
        <v>3.5891702913666584E-2</v>
      </c>
      <c r="DC358" s="56">
        <f t="shared" ca="1" si="322"/>
        <v>3.5891702913666584E-2</v>
      </c>
      <c r="DD358" s="56">
        <f t="shared" ca="1" si="322"/>
        <v>3.5891702913666584E-2</v>
      </c>
      <c r="DE358" s="56">
        <f t="shared" ca="1" si="322"/>
        <v>3.5891702913666584E-2</v>
      </c>
      <c r="DF358" s="56">
        <f t="shared" ca="1" si="322"/>
        <v>3.5891702913666584E-2</v>
      </c>
      <c r="DG358" s="56">
        <f t="shared" ca="1" si="322"/>
        <v>3.5891702913666584E-2</v>
      </c>
      <c r="DH358" s="56">
        <f t="shared" ca="1" si="322"/>
        <v>7.1783405827333169E-2</v>
      </c>
      <c r="DI358" s="56">
        <f t="shared" ca="1" si="322"/>
        <v>0.10767510874099975</v>
      </c>
      <c r="DJ358" s="56">
        <f t="shared" ca="1" si="322"/>
        <v>0.17945851456833289</v>
      </c>
      <c r="DK358" s="82">
        <f t="shared" ca="1" si="305"/>
        <v>0.35891702913666579</v>
      </c>
      <c r="DL358" s="82">
        <f t="shared" ca="1" si="305"/>
        <v>0.71783405827333158</v>
      </c>
      <c r="DM358" s="82">
        <f t="shared" ca="1" si="305"/>
        <v>1.4356681165466632</v>
      </c>
      <c r="DN358" s="82">
        <f t="shared" ca="1" si="305"/>
        <v>2.8713362330933263</v>
      </c>
      <c r="DO358" s="56">
        <f t="shared" ca="1" si="323"/>
        <v>5.239795692501558E-2</v>
      </c>
      <c r="DP358" s="56">
        <f t="shared" ca="1" si="323"/>
        <v>2.8382226667716771E-2</v>
      </c>
      <c r="DQ358" s="56">
        <f t="shared" ca="1" si="323"/>
        <v>1.7925616842768489E-2</v>
      </c>
      <c r="DR358" s="56">
        <f t="shared" ca="1" si="323"/>
        <v>1.2384971636821862E-2</v>
      </c>
      <c r="DS358" s="56">
        <f t="shared" ca="1" si="323"/>
        <v>1.0898775040403241E-2</v>
      </c>
      <c r="DT358" s="56">
        <f t="shared" ca="1" si="323"/>
        <v>1.0898775040403241E-2</v>
      </c>
      <c r="DU358" s="56">
        <f t="shared" ca="1" si="323"/>
        <v>1.0898775040403241E-2</v>
      </c>
      <c r="DV358" s="56">
        <f t="shared" ca="1" si="323"/>
        <v>1.0898775040403241E-2</v>
      </c>
      <c r="DW358" s="56">
        <f t="shared" ca="1" si="323"/>
        <v>1.0898775040403241E-2</v>
      </c>
      <c r="DX358" s="56">
        <f t="shared" ca="1" si="323"/>
        <v>1.0898775040403241E-2</v>
      </c>
      <c r="DY358" s="56">
        <f t="shared" ca="1" si="323"/>
        <v>1.0898775040403241E-2</v>
      </c>
      <c r="DZ358" s="56">
        <f t="shared" ca="1" si="323"/>
        <v>2.1797550080806482E-2</v>
      </c>
      <c r="EA358" s="56">
        <f t="shared" ca="1" si="323"/>
        <v>3.2696325121209721E-2</v>
      </c>
      <c r="EB358" s="56">
        <f t="shared" ca="1" si="323"/>
        <v>5.4493875202016206E-2</v>
      </c>
      <c r="EC358" s="82">
        <f t="shared" ca="1" si="309"/>
        <v>0.10898775040403241</v>
      </c>
      <c r="ED358" s="82">
        <f t="shared" ca="1" si="309"/>
        <v>0.21797550080806483</v>
      </c>
      <c r="EE358" s="82">
        <f t="shared" ca="1" si="309"/>
        <v>0.43595100161612965</v>
      </c>
      <c r="EF358" s="82">
        <f t="shared" ca="1" si="306"/>
        <v>0.8719020032322593</v>
      </c>
      <c r="EG358" s="56">
        <f t="shared" ca="1" si="324"/>
        <v>1.5161011421352327E-2</v>
      </c>
      <c r="EH358" s="56">
        <f t="shared" ca="1" si="324"/>
        <v>8.2122145198991765E-3</v>
      </c>
      <c r="EI358" s="56">
        <f t="shared" ca="1" si="324"/>
        <v>5.1866618020415855E-3</v>
      </c>
      <c r="EJ358" s="56">
        <f t="shared" ca="1" si="324"/>
        <v>3.5835117905014587E-3</v>
      </c>
      <c r="EK358" s="56">
        <f t="shared" ca="1" si="324"/>
        <v>3.1534903756412838E-3</v>
      </c>
      <c r="EL358" s="56">
        <f t="shared" ca="1" si="324"/>
        <v>3.1534903756412838E-3</v>
      </c>
      <c r="EM358" s="56">
        <f t="shared" ca="1" si="324"/>
        <v>3.1534903756412838E-3</v>
      </c>
      <c r="EN358" s="56">
        <f t="shared" ca="1" si="324"/>
        <v>3.1534903756412838E-3</v>
      </c>
      <c r="EO358" s="56">
        <f t="shared" ca="1" si="324"/>
        <v>3.1534903756412838E-3</v>
      </c>
      <c r="EP358" s="56">
        <f t="shared" ca="1" si="324"/>
        <v>3.1534903756412838E-3</v>
      </c>
      <c r="EQ358" s="56">
        <f t="shared" ca="1" si="324"/>
        <v>3.1534903756412838E-3</v>
      </c>
      <c r="ER358" s="56">
        <f t="shared" ca="1" si="324"/>
        <v>6.3069807512825676E-3</v>
      </c>
      <c r="ES358" s="56">
        <f t="shared" ca="1" si="324"/>
        <v>9.4604711269238532E-3</v>
      </c>
      <c r="ET358" s="56">
        <f t="shared" ca="1" si="324"/>
        <v>1.5767451878206419E-2</v>
      </c>
      <c r="EU358" s="82">
        <f t="shared" ca="1" si="310"/>
        <v>3.1534903756412838E-2</v>
      </c>
      <c r="EV358" s="82">
        <f t="shared" ca="1" si="310"/>
        <v>6.3069807512825676E-2</v>
      </c>
      <c r="EW358" s="82">
        <f t="shared" ca="1" si="310"/>
        <v>0.12613961502565135</v>
      </c>
      <c r="EX358" s="82">
        <f t="shared" ca="1" si="307"/>
        <v>0.25227923005130271</v>
      </c>
    </row>
    <row r="359" spans="19:154" x14ac:dyDescent="0.15">
      <c r="S359" s="56">
        <v>356</v>
      </c>
      <c r="T359" s="40">
        <f>引用信息!W378</f>
        <v>71.836096838478127</v>
      </c>
      <c r="U359" s="40">
        <f>引用信息!X378</f>
        <v>5.1101254553240558</v>
      </c>
      <c r="V359" s="40">
        <f>引用信息!Y378</f>
        <v>2.0401158072796868</v>
      </c>
      <c r="W359" s="40">
        <f>引用信息!Z378</f>
        <v>0.54732163124080468</v>
      </c>
      <c r="X359" s="40">
        <f>引用信息!AA378</f>
        <v>0.15836398954008565</v>
      </c>
      <c r="Y359" s="37">
        <f>IF(INT(求节点($J$4:$J$21,$I$4:$I$21,节奏总纲!AD359))&gt;$I$21,$I$21,INT(求节点($J$4:$J$21,$I$4:$I$21,节奏总纲!AD359)))</f>
        <v>18</v>
      </c>
      <c r="Z359" s="37">
        <f>IF(INT(求节点($J$4:$J$21,$I$4:$I$21,节奏总纲!AE359))&gt;$I$21,$I$21,INT(求节点($J$4:$J$21,$I$4:$I$21,节奏总纲!AE359)))</f>
        <v>18</v>
      </c>
      <c r="AA359" s="37">
        <f>IF(INT(求节点($J$4:$J$21,$I$4:$I$21,节奏总纲!AF359))&gt;$I$21,$I$21,INT(求节点($J$4:$J$21,$I$4:$I$21,节奏总纲!AF359)))</f>
        <v>18</v>
      </c>
      <c r="AB359" s="37">
        <f>IF(INT(求节点($J$4:$J$21,$I$4:$I$21,节奏总纲!AG359))&gt;$I$21,$I$21,INT(求节点($J$4:$J$21,$I$4:$I$21,节奏总纲!AG359)))</f>
        <v>18</v>
      </c>
      <c r="AC359" s="37">
        <f>IF(INT(求节点($J$4:$J$21,$I$4:$I$21,节奏总纲!AH359))&gt;$I$21,$I$21,INT(求节点($J$4:$J$21,$I$4:$I$21,节奏总纲!AH359)))</f>
        <v>18</v>
      </c>
      <c r="AD359" s="56">
        <f>('[2]功能-行军令'!F$7+'[2]功能-行军令'!F$14+24*60/'[2]功能-行军令'!$F$18)*'[2]功能-行军令'!$AJ$7</f>
        <v>27.599999999999998</v>
      </c>
      <c r="AE359" s="56">
        <f>('[2]功能-行军令'!G$7+'[2]功能-行军令'!G$14+24*60/'[2]功能-行军令'!$F$18)*'[2]功能-行军令'!$AJ$7</f>
        <v>40.199999999999996</v>
      </c>
      <c r="AF359" s="56">
        <f>('[2]功能-行军令'!H$7+'[2]功能-行军令'!H$14+24*60/'[2]功能-行军令'!$F$18)*'[2]功能-行军令'!$AJ$7</f>
        <v>54.6</v>
      </c>
      <c r="AG359" s="56">
        <f>('[2]功能-行军令'!I$7+'[2]功能-行军令'!I$14+24*60/'[2]功能-行军令'!$F$18)*'[2]功能-行军令'!$AJ$7</f>
        <v>61.8</v>
      </c>
      <c r="AH359" s="56">
        <f>('[2]功能-行军令'!J$7+'[2]功能-行军令'!J$14+24*60/'[2]功能-行军令'!$F$18)*'[2]功能-行军令'!$AJ$7</f>
        <v>61.8</v>
      </c>
      <c r="AI359" s="56"/>
      <c r="AK359" s="56"/>
      <c r="AL359" s="56">
        <v>356</v>
      </c>
      <c r="AM359" s="28">
        <f t="shared" ca="1" si="319"/>
        <v>3.6047769392119275</v>
      </c>
      <c r="AN359" s="28">
        <f t="shared" ca="1" si="319"/>
        <v>1.9525875087397941</v>
      </c>
      <c r="AO359" s="28">
        <f t="shared" ca="1" si="319"/>
        <v>1.2332131634146068</v>
      </c>
      <c r="AP359" s="28">
        <f t="shared" ca="1" si="318"/>
        <v>0.85203818563191014</v>
      </c>
      <c r="AQ359" s="28">
        <f t="shared" ca="1" si="318"/>
        <v>0.74979360335608092</v>
      </c>
      <c r="AR359" s="28">
        <f t="shared" ca="1" si="318"/>
        <v>0.74979360335608092</v>
      </c>
      <c r="AS359" s="28">
        <f t="shared" ca="1" si="318"/>
        <v>0.74979360335608092</v>
      </c>
      <c r="AT359" s="28">
        <f t="shared" ca="1" si="318"/>
        <v>0.74979360335608092</v>
      </c>
      <c r="AU359" s="28">
        <f t="shared" ca="1" si="318"/>
        <v>0.74979360335608092</v>
      </c>
      <c r="AV359" s="28">
        <f t="shared" ca="1" si="317"/>
        <v>0.74979360335608092</v>
      </c>
      <c r="AW359" s="28">
        <f t="shared" ca="1" si="317"/>
        <v>0.74979360335608092</v>
      </c>
      <c r="AX359" s="28">
        <f t="shared" ca="1" si="317"/>
        <v>1.4995872067121618</v>
      </c>
      <c r="AY359" s="28">
        <f t="shared" ca="1" si="317"/>
        <v>2.2493808100682426</v>
      </c>
      <c r="AZ359" s="28">
        <f t="shared" ca="1" si="317"/>
        <v>3.7489680167804051</v>
      </c>
      <c r="BA359" s="28">
        <f t="shared" ca="1" si="302"/>
        <v>7.4979360335608103</v>
      </c>
      <c r="BB359" s="28">
        <f t="shared" ca="1" si="302"/>
        <v>14.995872067121621</v>
      </c>
      <c r="BC359" s="28">
        <f t="shared" ca="1" si="302"/>
        <v>29.991744134243241</v>
      </c>
      <c r="BD359" s="28">
        <f t="shared" ca="1" si="302"/>
        <v>59.983488268486482</v>
      </c>
      <c r="BE359" s="28"/>
      <c r="BF359" s="28">
        <f t="shared" ca="1" si="295"/>
        <v>132.85814755746378</v>
      </c>
      <c r="BG359" s="28"/>
      <c r="BI359" s="28"/>
      <c r="BJ359" s="28"/>
      <c r="BK359" s="28"/>
      <c r="BL359" s="56">
        <v>356</v>
      </c>
      <c r="BM359" s="56">
        <f t="shared" ca="1" si="320"/>
        <v>3.0502711888338401</v>
      </c>
      <c r="BN359" s="56">
        <f t="shared" ca="1" si="320"/>
        <v>1.6522302272849967</v>
      </c>
      <c r="BO359" s="56">
        <f t="shared" ca="1" si="320"/>
        <v>1.0435138277589453</v>
      </c>
      <c r="BP359" s="56">
        <f t="shared" ca="1" si="320"/>
        <v>0.72097319008799854</v>
      </c>
      <c r="BQ359" s="56">
        <f t="shared" ca="1" si="320"/>
        <v>0.63445640727743879</v>
      </c>
      <c r="BR359" s="56">
        <f t="shared" ca="1" si="320"/>
        <v>0.63445640727743879</v>
      </c>
      <c r="BS359" s="56">
        <f t="shared" ca="1" si="320"/>
        <v>0.63445640727743879</v>
      </c>
      <c r="BT359" s="56">
        <f t="shared" ca="1" si="320"/>
        <v>0.63445640727743879</v>
      </c>
      <c r="BU359" s="56">
        <f t="shared" ca="1" si="320"/>
        <v>0.63445640727743879</v>
      </c>
      <c r="BV359" s="56">
        <f t="shared" ca="1" si="320"/>
        <v>0.63445640727743879</v>
      </c>
      <c r="BW359" s="56">
        <f t="shared" ca="1" si="320"/>
        <v>0.63445640727743879</v>
      </c>
      <c r="BX359" s="56">
        <f t="shared" ca="1" si="320"/>
        <v>1.2689128145548776</v>
      </c>
      <c r="BY359" s="56">
        <f t="shared" ca="1" si="320"/>
        <v>1.9033692218323162</v>
      </c>
      <c r="BZ359" s="56">
        <f t="shared" ca="1" si="320"/>
        <v>3.1722820363871937</v>
      </c>
      <c r="CA359" s="82">
        <f t="shared" ca="1" si="303"/>
        <v>6.3445640727743875</v>
      </c>
      <c r="CB359" s="82">
        <f t="shared" ca="1" si="303"/>
        <v>12.689128145548775</v>
      </c>
      <c r="CC359" s="82">
        <f t="shared" ca="1" si="303"/>
        <v>25.37825629109755</v>
      </c>
      <c r="CD359" s="82">
        <f t="shared" ca="1" si="303"/>
        <v>50.7565125821951</v>
      </c>
      <c r="CE359" s="56">
        <f t="shared" ca="1" si="321"/>
        <v>0.31604160508311846</v>
      </c>
      <c r="CF359" s="56">
        <f t="shared" ca="1" si="321"/>
        <v>0.17118920275335583</v>
      </c>
      <c r="CG359" s="56">
        <f t="shared" ca="1" si="321"/>
        <v>0.1081194964758037</v>
      </c>
      <c r="CH359" s="56">
        <f t="shared" ca="1" si="321"/>
        <v>7.4700743019646174E-2</v>
      </c>
      <c r="CI359" s="56">
        <f t="shared" ca="1" si="321"/>
        <v>6.5736653857288649E-2</v>
      </c>
      <c r="CJ359" s="56">
        <f t="shared" ca="1" si="321"/>
        <v>6.5736653857288649E-2</v>
      </c>
      <c r="CK359" s="56">
        <f t="shared" ca="1" si="321"/>
        <v>6.5736653857288649E-2</v>
      </c>
      <c r="CL359" s="56">
        <f t="shared" ca="1" si="321"/>
        <v>6.5736653857288649E-2</v>
      </c>
      <c r="CM359" s="56">
        <f t="shared" ca="1" si="321"/>
        <v>6.5736653857288649E-2</v>
      </c>
      <c r="CN359" s="56">
        <f t="shared" ca="1" si="321"/>
        <v>6.5736653857288649E-2</v>
      </c>
      <c r="CO359" s="56">
        <f t="shared" ca="1" si="321"/>
        <v>6.5736653857288649E-2</v>
      </c>
      <c r="CP359" s="56">
        <f t="shared" ca="1" si="321"/>
        <v>0.1314733077145773</v>
      </c>
      <c r="CQ359" s="56">
        <f t="shared" ca="1" si="321"/>
        <v>0.19720996157186593</v>
      </c>
      <c r="CR359" s="56">
        <f t="shared" ca="1" si="321"/>
        <v>0.32868326928644326</v>
      </c>
      <c r="CS359" s="82">
        <f t="shared" ca="1" si="304"/>
        <v>0.65736653857288652</v>
      </c>
      <c r="CT359" s="82">
        <f t="shared" ca="1" si="304"/>
        <v>1.314733077145773</v>
      </c>
      <c r="CU359" s="82">
        <f t="shared" ca="1" si="304"/>
        <v>2.6294661542915461</v>
      </c>
      <c r="CV359" s="82">
        <f t="shared" ca="1" si="304"/>
        <v>5.2589323085830921</v>
      </c>
      <c r="CW359" s="56">
        <f t="shared" ca="1" si="322"/>
        <v>0.17136972781149368</v>
      </c>
      <c r="CX359" s="56">
        <f t="shared" ca="1" si="322"/>
        <v>9.2825269231225749E-2</v>
      </c>
      <c r="CY359" s="56">
        <f t="shared" ca="1" si="322"/>
        <v>5.8626485830247842E-2</v>
      </c>
      <c r="CZ359" s="56">
        <f t="shared" ca="1" si="322"/>
        <v>4.0505572028171233E-2</v>
      </c>
      <c r="DA359" s="56">
        <f t="shared" ca="1" si="322"/>
        <v>3.5644903384790691E-2</v>
      </c>
      <c r="DB359" s="56">
        <f t="shared" ca="1" si="322"/>
        <v>3.5644903384790691E-2</v>
      </c>
      <c r="DC359" s="56">
        <f t="shared" ca="1" si="322"/>
        <v>3.5644903384790691E-2</v>
      </c>
      <c r="DD359" s="56">
        <f t="shared" ca="1" si="322"/>
        <v>3.5644903384790691E-2</v>
      </c>
      <c r="DE359" s="56">
        <f t="shared" ca="1" si="322"/>
        <v>3.5644903384790691E-2</v>
      </c>
      <c r="DF359" s="56">
        <f t="shared" ca="1" si="322"/>
        <v>3.5644903384790691E-2</v>
      </c>
      <c r="DG359" s="56">
        <f t="shared" ca="1" si="322"/>
        <v>3.5644903384790691E-2</v>
      </c>
      <c r="DH359" s="56">
        <f t="shared" ca="1" si="322"/>
        <v>7.1289806769581382E-2</v>
      </c>
      <c r="DI359" s="56">
        <f t="shared" ca="1" si="322"/>
        <v>0.10693471015437206</v>
      </c>
      <c r="DJ359" s="56">
        <f t="shared" ca="1" si="322"/>
        <v>0.17822451692395344</v>
      </c>
      <c r="DK359" s="82">
        <f t="shared" ca="1" si="305"/>
        <v>0.35644903384790688</v>
      </c>
      <c r="DL359" s="82">
        <f t="shared" ca="1" si="305"/>
        <v>0.71289806769581376</v>
      </c>
      <c r="DM359" s="82">
        <f t="shared" ca="1" si="305"/>
        <v>1.4257961353916275</v>
      </c>
      <c r="DN359" s="82">
        <f t="shared" ca="1" si="305"/>
        <v>2.8515922707832551</v>
      </c>
      <c r="DO359" s="56">
        <f t="shared" ca="1" si="323"/>
        <v>5.2037656631818044E-2</v>
      </c>
      <c r="DP359" s="56">
        <f t="shared" ca="1" si="323"/>
        <v>2.8187064008901443E-2</v>
      </c>
      <c r="DQ359" s="56">
        <f t="shared" ca="1" si="323"/>
        <v>1.7802356216148278E-2</v>
      </c>
      <c r="DR359" s="56">
        <f t="shared" ca="1" si="323"/>
        <v>1.229980974933881E-2</v>
      </c>
      <c r="DS359" s="56">
        <f t="shared" ca="1" si="323"/>
        <v>1.0823832579418154E-2</v>
      </c>
      <c r="DT359" s="56">
        <f t="shared" ca="1" si="323"/>
        <v>1.0823832579418154E-2</v>
      </c>
      <c r="DU359" s="56">
        <f t="shared" ca="1" si="323"/>
        <v>1.0823832579418154E-2</v>
      </c>
      <c r="DV359" s="56">
        <f t="shared" ca="1" si="323"/>
        <v>1.0823832579418154E-2</v>
      </c>
      <c r="DW359" s="56">
        <f t="shared" ca="1" si="323"/>
        <v>1.0823832579418154E-2</v>
      </c>
      <c r="DX359" s="56">
        <f t="shared" ca="1" si="323"/>
        <v>1.0823832579418154E-2</v>
      </c>
      <c r="DY359" s="56">
        <f t="shared" ca="1" si="323"/>
        <v>1.0823832579418154E-2</v>
      </c>
      <c r="DZ359" s="56">
        <f t="shared" ca="1" si="323"/>
        <v>2.1647665158836309E-2</v>
      </c>
      <c r="EA359" s="56">
        <f t="shared" ca="1" si="323"/>
        <v>3.247149773825446E-2</v>
      </c>
      <c r="EB359" s="56">
        <f t="shared" ca="1" si="323"/>
        <v>5.4119162897090768E-2</v>
      </c>
      <c r="EC359" s="82">
        <f t="shared" ca="1" si="309"/>
        <v>0.10823832579418154</v>
      </c>
      <c r="ED359" s="82">
        <f t="shared" ca="1" si="309"/>
        <v>0.21647665158836307</v>
      </c>
      <c r="EE359" s="82">
        <f t="shared" ca="1" si="309"/>
        <v>0.43295330317672615</v>
      </c>
      <c r="EF359" s="82">
        <f t="shared" ca="1" si="306"/>
        <v>0.86590660635345229</v>
      </c>
      <c r="EG359" s="56">
        <f t="shared" ca="1" si="324"/>
        <v>1.5056760851657374E-2</v>
      </c>
      <c r="EH359" s="56">
        <f t="shared" ca="1" si="324"/>
        <v>8.155745461314411E-3</v>
      </c>
      <c r="EI359" s="56">
        <f t="shared" ca="1" si="324"/>
        <v>5.150997133461733E-3</v>
      </c>
      <c r="EJ359" s="56">
        <f t="shared" ca="1" si="324"/>
        <v>3.5588707467553785E-3</v>
      </c>
      <c r="EK359" s="56">
        <f t="shared" ca="1" si="324"/>
        <v>3.1318062571447335E-3</v>
      </c>
      <c r="EL359" s="56">
        <f t="shared" ca="1" si="324"/>
        <v>3.1318062571447335E-3</v>
      </c>
      <c r="EM359" s="56">
        <f t="shared" ca="1" si="324"/>
        <v>3.1318062571447335E-3</v>
      </c>
      <c r="EN359" s="56">
        <f t="shared" ca="1" si="324"/>
        <v>3.1318062571447335E-3</v>
      </c>
      <c r="EO359" s="56">
        <f t="shared" ca="1" si="324"/>
        <v>3.1318062571447335E-3</v>
      </c>
      <c r="EP359" s="56">
        <f t="shared" ca="1" si="324"/>
        <v>3.1318062571447335E-3</v>
      </c>
      <c r="EQ359" s="56">
        <f t="shared" ca="1" si="324"/>
        <v>3.1318062571447335E-3</v>
      </c>
      <c r="ER359" s="56">
        <f t="shared" ca="1" si="324"/>
        <v>6.2636125142894669E-3</v>
      </c>
      <c r="ES359" s="56">
        <f t="shared" ca="1" si="324"/>
        <v>9.3954187714342004E-3</v>
      </c>
      <c r="ET359" s="56">
        <f t="shared" ca="1" si="324"/>
        <v>1.5659031285723667E-2</v>
      </c>
      <c r="EU359" s="82">
        <f t="shared" ca="1" si="310"/>
        <v>3.1318062571447335E-2</v>
      </c>
      <c r="EV359" s="82">
        <f t="shared" ca="1" si="310"/>
        <v>6.2636125142894669E-2</v>
      </c>
      <c r="EW359" s="82">
        <f t="shared" ca="1" si="310"/>
        <v>0.12527225028578934</v>
      </c>
      <c r="EX359" s="82">
        <f t="shared" ca="1" si="307"/>
        <v>0.25054450057157868</v>
      </c>
    </row>
    <row r="360" spans="19:154" x14ac:dyDescent="0.15">
      <c r="S360" s="56">
        <v>357</v>
      </c>
      <c r="T360" s="40">
        <f>引用信息!W379</f>
        <v>71.338715356906064</v>
      </c>
      <c r="U360" s="40">
        <f>引用信息!X379</f>
        <v>5.0747437756136025</v>
      </c>
      <c r="V360" s="40">
        <f>引用信息!Y379</f>
        <v>2.0259903763687488</v>
      </c>
      <c r="W360" s="40">
        <f>引用信息!Z379</f>
        <v>0.54353206505021545</v>
      </c>
      <c r="X360" s="40">
        <f>引用信息!AA379</f>
        <v>0.15726750296562411</v>
      </c>
      <c r="Y360" s="37">
        <f>IF(INT(求节点($J$4:$J$21,$I$4:$I$21,节奏总纲!AD360))&gt;$I$21,$I$21,INT(求节点($J$4:$J$21,$I$4:$I$21,节奏总纲!AD360)))</f>
        <v>18</v>
      </c>
      <c r="Z360" s="37">
        <f>IF(INT(求节点($J$4:$J$21,$I$4:$I$21,节奏总纲!AE360))&gt;$I$21,$I$21,INT(求节点($J$4:$J$21,$I$4:$I$21,节奏总纲!AE360)))</f>
        <v>18</v>
      </c>
      <c r="AA360" s="37">
        <f>IF(INT(求节点($J$4:$J$21,$I$4:$I$21,节奏总纲!AF360))&gt;$I$21,$I$21,INT(求节点($J$4:$J$21,$I$4:$I$21,节奏总纲!AF360)))</f>
        <v>18</v>
      </c>
      <c r="AB360" s="37">
        <f>IF(INT(求节点($J$4:$J$21,$I$4:$I$21,节奏总纲!AG360))&gt;$I$21,$I$21,INT(求节点($J$4:$J$21,$I$4:$I$21,节奏总纲!AG360)))</f>
        <v>18</v>
      </c>
      <c r="AC360" s="37">
        <f>IF(INT(求节点($J$4:$J$21,$I$4:$I$21,节奏总纲!AH360))&gt;$I$21,$I$21,INT(求节点($J$4:$J$21,$I$4:$I$21,节奏总纲!AH360)))</f>
        <v>18</v>
      </c>
      <c r="AD360" s="56">
        <f>('[2]功能-行军令'!F$7+'[2]功能-行军令'!F$14+24*60/'[2]功能-行军令'!$F$18)*'[2]功能-行军令'!$AJ$7</f>
        <v>27.599999999999998</v>
      </c>
      <c r="AE360" s="56">
        <f>('[2]功能-行军令'!G$7+'[2]功能-行军令'!G$14+24*60/'[2]功能-行军令'!$F$18)*'[2]功能-行军令'!$AJ$7</f>
        <v>40.199999999999996</v>
      </c>
      <c r="AF360" s="56">
        <f>('[2]功能-行军令'!H$7+'[2]功能-行军令'!H$14+24*60/'[2]功能-行军令'!$F$18)*'[2]功能-行军令'!$AJ$7</f>
        <v>54.6</v>
      </c>
      <c r="AG360" s="56">
        <f>('[2]功能-行军令'!I$7+'[2]功能-行军令'!I$14+24*60/'[2]功能-行军令'!$F$18)*'[2]功能-行军令'!$AJ$7</f>
        <v>61.8</v>
      </c>
      <c r="AH360" s="56">
        <f>('[2]功能-行军令'!J$7+'[2]功能-行军令'!J$14+24*60/'[2]功能-行军令'!$F$18)*'[2]功能-行军令'!$AJ$7</f>
        <v>61.8</v>
      </c>
      <c r="AI360" s="56"/>
      <c r="AK360" s="56"/>
      <c r="AL360" s="56">
        <v>357</v>
      </c>
      <c r="AM360" s="28">
        <f t="shared" ca="1" si="319"/>
        <v>3.5798180484359796</v>
      </c>
      <c r="AN360" s="28">
        <f t="shared" ca="1" si="319"/>
        <v>1.9390681095694886</v>
      </c>
      <c r="AO360" s="28">
        <f t="shared" ca="1" si="319"/>
        <v>1.224674595517572</v>
      </c>
      <c r="AP360" s="28">
        <f t="shared" ca="1" si="318"/>
        <v>0.84613881144850411</v>
      </c>
      <c r="AQ360" s="28">
        <f t="shared" ca="1" si="318"/>
        <v>0.74460215407468366</v>
      </c>
      <c r="AR360" s="28">
        <f t="shared" ca="1" si="318"/>
        <v>0.74460215407468366</v>
      </c>
      <c r="AS360" s="28">
        <f t="shared" ca="1" si="318"/>
        <v>0.74460215407468366</v>
      </c>
      <c r="AT360" s="28">
        <f t="shared" ca="1" si="318"/>
        <v>0.74460215407468366</v>
      </c>
      <c r="AU360" s="28">
        <f t="shared" ca="1" si="318"/>
        <v>0.74460215407468366</v>
      </c>
      <c r="AV360" s="28">
        <f t="shared" ca="1" si="317"/>
        <v>0.74460215407468366</v>
      </c>
      <c r="AW360" s="28">
        <f t="shared" ca="1" si="317"/>
        <v>0.74460215407468366</v>
      </c>
      <c r="AX360" s="28">
        <f t="shared" ca="1" si="317"/>
        <v>1.4892043081493673</v>
      </c>
      <c r="AY360" s="28">
        <f t="shared" ca="1" si="317"/>
        <v>2.233806462224051</v>
      </c>
      <c r="AZ360" s="28">
        <f t="shared" ca="1" si="317"/>
        <v>3.7230107703734192</v>
      </c>
      <c r="BA360" s="28">
        <f t="shared" ca="1" si="302"/>
        <v>7.4460215407468384</v>
      </c>
      <c r="BB360" s="28">
        <f t="shared" ca="1" si="302"/>
        <v>14.892043081493677</v>
      </c>
      <c r="BC360" s="28">
        <f t="shared" ca="1" si="302"/>
        <v>29.784086162987354</v>
      </c>
      <c r="BD360" s="28">
        <f t="shared" ca="1" si="302"/>
        <v>59.568172325974707</v>
      </c>
      <c r="BE360" s="28"/>
      <c r="BF360" s="28">
        <f t="shared" ca="1" si="295"/>
        <v>131.93825929544374</v>
      </c>
      <c r="BG360" s="28"/>
      <c r="BI360" s="28"/>
      <c r="BJ360" s="28"/>
      <c r="BK360" s="28"/>
      <c r="BL360" s="56">
        <v>357</v>
      </c>
      <c r="BM360" s="56">
        <f t="shared" ca="1" si="320"/>
        <v>3.0291516059240111</v>
      </c>
      <c r="BN360" s="56">
        <f t="shared" ca="1" si="320"/>
        <v>1.6407904532088393</v>
      </c>
      <c r="BO360" s="56">
        <f t="shared" ca="1" si="320"/>
        <v>1.0362887072897933</v>
      </c>
      <c r="BP360" s="56">
        <f t="shared" ca="1" si="320"/>
        <v>0.71598128867294797</v>
      </c>
      <c r="BQ360" s="56">
        <f t="shared" ca="1" si="320"/>
        <v>0.63006353403219428</v>
      </c>
      <c r="BR360" s="56">
        <f t="shared" ca="1" si="320"/>
        <v>0.63006353403219428</v>
      </c>
      <c r="BS360" s="56">
        <f t="shared" ca="1" si="320"/>
        <v>0.63006353403219428</v>
      </c>
      <c r="BT360" s="56">
        <f t="shared" ca="1" si="320"/>
        <v>0.63006353403219428</v>
      </c>
      <c r="BU360" s="56">
        <f t="shared" ca="1" si="320"/>
        <v>0.63006353403219428</v>
      </c>
      <c r="BV360" s="56">
        <f t="shared" ca="1" si="320"/>
        <v>0.63006353403219428</v>
      </c>
      <c r="BW360" s="56">
        <f t="shared" ca="1" si="320"/>
        <v>0.63006353403219428</v>
      </c>
      <c r="BX360" s="56">
        <f t="shared" ca="1" si="320"/>
        <v>1.2601270680643886</v>
      </c>
      <c r="BY360" s="56">
        <f t="shared" ca="1" si="320"/>
        <v>1.8901906020965829</v>
      </c>
      <c r="BZ360" s="56">
        <f t="shared" ca="1" si="320"/>
        <v>3.1503176701609719</v>
      </c>
      <c r="CA360" s="82">
        <f t="shared" ca="1" si="303"/>
        <v>6.3006353403219437</v>
      </c>
      <c r="CB360" s="82">
        <f t="shared" ca="1" si="303"/>
        <v>12.601270680643887</v>
      </c>
      <c r="CC360" s="82">
        <f t="shared" ca="1" si="303"/>
        <v>25.202541361287775</v>
      </c>
      <c r="CD360" s="82">
        <f t="shared" ca="1" si="303"/>
        <v>50.40508272257555</v>
      </c>
      <c r="CE360" s="56">
        <f t="shared" ca="1" si="321"/>
        <v>0.31385338427641052</v>
      </c>
      <c r="CF360" s="56">
        <f t="shared" ca="1" si="321"/>
        <v>0.17000391648305568</v>
      </c>
      <c r="CG360" s="56">
        <f t="shared" ca="1" si="321"/>
        <v>0.10737089462087727</v>
      </c>
      <c r="CH360" s="56">
        <f t="shared" ca="1" si="321"/>
        <v>7.4183527192606111E-2</v>
      </c>
      <c r="CI360" s="56">
        <f t="shared" ca="1" si="321"/>
        <v>6.5281503929493376E-2</v>
      </c>
      <c r="CJ360" s="56">
        <f t="shared" ca="1" si="321"/>
        <v>6.5281503929493376E-2</v>
      </c>
      <c r="CK360" s="56">
        <f t="shared" ca="1" si="321"/>
        <v>6.5281503929493376E-2</v>
      </c>
      <c r="CL360" s="56">
        <f t="shared" ca="1" si="321"/>
        <v>6.5281503929493376E-2</v>
      </c>
      <c r="CM360" s="56">
        <f t="shared" ca="1" si="321"/>
        <v>6.5281503929493376E-2</v>
      </c>
      <c r="CN360" s="56">
        <f t="shared" ca="1" si="321"/>
        <v>6.5281503929493376E-2</v>
      </c>
      <c r="CO360" s="56">
        <f t="shared" ca="1" si="321"/>
        <v>6.5281503929493376E-2</v>
      </c>
      <c r="CP360" s="56">
        <f t="shared" ca="1" si="321"/>
        <v>0.13056300785898675</v>
      </c>
      <c r="CQ360" s="56">
        <f t="shared" ca="1" si="321"/>
        <v>0.19584451178848011</v>
      </c>
      <c r="CR360" s="56">
        <f t="shared" ca="1" si="321"/>
        <v>0.32640751964746689</v>
      </c>
      <c r="CS360" s="82">
        <f t="shared" ca="1" si="304"/>
        <v>0.65281503929493379</v>
      </c>
      <c r="CT360" s="82">
        <f t="shared" ca="1" si="304"/>
        <v>1.3056300785898676</v>
      </c>
      <c r="CU360" s="82">
        <f t="shared" ca="1" si="304"/>
        <v>2.6112601571797351</v>
      </c>
      <c r="CV360" s="82">
        <f t="shared" ca="1" si="304"/>
        <v>5.2225203143594703</v>
      </c>
      <c r="CW360" s="56">
        <f t="shared" ca="1" si="322"/>
        <v>0.17018319161497489</v>
      </c>
      <c r="CX360" s="56">
        <f t="shared" ca="1" si="322"/>
        <v>9.2182562124778059E-2</v>
      </c>
      <c r="CY360" s="56">
        <f t="shared" ca="1" si="322"/>
        <v>5.8220565552491409E-2</v>
      </c>
      <c r="CZ360" s="56">
        <f t="shared" ca="1" si="322"/>
        <v>4.0225118018084968E-2</v>
      </c>
      <c r="DA360" s="56">
        <f t="shared" ca="1" si="322"/>
        <v>3.5398103855914777E-2</v>
      </c>
      <c r="DB360" s="56">
        <f t="shared" ca="1" si="322"/>
        <v>3.5398103855914777E-2</v>
      </c>
      <c r="DC360" s="56">
        <f t="shared" ca="1" si="322"/>
        <v>3.5398103855914777E-2</v>
      </c>
      <c r="DD360" s="56">
        <f t="shared" ca="1" si="322"/>
        <v>3.5398103855914777E-2</v>
      </c>
      <c r="DE360" s="56">
        <f t="shared" ca="1" si="322"/>
        <v>3.5398103855914777E-2</v>
      </c>
      <c r="DF360" s="56">
        <f t="shared" ca="1" si="322"/>
        <v>3.5398103855914777E-2</v>
      </c>
      <c r="DG360" s="56">
        <f t="shared" ca="1" si="322"/>
        <v>3.5398103855914777E-2</v>
      </c>
      <c r="DH360" s="56">
        <f t="shared" ca="1" si="322"/>
        <v>7.0796207711829554E-2</v>
      </c>
      <c r="DI360" s="56">
        <f t="shared" ca="1" si="322"/>
        <v>0.10619431156774434</v>
      </c>
      <c r="DJ360" s="56">
        <f t="shared" ca="1" si="322"/>
        <v>0.1769905192795739</v>
      </c>
      <c r="DK360" s="82">
        <f t="shared" ca="1" si="305"/>
        <v>0.35398103855914781</v>
      </c>
      <c r="DL360" s="82">
        <f t="shared" ca="1" si="305"/>
        <v>0.70796207711829562</v>
      </c>
      <c r="DM360" s="82">
        <f t="shared" ca="1" si="305"/>
        <v>1.4159241542365912</v>
      </c>
      <c r="DN360" s="82">
        <f t="shared" ca="1" si="305"/>
        <v>2.8318483084731825</v>
      </c>
      <c r="DO360" s="56">
        <f t="shared" ca="1" si="323"/>
        <v>5.167735633862048E-2</v>
      </c>
      <c r="DP360" s="56">
        <f t="shared" ca="1" si="323"/>
        <v>2.7991901350086095E-2</v>
      </c>
      <c r="DQ360" s="56">
        <f t="shared" ca="1" si="323"/>
        <v>1.7679095589528061E-2</v>
      </c>
      <c r="DR360" s="56">
        <f t="shared" ca="1" si="323"/>
        <v>1.2214647861855749E-2</v>
      </c>
      <c r="DS360" s="56">
        <f t="shared" ca="1" si="323"/>
        <v>1.0748890118433061E-2</v>
      </c>
      <c r="DT360" s="56">
        <f t="shared" ca="1" si="323"/>
        <v>1.0748890118433061E-2</v>
      </c>
      <c r="DU360" s="56">
        <f t="shared" ca="1" si="323"/>
        <v>1.0748890118433061E-2</v>
      </c>
      <c r="DV360" s="56">
        <f t="shared" ca="1" si="323"/>
        <v>1.0748890118433061E-2</v>
      </c>
      <c r="DW360" s="56">
        <f t="shared" ca="1" si="323"/>
        <v>1.0748890118433061E-2</v>
      </c>
      <c r="DX360" s="56">
        <f t="shared" ca="1" si="323"/>
        <v>1.0748890118433061E-2</v>
      </c>
      <c r="DY360" s="56">
        <f t="shared" ca="1" si="323"/>
        <v>1.0748890118433061E-2</v>
      </c>
      <c r="DZ360" s="56">
        <f t="shared" ca="1" si="323"/>
        <v>2.1497780236866122E-2</v>
      </c>
      <c r="EA360" s="56">
        <f t="shared" ca="1" si="323"/>
        <v>3.2246670355299177E-2</v>
      </c>
      <c r="EB360" s="56">
        <f t="shared" ca="1" si="323"/>
        <v>5.3744450592165302E-2</v>
      </c>
      <c r="EC360" s="82">
        <f t="shared" ca="1" si="309"/>
        <v>0.1074889011843306</v>
      </c>
      <c r="ED360" s="82">
        <f t="shared" ca="1" si="309"/>
        <v>0.21497780236866121</v>
      </c>
      <c r="EE360" s="82">
        <f t="shared" ca="1" si="309"/>
        <v>0.42995560473732242</v>
      </c>
      <c r="EF360" s="82">
        <f t="shared" ca="1" si="306"/>
        <v>0.85991120947464483</v>
      </c>
      <c r="EG360" s="56">
        <f t="shared" ca="1" si="324"/>
        <v>1.4952510281962416E-2</v>
      </c>
      <c r="EH360" s="56">
        <f t="shared" ca="1" si="324"/>
        <v>8.099276402729642E-3</v>
      </c>
      <c r="EI360" s="56">
        <f t="shared" ca="1" si="324"/>
        <v>5.1153324648818789E-3</v>
      </c>
      <c r="EJ360" s="56">
        <f t="shared" ca="1" si="324"/>
        <v>3.5342297030092978E-3</v>
      </c>
      <c r="EK360" s="56">
        <f t="shared" ca="1" si="324"/>
        <v>3.1101221386481822E-3</v>
      </c>
      <c r="EL360" s="56">
        <f t="shared" ca="1" si="324"/>
        <v>3.1101221386481822E-3</v>
      </c>
      <c r="EM360" s="56">
        <f t="shared" ca="1" si="324"/>
        <v>3.1101221386481822E-3</v>
      </c>
      <c r="EN360" s="56">
        <f t="shared" ca="1" si="324"/>
        <v>3.1101221386481822E-3</v>
      </c>
      <c r="EO360" s="56">
        <f t="shared" ca="1" si="324"/>
        <v>3.1101221386481822E-3</v>
      </c>
      <c r="EP360" s="56">
        <f t="shared" ca="1" si="324"/>
        <v>3.1101221386481822E-3</v>
      </c>
      <c r="EQ360" s="56">
        <f t="shared" ca="1" si="324"/>
        <v>3.1101221386481822E-3</v>
      </c>
      <c r="ER360" s="56">
        <f t="shared" ca="1" si="324"/>
        <v>6.2202442772963645E-3</v>
      </c>
      <c r="ES360" s="56">
        <f t="shared" ca="1" si="324"/>
        <v>9.3303664159445458E-3</v>
      </c>
      <c r="ET360" s="56">
        <f t="shared" ca="1" si="324"/>
        <v>1.555061069324091E-2</v>
      </c>
      <c r="EU360" s="82">
        <f t="shared" ca="1" si="310"/>
        <v>3.1101221386481821E-2</v>
      </c>
      <c r="EV360" s="82">
        <f t="shared" ca="1" si="310"/>
        <v>6.2202442772963641E-2</v>
      </c>
      <c r="EW360" s="82">
        <f t="shared" ca="1" si="310"/>
        <v>0.12440488554592728</v>
      </c>
      <c r="EX360" s="82">
        <f t="shared" ca="1" si="307"/>
        <v>0.24880977109185456</v>
      </c>
    </row>
    <row r="361" spans="19:154" x14ac:dyDescent="0.15">
      <c r="S361" s="56">
        <v>358</v>
      </c>
      <c r="T361" s="40">
        <f>引用信息!W380</f>
        <v>70.841333875334001</v>
      </c>
      <c r="U361" s="40">
        <f>引用信息!X380</f>
        <v>5.0393620959031482</v>
      </c>
      <c r="V361" s="40">
        <f>引用信息!Y380</f>
        <v>2.0118649454578112</v>
      </c>
      <c r="W361" s="40">
        <f>引用信息!Z380</f>
        <v>0.53974249885962633</v>
      </c>
      <c r="X361" s="40">
        <f>引用信息!AA380</f>
        <v>0.15617101639116257</v>
      </c>
      <c r="Y361" s="37">
        <f>IF(INT(求节点($J$4:$J$21,$I$4:$I$21,节奏总纲!AD361))&gt;$I$21,$I$21,INT(求节点($J$4:$J$21,$I$4:$I$21,节奏总纲!AD361)))</f>
        <v>18</v>
      </c>
      <c r="Z361" s="37">
        <f>IF(INT(求节点($J$4:$J$21,$I$4:$I$21,节奏总纲!AE361))&gt;$I$21,$I$21,INT(求节点($J$4:$J$21,$I$4:$I$21,节奏总纲!AE361)))</f>
        <v>18</v>
      </c>
      <c r="AA361" s="37">
        <f>IF(INT(求节点($J$4:$J$21,$I$4:$I$21,节奏总纲!AF361))&gt;$I$21,$I$21,INT(求节点($J$4:$J$21,$I$4:$I$21,节奏总纲!AF361)))</f>
        <v>18</v>
      </c>
      <c r="AB361" s="37">
        <f>IF(INT(求节点($J$4:$J$21,$I$4:$I$21,节奏总纲!AG361))&gt;$I$21,$I$21,INT(求节点($J$4:$J$21,$I$4:$I$21,节奏总纲!AG361)))</f>
        <v>18</v>
      </c>
      <c r="AC361" s="37">
        <f>IF(INT(求节点($J$4:$J$21,$I$4:$I$21,节奏总纲!AH361))&gt;$I$21,$I$21,INT(求节点($J$4:$J$21,$I$4:$I$21,节奏总纲!AH361)))</f>
        <v>18</v>
      </c>
      <c r="AD361" s="56">
        <f>('[2]功能-行军令'!F$7+'[2]功能-行军令'!F$14+24*60/'[2]功能-行军令'!$F$18)*'[2]功能-行军令'!$AJ$7</f>
        <v>27.599999999999998</v>
      </c>
      <c r="AE361" s="56">
        <f>('[2]功能-行军令'!G$7+'[2]功能-行军令'!G$14+24*60/'[2]功能-行军令'!$F$18)*'[2]功能-行军令'!$AJ$7</f>
        <v>40.199999999999996</v>
      </c>
      <c r="AF361" s="56">
        <f>('[2]功能-行军令'!H$7+'[2]功能-行军令'!H$14+24*60/'[2]功能-行军令'!$F$18)*'[2]功能-行军令'!$AJ$7</f>
        <v>54.6</v>
      </c>
      <c r="AG361" s="56">
        <f>('[2]功能-行军令'!I$7+'[2]功能-行军令'!I$14+24*60/'[2]功能-行军令'!$F$18)*'[2]功能-行军令'!$AJ$7</f>
        <v>61.8</v>
      </c>
      <c r="AH361" s="56">
        <f>('[2]功能-行军令'!J$7+'[2]功能-行军令'!J$14+24*60/'[2]功能-行军令'!$F$18)*'[2]功能-行军令'!$AJ$7</f>
        <v>61.8</v>
      </c>
      <c r="AI361" s="56"/>
      <c r="AK361" s="56"/>
      <c r="AL361" s="56">
        <v>358</v>
      </c>
      <c r="AM361" s="28">
        <f t="shared" ca="1" si="319"/>
        <v>3.5548591576600308</v>
      </c>
      <c r="AN361" s="28">
        <f t="shared" ca="1" si="319"/>
        <v>1.9255487103991835</v>
      </c>
      <c r="AO361" s="28">
        <f t="shared" ca="1" si="319"/>
        <v>1.2161360276205371</v>
      </c>
      <c r="AP361" s="28">
        <f t="shared" ca="1" si="318"/>
        <v>0.84023943726509798</v>
      </c>
      <c r="AQ361" s="28">
        <f t="shared" ca="1" si="318"/>
        <v>0.73941070479328652</v>
      </c>
      <c r="AR361" s="28">
        <f t="shared" ca="1" si="318"/>
        <v>0.73941070479328652</v>
      </c>
      <c r="AS361" s="28">
        <f t="shared" ca="1" si="318"/>
        <v>0.73941070479328652</v>
      </c>
      <c r="AT361" s="28">
        <f t="shared" ca="1" si="318"/>
        <v>0.73941070479328652</v>
      </c>
      <c r="AU361" s="28">
        <f t="shared" ca="1" si="318"/>
        <v>0.73941070479328652</v>
      </c>
      <c r="AV361" s="28">
        <f t="shared" ca="1" si="317"/>
        <v>0.73941070479328652</v>
      </c>
      <c r="AW361" s="28">
        <f t="shared" ca="1" si="317"/>
        <v>0.73941070479328652</v>
      </c>
      <c r="AX361" s="28">
        <f t="shared" ca="1" si="317"/>
        <v>1.478821409586573</v>
      </c>
      <c r="AY361" s="28">
        <f t="shared" ca="1" si="317"/>
        <v>2.2182321143798593</v>
      </c>
      <c r="AZ361" s="28">
        <f t="shared" ca="1" si="317"/>
        <v>3.6970535239664319</v>
      </c>
      <c r="BA361" s="28">
        <f t="shared" ca="1" si="302"/>
        <v>7.3941070479328639</v>
      </c>
      <c r="BB361" s="28">
        <f t="shared" ca="1" si="302"/>
        <v>14.788214095865728</v>
      </c>
      <c r="BC361" s="28">
        <f t="shared" ca="1" si="302"/>
        <v>29.576428191731456</v>
      </c>
      <c r="BD361" s="28">
        <f t="shared" ca="1" si="302"/>
        <v>59.152856383462911</v>
      </c>
      <c r="BE361" s="28"/>
      <c r="BF361" s="28">
        <f t="shared" ca="1" si="295"/>
        <v>131.01837103342368</v>
      </c>
      <c r="BG361" s="28"/>
      <c r="BI361" s="28"/>
      <c r="BJ361" s="28"/>
      <c r="BK361" s="28"/>
      <c r="BL361" s="56">
        <v>358</v>
      </c>
      <c r="BM361" s="56">
        <f t="shared" ca="1" si="320"/>
        <v>3.0080320230141817</v>
      </c>
      <c r="BN361" s="56">
        <f t="shared" ca="1" si="320"/>
        <v>1.6293506791326819</v>
      </c>
      <c r="BO361" s="56">
        <f t="shared" ca="1" si="320"/>
        <v>1.0290635868206413</v>
      </c>
      <c r="BP361" s="56">
        <f t="shared" ca="1" si="320"/>
        <v>0.7109893872578974</v>
      </c>
      <c r="BQ361" s="56">
        <f t="shared" ca="1" si="320"/>
        <v>0.62567066078694988</v>
      </c>
      <c r="BR361" s="56">
        <f t="shared" ca="1" si="320"/>
        <v>0.62567066078694988</v>
      </c>
      <c r="BS361" s="56">
        <f t="shared" ca="1" si="320"/>
        <v>0.62567066078694988</v>
      </c>
      <c r="BT361" s="56">
        <f t="shared" ca="1" si="320"/>
        <v>0.62567066078694988</v>
      </c>
      <c r="BU361" s="56">
        <f t="shared" ca="1" si="320"/>
        <v>0.62567066078694988</v>
      </c>
      <c r="BV361" s="56">
        <f t="shared" ca="1" si="320"/>
        <v>0.62567066078694988</v>
      </c>
      <c r="BW361" s="56">
        <f t="shared" ca="1" si="320"/>
        <v>0.62567066078694988</v>
      </c>
      <c r="BX361" s="56">
        <f t="shared" ca="1" si="320"/>
        <v>1.2513413215738998</v>
      </c>
      <c r="BY361" s="56">
        <f t="shared" ca="1" si="320"/>
        <v>1.8770119823608493</v>
      </c>
      <c r="BZ361" s="56">
        <f t="shared" ca="1" si="320"/>
        <v>3.1283533039347495</v>
      </c>
      <c r="CA361" s="82">
        <f t="shared" ca="1" si="303"/>
        <v>6.2567066078694991</v>
      </c>
      <c r="CB361" s="82">
        <f t="shared" ca="1" si="303"/>
        <v>12.513413215738998</v>
      </c>
      <c r="CC361" s="82">
        <f t="shared" ca="1" si="303"/>
        <v>25.026826431477996</v>
      </c>
      <c r="CD361" s="82">
        <f t="shared" ca="1" si="303"/>
        <v>50.053652862955992</v>
      </c>
      <c r="CE361" s="56">
        <f t="shared" ca="1" si="321"/>
        <v>0.31166516346970236</v>
      </c>
      <c r="CF361" s="56">
        <f t="shared" ca="1" si="321"/>
        <v>0.16881863021275545</v>
      </c>
      <c r="CG361" s="56">
        <f t="shared" ca="1" si="321"/>
        <v>0.10662229276595081</v>
      </c>
      <c r="CH361" s="56">
        <f t="shared" ca="1" si="321"/>
        <v>7.3666311365566006E-2</v>
      </c>
      <c r="CI361" s="56">
        <f t="shared" ca="1" si="321"/>
        <v>6.4826354001698089E-2</v>
      </c>
      <c r="CJ361" s="56">
        <f t="shared" ca="1" si="321"/>
        <v>6.4826354001698089E-2</v>
      </c>
      <c r="CK361" s="56">
        <f t="shared" ca="1" si="321"/>
        <v>6.4826354001698089E-2</v>
      </c>
      <c r="CL361" s="56">
        <f t="shared" ca="1" si="321"/>
        <v>6.4826354001698089E-2</v>
      </c>
      <c r="CM361" s="56">
        <f t="shared" ca="1" si="321"/>
        <v>6.4826354001698089E-2</v>
      </c>
      <c r="CN361" s="56">
        <f t="shared" ca="1" si="321"/>
        <v>6.4826354001698089E-2</v>
      </c>
      <c r="CO361" s="56">
        <f t="shared" ca="1" si="321"/>
        <v>6.4826354001698089E-2</v>
      </c>
      <c r="CP361" s="56">
        <f t="shared" ca="1" si="321"/>
        <v>0.12965270800339618</v>
      </c>
      <c r="CQ361" s="56">
        <f t="shared" ca="1" si="321"/>
        <v>0.19447906200509427</v>
      </c>
      <c r="CR361" s="56">
        <f t="shared" ca="1" si="321"/>
        <v>0.32413177000849042</v>
      </c>
      <c r="CS361" s="82">
        <f t="shared" ca="1" si="304"/>
        <v>0.64826354001698083</v>
      </c>
      <c r="CT361" s="82">
        <f t="shared" ca="1" si="304"/>
        <v>1.2965270800339617</v>
      </c>
      <c r="CU361" s="82">
        <f t="shared" ca="1" si="304"/>
        <v>2.5930541600679233</v>
      </c>
      <c r="CV361" s="82">
        <f t="shared" ca="1" si="304"/>
        <v>5.1861083201358467</v>
      </c>
      <c r="CW361" s="56">
        <f t="shared" ca="1" si="322"/>
        <v>0.16899665541845615</v>
      </c>
      <c r="CX361" s="56">
        <f t="shared" ca="1" si="322"/>
        <v>9.153985501833041E-2</v>
      </c>
      <c r="CY361" s="56">
        <f t="shared" ca="1" si="322"/>
        <v>5.7814645274734996E-2</v>
      </c>
      <c r="CZ361" s="56">
        <f t="shared" ca="1" si="322"/>
        <v>3.9944664007998724E-2</v>
      </c>
      <c r="DA361" s="56">
        <f t="shared" ca="1" si="322"/>
        <v>3.5151304327038876E-2</v>
      </c>
      <c r="DB361" s="56">
        <f t="shared" ca="1" si="322"/>
        <v>3.5151304327038876E-2</v>
      </c>
      <c r="DC361" s="56">
        <f t="shared" ca="1" si="322"/>
        <v>3.5151304327038876E-2</v>
      </c>
      <c r="DD361" s="56">
        <f t="shared" ca="1" si="322"/>
        <v>3.5151304327038876E-2</v>
      </c>
      <c r="DE361" s="56">
        <f t="shared" ca="1" si="322"/>
        <v>3.5151304327038876E-2</v>
      </c>
      <c r="DF361" s="56">
        <f t="shared" ca="1" si="322"/>
        <v>3.5151304327038876E-2</v>
      </c>
      <c r="DG361" s="56">
        <f t="shared" ca="1" si="322"/>
        <v>3.5151304327038876E-2</v>
      </c>
      <c r="DH361" s="56">
        <f t="shared" ca="1" si="322"/>
        <v>7.0302608654077753E-2</v>
      </c>
      <c r="DI361" s="56">
        <f t="shared" ca="1" si="322"/>
        <v>0.10545391298111663</v>
      </c>
      <c r="DJ361" s="56">
        <f t="shared" ca="1" si="322"/>
        <v>0.17575652163519442</v>
      </c>
      <c r="DK361" s="82">
        <f t="shared" ca="1" si="305"/>
        <v>0.35151304327038885</v>
      </c>
      <c r="DL361" s="82">
        <f t="shared" ca="1" si="305"/>
        <v>0.70302608654077769</v>
      </c>
      <c r="DM361" s="82">
        <f t="shared" ca="1" si="305"/>
        <v>1.4060521730815554</v>
      </c>
      <c r="DN361" s="82">
        <f t="shared" ca="1" si="305"/>
        <v>2.8121043461631108</v>
      </c>
      <c r="DO361" s="56">
        <f t="shared" ca="1" si="323"/>
        <v>5.1317056045422929E-2</v>
      </c>
      <c r="DP361" s="56">
        <f t="shared" ca="1" si="323"/>
        <v>2.7796738691270754E-2</v>
      </c>
      <c r="DQ361" s="56">
        <f t="shared" ca="1" si="323"/>
        <v>1.7555834962907847E-2</v>
      </c>
      <c r="DR361" s="56">
        <f t="shared" ca="1" si="323"/>
        <v>1.2129485974372691E-2</v>
      </c>
      <c r="DS361" s="56">
        <f t="shared" ca="1" si="323"/>
        <v>1.0673947657447971E-2</v>
      </c>
      <c r="DT361" s="56">
        <f t="shared" ca="1" si="323"/>
        <v>1.0673947657447971E-2</v>
      </c>
      <c r="DU361" s="56">
        <f t="shared" ca="1" si="323"/>
        <v>1.0673947657447971E-2</v>
      </c>
      <c r="DV361" s="56">
        <f t="shared" ca="1" si="323"/>
        <v>1.0673947657447971E-2</v>
      </c>
      <c r="DW361" s="56">
        <f t="shared" ca="1" si="323"/>
        <v>1.0673947657447971E-2</v>
      </c>
      <c r="DX361" s="56">
        <f t="shared" ca="1" si="323"/>
        <v>1.0673947657447971E-2</v>
      </c>
      <c r="DY361" s="56">
        <f t="shared" ca="1" si="323"/>
        <v>1.0673947657447971E-2</v>
      </c>
      <c r="DZ361" s="56">
        <f t="shared" ca="1" si="323"/>
        <v>2.1347895314895941E-2</v>
      </c>
      <c r="EA361" s="56">
        <f t="shared" ca="1" si="323"/>
        <v>3.2021842972343902E-2</v>
      </c>
      <c r="EB361" s="56">
        <f t="shared" ca="1" si="323"/>
        <v>5.3369738287239857E-2</v>
      </c>
      <c r="EC361" s="82">
        <f t="shared" ca="1" si="309"/>
        <v>0.10673947657447971</v>
      </c>
      <c r="ED361" s="82">
        <f t="shared" ca="1" si="309"/>
        <v>0.21347895314895943</v>
      </c>
      <c r="EE361" s="82">
        <f t="shared" ca="1" si="309"/>
        <v>0.42695790629791885</v>
      </c>
      <c r="EF361" s="82">
        <f t="shared" ca="1" si="306"/>
        <v>0.85391581259583771</v>
      </c>
      <c r="EG361" s="56">
        <f t="shared" ca="1" si="324"/>
        <v>1.4848259712267458E-2</v>
      </c>
      <c r="EH361" s="56">
        <f t="shared" ca="1" si="324"/>
        <v>8.0428073441448731E-3</v>
      </c>
      <c r="EI361" s="56">
        <f t="shared" ca="1" si="324"/>
        <v>5.0796677963020247E-3</v>
      </c>
      <c r="EJ361" s="56">
        <f t="shared" ca="1" si="324"/>
        <v>3.5095886592632166E-3</v>
      </c>
      <c r="EK361" s="56">
        <f t="shared" ca="1" si="324"/>
        <v>3.088438020151631E-3</v>
      </c>
      <c r="EL361" s="56">
        <f t="shared" ca="1" si="324"/>
        <v>3.088438020151631E-3</v>
      </c>
      <c r="EM361" s="56">
        <f t="shared" ca="1" si="324"/>
        <v>3.088438020151631E-3</v>
      </c>
      <c r="EN361" s="56">
        <f t="shared" ca="1" si="324"/>
        <v>3.088438020151631E-3</v>
      </c>
      <c r="EO361" s="56">
        <f t="shared" ca="1" si="324"/>
        <v>3.088438020151631E-3</v>
      </c>
      <c r="EP361" s="56">
        <f t="shared" ca="1" si="324"/>
        <v>3.088438020151631E-3</v>
      </c>
      <c r="EQ361" s="56">
        <f t="shared" ca="1" si="324"/>
        <v>3.088438020151631E-3</v>
      </c>
      <c r="ER361" s="56">
        <f t="shared" ca="1" si="324"/>
        <v>6.176876040303262E-3</v>
      </c>
      <c r="ES361" s="56">
        <f t="shared" ca="1" si="324"/>
        <v>9.265314060454893E-3</v>
      </c>
      <c r="ET361" s="56">
        <f t="shared" ca="1" si="324"/>
        <v>1.5442190100758155E-2</v>
      </c>
      <c r="EU361" s="82">
        <f t="shared" ca="1" si="310"/>
        <v>3.088438020151631E-2</v>
      </c>
      <c r="EV361" s="82">
        <f t="shared" ca="1" si="310"/>
        <v>6.176876040303262E-2</v>
      </c>
      <c r="EW361" s="82">
        <f t="shared" ca="1" si="310"/>
        <v>0.12353752080606524</v>
      </c>
      <c r="EX361" s="82">
        <f t="shared" ca="1" si="307"/>
        <v>0.24707504161213048</v>
      </c>
    </row>
    <row r="362" spans="19:154" x14ac:dyDescent="0.15">
      <c r="S362" s="56">
        <v>359</v>
      </c>
      <c r="T362" s="40">
        <f>引用信息!W381</f>
        <v>70.343952393761953</v>
      </c>
      <c r="U362" s="40">
        <f>引用信息!X381</f>
        <v>5.0039804161926948</v>
      </c>
      <c r="V362" s="40">
        <f>引用信息!Y381</f>
        <v>1.9977395145468739</v>
      </c>
      <c r="W362" s="40">
        <f>引用信息!Z381</f>
        <v>0.5359529326690371</v>
      </c>
      <c r="X362" s="40">
        <f>引用信息!AA381</f>
        <v>0.15507452981670106</v>
      </c>
      <c r="Y362" s="37">
        <f>IF(INT(求节点($J$4:$J$21,$I$4:$I$21,节奏总纲!AD362))&gt;$I$21,$I$21,INT(求节点($J$4:$J$21,$I$4:$I$21,节奏总纲!AD362)))</f>
        <v>18</v>
      </c>
      <c r="Z362" s="37">
        <f>IF(INT(求节点($J$4:$J$21,$I$4:$I$21,节奏总纲!AE362))&gt;$I$21,$I$21,INT(求节点($J$4:$J$21,$I$4:$I$21,节奏总纲!AE362)))</f>
        <v>18</v>
      </c>
      <c r="AA362" s="37">
        <f>IF(INT(求节点($J$4:$J$21,$I$4:$I$21,节奏总纲!AF362))&gt;$I$21,$I$21,INT(求节点($J$4:$J$21,$I$4:$I$21,节奏总纲!AF362)))</f>
        <v>18</v>
      </c>
      <c r="AB362" s="37">
        <f>IF(INT(求节点($J$4:$J$21,$I$4:$I$21,节奏总纲!AG362))&gt;$I$21,$I$21,INT(求节点($J$4:$J$21,$I$4:$I$21,节奏总纲!AG362)))</f>
        <v>18</v>
      </c>
      <c r="AC362" s="37">
        <f>IF(INT(求节点($J$4:$J$21,$I$4:$I$21,节奏总纲!AH362))&gt;$I$21,$I$21,INT(求节点($J$4:$J$21,$I$4:$I$21,节奏总纲!AH362)))</f>
        <v>18</v>
      </c>
      <c r="AD362" s="56">
        <f>('[2]功能-行军令'!F$7+'[2]功能-行军令'!F$14+24*60/'[2]功能-行军令'!$F$18)*'[2]功能-行军令'!$AJ$7</f>
        <v>27.599999999999998</v>
      </c>
      <c r="AE362" s="56">
        <f>('[2]功能-行军令'!G$7+'[2]功能-行军令'!G$14+24*60/'[2]功能-行军令'!$F$18)*'[2]功能-行军令'!$AJ$7</f>
        <v>40.199999999999996</v>
      </c>
      <c r="AF362" s="56">
        <f>('[2]功能-行军令'!H$7+'[2]功能-行军令'!H$14+24*60/'[2]功能-行军令'!$F$18)*'[2]功能-行军令'!$AJ$7</f>
        <v>54.6</v>
      </c>
      <c r="AG362" s="56">
        <f>('[2]功能-行军令'!I$7+'[2]功能-行军令'!I$14+24*60/'[2]功能-行军令'!$F$18)*'[2]功能-行军令'!$AJ$7</f>
        <v>61.8</v>
      </c>
      <c r="AH362" s="56">
        <f>('[2]功能-行军令'!J$7+'[2]功能-行军令'!J$14+24*60/'[2]功能-行军令'!$F$18)*'[2]功能-行军令'!$AJ$7</f>
        <v>61.8</v>
      </c>
      <c r="AI362" s="56"/>
      <c r="AK362" s="56"/>
      <c r="AL362" s="56">
        <v>359</v>
      </c>
      <c r="AM362" s="28">
        <f t="shared" ca="1" si="319"/>
        <v>3.5299002668840829</v>
      </c>
      <c r="AN362" s="28">
        <f t="shared" ca="1" si="319"/>
        <v>1.9120293112288784</v>
      </c>
      <c r="AO362" s="28">
        <f t="shared" ca="1" si="319"/>
        <v>1.2075974597235017</v>
      </c>
      <c r="AP362" s="28">
        <f t="shared" ca="1" si="318"/>
        <v>0.83434006308169206</v>
      </c>
      <c r="AQ362" s="28">
        <f t="shared" ca="1" si="318"/>
        <v>0.73421925551188927</v>
      </c>
      <c r="AR362" s="28">
        <f t="shared" ca="1" si="318"/>
        <v>0.73421925551188927</v>
      </c>
      <c r="AS362" s="28">
        <f t="shared" ca="1" si="318"/>
        <v>0.73421925551188927</v>
      </c>
      <c r="AT362" s="28">
        <f t="shared" ca="1" si="318"/>
        <v>0.73421925551188927</v>
      </c>
      <c r="AU362" s="28">
        <f t="shared" ca="1" si="318"/>
        <v>0.73421925551188927</v>
      </c>
      <c r="AV362" s="28">
        <f t="shared" ca="1" si="317"/>
        <v>0.73421925551188927</v>
      </c>
      <c r="AW362" s="28">
        <f t="shared" ca="1" si="317"/>
        <v>0.73421925551188927</v>
      </c>
      <c r="AX362" s="28">
        <f t="shared" ca="1" si="317"/>
        <v>1.4684385110237785</v>
      </c>
      <c r="AY362" s="28">
        <f t="shared" ca="1" si="317"/>
        <v>2.2026577665356672</v>
      </c>
      <c r="AZ362" s="28">
        <f t="shared" ca="1" si="317"/>
        <v>3.671096277559446</v>
      </c>
      <c r="BA362" s="28">
        <f t="shared" ca="1" si="302"/>
        <v>7.342192555118892</v>
      </c>
      <c r="BB362" s="28">
        <f t="shared" ca="1" si="302"/>
        <v>14.684385110237784</v>
      </c>
      <c r="BC362" s="28">
        <f t="shared" ca="1" si="302"/>
        <v>29.368770220475568</v>
      </c>
      <c r="BD362" s="28">
        <f t="shared" ca="1" si="302"/>
        <v>58.737540440951136</v>
      </c>
      <c r="BE362" s="28"/>
      <c r="BF362" s="28">
        <f t="shared" ca="1" si="295"/>
        <v>130.09848277140367</v>
      </c>
      <c r="BG362" s="28"/>
      <c r="BI362" s="28"/>
      <c r="BJ362" s="28"/>
      <c r="BK362" s="28"/>
      <c r="BL362" s="56">
        <v>359</v>
      </c>
      <c r="BM362" s="56">
        <f t="shared" ca="1" si="320"/>
        <v>2.9869124401043532</v>
      </c>
      <c r="BN362" s="56">
        <f t="shared" ca="1" si="320"/>
        <v>1.6179109050565248</v>
      </c>
      <c r="BO362" s="56">
        <f t="shared" ca="1" si="320"/>
        <v>1.0218384663514892</v>
      </c>
      <c r="BP362" s="56">
        <f t="shared" ca="1" si="320"/>
        <v>0.70599748584284705</v>
      </c>
      <c r="BQ362" s="56">
        <f t="shared" ca="1" si="320"/>
        <v>0.62127778754170548</v>
      </c>
      <c r="BR362" s="56">
        <f t="shared" ca="1" si="320"/>
        <v>0.62127778754170548</v>
      </c>
      <c r="BS362" s="56">
        <f t="shared" ca="1" si="320"/>
        <v>0.62127778754170548</v>
      </c>
      <c r="BT362" s="56">
        <f t="shared" ca="1" si="320"/>
        <v>0.62127778754170548</v>
      </c>
      <c r="BU362" s="56">
        <f t="shared" ca="1" si="320"/>
        <v>0.62127778754170548</v>
      </c>
      <c r="BV362" s="56">
        <f t="shared" ca="1" si="320"/>
        <v>0.62127778754170548</v>
      </c>
      <c r="BW362" s="56">
        <f t="shared" ca="1" si="320"/>
        <v>0.62127778754170548</v>
      </c>
      <c r="BX362" s="56">
        <f t="shared" ca="1" si="320"/>
        <v>1.242555575083411</v>
      </c>
      <c r="BY362" s="56">
        <f t="shared" ca="1" si="320"/>
        <v>1.8638333626251162</v>
      </c>
      <c r="BZ362" s="56">
        <f t="shared" ca="1" si="320"/>
        <v>3.1063889377085276</v>
      </c>
      <c r="CA362" s="82">
        <f t="shared" ca="1" si="303"/>
        <v>6.2127778754170553</v>
      </c>
      <c r="CB362" s="82">
        <f t="shared" ca="1" si="303"/>
        <v>12.425555750834111</v>
      </c>
      <c r="CC362" s="82">
        <f t="shared" ca="1" si="303"/>
        <v>24.851111501668221</v>
      </c>
      <c r="CD362" s="82">
        <f t="shared" ca="1" si="303"/>
        <v>49.702223003336442</v>
      </c>
      <c r="CE362" s="56">
        <f t="shared" ca="1" si="321"/>
        <v>0.3094769426629943</v>
      </c>
      <c r="CF362" s="56">
        <f t="shared" ca="1" si="321"/>
        <v>0.16763334394245524</v>
      </c>
      <c r="CG362" s="56">
        <f t="shared" ca="1" si="321"/>
        <v>0.10587369091102437</v>
      </c>
      <c r="CH362" s="56">
        <f t="shared" ca="1" si="321"/>
        <v>7.3149095538525916E-2</v>
      </c>
      <c r="CI362" s="56">
        <f t="shared" ca="1" si="321"/>
        <v>6.4371204073902816E-2</v>
      </c>
      <c r="CJ362" s="56">
        <f t="shared" ca="1" si="321"/>
        <v>6.4371204073902816E-2</v>
      </c>
      <c r="CK362" s="56">
        <f t="shared" ca="1" si="321"/>
        <v>6.4371204073902816E-2</v>
      </c>
      <c r="CL362" s="56">
        <f t="shared" ca="1" si="321"/>
        <v>6.4371204073902816E-2</v>
      </c>
      <c r="CM362" s="56">
        <f t="shared" ca="1" si="321"/>
        <v>6.4371204073902816E-2</v>
      </c>
      <c r="CN362" s="56">
        <f t="shared" ca="1" si="321"/>
        <v>6.4371204073902816E-2</v>
      </c>
      <c r="CO362" s="56">
        <f t="shared" ca="1" si="321"/>
        <v>6.4371204073902816E-2</v>
      </c>
      <c r="CP362" s="56">
        <f t="shared" ca="1" si="321"/>
        <v>0.12874240814780563</v>
      </c>
      <c r="CQ362" s="56">
        <f t="shared" ca="1" si="321"/>
        <v>0.19311361222170845</v>
      </c>
      <c r="CR362" s="56">
        <f t="shared" ca="1" si="321"/>
        <v>0.32185602036951411</v>
      </c>
      <c r="CS362" s="82">
        <f t="shared" ca="1" si="304"/>
        <v>0.64371204073902821</v>
      </c>
      <c r="CT362" s="82">
        <f t="shared" ca="1" si="304"/>
        <v>1.2874240814780564</v>
      </c>
      <c r="CU362" s="82">
        <f t="shared" ca="1" si="304"/>
        <v>2.5748481629561129</v>
      </c>
      <c r="CV362" s="82">
        <f t="shared" ca="1" si="304"/>
        <v>5.1496963259122257</v>
      </c>
      <c r="CW362" s="56">
        <f t="shared" ca="1" si="322"/>
        <v>0.16781011922193742</v>
      </c>
      <c r="CX362" s="56">
        <f t="shared" ca="1" si="322"/>
        <v>9.0897147911882761E-2</v>
      </c>
      <c r="CY362" s="56">
        <f t="shared" ca="1" si="322"/>
        <v>5.7408724996978591E-2</v>
      </c>
      <c r="CZ362" s="56">
        <f t="shared" ca="1" si="322"/>
        <v>3.9664209997912474E-2</v>
      </c>
      <c r="DA362" s="56">
        <f t="shared" ca="1" si="322"/>
        <v>3.4904504798162983E-2</v>
      </c>
      <c r="DB362" s="56">
        <f t="shared" ca="1" si="322"/>
        <v>3.4904504798162983E-2</v>
      </c>
      <c r="DC362" s="56">
        <f t="shared" ca="1" si="322"/>
        <v>3.4904504798162983E-2</v>
      </c>
      <c r="DD362" s="56">
        <f t="shared" ca="1" si="322"/>
        <v>3.4904504798162983E-2</v>
      </c>
      <c r="DE362" s="56">
        <f t="shared" ca="1" si="322"/>
        <v>3.4904504798162983E-2</v>
      </c>
      <c r="DF362" s="56">
        <f t="shared" ca="1" si="322"/>
        <v>3.4904504798162983E-2</v>
      </c>
      <c r="DG362" s="56">
        <f t="shared" ca="1" si="322"/>
        <v>3.4904504798162983E-2</v>
      </c>
      <c r="DH362" s="56">
        <f t="shared" ca="1" si="322"/>
        <v>6.9809009596325966E-2</v>
      </c>
      <c r="DI362" s="56">
        <f t="shared" ca="1" si="322"/>
        <v>0.10471351439448894</v>
      </c>
      <c r="DJ362" s="56">
        <f t="shared" ca="1" si="322"/>
        <v>0.17452252399081494</v>
      </c>
      <c r="DK362" s="82">
        <f t="shared" ca="1" si="305"/>
        <v>0.34904504798162989</v>
      </c>
      <c r="DL362" s="82">
        <f t="shared" ca="1" si="305"/>
        <v>0.69809009596325977</v>
      </c>
      <c r="DM362" s="82">
        <f t="shared" ca="1" si="305"/>
        <v>1.3961801919265195</v>
      </c>
      <c r="DN362" s="82">
        <f t="shared" ca="1" si="305"/>
        <v>2.7923603838530391</v>
      </c>
      <c r="DO362" s="56">
        <f t="shared" ca="1" si="323"/>
        <v>5.0956755752225372E-2</v>
      </c>
      <c r="DP362" s="56">
        <f t="shared" ca="1" si="323"/>
        <v>2.7601576032455413E-2</v>
      </c>
      <c r="DQ362" s="56">
        <f t="shared" ca="1" si="323"/>
        <v>1.7432574336287629E-2</v>
      </c>
      <c r="DR362" s="56">
        <f t="shared" ca="1" si="323"/>
        <v>1.2044324086889633E-2</v>
      </c>
      <c r="DS362" s="56">
        <f t="shared" ca="1" si="323"/>
        <v>1.0599005196462879E-2</v>
      </c>
      <c r="DT362" s="56">
        <f t="shared" ca="1" si="323"/>
        <v>1.0599005196462879E-2</v>
      </c>
      <c r="DU362" s="56">
        <f t="shared" ca="1" si="323"/>
        <v>1.0599005196462879E-2</v>
      </c>
      <c r="DV362" s="56">
        <f t="shared" ca="1" si="323"/>
        <v>1.0599005196462879E-2</v>
      </c>
      <c r="DW362" s="56">
        <f t="shared" ca="1" si="323"/>
        <v>1.0599005196462879E-2</v>
      </c>
      <c r="DX362" s="56">
        <f t="shared" ca="1" si="323"/>
        <v>1.0599005196462879E-2</v>
      </c>
      <c r="DY362" s="56">
        <f t="shared" ca="1" si="323"/>
        <v>1.0599005196462879E-2</v>
      </c>
      <c r="DZ362" s="56">
        <f t="shared" ca="1" si="323"/>
        <v>2.1198010392925758E-2</v>
      </c>
      <c r="EA362" s="56">
        <f t="shared" ca="1" si="323"/>
        <v>3.1797015589388633E-2</v>
      </c>
      <c r="EB362" s="56">
        <f t="shared" ca="1" si="323"/>
        <v>5.2995025982314391E-2</v>
      </c>
      <c r="EC362" s="82">
        <f t="shared" ca="1" si="309"/>
        <v>0.10599005196462878</v>
      </c>
      <c r="ED362" s="82">
        <f t="shared" ca="1" si="309"/>
        <v>0.21198010392925756</v>
      </c>
      <c r="EE362" s="82">
        <f t="shared" ca="1" si="309"/>
        <v>0.42396020785851513</v>
      </c>
      <c r="EF362" s="82">
        <f t="shared" ca="1" si="306"/>
        <v>0.84792041571703025</v>
      </c>
      <c r="EG362" s="56">
        <f t="shared" ca="1" si="324"/>
        <v>1.4744009142572501E-2</v>
      </c>
      <c r="EH362" s="56">
        <f t="shared" ca="1" si="324"/>
        <v>7.9863382855601042E-3</v>
      </c>
      <c r="EI362" s="56">
        <f t="shared" ca="1" si="324"/>
        <v>5.0440031277221714E-3</v>
      </c>
      <c r="EJ362" s="56">
        <f t="shared" ca="1" si="324"/>
        <v>3.4849476155171363E-3</v>
      </c>
      <c r="EK362" s="56">
        <f t="shared" ca="1" si="324"/>
        <v>3.0667539016550802E-3</v>
      </c>
      <c r="EL362" s="56">
        <f t="shared" ca="1" si="324"/>
        <v>3.0667539016550802E-3</v>
      </c>
      <c r="EM362" s="56">
        <f t="shared" ca="1" si="324"/>
        <v>3.0667539016550802E-3</v>
      </c>
      <c r="EN362" s="56">
        <f t="shared" ca="1" si="324"/>
        <v>3.0667539016550802E-3</v>
      </c>
      <c r="EO362" s="56">
        <f t="shared" ca="1" si="324"/>
        <v>3.0667539016550802E-3</v>
      </c>
      <c r="EP362" s="56">
        <f t="shared" ca="1" si="324"/>
        <v>3.0667539016550802E-3</v>
      </c>
      <c r="EQ362" s="56">
        <f t="shared" ca="1" si="324"/>
        <v>3.0667539016550802E-3</v>
      </c>
      <c r="ER362" s="56">
        <f t="shared" ca="1" si="324"/>
        <v>6.1335078033101604E-3</v>
      </c>
      <c r="ES362" s="56">
        <f t="shared" ca="1" si="324"/>
        <v>9.2002617049652385E-3</v>
      </c>
      <c r="ET362" s="56">
        <f t="shared" ca="1" si="324"/>
        <v>1.5333769508275401E-2</v>
      </c>
      <c r="EU362" s="82">
        <f t="shared" ca="1" si="310"/>
        <v>3.0667539016550803E-2</v>
      </c>
      <c r="EV362" s="82">
        <f t="shared" ca="1" si="310"/>
        <v>6.1335078033101606E-2</v>
      </c>
      <c r="EW362" s="82">
        <f t="shared" ca="1" si="310"/>
        <v>0.12267015606620321</v>
      </c>
      <c r="EX362" s="82">
        <f t="shared" ca="1" si="307"/>
        <v>0.24534031213240642</v>
      </c>
    </row>
    <row r="363" spans="19:154" x14ac:dyDescent="0.15">
      <c r="S363" s="56">
        <v>360</v>
      </c>
      <c r="T363" s="40">
        <f>引用信息!W382</f>
        <v>69.933612671464999</v>
      </c>
      <c r="U363" s="40">
        <f>引用信息!X382</f>
        <v>4.9747905304315712</v>
      </c>
      <c r="V363" s="40">
        <f>引用信息!Y382</f>
        <v>1.9860860340453503</v>
      </c>
      <c r="W363" s="40">
        <f>引用信息!Z382</f>
        <v>0.53282654056180112</v>
      </c>
      <c r="X363" s="40">
        <f>引用信息!AA382</f>
        <v>0.1541699283927703</v>
      </c>
      <c r="Y363" s="37">
        <f>IF(INT(求节点($J$4:$J$21,$I$4:$I$21,节奏总纲!AD363))&gt;$I$21,$I$21,INT(求节点($J$4:$J$21,$I$4:$I$21,节奏总纲!AD363)))</f>
        <v>18</v>
      </c>
      <c r="Z363" s="37">
        <f>IF(INT(求节点($J$4:$J$21,$I$4:$I$21,节奏总纲!AE363))&gt;$I$21,$I$21,INT(求节点($J$4:$J$21,$I$4:$I$21,节奏总纲!AE363)))</f>
        <v>18</v>
      </c>
      <c r="AA363" s="37">
        <f>IF(INT(求节点($J$4:$J$21,$I$4:$I$21,节奏总纲!AF363))&gt;$I$21,$I$21,INT(求节点($J$4:$J$21,$I$4:$I$21,节奏总纲!AF363)))</f>
        <v>18</v>
      </c>
      <c r="AB363" s="37">
        <f>IF(INT(求节点($J$4:$J$21,$I$4:$I$21,节奏总纲!AG363))&gt;$I$21,$I$21,INT(求节点($J$4:$J$21,$I$4:$I$21,节奏总纲!AG363)))</f>
        <v>18</v>
      </c>
      <c r="AC363" s="37">
        <f>IF(INT(求节点($J$4:$J$21,$I$4:$I$21,节奏总纲!AH363))&gt;$I$21,$I$21,INT(求节点($J$4:$J$21,$I$4:$I$21,节奏总纲!AH363)))</f>
        <v>18</v>
      </c>
      <c r="AD363" s="56">
        <f>('[2]功能-行军令'!F$7+'[2]功能-行军令'!F$14+24*60/'[2]功能-行军令'!$F$18)*'[2]功能-行军令'!$AJ$7</f>
        <v>27.599999999999998</v>
      </c>
      <c r="AE363" s="56">
        <f>('[2]功能-行军令'!G$7+'[2]功能-行军令'!G$14+24*60/'[2]功能-行军令'!$F$18)*'[2]功能-行军令'!$AJ$7</f>
        <v>40.199999999999996</v>
      </c>
      <c r="AF363" s="56">
        <f>('[2]功能-行军令'!H$7+'[2]功能-行军令'!H$14+24*60/'[2]功能-行军令'!$F$18)*'[2]功能-行军令'!$AJ$7</f>
        <v>54.6</v>
      </c>
      <c r="AG363" s="56">
        <f>('[2]功能-行军令'!I$7+'[2]功能-行军令'!I$14+24*60/'[2]功能-行军令'!$F$18)*'[2]功能-行军令'!$AJ$7</f>
        <v>61.8</v>
      </c>
      <c r="AH363" s="56">
        <f>('[2]功能-行军令'!J$7+'[2]功能-行军令'!J$14+24*60/'[2]功能-行军令'!$F$18)*'[2]功能-行军令'!$AJ$7</f>
        <v>61.8</v>
      </c>
      <c r="AL363" s="56">
        <v>360</v>
      </c>
      <c r="AM363" s="28">
        <f t="shared" ca="1" si="319"/>
        <v>3.5093091819939253</v>
      </c>
      <c r="AN363" s="28">
        <f t="shared" ca="1" si="319"/>
        <v>1.9008758069133762</v>
      </c>
      <c r="AO363" s="28">
        <f t="shared" ca="1" si="319"/>
        <v>1.2005531412084482</v>
      </c>
      <c r="AP363" s="28">
        <f t="shared" ca="1" si="318"/>
        <v>0.82947307938038228</v>
      </c>
      <c r="AQ363" s="28">
        <f t="shared" ca="1" si="318"/>
        <v>0.72993630985473645</v>
      </c>
      <c r="AR363" s="28">
        <f t="shared" ca="1" si="318"/>
        <v>0.72993630985473645</v>
      </c>
      <c r="AS363" s="28">
        <f t="shared" ca="1" si="318"/>
        <v>0.72993630985473645</v>
      </c>
      <c r="AT363" s="28">
        <f t="shared" ca="1" si="318"/>
        <v>0.72993630985473645</v>
      </c>
      <c r="AU363" s="28">
        <f t="shared" ca="1" si="318"/>
        <v>0.72993630985473645</v>
      </c>
      <c r="AV363" s="28">
        <f t="shared" ca="1" si="317"/>
        <v>0.72993630985473645</v>
      </c>
      <c r="AW363" s="28">
        <f t="shared" ca="1" si="317"/>
        <v>0.72993630985473645</v>
      </c>
      <c r="AX363" s="28">
        <f t="shared" ca="1" si="317"/>
        <v>1.4598726197094729</v>
      </c>
      <c r="AY363" s="28">
        <f t="shared" ca="1" si="317"/>
        <v>2.1898089295642094</v>
      </c>
      <c r="AZ363" s="28">
        <f t="shared" ca="1" si="317"/>
        <v>3.6496815492736827</v>
      </c>
      <c r="BA363" s="28">
        <f t="shared" ca="1" si="302"/>
        <v>7.2993630985473654</v>
      </c>
      <c r="BB363" s="28">
        <f t="shared" ca="1" si="302"/>
        <v>14.598726197094731</v>
      </c>
      <c r="BC363" s="28">
        <f t="shared" ca="1" si="302"/>
        <v>29.197452394189462</v>
      </c>
      <c r="BD363" s="28">
        <f t="shared" ca="1" si="302"/>
        <v>58.394904788378923</v>
      </c>
      <c r="BE363" s="28"/>
      <c r="BF363" s="28">
        <f t="shared" ca="1" si="295"/>
        <v>129.33957495523714</v>
      </c>
      <c r="BG363" s="28"/>
      <c r="BI363" s="28"/>
      <c r="BJ363" s="28"/>
      <c r="BK363" s="28"/>
      <c r="BL363" s="56">
        <v>360</v>
      </c>
      <c r="BM363" s="56">
        <f t="shared" ca="1" si="320"/>
        <v>2.9694887842037443</v>
      </c>
      <c r="BN363" s="56">
        <f t="shared" ca="1" si="320"/>
        <v>1.6084730914436947</v>
      </c>
      <c r="BO363" s="56">
        <f t="shared" ca="1" si="320"/>
        <v>1.0158777419644387</v>
      </c>
      <c r="BP363" s="56">
        <f t="shared" ca="1" si="320"/>
        <v>0.70187916717543031</v>
      </c>
      <c r="BQ363" s="56">
        <f t="shared" ca="1" si="320"/>
        <v>0.61765366711437875</v>
      </c>
      <c r="BR363" s="56">
        <f t="shared" ca="1" si="320"/>
        <v>0.61765366711437875</v>
      </c>
      <c r="BS363" s="56">
        <f t="shared" ca="1" si="320"/>
        <v>0.61765366711437875</v>
      </c>
      <c r="BT363" s="56">
        <f t="shared" ca="1" si="320"/>
        <v>0.61765366711437875</v>
      </c>
      <c r="BU363" s="56">
        <f t="shared" ca="1" si="320"/>
        <v>0.61765366711437875</v>
      </c>
      <c r="BV363" s="56">
        <f t="shared" ca="1" si="320"/>
        <v>0.61765366711437875</v>
      </c>
      <c r="BW363" s="56">
        <f t="shared" ca="1" si="320"/>
        <v>0.61765366711437875</v>
      </c>
      <c r="BX363" s="56">
        <f t="shared" ca="1" si="320"/>
        <v>1.2353073342287575</v>
      </c>
      <c r="BY363" s="56">
        <f t="shared" ca="1" si="320"/>
        <v>1.8529610013431363</v>
      </c>
      <c r="BZ363" s="56">
        <f t="shared" ca="1" si="320"/>
        <v>3.0882683355718945</v>
      </c>
      <c r="CA363" s="82">
        <f t="shared" ca="1" si="303"/>
        <v>6.176536671143789</v>
      </c>
      <c r="CB363" s="82">
        <f t="shared" ca="1" si="303"/>
        <v>12.353073342287578</v>
      </c>
      <c r="CC363" s="82">
        <f t="shared" ca="1" si="303"/>
        <v>24.706146684575156</v>
      </c>
      <c r="CD363" s="82">
        <f t="shared" ca="1" si="303"/>
        <v>49.412293369150312</v>
      </c>
      <c r="CE363" s="56">
        <f t="shared" ca="1" si="321"/>
        <v>0.30767166049746025</v>
      </c>
      <c r="CF363" s="56">
        <f t="shared" ca="1" si="321"/>
        <v>0.16665548276945763</v>
      </c>
      <c r="CG363" s="56">
        <f t="shared" ca="1" si="321"/>
        <v>0.10525609438071008</v>
      </c>
      <c r="CH363" s="56">
        <f t="shared" ca="1" si="321"/>
        <v>7.2722392481217868E-2</v>
      </c>
      <c r="CI363" s="56">
        <f t="shared" ca="1" si="321"/>
        <v>6.3995705383471727E-2</v>
      </c>
      <c r="CJ363" s="56">
        <f t="shared" ca="1" si="321"/>
        <v>6.3995705383471727E-2</v>
      </c>
      <c r="CK363" s="56">
        <f t="shared" ca="1" si="321"/>
        <v>6.3995705383471727E-2</v>
      </c>
      <c r="CL363" s="56">
        <f t="shared" ca="1" si="321"/>
        <v>6.3995705383471727E-2</v>
      </c>
      <c r="CM363" s="56">
        <f t="shared" ca="1" si="321"/>
        <v>6.3995705383471727E-2</v>
      </c>
      <c r="CN363" s="56">
        <f t="shared" ca="1" si="321"/>
        <v>6.3995705383471727E-2</v>
      </c>
      <c r="CO363" s="56">
        <f t="shared" ca="1" si="321"/>
        <v>6.3995705383471727E-2</v>
      </c>
      <c r="CP363" s="56">
        <f t="shared" ca="1" si="321"/>
        <v>0.12799141076694345</v>
      </c>
      <c r="CQ363" s="56">
        <f t="shared" ca="1" si="321"/>
        <v>0.19198711615041517</v>
      </c>
      <c r="CR363" s="56">
        <f t="shared" ca="1" si="321"/>
        <v>0.31997852691735862</v>
      </c>
      <c r="CS363" s="82">
        <f t="shared" ca="1" si="304"/>
        <v>0.63995705383471724</v>
      </c>
      <c r="CT363" s="82">
        <f t="shared" ca="1" si="304"/>
        <v>1.2799141076694345</v>
      </c>
      <c r="CU363" s="82">
        <f t="shared" ca="1" si="304"/>
        <v>2.559828215338869</v>
      </c>
      <c r="CV363" s="82">
        <f t="shared" ca="1" si="304"/>
        <v>5.1196564306777379</v>
      </c>
      <c r="CW363" s="56">
        <f t="shared" ca="1" si="322"/>
        <v>0.16683122685980944</v>
      </c>
      <c r="CX363" s="56">
        <f t="shared" ca="1" si="322"/>
        <v>9.036691454906344E-2</v>
      </c>
      <c r="CY363" s="56">
        <f t="shared" ca="1" si="322"/>
        <v>5.7073840767829544E-2</v>
      </c>
      <c r="CZ363" s="56">
        <f t="shared" ca="1" si="322"/>
        <v>3.9432835439591314E-2</v>
      </c>
      <c r="DA363" s="56">
        <f t="shared" ca="1" si="322"/>
        <v>3.4700895186840365E-2</v>
      </c>
      <c r="DB363" s="56">
        <f t="shared" ca="1" si="322"/>
        <v>3.4700895186840365E-2</v>
      </c>
      <c r="DC363" s="56">
        <f t="shared" ca="1" si="322"/>
        <v>3.4700895186840365E-2</v>
      </c>
      <c r="DD363" s="56">
        <f t="shared" ca="1" si="322"/>
        <v>3.4700895186840365E-2</v>
      </c>
      <c r="DE363" s="56">
        <f t="shared" ca="1" si="322"/>
        <v>3.4700895186840365E-2</v>
      </c>
      <c r="DF363" s="56">
        <f t="shared" ca="1" si="322"/>
        <v>3.4700895186840365E-2</v>
      </c>
      <c r="DG363" s="56">
        <f t="shared" ca="1" si="322"/>
        <v>3.4700895186840365E-2</v>
      </c>
      <c r="DH363" s="56">
        <f t="shared" ca="1" si="322"/>
        <v>6.940179037368073E-2</v>
      </c>
      <c r="DI363" s="56">
        <f t="shared" ca="1" si="322"/>
        <v>0.10410268556052107</v>
      </c>
      <c r="DJ363" s="56">
        <f t="shared" ca="1" si="322"/>
        <v>0.17350447593420182</v>
      </c>
      <c r="DK363" s="82">
        <f t="shared" ca="1" si="305"/>
        <v>0.34700895186840364</v>
      </c>
      <c r="DL363" s="82">
        <f t="shared" ca="1" si="305"/>
        <v>0.69401790373680727</v>
      </c>
      <c r="DM363" s="82">
        <f t="shared" ca="1" si="305"/>
        <v>1.3880358074736145</v>
      </c>
      <c r="DN363" s="82">
        <f t="shared" ca="1" si="305"/>
        <v>2.7760716149472291</v>
      </c>
      <c r="DO363" s="56">
        <f t="shared" ca="1" si="323"/>
        <v>5.0659508010337397E-2</v>
      </c>
      <c r="DP363" s="56">
        <f t="shared" ca="1" si="323"/>
        <v>2.7440566838932756E-2</v>
      </c>
      <c r="DQ363" s="56">
        <f t="shared" ca="1" si="323"/>
        <v>1.7330884319325952E-2</v>
      </c>
      <c r="DR363" s="56">
        <f t="shared" ca="1" si="323"/>
        <v>1.197406552971611E-2</v>
      </c>
      <c r="DS363" s="56">
        <f t="shared" ca="1" si="323"/>
        <v>1.0537177666150178E-2</v>
      </c>
      <c r="DT363" s="56">
        <f t="shared" ca="1" si="323"/>
        <v>1.0537177666150178E-2</v>
      </c>
      <c r="DU363" s="56">
        <f t="shared" ca="1" si="323"/>
        <v>1.0537177666150178E-2</v>
      </c>
      <c r="DV363" s="56">
        <f t="shared" ca="1" si="323"/>
        <v>1.0537177666150178E-2</v>
      </c>
      <c r="DW363" s="56">
        <f t="shared" ca="1" si="323"/>
        <v>1.0537177666150178E-2</v>
      </c>
      <c r="DX363" s="56">
        <f t="shared" ca="1" si="323"/>
        <v>1.0537177666150178E-2</v>
      </c>
      <c r="DY363" s="56">
        <f t="shared" ca="1" si="323"/>
        <v>1.0537177666150178E-2</v>
      </c>
      <c r="DZ363" s="56">
        <f t="shared" ca="1" si="323"/>
        <v>2.1074355332300357E-2</v>
      </c>
      <c r="EA363" s="56">
        <f t="shared" ca="1" si="323"/>
        <v>3.1611532998450535E-2</v>
      </c>
      <c r="EB363" s="56">
        <f t="shared" ca="1" si="323"/>
        <v>5.2685888330750892E-2</v>
      </c>
      <c r="EC363" s="82">
        <f t="shared" ca="1" si="309"/>
        <v>0.10537177666150178</v>
      </c>
      <c r="ED363" s="82">
        <f t="shared" ca="1" si="309"/>
        <v>0.21074355332300357</v>
      </c>
      <c r="EE363" s="82">
        <f t="shared" ca="1" si="309"/>
        <v>0.42148710664600714</v>
      </c>
      <c r="EF363" s="82">
        <f t="shared" ca="1" si="306"/>
        <v>0.84297421329201427</v>
      </c>
      <c r="EG363" s="56">
        <f t="shared" ca="1" si="324"/>
        <v>1.4658002422574161E-2</v>
      </c>
      <c r="EH363" s="56">
        <f t="shared" ca="1" si="324"/>
        <v>7.9397513122276709E-3</v>
      </c>
      <c r="EI363" s="56">
        <f t="shared" ca="1" si="324"/>
        <v>5.0145797761437915E-3</v>
      </c>
      <c r="EJ363" s="56">
        <f t="shared" ca="1" si="324"/>
        <v>3.4646187544266193E-3</v>
      </c>
      <c r="EK363" s="56">
        <f t="shared" ca="1" si="324"/>
        <v>3.0488645038954255E-3</v>
      </c>
      <c r="EL363" s="56">
        <f t="shared" ca="1" si="324"/>
        <v>3.0488645038954255E-3</v>
      </c>
      <c r="EM363" s="56">
        <f t="shared" ca="1" si="324"/>
        <v>3.0488645038954255E-3</v>
      </c>
      <c r="EN363" s="56">
        <f t="shared" ca="1" si="324"/>
        <v>3.0488645038954255E-3</v>
      </c>
      <c r="EO363" s="56">
        <f t="shared" ca="1" si="324"/>
        <v>3.0488645038954255E-3</v>
      </c>
      <c r="EP363" s="56">
        <f t="shared" ca="1" si="324"/>
        <v>3.0488645038954255E-3</v>
      </c>
      <c r="EQ363" s="56">
        <f t="shared" ca="1" si="324"/>
        <v>3.0488645038954255E-3</v>
      </c>
      <c r="ER363" s="56">
        <f t="shared" ca="1" si="324"/>
        <v>6.0977290077908509E-3</v>
      </c>
      <c r="ES363" s="56">
        <f t="shared" ca="1" si="324"/>
        <v>9.1465935116862764E-3</v>
      </c>
      <c r="ET363" s="56">
        <f t="shared" ca="1" si="324"/>
        <v>1.5244322519477127E-2</v>
      </c>
      <c r="EU363" s="82">
        <f t="shared" ca="1" si="310"/>
        <v>3.0488645038954255E-2</v>
      </c>
      <c r="EV363" s="82">
        <f t="shared" ca="1" si="310"/>
        <v>6.0977290077908509E-2</v>
      </c>
      <c r="EW363" s="82">
        <f t="shared" ca="1" si="310"/>
        <v>0.12195458015581702</v>
      </c>
      <c r="EX363" s="82">
        <f t="shared" ca="1" si="307"/>
        <v>0.24390916031163404</v>
      </c>
    </row>
  </sheetData>
  <mergeCells count="9">
    <mergeCell ref="CW2:DN2"/>
    <mergeCell ref="DO2:EF2"/>
    <mergeCell ref="EG2:EX2"/>
    <mergeCell ref="AM2:BD2"/>
    <mergeCell ref="T2:X2"/>
    <mergeCell ref="Y2:AC2"/>
    <mergeCell ref="AD2:AH2"/>
    <mergeCell ref="BM2:CD2"/>
    <mergeCell ref="CE2:CV2"/>
  </mergeCells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DC203"/>
  <sheetViews>
    <sheetView topLeftCell="AE1" workbookViewId="0">
      <selection activeCell="Y5" sqref="Y5:AB8"/>
    </sheetView>
  </sheetViews>
  <sheetFormatPr defaultRowHeight="13.5" x14ac:dyDescent="0.15"/>
  <cols>
    <col min="1" max="3" width="9" style="39"/>
    <col min="4" max="4" width="13.875" style="39" bestFit="1" customWidth="1"/>
    <col min="5" max="5" width="7.5" style="39" bestFit="1" customWidth="1"/>
    <col min="6" max="6" width="6.625" style="39"/>
    <col min="7" max="7" width="1.625" style="34" customWidth="1"/>
    <col min="8" max="9" width="6.625" style="39"/>
    <col min="10" max="10" width="10.5" style="39" bestFit="1" customWidth="1"/>
    <col min="11" max="16" width="6.625" style="39"/>
    <col min="17" max="17" width="1.625" style="34" customWidth="1"/>
    <col min="18" max="35" width="6.625" style="39"/>
    <col min="36" max="36" width="1.625" style="34" customWidth="1"/>
    <col min="37" max="38" width="6.625" style="39"/>
    <col min="39" max="39" width="7.5" style="39" bestFit="1" customWidth="1"/>
    <col min="40" max="51" width="6.625" style="39"/>
    <col min="52" max="52" width="1.625" style="34" customWidth="1"/>
    <col min="53" max="107" width="9" style="39"/>
  </cols>
  <sheetData>
    <row r="1" spans="2:107" x14ac:dyDescent="0.15">
      <c r="C1" s="39" t="s">
        <v>133</v>
      </c>
      <c r="D1" s="39">
        <v>1</v>
      </c>
      <c r="E1" s="39" t="s">
        <v>134</v>
      </c>
      <c r="R1" s="38" t="s">
        <v>167</v>
      </c>
      <c r="AK1" s="32" t="s">
        <v>143</v>
      </c>
      <c r="BA1" s="32" t="s">
        <v>162</v>
      </c>
      <c r="BD1" s="39" t="s">
        <v>161</v>
      </c>
      <c r="BE1" s="39">
        <v>1</v>
      </c>
      <c r="BF1" s="39">
        <v>1</v>
      </c>
      <c r="BG1" s="39">
        <v>1</v>
      </c>
      <c r="BH1" s="39">
        <v>1</v>
      </c>
      <c r="BI1" s="39">
        <v>1</v>
      </c>
      <c r="BJ1" s="39">
        <v>1</v>
      </c>
      <c r="BK1" s="39">
        <v>1</v>
      </c>
      <c r="BL1" s="39">
        <v>1</v>
      </c>
      <c r="BM1" s="39">
        <v>1</v>
      </c>
      <c r="BN1" s="39">
        <v>1</v>
      </c>
      <c r="BO1" s="39">
        <v>2</v>
      </c>
      <c r="BP1" s="39">
        <v>2</v>
      </c>
      <c r="BQ1" s="39">
        <v>2</v>
      </c>
      <c r="BR1" s="39">
        <v>2</v>
      </c>
      <c r="BS1" s="39">
        <v>2</v>
      </c>
      <c r="BT1" s="39">
        <v>2</v>
      </c>
      <c r="BU1" s="39">
        <v>2</v>
      </c>
      <c r="BV1" s="39">
        <v>2</v>
      </c>
      <c r="BW1" s="39">
        <v>2</v>
      </c>
      <c r="BX1" s="39">
        <v>2</v>
      </c>
      <c r="BY1" s="39">
        <v>3</v>
      </c>
      <c r="BZ1" s="39">
        <v>3</v>
      </c>
      <c r="CA1" s="39">
        <v>3</v>
      </c>
      <c r="CB1" s="39">
        <v>3</v>
      </c>
      <c r="CC1" s="39">
        <v>3</v>
      </c>
      <c r="CD1" s="39">
        <v>3</v>
      </c>
      <c r="CE1" s="39">
        <v>3</v>
      </c>
      <c r="CF1" s="39">
        <v>3</v>
      </c>
      <c r="CG1" s="39">
        <v>3</v>
      </c>
      <c r="CH1" s="39">
        <v>3</v>
      </c>
      <c r="CI1" s="39">
        <v>4</v>
      </c>
      <c r="CJ1" s="39">
        <v>4</v>
      </c>
      <c r="CK1" s="39">
        <v>4</v>
      </c>
      <c r="CL1" s="39">
        <v>4</v>
      </c>
      <c r="CM1" s="39">
        <v>4</v>
      </c>
      <c r="CN1" s="39">
        <v>4</v>
      </c>
      <c r="CO1" s="39">
        <v>4</v>
      </c>
      <c r="CP1" s="39">
        <v>4</v>
      </c>
      <c r="CQ1" s="39">
        <v>4</v>
      </c>
      <c r="CR1" s="39">
        <v>4</v>
      </c>
      <c r="CS1" s="39">
        <v>5</v>
      </c>
      <c r="CT1" s="39">
        <v>5</v>
      </c>
      <c r="CU1" s="39">
        <v>5</v>
      </c>
      <c r="CV1" s="39">
        <v>5</v>
      </c>
      <c r="CW1" s="39">
        <v>5</v>
      </c>
      <c r="CX1" s="39">
        <v>5</v>
      </c>
      <c r="CY1" s="39">
        <v>5</v>
      </c>
      <c r="CZ1" s="39">
        <v>5</v>
      </c>
      <c r="DA1" s="39">
        <v>5</v>
      </c>
      <c r="DB1" s="39">
        <v>5</v>
      </c>
    </row>
    <row r="2" spans="2:107" x14ac:dyDescent="0.15">
      <c r="B2" s="28"/>
      <c r="C2" s="28"/>
      <c r="D2" s="28"/>
      <c r="E2" s="28"/>
      <c r="J2" s="28"/>
      <c r="K2" s="39" t="s">
        <v>4</v>
      </c>
      <c r="T2" s="92" t="s">
        <v>145</v>
      </c>
      <c r="U2" s="92"/>
      <c r="V2" s="92"/>
      <c r="W2" s="92"/>
      <c r="X2" s="92"/>
      <c r="Y2" s="92" t="s">
        <v>151</v>
      </c>
      <c r="Z2" s="92"/>
      <c r="AA2" s="92"/>
      <c r="AB2" s="92"/>
      <c r="AC2" s="92"/>
      <c r="AD2" s="92" t="s">
        <v>146</v>
      </c>
      <c r="AE2" s="92"/>
      <c r="AF2" s="92"/>
      <c r="AG2" s="92"/>
      <c r="AH2" s="92"/>
      <c r="AM2" s="92" t="s">
        <v>160</v>
      </c>
      <c r="AN2" s="92"/>
      <c r="AO2" s="92"/>
      <c r="AP2" s="92"/>
      <c r="AQ2" s="92"/>
      <c r="AR2" s="92"/>
      <c r="AS2" s="92"/>
      <c r="AT2" s="92"/>
      <c r="AU2" s="92"/>
      <c r="AV2" s="92"/>
      <c r="BE2" s="92" t="s">
        <v>152</v>
      </c>
      <c r="BF2" s="92"/>
      <c r="BG2" s="92"/>
      <c r="BH2" s="92"/>
      <c r="BI2" s="92"/>
      <c r="BJ2" s="92"/>
      <c r="BK2" s="92"/>
      <c r="BL2" s="92"/>
      <c r="BM2" s="92"/>
      <c r="BN2" s="92"/>
      <c r="BO2" s="92" t="s">
        <v>156</v>
      </c>
      <c r="BP2" s="92"/>
      <c r="BQ2" s="92"/>
      <c r="BR2" s="92"/>
      <c r="BS2" s="92"/>
      <c r="BT2" s="92"/>
      <c r="BU2" s="92"/>
      <c r="BV2" s="92"/>
      <c r="BW2" s="92"/>
      <c r="BX2" s="92"/>
      <c r="BY2" s="92" t="s">
        <v>157</v>
      </c>
      <c r="BZ2" s="92"/>
      <c r="CA2" s="92"/>
      <c r="CB2" s="92"/>
      <c r="CC2" s="92"/>
      <c r="CD2" s="92"/>
      <c r="CE2" s="92"/>
      <c r="CF2" s="92"/>
      <c r="CG2" s="92"/>
      <c r="CH2" s="92"/>
      <c r="CI2" s="92" t="s">
        <v>158</v>
      </c>
      <c r="CJ2" s="92"/>
      <c r="CK2" s="92"/>
      <c r="CL2" s="92"/>
      <c r="CM2" s="92"/>
      <c r="CN2" s="92"/>
      <c r="CO2" s="92"/>
      <c r="CP2" s="92"/>
      <c r="CQ2" s="92"/>
      <c r="CR2" s="92"/>
      <c r="CS2" s="92" t="s">
        <v>159</v>
      </c>
      <c r="CT2" s="92"/>
      <c r="CU2" s="92"/>
      <c r="CV2" s="92"/>
      <c r="CW2" s="92"/>
      <c r="CX2" s="92"/>
      <c r="CY2" s="92"/>
      <c r="CZ2" s="92"/>
      <c r="DA2" s="92"/>
      <c r="DB2" s="92"/>
    </row>
    <row r="3" spans="2:107" x14ac:dyDescent="0.15">
      <c r="B3" s="28" t="s">
        <v>130</v>
      </c>
      <c r="C3" s="28" t="s">
        <v>263</v>
      </c>
      <c r="D3" s="28" t="s">
        <v>131</v>
      </c>
      <c r="E3" s="39" t="s">
        <v>132</v>
      </c>
      <c r="I3" s="28" t="s">
        <v>130</v>
      </c>
      <c r="J3" s="28" t="s">
        <v>263</v>
      </c>
      <c r="K3" s="39" t="s">
        <v>79</v>
      </c>
      <c r="L3" s="39" t="s">
        <v>80</v>
      </c>
      <c r="M3" s="39" t="s">
        <v>81</v>
      </c>
      <c r="N3" s="39" t="s">
        <v>82</v>
      </c>
      <c r="O3" s="39" t="s">
        <v>83</v>
      </c>
      <c r="R3" s="28"/>
      <c r="S3" s="39" t="s">
        <v>4</v>
      </c>
      <c r="T3" s="39" t="s">
        <v>79</v>
      </c>
      <c r="U3" s="39" t="s">
        <v>80</v>
      </c>
      <c r="V3" s="39" t="s">
        <v>81</v>
      </c>
      <c r="W3" s="39" t="s">
        <v>82</v>
      </c>
      <c r="X3" s="39" t="s">
        <v>83</v>
      </c>
      <c r="Y3" s="39" t="s">
        <v>79</v>
      </c>
      <c r="Z3" s="39" t="s">
        <v>80</v>
      </c>
      <c r="AA3" s="39" t="s">
        <v>81</v>
      </c>
      <c r="AB3" s="39" t="s">
        <v>82</v>
      </c>
      <c r="AC3" s="39" t="s">
        <v>83</v>
      </c>
      <c r="AD3" s="39" t="s">
        <v>79</v>
      </c>
      <c r="AE3" s="39" t="s">
        <v>80</v>
      </c>
      <c r="AF3" s="39" t="s">
        <v>81</v>
      </c>
      <c r="AG3" s="39" t="s">
        <v>82</v>
      </c>
      <c r="AH3" s="39" t="s">
        <v>83</v>
      </c>
      <c r="AL3" s="39" t="s">
        <v>4</v>
      </c>
      <c r="AM3" s="28">
        <v>1</v>
      </c>
      <c r="AN3" s="28">
        <v>2</v>
      </c>
      <c r="AO3" s="28">
        <v>3</v>
      </c>
      <c r="AP3" s="28">
        <v>4</v>
      </c>
      <c r="AQ3" s="28">
        <v>5</v>
      </c>
      <c r="AR3" s="28">
        <v>6</v>
      </c>
      <c r="AS3" s="28">
        <v>7</v>
      </c>
      <c r="AT3" s="28">
        <v>8</v>
      </c>
      <c r="AU3" s="28">
        <v>9</v>
      </c>
      <c r="AV3" s="28">
        <v>10</v>
      </c>
      <c r="AW3" s="28"/>
      <c r="AX3" s="28" t="s">
        <v>169</v>
      </c>
      <c r="AY3" s="28"/>
      <c r="BA3" s="28"/>
      <c r="BB3" s="28"/>
      <c r="BC3" s="28"/>
      <c r="BD3" s="39" t="s">
        <v>4</v>
      </c>
      <c r="BE3" s="28">
        <v>1</v>
      </c>
      <c r="BF3" s="28">
        <v>2</v>
      </c>
      <c r="BG3" s="28">
        <v>3</v>
      </c>
      <c r="BH3" s="28">
        <v>4</v>
      </c>
      <c r="BI3" s="28">
        <v>5</v>
      </c>
      <c r="BJ3" s="28">
        <v>6</v>
      </c>
      <c r="BK3" s="28">
        <v>7</v>
      </c>
      <c r="BL3" s="28">
        <v>8</v>
      </c>
      <c r="BM3" s="28">
        <v>9</v>
      </c>
      <c r="BN3" s="28">
        <v>10</v>
      </c>
      <c r="BO3" s="28">
        <v>1</v>
      </c>
      <c r="BP3" s="28">
        <v>2</v>
      </c>
      <c r="BQ3" s="28">
        <v>3</v>
      </c>
      <c r="BR3" s="28">
        <v>4</v>
      </c>
      <c r="BS3" s="28">
        <v>5</v>
      </c>
      <c r="BT3" s="28">
        <v>6</v>
      </c>
      <c r="BU3" s="28">
        <v>7</v>
      </c>
      <c r="BV3" s="28">
        <v>8</v>
      </c>
      <c r="BW3" s="28">
        <v>9</v>
      </c>
      <c r="BX3" s="28">
        <v>10</v>
      </c>
      <c r="BY3" s="28">
        <v>1</v>
      </c>
      <c r="BZ3" s="28">
        <v>2</v>
      </c>
      <c r="CA3" s="28">
        <v>3</v>
      </c>
      <c r="CB3" s="28">
        <v>4</v>
      </c>
      <c r="CC3" s="28">
        <v>5</v>
      </c>
      <c r="CD3" s="28">
        <v>6</v>
      </c>
      <c r="CE3" s="28">
        <v>7</v>
      </c>
      <c r="CF3" s="28">
        <v>8</v>
      </c>
      <c r="CG3" s="28">
        <v>9</v>
      </c>
      <c r="CH3" s="28">
        <v>10</v>
      </c>
      <c r="CI3" s="28">
        <v>1</v>
      </c>
      <c r="CJ3" s="28">
        <v>2</v>
      </c>
      <c r="CK3" s="28">
        <v>3</v>
      </c>
      <c r="CL3" s="28">
        <v>4</v>
      </c>
      <c r="CM3" s="28">
        <v>5</v>
      </c>
      <c r="CN3" s="28">
        <v>6</v>
      </c>
      <c r="CO3" s="28">
        <v>7</v>
      </c>
      <c r="CP3" s="28">
        <v>8</v>
      </c>
      <c r="CQ3" s="28">
        <v>9</v>
      </c>
      <c r="CR3" s="28">
        <v>10</v>
      </c>
      <c r="CS3" s="28">
        <v>1</v>
      </c>
      <c r="CT3" s="28">
        <v>2</v>
      </c>
      <c r="CU3" s="28">
        <v>3</v>
      </c>
      <c r="CV3" s="28">
        <v>4</v>
      </c>
      <c r="CW3" s="28">
        <v>5</v>
      </c>
      <c r="CX3" s="28">
        <v>6</v>
      </c>
      <c r="CY3" s="28">
        <v>7</v>
      </c>
      <c r="CZ3" s="28">
        <v>8</v>
      </c>
      <c r="DA3" s="28">
        <v>9</v>
      </c>
      <c r="DB3" s="28">
        <v>10</v>
      </c>
      <c r="DC3" s="28"/>
    </row>
    <row r="4" spans="2:107" x14ac:dyDescent="0.15">
      <c r="B4" s="28">
        <v>1</v>
      </c>
      <c r="C4" s="39">
        <f>MATCH(B4,[6]大地图节奏!$I$5:$I$104,0)</f>
        <v>14</v>
      </c>
      <c r="D4" s="39">
        <v>4</v>
      </c>
      <c r="E4" s="39">
        <v>3</v>
      </c>
      <c r="I4" s="28">
        <v>1</v>
      </c>
      <c r="J4" s="39">
        <f>C4</f>
        <v>14</v>
      </c>
      <c r="K4" s="39">
        <f>INDEX(节奏总纲!P$4:P$113,$J4,1)</f>
        <v>1.6390158215457884</v>
      </c>
      <c r="L4" s="39">
        <f>INDEX(节奏总纲!Q$4:Q$113,$J4,1)</f>
        <v>1.4136511460832426</v>
      </c>
      <c r="M4" s="39">
        <f>INDEX(节奏总纲!R$4:R$113,$J4,1)</f>
        <v>1.1545227446968533</v>
      </c>
      <c r="N4" s="39">
        <f>INDEX(节奏总纲!S$4:S$113,$J4,1)</f>
        <v>0.84605996708193598</v>
      </c>
      <c r="O4" s="39">
        <f>INDEX(节奏总纲!T$4:T$113,$J4,1)</f>
        <v>0.46810291863347719</v>
      </c>
      <c r="S4" s="39">
        <v>1</v>
      </c>
      <c r="T4" s="40">
        <f>引用信息!W23</f>
        <v>3602.1733333333336</v>
      </c>
      <c r="U4" s="40">
        <f>引用信息!X23</f>
        <v>285.56</v>
      </c>
      <c r="V4" s="40">
        <f>引用信息!Y23</f>
        <v>102.4</v>
      </c>
      <c r="W4" s="40">
        <f>引用信息!Z23</f>
        <v>8.5333333333333332</v>
      </c>
      <c r="X4" s="40">
        <f>引用信息!AA23</f>
        <v>1.3333333333333335</v>
      </c>
      <c r="Y4" s="58">
        <f>IFERROR(IF(INT(求节点($J$4:$J$9,$I$4:$I$9,节奏总纲!AD4))&gt;$I$9,$I$9,INT(求节点($J$4:$J$9,$I$4:$I$9,节奏总纲!AD4))),Y5)</f>
        <v>1</v>
      </c>
      <c r="Z4" s="58">
        <f>IFERROR(IF(INT(求节点($J$4:$J$9,$I$4:$I$9,节奏总纲!AE4))&gt;$I$9,$I$9,INT(求节点($J$4:$J$9,$I$4:$I$9,节奏总纲!AE4))),Z5)</f>
        <v>1</v>
      </c>
      <c r="AA4" s="58">
        <f>IFERROR(IF(INT(求节点($J$4:$J$9,$I$4:$I$9,节奏总纲!AF4))&gt;$I$9,$I$9,INT(求节点($J$4:$J$9,$I$4:$I$9,节奏总纲!AF4))),AA5)</f>
        <v>1</v>
      </c>
      <c r="AB4" s="58">
        <f>IFERROR(IF(INT(求节点($J$4:$J$9,$I$4:$I$9,节奏总纲!AG4))&gt;$I$9,$I$9,INT(求节点($J$4:$J$9,$I$4:$I$9,节奏总纲!AG4))),AB5)</f>
        <v>1</v>
      </c>
      <c r="AC4" s="58">
        <f>IFERROR(IF(INT(求节点($J$4:$J$9,$I$4:$I$9,节奏总纲!AH4))&gt;$I$9,$I$9,INT(求节点($J$4:$J$9,$I$4:$I$9,节奏总纲!AH4))),AC5)</f>
        <v>1</v>
      </c>
      <c r="AD4" s="39">
        <f>('[2]功能-行军令'!F$7+'[2]功能-行军令'!F$14+24*60/'[2]功能-行军令'!$F$18)*'[2]功能-行军令'!$AJ$8/$J$30</f>
        <v>9.2000000000000011</v>
      </c>
      <c r="AE4" s="57">
        <f>('[2]功能-行军令'!G$7+'[2]功能-行军令'!G$14+24*60/'[2]功能-行军令'!$F$18)*'[2]功能-行军令'!$AJ$8/$J$30</f>
        <v>13.4</v>
      </c>
      <c r="AF4" s="57">
        <f>('[2]功能-行军令'!H$7+'[2]功能-行军令'!H$14+24*60/'[2]功能-行军令'!$F$18)*'[2]功能-行军令'!$AJ$8/$J$30</f>
        <v>18.2</v>
      </c>
      <c r="AG4" s="57">
        <f>('[2]功能-行军令'!I$7+'[2]功能-行军令'!I$14+24*60/'[2]功能-行军令'!$F$18)*'[2]功能-行军令'!$AJ$8/$J$30</f>
        <v>20.6</v>
      </c>
      <c r="AH4" s="57">
        <f>('[2]功能-行军令'!J$7+'[2]功能-行军令'!J$14+24*60/'[2]功能-行军令'!$F$18)*'[2]功能-行军令'!$AJ$8/$J$30</f>
        <v>20.6</v>
      </c>
      <c r="AL4" s="39">
        <v>1</v>
      </c>
      <c r="AM4" s="28">
        <f ca="1">SUMIF($BE$3:$DB$3,AM$3,$BE4:$DB4)</f>
        <v>2602.2288000000008</v>
      </c>
      <c r="AN4" s="28">
        <f t="shared" ref="AM4:AV19" ca="1" si="0">SUMIF($BE$3:$DB$3,AN$3,$BE4:$DB4)</f>
        <v>0</v>
      </c>
      <c r="AO4" s="28">
        <f t="shared" ca="1" si="0"/>
        <v>0</v>
      </c>
      <c r="AP4" s="28">
        <f t="shared" ca="1" si="0"/>
        <v>0</v>
      </c>
      <c r="AQ4" s="28">
        <f t="shared" ca="1" si="0"/>
        <v>0</v>
      </c>
      <c r="AR4" s="28">
        <f t="shared" ca="1" si="0"/>
        <v>0</v>
      </c>
      <c r="AS4" s="28">
        <f t="shared" ca="1" si="0"/>
        <v>0</v>
      </c>
      <c r="AT4" s="28">
        <f t="shared" ca="1" si="0"/>
        <v>0</v>
      </c>
      <c r="AU4" s="28">
        <f t="shared" ca="1" si="0"/>
        <v>0</v>
      </c>
      <c r="AV4" s="28">
        <f t="shared" ca="1" si="0"/>
        <v>0</v>
      </c>
      <c r="AW4" s="28"/>
      <c r="AX4" s="28">
        <f ca="1">SUM(AM4:AV4)</f>
        <v>2602.2288000000008</v>
      </c>
      <c r="AY4" s="28"/>
      <c r="BA4" s="28"/>
      <c r="BB4" s="28"/>
      <c r="BC4" s="28"/>
      <c r="BD4" s="39">
        <v>1</v>
      </c>
      <c r="BE4" s="39">
        <f ca="1">IF(OFFSET($X$3,$S4,BE$1)&lt;BE$3,0,
OFFSET($S$3,$S4,BE$1)
*IFERROR(INDEX($K$33:$K$42,OFFSET($X$3,$S4,BE$1)-BE$3+1),0)
*OFFSET($AC$3,$S4,BE$1)
/(INDEX($D$4:$D$13,BE$3)
*INDEX($E$4:$E$13,BE$3)))</f>
        <v>2209.3329777777785</v>
      </c>
      <c r="BF4" s="39">
        <f t="shared" ref="BE4:BN13" ca="1" si="1">IF(OFFSET($X$3,$S4,BF$1)&lt;BF$3,0,
OFFSET($S$3,$S4,BF$1)
*IFERROR(INDEX($K$33:$K$42,OFFSET($X$3,$S4,BF$1)-BF$3+1),0)
*OFFSET($AC$3,$S4,BF$1)
/(INDEX($D$4:$D$13,BF$3)
*INDEX($E$4:$E$13,BF$3)))</f>
        <v>0</v>
      </c>
      <c r="BG4" s="39">
        <f t="shared" ca="1" si="1"/>
        <v>0</v>
      </c>
      <c r="BH4" s="39">
        <f t="shared" ca="1" si="1"/>
        <v>0</v>
      </c>
      <c r="BI4" s="39">
        <f t="shared" ca="1" si="1"/>
        <v>0</v>
      </c>
      <c r="BJ4" s="39">
        <f t="shared" ca="1" si="1"/>
        <v>0</v>
      </c>
      <c r="BK4" s="39">
        <f t="shared" ca="1" si="1"/>
        <v>0</v>
      </c>
      <c r="BL4" s="39">
        <f t="shared" ca="1" si="1"/>
        <v>0</v>
      </c>
      <c r="BM4" s="39">
        <f t="shared" ca="1" si="1"/>
        <v>0</v>
      </c>
      <c r="BN4" s="39">
        <f t="shared" ca="1" si="1"/>
        <v>0</v>
      </c>
      <c r="BO4" s="39">
        <f t="shared" ref="BO4:BX13" ca="1" si="2">IF(OFFSET($X$3,$S4,BO$1)&lt;BO$3,0,
OFFSET($S$3,$S4,BO$1)
*IFERROR(INDEX($K$33:$K$42,OFFSET($X$3,$S4,BO$1)-BO$3+1),0)
*OFFSET($AC$3,$S4,BO$1)
/(INDEX($D$4:$D$13,BO$3)
*INDEX($E$4:$E$13,BO$3)))</f>
        <v>255.1002666666667</v>
      </c>
      <c r="BP4" s="39">
        <f t="shared" ca="1" si="2"/>
        <v>0</v>
      </c>
      <c r="BQ4" s="39">
        <f t="shared" ca="1" si="2"/>
        <v>0</v>
      </c>
      <c r="BR4" s="39">
        <f t="shared" ca="1" si="2"/>
        <v>0</v>
      </c>
      <c r="BS4" s="39">
        <f t="shared" ca="1" si="2"/>
        <v>0</v>
      </c>
      <c r="BT4" s="39">
        <f t="shared" ca="1" si="2"/>
        <v>0</v>
      </c>
      <c r="BU4" s="39">
        <f t="shared" ca="1" si="2"/>
        <v>0</v>
      </c>
      <c r="BV4" s="39">
        <f t="shared" ca="1" si="2"/>
        <v>0</v>
      </c>
      <c r="BW4" s="39">
        <f t="shared" ca="1" si="2"/>
        <v>0</v>
      </c>
      <c r="BX4" s="39">
        <f t="shared" ca="1" si="2"/>
        <v>0</v>
      </c>
      <c r="BY4" s="39">
        <f t="shared" ref="BY4:CH13" ca="1" si="3">IF(OFFSET($X$3,$S4,BY$1)&lt;BY$3,0,
OFFSET($S$3,$S4,BY$1)
*IFERROR(INDEX($K$33:$K$42,OFFSET($X$3,$S4,BY$1)-BY$3+1),0)
*OFFSET($AC$3,$S4,BY$1)
/(INDEX($D$4:$D$13,BY$3)
*INDEX($E$4:$E$13,BY$3)))</f>
        <v>124.24533333333335</v>
      </c>
      <c r="BZ4" s="39">
        <f t="shared" ca="1" si="3"/>
        <v>0</v>
      </c>
      <c r="CA4" s="39">
        <f t="shared" ca="1" si="3"/>
        <v>0</v>
      </c>
      <c r="CB4" s="39">
        <f t="shared" ca="1" si="3"/>
        <v>0</v>
      </c>
      <c r="CC4" s="39">
        <f t="shared" ca="1" si="3"/>
        <v>0</v>
      </c>
      <c r="CD4" s="39">
        <f t="shared" ca="1" si="3"/>
        <v>0</v>
      </c>
      <c r="CE4" s="39">
        <f t="shared" ca="1" si="3"/>
        <v>0</v>
      </c>
      <c r="CF4" s="39">
        <f t="shared" ca="1" si="3"/>
        <v>0</v>
      </c>
      <c r="CG4" s="39">
        <f t="shared" ca="1" si="3"/>
        <v>0</v>
      </c>
      <c r="CH4" s="39">
        <f t="shared" ca="1" si="3"/>
        <v>0</v>
      </c>
      <c r="CI4" s="39">
        <f t="shared" ref="CI4:CR13" ca="1" si="4">IF(OFFSET($X$3,$S4,CI$1)&lt;CI$3,0,
OFFSET($S$3,$S4,CI$1)
*IFERROR(INDEX($K$33:$K$42,OFFSET($X$3,$S4,CI$1)-CI$3+1),0)
*OFFSET($AC$3,$S4,CI$1)
/(INDEX($D$4:$D$13,CI$3)
*INDEX($E$4:$E$13,CI$3)))</f>
        <v>11.719111111111113</v>
      </c>
      <c r="CJ4" s="39">
        <f t="shared" ca="1" si="4"/>
        <v>0</v>
      </c>
      <c r="CK4" s="39">
        <f t="shared" ca="1" si="4"/>
        <v>0</v>
      </c>
      <c r="CL4" s="39">
        <f t="shared" ca="1" si="4"/>
        <v>0</v>
      </c>
      <c r="CM4" s="39">
        <f t="shared" ca="1" si="4"/>
        <v>0</v>
      </c>
      <c r="CN4" s="39">
        <f t="shared" ca="1" si="4"/>
        <v>0</v>
      </c>
      <c r="CO4" s="39">
        <f t="shared" ca="1" si="4"/>
        <v>0</v>
      </c>
      <c r="CP4" s="39">
        <f t="shared" ca="1" si="4"/>
        <v>0</v>
      </c>
      <c r="CQ4" s="39">
        <f t="shared" ca="1" si="4"/>
        <v>0</v>
      </c>
      <c r="CR4" s="39">
        <f t="shared" ca="1" si="4"/>
        <v>0</v>
      </c>
      <c r="CS4" s="39">
        <f t="shared" ref="CS4:DB13" ca="1" si="5">IF(OFFSET($X$3,$S4,CS$1)&lt;CS$3,0,
OFFSET($S$3,$S4,CS$1)
*IFERROR(INDEX($K$33:$K$42,OFFSET($X$3,$S4,CS$1)-CS$3+1),0)
*OFFSET($AC$3,$S4,CS$1)
/(INDEX($D$4:$D$13,CS$3)
*INDEX($E$4:$E$13,CS$3)))</f>
        <v>1.8311111111111116</v>
      </c>
      <c r="CT4" s="39">
        <f t="shared" ca="1" si="5"/>
        <v>0</v>
      </c>
      <c r="CU4" s="39">
        <f t="shared" ca="1" si="5"/>
        <v>0</v>
      </c>
      <c r="CV4" s="39">
        <f t="shared" ca="1" si="5"/>
        <v>0</v>
      </c>
      <c r="CW4" s="39">
        <f t="shared" ca="1" si="5"/>
        <v>0</v>
      </c>
      <c r="CX4" s="39">
        <f t="shared" ca="1" si="5"/>
        <v>0</v>
      </c>
      <c r="CY4" s="39">
        <f t="shared" ca="1" si="5"/>
        <v>0</v>
      </c>
      <c r="CZ4" s="39">
        <f t="shared" ca="1" si="5"/>
        <v>0</v>
      </c>
      <c r="DA4" s="39">
        <f t="shared" ca="1" si="5"/>
        <v>0</v>
      </c>
      <c r="DB4" s="39">
        <f t="shared" ca="1" si="5"/>
        <v>0</v>
      </c>
    </row>
    <row r="5" spans="2:107" x14ac:dyDescent="0.15">
      <c r="B5" s="28">
        <v>2</v>
      </c>
      <c r="C5" s="39">
        <f>MATCH(B5,[6]大地图节奏!$I$5:$I$104,0)</f>
        <v>22</v>
      </c>
      <c r="D5" s="47">
        <v>4</v>
      </c>
      <c r="E5" s="80">
        <v>3</v>
      </c>
      <c r="I5" s="28">
        <v>2</v>
      </c>
      <c r="J5" s="39">
        <f t="shared" ref="J5:J9" si="6">C5</f>
        <v>22</v>
      </c>
      <c r="K5" s="39">
        <f>INDEX(节奏总纲!P$4:P$113,$J5,1)</f>
        <v>3.5947934199881395</v>
      </c>
      <c r="L5" s="39">
        <f>INDEX(节奏总纲!Q$4:Q$113,$J5,1)</f>
        <v>3.124234961311692</v>
      </c>
      <c r="M5" s="39">
        <f>INDEX(节奏总纲!R$4:R$113,$J5,1)</f>
        <v>2.5749505267375046</v>
      </c>
      <c r="N5" s="39">
        <f>INDEX(节奏总纲!S$4:S$113,$J5,1)</f>
        <v>1.9077568679877055</v>
      </c>
      <c r="O5" s="39">
        <f>INDEX(节奏总纲!T$4:T$113,$J5,1)</f>
        <v>1.0687320837624739</v>
      </c>
      <c r="S5" s="39">
        <v>2</v>
      </c>
      <c r="T5" s="40">
        <f>引用信息!W24</f>
        <v>2883.4773333333333</v>
      </c>
      <c r="U5" s="40">
        <f>引用信息!X24</f>
        <v>224.57599999999996</v>
      </c>
      <c r="V5" s="40">
        <f>引用信息!Y24</f>
        <v>81.92</v>
      </c>
      <c r="W5" s="40">
        <f>引用信息!Z24</f>
        <v>8.533333333333335</v>
      </c>
      <c r="X5" s="40">
        <f>引用信息!AA24</f>
        <v>1.4933333333333334</v>
      </c>
      <c r="Y5" s="37">
        <f>IF(INT(求节点($J$4:$J$12,$I$4:$I$12,节奏总纲!AD5))&gt;$I$12,$I$12,INT(求节点($J$4:$J$12,$I$4:$I$12,节奏总纲!AD5)))</f>
        <v>1</v>
      </c>
      <c r="Z5" s="37">
        <f>IF(INT(求节点($J$4:$J$12,$I$4:$I$12,节奏总纲!AE5))&gt;$I$12,$I$12,INT(求节点($J$4:$J$12,$I$4:$I$12,节奏总纲!AE5)))</f>
        <v>1</v>
      </c>
      <c r="AA5" s="37">
        <f>IF(INT(求节点($J$4:$J$12,$I$4:$I$12,节奏总纲!AF5))&gt;$I$12,$I$12,INT(求节点($J$4:$J$12,$I$4:$I$12,节奏总纲!AF5)))</f>
        <v>1</v>
      </c>
      <c r="AB5" s="37">
        <f>IF(INT(求节点($J$4:$J$12,$I$4:$I$12,节奏总纲!AG5))&gt;$I$12,$I$12,INT(求节点($J$4:$J$12,$I$4:$I$12,节奏总纲!AG5)))</f>
        <v>2</v>
      </c>
      <c r="AC5" s="37">
        <f>IF(INT(求节点($J$4:$J$12,$I$4:$I$12,节奏总纲!AH5))&gt;$I$12,$I$12,INT(求节点($J$4:$J$12,$I$4:$I$12,节奏总纲!AH5)))</f>
        <v>2</v>
      </c>
      <c r="AD5" s="57">
        <f>('[2]功能-行军令'!F$7+'[2]功能-行军令'!F$14+24*60/'[2]功能-行军令'!$F$18)*'[2]功能-行军令'!$AJ$8/$J$30</f>
        <v>9.2000000000000011</v>
      </c>
      <c r="AE5" s="57">
        <f>('[2]功能-行军令'!G$7+'[2]功能-行军令'!G$14+24*60/'[2]功能-行军令'!$F$18)*'[2]功能-行军令'!$AJ$8/$J$30</f>
        <v>13.4</v>
      </c>
      <c r="AF5" s="57">
        <f>('[2]功能-行军令'!H$7+'[2]功能-行军令'!H$14+24*60/'[2]功能-行军令'!$F$18)*'[2]功能-行军令'!$AJ$8/$J$30</f>
        <v>18.2</v>
      </c>
      <c r="AG5" s="57">
        <f>('[2]功能-行军令'!I$7+'[2]功能-行军令'!I$14+24*60/'[2]功能-行军令'!$F$18)*'[2]功能-行军令'!$AJ$8/$J$30</f>
        <v>20.6</v>
      </c>
      <c r="AH5" s="57">
        <f>('[2]功能-行军令'!J$7+'[2]功能-行军令'!J$14+24*60/'[2]功能-行军令'!$F$18)*'[2]功能-行军令'!$AJ$8/$J$30</f>
        <v>20.6</v>
      </c>
      <c r="AL5" s="39">
        <v>2</v>
      </c>
      <c r="AM5" s="28">
        <f t="shared" ca="1" si="0"/>
        <v>2075.4352355555561</v>
      </c>
      <c r="AN5" s="28">
        <f t="shared" ca="1" si="0"/>
        <v>13.769955555555558</v>
      </c>
      <c r="AO5" s="28">
        <f t="shared" ca="1" si="0"/>
        <v>0</v>
      </c>
      <c r="AP5" s="28">
        <f t="shared" ca="1" si="0"/>
        <v>0</v>
      </c>
      <c r="AQ5" s="28">
        <f t="shared" ca="1" si="0"/>
        <v>0</v>
      </c>
      <c r="AR5" s="28">
        <f t="shared" ca="1" si="0"/>
        <v>0</v>
      </c>
      <c r="AS5" s="28">
        <f t="shared" ca="1" si="0"/>
        <v>0</v>
      </c>
      <c r="AT5" s="28">
        <f t="shared" ca="1" si="0"/>
        <v>0</v>
      </c>
      <c r="AU5" s="28">
        <f t="shared" ca="1" si="0"/>
        <v>0</v>
      </c>
      <c r="AV5" s="28">
        <f t="shared" ca="1" si="0"/>
        <v>0</v>
      </c>
      <c r="AW5" s="28"/>
      <c r="AX5" s="28">
        <f t="shared" ref="AX5:AX68" ca="1" si="7">SUM(AM5:AV5)</f>
        <v>2089.2051911111116</v>
      </c>
      <c r="AY5" s="28"/>
      <c r="BA5" s="28"/>
      <c r="BB5" s="28"/>
      <c r="BC5" s="28"/>
      <c r="BD5" s="39">
        <v>2</v>
      </c>
      <c r="BE5" s="39">
        <f t="shared" ca="1" si="1"/>
        <v>1768.5327644444449</v>
      </c>
      <c r="BF5" s="39">
        <f t="shared" ca="1" si="1"/>
        <v>0</v>
      </c>
      <c r="BG5" s="39">
        <f t="shared" ca="1" si="1"/>
        <v>0</v>
      </c>
      <c r="BH5" s="39">
        <f t="shared" ca="1" si="1"/>
        <v>0</v>
      </c>
      <c r="BI5" s="39">
        <f t="shared" ca="1" si="1"/>
        <v>0</v>
      </c>
      <c r="BJ5" s="39">
        <f t="shared" ca="1" si="1"/>
        <v>0</v>
      </c>
      <c r="BK5" s="39">
        <f t="shared" ca="1" si="1"/>
        <v>0</v>
      </c>
      <c r="BL5" s="39">
        <f t="shared" ca="1" si="1"/>
        <v>0</v>
      </c>
      <c r="BM5" s="39">
        <f t="shared" ca="1" si="1"/>
        <v>0</v>
      </c>
      <c r="BN5" s="39">
        <f t="shared" ca="1" si="1"/>
        <v>0</v>
      </c>
      <c r="BO5" s="39">
        <f t="shared" ca="1" si="2"/>
        <v>200.62122666666667</v>
      </c>
      <c r="BP5" s="39">
        <f t="shared" ca="1" si="2"/>
        <v>0</v>
      </c>
      <c r="BQ5" s="39">
        <f t="shared" ca="1" si="2"/>
        <v>0</v>
      </c>
      <c r="BR5" s="39">
        <f t="shared" ca="1" si="2"/>
        <v>0</v>
      </c>
      <c r="BS5" s="39">
        <f t="shared" ca="1" si="2"/>
        <v>0</v>
      </c>
      <c r="BT5" s="39">
        <f t="shared" ca="1" si="2"/>
        <v>0</v>
      </c>
      <c r="BU5" s="39">
        <f t="shared" ca="1" si="2"/>
        <v>0</v>
      </c>
      <c r="BV5" s="39">
        <f t="shared" ca="1" si="2"/>
        <v>0</v>
      </c>
      <c r="BW5" s="39">
        <f t="shared" ca="1" si="2"/>
        <v>0</v>
      </c>
      <c r="BX5" s="39">
        <f t="shared" ca="1" si="2"/>
        <v>0</v>
      </c>
      <c r="BY5" s="39">
        <f t="shared" ca="1" si="3"/>
        <v>99.396266666666676</v>
      </c>
      <c r="BZ5" s="39">
        <f t="shared" ca="1" si="3"/>
        <v>0</v>
      </c>
      <c r="CA5" s="39">
        <f t="shared" ca="1" si="3"/>
        <v>0</v>
      </c>
      <c r="CB5" s="39">
        <f t="shared" ca="1" si="3"/>
        <v>0</v>
      </c>
      <c r="CC5" s="39">
        <f t="shared" ca="1" si="3"/>
        <v>0</v>
      </c>
      <c r="CD5" s="39">
        <f t="shared" ca="1" si="3"/>
        <v>0</v>
      </c>
      <c r="CE5" s="39">
        <f t="shared" ca="1" si="3"/>
        <v>0</v>
      </c>
      <c r="CF5" s="39">
        <f t="shared" ca="1" si="3"/>
        <v>0</v>
      </c>
      <c r="CG5" s="39">
        <f t="shared" ca="1" si="3"/>
        <v>0</v>
      </c>
      <c r="CH5" s="39">
        <f t="shared" ca="1" si="3"/>
        <v>0</v>
      </c>
      <c r="CI5" s="39">
        <f t="shared" ca="1" si="4"/>
        <v>5.8595555555555565</v>
      </c>
      <c r="CJ5" s="39">
        <f t="shared" ca="1" si="4"/>
        <v>11.719111111111113</v>
      </c>
      <c r="CK5" s="39">
        <f t="shared" ca="1" si="4"/>
        <v>0</v>
      </c>
      <c r="CL5" s="39">
        <f t="shared" ca="1" si="4"/>
        <v>0</v>
      </c>
      <c r="CM5" s="39">
        <f t="shared" ca="1" si="4"/>
        <v>0</v>
      </c>
      <c r="CN5" s="39">
        <f t="shared" ca="1" si="4"/>
        <v>0</v>
      </c>
      <c r="CO5" s="39">
        <f t="shared" ca="1" si="4"/>
        <v>0</v>
      </c>
      <c r="CP5" s="39">
        <f t="shared" ca="1" si="4"/>
        <v>0</v>
      </c>
      <c r="CQ5" s="39">
        <f t="shared" ca="1" si="4"/>
        <v>0</v>
      </c>
      <c r="CR5" s="39">
        <f t="shared" ca="1" si="4"/>
        <v>0</v>
      </c>
      <c r="CS5" s="39">
        <f t="shared" ca="1" si="5"/>
        <v>1.0254222222222225</v>
      </c>
      <c r="CT5" s="39">
        <f t="shared" ca="1" si="5"/>
        <v>2.0508444444444449</v>
      </c>
      <c r="CU5" s="39">
        <f t="shared" ca="1" si="5"/>
        <v>0</v>
      </c>
      <c r="CV5" s="39">
        <f t="shared" ca="1" si="5"/>
        <v>0</v>
      </c>
      <c r="CW5" s="39">
        <f t="shared" ca="1" si="5"/>
        <v>0</v>
      </c>
      <c r="CX5" s="39">
        <f t="shared" ca="1" si="5"/>
        <v>0</v>
      </c>
      <c r="CY5" s="39">
        <f t="shared" ca="1" si="5"/>
        <v>0</v>
      </c>
      <c r="CZ5" s="39">
        <f t="shared" ca="1" si="5"/>
        <v>0</v>
      </c>
      <c r="DA5" s="39">
        <f t="shared" ca="1" si="5"/>
        <v>0</v>
      </c>
      <c r="DB5" s="39">
        <f t="shared" ca="1" si="5"/>
        <v>0</v>
      </c>
    </row>
    <row r="6" spans="2:107" x14ac:dyDescent="0.15">
      <c r="B6" s="28">
        <v>3</v>
      </c>
      <c r="C6" s="39">
        <f>MATCH(B6,[6]大地图节奏!$I$5:$I$104,0)</f>
        <v>30</v>
      </c>
      <c r="D6" s="47">
        <v>4</v>
      </c>
      <c r="E6" s="80">
        <v>3</v>
      </c>
      <c r="I6" s="28">
        <v>3</v>
      </c>
      <c r="J6" s="39">
        <f t="shared" si="6"/>
        <v>30</v>
      </c>
      <c r="K6" s="39">
        <f>INDEX(节奏总纲!P$4:P$113,$J6,1)</f>
        <v>7</v>
      </c>
      <c r="L6" s="39">
        <f>INDEX(节奏总纲!Q$4:Q$113,$J6,1)</f>
        <v>6.1025999999999998</v>
      </c>
      <c r="M6" s="39">
        <f>INDEX(节奏总纲!R$4:R$113,$J6,1)</f>
        <v>5.0421000000000005</v>
      </c>
      <c r="N6" s="39">
        <f>INDEX(节奏总纲!S$4:S$113,$J6,1)</f>
        <v>3.7428999999999997</v>
      </c>
      <c r="O6" s="39">
        <f>INDEX(节奏总纲!T$4:T$113,$J6,1)</f>
        <v>2.1006999999999998</v>
      </c>
      <c r="S6" s="39">
        <v>3</v>
      </c>
      <c r="T6" s="40">
        <f>引用信息!W25</f>
        <v>2163.9119999999998</v>
      </c>
      <c r="U6" s="40">
        <f>引用信息!X25</f>
        <v>165.52800000000002</v>
      </c>
      <c r="V6" s="40">
        <f>引用信息!Y25</f>
        <v>61.440000000000005</v>
      </c>
      <c r="W6" s="40">
        <f>引用信息!Z25</f>
        <v>7.6800000000000015</v>
      </c>
      <c r="X6" s="40">
        <f>引用信息!AA25</f>
        <v>1.4400000000000002</v>
      </c>
      <c r="Y6" s="37">
        <f>IF(INT(求节点($J$4:$J$12,$I$4:$I$12,节奏总纲!AD6))&gt;$I$12,$I$12,INT(求节点($J$4:$J$12,$I$4:$I$12,节奏总纲!AD6)))</f>
        <v>1</v>
      </c>
      <c r="Z6" s="37">
        <f>IF(INT(求节点($J$4:$J$12,$I$4:$I$12,节奏总纲!AE6))&gt;$I$12,$I$12,INT(求节点($J$4:$J$12,$I$4:$I$12,节奏总纲!AE6)))</f>
        <v>1</v>
      </c>
      <c r="AA6" s="37">
        <f>IF(INT(求节点($J$4:$J$12,$I$4:$I$12,节奏总纲!AF6))&gt;$I$12,$I$12,INT(求节点($J$4:$J$12,$I$4:$I$12,节奏总纲!AF6)))</f>
        <v>2</v>
      </c>
      <c r="AB6" s="37">
        <f>IF(INT(求节点($J$4:$J$12,$I$4:$I$12,节奏总纲!AG6))&gt;$I$12,$I$12,INT(求节点($J$4:$J$12,$I$4:$I$12,节奏总纲!AG6)))</f>
        <v>2</v>
      </c>
      <c r="AC6" s="37">
        <f>IF(INT(求节点($J$4:$J$12,$I$4:$I$12,节奏总纲!AH6))&gt;$I$12,$I$12,INT(求节点($J$4:$J$12,$I$4:$I$12,节奏总纲!AH6)))</f>
        <v>3</v>
      </c>
      <c r="AD6" s="57">
        <f>('[2]功能-行军令'!F$7+'[2]功能-行军令'!F$14+24*60/'[2]功能-行军令'!$F$18)*'[2]功能-行军令'!$AJ$8/$J$30</f>
        <v>9.2000000000000011</v>
      </c>
      <c r="AE6" s="57">
        <f>('[2]功能-行军令'!G$7+'[2]功能-行军令'!G$14+24*60/'[2]功能-行军令'!$F$18)*'[2]功能-行军令'!$AJ$8/$J$30</f>
        <v>13.4</v>
      </c>
      <c r="AF6" s="57">
        <f>('[2]功能-行军令'!H$7+'[2]功能-行军令'!H$14+24*60/'[2]功能-行军令'!$F$18)*'[2]功能-行军令'!$AJ$8/$J$30</f>
        <v>18.2</v>
      </c>
      <c r="AG6" s="57">
        <f>('[2]功能-行军令'!I$7+'[2]功能-行军令'!I$14+24*60/'[2]功能-行军令'!$F$18)*'[2]功能-行军令'!$AJ$8/$J$30</f>
        <v>20.6</v>
      </c>
      <c r="AH6" s="57">
        <f>('[2]功能-行军令'!J$7+'[2]功能-行军令'!J$14+24*60/'[2]功能-行军令'!$F$18)*'[2]功能-行军令'!$AJ$8/$J$30</f>
        <v>20.6</v>
      </c>
      <c r="AL6" s="39">
        <v>3</v>
      </c>
      <c r="AM6" s="28">
        <f t="shared" ca="1" si="0"/>
        <v>1518.1126400000001</v>
      </c>
      <c r="AN6" s="28">
        <f t="shared" ca="1" si="0"/>
        <v>86.083200000000019</v>
      </c>
      <c r="AO6" s="28">
        <f t="shared" ca="1" si="0"/>
        <v>1.9776000000000005</v>
      </c>
      <c r="AP6" s="28">
        <f t="shared" ca="1" si="0"/>
        <v>0</v>
      </c>
      <c r="AQ6" s="28">
        <f t="shared" ca="1" si="0"/>
        <v>0</v>
      </c>
      <c r="AR6" s="28">
        <f t="shared" ca="1" si="0"/>
        <v>0</v>
      </c>
      <c r="AS6" s="28">
        <f t="shared" ca="1" si="0"/>
        <v>0</v>
      </c>
      <c r="AT6" s="28">
        <f t="shared" ca="1" si="0"/>
        <v>0</v>
      </c>
      <c r="AU6" s="28">
        <f t="shared" ca="1" si="0"/>
        <v>0</v>
      </c>
      <c r="AV6" s="28">
        <f t="shared" ca="1" si="0"/>
        <v>0</v>
      </c>
      <c r="AW6" s="28"/>
      <c r="AX6" s="28">
        <f t="shared" ca="1" si="7"/>
        <v>1606.17344</v>
      </c>
      <c r="AY6" s="28"/>
      <c r="BA6" s="28"/>
      <c r="BB6" s="28"/>
      <c r="BC6" s="28"/>
      <c r="BD6" s="39">
        <v>3</v>
      </c>
      <c r="BE6" s="39">
        <f t="shared" ca="1" si="1"/>
        <v>1327.1993600000001</v>
      </c>
      <c r="BF6" s="39">
        <f t="shared" ca="1" si="1"/>
        <v>0</v>
      </c>
      <c r="BG6" s="39">
        <f t="shared" ca="1" si="1"/>
        <v>0</v>
      </c>
      <c r="BH6" s="39">
        <f t="shared" ca="1" si="1"/>
        <v>0</v>
      </c>
      <c r="BI6" s="39">
        <f t="shared" ca="1" si="1"/>
        <v>0</v>
      </c>
      <c r="BJ6" s="39">
        <f t="shared" ca="1" si="1"/>
        <v>0</v>
      </c>
      <c r="BK6" s="39">
        <f t="shared" ca="1" si="1"/>
        <v>0</v>
      </c>
      <c r="BL6" s="39">
        <f t="shared" ca="1" si="1"/>
        <v>0</v>
      </c>
      <c r="BM6" s="39">
        <f t="shared" ca="1" si="1"/>
        <v>0</v>
      </c>
      <c r="BN6" s="39">
        <f t="shared" ca="1" si="1"/>
        <v>0</v>
      </c>
      <c r="BO6" s="39">
        <f t="shared" ca="1" si="2"/>
        <v>147.87168</v>
      </c>
      <c r="BP6" s="39">
        <f t="shared" ca="1" si="2"/>
        <v>0</v>
      </c>
      <c r="BQ6" s="39">
        <f t="shared" ca="1" si="2"/>
        <v>0</v>
      </c>
      <c r="BR6" s="39">
        <f t="shared" ca="1" si="2"/>
        <v>0</v>
      </c>
      <c r="BS6" s="39">
        <f t="shared" ca="1" si="2"/>
        <v>0</v>
      </c>
      <c r="BT6" s="39">
        <f t="shared" ca="1" si="2"/>
        <v>0</v>
      </c>
      <c r="BU6" s="39">
        <f t="shared" ca="1" si="2"/>
        <v>0</v>
      </c>
      <c r="BV6" s="39">
        <f t="shared" ca="1" si="2"/>
        <v>0</v>
      </c>
      <c r="BW6" s="39">
        <f t="shared" ca="1" si="2"/>
        <v>0</v>
      </c>
      <c r="BX6" s="39">
        <f t="shared" ca="1" si="2"/>
        <v>0</v>
      </c>
      <c r="BY6" s="39">
        <f t="shared" ca="1" si="3"/>
        <v>37.273600000000009</v>
      </c>
      <c r="BZ6" s="39">
        <f t="shared" ca="1" si="3"/>
        <v>74.547200000000018</v>
      </c>
      <c r="CA6" s="39">
        <f t="shared" ca="1" si="3"/>
        <v>0</v>
      </c>
      <c r="CB6" s="39">
        <f t="shared" ca="1" si="3"/>
        <v>0</v>
      </c>
      <c r="CC6" s="39">
        <f t="shared" ca="1" si="3"/>
        <v>0</v>
      </c>
      <c r="CD6" s="39">
        <f t="shared" ca="1" si="3"/>
        <v>0</v>
      </c>
      <c r="CE6" s="39">
        <f t="shared" ca="1" si="3"/>
        <v>0</v>
      </c>
      <c r="CF6" s="39">
        <f t="shared" ca="1" si="3"/>
        <v>0</v>
      </c>
      <c r="CG6" s="39">
        <f t="shared" ca="1" si="3"/>
        <v>0</v>
      </c>
      <c r="CH6" s="39">
        <f t="shared" ca="1" si="3"/>
        <v>0</v>
      </c>
      <c r="CI6" s="39">
        <f t="shared" ca="1" si="4"/>
        <v>5.2736000000000018</v>
      </c>
      <c r="CJ6" s="39">
        <f t="shared" ca="1" si="4"/>
        <v>10.547200000000004</v>
      </c>
      <c r="CK6" s="39">
        <f t="shared" ca="1" si="4"/>
        <v>0</v>
      </c>
      <c r="CL6" s="39">
        <f t="shared" ca="1" si="4"/>
        <v>0</v>
      </c>
      <c r="CM6" s="39">
        <f t="shared" ca="1" si="4"/>
        <v>0</v>
      </c>
      <c r="CN6" s="39">
        <f t="shared" ca="1" si="4"/>
        <v>0</v>
      </c>
      <c r="CO6" s="39">
        <f t="shared" ca="1" si="4"/>
        <v>0</v>
      </c>
      <c r="CP6" s="39">
        <f t="shared" ca="1" si="4"/>
        <v>0</v>
      </c>
      <c r="CQ6" s="39">
        <f t="shared" ca="1" si="4"/>
        <v>0</v>
      </c>
      <c r="CR6" s="39">
        <f t="shared" ca="1" si="4"/>
        <v>0</v>
      </c>
      <c r="CS6" s="39">
        <f t="shared" ca="1" si="5"/>
        <v>0.49440000000000012</v>
      </c>
      <c r="CT6" s="39">
        <f t="shared" ca="1" si="5"/>
        <v>0.98880000000000023</v>
      </c>
      <c r="CU6" s="39">
        <f t="shared" ca="1" si="5"/>
        <v>1.9776000000000005</v>
      </c>
      <c r="CV6" s="39">
        <f t="shared" ca="1" si="5"/>
        <v>0</v>
      </c>
      <c r="CW6" s="39">
        <f t="shared" ca="1" si="5"/>
        <v>0</v>
      </c>
      <c r="CX6" s="39">
        <f t="shared" ca="1" si="5"/>
        <v>0</v>
      </c>
      <c r="CY6" s="39">
        <f t="shared" ca="1" si="5"/>
        <v>0</v>
      </c>
      <c r="CZ6" s="39">
        <f t="shared" ca="1" si="5"/>
        <v>0</v>
      </c>
      <c r="DA6" s="39">
        <f t="shared" ca="1" si="5"/>
        <v>0</v>
      </c>
      <c r="DB6" s="39">
        <f t="shared" ca="1" si="5"/>
        <v>0</v>
      </c>
    </row>
    <row r="7" spans="2:107" x14ac:dyDescent="0.15">
      <c r="B7" s="28">
        <v>4</v>
      </c>
      <c r="C7" s="39">
        <f>MATCH(B7,[6]大地图节奏!$I$5:$I$104,0)</f>
        <v>38</v>
      </c>
      <c r="D7" s="47">
        <v>4</v>
      </c>
      <c r="E7" s="80">
        <v>3</v>
      </c>
      <c r="I7" s="28">
        <v>4</v>
      </c>
      <c r="J7" s="39">
        <f t="shared" si="6"/>
        <v>38</v>
      </c>
      <c r="K7" s="39">
        <f>INDEX(节奏总纲!P$4:P$113,$J7,1)</f>
        <v>12.928809012737984</v>
      </c>
      <c r="L7" s="39">
        <f>INDEX(节奏总纲!Q$4:Q$113,$J7,1)</f>
        <v>11.292021791725356</v>
      </c>
      <c r="M7" s="39">
        <f>INDEX(节奏总纲!R$4:R$113,$J7,1)</f>
        <v>9.3190855363815395</v>
      </c>
      <c r="N7" s="39">
        <f>INDEX(节奏总纲!S$4:S$113,$J7,1)</f>
        <v>6.8962267273944402</v>
      </c>
      <c r="O7" s="39">
        <f>INDEX(节奏总纲!T$4:T$113,$J7,1)</f>
        <v>3.8708854184137524</v>
      </c>
      <c r="S7" s="39">
        <v>4</v>
      </c>
      <c r="T7" s="40">
        <f>引用信息!W26</f>
        <v>1962.2269999999999</v>
      </c>
      <c r="U7" s="40">
        <f>引用信息!X26</f>
        <v>147.37800000000001</v>
      </c>
      <c r="V7" s="40">
        <f>引用信息!Y26</f>
        <v>55.68</v>
      </c>
      <c r="W7" s="40">
        <f>引用信息!Z26</f>
        <v>8.120000000000001</v>
      </c>
      <c r="X7" s="40">
        <f>引用信息!AA26</f>
        <v>1.595</v>
      </c>
      <c r="Y7" s="37">
        <f>IF(INT(求节点($J$4:$J$12,$I$4:$I$12,节奏总纲!AD7))&gt;$I$12,$I$12,INT(求节点($J$4:$J$12,$I$4:$I$12,节奏总纲!AD7)))</f>
        <v>2</v>
      </c>
      <c r="Z7" s="37">
        <f>IF(INT(求节点($J$4:$J$12,$I$4:$I$12,节奏总纲!AE7))&gt;$I$12,$I$12,INT(求节点($J$4:$J$12,$I$4:$I$12,节奏总纲!AE7)))</f>
        <v>2</v>
      </c>
      <c r="AA7" s="37">
        <f>IF(INT(求节点($J$4:$J$12,$I$4:$I$12,节奏总纲!AF7))&gt;$I$12,$I$12,INT(求节点($J$4:$J$12,$I$4:$I$12,节奏总纲!AF7)))</f>
        <v>2</v>
      </c>
      <c r="AB7" s="37">
        <f>IF(INT(求节点($J$4:$J$12,$I$4:$I$12,节奏总纲!AG7))&gt;$I$12,$I$12,INT(求节点($J$4:$J$12,$I$4:$I$12,节奏总纲!AG7)))</f>
        <v>3</v>
      </c>
      <c r="AC7" s="37">
        <f>IF(INT(求节点($J$4:$J$12,$I$4:$I$12,节奏总纲!AH7))&gt;$I$12,$I$12,INT(求节点($J$4:$J$12,$I$4:$I$12,节奏总纲!AH7)))</f>
        <v>4</v>
      </c>
      <c r="AD7" s="57">
        <f>('[2]功能-行军令'!F$7+'[2]功能-行军令'!F$14+24*60/'[2]功能-行军令'!$F$18)*'[2]功能-行军令'!$AJ$8/$J$30</f>
        <v>9.2000000000000011</v>
      </c>
      <c r="AE7" s="57">
        <f>('[2]功能-行军令'!G$7+'[2]功能-行军令'!G$14+24*60/'[2]功能-行军令'!$F$18)*'[2]功能-行军令'!$AJ$8/$J$30</f>
        <v>13.4</v>
      </c>
      <c r="AF7" s="57">
        <f>('[2]功能-行军令'!H$7+'[2]功能-行军令'!H$14+24*60/'[2]功能-行军令'!$F$18)*'[2]功能-行军令'!$AJ$8/$J$30</f>
        <v>18.2</v>
      </c>
      <c r="AG7" s="57">
        <f>('[2]功能-行军令'!I$7+'[2]功能-行军令'!I$14+24*60/'[2]功能-行军令'!$F$18)*'[2]功能-行军令'!$AJ$8/$J$30</f>
        <v>20.6</v>
      </c>
      <c r="AH7" s="57">
        <f>('[2]功能-行军令'!J$7+'[2]功能-行军令'!J$14+24*60/'[2]功能-行军令'!$F$18)*'[2]功能-行军令'!$AJ$8/$J$30</f>
        <v>20.6</v>
      </c>
      <c r="AL7" s="39">
        <v>4</v>
      </c>
      <c r="AM7" s="28">
        <f t="shared" ca="1" si="0"/>
        <v>704.41932833333351</v>
      </c>
      <c r="AN7" s="28">
        <f t="shared" ca="1" si="0"/>
        <v>1408.838656666667</v>
      </c>
      <c r="AO7" s="28">
        <f t="shared" ca="1" si="0"/>
        <v>12.246700000000002</v>
      </c>
      <c r="AP7" s="28">
        <f t="shared" ca="1" si="0"/>
        <v>2.190466666666667</v>
      </c>
      <c r="AQ7" s="28">
        <f t="shared" ca="1" si="0"/>
        <v>0</v>
      </c>
      <c r="AR7" s="28">
        <f t="shared" ca="1" si="0"/>
        <v>0</v>
      </c>
      <c r="AS7" s="28">
        <f t="shared" ca="1" si="0"/>
        <v>0</v>
      </c>
      <c r="AT7" s="28">
        <f t="shared" ca="1" si="0"/>
        <v>0</v>
      </c>
      <c r="AU7" s="28">
        <f t="shared" ca="1" si="0"/>
        <v>0</v>
      </c>
      <c r="AV7" s="28">
        <f t="shared" ca="1" si="0"/>
        <v>0</v>
      </c>
      <c r="AW7" s="28"/>
      <c r="AX7" s="28">
        <f t="shared" ca="1" si="7"/>
        <v>2127.6951516666672</v>
      </c>
      <c r="AY7" s="28"/>
      <c r="BA7" s="28"/>
      <c r="BB7" s="28"/>
      <c r="BC7" s="28"/>
      <c r="BD7" s="39">
        <v>4</v>
      </c>
      <c r="BE7" s="39">
        <f t="shared" ca="1" si="1"/>
        <v>601.7496133333334</v>
      </c>
      <c r="BF7" s="39">
        <f t="shared" ca="1" si="1"/>
        <v>1203.4992266666668</v>
      </c>
      <c r="BG7" s="39">
        <f t="shared" ca="1" si="1"/>
        <v>0</v>
      </c>
      <c r="BH7" s="39">
        <f t="shared" ca="1" si="1"/>
        <v>0</v>
      </c>
      <c r="BI7" s="39">
        <f t="shared" ca="1" si="1"/>
        <v>0</v>
      </c>
      <c r="BJ7" s="39">
        <f t="shared" ca="1" si="1"/>
        <v>0</v>
      </c>
      <c r="BK7" s="39">
        <f t="shared" ca="1" si="1"/>
        <v>0</v>
      </c>
      <c r="BL7" s="39">
        <f t="shared" ca="1" si="1"/>
        <v>0</v>
      </c>
      <c r="BM7" s="39">
        <f t="shared" ca="1" si="1"/>
        <v>0</v>
      </c>
      <c r="BN7" s="39">
        <f t="shared" ca="1" si="1"/>
        <v>0</v>
      </c>
      <c r="BO7" s="39">
        <f t="shared" ca="1" si="2"/>
        <v>65.828840000000014</v>
      </c>
      <c r="BP7" s="39">
        <f t="shared" ca="1" si="2"/>
        <v>131.65768000000003</v>
      </c>
      <c r="BQ7" s="39">
        <f t="shared" ca="1" si="2"/>
        <v>0</v>
      </c>
      <c r="BR7" s="39">
        <f t="shared" ca="1" si="2"/>
        <v>0</v>
      </c>
      <c r="BS7" s="39">
        <f t="shared" ca="1" si="2"/>
        <v>0</v>
      </c>
      <c r="BT7" s="39">
        <f t="shared" ca="1" si="2"/>
        <v>0</v>
      </c>
      <c r="BU7" s="39">
        <f t="shared" ca="1" si="2"/>
        <v>0</v>
      </c>
      <c r="BV7" s="39">
        <f t="shared" ca="1" si="2"/>
        <v>0</v>
      </c>
      <c r="BW7" s="39">
        <f t="shared" ca="1" si="2"/>
        <v>0</v>
      </c>
      <c r="BX7" s="39">
        <f t="shared" ca="1" si="2"/>
        <v>0</v>
      </c>
      <c r="BY7" s="39">
        <f t="shared" ca="1" si="3"/>
        <v>33.779200000000003</v>
      </c>
      <c r="BZ7" s="39">
        <f t="shared" ca="1" si="3"/>
        <v>67.558400000000006</v>
      </c>
      <c r="CA7" s="39">
        <f t="shared" ca="1" si="3"/>
        <v>0</v>
      </c>
      <c r="CB7" s="39">
        <f t="shared" ca="1" si="3"/>
        <v>0</v>
      </c>
      <c r="CC7" s="39">
        <f t="shared" ca="1" si="3"/>
        <v>0</v>
      </c>
      <c r="CD7" s="39">
        <f t="shared" ca="1" si="3"/>
        <v>0</v>
      </c>
      <c r="CE7" s="39">
        <f t="shared" ca="1" si="3"/>
        <v>0</v>
      </c>
      <c r="CF7" s="39">
        <f t="shared" ca="1" si="3"/>
        <v>0</v>
      </c>
      <c r="CG7" s="39">
        <f t="shared" ca="1" si="3"/>
        <v>0</v>
      </c>
      <c r="CH7" s="39">
        <f t="shared" ca="1" si="3"/>
        <v>0</v>
      </c>
      <c r="CI7" s="39">
        <f t="shared" ca="1" si="4"/>
        <v>2.7878666666666674</v>
      </c>
      <c r="CJ7" s="39">
        <f t="shared" ca="1" si="4"/>
        <v>5.5757333333333348</v>
      </c>
      <c r="CK7" s="39">
        <f t="shared" ca="1" si="4"/>
        <v>11.15146666666667</v>
      </c>
      <c r="CL7" s="39">
        <f t="shared" ca="1" si="4"/>
        <v>0</v>
      </c>
      <c r="CM7" s="39">
        <f t="shared" ca="1" si="4"/>
        <v>0</v>
      </c>
      <c r="CN7" s="39">
        <f t="shared" ca="1" si="4"/>
        <v>0</v>
      </c>
      <c r="CO7" s="39">
        <f t="shared" ca="1" si="4"/>
        <v>0</v>
      </c>
      <c r="CP7" s="39">
        <f t="shared" ca="1" si="4"/>
        <v>0</v>
      </c>
      <c r="CQ7" s="39">
        <f t="shared" ca="1" si="4"/>
        <v>0</v>
      </c>
      <c r="CR7" s="39">
        <f t="shared" ca="1" si="4"/>
        <v>0</v>
      </c>
      <c r="CS7" s="39">
        <f t="shared" ca="1" si="5"/>
        <v>0.27380833333333338</v>
      </c>
      <c r="CT7" s="39">
        <f t="shared" ca="1" si="5"/>
        <v>0.54761666666666675</v>
      </c>
      <c r="CU7" s="39">
        <f t="shared" ca="1" si="5"/>
        <v>1.0952333333333335</v>
      </c>
      <c r="CV7" s="39">
        <f t="shared" ca="1" si="5"/>
        <v>2.190466666666667</v>
      </c>
      <c r="CW7" s="39">
        <f t="shared" ca="1" si="5"/>
        <v>0</v>
      </c>
      <c r="CX7" s="39">
        <f t="shared" ca="1" si="5"/>
        <v>0</v>
      </c>
      <c r="CY7" s="39">
        <f t="shared" ca="1" si="5"/>
        <v>0</v>
      </c>
      <c r="CZ7" s="39">
        <f t="shared" ca="1" si="5"/>
        <v>0</v>
      </c>
      <c r="DA7" s="39">
        <f t="shared" ca="1" si="5"/>
        <v>0</v>
      </c>
      <c r="DB7" s="39">
        <f t="shared" ca="1" si="5"/>
        <v>0</v>
      </c>
    </row>
    <row r="8" spans="2:107" x14ac:dyDescent="0.15">
      <c r="B8" s="28">
        <v>5</v>
      </c>
      <c r="C8" s="39">
        <f>MATCH(B8,[6]大地图节奏!$I$5:$I$104,0)</f>
        <v>47</v>
      </c>
      <c r="D8" s="47">
        <v>4</v>
      </c>
      <c r="E8" s="80">
        <v>3</v>
      </c>
      <c r="I8" s="28">
        <v>5</v>
      </c>
      <c r="J8" s="39">
        <f t="shared" si="6"/>
        <v>47</v>
      </c>
      <c r="K8" s="39">
        <f>INDEX(节奏总纲!P$4:P$113,$J8,1)</f>
        <v>24.992076683399535</v>
      </c>
      <c r="L8" s="39">
        <f>INDEX(节奏总纲!Q$4:Q$113,$J8,1)</f>
        <v>21.823081359944474</v>
      </c>
      <c r="M8" s="39">
        <f>INDEX(节奏总纲!R$4:R$113,$J8,1)</f>
        <v>17.996794419716004</v>
      </c>
      <c r="N8" s="39">
        <f>INDEX(节奏总纲!S$4:S$113,$J8,1)</f>
        <v>13.335772118261991</v>
      </c>
      <c r="O8" s="39">
        <f>INDEX(节奏总纲!T$4:T$113,$J8,1)</f>
        <v>7.4426404363163821</v>
      </c>
      <c r="S8" s="39">
        <v>5</v>
      </c>
      <c r="T8" s="40">
        <f>引用信息!W27</f>
        <v>1760.2974999999999</v>
      </c>
      <c r="U8" s="40">
        <f>引用信息!X27</f>
        <v>129.77250000000001</v>
      </c>
      <c r="V8" s="40">
        <f>引用信息!Y27</f>
        <v>49.92</v>
      </c>
      <c r="W8" s="40">
        <f>引用信息!Z27</f>
        <v>8.3200000000000021</v>
      </c>
      <c r="X8" s="40">
        <f>引用信息!AA27</f>
        <v>1.6900000000000002</v>
      </c>
      <c r="Y8" s="37">
        <f>IF(INT(求节点($J$4:$J$12,$I$4:$I$12,节奏总纲!AD8))&gt;$I$12,$I$12,INT(求节点($J$4:$J$12,$I$4:$I$12,节奏总纲!AD8)))</f>
        <v>2</v>
      </c>
      <c r="Z8" s="37">
        <f>IF(INT(求节点($J$4:$J$12,$I$4:$I$12,节奏总纲!AE8))&gt;$I$12,$I$12,INT(求节点($J$4:$J$12,$I$4:$I$12,节奏总纲!AE8)))</f>
        <v>2</v>
      </c>
      <c r="AA8" s="37">
        <f>IF(INT(求节点($J$4:$J$12,$I$4:$I$12,节奏总纲!AF8))&gt;$I$12,$I$12,INT(求节点($J$4:$J$12,$I$4:$I$12,节奏总纲!AF8)))</f>
        <v>2</v>
      </c>
      <c r="AB8" s="37">
        <f>IF(INT(求节点($J$4:$J$12,$I$4:$I$12,节奏总纲!AG8))&gt;$I$12,$I$12,INT(求节点($J$4:$J$12,$I$4:$I$12,节奏总纲!AG8)))</f>
        <v>3</v>
      </c>
      <c r="AC8" s="37">
        <f>IF(INT(求节点($J$4:$J$12,$I$4:$I$12,节奏总纲!AH8))&gt;$I$12,$I$12,INT(求节点($J$4:$J$12,$I$4:$I$12,节奏总纲!AH8)))</f>
        <v>4</v>
      </c>
      <c r="AD8" s="57">
        <f>('[2]功能-行军令'!F$7+'[2]功能-行军令'!F$14+24*60/'[2]功能-行军令'!$F$18)*'[2]功能-行军令'!$AJ$8/$J$30</f>
        <v>9.2000000000000011</v>
      </c>
      <c r="AE8" s="57">
        <f>('[2]功能-行军令'!G$7+'[2]功能-行军令'!G$14+24*60/'[2]功能-行军令'!$F$18)*'[2]功能-行军令'!$AJ$8/$J$30</f>
        <v>13.4</v>
      </c>
      <c r="AF8" s="57">
        <f>('[2]功能-行军令'!H$7+'[2]功能-行军令'!H$14+24*60/'[2]功能-行军令'!$F$18)*'[2]功能-行军令'!$AJ$8/$J$30</f>
        <v>18.2</v>
      </c>
      <c r="AG8" s="57">
        <f>('[2]功能-行军令'!I$7+'[2]功能-行军令'!I$14+24*60/'[2]功能-行军令'!$F$18)*'[2]功能-行军令'!$AJ$8/$J$30</f>
        <v>20.6</v>
      </c>
      <c r="AH8" s="57">
        <f>('[2]功能-行军令'!J$7+'[2]功能-行军令'!J$14+24*60/'[2]功能-行军令'!$F$18)*'[2]功能-行军令'!$AJ$8/$J$30</f>
        <v>20.6</v>
      </c>
      <c r="AL8" s="39">
        <v>5</v>
      </c>
      <c r="AM8" s="28">
        <f t="shared" ca="1" si="0"/>
        <v>631.22106666666684</v>
      </c>
      <c r="AN8" s="28">
        <f t="shared" ca="1" si="0"/>
        <v>1262.4421333333337</v>
      </c>
      <c r="AO8" s="28">
        <f t="shared" ca="1" si="0"/>
        <v>12.586600000000004</v>
      </c>
      <c r="AP8" s="28">
        <f t="shared" ca="1" si="0"/>
        <v>2.320933333333334</v>
      </c>
      <c r="AQ8" s="28">
        <f t="shared" ca="1" si="0"/>
        <v>0</v>
      </c>
      <c r="AR8" s="28">
        <f t="shared" ca="1" si="0"/>
        <v>0</v>
      </c>
      <c r="AS8" s="28">
        <f t="shared" ca="1" si="0"/>
        <v>0</v>
      </c>
      <c r="AT8" s="28">
        <f t="shared" ca="1" si="0"/>
        <v>0</v>
      </c>
      <c r="AU8" s="28">
        <f t="shared" ca="1" si="0"/>
        <v>0</v>
      </c>
      <c r="AV8" s="28">
        <f t="shared" ca="1" si="0"/>
        <v>0</v>
      </c>
      <c r="AW8" s="28"/>
      <c r="AX8" s="28">
        <f t="shared" ca="1" si="7"/>
        <v>1908.5707333333339</v>
      </c>
      <c r="AY8" s="28"/>
      <c r="BA8" s="28"/>
      <c r="BB8" s="28"/>
      <c r="BC8" s="28"/>
      <c r="BD8" s="39">
        <v>5</v>
      </c>
      <c r="BE8" s="39">
        <f t="shared" ca="1" si="1"/>
        <v>539.82456666666678</v>
      </c>
      <c r="BF8" s="39">
        <f t="shared" ca="1" si="1"/>
        <v>1079.6491333333336</v>
      </c>
      <c r="BG8" s="39">
        <f t="shared" ca="1" si="1"/>
        <v>0</v>
      </c>
      <c r="BH8" s="39">
        <f t="shared" ca="1" si="1"/>
        <v>0</v>
      </c>
      <c r="BI8" s="39">
        <f t="shared" ca="1" si="1"/>
        <v>0</v>
      </c>
      <c r="BJ8" s="39">
        <f t="shared" ca="1" si="1"/>
        <v>0</v>
      </c>
      <c r="BK8" s="39">
        <f t="shared" ca="1" si="1"/>
        <v>0</v>
      </c>
      <c r="BL8" s="39">
        <f t="shared" ca="1" si="1"/>
        <v>0</v>
      </c>
      <c r="BM8" s="39">
        <f t="shared" ca="1" si="1"/>
        <v>0</v>
      </c>
      <c r="BN8" s="39">
        <f t="shared" ca="1" si="1"/>
        <v>0</v>
      </c>
      <c r="BO8" s="39">
        <f t="shared" ca="1" si="2"/>
        <v>57.965050000000012</v>
      </c>
      <c r="BP8" s="39">
        <f t="shared" ca="1" si="2"/>
        <v>115.93010000000002</v>
      </c>
      <c r="BQ8" s="39">
        <f t="shared" ca="1" si="2"/>
        <v>0</v>
      </c>
      <c r="BR8" s="39">
        <f t="shared" ca="1" si="2"/>
        <v>0</v>
      </c>
      <c r="BS8" s="39">
        <f t="shared" ca="1" si="2"/>
        <v>0</v>
      </c>
      <c r="BT8" s="39">
        <f t="shared" ca="1" si="2"/>
        <v>0</v>
      </c>
      <c r="BU8" s="39">
        <f t="shared" ca="1" si="2"/>
        <v>0</v>
      </c>
      <c r="BV8" s="39">
        <f t="shared" ca="1" si="2"/>
        <v>0</v>
      </c>
      <c r="BW8" s="39">
        <f t="shared" ca="1" si="2"/>
        <v>0</v>
      </c>
      <c r="BX8" s="39">
        <f t="shared" ca="1" si="2"/>
        <v>0</v>
      </c>
      <c r="BY8" s="39">
        <f t="shared" ca="1" si="3"/>
        <v>30.284800000000004</v>
      </c>
      <c r="BZ8" s="39">
        <f t="shared" ca="1" si="3"/>
        <v>60.569600000000008</v>
      </c>
      <c r="CA8" s="39">
        <f t="shared" ca="1" si="3"/>
        <v>0</v>
      </c>
      <c r="CB8" s="39">
        <f t="shared" ca="1" si="3"/>
        <v>0</v>
      </c>
      <c r="CC8" s="39">
        <f t="shared" ca="1" si="3"/>
        <v>0</v>
      </c>
      <c r="CD8" s="39">
        <f t="shared" ca="1" si="3"/>
        <v>0</v>
      </c>
      <c r="CE8" s="39">
        <f t="shared" ca="1" si="3"/>
        <v>0</v>
      </c>
      <c r="CF8" s="39">
        <f t="shared" ca="1" si="3"/>
        <v>0</v>
      </c>
      <c r="CG8" s="39">
        <f t="shared" ca="1" si="3"/>
        <v>0</v>
      </c>
      <c r="CH8" s="39">
        <f t="shared" ca="1" si="3"/>
        <v>0</v>
      </c>
      <c r="CI8" s="39">
        <f t="shared" ca="1" si="4"/>
        <v>2.8565333333333345</v>
      </c>
      <c r="CJ8" s="39">
        <f t="shared" ca="1" si="4"/>
        <v>5.713066666666669</v>
      </c>
      <c r="CK8" s="39">
        <f t="shared" ca="1" si="4"/>
        <v>11.426133333333338</v>
      </c>
      <c r="CL8" s="39">
        <f t="shared" ca="1" si="4"/>
        <v>0</v>
      </c>
      <c r="CM8" s="39">
        <f t="shared" ca="1" si="4"/>
        <v>0</v>
      </c>
      <c r="CN8" s="39">
        <f t="shared" ca="1" si="4"/>
        <v>0</v>
      </c>
      <c r="CO8" s="39">
        <f t="shared" ca="1" si="4"/>
        <v>0</v>
      </c>
      <c r="CP8" s="39">
        <f t="shared" ca="1" si="4"/>
        <v>0</v>
      </c>
      <c r="CQ8" s="39">
        <f t="shared" ca="1" si="4"/>
        <v>0</v>
      </c>
      <c r="CR8" s="39">
        <f t="shared" ca="1" si="4"/>
        <v>0</v>
      </c>
      <c r="CS8" s="39">
        <f t="shared" ca="1" si="5"/>
        <v>0.29011666666666674</v>
      </c>
      <c r="CT8" s="39">
        <f t="shared" ca="1" si="5"/>
        <v>0.58023333333333349</v>
      </c>
      <c r="CU8" s="39">
        <f t="shared" ca="1" si="5"/>
        <v>1.160466666666667</v>
      </c>
      <c r="CV8" s="39">
        <f t="shared" ca="1" si="5"/>
        <v>2.320933333333334</v>
      </c>
      <c r="CW8" s="39">
        <f t="shared" ca="1" si="5"/>
        <v>0</v>
      </c>
      <c r="CX8" s="39">
        <f t="shared" ca="1" si="5"/>
        <v>0</v>
      </c>
      <c r="CY8" s="39">
        <f t="shared" ca="1" si="5"/>
        <v>0</v>
      </c>
      <c r="CZ8" s="39">
        <f t="shared" ca="1" si="5"/>
        <v>0</v>
      </c>
      <c r="DA8" s="39">
        <f t="shared" ca="1" si="5"/>
        <v>0</v>
      </c>
      <c r="DB8" s="39">
        <f t="shared" ca="1" si="5"/>
        <v>0</v>
      </c>
    </row>
    <row r="9" spans="2:107" x14ac:dyDescent="0.15">
      <c r="B9" s="28">
        <v>6</v>
      </c>
      <c r="C9" s="39">
        <f>MATCH(B9,[6]大地图节奏!$I$5:$I$104,0)</f>
        <v>56</v>
      </c>
      <c r="D9" s="47">
        <v>4</v>
      </c>
      <c r="E9" s="80">
        <v>3</v>
      </c>
      <c r="I9" s="28">
        <v>6</v>
      </c>
      <c r="J9" s="39">
        <f t="shared" si="6"/>
        <v>56</v>
      </c>
      <c r="K9" s="39">
        <f>INDEX(节奏总纲!P$4:P$113,$J9,1)</f>
        <v>47.502930128332721</v>
      </c>
      <c r="L9" s="39">
        <f>INDEX(节奏总纲!Q$4:Q$113,$J9,1)</f>
        <v>41.275295988508304</v>
      </c>
      <c r="M9" s="39">
        <f>INDEX(节奏总纲!R$4:R$113,$J9,1)</f>
        <v>33.888590353552566</v>
      </c>
      <c r="N9" s="39">
        <f>INDEX(节奏总纲!S$4:S$113,$J9,1)</f>
        <v>24.910536559297679</v>
      </c>
      <c r="O9" s="39">
        <f>INDEX(节奏总纲!T$4:T$113,$J9,1)</f>
        <v>13.837603546383322</v>
      </c>
      <c r="S9" s="39">
        <v>6</v>
      </c>
      <c r="T9" s="40">
        <f>引用信息!W28</f>
        <v>1558.1234999999997</v>
      </c>
      <c r="U9" s="40">
        <f>引用信息!X28</f>
        <v>112.71149999999997</v>
      </c>
      <c r="V9" s="40">
        <f>引用信息!Y28</f>
        <v>44.16</v>
      </c>
      <c r="W9" s="40">
        <f>引用信息!Z28</f>
        <v>8.2799999999999994</v>
      </c>
      <c r="X9" s="40">
        <f>引用信息!AA28</f>
        <v>1.7249999999999999</v>
      </c>
      <c r="Y9" s="37">
        <f>IF(INT(求节点($J$4:$J$12,$I$4:$I$12,节奏总纲!AD9))&gt;$I$12,$I$12,INT(求节点($J$4:$J$12,$I$4:$I$12,节奏总纲!AD9)))</f>
        <v>2</v>
      </c>
      <c r="Z9" s="37">
        <f>IF(INT(求节点($J$4:$J$12,$I$4:$I$12,节奏总纲!AE9))&gt;$I$12,$I$12,INT(求节点($J$4:$J$12,$I$4:$I$12,节奏总纲!AE9)))</f>
        <v>2</v>
      </c>
      <c r="AA9" s="37">
        <f>IF(INT(求节点($J$4:$J$12,$I$4:$I$12,节奏总纲!AF9))&gt;$I$12,$I$12,INT(求节点($J$4:$J$12,$I$4:$I$12,节奏总纲!AF9)))</f>
        <v>3</v>
      </c>
      <c r="AB9" s="37">
        <f>IF(INT(求节点($J$4:$J$12,$I$4:$I$12,节奏总纲!AG9))&gt;$I$12,$I$12,INT(求节点($J$4:$J$12,$I$4:$I$12,节奏总纲!AG9)))</f>
        <v>3</v>
      </c>
      <c r="AC9" s="37">
        <f>IF(INT(求节点($J$4:$J$12,$I$4:$I$12,节奏总纲!AH9))&gt;$I$12,$I$12,INT(求节点($J$4:$J$12,$I$4:$I$12,节奏总纲!AH9)))</f>
        <v>4</v>
      </c>
      <c r="AD9" s="57">
        <f>('[2]功能-行军令'!F$7+'[2]功能-行军令'!F$14+24*60/'[2]功能-行军令'!$F$18)*'[2]功能-行军令'!$AJ$8/$J$30</f>
        <v>9.2000000000000011</v>
      </c>
      <c r="AE9" s="57">
        <f>('[2]功能-行军令'!G$7+'[2]功能-行军令'!G$14+24*60/'[2]功能-行军令'!$F$18)*'[2]功能-行军令'!$AJ$8/$J$30</f>
        <v>13.4</v>
      </c>
      <c r="AF9" s="57">
        <f>('[2]功能-行军令'!H$7+'[2]功能-行军令'!H$14+24*60/'[2]功能-行军令'!$F$18)*'[2]功能-行军令'!$AJ$8/$J$30</f>
        <v>18.2</v>
      </c>
      <c r="AG9" s="57">
        <f>('[2]功能-行军令'!I$7+'[2]功能-行军令'!I$14+24*60/'[2]功能-行军令'!$F$18)*'[2]功能-行军令'!$AJ$8/$J$30</f>
        <v>20.6</v>
      </c>
      <c r="AH9" s="57">
        <f>('[2]功能-行军令'!J$7+'[2]功能-行军令'!J$14+24*60/'[2]功能-行军令'!$F$18)*'[2]功能-行军令'!$AJ$8/$J$30</f>
        <v>20.6</v>
      </c>
      <c r="AL9" s="39">
        <v>6</v>
      </c>
      <c r="AM9" s="28">
        <f t="shared" ca="1" si="0"/>
        <v>544.70313499999997</v>
      </c>
      <c r="AN9" s="28">
        <f t="shared" ca="1" si="0"/>
        <v>1089.4062699999999</v>
      </c>
      <c r="AO9" s="28">
        <f t="shared" ca="1" si="0"/>
        <v>66.136499999999984</v>
      </c>
      <c r="AP9" s="28">
        <f t="shared" ca="1" si="0"/>
        <v>2.3690000000000002</v>
      </c>
      <c r="AQ9" s="28">
        <f t="shared" ca="1" si="0"/>
        <v>0</v>
      </c>
      <c r="AR9" s="28">
        <f t="shared" ca="1" si="0"/>
        <v>0</v>
      </c>
      <c r="AS9" s="28">
        <f t="shared" ca="1" si="0"/>
        <v>0</v>
      </c>
      <c r="AT9" s="28">
        <f t="shared" ca="1" si="0"/>
        <v>0</v>
      </c>
      <c r="AU9" s="28">
        <f t="shared" ca="1" si="0"/>
        <v>0</v>
      </c>
      <c r="AV9" s="28">
        <f t="shared" ca="1" si="0"/>
        <v>0</v>
      </c>
      <c r="AW9" s="28"/>
      <c r="AX9" s="28">
        <f t="shared" ca="1" si="7"/>
        <v>1702.6149049999999</v>
      </c>
      <c r="AY9" s="28"/>
      <c r="BA9" s="28"/>
      <c r="BB9" s="28"/>
      <c r="BC9" s="28"/>
      <c r="BD9" s="39">
        <v>6</v>
      </c>
      <c r="BE9" s="39">
        <f t="shared" ca="1" si="1"/>
        <v>477.82454000000001</v>
      </c>
      <c r="BF9" s="39">
        <f t="shared" ca="1" si="1"/>
        <v>955.64908000000003</v>
      </c>
      <c r="BG9" s="39">
        <f t="shared" ca="1" si="1"/>
        <v>0</v>
      </c>
      <c r="BH9" s="39">
        <f t="shared" ca="1" si="1"/>
        <v>0</v>
      </c>
      <c r="BI9" s="39">
        <f t="shared" ca="1" si="1"/>
        <v>0</v>
      </c>
      <c r="BJ9" s="39">
        <f t="shared" ca="1" si="1"/>
        <v>0</v>
      </c>
      <c r="BK9" s="39">
        <f t="shared" ca="1" si="1"/>
        <v>0</v>
      </c>
      <c r="BL9" s="39">
        <f t="shared" ca="1" si="1"/>
        <v>0</v>
      </c>
      <c r="BM9" s="39">
        <f t="shared" ca="1" si="1"/>
        <v>0</v>
      </c>
      <c r="BN9" s="39">
        <f t="shared" ca="1" si="1"/>
        <v>0</v>
      </c>
      <c r="BO9" s="39">
        <f t="shared" ca="1" si="2"/>
        <v>50.344469999999994</v>
      </c>
      <c r="BP9" s="39">
        <f t="shared" ca="1" si="2"/>
        <v>100.68893999999999</v>
      </c>
      <c r="BQ9" s="39">
        <f t="shared" ca="1" si="2"/>
        <v>0</v>
      </c>
      <c r="BR9" s="39">
        <f t="shared" ca="1" si="2"/>
        <v>0</v>
      </c>
      <c r="BS9" s="39">
        <f t="shared" ca="1" si="2"/>
        <v>0</v>
      </c>
      <c r="BT9" s="39">
        <f t="shared" ca="1" si="2"/>
        <v>0</v>
      </c>
      <c r="BU9" s="39">
        <f t="shared" ca="1" si="2"/>
        <v>0</v>
      </c>
      <c r="BV9" s="39">
        <f t="shared" ca="1" si="2"/>
        <v>0</v>
      </c>
      <c r="BW9" s="39">
        <f t="shared" ca="1" si="2"/>
        <v>0</v>
      </c>
      <c r="BX9" s="39">
        <f t="shared" ca="1" si="2"/>
        <v>0</v>
      </c>
      <c r="BY9" s="39">
        <f t="shared" ca="1" si="3"/>
        <v>13.395199999999997</v>
      </c>
      <c r="BZ9" s="39">
        <f t="shared" ca="1" si="3"/>
        <v>26.790399999999995</v>
      </c>
      <c r="CA9" s="39">
        <f t="shared" ca="1" si="3"/>
        <v>53.580799999999989</v>
      </c>
      <c r="CB9" s="39">
        <f t="shared" ca="1" si="3"/>
        <v>0</v>
      </c>
      <c r="CC9" s="39">
        <f t="shared" ca="1" si="3"/>
        <v>0</v>
      </c>
      <c r="CD9" s="39">
        <f t="shared" ca="1" si="3"/>
        <v>0</v>
      </c>
      <c r="CE9" s="39">
        <f t="shared" ca="1" si="3"/>
        <v>0</v>
      </c>
      <c r="CF9" s="39">
        <f t="shared" ca="1" si="3"/>
        <v>0</v>
      </c>
      <c r="CG9" s="39">
        <f t="shared" ca="1" si="3"/>
        <v>0</v>
      </c>
      <c r="CH9" s="39">
        <f t="shared" ca="1" si="3"/>
        <v>0</v>
      </c>
      <c r="CI9" s="39">
        <f t="shared" ca="1" si="4"/>
        <v>2.8428</v>
      </c>
      <c r="CJ9" s="39">
        <f t="shared" ca="1" si="4"/>
        <v>5.6856</v>
      </c>
      <c r="CK9" s="39">
        <f t="shared" ca="1" si="4"/>
        <v>11.3712</v>
      </c>
      <c r="CL9" s="39">
        <f t="shared" ca="1" si="4"/>
        <v>0</v>
      </c>
      <c r="CM9" s="39">
        <f t="shared" ca="1" si="4"/>
        <v>0</v>
      </c>
      <c r="CN9" s="39">
        <f t="shared" ca="1" si="4"/>
        <v>0</v>
      </c>
      <c r="CO9" s="39">
        <f t="shared" ca="1" si="4"/>
        <v>0</v>
      </c>
      <c r="CP9" s="39">
        <f t="shared" ca="1" si="4"/>
        <v>0</v>
      </c>
      <c r="CQ9" s="39">
        <f t="shared" ca="1" si="4"/>
        <v>0</v>
      </c>
      <c r="CR9" s="39">
        <f t="shared" ca="1" si="4"/>
        <v>0</v>
      </c>
      <c r="CS9" s="39">
        <f t="shared" ca="1" si="5"/>
        <v>0.29612500000000003</v>
      </c>
      <c r="CT9" s="39">
        <f t="shared" ca="1" si="5"/>
        <v>0.59225000000000005</v>
      </c>
      <c r="CU9" s="39">
        <f t="shared" ca="1" si="5"/>
        <v>1.1845000000000001</v>
      </c>
      <c r="CV9" s="39">
        <f t="shared" ca="1" si="5"/>
        <v>2.3690000000000002</v>
      </c>
      <c r="CW9" s="39">
        <f t="shared" ca="1" si="5"/>
        <v>0</v>
      </c>
      <c r="CX9" s="39">
        <f t="shared" ca="1" si="5"/>
        <v>0</v>
      </c>
      <c r="CY9" s="39">
        <f t="shared" ca="1" si="5"/>
        <v>0</v>
      </c>
      <c r="CZ9" s="39">
        <f t="shared" ca="1" si="5"/>
        <v>0</v>
      </c>
      <c r="DA9" s="39">
        <f t="shared" ca="1" si="5"/>
        <v>0</v>
      </c>
      <c r="DB9" s="39">
        <f t="shared" ca="1" si="5"/>
        <v>0</v>
      </c>
    </row>
    <row r="10" spans="2:107" x14ac:dyDescent="0.15">
      <c r="B10" s="28">
        <v>7</v>
      </c>
      <c r="C10" s="86">
        <f>C9+9</f>
        <v>65</v>
      </c>
      <c r="D10" s="85">
        <v>4</v>
      </c>
      <c r="E10" s="85">
        <v>3</v>
      </c>
      <c r="I10" s="28">
        <v>7</v>
      </c>
      <c r="J10" s="85">
        <f t="shared" ref="J10:J12" si="8">C10</f>
        <v>65</v>
      </c>
      <c r="K10" s="85">
        <f>INDEX(节奏总纲!P$4:P$113,$J10,1)</f>
        <v>89.509667991878061</v>
      </c>
      <c r="L10" s="85">
        <f>INDEX(节奏总纲!Q$4:Q$113,$J10,1)</f>
        <v>77.64963698295422</v>
      </c>
      <c r="M10" s="85">
        <f>INDEX(节奏总纲!R$4:R$113,$J10,1)</f>
        <v>63.802491344610679</v>
      </c>
      <c r="N10" s="85">
        <f>INDEX(节奏总纲!S$4:S$113,$J10,1)</f>
        <v>46.929918928141667</v>
      </c>
      <c r="O10" s="85">
        <f>INDEX(节奏总纲!T$4:T$113,$J10,1)</f>
        <v>25.993607584841389</v>
      </c>
      <c r="S10" s="39">
        <v>7</v>
      </c>
      <c r="T10" s="40">
        <f>引用信息!W29</f>
        <v>1354.8142928571428</v>
      </c>
      <c r="U10" s="40">
        <f>引用信息!X29</f>
        <v>97.939992857142855</v>
      </c>
      <c r="V10" s="40">
        <f>引用信息!Y29</f>
        <v>38.4</v>
      </c>
      <c r="W10" s="40">
        <f>引用信息!Z29</f>
        <v>7.3028571428571434</v>
      </c>
      <c r="X10" s="40">
        <f>引用信息!AA29</f>
        <v>1.5428571428571429</v>
      </c>
      <c r="Y10" s="37">
        <f>IF(INT(求节点($J$4:$J$12,$I$4:$I$12,节奏总纲!AD10))&gt;$I$12,$I$12,INT(求节点($J$4:$J$12,$I$4:$I$12,节奏总纲!AD10)))</f>
        <v>3</v>
      </c>
      <c r="Z10" s="37">
        <f>IF(INT(求节点($J$4:$J$12,$I$4:$I$12,节奏总纲!AE10))&gt;$I$12,$I$12,INT(求节点($J$4:$J$12,$I$4:$I$12,节奏总纲!AE10)))</f>
        <v>3</v>
      </c>
      <c r="AA10" s="37">
        <f>IF(INT(求节点($J$4:$J$12,$I$4:$I$12,节奏总纲!AF10))&gt;$I$12,$I$12,INT(求节点($J$4:$J$12,$I$4:$I$12,节奏总纲!AF10)))</f>
        <v>3</v>
      </c>
      <c r="AB10" s="37">
        <f>IF(INT(求节点($J$4:$J$12,$I$4:$I$12,节奏总纲!AG10))&gt;$I$12,$I$12,INT(求节点($J$4:$J$12,$I$4:$I$12,节奏总纲!AG10)))</f>
        <v>4</v>
      </c>
      <c r="AC10" s="37">
        <f>IF(INT(求节点($J$4:$J$12,$I$4:$I$12,节奏总纲!AH10))&gt;$I$12,$I$12,INT(求节点($J$4:$J$12,$I$4:$I$12,节奏总纲!AH10)))</f>
        <v>4</v>
      </c>
      <c r="AD10" s="57">
        <f>('[2]功能-行军令'!F$7+'[2]功能-行军令'!F$14+24*60/'[2]功能-行军令'!$F$18)*'[2]功能-行军令'!$AJ$8/$J$30</f>
        <v>9.2000000000000011</v>
      </c>
      <c r="AE10" s="57">
        <f>('[2]功能-行军令'!G$7+'[2]功能-行军令'!G$14+24*60/'[2]功能-行军令'!$F$18)*'[2]功能-行军令'!$AJ$8/$J$30</f>
        <v>13.4</v>
      </c>
      <c r="AF10" s="57">
        <f>('[2]功能-行军令'!H$7+'[2]功能-行军令'!H$14+24*60/'[2]功能-行军令'!$F$18)*'[2]功能-行军令'!$AJ$8/$J$30</f>
        <v>18.2</v>
      </c>
      <c r="AG10" s="57">
        <f>('[2]功能-行军令'!I$7+'[2]功能-行军令'!I$14+24*60/'[2]功能-行军令'!$F$18)*'[2]功能-行军令'!$AJ$8/$J$30</f>
        <v>20.6</v>
      </c>
      <c r="AH10" s="57">
        <f>('[2]功能-行军令'!J$7+'[2]功能-行军令'!J$14+24*60/'[2]功能-行军令'!$F$18)*'[2]功能-行军令'!$AJ$8/$J$30</f>
        <v>20.6</v>
      </c>
      <c r="AL10" s="39">
        <v>7</v>
      </c>
      <c r="AM10" s="28">
        <f t="shared" ca="1" si="0"/>
        <v>242.77797092857145</v>
      </c>
      <c r="AN10" s="28">
        <f t="shared" ca="1" si="0"/>
        <v>485.5559418571429</v>
      </c>
      <c r="AO10" s="28">
        <f t="shared" ca="1" si="0"/>
        <v>971.1118837142858</v>
      </c>
      <c r="AP10" s="28">
        <f t="shared" ca="1" si="0"/>
        <v>12.148114285714289</v>
      </c>
      <c r="AQ10" s="28">
        <f t="shared" ca="1" si="0"/>
        <v>0</v>
      </c>
      <c r="AR10" s="28">
        <f t="shared" ca="1" si="0"/>
        <v>0</v>
      </c>
      <c r="AS10" s="28">
        <f t="shared" ca="1" si="0"/>
        <v>0</v>
      </c>
      <c r="AT10" s="28">
        <f t="shared" ca="1" si="0"/>
        <v>0</v>
      </c>
      <c r="AU10" s="28">
        <f t="shared" ca="1" si="0"/>
        <v>0</v>
      </c>
      <c r="AV10" s="28">
        <f t="shared" ca="1" si="0"/>
        <v>0</v>
      </c>
      <c r="AW10" s="28"/>
      <c r="AX10" s="28">
        <f t="shared" ca="1" si="7"/>
        <v>1711.5939107857143</v>
      </c>
      <c r="AY10" s="28"/>
      <c r="BA10" s="28"/>
      <c r="BB10" s="28"/>
      <c r="BC10" s="28"/>
      <c r="BD10" s="39">
        <v>7</v>
      </c>
      <c r="BE10" s="39">
        <f t="shared" ca="1" si="1"/>
        <v>207.73819157142859</v>
      </c>
      <c r="BF10" s="39">
        <f t="shared" ca="1" si="1"/>
        <v>415.47638314285717</v>
      </c>
      <c r="BG10" s="39">
        <f t="shared" ca="1" si="1"/>
        <v>830.95276628571435</v>
      </c>
      <c r="BH10" s="39">
        <f t="shared" ca="1" si="1"/>
        <v>0</v>
      </c>
      <c r="BI10" s="39">
        <f t="shared" ca="1" si="1"/>
        <v>0</v>
      </c>
      <c r="BJ10" s="39">
        <f t="shared" ca="1" si="1"/>
        <v>0</v>
      </c>
      <c r="BK10" s="39">
        <f t="shared" ca="1" si="1"/>
        <v>0</v>
      </c>
      <c r="BL10" s="39">
        <f t="shared" ca="1" si="1"/>
        <v>0</v>
      </c>
      <c r="BM10" s="39">
        <f t="shared" ca="1" si="1"/>
        <v>0</v>
      </c>
      <c r="BN10" s="39">
        <f t="shared" ca="1" si="1"/>
        <v>0</v>
      </c>
      <c r="BO10" s="39">
        <f t="shared" ca="1" si="2"/>
        <v>21.873265071428573</v>
      </c>
      <c r="BP10" s="39">
        <f t="shared" ca="1" si="2"/>
        <v>43.746530142857146</v>
      </c>
      <c r="BQ10" s="39">
        <f t="shared" ca="1" si="2"/>
        <v>87.493060285714293</v>
      </c>
      <c r="BR10" s="39">
        <f t="shared" ca="1" si="2"/>
        <v>0</v>
      </c>
      <c r="BS10" s="39">
        <f t="shared" ca="1" si="2"/>
        <v>0</v>
      </c>
      <c r="BT10" s="39">
        <f t="shared" ca="1" si="2"/>
        <v>0</v>
      </c>
      <c r="BU10" s="39">
        <f t="shared" ca="1" si="2"/>
        <v>0</v>
      </c>
      <c r="BV10" s="39">
        <f t="shared" ca="1" si="2"/>
        <v>0</v>
      </c>
      <c r="BW10" s="39">
        <f t="shared" ca="1" si="2"/>
        <v>0</v>
      </c>
      <c r="BX10" s="39">
        <f t="shared" ca="1" si="2"/>
        <v>0</v>
      </c>
      <c r="BY10" s="39">
        <f t="shared" ca="1" si="3"/>
        <v>11.647999999999998</v>
      </c>
      <c r="BZ10" s="39">
        <f t="shared" ca="1" si="3"/>
        <v>23.295999999999996</v>
      </c>
      <c r="CA10" s="39">
        <f t="shared" ca="1" si="3"/>
        <v>46.591999999999992</v>
      </c>
      <c r="CB10" s="39">
        <f t="shared" ca="1" si="3"/>
        <v>0</v>
      </c>
      <c r="CC10" s="39">
        <f t="shared" ca="1" si="3"/>
        <v>0</v>
      </c>
      <c r="CD10" s="39">
        <f t="shared" ca="1" si="3"/>
        <v>0</v>
      </c>
      <c r="CE10" s="39">
        <f t="shared" ca="1" si="3"/>
        <v>0</v>
      </c>
      <c r="CF10" s="39">
        <f t="shared" ca="1" si="3"/>
        <v>0</v>
      </c>
      <c r="CG10" s="39">
        <f t="shared" ca="1" si="3"/>
        <v>0</v>
      </c>
      <c r="CH10" s="39">
        <f t="shared" ca="1" si="3"/>
        <v>0</v>
      </c>
      <c r="CI10" s="39">
        <f t="shared" ca="1" si="4"/>
        <v>1.2536571428571432</v>
      </c>
      <c r="CJ10" s="39">
        <f t="shared" ca="1" si="4"/>
        <v>2.5073142857142865</v>
      </c>
      <c r="CK10" s="39">
        <f t="shared" ca="1" si="4"/>
        <v>5.014628571428573</v>
      </c>
      <c r="CL10" s="39">
        <f t="shared" ca="1" si="4"/>
        <v>10.029257142857146</v>
      </c>
      <c r="CM10" s="39">
        <f t="shared" ca="1" si="4"/>
        <v>0</v>
      </c>
      <c r="CN10" s="39">
        <f t="shared" ca="1" si="4"/>
        <v>0</v>
      </c>
      <c r="CO10" s="39">
        <f t="shared" ca="1" si="4"/>
        <v>0</v>
      </c>
      <c r="CP10" s="39">
        <f t="shared" ca="1" si="4"/>
        <v>0</v>
      </c>
      <c r="CQ10" s="39">
        <f t="shared" ca="1" si="4"/>
        <v>0</v>
      </c>
      <c r="CR10" s="39">
        <f t="shared" ca="1" si="4"/>
        <v>0</v>
      </c>
      <c r="CS10" s="39">
        <f t="shared" ca="1" si="5"/>
        <v>0.2648571428571429</v>
      </c>
      <c r="CT10" s="39">
        <f t="shared" ca="1" si="5"/>
        <v>0.5297142857142858</v>
      </c>
      <c r="CU10" s="39">
        <f t="shared" ca="1" si="5"/>
        <v>1.0594285714285716</v>
      </c>
      <c r="CV10" s="39">
        <f t="shared" ca="1" si="5"/>
        <v>2.1188571428571432</v>
      </c>
      <c r="CW10" s="39">
        <f t="shared" ca="1" si="5"/>
        <v>0</v>
      </c>
      <c r="CX10" s="39">
        <f t="shared" ca="1" si="5"/>
        <v>0</v>
      </c>
      <c r="CY10" s="39">
        <f t="shared" ca="1" si="5"/>
        <v>0</v>
      </c>
      <c r="CZ10" s="39">
        <f t="shared" ca="1" si="5"/>
        <v>0</v>
      </c>
      <c r="DA10" s="39">
        <f t="shared" ca="1" si="5"/>
        <v>0</v>
      </c>
      <c r="DB10" s="39">
        <f t="shared" ca="1" si="5"/>
        <v>0</v>
      </c>
    </row>
    <row r="11" spans="2:107" x14ac:dyDescent="0.15">
      <c r="B11" s="28">
        <v>8</v>
      </c>
      <c r="C11" s="86">
        <f t="shared" ref="C11:C12" si="9">C10+9</f>
        <v>74</v>
      </c>
      <c r="D11" s="85">
        <v>4</v>
      </c>
      <c r="E11" s="85">
        <v>3</v>
      </c>
      <c r="I11" s="28">
        <v>8</v>
      </c>
      <c r="J11" s="85">
        <f t="shared" si="8"/>
        <v>74</v>
      </c>
      <c r="K11" s="85">
        <f>INDEX(节奏总纲!P$4:P$113,$J11,1)</f>
        <v>167.89701257893043</v>
      </c>
      <c r="L11" s="85">
        <f>INDEX(节奏总纲!Q$4:Q$113,$J11,1)</f>
        <v>145.16375707574326</v>
      </c>
      <c r="M11" s="85">
        <f>INDEX(节奏总纲!R$4:R$113,$J11,1)</f>
        <v>118.70318789330381</v>
      </c>
      <c r="N11" s="85">
        <f>INDEX(节奏总纲!S$4:S$113,$J11,1)</f>
        <v>86.869914308338593</v>
      </c>
      <c r="O11" s="85">
        <f>INDEX(节奏总纲!T$4:T$113,$J11,1)</f>
        <v>48.169652908895138</v>
      </c>
      <c r="S11" s="39">
        <v>8</v>
      </c>
      <c r="T11" s="40">
        <f>引用信息!W30</f>
        <v>1316.0317689795916</v>
      </c>
      <c r="U11" s="40">
        <f>引用信息!X30</f>
        <v>95.073700408163262</v>
      </c>
      <c r="V11" s="40">
        <f>引用信息!Y30</f>
        <v>37.302857142857142</v>
      </c>
      <c r="W11" s="40">
        <f>引用信息!Z30</f>
        <v>7.1941224489795923</v>
      </c>
      <c r="X11" s="40">
        <f>引用信息!AA30</f>
        <v>1.5404081632653062</v>
      </c>
      <c r="Y11" s="37">
        <f>IF(INT(求节点($J$4:$J$12,$I$4:$I$12,节奏总纲!AD11))&gt;$I$12,$I$12,INT(求节点($J$4:$J$12,$I$4:$I$12,节奏总纲!AD11)))</f>
        <v>3</v>
      </c>
      <c r="Z11" s="37">
        <f>IF(INT(求节点($J$4:$J$12,$I$4:$I$12,节奏总纲!AE11))&gt;$I$12,$I$12,INT(求节点($J$4:$J$12,$I$4:$I$12,节奏总纲!AE11)))</f>
        <v>3</v>
      </c>
      <c r="AA11" s="37">
        <f>IF(INT(求节点($J$4:$J$12,$I$4:$I$12,节奏总纲!AF11))&gt;$I$12,$I$12,INT(求节点($J$4:$J$12,$I$4:$I$12,节奏总纲!AF11)))</f>
        <v>3</v>
      </c>
      <c r="AB11" s="37">
        <f>IF(INT(求节点($J$4:$J$12,$I$4:$I$12,节奏总纲!AG11))&gt;$I$12,$I$12,INT(求节点($J$4:$J$12,$I$4:$I$12,节奏总纲!AG11)))</f>
        <v>4</v>
      </c>
      <c r="AC11" s="37">
        <f>IF(INT(求节点($J$4:$J$12,$I$4:$I$12,节奏总纲!AH11))&gt;$I$12,$I$12,INT(求节点($J$4:$J$12,$I$4:$I$12,节奏总纲!AH11)))</f>
        <v>5</v>
      </c>
      <c r="AD11" s="57">
        <f>('[2]功能-行军令'!F$7+'[2]功能-行军令'!F$14+24*60/'[2]功能-行军令'!$F$18)*'[2]功能-行军令'!$AJ$8/$J$30</f>
        <v>9.2000000000000011</v>
      </c>
      <c r="AE11" s="57">
        <f>('[2]功能-行军令'!G$7+'[2]功能-行军令'!G$14+24*60/'[2]功能-行军令'!$F$18)*'[2]功能-行军令'!$AJ$8/$J$30</f>
        <v>13.4</v>
      </c>
      <c r="AF11" s="57">
        <f>('[2]功能-行军令'!H$7+'[2]功能-行军令'!H$14+24*60/'[2]功能-行军令'!$F$18)*'[2]功能-行军令'!$AJ$8/$J$30</f>
        <v>18.2</v>
      </c>
      <c r="AG11" s="57">
        <f>('[2]功能-行军令'!I$7+'[2]功能-行军令'!I$14+24*60/'[2]功能-行军令'!$F$18)*'[2]功能-行军令'!$AJ$8/$J$30</f>
        <v>20.6</v>
      </c>
      <c r="AH11" s="57">
        <f>('[2]功能-行军令'!J$7+'[2]功能-行军令'!J$14+24*60/'[2]功能-行军令'!$F$18)*'[2]功能-行军令'!$AJ$8/$J$30</f>
        <v>20.6</v>
      </c>
      <c r="AL11" s="39">
        <v>8</v>
      </c>
      <c r="AM11" s="28">
        <f t="shared" ca="1" si="0"/>
        <v>235.707073722449</v>
      </c>
      <c r="AN11" s="28">
        <f t="shared" ca="1" si="0"/>
        <v>471.41414744489799</v>
      </c>
      <c r="AO11" s="28">
        <f t="shared" ca="1" si="0"/>
        <v>942.82829488979598</v>
      </c>
      <c r="AP11" s="28">
        <f t="shared" ca="1" si="0"/>
        <v>10.937675102040819</v>
      </c>
      <c r="AQ11" s="28">
        <f t="shared" ca="1" si="0"/>
        <v>2.1154938775510206</v>
      </c>
      <c r="AR11" s="28">
        <f t="shared" ca="1" si="0"/>
        <v>0</v>
      </c>
      <c r="AS11" s="28">
        <f t="shared" ca="1" si="0"/>
        <v>0</v>
      </c>
      <c r="AT11" s="28">
        <f t="shared" ca="1" si="0"/>
        <v>0</v>
      </c>
      <c r="AU11" s="28">
        <f t="shared" ca="1" si="0"/>
        <v>0</v>
      </c>
      <c r="AV11" s="28">
        <f t="shared" ca="1" si="0"/>
        <v>0</v>
      </c>
      <c r="AW11" s="28"/>
      <c r="AX11" s="28">
        <f t="shared" ca="1" si="7"/>
        <v>1663.0026850367349</v>
      </c>
      <c r="AY11" s="28"/>
      <c r="BA11" s="28"/>
      <c r="BB11" s="28"/>
      <c r="BC11" s="28"/>
      <c r="BD11" s="39">
        <v>8</v>
      </c>
      <c r="BE11" s="39">
        <f t="shared" ca="1" si="1"/>
        <v>201.79153791020408</v>
      </c>
      <c r="BF11" s="39">
        <f t="shared" ca="1" si="1"/>
        <v>403.58307582040817</v>
      </c>
      <c r="BG11" s="39">
        <f t="shared" ca="1" si="1"/>
        <v>807.16615164081634</v>
      </c>
      <c r="BH11" s="39">
        <f t="shared" ca="1" si="1"/>
        <v>0</v>
      </c>
      <c r="BI11" s="39">
        <f t="shared" ca="1" si="1"/>
        <v>0</v>
      </c>
      <c r="BJ11" s="39">
        <f t="shared" ca="1" si="1"/>
        <v>0</v>
      </c>
      <c r="BK11" s="39">
        <f t="shared" ca="1" si="1"/>
        <v>0</v>
      </c>
      <c r="BL11" s="39">
        <f t="shared" ca="1" si="1"/>
        <v>0</v>
      </c>
      <c r="BM11" s="39">
        <f t="shared" ca="1" si="1"/>
        <v>0</v>
      </c>
      <c r="BN11" s="39">
        <f t="shared" ca="1" si="1"/>
        <v>0</v>
      </c>
      <c r="BO11" s="39">
        <f t="shared" ca="1" si="2"/>
        <v>21.233126424489797</v>
      </c>
      <c r="BP11" s="39">
        <f t="shared" ca="1" si="2"/>
        <v>42.466252848979593</v>
      </c>
      <c r="BQ11" s="39">
        <f t="shared" ca="1" si="2"/>
        <v>84.932505697959186</v>
      </c>
      <c r="BR11" s="39">
        <f t="shared" ca="1" si="2"/>
        <v>0</v>
      </c>
      <c r="BS11" s="39">
        <f t="shared" ca="1" si="2"/>
        <v>0</v>
      </c>
      <c r="BT11" s="39">
        <f t="shared" ca="1" si="2"/>
        <v>0</v>
      </c>
      <c r="BU11" s="39">
        <f t="shared" ca="1" si="2"/>
        <v>0</v>
      </c>
      <c r="BV11" s="39">
        <f t="shared" ca="1" si="2"/>
        <v>0</v>
      </c>
      <c r="BW11" s="39">
        <f t="shared" ca="1" si="2"/>
        <v>0</v>
      </c>
      <c r="BX11" s="39">
        <f t="shared" ca="1" si="2"/>
        <v>0</v>
      </c>
      <c r="BY11" s="39">
        <f t="shared" ca="1" si="3"/>
        <v>11.315199999999999</v>
      </c>
      <c r="BZ11" s="39">
        <f t="shared" ca="1" si="3"/>
        <v>22.630399999999998</v>
      </c>
      <c r="CA11" s="39">
        <f t="shared" ca="1" si="3"/>
        <v>45.260799999999996</v>
      </c>
      <c r="CB11" s="39">
        <f t="shared" ca="1" si="3"/>
        <v>0</v>
      </c>
      <c r="CC11" s="39">
        <f t="shared" ca="1" si="3"/>
        <v>0</v>
      </c>
      <c r="CD11" s="39">
        <f t="shared" ca="1" si="3"/>
        <v>0</v>
      </c>
      <c r="CE11" s="39">
        <f t="shared" ca="1" si="3"/>
        <v>0</v>
      </c>
      <c r="CF11" s="39">
        <f t="shared" ca="1" si="3"/>
        <v>0</v>
      </c>
      <c r="CG11" s="39">
        <f t="shared" ca="1" si="3"/>
        <v>0</v>
      </c>
      <c r="CH11" s="39">
        <f t="shared" ca="1" si="3"/>
        <v>0</v>
      </c>
      <c r="CI11" s="39">
        <f t="shared" ca="1" si="4"/>
        <v>1.2349910204081636</v>
      </c>
      <c r="CJ11" s="39">
        <f t="shared" ca="1" si="4"/>
        <v>2.4699820408163271</v>
      </c>
      <c r="CK11" s="39">
        <f t="shared" ca="1" si="4"/>
        <v>4.9399640816326542</v>
      </c>
      <c r="CL11" s="39">
        <f t="shared" ca="1" si="4"/>
        <v>9.8799281632653084</v>
      </c>
      <c r="CM11" s="39">
        <f t="shared" ca="1" si="4"/>
        <v>0</v>
      </c>
      <c r="CN11" s="39">
        <f t="shared" ca="1" si="4"/>
        <v>0</v>
      </c>
      <c r="CO11" s="39">
        <f t="shared" ca="1" si="4"/>
        <v>0</v>
      </c>
      <c r="CP11" s="39">
        <f t="shared" ca="1" si="4"/>
        <v>0</v>
      </c>
      <c r="CQ11" s="39">
        <f t="shared" ca="1" si="4"/>
        <v>0</v>
      </c>
      <c r="CR11" s="39">
        <f t="shared" ca="1" si="4"/>
        <v>0</v>
      </c>
      <c r="CS11" s="39">
        <f t="shared" ca="1" si="5"/>
        <v>0.13221836734693879</v>
      </c>
      <c r="CT11" s="39">
        <f t="shared" ca="1" si="5"/>
        <v>0.26443673469387757</v>
      </c>
      <c r="CU11" s="39">
        <f t="shared" ca="1" si="5"/>
        <v>0.52887346938775515</v>
      </c>
      <c r="CV11" s="39">
        <f t="shared" ca="1" si="5"/>
        <v>1.0577469387755103</v>
      </c>
      <c r="CW11" s="39">
        <f t="shared" ca="1" si="5"/>
        <v>2.1154938775510206</v>
      </c>
      <c r="CX11" s="39">
        <f t="shared" ca="1" si="5"/>
        <v>0</v>
      </c>
      <c r="CY11" s="39">
        <f t="shared" ca="1" si="5"/>
        <v>0</v>
      </c>
      <c r="CZ11" s="39">
        <f t="shared" ca="1" si="5"/>
        <v>0</v>
      </c>
      <c r="DA11" s="39">
        <f t="shared" ca="1" si="5"/>
        <v>0</v>
      </c>
      <c r="DB11" s="39">
        <f t="shared" ca="1" si="5"/>
        <v>0</v>
      </c>
    </row>
    <row r="12" spans="2:107" x14ac:dyDescent="0.15">
      <c r="B12" s="28">
        <v>9</v>
      </c>
      <c r="C12" s="86">
        <f t="shared" si="9"/>
        <v>83</v>
      </c>
      <c r="D12" s="85">
        <v>4</v>
      </c>
      <c r="E12" s="85">
        <v>3</v>
      </c>
      <c r="I12" s="28">
        <v>9</v>
      </c>
      <c r="J12" s="85">
        <f t="shared" si="8"/>
        <v>83</v>
      </c>
      <c r="K12" s="85">
        <f>INDEX(节奏总纲!P$4:P$113,$J12,1)</f>
        <v>314.1729698162988</v>
      </c>
      <c r="L12" s="85">
        <f>INDEX(节奏总纲!Q$4:Q$113,$J12,1)</f>
        <v>271.53969781222702</v>
      </c>
      <c r="M12" s="85">
        <f>INDEX(节奏总纲!R$4:R$113,$J12,1)</f>
        <v>221.55477831445393</v>
      </c>
      <c r="N12" s="85">
        <f>INDEX(节奏总纲!S$4:S$113,$J12,1)</f>
        <v>161.57915837652246</v>
      </c>
      <c r="O12" s="85">
        <f>INDEX(节奏总纲!T$4:T$113,$J12,1)</f>
        <v>89.193706130847232</v>
      </c>
      <c r="S12" s="39">
        <v>9</v>
      </c>
      <c r="T12" s="40">
        <f>引用信息!W31</f>
        <v>1277.2535712244896</v>
      </c>
      <c r="U12" s="40">
        <f>引用信息!X31</f>
        <v>92.211408367346934</v>
      </c>
      <c r="V12" s="40">
        <f>引用信息!Y31</f>
        <v>36.205714285714286</v>
      </c>
      <c r="W12" s="40">
        <f>引用信息!Z31</f>
        <v>7.0795102040816325</v>
      </c>
      <c r="X12" s="40">
        <f>引用信息!AA31</f>
        <v>1.5355102040816326</v>
      </c>
      <c r="Y12" s="37">
        <f>IF(INT(求节点($J$4:$J$12,$I$4:$I$12,节奏总纲!AD12))&gt;$I$12,$I$12,INT(求节点($J$4:$J$12,$I$4:$I$12,节奏总纲!AD12)))</f>
        <v>3</v>
      </c>
      <c r="Z12" s="37">
        <f>IF(INT(求节点($J$4:$J$12,$I$4:$I$12,节奏总纲!AE12))&gt;$I$12,$I$12,INT(求节点($J$4:$J$12,$I$4:$I$12,节奏总纲!AE12)))</f>
        <v>3</v>
      </c>
      <c r="AA12" s="37">
        <f>IF(INT(求节点($J$4:$J$12,$I$4:$I$12,节奏总纲!AF12))&gt;$I$12,$I$12,INT(求节点($J$4:$J$12,$I$4:$I$12,节奏总纲!AF12)))</f>
        <v>3</v>
      </c>
      <c r="AB12" s="37">
        <f>IF(INT(求节点($J$4:$J$12,$I$4:$I$12,节奏总纲!AG12))&gt;$I$12,$I$12,INT(求节点($J$4:$J$12,$I$4:$I$12,节奏总纲!AG12)))</f>
        <v>4</v>
      </c>
      <c r="AC12" s="37">
        <f>IF(INT(求节点($J$4:$J$12,$I$4:$I$12,节奏总纲!AH12))&gt;$I$12,$I$12,INT(求节点($J$4:$J$12,$I$4:$I$12,节奏总纲!AH12)))</f>
        <v>5</v>
      </c>
      <c r="AD12" s="57">
        <f>('[2]功能-行军令'!F$7+'[2]功能-行军令'!F$14+24*60/'[2]功能-行军令'!$F$18)*'[2]功能-行军令'!$AJ$8/$J$30</f>
        <v>9.2000000000000011</v>
      </c>
      <c r="AE12" s="57">
        <f>('[2]功能-行军令'!G$7+'[2]功能-行军令'!G$14+24*60/'[2]功能-行军令'!$F$18)*'[2]功能-行军令'!$AJ$8/$J$30</f>
        <v>13.4</v>
      </c>
      <c r="AF12" s="57">
        <f>('[2]功能-行军令'!H$7+'[2]功能-行军令'!H$14+24*60/'[2]功能-行军令'!$F$18)*'[2]功能-行军令'!$AJ$8/$J$30</f>
        <v>18.2</v>
      </c>
      <c r="AG12" s="57">
        <f>('[2]功能-行军令'!I$7+'[2]功能-行军令'!I$14+24*60/'[2]功能-行军令'!$F$18)*'[2]功能-行军令'!$AJ$8/$J$30</f>
        <v>20.6</v>
      </c>
      <c r="AH12" s="57">
        <f>('[2]功能-行军令'!J$7+'[2]功能-行军令'!J$14+24*60/'[2]功能-行军令'!$F$18)*'[2]功能-行军令'!$AJ$8/$J$30</f>
        <v>20.6</v>
      </c>
      <c r="AL12" s="39">
        <v>9</v>
      </c>
      <c r="AM12" s="28">
        <f t="shared" ca="1" si="0"/>
        <v>228.76894266734698</v>
      </c>
      <c r="AN12" s="28">
        <f t="shared" ca="1" si="0"/>
        <v>457.53788533469395</v>
      </c>
      <c r="AO12" s="28">
        <f t="shared" ca="1" si="0"/>
        <v>915.07577066938791</v>
      </c>
      <c r="AP12" s="28">
        <f t="shared" ca="1" si="0"/>
        <v>10.776911020408164</v>
      </c>
      <c r="AQ12" s="28">
        <f t="shared" ca="1" si="0"/>
        <v>2.1087673469387758</v>
      </c>
      <c r="AR12" s="28">
        <f t="shared" ca="1" si="0"/>
        <v>0</v>
      </c>
      <c r="AS12" s="28">
        <f t="shared" ca="1" si="0"/>
        <v>0</v>
      </c>
      <c r="AT12" s="28">
        <f t="shared" ca="1" si="0"/>
        <v>0</v>
      </c>
      <c r="AU12" s="28">
        <f t="shared" ca="1" si="0"/>
        <v>0</v>
      </c>
      <c r="AV12" s="28">
        <f t="shared" ca="1" si="0"/>
        <v>0</v>
      </c>
      <c r="AW12" s="28"/>
      <c r="AX12" s="28">
        <f t="shared" ca="1" si="7"/>
        <v>1614.2682770387755</v>
      </c>
      <c r="AY12" s="28"/>
      <c r="BA12" s="28"/>
      <c r="BB12" s="28"/>
      <c r="BC12" s="28"/>
      <c r="BD12" s="39">
        <v>9</v>
      </c>
      <c r="BE12" s="39">
        <f t="shared" ca="1" si="1"/>
        <v>195.84554758775514</v>
      </c>
      <c r="BF12" s="39">
        <f t="shared" ca="1" si="1"/>
        <v>391.69109517551027</v>
      </c>
      <c r="BG12" s="39">
        <f t="shared" ca="1" si="1"/>
        <v>783.38219035102054</v>
      </c>
      <c r="BH12" s="39">
        <f t="shared" ca="1" si="1"/>
        <v>0</v>
      </c>
      <c r="BI12" s="39">
        <f t="shared" ca="1" si="1"/>
        <v>0</v>
      </c>
      <c r="BJ12" s="39">
        <f t="shared" ca="1" si="1"/>
        <v>0</v>
      </c>
      <c r="BK12" s="39">
        <f t="shared" ca="1" si="1"/>
        <v>0</v>
      </c>
      <c r="BL12" s="39">
        <f t="shared" ca="1" si="1"/>
        <v>0</v>
      </c>
      <c r="BM12" s="39">
        <f t="shared" ca="1" si="1"/>
        <v>0</v>
      </c>
      <c r="BN12" s="39">
        <f t="shared" ca="1" si="1"/>
        <v>0</v>
      </c>
      <c r="BO12" s="39">
        <f t="shared" ca="1" si="2"/>
        <v>20.593881202040816</v>
      </c>
      <c r="BP12" s="39">
        <f t="shared" ca="1" si="2"/>
        <v>41.187762404081631</v>
      </c>
      <c r="BQ12" s="39">
        <f t="shared" ca="1" si="2"/>
        <v>82.375524808163263</v>
      </c>
      <c r="BR12" s="39">
        <f t="shared" ca="1" si="2"/>
        <v>0</v>
      </c>
      <c r="BS12" s="39">
        <f t="shared" ca="1" si="2"/>
        <v>0</v>
      </c>
      <c r="BT12" s="39">
        <f t="shared" ca="1" si="2"/>
        <v>0</v>
      </c>
      <c r="BU12" s="39">
        <f t="shared" ca="1" si="2"/>
        <v>0</v>
      </c>
      <c r="BV12" s="39">
        <f t="shared" ca="1" si="2"/>
        <v>0</v>
      </c>
      <c r="BW12" s="39">
        <f t="shared" ca="1" si="2"/>
        <v>0</v>
      </c>
      <c r="BX12" s="39">
        <f t="shared" ca="1" si="2"/>
        <v>0</v>
      </c>
      <c r="BY12" s="39">
        <f t="shared" ca="1" si="3"/>
        <v>10.9824</v>
      </c>
      <c r="BZ12" s="39">
        <f t="shared" ca="1" si="3"/>
        <v>21.9648</v>
      </c>
      <c r="CA12" s="39">
        <f t="shared" ca="1" si="3"/>
        <v>43.929600000000001</v>
      </c>
      <c r="CB12" s="39">
        <f t="shared" ca="1" si="3"/>
        <v>0</v>
      </c>
      <c r="CC12" s="39">
        <f t="shared" ca="1" si="3"/>
        <v>0</v>
      </c>
      <c r="CD12" s="39">
        <f t="shared" ca="1" si="3"/>
        <v>0</v>
      </c>
      <c r="CE12" s="39">
        <f t="shared" ca="1" si="3"/>
        <v>0</v>
      </c>
      <c r="CF12" s="39">
        <f t="shared" ca="1" si="3"/>
        <v>0</v>
      </c>
      <c r="CG12" s="39">
        <f t="shared" ca="1" si="3"/>
        <v>0</v>
      </c>
      <c r="CH12" s="39">
        <f t="shared" ca="1" si="3"/>
        <v>0</v>
      </c>
      <c r="CI12" s="39">
        <f t="shared" ca="1" si="4"/>
        <v>1.215315918367347</v>
      </c>
      <c r="CJ12" s="39">
        <f t="shared" ca="1" si="4"/>
        <v>2.430631836734694</v>
      </c>
      <c r="CK12" s="39">
        <f t="shared" ca="1" si="4"/>
        <v>4.8612636734693879</v>
      </c>
      <c r="CL12" s="39">
        <f t="shared" ca="1" si="4"/>
        <v>9.7225273469387758</v>
      </c>
      <c r="CM12" s="39">
        <f t="shared" ca="1" si="4"/>
        <v>0</v>
      </c>
      <c r="CN12" s="39">
        <f t="shared" ca="1" si="4"/>
        <v>0</v>
      </c>
      <c r="CO12" s="39">
        <f t="shared" ca="1" si="4"/>
        <v>0</v>
      </c>
      <c r="CP12" s="39">
        <f t="shared" ca="1" si="4"/>
        <v>0</v>
      </c>
      <c r="CQ12" s="39">
        <f t="shared" ca="1" si="4"/>
        <v>0</v>
      </c>
      <c r="CR12" s="39">
        <f t="shared" ca="1" si="4"/>
        <v>0</v>
      </c>
      <c r="CS12" s="39">
        <f t="shared" ca="1" si="5"/>
        <v>0.13179795918367349</v>
      </c>
      <c r="CT12" s="39">
        <f t="shared" ca="1" si="5"/>
        <v>0.26359591836734697</v>
      </c>
      <c r="CU12" s="39">
        <f t="shared" ca="1" si="5"/>
        <v>0.52719183673469394</v>
      </c>
      <c r="CV12" s="39">
        <f t="shared" ca="1" si="5"/>
        <v>1.0543836734693879</v>
      </c>
      <c r="CW12" s="39">
        <f t="shared" ca="1" si="5"/>
        <v>2.1087673469387758</v>
      </c>
      <c r="CX12" s="39">
        <f t="shared" ca="1" si="5"/>
        <v>0</v>
      </c>
      <c r="CY12" s="39">
        <f t="shared" ca="1" si="5"/>
        <v>0</v>
      </c>
      <c r="CZ12" s="39">
        <f t="shared" ca="1" si="5"/>
        <v>0</v>
      </c>
      <c r="DA12" s="39">
        <f t="shared" ca="1" si="5"/>
        <v>0</v>
      </c>
      <c r="DB12" s="39">
        <f t="shared" ca="1" si="5"/>
        <v>0</v>
      </c>
    </row>
    <row r="13" spans="2:107" x14ac:dyDescent="0.15">
      <c r="S13" s="39">
        <v>10</v>
      </c>
      <c r="T13" s="40">
        <f>引用信息!W32</f>
        <v>1238.4796995918366</v>
      </c>
      <c r="U13" s="40">
        <f>引用信息!X32</f>
        <v>89.353116734693856</v>
      </c>
      <c r="V13" s="40">
        <f>引用信息!Y32</f>
        <v>35.10857142857143</v>
      </c>
      <c r="W13" s="40">
        <f>引用信息!Z32</f>
        <v>6.9590204081632665</v>
      </c>
      <c r="X13" s="40">
        <f>引用信息!AA32</f>
        <v>1.5281632653061221</v>
      </c>
      <c r="Y13" s="37">
        <f>IF(INT(求节点($J$4:$J$12,$I$4:$I$12,节奏总纲!AD13))&gt;$I$12,$I$12,INT(求节点($J$4:$J$12,$I$4:$I$12,节奏总纲!AD13)))</f>
        <v>3</v>
      </c>
      <c r="Z13" s="37">
        <f>IF(INT(求节点($J$4:$J$12,$I$4:$I$12,节奏总纲!AE13))&gt;$I$12,$I$12,INT(求节点($J$4:$J$12,$I$4:$I$12,节奏总纲!AE13)))</f>
        <v>3</v>
      </c>
      <c r="AA13" s="37">
        <f>IF(INT(求节点($J$4:$J$12,$I$4:$I$12,节奏总纲!AF13))&gt;$I$12,$I$12,INT(求节点($J$4:$J$12,$I$4:$I$12,节奏总纲!AF13)))</f>
        <v>4</v>
      </c>
      <c r="AB13" s="37">
        <f>IF(INT(求节点($J$4:$J$12,$I$4:$I$12,节奏总纲!AG13))&gt;$I$12,$I$12,INT(求节点($J$4:$J$12,$I$4:$I$12,节奏总纲!AG13)))</f>
        <v>4</v>
      </c>
      <c r="AC13" s="37">
        <f>IF(INT(求节点($J$4:$J$12,$I$4:$I$12,节奏总纲!AH13))&gt;$I$12,$I$12,INT(求节点($J$4:$J$12,$I$4:$I$12,节奏总纲!AH13)))</f>
        <v>5</v>
      </c>
      <c r="AD13" s="57">
        <f>('[2]功能-行军令'!F$7+'[2]功能-行军令'!F$14+24*60/'[2]功能-行军令'!$F$18)*'[2]功能-行军令'!$AJ$8/$J$30</f>
        <v>9.2000000000000011</v>
      </c>
      <c r="AE13" s="57">
        <f>('[2]功能-行军令'!G$7+'[2]功能-行军令'!G$14+24*60/'[2]功能-行军令'!$F$18)*'[2]功能-行军令'!$AJ$8/$J$30</f>
        <v>13.4</v>
      </c>
      <c r="AF13" s="57">
        <f>('[2]功能-行军令'!H$7+'[2]功能-行军令'!H$14+24*60/'[2]功能-行军令'!$F$18)*'[2]功能-行军令'!$AJ$8/$J$30</f>
        <v>18.2</v>
      </c>
      <c r="AG13" s="57">
        <f>('[2]功能-行军令'!I$7+'[2]功能-行军令'!I$14+24*60/'[2]功能-行军令'!$F$18)*'[2]功能-行军令'!$AJ$8/$J$30</f>
        <v>20.6</v>
      </c>
      <c r="AH13" s="57">
        <f>('[2]功能-行军令'!J$7+'[2]功能-行军令'!J$14+24*60/'[2]功能-行军令'!$F$18)*'[2]功能-行军令'!$AJ$8/$J$30</f>
        <v>20.6</v>
      </c>
      <c r="AL13" s="39">
        <v>10</v>
      </c>
      <c r="AM13" s="28">
        <f t="shared" ca="1" si="0"/>
        <v>216.50634919183673</v>
      </c>
      <c r="AN13" s="28">
        <f t="shared" ca="1" si="0"/>
        <v>433.01269838367347</v>
      </c>
      <c r="AO13" s="28">
        <f t="shared" ca="1" si="0"/>
        <v>866.02539676734693</v>
      </c>
      <c r="AP13" s="28">
        <f t="shared" ca="1" si="0"/>
        <v>53.204793469387759</v>
      </c>
      <c r="AQ13" s="28">
        <f t="shared" ca="1" si="0"/>
        <v>2.0986775510204079</v>
      </c>
      <c r="AR13" s="28">
        <f t="shared" ca="1" si="0"/>
        <v>0</v>
      </c>
      <c r="AS13" s="28">
        <f t="shared" ca="1" si="0"/>
        <v>0</v>
      </c>
      <c r="AT13" s="28">
        <f t="shared" ca="1" si="0"/>
        <v>0</v>
      </c>
      <c r="AU13" s="28">
        <f t="shared" ca="1" si="0"/>
        <v>0</v>
      </c>
      <c r="AV13" s="28">
        <f t="shared" ca="1" si="0"/>
        <v>0</v>
      </c>
      <c r="AW13" s="28"/>
      <c r="AX13" s="28">
        <f t="shared" ca="1" si="7"/>
        <v>1570.8479153632654</v>
      </c>
      <c r="AY13" s="28"/>
      <c r="BA13" s="28"/>
      <c r="BB13" s="28"/>
      <c r="BC13" s="28"/>
      <c r="BD13" s="39">
        <v>10</v>
      </c>
      <c r="BE13" s="39">
        <f t="shared" ca="1" si="1"/>
        <v>189.90022060408162</v>
      </c>
      <c r="BF13" s="39">
        <f t="shared" ca="1" si="1"/>
        <v>379.80044120816325</v>
      </c>
      <c r="BG13" s="39">
        <f t="shared" ca="1" si="1"/>
        <v>759.6008824163265</v>
      </c>
      <c r="BH13" s="39">
        <f t="shared" ca="1" si="1"/>
        <v>0</v>
      </c>
      <c r="BI13" s="39">
        <f t="shared" ca="1" si="1"/>
        <v>0</v>
      </c>
      <c r="BJ13" s="39">
        <f t="shared" ca="1" si="1"/>
        <v>0</v>
      </c>
      <c r="BK13" s="39">
        <f t="shared" ca="1" si="1"/>
        <v>0</v>
      </c>
      <c r="BL13" s="39">
        <f t="shared" ca="1" si="1"/>
        <v>0</v>
      </c>
      <c r="BM13" s="39">
        <f t="shared" ca="1" si="1"/>
        <v>0</v>
      </c>
      <c r="BN13" s="39">
        <f t="shared" ca="1" si="1"/>
        <v>0</v>
      </c>
      <c r="BO13" s="39">
        <f t="shared" ca="1" si="2"/>
        <v>19.955529404081627</v>
      </c>
      <c r="BP13" s="39">
        <f t="shared" ca="1" si="2"/>
        <v>39.911058808163254</v>
      </c>
      <c r="BQ13" s="39">
        <f t="shared" ca="1" si="2"/>
        <v>79.822117616326508</v>
      </c>
      <c r="BR13" s="39">
        <f t="shared" ca="1" si="2"/>
        <v>0</v>
      </c>
      <c r="BS13" s="39">
        <f t="shared" ca="1" si="2"/>
        <v>0</v>
      </c>
      <c r="BT13" s="39">
        <f t="shared" ca="1" si="2"/>
        <v>0</v>
      </c>
      <c r="BU13" s="39">
        <f t="shared" ca="1" si="2"/>
        <v>0</v>
      </c>
      <c r="BV13" s="39">
        <f t="shared" ca="1" si="2"/>
        <v>0</v>
      </c>
      <c r="BW13" s="39">
        <f t="shared" ca="1" si="2"/>
        <v>0</v>
      </c>
      <c r="BX13" s="39">
        <f t="shared" ca="1" si="2"/>
        <v>0</v>
      </c>
      <c r="BY13" s="39">
        <f t="shared" ca="1" si="3"/>
        <v>5.3248000000000006</v>
      </c>
      <c r="BZ13" s="39">
        <f t="shared" ca="1" si="3"/>
        <v>10.649600000000001</v>
      </c>
      <c r="CA13" s="39">
        <f t="shared" ca="1" si="3"/>
        <v>21.299200000000003</v>
      </c>
      <c r="CB13" s="39">
        <f t="shared" ca="1" si="3"/>
        <v>42.598400000000005</v>
      </c>
      <c r="CC13" s="39">
        <f t="shared" ca="1" si="3"/>
        <v>0</v>
      </c>
      <c r="CD13" s="39">
        <f t="shared" ca="1" si="3"/>
        <v>0</v>
      </c>
      <c r="CE13" s="39">
        <f t="shared" ca="1" si="3"/>
        <v>0</v>
      </c>
      <c r="CF13" s="39">
        <f t="shared" ca="1" si="3"/>
        <v>0</v>
      </c>
      <c r="CG13" s="39">
        <f t="shared" ca="1" si="3"/>
        <v>0</v>
      </c>
      <c r="CH13" s="39">
        <f t="shared" ca="1" si="3"/>
        <v>0</v>
      </c>
      <c r="CI13" s="39">
        <f t="shared" ca="1" si="4"/>
        <v>1.1946318367346942</v>
      </c>
      <c r="CJ13" s="39">
        <f t="shared" ca="1" si="4"/>
        <v>2.3892636734693884</v>
      </c>
      <c r="CK13" s="39">
        <f t="shared" ca="1" si="4"/>
        <v>4.7785273469387768</v>
      </c>
      <c r="CL13" s="39">
        <f t="shared" ca="1" si="4"/>
        <v>9.5570546938775536</v>
      </c>
      <c r="CM13" s="39">
        <f t="shared" ca="1" si="4"/>
        <v>0</v>
      </c>
      <c r="CN13" s="39">
        <f t="shared" ca="1" si="4"/>
        <v>0</v>
      </c>
      <c r="CO13" s="39">
        <f t="shared" ca="1" si="4"/>
        <v>0</v>
      </c>
      <c r="CP13" s="39">
        <f t="shared" ca="1" si="4"/>
        <v>0</v>
      </c>
      <c r="CQ13" s="39">
        <f t="shared" ca="1" si="4"/>
        <v>0</v>
      </c>
      <c r="CR13" s="39">
        <f t="shared" ca="1" si="4"/>
        <v>0</v>
      </c>
      <c r="CS13" s="39">
        <f t="shared" ca="1" si="5"/>
        <v>0.13116734693877549</v>
      </c>
      <c r="CT13" s="39">
        <f t="shared" ca="1" si="5"/>
        <v>0.26233469387755098</v>
      </c>
      <c r="CU13" s="39">
        <f t="shared" ca="1" si="5"/>
        <v>0.52466938775510197</v>
      </c>
      <c r="CV13" s="39">
        <f t="shared" ca="1" si="5"/>
        <v>1.0493387755102039</v>
      </c>
      <c r="CW13" s="39">
        <f t="shared" ca="1" si="5"/>
        <v>2.0986775510204079</v>
      </c>
      <c r="CX13" s="39">
        <f t="shared" ca="1" si="5"/>
        <v>0</v>
      </c>
      <c r="CY13" s="39">
        <f t="shared" ca="1" si="5"/>
        <v>0</v>
      </c>
      <c r="CZ13" s="39">
        <f t="shared" ca="1" si="5"/>
        <v>0</v>
      </c>
      <c r="DA13" s="39">
        <f t="shared" ca="1" si="5"/>
        <v>0</v>
      </c>
      <c r="DB13" s="39">
        <f t="shared" ca="1" si="5"/>
        <v>0</v>
      </c>
    </row>
    <row r="14" spans="2:107" x14ac:dyDescent="0.15">
      <c r="S14" s="39">
        <v>11</v>
      </c>
      <c r="T14" s="40">
        <f>引用信息!W33</f>
        <v>1199.7101540816325</v>
      </c>
      <c r="U14" s="40">
        <f>引用信息!X33</f>
        <v>86.498825510204057</v>
      </c>
      <c r="V14" s="40">
        <f>引用信息!Y33</f>
        <v>34.011428571428567</v>
      </c>
      <c r="W14" s="40">
        <f>引用信息!Z33</f>
        <v>6.83265306122449</v>
      </c>
      <c r="X14" s="40">
        <f>引用信息!AA33</f>
        <v>1.5183673469387753</v>
      </c>
      <c r="Y14" s="37">
        <f>IF(INT(求节点($J$4:$J$12,$I$4:$I$12,节奏总纲!AD14))&gt;$I$12,$I$12,INT(求节点($J$4:$J$12,$I$4:$I$12,节奏总纲!AD14)))</f>
        <v>3</v>
      </c>
      <c r="Z14" s="37">
        <f>IF(INT(求节点($J$4:$J$12,$I$4:$I$12,节奏总纲!AE14))&gt;$I$12,$I$12,INT(求节点($J$4:$J$12,$I$4:$I$12,节奏总纲!AE14)))</f>
        <v>3</v>
      </c>
      <c r="AA14" s="37">
        <f>IF(INT(求节点($J$4:$J$12,$I$4:$I$12,节奏总纲!AF14))&gt;$I$12,$I$12,INT(求节点($J$4:$J$12,$I$4:$I$12,节奏总纲!AF14)))</f>
        <v>4</v>
      </c>
      <c r="AB14" s="37">
        <f>IF(INT(求节点($J$4:$J$12,$I$4:$I$12,节奏总纲!AG14))&gt;$I$12,$I$12,INT(求节点($J$4:$J$12,$I$4:$I$12,节奏总纲!AG14)))</f>
        <v>4</v>
      </c>
      <c r="AC14" s="37">
        <f>IF(INT(求节点($J$4:$J$12,$I$4:$I$12,节奏总纲!AH14))&gt;$I$12,$I$12,INT(求节点($J$4:$J$12,$I$4:$I$12,节奏总纲!AH14)))</f>
        <v>5</v>
      </c>
      <c r="AD14" s="57">
        <f>('[2]功能-行军令'!F$7+'[2]功能-行军令'!F$14+24*60/'[2]功能-行军令'!$F$18)*'[2]功能-行军令'!$AJ$8/$J$30</f>
        <v>9.2000000000000011</v>
      </c>
      <c r="AE14" s="57">
        <f>('[2]功能-行军令'!G$7+'[2]功能-行军令'!G$14+24*60/'[2]功能-行军令'!$F$18)*'[2]功能-行军令'!$AJ$8/$J$30</f>
        <v>13.4</v>
      </c>
      <c r="AF14" s="57">
        <f>('[2]功能-行军令'!H$7+'[2]功能-行军令'!H$14+24*60/'[2]功能-行军令'!$F$18)*'[2]功能-行军令'!$AJ$8/$J$30</f>
        <v>18.2</v>
      </c>
      <c r="AG14" s="57">
        <f>('[2]功能-行军令'!I$7+'[2]功能-行军令'!I$14+24*60/'[2]功能-行军令'!$F$18)*'[2]功能-行军令'!$AJ$8/$J$30</f>
        <v>20.6</v>
      </c>
      <c r="AH14" s="57">
        <f>('[2]功能-行军令'!J$7+'[2]功能-行军令'!J$14+24*60/'[2]功能-行军令'!$F$18)*'[2]功能-行军令'!$AJ$8/$J$30</f>
        <v>20.6</v>
      </c>
      <c r="AL14" s="39">
        <v>11</v>
      </c>
      <c r="AM14" s="28">
        <f t="shared" ca="1" si="0"/>
        <v>209.73529329591838</v>
      </c>
      <c r="AN14" s="28">
        <f t="shared" ca="1" si="0"/>
        <v>419.47058659183676</v>
      </c>
      <c r="AO14" s="28">
        <f t="shared" ca="1" si="0"/>
        <v>838.94117318367353</v>
      </c>
      <c r="AP14" s="28">
        <f t="shared" ca="1" si="0"/>
        <v>51.693322448979593</v>
      </c>
      <c r="AQ14" s="28">
        <f t="shared" ca="1" si="0"/>
        <v>2.0852244897959182</v>
      </c>
      <c r="AR14" s="28">
        <f t="shared" ca="1" si="0"/>
        <v>0</v>
      </c>
      <c r="AS14" s="28">
        <f t="shared" ca="1" si="0"/>
        <v>0</v>
      </c>
      <c r="AT14" s="28">
        <f t="shared" ca="1" si="0"/>
        <v>0</v>
      </c>
      <c r="AU14" s="28">
        <f t="shared" ca="1" si="0"/>
        <v>0</v>
      </c>
      <c r="AV14" s="28">
        <f t="shared" ca="1" si="0"/>
        <v>0</v>
      </c>
      <c r="AW14" s="28"/>
      <c r="AX14" s="28">
        <f t="shared" ca="1" si="7"/>
        <v>1521.9256000102043</v>
      </c>
      <c r="AY14" s="28"/>
      <c r="BA14" s="28"/>
      <c r="BB14" s="28"/>
      <c r="BC14" s="28"/>
      <c r="BD14" s="39">
        <v>11</v>
      </c>
      <c r="BE14" s="39">
        <f t="shared" ref="BE14:BN23" ca="1" si="10">IF(OFFSET($X$3,$S14,BE$1)&lt;BE$3,0,
OFFSET($S$3,$S14,BE$1)
*IFERROR(INDEX($K$33:$K$42,OFFSET($X$3,$S14,BE$1)-BE$3+1),0)
*OFFSET($AC$3,$S14,BE$1)
/(INDEX($D$4:$D$13,BE$3)
*INDEX($E$4:$E$13,BE$3)))</f>
        <v>183.9555569591837</v>
      </c>
      <c r="BF14" s="39">
        <f t="shared" ca="1" si="10"/>
        <v>367.91111391836739</v>
      </c>
      <c r="BG14" s="39">
        <f t="shared" ca="1" si="10"/>
        <v>735.82222783673478</v>
      </c>
      <c r="BH14" s="39">
        <f t="shared" ca="1" si="10"/>
        <v>0</v>
      </c>
      <c r="BI14" s="39">
        <f t="shared" ca="1" si="10"/>
        <v>0</v>
      </c>
      <c r="BJ14" s="39">
        <f t="shared" ca="1" si="10"/>
        <v>0</v>
      </c>
      <c r="BK14" s="39">
        <f t="shared" ca="1" si="10"/>
        <v>0</v>
      </c>
      <c r="BL14" s="39">
        <f t="shared" ca="1" si="10"/>
        <v>0</v>
      </c>
      <c r="BM14" s="39">
        <f t="shared" ca="1" si="10"/>
        <v>0</v>
      </c>
      <c r="BN14" s="39">
        <f t="shared" ca="1" si="10"/>
        <v>0</v>
      </c>
      <c r="BO14" s="39">
        <f t="shared" ref="BO14:BX23" ca="1" si="11">IF(OFFSET($X$3,$S14,BO$1)&lt;BO$3,0,
OFFSET($S$3,$S14,BO$1)
*IFERROR(INDEX($K$33:$K$42,OFFSET($X$3,$S14,BO$1)-BO$3+1),0)
*OFFSET($AC$3,$S14,BO$1)
/(INDEX($D$4:$D$13,BO$3)
*INDEX($E$4:$E$13,BO$3)))</f>
        <v>19.318071030612241</v>
      </c>
      <c r="BP14" s="39">
        <f t="shared" ca="1" si="11"/>
        <v>38.636142061224483</v>
      </c>
      <c r="BQ14" s="39">
        <f t="shared" ca="1" si="11"/>
        <v>77.272284122448966</v>
      </c>
      <c r="BR14" s="39">
        <f t="shared" ca="1" si="11"/>
        <v>0</v>
      </c>
      <c r="BS14" s="39">
        <f t="shared" ca="1" si="11"/>
        <v>0</v>
      </c>
      <c r="BT14" s="39">
        <f t="shared" ca="1" si="11"/>
        <v>0</v>
      </c>
      <c r="BU14" s="39">
        <f t="shared" ca="1" si="11"/>
        <v>0</v>
      </c>
      <c r="BV14" s="39">
        <f t="shared" ca="1" si="11"/>
        <v>0</v>
      </c>
      <c r="BW14" s="39">
        <f t="shared" ca="1" si="11"/>
        <v>0</v>
      </c>
      <c r="BX14" s="39">
        <f t="shared" ca="1" si="11"/>
        <v>0</v>
      </c>
      <c r="BY14" s="39">
        <f t="shared" ref="BY14:CH23" ca="1" si="12">IF(OFFSET($X$3,$S14,BY$1)&lt;BY$3,0,
OFFSET($S$3,$S14,BY$1)
*IFERROR(INDEX($K$33:$K$42,OFFSET($X$3,$S14,BY$1)-BY$3+1),0)
*OFFSET($AC$3,$S14,BY$1)
/(INDEX($D$4:$D$13,BY$3)
*INDEX($E$4:$E$13,BY$3)))</f>
        <v>5.1583999999999994</v>
      </c>
      <c r="BZ14" s="39">
        <f t="shared" ca="1" si="12"/>
        <v>10.316799999999999</v>
      </c>
      <c r="CA14" s="39">
        <f t="shared" ca="1" si="12"/>
        <v>20.633599999999998</v>
      </c>
      <c r="CB14" s="39">
        <f t="shared" ca="1" si="12"/>
        <v>41.267199999999995</v>
      </c>
      <c r="CC14" s="39">
        <f t="shared" ca="1" si="12"/>
        <v>0</v>
      </c>
      <c r="CD14" s="39">
        <f t="shared" ca="1" si="12"/>
        <v>0</v>
      </c>
      <c r="CE14" s="39">
        <f t="shared" ca="1" si="12"/>
        <v>0</v>
      </c>
      <c r="CF14" s="39">
        <f t="shared" ca="1" si="12"/>
        <v>0</v>
      </c>
      <c r="CG14" s="39">
        <f t="shared" ca="1" si="12"/>
        <v>0</v>
      </c>
      <c r="CH14" s="39">
        <f t="shared" ca="1" si="12"/>
        <v>0</v>
      </c>
      <c r="CI14" s="39">
        <f t="shared" ref="CI14:CR23" ca="1" si="13">IF(OFFSET($X$3,$S14,CI$1)&lt;CI$3,0,
OFFSET($S$3,$S14,CI$1)
*IFERROR(INDEX($K$33:$K$42,OFFSET($X$3,$S14,CI$1)-CI$3+1),0)
*OFFSET($AC$3,$S14,CI$1)
/(INDEX($D$4:$D$13,CI$3)
*INDEX($E$4:$E$13,CI$3)))</f>
        <v>1.1729387755102043</v>
      </c>
      <c r="CJ14" s="39">
        <f t="shared" ca="1" si="13"/>
        <v>2.3458775510204086</v>
      </c>
      <c r="CK14" s="39">
        <f t="shared" ca="1" si="13"/>
        <v>4.6917551020408172</v>
      </c>
      <c r="CL14" s="39">
        <f t="shared" ca="1" si="13"/>
        <v>9.3835102040816345</v>
      </c>
      <c r="CM14" s="39">
        <f t="shared" ca="1" si="13"/>
        <v>0</v>
      </c>
      <c r="CN14" s="39">
        <f t="shared" ca="1" si="13"/>
        <v>0</v>
      </c>
      <c r="CO14" s="39">
        <f t="shared" ca="1" si="13"/>
        <v>0</v>
      </c>
      <c r="CP14" s="39">
        <f t="shared" ca="1" si="13"/>
        <v>0</v>
      </c>
      <c r="CQ14" s="39">
        <f t="shared" ca="1" si="13"/>
        <v>0</v>
      </c>
      <c r="CR14" s="39">
        <f t="shared" ca="1" si="13"/>
        <v>0</v>
      </c>
      <c r="CS14" s="39">
        <f t="shared" ref="CS14:DB23" ca="1" si="14">IF(OFFSET($X$3,$S14,CS$1)&lt;CS$3,0,
OFFSET($S$3,$S14,CS$1)
*IFERROR(INDEX($K$33:$K$42,OFFSET($X$3,$S14,CS$1)-CS$3+1),0)
*OFFSET($AC$3,$S14,CS$1)
/(INDEX($D$4:$D$13,CS$3)
*INDEX($E$4:$E$13,CS$3)))</f>
        <v>0.13032653061224489</v>
      </c>
      <c r="CT14" s="39">
        <f t="shared" ca="1" si="14"/>
        <v>0.26065306122448978</v>
      </c>
      <c r="CU14" s="39">
        <f t="shared" ca="1" si="14"/>
        <v>0.52130612244897956</v>
      </c>
      <c r="CV14" s="39">
        <f t="shared" ca="1" si="14"/>
        <v>1.0426122448979591</v>
      </c>
      <c r="CW14" s="39">
        <f t="shared" ca="1" si="14"/>
        <v>2.0852244897959182</v>
      </c>
      <c r="CX14" s="39">
        <f t="shared" ca="1" si="14"/>
        <v>0</v>
      </c>
      <c r="CY14" s="39">
        <f t="shared" ca="1" si="14"/>
        <v>0</v>
      </c>
      <c r="CZ14" s="39">
        <f t="shared" ca="1" si="14"/>
        <v>0</v>
      </c>
      <c r="DA14" s="39">
        <f t="shared" ca="1" si="14"/>
        <v>0</v>
      </c>
      <c r="DB14" s="39">
        <f t="shared" ca="1" si="14"/>
        <v>0</v>
      </c>
    </row>
    <row r="15" spans="2:107" x14ac:dyDescent="0.15">
      <c r="S15" s="39">
        <v>12</v>
      </c>
      <c r="T15" s="40">
        <f>引用信息!W34</f>
        <v>1160.9449346938773</v>
      </c>
      <c r="U15" s="40">
        <f>引用信息!X34</f>
        <v>83.648534693877536</v>
      </c>
      <c r="V15" s="40">
        <f>引用信息!Y34</f>
        <v>32.914285714285711</v>
      </c>
      <c r="W15" s="40">
        <f>引用信息!Z34</f>
        <v>6.7004081632653056</v>
      </c>
      <c r="X15" s="40">
        <f>引用信息!AA34</f>
        <v>1.5061224489795915</v>
      </c>
      <c r="Y15" s="37">
        <f>IF(INT(求节点($J$4:$J$12,$I$4:$I$12,节奏总纲!AD15))&gt;$I$12,$I$12,INT(求节点($J$4:$J$12,$I$4:$I$12,节奏总纲!AD15)))</f>
        <v>3</v>
      </c>
      <c r="Z15" s="37">
        <f>IF(INT(求节点($J$4:$J$12,$I$4:$I$12,节奏总纲!AE15))&gt;$I$12,$I$12,INT(求节点($J$4:$J$12,$I$4:$I$12,节奏总纲!AE15)))</f>
        <v>4</v>
      </c>
      <c r="AA15" s="37">
        <f>IF(INT(求节点($J$4:$J$12,$I$4:$I$12,节奏总纲!AF15))&gt;$I$12,$I$12,INT(求节点($J$4:$J$12,$I$4:$I$12,节奏总纲!AF15)))</f>
        <v>4</v>
      </c>
      <c r="AB15" s="37">
        <f>IF(INT(求节点($J$4:$J$12,$I$4:$I$12,节奏总纲!AG15))&gt;$I$12,$I$12,INT(求节点($J$4:$J$12,$I$4:$I$12,节奏总纲!AG15)))</f>
        <v>4</v>
      </c>
      <c r="AC15" s="37">
        <f>IF(INT(求节点($J$4:$J$12,$I$4:$I$12,节奏总纲!AH15))&gt;$I$12,$I$12,INT(求节点($J$4:$J$12,$I$4:$I$12,节奏总纲!AH15)))</f>
        <v>5</v>
      </c>
      <c r="AD15" s="57">
        <f>('[2]功能-行军令'!F$7+'[2]功能-行军令'!F$14+24*60/'[2]功能-行军令'!$F$18)*'[2]功能-行军令'!$AJ$8/$J$30</f>
        <v>9.2000000000000011</v>
      </c>
      <c r="AE15" s="57">
        <f>('[2]功能-行军令'!G$7+'[2]功能-行军令'!G$14+24*60/'[2]功能-行军令'!$F$18)*'[2]功能-行军令'!$AJ$8/$J$30</f>
        <v>13.4</v>
      </c>
      <c r="AF15" s="57">
        <f>('[2]功能-行军令'!H$7+'[2]功能-行军令'!H$14+24*60/'[2]功能-行军令'!$F$18)*'[2]功能-行军令'!$AJ$8/$J$30</f>
        <v>18.2</v>
      </c>
      <c r="AG15" s="57">
        <f>('[2]功能-行军令'!I$7+'[2]功能-行军令'!I$14+24*60/'[2]功能-行军令'!$F$18)*'[2]功能-行军令'!$AJ$8/$J$30</f>
        <v>20.6</v>
      </c>
      <c r="AH15" s="57">
        <f>('[2]功能-行军令'!J$7+'[2]功能-行军令'!J$14+24*60/'[2]功能-行军令'!$F$18)*'[2]功能-行军令'!$AJ$8/$J$30</f>
        <v>20.6</v>
      </c>
      <c r="AL15" s="39">
        <v>12</v>
      </c>
      <c r="AM15" s="28">
        <f t="shared" ca="1" si="0"/>
        <v>193.62382193877551</v>
      </c>
      <c r="AN15" s="28">
        <f t="shared" ca="1" si="0"/>
        <v>387.24764387755101</v>
      </c>
      <c r="AO15" s="28">
        <f t="shared" ca="1" si="0"/>
        <v>774.49528775510203</v>
      </c>
      <c r="AP15" s="28">
        <f t="shared" ca="1" si="0"/>
        <v>124.89812228571427</v>
      </c>
      <c r="AQ15" s="28">
        <f t="shared" ca="1" si="0"/>
        <v>2.068408163265306</v>
      </c>
      <c r="AR15" s="28">
        <f t="shared" ca="1" si="0"/>
        <v>0</v>
      </c>
      <c r="AS15" s="28">
        <f t="shared" ca="1" si="0"/>
        <v>0</v>
      </c>
      <c r="AT15" s="28">
        <f t="shared" ca="1" si="0"/>
        <v>0</v>
      </c>
      <c r="AU15" s="28">
        <f t="shared" ca="1" si="0"/>
        <v>0</v>
      </c>
      <c r="AV15" s="28">
        <f t="shared" ca="1" si="0"/>
        <v>0</v>
      </c>
      <c r="AW15" s="28"/>
      <c r="AX15" s="28">
        <f t="shared" ca="1" si="7"/>
        <v>1482.333284020408</v>
      </c>
      <c r="AY15" s="28"/>
      <c r="BA15" s="28"/>
      <c r="BB15" s="28"/>
      <c r="BC15" s="28"/>
      <c r="BD15" s="39">
        <v>12</v>
      </c>
      <c r="BE15" s="39">
        <f t="shared" ca="1" si="10"/>
        <v>178.01155665306121</v>
      </c>
      <c r="BF15" s="39">
        <f t="shared" ca="1" si="10"/>
        <v>356.02311330612241</v>
      </c>
      <c r="BG15" s="39">
        <f t="shared" ca="1" si="10"/>
        <v>712.04622661224482</v>
      </c>
      <c r="BH15" s="39">
        <f t="shared" ca="1" si="10"/>
        <v>0</v>
      </c>
      <c r="BI15" s="39">
        <f t="shared" ca="1" si="10"/>
        <v>0</v>
      </c>
      <c r="BJ15" s="39">
        <f t="shared" ca="1" si="10"/>
        <v>0</v>
      </c>
      <c r="BK15" s="39">
        <f t="shared" ca="1" si="10"/>
        <v>0</v>
      </c>
      <c r="BL15" s="39">
        <f t="shared" ca="1" si="10"/>
        <v>0</v>
      </c>
      <c r="BM15" s="39">
        <f t="shared" ca="1" si="10"/>
        <v>0</v>
      </c>
      <c r="BN15" s="39">
        <f t="shared" ca="1" si="10"/>
        <v>0</v>
      </c>
      <c r="BO15" s="39">
        <f t="shared" ca="1" si="11"/>
        <v>9.3407530408163257</v>
      </c>
      <c r="BP15" s="39">
        <f t="shared" ca="1" si="11"/>
        <v>18.681506081632651</v>
      </c>
      <c r="BQ15" s="39">
        <f t="shared" ca="1" si="11"/>
        <v>37.363012163265303</v>
      </c>
      <c r="BR15" s="39">
        <f t="shared" ca="1" si="11"/>
        <v>74.726024326530606</v>
      </c>
      <c r="BS15" s="39">
        <f t="shared" ca="1" si="11"/>
        <v>0</v>
      </c>
      <c r="BT15" s="39">
        <f t="shared" ca="1" si="11"/>
        <v>0</v>
      </c>
      <c r="BU15" s="39">
        <f t="shared" ca="1" si="11"/>
        <v>0</v>
      </c>
      <c r="BV15" s="39">
        <f t="shared" ca="1" si="11"/>
        <v>0</v>
      </c>
      <c r="BW15" s="39">
        <f t="shared" ca="1" si="11"/>
        <v>0</v>
      </c>
      <c r="BX15" s="39">
        <f t="shared" ca="1" si="11"/>
        <v>0</v>
      </c>
      <c r="BY15" s="39">
        <f t="shared" ca="1" si="12"/>
        <v>4.992</v>
      </c>
      <c r="BZ15" s="39">
        <f t="shared" ca="1" si="12"/>
        <v>9.984</v>
      </c>
      <c r="CA15" s="39">
        <f t="shared" ca="1" si="12"/>
        <v>19.968</v>
      </c>
      <c r="CB15" s="39">
        <f t="shared" ca="1" si="12"/>
        <v>39.936</v>
      </c>
      <c r="CC15" s="39">
        <f t="shared" ca="1" si="12"/>
        <v>0</v>
      </c>
      <c r="CD15" s="39">
        <f t="shared" ca="1" si="12"/>
        <v>0</v>
      </c>
      <c r="CE15" s="39">
        <f t="shared" ca="1" si="12"/>
        <v>0</v>
      </c>
      <c r="CF15" s="39">
        <f t="shared" ca="1" si="12"/>
        <v>0</v>
      </c>
      <c r="CG15" s="39">
        <f t="shared" ca="1" si="12"/>
        <v>0</v>
      </c>
      <c r="CH15" s="39">
        <f t="shared" ca="1" si="12"/>
        <v>0</v>
      </c>
      <c r="CI15" s="39">
        <f t="shared" ca="1" si="13"/>
        <v>1.1502367346938775</v>
      </c>
      <c r="CJ15" s="39">
        <f t="shared" ca="1" si="13"/>
        <v>2.3004734693877551</v>
      </c>
      <c r="CK15" s="39">
        <f t="shared" ca="1" si="13"/>
        <v>4.6009469387755102</v>
      </c>
      <c r="CL15" s="39">
        <f t="shared" ca="1" si="13"/>
        <v>9.2018938775510204</v>
      </c>
      <c r="CM15" s="39">
        <f t="shared" ca="1" si="13"/>
        <v>0</v>
      </c>
      <c r="CN15" s="39">
        <f t="shared" ca="1" si="13"/>
        <v>0</v>
      </c>
      <c r="CO15" s="39">
        <f t="shared" ca="1" si="13"/>
        <v>0</v>
      </c>
      <c r="CP15" s="39">
        <f t="shared" ca="1" si="13"/>
        <v>0</v>
      </c>
      <c r="CQ15" s="39">
        <f t="shared" ca="1" si="13"/>
        <v>0</v>
      </c>
      <c r="CR15" s="39">
        <f t="shared" ca="1" si="13"/>
        <v>0</v>
      </c>
      <c r="CS15" s="39">
        <f t="shared" ca="1" si="14"/>
        <v>0.12927551020408162</v>
      </c>
      <c r="CT15" s="39">
        <f t="shared" ca="1" si="14"/>
        <v>0.25855102040816325</v>
      </c>
      <c r="CU15" s="39">
        <f t="shared" ca="1" si="14"/>
        <v>0.51710204081632649</v>
      </c>
      <c r="CV15" s="39">
        <f t="shared" ca="1" si="14"/>
        <v>1.034204081632653</v>
      </c>
      <c r="CW15" s="39">
        <f t="shared" ca="1" si="14"/>
        <v>2.068408163265306</v>
      </c>
      <c r="CX15" s="39">
        <f t="shared" ca="1" si="14"/>
        <v>0</v>
      </c>
      <c r="CY15" s="39">
        <f t="shared" ca="1" si="14"/>
        <v>0</v>
      </c>
      <c r="CZ15" s="39">
        <f t="shared" ca="1" si="14"/>
        <v>0</v>
      </c>
      <c r="DA15" s="39">
        <f t="shared" ca="1" si="14"/>
        <v>0</v>
      </c>
      <c r="DB15" s="39">
        <f t="shared" ca="1" si="14"/>
        <v>0</v>
      </c>
    </row>
    <row r="16" spans="2:107" x14ac:dyDescent="0.15">
      <c r="K16" s="39" t="s">
        <v>141</v>
      </c>
      <c r="S16" s="39">
        <v>13</v>
      </c>
      <c r="T16" s="40">
        <f>引用信息!W35</f>
        <v>1122.1840414285712</v>
      </c>
      <c r="U16" s="40">
        <f>引用信息!X35</f>
        <v>80.802244285714266</v>
      </c>
      <c r="V16" s="40">
        <f>引用信息!Y35</f>
        <v>31.817142857142855</v>
      </c>
      <c r="W16" s="40">
        <f>引用信息!Z35</f>
        <v>6.5622857142857143</v>
      </c>
      <c r="X16" s="40">
        <f>引用信息!AA35</f>
        <v>1.4914285714285711</v>
      </c>
      <c r="Y16" s="37">
        <f>IF(INT(求节点($J$4:$J$12,$I$4:$I$12,节奏总纲!AD16))&gt;$I$12,$I$12,INT(求节点($J$4:$J$12,$I$4:$I$12,节奏总纲!AD16)))</f>
        <v>4</v>
      </c>
      <c r="Z16" s="37">
        <f>IF(INT(求节点($J$4:$J$12,$I$4:$I$12,节奏总纲!AE16))&gt;$I$12,$I$12,INT(求节点($J$4:$J$12,$I$4:$I$12,节奏总纲!AE16)))</f>
        <v>4</v>
      </c>
      <c r="AA16" s="37">
        <f>IF(INT(求节点($J$4:$J$12,$I$4:$I$12,节奏总纲!AF16))&gt;$I$12,$I$12,INT(求节点($J$4:$J$12,$I$4:$I$12,节奏总纲!AF16)))</f>
        <v>4</v>
      </c>
      <c r="AB16" s="37">
        <f>IF(INT(求节点($J$4:$J$12,$I$4:$I$12,节奏总纲!AG16))&gt;$I$12,$I$12,INT(求节点($J$4:$J$12,$I$4:$I$12,节奏总纲!AG16)))</f>
        <v>4</v>
      </c>
      <c r="AC16" s="37">
        <f>IF(INT(求节点($J$4:$J$12,$I$4:$I$12,节奏总纲!AH16))&gt;$I$12,$I$12,INT(求节点($J$4:$J$12,$I$4:$I$12,节奏总纲!AH16)))</f>
        <v>5</v>
      </c>
      <c r="AD16" s="57">
        <f>('[2]功能-行军令'!F$7+'[2]功能-行军令'!F$14+24*60/'[2]功能-行军令'!$F$18)*'[2]功能-行军令'!$AJ$8/$J$30</f>
        <v>9.2000000000000011</v>
      </c>
      <c r="AE16" s="57">
        <f>('[2]功能-行军令'!G$7+'[2]功能-行军令'!G$14+24*60/'[2]功能-行军令'!$F$18)*'[2]功能-行军令'!$AJ$8/$J$30</f>
        <v>13.4</v>
      </c>
      <c r="AF16" s="57">
        <f>('[2]功能-行军令'!H$7+'[2]功能-行军令'!H$14+24*60/'[2]功能-行军令'!$F$18)*'[2]功能-行军令'!$AJ$8/$J$30</f>
        <v>18.2</v>
      </c>
      <c r="AG16" s="57">
        <f>('[2]功能-行军令'!I$7+'[2]功能-行军令'!I$14+24*60/'[2]功能-行军令'!$F$18)*'[2]功能-行军令'!$AJ$8/$J$30</f>
        <v>20.6</v>
      </c>
      <c r="AH16" s="57">
        <f>('[2]功能-行军令'!J$7+'[2]功能-行军令'!J$14+24*60/'[2]功能-行军令'!$F$18)*'[2]功能-行军令'!$AJ$8/$J$30</f>
        <v>20.6</v>
      </c>
      <c r="AL16" s="39">
        <v>13</v>
      </c>
      <c r="AM16" s="28">
        <f t="shared" ca="1" si="0"/>
        <v>101.13716712142858</v>
      </c>
      <c r="AN16" s="28">
        <f t="shared" ca="1" si="0"/>
        <v>202.27433424285715</v>
      </c>
      <c r="AO16" s="28">
        <f t="shared" ca="1" si="0"/>
        <v>404.5486684857143</v>
      </c>
      <c r="AP16" s="28">
        <f t="shared" ca="1" si="0"/>
        <v>809.0973369714286</v>
      </c>
      <c r="AQ16" s="28">
        <f t="shared" ca="1" si="0"/>
        <v>2.0482285714285711</v>
      </c>
      <c r="AR16" s="28">
        <f t="shared" ca="1" si="0"/>
        <v>0</v>
      </c>
      <c r="AS16" s="28">
        <f t="shared" ca="1" si="0"/>
        <v>0</v>
      </c>
      <c r="AT16" s="28">
        <f t="shared" ca="1" si="0"/>
        <v>0</v>
      </c>
      <c r="AU16" s="28">
        <f t="shared" ca="1" si="0"/>
        <v>0</v>
      </c>
      <c r="AV16" s="28">
        <f t="shared" ca="1" si="0"/>
        <v>0</v>
      </c>
      <c r="AW16" s="28"/>
      <c r="AX16" s="28">
        <f t="shared" ca="1" si="7"/>
        <v>1519.1057353928572</v>
      </c>
      <c r="AY16" s="28"/>
      <c r="BA16" s="28"/>
      <c r="BB16" s="28"/>
      <c r="BC16" s="28"/>
      <c r="BD16" s="39">
        <v>13</v>
      </c>
      <c r="BE16" s="39">
        <f t="shared" ca="1" si="10"/>
        <v>86.034109842857148</v>
      </c>
      <c r="BF16" s="39">
        <f t="shared" ca="1" si="10"/>
        <v>172.0682196857143</v>
      </c>
      <c r="BG16" s="39">
        <f ca="1">IF(OFFSET($X$3,$S16,BG$1)&lt;BG$3,0,
OFFSET($S$3,$S16,BG$1)
*IFERROR(INDEX($K$33:$K$42,OFFSET($X$3,$S16,BG$1)-BG$3+1),0)
*OFFSET($AC$3,$S16,BG$1)
/(INDEX($D$4:$D$13,BG$3)
*INDEX($E$4:$E$13,BG$3)))</f>
        <v>344.13643937142859</v>
      </c>
      <c r="BH16" s="39">
        <f t="shared" ca="1" si="10"/>
        <v>688.27287874285719</v>
      </c>
      <c r="BI16" s="39">
        <f t="shared" ca="1" si="10"/>
        <v>0</v>
      </c>
      <c r="BJ16" s="39">
        <f t="shared" ca="1" si="10"/>
        <v>0</v>
      </c>
      <c r="BK16" s="39">
        <f t="shared" ca="1" si="10"/>
        <v>0</v>
      </c>
      <c r="BL16" s="39">
        <f t="shared" ca="1" si="10"/>
        <v>0</v>
      </c>
      <c r="BM16" s="39">
        <f t="shared" ca="1" si="10"/>
        <v>0</v>
      </c>
      <c r="BN16" s="39">
        <f t="shared" ca="1" si="10"/>
        <v>0</v>
      </c>
      <c r="BO16" s="39">
        <f t="shared" ca="1" si="11"/>
        <v>9.0229172785714269</v>
      </c>
      <c r="BP16" s="39">
        <f t="shared" ca="1" si="11"/>
        <v>18.045834557142854</v>
      </c>
      <c r="BQ16" s="39">
        <f t="shared" ca="1" si="11"/>
        <v>36.091669114285708</v>
      </c>
      <c r="BR16" s="39">
        <f t="shared" ca="1" si="11"/>
        <v>72.183338228571415</v>
      </c>
      <c r="BS16" s="39">
        <f t="shared" ca="1" si="11"/>
        <v>0</v>
      </c>
      <c r="BT16" s="39">
        <f t="shared" ca="1" si="11"/>
        <v>0</v>
      </c>
      <c r="BU16" s="39">
        <f t="shared" ca="1" si="11"/>
        <v>0</v>
      </c>
      <c r="BV16" s="39">
        <f t="shared" ca="1" si="11"/>
        <v>0</v>
      </c>
      <c r="BW16" s="39">
        <f t="shared" ca="1" si="11"/>
        <v>0</v>
      </c>
      <c r="BX16" s="39">
        <f t="shared" ca="1" si="11"/>
        <v>0</v>
      </c>
      <c r="BY16" s="39">
        <f t="shared" ca="1" si="12"/>
        <v>4.8255999999999997</v>
      </c>
      <c r="BZ16" s="39">
        <f t="shared" ca="1" si="12"/>
        <v>9.6511999999999993</v>
      </c>
      <c r="CA16" s="39">
        <f t="shared" ca="1" si="12"/>
        <v>19.302399999999999</v>
      </c>
      <c r="CB16" s="39">
        <f t="shared" ca="1" si="12"/>
        <v>38.604799999999997</v>
      </c>
      <c r="CC16" s="39">
        <f t="shared" ca="1" si="12"/>
        <v>0</v>
      </c>
      <c r="CD16" s="39">
        <f t="shared" ca="1" si="12"/>
        <v>0</v>
      </c>
      <c r="CE16" s="39">
        <f t="shared" ca="1" si="12"/>
        <v>0</v>
      </c>
      <c r="CF16" s="39">
        <f t="shared" ca="1" si="12"/>
        <v>0</v>
      </c>
      <c r="CG16" s="39">
        <f t="shared" ca="1" si="12"/>
        <v>0</v>
      </c>
      <c r="CH16" s="39">
        <f t="shared" ca="1" si="12"/>
        <v>0</v>
      </c>
      <c r="CI16" s="39">
        <f t="shared" ca="1" si="13"/>
        <v>1.1265257142857144</v>
      </c>
      <c r="CJ16" s="39">
        <f t="shared" ca="1" si="13"/>
        <v>2.2530514285714287</v>
      </c>
      <c r="CK16" s="39">
        <f t="shared" ca="1" si="13"/>
        <v>4.5061028571428574</v>
      </c>
      <c r="CL16" s="39">
        <f t="shared" ca="1" si="13"/>
        <v>9.0122057142857148</v>
      </c>
      <c r="CM16" s="39">
        <f t="shared" ca="1" si="13"/>
        <v>0</v>
      </c>
      <c r="CN16" s="39">
        <f t="shared" ca="1" si="13"/>
        <v>0</v>
      </c>
      <c r="CO16" s="39">
        <f t="shared" ca="1" si="13"/>
        <v>0</v>
      </c>
      <c r="CP16" s="39">
        <f t="shared" ca="1" si="13"/>
        <v>0</v>
      </c>
      <c r="CQ16" s="39">
        <f t="shared" ca="1" si="13"/>
        <v>0</v>
      </c>
      <c r="CR16" s="39">
        <f t="shared" ca="1" si="13"/>
        <v>0</v>
      </c>
      <c r="CS16" s="39">
        <f t="shared" ca="1" si="14"/>
        <v>0.12801428571428569</v>
      </c>
      <c r="CT16" s="39">
        <f t="shared" ca="1" si="14"/>
        <v>0.25602857142857138</v>
      </c>
      <c r="CU16" s="39">
        <f t="shared" ca="1" si="14"/>
        <v>0.51205714285714277</v>
      </c>
      <c r="CV16" s="39">
        <f t="shared" ca="1" si="14"/>
        <v>1.0241142857142855</v>
      </c>
      <c r="CW16" s="39">
        <f t="shared" ca="1" si="14"/>
        <v>2.0482285714285711</v>
      </c>
      <c r="CX16" s="39">
        <f t="shared" ca="1" si="14"/>
        <v>0</v>
      </c>
      <c r="CY16" s="39">
        <f t="shared" ca="1" si="14"/>
        <v>0</v>
      </c>
      <c r="CZ16" s="39">
        <f t="shared" ca="1" si="14"/>
        <v>0</v>
      </c>
      <c r="DA16" s="39">
        <f t="shared" ca="1" si="14"/>
        <v>0</v>
      </c>
      <c r="DB16" s="39">
        <f t="shared" ca="1" si="14"/>
        <v>0</v>
      </c>
    </row>
    <row r="17" spans="10:106" x14ac:dyDescent="0.15">
      <c r="K17" s="39" t="s">
        <v>79</v>
      </c>
      <c r="L17" s="39" t="s">
        <v>80</v>
      </c>
      <c r="M17" s="39" t="s">
        <v>81</v>
      </c>
      <c r="N17" s="39" t="s">
        <v>82</v>
      </c>
      <c r="O17" s="39" t="s">
        <v>83</v>
      </c>
      <c r="S17" s="39">
        <v>14</v>
      </c>
      <c r="T17" s="40">
        <f>引用信息!W36</f>
        <v>1083.4548199874998</v>
      </c>
      <c r="U17" s="40">
        <f>引用信息!X36</f>
        <v>77.991580012499995</v>
      </c>
      <c r="V17" s="40">
        <f>引用信息!Y36</f>
        <v>30.720000000000002</v>
      </c>
      <c r="W17" s="40">
        <f>引用信息!Z36</f>
        <v>6.3756000000000013</v>
      </c>
      <c r="X17" s="40">
        <f>引用信息!AA36</f>
        <v>1.458</v>
      </c>
      <c r="Y17" s="37">
        <f>IF(INT(求节点($J$4:$J$12,$I$4:$I$12,节奏总纲!AD17))&gt;$I$12,$I$12,INT(求节点($J$4:$J$12,$I$4:$I$12,节奏总纲!AD17)))</f>
        <v>4</v>
      </c>
      <c r="Z17" s="37">
        <f>IF(INT(求节点($J$4:$J$12,$I$4:$I$12,节奏总纲!AE17))&gt;$I$12,$I$12,INT(求节点($J$4:$J$12,$I$4:$I$12,节奏总纲!AE17)))</f>
        <v>4</v>
      </c>
      <c r="AA17" s="37">
        <f>IF(INT(求节点($J$4:$J$12,$I$4:$I$12,节奏总纲!AF17))&gt;$I$12,$I$12,INT(求节点($J$4:$J$12,$I$4:$I$12,节奏总纲!AF17)))</f>
        <v>4</v>
      </c>
      <c r="AB17" s="37">
        <f>IF(INT(求节点($J$4:$J$12,$I$4:$I$12,节奏总纲!AG17))&gt;$I$12,$I$12,INT(求节点($J$4:$J$12,$I$4:$I$12,节奏总纲!AG17)))</f>
        <v>5</v>
      </c>
      <c r="AC17" s="37">
        <f>IF(INT(求节点($J$4:$J$12,$I$4:$I$12,节奏总纲!AH17))&gt;$I$12,$I$12,INT(求节点($J$4:$J$12,$I$4:$I$12,节奏总纲!AH17)))</f>
        <v>6</v>
      </c>
      <c r="AD17" s="57">
        <f>('[2]功能-行军令'!F$7+'[2]功能-行军令'!F$14+24*60/'[2]功能-行军令'!$F$18)*'[2]功能-行军令'!$AJ$8/$J$30</f>
        <v>9.2000000000000011</v>
      </c>
      <c r="AE17" s="57">
        <f>('[2]功能-行军令'!G$7+'[2]功能-行军令'!G$14+24*60/'[2]功能-行军令'!$F$18)*'[2]功能-行军令'!$AJ$8/$J$30</f>
        <v>13.4</v>
      </c>
      <c r="AF17" s="57">
        <f>('[2]功能-行军令'!H$7+'[2]功能-行军令'!H$14+24*60/'[2]功能-行军令'!$F$18)*'[2]功能-行军令'!$AJ$8/$J$30</f>
        <v>18.2</v>
      </c>
      <c r="AG17" s="57">
        <f>('[2]功能-行军令'!I$7+'[2]功能-行军令'!I$14+24*60/'[2]功能-行军令'!$F$18)*'[2]功能-行军令'!$AJ$8/$J$30</f>
        <v>20.6</v>
      </c>
      <c r="AH17" s="57">
        <f>('[2]功能-行军令'!J$7+'[2]功能-行军令'!J$14+24*60/'[2]功能-行军令'!$F$18)*'[2]功能-行军令'!$AJ$8/$J$30</f>
        <v>20.6</v>
      </c>
      <c r="AL17" s="39">
        <v>14</v>
      </c>
      <c r="AM17" s="28">
        <f t="shared" ca="1" si="0"/>
        <v>97.055455300437501</v>
      </c>
      <c r="AN17" s="28">
        <f t="shared" ca="1" si="0"/>
        <v>194.08588160087501</v>
      </c>
      <c r="AO17" s="28">
        <f t="shared" ca="1" si="0"/>
        <v>388.17176320175003</v>
      </c>
      <c r="AP17" s="28">
        <f t="shared" ca="1" si="0"/>
        <v>776.34352640350005</v>
      </c>
      <c r="AQ17" s="28">
        <f t="shared" ca="1" si="0"/>
        <v>9.7569840000000028</v>
      </c>
      <c r="AR17" s="28">
        <f t="shared" ca="1" si="0"/>
        <v>2.0023200000000005</v>
      </c>
      <c r="AS17" s="28">
        <f t="shared" ca="1" si="0"/>
        <v>0</v>
      </c>
      <c r="AT17" s="28">
        <f t="shared" ca="1" si="0"/>
        <v>0</v>
      </c>
      <c r="AU17" s="28">
        <f t="shared" ca="1" si="0"/>
        <v>0</v>
      </c>
      <c r="AV17" s="28">
        <f t="shared" ca="1" si="0"/>
        <v>0</v>
      </c>
      <c r="AW17" s="28"/>
      <c r="AX17" s="28">
        <f t="shared" ca="1" si="7"/>
        <v>1467.4159305065627</v>
      </c>
      <c r="AY17" s="28"/>
      <c r="BA17" s="28"/>
      <c r="BB17" s="28"/>
      <c r="BC17" s="28"/>
      <c r="BD17" s="39">
        <v>14</v>
      </c>
      <c r="BE17" s="39">
        <f t="shared" ca="1" si="10"/>
        <v>83.064869532374999</v>
      </c>
      <c r="BF17" s="39">
        <f t="shared" ca="1" si="10"/>
        <v>166.12973906475</v>
      </c>
      <c r="BG17" s="39">
        <f t="shared" ca="1" si="10"/>
        <v>332.2594781295</v>
      </c>
      <c r="BH17" s="39">
        <f t="shared" ca="1" si="10"/>
        <v>664.51895625899999</v>
      </c>
      <c r="BI17" s="39">
        <f t="shared" ca="1" si="10"/>
        <v>0</v>
      </c>
      <c r="BJ17" s="39">
        <f t="shared" ca="1" si="10"/>
        <v>0</v>
      </c>
      <c r="BK17" s="39">
        <f t="shared" ca="1" si="10"/>
        <v>0</v>
      </c>
      <c r="BL17" s="39">
        <f t="shared" ca="1" si="10"/>
        <v>0</v>
      </c>
      <c r="BM17" s="39">
        <f t="shared" ca="1" si="10"/>
        <v>0</v>
      </c>
      <c r="BN17" s="39">
        <f t="shared" ca="1" si="10"/>
        <v>0</v>
      </c>
      <c r="BO17" s="39">
        <f t="shared" ca="1" si="11"/>
        <v>8.7090597680625006</v>
      </c>
      <c r="BP17" s="39">
        <f t="shared" ca="1" si="11"/>
        <v>17.418119536125001</v>
      </c>
      <c r="BQ17" s="39">
        <f t="shared" ca="1" si="11"/>
        <v>34.836239072250002</v>
      </c>
      <c r="BR17" s="39">
        <f t="shared" ca="1" si="11"/>
        <v>69.672478144500005</v>
      </c>
      <c r="BS17" s="39">
        <f t="shared" ca="1" si="11"/>
        <v>0</v>
      </c>
      <c r="BT17" s="39">
        <f t="shared" ca="1" si="11"/>
        <v>0</v>
      </c>
      <c r="BU17" s="39">
        <f t="shared" ca="1" si="11"/>
        <v>0</v>
      </c>
      <c r="BV17" s="39">
        <f t="shared" ca="1" si="11"/>
        <v>0</v>
      </c>
      <c r="BW17" s="39">
        <f t="shared" ca="1" si="11"/>
        <v>0</v>
      </c>
      <c r="BX17" s="39">
        <f t="shared" ca="1" si="11"/>
        <v>0</v>
      </c>
      <c r="BY17" s="39">
        <f t="shared" ca="1" si="12"/>
        <v>4.6592000000000011</v>
      </c>
      <c r="BZ17" s="39">
        <f t="shared" ca="1" si="12"/>
        <v>9.3184000000000022</v>
      </c>
      <c r="CA17" s="39">
        <f t="shared" ca="1" si="12"/>
        <v>18.636800000000004</v>
      </c>
      <c r="CB17" s="39">
        <f t="shared" ca="1" si="12"/>
        <v>37.273600000000009</v>
      </c>
      <c r="CC17" s="39">
        <f t="shared" ca="1" si="12"/>
        <v>0</v>
      </c>
      <c r="CD17" s="39">
        <f t="shared" ca="1" si="12"/>
        <v>0</v>
      </c>
      <c r="CE17" s="39">
        <f t="shared" ca="1" si="12"/>
        <v>0</v>
      </c>
      <c r="CF17" s="39">
        <f t="shared" ca="1" si="12"/>
        <v>0</v>
      </c>
      <c r="CG17" s="39">
        <f t="shared" ca="1" si="12"/>
        <v>0</v>
      </c>
      <c r="CH17" s="39">
        <f t="shared" ca="1" si="12"/>
        <v>0</v>
      </c>
      <c r="CI17" s="39">
        <f t="shared" ca="1" si="13"/>
        <v>0.54723900000000014</v>
      </c>
      <c r="CJ17" s="39">
        <f t="shared" ca="1" si="13"/>
        <v>1.0944780000000003</v>
      </c>
      <c r="CK17" s="39">
        <f t="shared" ca="1" si="13"/>
        <v>2.1889560000000006</v>
      </c>
      <c r="CL17" s="39">
        <f t="shared" ca="1" si="13"/>
        <v>4.3779120000000011</v>
      </c>
      <c r="CM17" s="39">
        <f t="shared" ca="1" si="13"/>
        <v>8.7558240000000023</v>
      </c>
      <c r="CN17" s="39">
        <f t="shared" ca="1" si="13"/>
        <v>0</v>
      </c>
      <c r="CO17" s="39">
        <f t="shared" ca="1" si="13"/>
        <v>0</v>
      </c>
      <c r="CP17" s="39">
        <f t="shared" ca="1" si="13"/>
        <v>0</v>
      </c>
      <c r="CQ17" s="39">
        <f t="shared" ca="1" si="13"/>
        <v>0</v>
      </c>
      <c r="CR17" s="39">
        <f t="shared" ca="1" si="13"/>
        <v>0</v>
      </c>
      <c r="CS17" s="39">
        <f t="shared" ca="1" si="14"/>
        <v>7.5087000000000001E-2</v>
      </c>
      <c r="CT17" s="39">
        <f t="shared" ca="1" si="14"/>
        <v>0.12514500000000003</v>
      </c>
      <c r="CU17" s="39">
        <f t="shared" ca="1" si="14"/>
        <v>0.25029000000000007</v>
      </c>
      <c r="CV17" s="39">
        <f t="shared" ca="1" si="14"/>
        <v>0.50058000000000014</v>
      </c>
      <c r="CW17" s="39">
        <f t="shared" ca="1" si="14"/>
        <v>1.0011600000000003</v>
      </c>
      <c r="CX17" s="39">
        <f t="shared" ca="1" si="14"/>
        <v>2.0023200000000005</v>
      </c>
      <c r="CY17" s="39">
        <f t="shared" ca="1" si="14"/>
        <v>0</v>
      </c>
      <c r="CZ17" s="39">
        <f t="shared" ca="1" si="14"/>
        <v>0</v>
      </c>
      <c r="DA17" s="39">
        <f t="shared" ca="1" si="14"/>
        <v>0</v>
      </c>
      <c r="DB17" s="39">
        <f t="shared" ca="1" si="14"/>
        <v>0</v>
      </c>
    </row>
    <row r="18" spans="10:106" x14ac:dyDescent="0.15">
      <c r="K18" s="39">
        <f>K4</f>
        <v>1.6390158215457884</v>
      </c>
      <c r="L18" s="39">
        <f>L4</f>
        <v>1.4136511460832426</v>
      </c>
      <c r="M18" s="39">
        <f>M4</f>
        <v>1.1545227446968533</v>
      </c>
      <c r="N18" s="39">
        <f>N4</f>
        <v>0.84605996708193598</v>
      </c>
      <c r="O18" s="39">
        <f>O4</f>
        <v>0.46810291863347719</v>
      </c>
      <c r="S18" s="39">
        <v>15</v>
      </c>
      <c r="T18" s="40">
        <f>引用信息!W37</f>
        <v>1060.8503166421874</v>
      </c>
      <c r="U18" s="40">
        <f>引用信息!X37</f>
        <v>76.342883357812497</v>
      </c>
      <c r="V18" s="40">
        <f>引用信息!Y37</f>
        <v>30.080000000000002</v>
      </c>
      <c r="W18" s="40">
        <f>引用信息!Z37</f>
        <v>6.2815500000000011</v>
      </c>
      <c r="X18" s="40">
        <f>引用信息!AA37</f>
        <v>1.4452499999999999</v>
      </c>
      <c r="Y18" s="37">
        <f>IF(INT(求节点($J$4:$J$12,$I$4:$I$12,节奏总纲!AD18))&gt;$I$12,$I$12,INT(求节点($J$4:$J$12,$I$4:$I$12,节奏总纲!AD18)))</f>
        <v>4</v>
      </c>
      <c r="Z18" s="37">
        <f>IF(INT(求节点($J$4:$J$12,$I$4:$I$12,节奏总纲!AE18))&gt;$I$12,$I$12,INT(求节点($J$4:$J$12,$I$4:$I$12,节奏总纲!AE18)))</f>
        <v>4</v>
      </c>
      <c r="AA18" s="37">
        <f>IF(INT(求节点($J$4:$J$12,$I$4:$I$12,节奏总纲!AF18))&gt;$I$12,$I$12,INT(求节点($J$4:$J$12,$I$4:$I$12,节奏总纲!AF18)))</f>
        <v>4</v>
      </c>
      <c r="AB18" s="37">
        <f>IF(INT(求节点($J$4:$J$12,$I$4:$I$12,节奏总纲!AG18))&gt;$I$12,$I$12,INT(求节点($J$4:$J$12,$I$4:$I$12,节奏总纲!AG18)))</f>
        <v>5</v>
      </c>
      <c r="AC18" s="37">
        <f>IF(INT(求节点($J$4:$J$12,$I$4:$I$12,节奏总纲!AH18))&gt;$I$12,$I$12,INT(求节点($J$4:$J$12,$I$4:$I$12,节奏总纲!AH18)))</f>
        <v>6</v>
      </c>
      <c r="AD18" s="57">
        <f>('[2]功能-行军令'!F$7+'[2]功能-行军令'!F$14+24*60/'[2]功能-行军令'!$F$18)*'[2]功能-行军令'!$AJ$8/$J$30</f>
        <v>9.2000000000000011</v>
      </c>
      <c r="AE18" s="57">
        <f>('[2]功能-行军令'!G$7+'[2]功能-行军令'!G$14+24*60/'[2]功能-行军令'!$F$18)*'[2]功能-行军令'!$AJ$8/$J$30</f>
        <v>13.4</v>
      </c>
      <c r="AF18" s="57">
        <f>('[2]功能-行军令'!H$7+'[2]功能-行军令'!H$14+24*60/'[2]功能-行军令'!$F$18)*'[2]功能-行军令'!$AJ$8/$J$30</f>
        <v>18.2</v>
      </c>
      <c r="AG18" s="57">
        <f>('[2]功能-行军令'!I$7+'[2]功能-行军令'!I$14+24*60/'[2]功能-行军令'!$F$18)*'[2]功能-行军令'!$AJ$8/$J$30</f>
        <v>20.6</v>
      </c>
      <c r="AH18" s="57">
        <f>('[2]功能-行军令'!J$7+'[2]功能-行军令'!J$14+24*60/'[2]功能-行军令'!$F$18)*'[2]功能-行军令'!$AJ$8/$J$30</f>
        <v>20.6</v>
      </c>
      <c r="AL18" s="39">
        <v>15</v>
      </c>
      <c r="AM18" s="28">
        <f t="shared" ca="1" si="0"/>
        <v>95.032543000856776</v>
      </c>
      <c r="AN18" s="28">
        <f t="shared" ca="1" si="0"/>
        <v>190.04027587671354</v>
      </c>
      <c r="AO18" s="28">
        <f t="shared" ca="1" si="0"/>
        <v>380.08055175342707</v>
      </c>
      <c r="AP18" s="28">
        <f t="shared" ca="1" si="0"/>
        <v>760.16110350685415</v>
      </c>
      <c r="AQ18" s="28">
        <f t="shared" ca="1" si="0"/>
        <v>9.6190670000000011</v>
      </c>
      <c r="AR18" s="28">
        <f t="shared" ca="1" si="0"/>
        <v>1.9848099999999997</v>
      </c>
      <c r="AS18" s="28">
        <f t="shared" ca="1" si="0"/>
        <v>0</v>
      </c>
      <c r="AT18" s="28">
        <f t="shared" ca="1" si="0"/>
        <v>0</v>
      </c>
      <c r="AU18" s="28">
        <f t="shared" ca="1" si="0"/>
        <v>0</v>
      </c>
      <c r="AV18" s="28">
        <f t="shared" ca="1" si="0"/>
        <v>0</v>
      </c>
      <c r="AW18" s="28"/>
      <c r="AX18" s="28">
        <f t="shared" ca="1" si="7"/>
        <v>1436.9183511378515</v>
      </c>
      <c r="AY18" s="28"/>
      <c r="BA18" s="28"/>
      <c r="BB18" s="28"/>
      <c r="BC18" s="28"/>
      <c r="BD18" s="39">
        <v>15</v>
      </c>
      <c r="BE18" s="39">
        <f t="shared" ca="1" si="10"/>
        <v>81.331857609234376</v>
      </c>
      <c r="BF18" s="39">
        <f t="shared" ca="1" si="10"/>
        <v>162.66371521846875</v>
      </c>
      <c r="BG18" s="39">
        <f t="shared" ca="1" si="10"/>
        <v>325.3274304369375</v>
      </c>
      <c r="BH18" s="39">
        <f t="shared" ca="1" si="10"/>
        <v>650.65486087387501</v>
      </c>
      <c r="BI18" s="39">
        <f t="shared" ca="1" si="10"/>
        <v>0</v>
      </c>
      <c r="BJ18" s="39">
        <f t="shared" ca="1" si="10"/>
        <v>0</v>
      </c>
      <c r="BK18" s="39">
        <f t="shared" ca="1" si="10"/>
        <v>0</v>
      </c>
      <c r="BL18" s="39">
        <f t="shared" ca="1" si="10"/>
        <v>0</v>
      </c>
      <c r="BM18" s="39">
        <f t="shared" ca="1" si="10"/>
        <v>0</v>
      </c>
      <c r="BN18" s="39">
        <f t="shared" ca="1" si="10"/>
        <v>0</v>
      </c>
      <c r="BO18" s="39">
        <f t="shared" ca="1" si="11"/>
        <v>8.5249553082890621</v>
      </c>
      <c r="BP18" s="39">
        <f t="shared" ca="1" si="11"/>
        <v>17.049910616578124</v>
      </c>
      <c r="BQ18" s="39">
        <f t="shared" ca="1" si="11"/>
        <v>34.099821233156248</v>
      </c>
      <c r="BR18" s="39">
        <f t="shared" ca="1" si="11"/>
        <v>68.199642466312497</v>
      </c>
      <c r="BS18" s="39">
        <f t="shared" ca="1" si="11"/>
        <v>0</v>
      </c>
      <c r="BT18" s="39">
        <f t="shared" ca="1" si="11"/>
        <v>0</v>
      </c>
      <c r="BU18" s="39">
        <f t="shared" ca="1" si="11"/>
        <v>0</v>
      </c>
      <c r="BV18" s="39">
        <f t="shared" ca="1" si="11"/>
        <v>0</v>
      </c>
      <c r="BW18" s="39">
        <f t="shared" ca="1" si="11"/>
        <v>0</v>
      </c>
      <c r="BX18" s="39">
        <f t="shared" ca="1" si="11"/>
        <v>0</v>
      </c>
      <c r="BY18" s="39">
        <f t="shared" ca="1" si="12"/>
        <v>4.5621333333333336</v>
      </c>
      <c r="BZ18" s="39">
        <f t="shared" ca="1" si="12"/>
        <v>9.1242666666666672</v>
      </c>
      <c r="CA18" s="39">
        <f t="shared" ca="1" si="12"/>
        <v>18.248533333333334</v>
      </c>
      <c r="CB18" s="39">
        <f t="shared" ca="1" si="12"/>
        <v>36.497066666666669</v>
      </c>
      <c r="CC18" s="39">
        <f t="shared" ca="1" si="12"/>
        <v>0</v>
      </c>
      <c r="CD18" s="39">
        <f t="shared" ca="1" si="12"/>
        <v>0</v>
      </c>
      <c r="CE18" s="39">
        <f t="shared" ca="1" si="12"/>
        <v>0</v>
      </c>
      <c r="CF18" s="39">
        <f t="shared" ca="1" si="12"/>
        <v>0</v>
      </c>
      <c r="CG18" s="39">
        <f t="shared" ca="1" si="12"/>
        <v>0</v>
      </c>
      <c r="CH18" s="39">
        <f t="shared" ca="1" si="12"/>
        <v>0</v>
      </c>
      <c r="CI18" s="39">
        <f t="shared" ca="1" si="13"/>
        <v>0.53916637500000009</v>
      </c>
      <c r="CJ18" s="39">
        <f t="shared" ca="1" si="13"/>
        <v>1.0783327500000002</v>
      </c>
      <c r="CK18" s="39">
        <f t="shared" ca="1" si="13"/>
        <v>2.1566655000000003</v>
      </c>
      <c r="CL18" s="39">
        <f t="shared" ca="1" si="13"/>
        <v>4.3133310000000007</v>
      </c>
      <c r="CM18" s="39">
        <f t="shared" ca="1" si="13"/>
        <v>8.6266620000000014</v>
      </c>
      <c r="CN18" s="39">
        <f t="shared" ca="1" si="13"/>
        <v>0</v>
      </c>
      <c r="CO18" s="39">
        <f t="shared" ca="1" si="13"/>
        <v>0</v>
      </c>
      <c r="CP18" s="39">
        <f t="shared" ca="1" si="13"/>
        <v>0</v>
      </c>
      <c r="CQ18" s="39">
        <f t="shared" ca="1" si="13"/>
        <v>0</v>
      </c>
      <c r="CR18" s="39">
        <f t="shared" ca="1" si="13"/>
        <v>0</v>
      </c>
      <c r="CS18" s="39">
        <f t="shared" ca="1" si="14"/>
        <v>7.4430374999999993E-2</v>
      </c>
      <c r="CT18" s="39">
        <f t="shared" ca="1" si="14"/>
        <v>0.12405062499999998</v>
      </c>
      <c r="CU18" s="39">
        <f t="shared" ca="1" si="14"/>
        <v>0.24810124999999997</v>
      </c>
      <c r="CV18" s="39">
        <f t="shared" ca="1" si="14"/>
        <v>0.49620249999999994</v>
      </c>
      <c r="CW18" s="39">
        <f t="shared" ca="1" si="14"/>
        <v>0.99240499999999987</v>
      </c>
      <c r="CX18" s="39">
        <f t="shared" ca="1" si="14"/>
        <v>1.9848099999999997</v>
      </c>
      <c r="CY18" s="39">
        <f t="shared" ca="1" si="14"/>
        <v>0</v>
      </c>
      <c r="CZ18" s="39">
        <f t="shared" ca="1" si="14"/>
        <v>0</v>
      </c>
      <c r="DA18" s="39">
        <f t="shared" ca="1" si="14"/>
        <v>0</v>
      </c>
      <c r="DB18" s="39">
        <f t="shared" ca="1" si="14"/>
        <v>0</v>
      </c>
    </row>
    <row r="19" spans="10:106" x14ac:dyDescent="0.15">
      <c r="K19" s="39">
        <f>K5-K4</f>
        <v>1.9557775984423511</v>
      </c>
      <c r="L19" s="39">
        <f>L5-L4</f>
        <v>1.7105838152284494</v>
      </c>
      <c r="M19" s="39">
        <f>M5-M4</f>
        <v>1.4204277820406512</v>
      </c>
      <c r="N19" s="39">
        <f>N5-N4</f>
        <v>1.0616969009057695</v>
      </c>
      <c r="O19" s="39">
        <f>O5-O4</f>
        <v>0.60062916512899667</v>
      </c>
      <c r="S19" s="39">
        <v>16</v>
      </c>
      <c r="T19" s="40">
        <f>引用信息!W38</f>
        <v>1038.2471974640625</v>
      </c>
      <c r="U19" s="40">
        <f>引用信息!X38</f>
        <v>74.695202535937497</v>
      </c>
      <c r="V19" s="40">
        <f>引用信息!Y38</f>
        <v>29.44</v>
      </c>
      <c r="W19" s="40">
        <f>引用信息!Z38</f>
        <v>6.1858500000000012</v>
      </c>
      <c r="X19" s="40">
        <f>引用信息!AA38</f>
        <v>1.4317499999999999</v>
      </c>
      <c r="Y19" s="37">
        <f>IF(INT(求节点($J$4:$J$12,$I$4:$I$12,节奏总纲!AD19))&gt;$I$12,$I$12,INT(求节点($J$4:$J$12,$I$4:$I$12,节奏总纲!AD19)))</f>
        <v>4</v>
      </c>
      <c r="Z19" s="37">
        <f>IF(INT(求节点($J$4:$J$12,$I$4:$I$12,节奏总纲!AE19))&gt;$I$12,$I$12,INT(求节点($J$4:$J$12,$I$4:$I$12,节奏总纲!AE19)))</f>
        <v>4</v>
      </c>
      <c r="AA19" s="37">
        <f>IF(INT(求节点($J$4:$J$12,$I$4:$I$12,节奏总纲!AF19))&gt;$I$12,$I$12,INT(求节点($J$4:$J$12,$I$4:$I$12,节奏总纲!AF19)))</f>
        <v>4</v>
      </c>
      <c r="AB19" s="37">
        <f>IF(INT(求节点($J$4:$J$12,$I$4:$I$12,节奏总纲!AG19))&gt;$I$12,$I$12,INT(求节点($J$4:$J$12,$I$4:$I$12,节奏总纲!AG19)))</f>
        <v>5</v>
      </c>
      <c r="AC19" s="37">
        <f>IF(INT(求节点($J$4:$J$12,$I$4:$I$12,节奏总纲!AH19))&gt;$I$12,$I$12,INT(求节点($J$4:$J$12,$I$4:$I$12,节奏总纲!AH19)))</f>
        <v>6</v>
      </c>
      <c r="AD19" s="57">
        <f>('[2]功能-行军令'!F$7+'[2]功能-行军令'!F$14+24*60/'[2]功能-行军令'!$F$18)*'[2]功能-行军令'!$AJ$8/$J$30</f>
        <v>9.2000000000000011</v>
      </c>
      <c r="AE19" s="57">
        <f>('[2]功能-行军令'!G$7+'[2]功能-行军令'!G$14+24*60/'[2]功能-行军令'!$F$18)*'[2]功能-行军令'!$AJ$8/$J$30</f>
        <v>13.4</v>
      </c>
      <c r="AF19" s="57">
        <f>('[2]功能-行军令'!H$7+'[2]功能-行军令'!H$14+24*60/'[2]功能-行军令'!$F$18)*'[2]功能-行军令'!$AJ$8/$J$30</f>
        <v>18.2</v>
      </c>
      <c r="AG19" s="57">
        <f>('[2]功能-行军令'!I$7+'[2]功能-行军令'!I$14+24*60/'[2]功能-行军令'!$F$18)*'[2]功能-行军令'!$AJ$8/$J$30</f>
        <v>20.6</v>
      </c>
      <c r="AH19" s="57">
        <f>('[2]功能-行军令'!J$7+'[2]功能-行军令'!J$14+24*60/'[2]功能-行军令'!$F$18)*'[2]功能-行军令'!$AJ$8/$J$30</f>
        <v>20.6</v>
      </c>
      <c r="AL19" s="39">
        <v>16</v>
      </c>
      <c r="AM19" s="28">
        <f t="shared" ca="1" si="0"/>
        <v>93.009670005424496</v>
      </c>
      <c r="AN19" s="28">
        <f t="shared" ca="1" si="0"/>
        <v>185.99476163584899</v>
      </c>
      <c r="AO19" s="28">
        <f t="shared" ca="1" si="0"/>
        <v>371.98952327169798</v>
      </c>
      <c r="AP19" s="28">
        <f t="shared" ca="1" si="0"/>
        <v>743.97904654339595</v>
      </c>
      <c r="AQ19" s="28">
        <f t="shared" ca="1" si="0"/>
        <v>9.4783690000000025</v>
      </c>
      <c r="AR19" s="28">
        <f t="shared" ca="1" si="0"/>
        <v>1.96627</v>
      </c>
      <c r="AS19" s="28">
        <f t="shared" ca="1" si="0"/>
        <v>0</v>
      </c>
      <c r="AT19" s="28">
        <f t="shared" ca="1" si="0"/>
        <v>0</v>
      </c>
      <c r="AU19" s="28">
        <f t="shared" ca="1" si="0"/>
        <v>0</v>
      </c>
      <c r="AV19" s="28">
        <f t="shared" ca="1" si="0"/>
        <v>0</v>
      </c>
      <c r="AW19" s="28"/>
      <c r="AX19" s="28">
        <f t="shared" ca="1" si="7"/>
        <v>1406.4176404563673</v>
      </c>
      <c r="AY19" s="28"/>
      <c r="BA19" s="28"/>
      <c r="BB19" s="28"/>
      <c r="BC19" s="28"/>
      <c r="BD19" s="39">
        <v>16</v>
      </c>
      <c r="BE19" s="39">
        <f t="shared" ca="1" si="10"/>
        <v>79.598951805578139</v>
      </c>
      <c r="BF19" s="39">
        <f t="shared" ca="1" si="10"/>
        <v>159.19790361115628</v>
      </c>
      <c r="BG19" s="39">
        <f t="shared" ca="1" si="10"/>
        <v>318.39580722231256</v>
      </c>
      <c r="BH19" s="39">
        <f t="shared" ca="1" si="10"/>
        <v>636.79161444462511</v>
      </c>
      <c r="BI19" s="39">
        <f t="shared" ca="1" si="10"/>
        <v>0</v>
      </c>
      <c r="BJ19" s="39">
        <f t="shared" ca="1" si="10"/>
        <v>0</v>
      </c>
      <c r="BK19" s="39">
        <f t="shared" ca="1" si="10"/>
        <v>0</v>
      </c>
      <c r="BL19" s="39">
        <f t="shared" ca="1" si="10"/>
        <v>0</v>
      </c>
      <c r="BM19" s="39">
        <f t="shared" ca="1" si="10"/>
        <v>0</v>
      </c>
      <c r="BN19" s="39">
        <f t="shared" ca="1" si="10"/>
        <v>0</v>
      </c>
      <c r="BO19" s="39">
        <f t="shared" ca="1" si="11"/>
        <v>8.3409642831796873</v>
      </c>
      <c r="BP19" s="39">
        <f t="shared" ca="1" si="11"/>
        <v>16.681928566359375</v>
      </c>
      <c r="BQ19" s="39">
        <f t="shared" ca="1" si="11"/>
        <v>33.363857132718749</v>
      </c>
      <c r="BR19" s="39">
        <f t="shared" ca="1" si="11"/>
        <v>66.727714265437498</v>
      </c>
      <c r="BS19" s="39">
        <f t="shared" ca="1" si="11"/>
        <v>0</v>
      </c>
      <c r="BT19" s="39">
        <f t="shared" ca="1" si="11"/>
        <v>0</v>
      </c>
      <c r="BU19" s="39">
        <f t="shared" ca="1" si="11"/>
        <v>0</v>
      </c>
      <c r="BV19" s="39">
        <f t="shared" ca="1" si="11"/>
        <v>0</v>
      </c>
      <c r="BW19" s="39">
        <f t="shared" ca="1" si="11"/>
        <v>0</v>
      </c>
      <c r="BX19" s="39">
        <f t="shared" ca="1" si="11"/>
        <v>0</v>
      </c>
      <c r="BY19" s="39">
        <f t="shared" ca="1" si="12"/>
        <v>4.465066666666667</v>
      </c>
      <c r="BZ19" s="39">
        <f t="shared" ca="1" si="12"/>
        <v>8.9301333333333339</v>
      </c>
      <c r="CA19" s="39">
        <f t="shared" ca="1" si="12"/>
        <v>17.860266666666668</v>
      </c>
      <c r="CB19" s="39">
        <f t="shared" ca="1" si="12"/>
        <v>35.720533333333336</v>
      </c>
      <c r="CC19" s="39">
        <f t="shared" ca="1" si="12"/>
        <v>0</v>
      </c>
      <c r="CD19" s="39">
        <f t="shared" ca="1" si="12"/>
        <v>0</v>
      </c>
      <c r="CE19" s="39">
        <f t="shared" ca="1" si="12"/>
        <v>0</v>
      </c>
      <c r="CF19" s="39">
        <f t="shared" ca="1" si="12"/>
        <v>0</v>
      </c>
      <c r="CG19" s="39">
        <f t="shared" ca="1" si="12"/>
        <v>0</v>
      </c>
      <c r="CH19" s="39">
        <f t="shared" ca="1" si="12"/>
        <v>0</v>
      </c>
      <c r="CI19" s="39">
        <f t="shared" ca="1" si="13"/>
        <v>0.53095212500000011</v>
      </c>
      <c r="CJ19" s="39">
        <f t="shared" ca="1" si="13"/>
        <v>1.0619042500000002</v>
      </c>
      <c r="CK19" s="39">
        <f t="shared" ca="1" si="13"/>
        <v>2.1238085000000004</v>
      </c>
      <c r="CL19" s="39">
        <f t="shared" ca="1" si="13"/>
        <v>4.2476170000000009</v>
      </c>
      <c r="CM19" s="39">
        <f t="shared" ca="1" si="13"/>
        <v>8.4952340000000017</v>
      </c>
      <c r="CN19" s="39">
        <f t="shared" ca="1" si="13"/>
        <v>0</v>
      </c>
      <c r="CO19" s="39">
        <f t="shared" ca="1" si="13"/>
        <v>0</v>
      </c>
      <c r="CP19" s="39">
        <f t="shared" ca="1" si="13"/>
        <v>0</v>
      </c>
      <c r="CQ19" s="39">
        <f t="shared" ca="1" si="13"/>
        <v>0</v>
      </c>
      <c r="CR19" s="39">
        <f t="shared" ca="1" si="13"/>
        <v>0</v>
      </c>
      <c r="CS19" s="39">
        <f t="shared" ca="1" si="14"/>
        <v>7.3735124999999985E-2</v>
      </c>
      <c r="CT19" s="39">
        <f t="shared" ca="1" si="14"/>
        <v>0.122891875</v>
      </c>
      <c r="CU19" s="39">
        <f t="shared" ca="1" si="14"/>
        <v>0.24578375</v>
      </c>
      <c r="CV19" s="39">
        <f t="shared" ca="1" si="14"/>
        <v>0.49156749999999999</v>
      </c>
      <c r="CW19" s="39">
        <f t="shared" ca="1" si="14"/>
        <v>0.98313499999999998</v>
      </c>
      <c r="CX19" s="39">
        <f t="shared" ca="1" si="14"/>
        <v>1.96627</v>
      </c>
      <c r="CY19" s="39">
        <f t="shared" ca="1" si="14"/>
        <v>0</v>
      </c>
      <c r="CZ19" s="39">
        <f t="shared" ca="1" si="14"/>
        <v>0</v>
      </c>
      <c r="DA19" s="39">
        <f t="shared" ca="1" si="14"/>
        <v>0</v>
      </c>
      <c r="DB19" s="39">
        <f t="shared" ca="1" si="14"/>
        <v>0</v>
      </c>
    </row>
    <row r="20" spans="10:106" x14ac:dyDescent="0.15">
      <c r="K20" s="39">
        <f t="shared" ref="K20:O23" si="15">K6-K5</f>
        <v>3.4052065800118605</v>
      </c>
      <c r="L20" s="39">
        <f t="shared" si="15"/>
        <v>2.9783650386883078</v>
      </c>
      <c r="M20" s="39">
        <f t="shared" si="15"/>
        <v>2.4671494732624959</v>
      </c>
      <c r="N20" s="39">
        <f t="shared" si="15"/>
        <v>1.8351431320122942</v>
      </c>
      <c r="O20" s="39">
        <f t="shared" si="15"/>
        <v>1.0319679162375259</v>
      </c>
      <c r="S20" s="39">
        <v>17</v>
      </c>
      <c r="T20" s="40">
        <f>引用信息!W39</f>
        <v>1015.645462453125</v>
      </c>
      <c r="U20" s="40">
        <f>引用信息!X39</f>
        <v>73.048537546875011</v>
      </c>
      <c r="V20" s="40">
        <f>引用信息!Y39</f>
        <v>28.8</v>
      </c>
      <c r="W20" s="40">
        <f>引用信息!Z39</f>
        <v>6.0885000000000016</v>
      </c>
      <c r="X20" s="40">
        <f>引用信息!AA39</f>
        <v>1.4174999999999998</v>
      </c>
      <c r="Y20" s="37">
        <f>IF(INT(求节点($J$4:$J$12,$I$4:$I$12,节奏总纲!AD20))&gt;$I$12,$I$12,INT(求节点($J$4:$J$12,$I$4:$I$12,节奏总纲!AD20)))</f>
        <v>4</v>
      </c>
      <c r="Z20" s="37">
        <f>IF(INT(求节点($J$4:$J$12,$I$4:$I$12,节奏总纲!AE20))&gt;$I$12,$I$12,INT(求节点($J$4:$J$12,$I$4:$I$12,节奏总纲!AE20)))</f>
        <v>4</v>
      </c>
      <c r="AA20" s="37">
        <f>IF(INT(求节点($J$4:$J$12,$I$4:$I$12,节奏总纲!AF20))&gt;$I$12,$I$12,INT(求节点($J$4:$J$12,$I$4:$I$12,节奏总纲!AF20)))</f>
        <v>4</v>
      </c>
      <c r="AB20" s="37">
        <f>IF(INT(求节点($J$4:$J$12,$I$4:$I$12,节奏总纲!AG20))&gt;$I$12,$I$12,INT(求节点($J$4:$J$12,$I$4:$I$12,节奏总纲!AG20)))</f>
        <v>5</v>
      </c>
      <c r="AC20" s="37">
        <f>IF(INT(求节点($J$4:$J$12,$I$4:$I$12,节奏总纲!AH20))&gt;$I$12,$I$12,INT(求节点($J$4:$J$12,$I$4:$I$12,节奏总纲!AH20)))</f>
        <v>6</v>
      </c>
      <c r="AD20" s="57">
        <f>('[2]功能-行军令'!F$7+'[2]功能-行军令'!F$14+24*60/'[2]功能-行军令'!$F$18)*'[2]功能-行军令'!$AJ$8/$J$30</f>
        <v>9.2000000000000011</v>
      </c>
      <c r="AE20" s="57">
        <f>('[2]功能-行军令'!G$7+'[2]功能-行军令'!G$14+24*60/'[2]功能-行军令'!$F$18)*'[2]功能-行军令'!$AJ$8/$J$30</f>
        <v>13.4</v>
      </c>
      <c r="AF20" s="57">
        <f>('[2]功能-行军令'!H$7+'[2]功能-行军令'!H$14+24*60/'[2]功能-行军令'!$F$18)*'[2]功能-行军令'!$AJ$8/$J$30</f>
        <v>18.2</v>
      </c>
      <c r="AG20" s="57">
        <f>('[2]功能-行军令'!I$7+'[2]功能-行军令'!I$14+24*60/'[2]功能-行军令'!$F$18)*'[2]功能-行军令'!$AJ$8/$J$30</f>
        <v>20.6</v>
      </c>
      <c r="AH20" s="57">
        <f>('[2]功能-行军令'!J$7+'[2]功能-行军令'!J$14+24*60/'[2]功能-行军令'!$F$18)*'[2]功能-行军令'!$AJ$8/$J$30</f>
        <v>20.6</v>
      </c>
      <c r="AL20" s="39">
        <v>17</v>
      </c>
      <c r="AM20" s="28">
        <f t="shared" ref="AM20:AV35" ca="1" si="16">SUMIF($BE$3:$DB$3,AM$3,$BE20:$DB20)</f>
        <v>90.986836314140646</v>
      </c>
      <c r="AN20" s="28">
        <f t="shared" ca="1" si="16"/>
        <v>181.94933887828128</v>
      </c>
      <c r="AO20" s="28">
        <f t="shared" ca="1" si="16"/>
        <v>363.89867775656256</v>
      </c>
      <c r="AP20" s="28">
        <f t="shared" ca="1" si="16"/>
        <v>727.79735551312513</v>
      </c>
      <c r="AQ20" s="28">
        <f t="shared" ca="1" si="16"/>
        <v>9.3348900000000032</v>
      </c>
      <c r="AR20" s="28">
        <f t="shared" ca="1" si="16"/>
        <v>1.9466999999999999</v>
      </c>
      <c r="AS20" s="28">
        <f t="shared" ca="1" si="16"/>
        <v>0</v>
      </c>
      <c r="AT20" s="28">
        <f t="shared" ca="1" si="16"/>
        <v>0</v>
      </c>
      <c r="AU20" s="28">
        <f t="shared" ca="1" si="16"/>
        <v>0</v>
      </c>
      <c r="AV20" s="28">
        <f t="shared" ca="1" si="16"/>
        <v>0</v>
      </c>
      <c r="AW20" s="28"/>
      <c r="AX20" s="28">
        <f t="shared" ca="1" si="7"/>
        <v>1375.9137984621098</v>
      </c>
      <c r="AY20" s="28"/>
      <c r="BA20" s="28"/>
      <c r="BB20" s="28"/>
      <c r="BC20" s="28"/>
      <c r="BD20" s="39">
        <v>17</v>
      </c>
      <c r="BE20" s="39">
        <f t="shared" ca="1" si="10"/>
        <v>77.866152121406259</v>
      </c>
      <c r="BF20" s="39">
        <f t="shared" ca="1" si="10"/>
        <v>155.73230424281252</v>
      </c>
      <c r="BG20" s="39">
        <f t="shared" ca="1" si="10"/>
        <v>311.46460848562504</v>
      </c>
      <c r="BH20" s="39">
        <f t="shared" ca="1" si="10"/>
        <v>622.92921697125007</v>
      </c>
      <c r="BI20" s="39">
        <f t="shared" ca="1" si="10"/>
        <v>0</v>
      </c>
      <c r="BJ20" s="39">
        <f t="shared" ca="1" si="10"/>
        <v>0</v>
      </c>
      <c r="BK20" s="39">
        <f t="shared" ca="1" si="10"/>
        <v>0</v>
      </c>
      <c r="BL20" s="39">
        <f t="shared" ca="1" si="10"/>
        <v>0</v>
      </c>
      <c r="BM20" s="39">
        <f t="shared" ca="1" si="10"/>
        <v>0</v>
      </c>
      <c r="BN20" s="39">
        <f t="shared" ca="1" si="10"/>
        <v>0</v>
      </c>
      <c r="BO20" s="39">
        <f t="shared" ca="1" si="11"/>
        <v>8.1570866927343761</v>
      </c>
      <c r="BP20" s="39">
        <f t="shared" ca="1" si="11"/>
        <v>16.314173385468752</v>
      </c>
      <c r="BQ20" s="39">
        <f t="shared" ca="1" si="11"/>
        <v>32.628346770937505</v>
      </c>
      <c r="BR20" s="39">
        <f t="shared" ca="1" si="11"/>
        <v>65.256693541875009</v>
      </c>
      <c r="BS20" s="39">
        <f t="shared" ca="1" si="11"/>
        <v>0</v>
      </c>
      <c r="BT20" s="39">
        <f t="shared" ca="1" si="11"/>
        <v>0</v>
      </c>
      <c r="BU20" s="39">
        <f t="shared" ca="1" si="11"/>
        <v>0</v>
      </c>
      <c r="BV20" s="39">
        <f t="shared" ca="1" si="11"/>
        <v>0</v>
      </c>
      <c r="BW20" s="39">
        <f t="shared" ca="1" si="11"/>
        <v>0</v>
      </c>
      <c r="BX20" s="39">
        <f t="shared" ca="1" si="11"/>
        <v>0</v>
      </c>
      <c r="BY20" s="39">
        <f t="shared" ca="1" si="12"/>
        <v>4.3680000000000003</v>
      </c>
      <c r="BZ20" s="39">
        <f t="shared" ca="1" si="12"/>
        <v>8.7360000000000007</v>
      </c>
      <c r="CA20" s="39">
        <f t="shared" ca="1" si="12"/>
        <v>17.472000000000001</v>
      </c>
      <c r="CB20" s="39">
        <f t="shared" ca="1" si="12"/>
        <v>34.944000000000003</v>
      </c>
      <c r="CC20" s="39">
        <f t="shared" ca="1" si="12"/>
        <v>0</v>
      </c>
      <c r="CD20" s="39">
        <f t="shared" ca="1" si="12"/>
        <v>0</v>
      </c>
      <c r="CE20" s="39">
        <f t="shared" ca="1" si="12"/>
        <v>0</v>
      </c>
      <c r="CF20" s="39">
        <f t="shared" ca="1" si="12"/>
        <v>0</v>
      </c>
      <c r="CG20" s="39">
        <f t="shared" ca="1" si="12"/>
        <v>0</v>
      </c>
      <c r="CH20" s="39">
        <f t="shared" ca="1" si="12"/>
        <v>0</v>
      </c>
      <c r="CI20" s="39">
        <f t="shared" ca="1" si="13"/>
        <v>0.52259625000000021</v>
      </c>
      <c r="CJ20" s="39">
        <f t="shared" ca="1" si="13"/>
        <v>1.0451925000000004</v>
      </c>
      <c r="CK20" s="39">
        <f t="shared" ca="1" si="13"/>
        <v>2.0903850000000008</v>
      </c>
      <c r="CL20" s="39">
        <f t="shared" ca="1" si="13"/>
        <v>4.1807700000000017</v>
      </c>
      <c r="CM20" s="39">
        <f t="shared" ca="1" si="13"/>
        <v>8.3615400000000033</v>
      </c>
      <c r="CN20" s="39">
        <f t="shared" ca="1" si="13"/>
        <v>0</v>
      </c>
      <c r="CO20" s="39">
        <f t="shared" ca="1" si="13"/>
        <v>0</v>
      </c>
      <c r="CP20" s="39">
        <f t="shared" ca="1" si="13"/>
        <v>0</v>
      </c>
      <c r="CQ20" s="39">
        <f t="shared" ca="1" si="13"/>
        <v>0</v>
      </c>
      <c r="CR20" s="39">
        <f t="shared" ca="1" si="13"/>
        <v>0</v>
      </c>
      <c r="CS20" s="39">
        <f t="shared" ca="1" si="14"/>
        <v>7.300124999999999E-2</v>
      </c>
      <c r="CT20" s="39">
        <f t="shared" ca="1" si="14"/>
        <v>0.12166874999999999</v>
      </c>
      <c r="CU20" s="39">
        <f t="shared" ca="1" si="14"/>
        <v>0.24333749999999998</v>
      </c>
      <c r="CV20" s="39">
        <f t="shared" ca="1" si="14"/>
        <v>0.48667499999999997</v>
      </c>
      <c r="CW20" s="39">
        <f t="shared" ca="1" si="14"/>
        <v>0.97334999999999994</v>
      </c>
      <c r="CX20" s="39">
        <f t="shared" ca="1" si="14"/>
        <v>1.9466999999999999</v>
      </c>
      <c r="CY20" s="39">
        <f t="shared" ca="1" si="14"/>
        <v>0</v>
      </c>
      <c r="CZ20" s="39">
        <f t="shared" ca="1" si="14"/>
        <v>0</v>
      </c>
      <c r="DA20" s="39">
        <f t="shared" ca="1" si="14"/>
        <v>0</v>
      </c>
      <c r="DB20" s="39">
        <f t="shared" ca="1" si="14"/>
        <v>0</v>
      </c>
    </row>
    <row r="21" spans="10:106" x14ac:dyDescent="0.15">
      <c r="K21" s="39">
        <f t="shared" si="15"/>
        <v>5.9288090127379842</v>
      </c>
      <c r="L21" s="39">
        <f t="shared" si="15"/>
        <v>5.1894217917253558</v>
      </c>
      <c r="M21" s="39">
        <f t="shared" si="15"/>
        <v>4.276985536381539</v>
      </c>
      <c r="N21" s="39">
        <f t="shared" si="15"/>
        <v>3.1533267273944405</v>
      </c>
      <c r="O21" s="39">
        <f t="shared" si="15"/>
        <v>1.7701854184137527</v>
      </c>
      <c r="S21" s="39">
        <v>18</v>
      </c>
      <c r="T21" s="40">
        <f>引用信息!W40</f>
        <v>993.045111609375</v>
      </c>
      <c r="U21" s="40">
        <f>引用信息!X40</f>
        <v>71.402888390624994</v>
      </c>
      <c r="V21" s="40">
        <f>引用信息!Y40</f>
        <v>28.16</v>
      </c>
      <c r="W21" s="40">
        <f>引用信息!Z40</f>
        <v>5.9895000000000014</v>
      </c>
      <c r="X21" s="40">
        <f>引用信息!AA40</f>
        <v>1.4024999999999999</v>
      </c>
      <c r="Y21" s="37">
        <f>IF(INT(求节点($J$4:$J$12,$I$4:$I$12,节奏总纲!AD21))&gt;$I$12,$I$12,INT(求节点($J$4:$J$12,$I$4:$I$12,节奏总纲!AD21)))</f>
        <v>4</v>
      </c>
      <c r="Z21" s="37">
        <f>IF(INT(求节点($J$4:$J$12,$I$4:$I$12,节奏总纲!AE21))&gt;$I$12,$I$12,INT(求节点($J$4:$J$12,$I$4:$I$12,节奏总纲!AE21)))</f>
        <v>4</v>
      </c>
      <c r="AA21" s="37">
        <f>IF(INT(求节点($J$4:$J$12,$I$4:$I$12,节奏总纲!AF21))&gt;$I$12,$I$12,INT(求节点($J$4:$J$12,$I$4:$I$12,节奏总纲!AF21)))</f>
        <v>5</v>
      </c>
      <c r="AB21" s="37">
        <f>IF(INT(求节点($J$4:$J$12,$I$4:$I$12,节奏总纲!AG21))&gt;$I$12,$I$12,INT(求节点($J$4:$J$12,$I$4:$I$12,节奏总纲!AG21)))</f>
        <v>5</v>
      </c>
      <c r="AC21" s="37">
        <f>IF(INT(求节点($J$4:$J$12,$I$4:$I$12,节奏总纲!AH21))&gt;$I$12,$I$12,INT(求节点($J$4:$J$12,$I$4:$I$12,节奏总纲!AH21)))</f>
        <v>6</v>
      </c>
      <c r="AD21" s="57">
        <f>('[2]功能-行军令'!F$7+'[2]功能-行军令'!F$14+24*60/'[2]功能-行军令'!$F$18)*'[2]功能-行军令'!$AJ$8/$J$30</f>
        <v>9.2000000000000011</v>
      </c>
      <c r="AE21" s="57">
        <f>('[2]功能-行军令'!G$7+'[2]功能-行军令'!G$14+24*60/'[2]功能-行军令'!$F$18)*'[2]功能-行军令'!$AJ$8/$J$30</f>
        <v>13.4</v>
      </c>
      <c r="AF21" s="57">
        <f>('[2]功能-行军令'!H$7+'[2]功能-行军令'!H$14+24*60/'[2]功能-行军令'!$F$18)*'[2]功能-行军令'!$AJ$8/$J$30</f>
        <v>18.2</v>
      </c>
      <c r="AG21" s="57">
        <f>('[2]功能-行军令'!I$7+'[2]功能-行军令'!I$14+24*60/'[2]功能-行军令'!$F$18)*'[2]功能-行军令'!$AJ$8/$J$30</f>
        <v>20.6</v>
      </c>
      <c r="AH21" s="57">
        <f>('[2]功能-行军令'!J$7+'[2]功能-行军令'!J$14+24*60/'[2]功能-行军令'!$F$18)*'[2]功能-行军令'!$AJ$8/$J$30</f>
        <v>20.6</v>
      </c>
      <c r="AL21" s="39">
        <v>18</v>
      </c>
      <c r="AM21" s="28">
        <f t="shared" ca="1" si="16"/>
        <v>86.828575260338553</v>
      </c>
      <c r="AN21" s="28">
        <f t="shared" ca="1" si="16"/>
        <v>173.63307427067713</v>
      </c>
      <c r="AO21" s="28">
        <f t="shared" ca="1" si="16"/>
        <v>347.26614854135426</v>
      </c>
      <c r="AP21" s="28">
        <f t="shared" ca="1" si="16"/>
        <v>694.53229708270851</v>
      </c>
      <c r="AQ21" s="28">
        <f t="shared" ca="1" si="16"/>
        <v>43.356096666666673</v>
      </c>
      <c r="AR21" s="28">
        <f t="shared" ca="1" si="16"/>
        <v>1.9260999999999999</v>
      </c>
      <c r="AS21" s="28">
        <f t="shared" ca="1" si="16"/>
        <v>0</v>
      </c>
      <c r="AT21" s="28">
        <f t="shared" ca="1" si="16"/>
        <v>0</v>
      </c>
      <c r="AU21" s="28">
        <f t="shared" ca="1" si="16"/>
        <v>0</v>
      </c>
      <c r="AV21" s="28">
        <f t="shared" ca="1" si="16"/>
        <v>0</v>
      </c>
      <c r="AW21" s="28"/>
      <c r="AX21" s="28">
        <f t="shared" ca="1" si="7"/>
        <v>1347.542291821745</v>
      </c>
      <c r="AY21" s="28"/>
      <c r="BA21" s="28"/>
      <c r="BB21" s="28"/>
      <c r="BC21" s="28"/>
      <c r="BD21" s="39">
        <v>18</v>
      </c>
      <c r="BE21" s="39">
        <f t="shared" ca="1" si="10"/>
        <v>76.133458556718764</v>
      </c>
      <c r="BF21" s="39">
        <f t="shared" ca="1" si="10"/>
        <v>152.26691711343753</v>
      </c>
      <c r="BG21" s="39">
        <f t="shared" ca="1" si="10"/>
        <v>304.53383422687506</v>
      </c>
      <c r="BH21" s="39">
        <f t="shared" ca="1" si="10"/>
        <v>609.06766845375012</v>
      </c>
      <c r="BI21" s="39">
        <f t="shared" ca="1" si="10"/>
        <v>0</v>
      </c>
      <c r="BJ21" s="39">
        <f t="shared" ca="1" si="10"/>
        <v>0</v>
      </c>
      <c r="BK21" s="39">
        <f t="shared" ca="1" si="10"/>
        <v>0</v>
      </c>
      <c r="BL21" s="39">
        <f t="shared" ca="1" si="10"/>
        <v>0</v>
      </c>
      <c r="BM21" s="39">
        <f t="shared" ca="1" si="10"/>
        <v>0</v>
      </c>
      <c r="BN21" s="39">
        <f t="shared" ca="1" si="10"/>
        <v>0</v>
      </c>
      <c r="BO21" s="39">
        <f t="shared" ca="1" si="11"/>
        <v>7.9733225369531242</v>
      </c>
      <c r="BP21" s="39">
        <f t="shared" ca="1" si="11"/>
        <v>15.946645073906248</v>
      </c>
      <c r="BQ21" s="39">
        <f t="shared" ca="1" si="11"/>
        <v>31.893290147812497</v>
      </c>
      <c r="BR21" s="39">
        <f t="shared" ca="1" si="11"/>
        <v>63.786580295624994</v>
      </c>
      <c r="BS21" s="39">
        <f t="shared" ca="1" si="11"/>
        <v>0</v>
      </c>
      <c r="BT21" s="39">
        <f t="shared" ca="1" si="11"/>
        <v>0</v>
      </c>
      <c r="BU21" s="39">
        <f t="shared" ca="1" si="11"/>
        <v>0</v>
      </c>
      <c r="BV21" s="39">
        <f t="shared" ca="1" si="11"/>
        <v>0</v>
      </c>
      <c r="BW21" s="39">
        <f t="shared" ca="1" si="11"/>
        <v>0</v>
      </c>
      <c r="BX21" s="39">
        <f t="shared" ca="1" si="11"/>
        <v>0</v>
      </c>
      <c r="BY21" s="39">
        <f t="shared" ca="1" si="12"/>
        <v>2.1354666666666668</v>
      </c>
      <c r="BZ21" s="39">
        <f t="shared" ca="1" si="12"/>
        <v>4.2709333333333337</v>
      </c>
      <c r="CA21" s="39">
        <f t="shared" ca="1" si="12"/>
        <v>8.5418666666666674</v>
      </c>
      <c r="CB21" s="39">
        <f t="shared" ca="1" si="12"/>
        <v>17.083733333333335</v>
      </c>
      <c r="CC21" s="39">
        <f t="shared" ca="1" si="12"/>
        <v>34.16746666666667</v>
      </c>
      <c r="CD21" s="39">
        <f t="shared" ca="1" si="12"/>
        <v>0</v>
      </c>
      <c r="CE21" s="39">
        <f t="shared" ca="1" si="12"/>
        <v>0</v>
      </c>
      <c r="CF21" s="39">
        <f t="shared" ca="1" si="12"/>
        <v>0</v>
      </c>
      <c r="CG21" s="39">
        <f t="shared" ca="1" si="12"/>
        <v>0</v>
      </c>
      <c r="CH21" s="39">
        <f t="shared" ca="1" si="12"/>
        <v>0</v>
      </c>
      <c r="CI21" s="39">
        <f t="shared" ca="1" si="13"/>
        <v>0.51409875000000016</v>
      </c>
      <c r="CJ21" s="39">
        <f t="shared" ca="1" si="13"/>
        <v>1.0281975000000003</v>
      </c>
      <c r="CK21" s="39">
        <f t="shared" ca="1" si="13"/>
        <v>2.0563950000000006</v>
      </c>
      <c r="CL21" s="39">
        <f t="shared" ca="1" si="13"/>
        <v>4.1127900000000013</v>
      </c>
      <c r="CM21" s="39">
        <f t="shared" ca="1" si="13"/>
        <v>8.2255800000000026</v>
      </c>
      <c r="CN21" s="39">
        <f t="shared" ca="1" si="13"/>
        <v>0</v>
      </c>
      <c r="CO21" s="39">
        <f t="shared" ca="1" si="13"/>
        <v>0</v>
      </c>
      <c r="CP21" s="39">
        <f t="shared" ca="1" si="13"/>
        <v>0</v>
      </c>
      <c r="CQ21" s="39">
        <f t="shared" ca="1" si="13"/>
        <v>0</v>
      </c>
      <c r="CR21" s="39">
        <f t="shared" ca="1" si="13"/>
        <v>0</v>
      </c>
      <c r="CS21" s="39">
        <f t="shared" ca="1" si="14"/>
        <v>7.2228749999999994E-2</v>
      </c>
      <c r="CT21" s="39">
        <f t="shared" ca="1" si="14"/>
        <v>0.12038125</v>
      </c>
      <c r="CU21" s="39">
        <f t="shared" ca="1" si="14"/>
        <v>0.24076249999999999</v>
      </c>
      <c r="CV21" s="39">
        <f t="shared" ca="1" si="14"/>
        <v>0.48152499999999998</v>
      </c>
      <c r="CW21" s="39">
        <f t="shared" ca="1" si="14"/>
        <v>0.96304999999999996</v>
      </c>
      <c r="CX21" s="39">
        <f t="shared" ca="1" si="14"/>
        <v>1.9260999999999999</v>
      </c>
      <c r="CY21" s="39">
        <f t="shared" ca="1" si="14"/>
        <v>0</v>
      </c>
      <c r="CZ21" s="39">
        <f t="shared" ca="1" si="14"/>
        <v>0</v>
      </c>
      <c r="DA21" s="39">
        <f t="shared" ca="1" si="14"/>
        <v>0</v>
      </c>
      <c r="DB21" s="39">
        <f t="shared" ca="1" si="14"/>
        <v>0</v>
      </c>
    </row>
    <row r="22" spans="10:106" x14ac:dyDescent="0.15">
      <c r="K22" s="39">
        <f t="shared" si="15"/>
        <v>12.063267670661551</v>
      </c>
      <c r="L22" s="39">
        <f t="shared" si="15"/>
        <v>10.531059568219119</v>
      </c>
      <c r="M22" s="39">
        <f t="shared" si="15"/>
        <v>8.6777088833344642</v>
      </c>
      <c r="N22" s="39">
        <f t="shared" si="15"/>
        <v>6.4395453908675506</v>
      </c>
      <c r="O22" s="39">
        <f t="shared" si="15"/>
        <v>3.5717550179026296</v>
      </c>
      <c r="S22" s="39">
        <v>19</v>
      </c>
      <c r="T22" s="40">
        <f>引用信息!W41</f>
        <v>970.44614493281244</v>
      </c>
      <c r="U22" s="40">
        <f>引用信息!X41</f>
        <v>69.758255067187491</v>
      </c>
      <c r="V22" s="40">
        <f>引用信息!Y41</f>
        <v>27.52</v>
      </c>
      <c r="W22" s="40">
        <f>引用信息!Z41</f>
        <v>5.8888500000000015</v>
      </c>
      <c r="X22" s="40">
        <f>引用信息!AA41</f>
        <v>1.3867499999999999</v>
      </c>
      <c r="Y22" s="37">
        <f>IF(INT(求节点($J$4:$J$12,$I$4:$I$12,节奏总纲!AD22))&gt;$I$12,$I$12,INT(求节点($J$4:$J$12,$I$4:$I$12,节奏总纲!AD22)))</f>
        <v>4</v>
      </c>
      <c r="Z22" s="37">
        <f>IF(INT(求节点($J$4:$J$12,$I$4:$I$12,节奏总纲!AE22))&gt;$I$12,$I$12,INT(求节点($J$4:$J$12,$I$4:$I$12,节奏总纲!AE22)))</f>
        <v>4</v>
      </c>
      <c r="AA22" s="37">
        <f>IF(INT(求节点($J$4:$J$12,$I$4:$I$12,节奏总纲!AF22))&gt;$I$12,$I$12,INT(求节点($J$4:$J$12,$I$4:$I$12,节奏总纲!AF22)))</f>
        <v>5</v>
      </c>
      <c r="AB22" s="37">
        <f>IF(INT(求节点($J$4:$J$12,$I$4:$I$12,节奏总纲!AG22))&gt;$I$12,$I$12,INT(求节点($J$4:$J$12,$I$4:$I$12,节奏总纲!AG22)))</f>
        <v>5</v>
      </c>
      <c r="AC22" s="37">
        <f>IF(INT(求节点($J$4:$J$12,$I$4:$I$12,节奏总纲!AH22))&gt;$I$12,$I$12,INT(求节点($J$4:$J$12,$I$4:$I$12,节奏总纲!AH22)))</f>
        <v>6</v>
      </c>
      <c r="AD22" s="57">
        <f>('[2]功能-行军令'!F$7+'[2]功能-行军令'!F$14+24*60/'[2]功能-行军令'!$F$18)*'[2]功能-行军令'!$AJ$8/$J$30</f>
        <v>9.2000000000000011</v>
      </c>
      <c r="AE22" s="57">
        <f>('[2]功能-行军令'!G$7+'[2]功能-行军令'!G$14+24*60/'[2]功能-行军令'!$F$18)*'[2]功能-行军令'!$AJ$8/$J$30</f>
        <v>13.4</v>
      </c>
      <c r="AF22" s="57">
        <f>('[2]功能-行军令'!H$7+'[2]功能-行军令'!H$14+24*60/'[2]功能-行军令'!$F$18)*'[2]功能-行军令'!$AJ$8/$J$30</f>
        <v>18.2</v>
      </c>
      <c r="AG22" s="57">
        <f>('[2]功能-行军令'!I$7+'[2]功能-行军令'!I$14+24*60/'[2]功能-行军令'!$F$18)*'[2]功能-行军令'!$AJ$8/$J$30</f>
        <v>20.6</v>
      </c>
      <c r="AH22" s="57">
        <f>('[2]功能-行军令'!J$7+'[2]功能-行军令'!J$14+24*60/'[2]功能-行军令'!$F$18)*'[2]功能-行军令'!$AJ$8/$J$30</f>
        <v>20.6</v>
      </c>
      <c r="AL22" s="39">
        <v>19</v>
      </c>
      <c r="AM22" s="28">
        <f t="shared" ca="1" si="16"/>
        <v>84.854353510684888</v>
      </c>
      <c r="AN22" s="28">
        <f t="shared" ca="1" si="16"/>
        <v>169.68490114636978</v>
      </c>
      <c r="AO22" s="28">
        <f t="shared" ca="1" si="16"/>
        <v>339.36980229273956</v>
      </c>
      <c r="AP22" s="28">
        <f t="shared" ca="1" si="16"/>
        <v>678.73960458547913</v>
      </c>
      <c r="AQ22" s="28">
        <f t="shared" ca="1" si="16"/>
        <v>42.430522333333343</v>
      </c>
      <c r="AR22" s="28">
        <f t="shared" ca="1" si="16"/>
        <v>1.9044699999999999</v>
      </c>
      <c r="AS22" s="28">
        <f t="shared" ca="1" si="16"/>
        <v>0</v>
      </c>
      <c r="AT22" s="28">
        <f t="shared" ca="1" si="16"/>
        <v>0</v>
      </c>
      <c r="AU22" s="28">
        <f t="shared" ca="1" si="16"/>
        <v>0</v>
      </c>
      <c r="AV22" s="28">
        <f t="shared" ca="1" si="16"/>
        <v>0</v>
      </c>
      <c r="AW22" s="28"/>
      <c r="AX22" s="28">
        <f t="shared" ca="1" si="7"/>
        <v>1316.9836538686066</v>
      </c>
      <c r="AY22" s="28"/>
      <c r="BA22" s="28"/>
      <c r="BB22" s="28"/>
      <c r="BC22" s="28"/>
      <c r="BD22" s="39">
        <v>19</v>
      </c>
      <c r="BE22" s="39">
        <f t="shared" ca="1" si="10"/>
        <v>74.400871111515627</v>
      </c>
      <c r="BF22" s="39">
        <f t="shared" ca="1" si="10"/>
        <v>148.80174222303125</v>
      </c>
      <c r="BG22" s="39">
        <f t="shared" ca="1" si="10"/>
        <v>297.60348444606251</v>
      </c>
      <c r="BH22" s="39">
        <f t="shared" ca="1" si="10"/>
        <v>595.20696889212502</v>
      </c>
      <c r="BI22" s="39">
        <f t="shared" ca="1" si="10"/>
        <v>0</v>
      </c>
      <c r="BJ22" s="39">
        <f t="shared" ca="1" si="10"/>
        <v>0</v>
      </c>
      <c r="BK22" s="39">
        <f t="shared" ca="1" si="10"/>
        <v>0</v>
      </c>
      <c r="BL22" s="39">
        <f t="shared" ca="1" si="10"/>
        <v>0</v>
      </c>
      <c r="BM22" s="39">
        <f t="shared" ca="1" si="10"/>
        <v>0</v>
      </c>
      <c r="BN22" s="39">
        <f t="shared" ca="1" si="10"/>
        <v>0</v>
      </c>
      <c r="BO22" s="39">
        <f t="shared" ca="1" si="11"/>
        <v>7.7896718158359368</v>
      </c>
      <c r="BP22" s="39">
        <f t="shared" ca="1" si="11"/>
        <v>15.579343631671874</v>
      </c>
      <c r="BQ22" s="39">
        <f t="shared" ca="1" si="11"/>
        <v>31.158687263343747</v>
      </c>
      <c r="BR22" s="39">
        <f t="shared" ca="1" si="11"/>
        <v>62.317374526687495</v>
      </c>
      <c r="BS22" s="39">
        <f t="shared" ca="1" si="11"/>
        <v>0</v>
      </c>
      <c r="BT22" s="39">
        <f t="shared" ca="1" si="11"/>
        <v>0</v>
      </c>
      <c r="BU22" s="39">
        <f t="shared" ca="1" si="11"/>
        <v>0</v>
      </c>
      <c r="BV22" s="39">
        <f t="shared" ca="1" si="11"/>
        <v>0</v>
      </c>
      <c r="BW22" s="39">
        <f t="shared" ca="1" si="11"/>
        <v>0</v>
      </c>
      <c r="BX22" s="39">
        <f t="shared" ca="1" si="11"/>
        <v>0</v>
      </c>
      <c r="BY22" s="39">
        <f t="shared" ca="1" si="12"/>
        <v>2.0869333333333335</v>
      </c>
      <c r="BZ22" s="39">
        <f t="shared" ca="1" si="12"/>
        <v>4.1738666666666671</v>
      </c>
      <c r="CA22" s="39">
        <f t="shared" ca="1" si="12"/>
        <v>8.3477333333333341</v>
      </c>
      <c r="CB22" s="39">
        <f t="shared" ca="1" si="12"/>
        <v>16.695466666666668</v>
      </c>
      <c r="CC22" s="39">
        <f t="shared" ca="1" si="12"/>
        <v>33.390933333333336</v>
      </c>
      <c r="CD22" s="39">
        <f t="shared" ca="1" si="12"/>
        <v>0</v>
      </c>
      <c r="CE22" s="39">
        <f t="shared" ca="1" si="12"/>
        <v>0</v>
      </c>
      <c r="CF22" s="39">
        <f t="shared" ca="1" si="12"/>
        <v>0</v>
      </c>
      <c r="CG22" s="39">
        <f t="shared" ca="1" si="12"/>
        <v>0</v>
      </c>
      <c r="CH22" s="39">
        <f t="shared" ca="1" si="12"/>
        <v>0</v>
      </c>
      <c r="CI22" s="39">
        <f t="shared" ca="1" si="13"/>
        <v>0.50545962500000019</v>
      </c>
      <c r="CJ22" s="39">
        <f t="shared" ca="1" si="13"/>
        <v>1.0109192500000004</v>
      </c>
      <c r="CK22" s="39">
        <f t="shared" ca="1" si="13"/>
        <v>2.0218385000000008</v>
      </c>
      <c r="CL22" s="39">
        <f t="shared" ca="1" si="13"/>
        <v>4.0436770000000015</v>
      </c>
      <c r="CM22" s="39">
        <f t="shared" ca="1" si="13"/>
        <v>8.087354000000003</v>
      </c>
      <c r="CN22" s="39">
        <f t="shared" ca="1" si="13"/>
        <v>0</v>
      </c>
      <c r="CO22" s="39">
        <f t="shared" ca="1" si="13"/>
        <v>0</v>
      </c>
      <c r="CP22" s="39">
        <f t="shared" ca="1" si="13"/>
        <v>0</v>
      </c>
      <c r="CQ22" s="39">
        <f t="shared" ca="1" si="13"/>
        <v>0</v>
      </c>
      <c r="CR22" s="39">
        <f t="shared" ca="1" si="13"/>
        <v>0</v>
      </c>
      <c r="CS22" s="39">
        <f t="shared" ca="1" si="14"/>
        <v>7.1417624999999998E-2</v>
      </c>
      <c r="CT22" s="39">
        <f t="shared" ca="1" si="14"/>
        <v>0.11902937499999999</v>
      </c>
      <c r="CU22" s="39">
        <f t="shared" ca="1" si="14"/>
        <v>0.23805874999999999</v>
      </c>
      <c r="CV22" s="39">
        <f t="shared" ca="1" si="14"/>
        <v>0.47611749999999997</v>
      </c>
      <c r="CW22" s="39">
        <f t="shared" ca="1" si="14"/>
        <v>0.95223499999999994</v>
      </c>
      <c r="CX22" s="39">
        <f t="shared" ca="1" si="14"/>
        <v>1.9044699999999999</v>
      </c>
      <c r="CY22" s="39">
        <f t="shared" ca="1" si="14"/>
        <v>0</v>
      </c>
      <c r="CZ22" s="39">
        <f t="shared" ca="1" si="14"/>
        <v>0</v>
      </c>
      <c r="DA22" s="39">
        <f t="shared" ca="1" si="14"/>
        <v>0</v>
      </c>
      <c r="DB22" s="39">
        <f t="shared" ca="1" si="14"/>
        <v>0</v>
      </c>
    </row>
    <row r="23" spans="10:106" x14ac:dyDescent="0.15">
      <c r="K23" s="39">
        <f t="shared" si="15"/>
        <v>22.510853444933186</v>
      </c>
      <c r="L23" s="39">
        <f t="shared" si="15"/>
        <v>19.45221462856383</v>
      </c>
      <c r="M23" s="39">
        <f t="shared" si="15"/>
        <v>15.891795933836562</v>
      </c>
      <c r="N23" s="39">
        <f t="shared" si="15"/>
        <v>11.574764441035688</v>
      </c>
      <c r="O23" s="39">
        <f t="shared" si="15"/>
        <v>6.3949631100669402</v>
      </c>
      <c r="S23" s="39">
        <v>20</v>
      </c>
      <c r="T23" s="40">
        <f>引用信息!W42</f>
        <v>947.84856242343744</v>
      </c>
      <c r="U23" s="40">
        <f>引用信息!X42</f>
        <v>68.114637576562501</v>
      </c>
      <c r="V23" s="40">
        <f>引用信息!Y42</f>
        <v>26.880000000000003</v>
      </c>
      <c r="W23" s="40">
        <f>引用信息!Z42</f>
        <v>5.786550000000001</v>
      </c>
      <c r="X23" s="40">
        <f>引用信息!AA42</f>
        <v>1.37025</v>
      </c>
      <c r="Y23" s="37">
        <f>IF(INT(求节点($J$4:$J$12,$I$4:$I$12,节奏总纲!AD23))&gt;$I$12,$I$12,INT(求节点($J$4:$J$12,$I$4:$I$12,节奏总纲!AD23)))</f>
        <v>4</v>
      </c>
      <c r="Z23" s="37">
        <f>IF(INT(求节点($J$4:$J$12,$I$4:$I$12,节奏总纲!AE23))&gt;$I$12,$I$12,INT(求节点($J$4:$J$12,$I$4:$I$12,节奏总纲!AE23)))</f>
        <v>4</v>
      </c>
      <c r="AA23" s="37">
        <f>IF(INT(求节点($J$4:$J$12,$I$4:$I$12,节奏总纲!AF23))&gt;$I$12,$I$12,INT(求节点($J$4:$J$12,$I$4:$I$12,节奏总纲!AF23)))</f>
        <v>5</v>
      </c>
      <c r="AB23" s="37">
        <f>IF(INT(求节点($J$4:$J$12,$I$4:$I$12,节奏总纲!AG23))&gt;$I$12,$I$12,INT(求节点($J$4:$J$12,$I$4:$I$12,节奏总纲!AG23)))</f>
        <v>5</v>
      </c>
      <c r="AC23" s="37">
        <f>IF(INT(求节点($J$4:$J$12,$I$4:$I$12,节奏总纲!AH23))&gt;$I$12,$I$12,INT(求节点($J$4:$J$12,$I$4:$I$12,节奏总纲!AH23)))</f>
        <v>6</v>
      </c>
      <c r="AD23" s="57">
        <f>('[2]功能-行军令'!F$7+'[2]功能-行军令'!F$14+24*60/'[2]功能-行军令'!$F$18)*'[2]功能-行军令'!$AJ$8/$J$30</f>
        <v>9.2000000000000011</v>
      </c>
      <c r="AE23" s="57">
        <f>('[2]功能-行军令'!G$7+'[2]功能-行军令'!G$14+24*60/'[2]功能-行军令'!$F$18)*'[2]功能-行军令'!$AJ$8/$J$30</f>
        <v>13.4</v>
      </c>
      <c r="AF23" s="57">
        <f>('[2]功能-行军令'!H$7+'[2]功能-行军令'!H$14+24*60/'[2]功能-行军令'!$F$18)*'[2]功能-行军令'!$AJ$8/$J$30</f>
        <v>18.2</v>
      </c>
      <c r="AG23" s="57">
        <f>('[2]功能-行军令'!I$7+'[2]功能-行军令'!I$14+24*60/'[2]功能-行军令'!$F$18)*'[2]功能-行军令'!$AJ$8/$J$30</f>
        <v>20.6</v>
      </c>
      <c r="AH23" s="57">
        <f>('[2]功能-行军令'!J$7+'[2]功能-行军令'!J$14+24*60/'[2]功能-行军令'!$F$18)*'[2]功能-行军令'!$AJ$8/$J$30</f>
        <v>20.6</v>
      </c>
      <c r="AL23" s="39">
        <v>20</v>
      </c>
      <c r="AM23" s="28">
        <f t="shared" ca="1" si="16"/>
        <v>82.880171065179695</v>
      </c>
      <c r="AN23" s="28">
        <f t="shared" ca="1" si="16"/>
        <v>165.73681950535939</v>
      </c>
      <c r="AO23" s="28">
        <f t="shared" ca="1" si="16"/>
        <v>331.47363901071878</v>
      </c>
      <c r="AP23" s="28">
        <f t="shared" ca="1" si="16"/>
        <v>662.94727802143757</v>
      </c>
      <c r="AQ23" s="28">
        <f t="shared" ca="1" si="16"/>
        <v>41.502167000000014</v>
      </c>
      <c r="AR23" s="28">
        <f t="shared" ca="1" si="16"/>
        <v>1.8818100000000004</v>
      </c>
      <c r="AS23" s="28">
        <f t="shared" ca="1" si="16"/>
        <v>0</v>
      </c>
      <c r="AT23" s="28">
        <f t="shared" ca="1" si="16"/>
        <v>0</v>
      </c>
      <c r="AU23" s="28">
        <f t="shared" ca="1" si="16"/>
        <v>0</v>
      </c>
      <c r="AV23" s="28">
        <f t="shared" ca="1" si="16"/>
        <v>0</v>
      </c>
      <c r="AW23" s="28"/>
      <c r="AX23" s="28">
        <f t="shared" ca="1" si="7"/>
        <v>1286.4218846026956</v>
      </c>
      <c r="AY23" s="28"/>
      <c r="BA23" s="28"/>
      <c r="BB23" s="28"/>
      <c r="BC23" s="28"/>
      <c r="BD23" s="39">
        <v>20</v>
      </c>
      <c r="BE23" s="39">
        <f t="shared" ca="1" si="10"/>
        <v>72.66838978579689</v>
      </c>
      <c r="BF23" s="39">
        <f t="shared" ca="1" si="10"/>
        <v>145.33677957159378</v>
      </c>
      <c r="BG23" s="39">
        <f t="shared" ca="1" si="10"/>
        <v>290.67355914318756</v>
      </c>
      <c r="BH23" s="39">
        <f t="shared" ca="1" si="10"/>
        <v>581.34711828637512</v>
      </c>
      <c r="BI23" s="39">
        <f t="shared" ca="1" si="10"/>
        <v>0</v>
      </c>
      <c r="BJ23" s="39">
        <f t="shared" ca="1" si="10"/>
        <v>0</v>
      </c>
      <c r="BK23" s="39">
        <f t="shared" ca="1" si="10"/>
        <v>0</v>
      </c>
      <c r="BL23" s="39">
        <f t="shared" ca="1" si="10"/>
        <v>0</v>
      </c>
      <c r="BM23" s="39">
        <f t="shared" ca="1" si="10"/>
        <v>0</v>
      </c>
      <c r="BN23" s="39">
        <f t="shared" ca="1" si="10"/>
        <v>0</v>
      </c>
      <c r="BO23" s="39">
        <f t="shared" ca="1" si="11"/>
        <v>7.6061345293828131</v>
      </c>
      <c r="BP23" s="39">
        <f t="shared" ca="1" si="11"/>
        <v>15.212269058765626</v>
      </c>
      <c r="BQ23" s="39">
        <f t="shared" ca="1" si="11"/>
        <v>30.424538117531252</v>
      </c>
      <c r="BR23" s="39">
        <f t="shared" ca="1" si="11"/>
        <v>60.849076235062505</v>
      </c>
      <c r="BS23" s="39">
        <f t="shared" ca="1" si="11"/>
        <v>0</v>
      </c>
      <c r="BT23" s="39">
        <f t="shared" ca="1" si="11"/>
        <v>0</v>
      </c>
      <c r="BU23" s="39">
        <f t="shared" ca="1" si="11"/>
        <v>0</v>
      </c>
      <c r="BV23" s="39">
        <f t="shared" ca="1" si="11"/>
        <v>0</v>
      </c>
      <c r="BW23" s="39">
        <f t="shared" ca="1" si="11"/>
        <v>0</v>
      </c>
      <c r="BX23" s="39">
        <f t="shared" ca="1" si="11"/>
        <v>0</v>
      </c>
      <c r="BY23" s="39">
        <f t="shared" ca="1" si="12"/>
        <v>2.0384000000000007</v>
      </c>
      <c r="BZ23" s="39">
        <f t="shared" ca="1" si="12"/>
        <v>4.0768000000000013</v>
      </c>
      <c r="CA23" s="39">
        <f t="shared" ca="1" si="12"/>
        <v>8.1536000000000026</v>
      </c>
      <c r="CB23" s="39">
        <f t="shared" ca="1" si="12"/>
        <v>16.307200000000005</v>
      </c>
      <c r="CC23" s="39">
        <f t="shared" ca="1" si="12"/>
        <v>32.61440000000001</v>
      </c>
      <c r="CD23" s="39">
        <f t="shared" ca="1" si="12"/>
        <v>0</v>
      </c>
      <c r="CE23" s="39">
        <f t="shared" ca="1" si="12"/>
        <v>0</v>
      </c>
      <c r="CF23" s="39">
        <f t="shared" ca="1" si="12"/>
        <v>0</v>
      </c>
      <c r="CG23" s="39">
        <f t="shared" ca="1" si="12"/>
        <v>0</v>
      </c>
      <c r="CH23" s="39">
        <f t="shared" ca="1" si="12"/>
        <v>0</v>
      </c>
      <c r="CI23" s="39">
        <f t="shared" ca="1" si="13"/>
        <v>0.49667887500000019</v>
      </c>
      <c r="CJ23" s="39">
        <f t="shared" ca="1" si="13"/>
        <v>0.99335775000000037</v>
      </c>
      <c r="CK23" s="39">
        <f t="shared" ca="1" si="13"/>
        <v>1.9867155000000007</v>
      </c>
      <c r="CL23" s="39">
        <f t="shared" ca="1" si="13"/>
        <v>3.9734310000000015</v>
      </c>
      <c r="CM23" s="39">
        <f t="shared" ca="1" si="13"/>
        <v>7.946862000000003</v>
      </c>
      <c r="CN23" s="39">
        <f t="shared" ca="1" si="13"/>
        <v>0</v>
      </c>
      <c r="CO23" s="39">
        <f t="shared" ca="1" si="13"/>
        <v>0</v>
      </c>
      <c r="CP23" s="39">
        <f t="shared" ca="1" si="13"/>
        <v>0</v>
      </c>
      <c r="CQ23" s="39">
        <f t="shared" ca="1" si="13"/>
        <v>0</v>
      </c>
      <c r="CR23" s="39">
        <f t="shared" ca="1" si="13"/>
        <v>0</v>
      </c>
      <c r="CS23" s="39">
        <f t="shared" ca="1" si="14"/>
        <v>7.0567875000000002E-2</v>
      </c>
      <c r="CT23" s="39">
        <f t="shared" ca="1" si="14"/>
        <v>0.11761312500000003</v>
      </c>
      <c r="CU23" s="39">
        <f t="shared" ca="1" si="14"/>
        <v>0.23522625000000005</v>
      </c>
      <c r="CV23" s="39">
        <f t="shared" ca="1" si="14"/>
        <v>0.47045250000000011</v>
      </c>
      <c r="CW23" s="39">
        <f t="shared" ca="1" si="14"/>
        <v>0.94090500000000021</v>
      </c>
      <c r="CX23" s="39">
        <f t="shared" ca="1" si="14"/>
        <v>1.8818100000000004</v>
      </c>
      <c r="CY23" s="39">
        <f t="shared" ca="1" si="14"/>
        <v>0</v>
      </c>
      <c r="CZ23" s="39">
        <f t="shared" ca="1" si="14"/>
        <v>0</v>
      </c>
      <c r="DA23" s="39">
        <f t="shared" ca="1" si="14"/>
        <v>0</v>
      </c>
      <c r="DB23" s="39">
        <f t="shared" ca="1" si="14"/>
        <v>0</v>
      </c>
    </row>
    <row r="24" spans="10:106" x14ac:dyDescent="0.15">
      <c r="K24" s="85">
        <f t="shared" ref="K24:O24" si="17">K10-K9</f>
        <v>42.006737863545339</v>
      </c>
      <c r="L24" s="85">
        <f t="shared" si="17"/>
        <v>36.374340994445916</v>
      </c>
      <c r="M24" s="85">
        <f t="shared" si="17"/>
        <v>29.913900991058114</v>
      </c>
      <c r="N24" s="85">
        <f t="shared" si="17"/>
        <v>22.019382368843988</v>
      </c>
      <c r="O24" s="85">
        <f t="shared" si="17"/>
        <v>12.156004038458066</v>
      </c>
      <c r="S24" s="39">
        <v>21</v>
      </c>
      <c r="T24" s="40">
        <f>引用信息!W43</f>
        <v>925.25236408124999</v>
      </c>
      <c r="U24" s="40">
        <f>引用信息!X43</f>
        <v>66.472035918749995</v>
      </c>
      <c r="V24" s="40">
        <f>引用信息!Y43</f>
        <v>26.240000000000002</v>
      </c>
      <c r="W24" s="40">
        <f>引用信息!Z43</f>
        <v>5.6826000000000016</v>
      </c>
      <c r="X24" s="40">
        <f>引用信息!AA43</f>
        <v>1.353</v>
      </c>
      <c r="Y24" s="37">
        <f>IF(INT(求节点($J$4:$J$12,$I$4:$I$12,节奏总纲!AD24))&gt;$I$12,$I$12,INT(求节点($J$4:$J$12,$I$4:$I$12,节奏总纲!AD24)))</f>
        <v>4</v>
      </c>
      <c r="Z24" s="37">
        <f>IF(INT(求节点($J$4:$J$12,$I$4:$I$12,节奏总纲!AE24))&gt;$I$12,$I$12,INT(求节点($J$4:$J$12,$I$4:$I$12,节奏总纲!AE24)))</f>
        <v>4</v>
      </c>
      <c r="AA24" s="37">
        <f>IF(INT(求节点($J$4:$J$12,$I$4:$I$12,节奏总纲!AF24))&gt;$I$12,$I$12,INT(求节点($J$4:$J$12,$I$4:$I$12,节奏总纲!AF24)))</f>
        <v>5</v>
      </c>
      <c r="AB24" s="37">
        <f>IF(INT(求节点($J$4:$J$12,$I$4:$I$12,节奏总纲!AG24))&gt;$I$12,$I$12,INT(求节点($J$4:$J$12,$I$4:$I$12,节奏总纲!AG24)))</f>
        <v>5</v>
      </c>
      <c r="AC24" s="37">
        <f>IF(INT(求节点($J$4:$J$12,$I$4:$I$12,节奏总纲!AH24))&gt;$I$12,$I$12,INT(求节点($J$4:$J$12,$I$4:$I$12,节奏总纲!AH24)))</f>
        <v>6</v>
      </c>
      <c r="AD24" s="57">
        <f>('[2]功能-行军令'!F$7+'[2]功能-行军令'!F$14+24*60/'[2]功能-行军令'!$F$18)*'[2]功能-行军令'!$AJ$8/$J$30</f>
        <v>9.2000000000000011</v>
      </c>
      <c r="AE24" s="57">
        <f>('[2]功能-行军令'!G$7+'[2]功能-行军令'!G$14+24*60/'[2]功能-行军令'!$F$18)*'[2]功能-行军令'!$AJ$8/$J$30</f>
        <v>13.4</v>
      </c>
      <c r="AF24" s="57">
        <f>('[2]功能-行军令'!H$7+'[2]功能-行军令'!H$14+24*60/'[2]功能-行军令'!$F$18)*'[2]功能-行军令'!$AJ$8/$J$30</f>
        <v>18.2</v>
      </c>
      <c r="AG24" s="57">
        <f>('[2]功能-行军令'!I$7+'[2]功能-行军令'!I$14+24*60/'[2]功能-行军令'!$F$18)*'[2]功能-行军令'!$AJ$8/$J$30</f>
        <v>20.6</v>
      </c>
      <c r="AH24" s="57">
        <f>('[2]功能-行军令'!J$7+'[2]功能-行军令'!J$14+24*60/'[2]功能-行军令'!$F$18)*'[2]功能-行军令'!$AJ$8/$J$30</f>
        <v>20.6</v>
      </c>
      <c r="AL24" s="39">
        <v>21</v>
      </c>
      <c r="AM24" s="28">
        <f t="shared" ca="1" si="16"/>
        <v>80.906027923822961</v>
      </c>
      <c r="AN24" s="28">
        <f t="shared" ca="1" si="16"/>
        <v>161.7888293476459</v>
      </c>
      <c r="AO24" s="28">
        <f t="shared" ca="1" si="16"/>
        <v>323.5776586952918</v>
      </c>
      <c r="AP24" s="28">
        <f t="shared" ca="1" si="16"/>
        <v>647.1553173905836</v>
      </c>
      <c r="AQ24" s="28">
        <f t="shared" ca="1" si="16"/>
        <v>40.571030666666672</v>
      </c>
      <c r="AR24" s="28">
        <f t="shared" ca="1" si="16"/>
        <v>1.8581200000000002</v>
      </c>
      <c r="AS24" s="28">
        <f t="shared" ca="1" si="16"/>
        <v>0</v>
      </c>
      <c r="AT24" s="28">
        <f t="shared" ca="1" si="16"/>
        <v>0</v>
      </c>
      <c r="AU24" s="28">
        <f t="shared" ca="1" si="16"/>
        <v>0</v>
      </c>
      <c r="AV24" s="28">
        <f t="shared" ca="1" si="16"/>
        <v>0</v>
      </c>
      <c r="AW24" s="28"/>
      <c r="AX24" s="28">
        <f t="shared" ca="1" si="7"/>
        <v>1255.8569840240111</v>
      </c>
      <c r="AY24" s="28"/>
      <c r="BA24" s="28"/>
      <c r="BB24" s="28"/>
      <c r="BC24" s="28"/>
      <c r="BD24" s="39">
        <v>21</v>
      </c>
      <c r="BE24" s="39">
        <f t="shared" ref="BE24:BN33" ca="1" si="18">IF(OFFSET($X$3,$S24,BE$1)&lt;BE$3,0,
OFFSET($S$3,$S24,BE$1)
*IFERROR(INDEX($K$33:$K$42,OFFSET($X$3,$S24,BE$1)-BE$3+1),0)
*OFFSET($AC$3,$S24,BE$1)
/(INDEX($D$4:$D$13,BE$3)
*INDEX($E$4:$E$13,BE$3)))</f>
        <v>70.936014579562524</v>
      </c>
      <c r="BF24" s="39">
        <f t="shared" ca="1" si="18"/>
        <v>141.87202915912505</v>
      </c>
      <c r="BG24" s="39">
        <f t="shared" ca="1" si="18"/>
        <v>283.7440583182501</v>
      </c>
      <c r="BH24" s="39">
        <f t="shared" ca="1" si="18"/>
        <v>567.48811663650019</v>
      </c>
      <c r="BI24" s="39">
        <f t="shared" ca="1" si="18"/>
        <v>0</v>
      </c>
      <c r="BJ24" s="39">
        <f t="shared" ca="1" si="18"/>
        <v>0</v>
      </c>
      <c r="BK24" s="39">
        <f t="shared" ca="1" si="18"/>
        <v>0</v>
      </c>
      <c r="BL24" s="39">
        <f t="shared" ca="1" si="18"/>
        <v>0</v>
      </c>
      <c r="BM24" s="39">
        <f t="shared" ca="1" si="18"/>
        <v>0</v>
      </c>
      <c r="BN24" s="39">
        <f t="shared" ca="1" si="18"/>
        <v>0</v>
      </c>
      <c r="BO24" s="39">
        <f t="shared" ref="BO24:BX33" ca="1" si="19">IF(OFFSET($X$3,$S24,BO$1)&lt;BO$3,0,
OFFSET($S$3,$S24,BO$1)
*IFERROR(INDEX($K$33:$K$42,OFFSET($X$3,$S24,BO$1)-BO$3+1),0)
*OFFSET($AC$3,$S24,BO$1)
/(INDEX($D$4:$D$13,BO$3)
*INDEX($E$4:$E$13,BO$3)))</f>
        <v>7.4227106775937495</v>
      </c>
      <c r="BP24" s="39">
        <f t="shared" ca="1" si="19"/>
        <v>14.845421355187499</v>
      </c>
      <c r="BQ24" s="39">
        <f t="shared" ca="1" si="19"/>
        <v>29.690842710374998</v>
      </c>
      <c r="BR24" s="39">
        <f t="shared" ca="1" si="19"/>
        <v>59.381685420749996</v>
      </c>
      <c r="BS24" s="39">
        <f t="shared" ca="1" si="19"/>
        <v>0</v>
      </c>
      <c r="BT24" s="39">
        <f t="shared" ca="1" si="19"/>
        <v>0</v>
      </c>
      <c r="BU24" s="39">
        <f t="shared" ca="1" si="19"/>
        <v>0</v>
      </c>
      <c r="BV24" s="39">
        <f t="shared" ca="1" si="19"/>
        <v>0</v>
      </c>
      <c r="BW24" s="39">
        <f t="shared" ca="1" si="19"/>
        <v>0</v>
      </c>
      <c r="BX24" s="39">
        <f t="shared" ca="1" si="19"/>
        <v>0</v>
      </c>
      <c r="BY24" s="39">
        <f t="shared" ref="BY24:CH33" ca="1" si="20">IF(OFFSET($X$3,$S24,BY$1)&lt;BY$3,0,
OFFSET($S$3,$S24,BY$1)
*IFERROR(INDEX($K$33:$K$42,OFFSET($X$3,$S24,BY$1)-BY$3+1),0)
*OFFSET($AC$3,$S24,BY$1)
/(INDEX($D$4:$D$13,BY$3)
*INDEX($E$4:$E$13,BY$3)))</f>
        <v>1.9898666666666669</v>
      </c>
      <c r="BZ24" s="39">
        <f t="shared" ca="1" si="20"/>
        <v>3.9797333333333338</v>
      </c>
      <c r="CA24" s="39">
        <f t="shared" ca="1" si="20"/>
        <v>7.9594666666666676</v>
      </c>
      <c r="CB24" s="39">
        <f t="shared" ca="1" si="20"/>
        <v>15.918933333333335</v>
      </c>
      <c r="CC24" s="39">
        <f t="shared" ca="1" si="20"/>
        <v>31.83786666666667</v>
      </c>
      <c r="CD24" s="39">
        <f t="shared" ca="1" si="20"/>
        <v>0</v>
      </c>
      <c r="CE24" s="39">
        <f t="shared" ca="1" si="20"/>
        <v>0</v>
      </c>
      <c r="CF24" s="39">
        <f t="shared" ca="1" si="20"/>
        <v>0</v>
      </c>
      <c r="CG24" s="39">
        <f t="shared" ca="1" si="20"/>
        <v>0</v>
      </c>
      <c r="CH24" s="39">
        <f t="shared" ca="1" si="20"/>
        <v>0</v>
      </c>
      <c r="CI24" s="39">
        <f t="shared" ref="CI24:CR33" ca="1" si="21">IF(OFFSET($X$3,$S24,CI$1)&lt;CI$3,0,
OFFSET($S$3,$S24,CI$1)
*IFERROR(INDEX($K$33:$K$42,OFFSET($X$3,$S24,CI$1)-CI$3+1),0)
*OFFSET($AC$3,$S24,CI$1)
/(INDEX($D$4:$D$13,CI$3)
*INDEX($E$4:$E$13,CI$3)))</f>
        <v>0.4877565000000002</v>
      </c>
      <c r="CJ24" s="39">
        <f t="shared" ca="1" si="21"/>
        <v>0.97551300000000041</v>
      </c>
      <c r="CK24" s="39">
        <f t="shared" ca="1" si="21"/>
        <v>1.9510260000000008</v>
      </c>
      <c r="CL24" s="39">
        <f t="shared" ca="1" si="21"/>
        <v>3.9020520000000016</v>
      </c>
      <c r="CM24" s="39">
        <f t="shared" ca="1" si="21"/>
        <v>7.8041040000000033</v>
      </c>
      <c r="CN24" s="39">
        <f t="shared" ca="1" si="21"/>
        <v>0</v>
      </c>
      <c r="CO24" s="39">
        <f t="shared" ca="1" si="21"/>
        <v>0</v>
      </c>
      <c r="CP24" s="39">
        <f t="shared" ca="1" si="21"/>
        <v>0</v>
      </c>
      <c r="CQ24" s="39">
        <f t="shared" ca="1" si="21"/>
        <v>0</v>
      </c>
      <c r="CR24" s="39">
        <f t="shared" ca="1" si="21"/>
        <v>0</v>
      </c>
      <c r="CS24" s="39">
        <f t="shared" ref="CS24:DB33" ca="1" si="22">IF(OFFSET($X$3,$S24,CS$1)&lt;CS$3,0,
OFFSET($S$3,$S24,CS$1)
*IFERROR(INDEX($K$33:$K$42,OFFSET($X$3,$S24,CS$1)-CS$3+1),0)
*OFFSET($AC$3,$S24,CS$1)
/(INDEX($D$4:$D$13,CS$3)
*INDEX($E$4:$E$13,CS$3)))</f>
        <v>6.9679500000000005E-2</v>
      </c>
      <c r="CT24" s="39">
        <f t="shared" ca="1" si="22"/>
        <v>0.11613250000000001</v>
      </c>
      <c r="CU24" s="39">
        <f t="shared" ca="1" si="22"/>
        <v>0.23226500000000003</v>
      </c>
      <c r="CV24" s="39">
        <f t="shared" ca="1" si="22"/>
        <v>0.46453000000000005</v>
      </c>
      <c r="CW24" s="39">
        <f t="shared" ca="1" si="22"/>
        <v>0.92906000000000011</v>
      </c>
      <c r="CX24" s="39">
        <f t="shared" ca="1" si="22"/>
        <v>1.8581200000000002</v>
      </c>
      <c r="CY24" s="39">
        <f t="shared" ca="1" si="22"/>
        <v>0</v>
      </c>
      <c r="CZ24" s="39">
        <f t="shared" ca="1" si="22"/>
        <v>0</v>
      </c>
      <c r="DA24" s="39">
        <f t="shared" ca="1" si="22"/>
        <v>0</v>
      </c>
      <c r="DB24" s="39">
        <f t="shared" ca="1" si="22"/>
        <v>0</v>
      </c>
    </row>
    <row r="25" spans="10:106" x14ac:dyDescent="0.15">
      <c r="K25" s="85">
        <f t="shared" ref="K25:O25" si="23">K11-K10</f>
        <v>78.387344587052368</v>
      </c>
      <c r="L25" s="85">
        <f t="shared" si="23"/>
        <v>67.514120092789042</v>
      </c>
      <c r="M25" s="85">
        <f t="shared" si="23"/>
        <v>54.900696548693126</v>
      </c>
      <c r="N25" s="85">
        <f t="shared" si="23"/>
        <v>39.939995380196926</v>
      </c>
      <c r="O25" s="85">
        <f t="shared" si="23"/>
        <v>22.176045324053749</v>
      </c>
      <c r="S25" s="39">
        <v>22</v>
      </c>
      <c r="T25" s="40">
        <f>引用信息!W44</f>
        <v>902.65754990624998</v>
      </c>
      <c r="U25" s="40">
        <f>引用信息!X44</f>
        <v>64.830450093749988</v>
      </c>
      <c r="V25" s="40">
        <f>引用信息!Y44</f>
        <v>25.6</v>
      </c>
      <c r="W25" s="40">
        <f>引用信息!Z44</f>
        <v>5.5770000000000008</v>
      </c>
      <c r="X25" s="40">
        <f>引用信息!AA44</f>
        <v>1.3349999999999997</v>
      </c>
      <c r="Y25" s="37">
        <f>IF(INT(求节点($J$4:$J$12,$I$4:$I$12,节奏总纲!AD25))&gt;$I$12,$I$12,INT(求节点($J$4:$J$12,$I$4:$I$12,节奏总纲!AD25)))</f>
        <v>4</v>
      </c>
      <c r="Z25" s="37">
        <f>IF(INT(求节点($J$4:$J$12,$I$4:$I$12,节奏总纲!AE25))&gt;$I$12,$I$12,INT(求节点($J$4:$J$12,$I$4:$I$12,节奏总纲!AE25)))</f>
        <v>5</v>
      </c>
      <c r="AA25" s="37">
        <f>IF(INT(求节点($J$4:$J$12,$I$4:$I$12,节奏总纲!AF25))&gt;$I$12,$I$12,INT(求节点($J$4:$J$12,$I$4:$I$12,节奏总纲!AF25)))</f>
        <v>5</v>
      </c>
      <c r="AB25" s="37">
        <f>IF(INT(求节点($J$4:$J$12,$I$4:$I$12,节奏总纲!AG25))&gt;$I$12,$I$12,INT(求节点($J$4:$J$12,$I$4:$I$12,节奏总纲!AG25)))</f>
        <v>5</v>
      </c>
      <c r="AC25" s="37">
        <f>IF(INT(求节点($J$4:$J$12,$I$4:$I$12,节奏总纲!AH25))&gt;$I$12,$I$12,INT(求节点($J$4:$J$12,$I$4:$I$12,节奏总纲!AH25)))</f>
        <v>6</v>
      </c>
      <c r="AD25" s="57">
        <f>('[2]功能-行军令'!F$7+'[2]功能-行军令'!F$14+24*60/'[2]功能-行军令'!$F$18)*'[2]功能-行军令'!$AJ$8/$J$30</f>
        <v>9.2000000000000011</v>
      </c>
      <c r="AE25" s="57">
        <f>('[2]功能-行军令'!G$7+'[2]功能-行军令'!G$14+24*60/'[2]功能-行军令'!$F$18)*'[2]功能-行军令'!$AJ$8/$J$30</f>
        <v>13.4</v>
      </c>
      <c r="AF25" s="57">
        <f>('[2]功能-行军令'!H$7+'[2]功能-行军令'!H$14+24*60/'[2]功能-行军令'!$F$18)*'[2]功能-行军令'!$AJ$8/$J$30</f>
        <v>18.2</v>
      </c>
      <c r="AG25" s="57">
        <f>('[2]功能-行军令'!I$7+'[2]功能-行军令'!I$14+24*60/'[2]功能-行军令'!$F$18)*'[2]功能-行军令'!$AJ$8/$J$30</f>
        <v>20.6</v>
      </c>
      <c r="AH25" s="57">
        <f>('[2]功能-行军令'!J$7+'[2]功能-行军令'!J$14+24*60/'[2]功能-行军令'!$F$18)*'[2]功能-行军令'!$AJ$8/$J$30</f>
        <v>20.6</v>
      </c>
      <c r="AL25" s="39">
        <v>22</v>
      </c>
      <c r="AM25" s="28">
        <f t="shared" ca="1" si="16"/>
        <v>75.312223956380208</v>
      </c>
      <c r="AN25" s="28">
        <f t="shared" ca="1" si="16"/>
        <v>150.60153041276041</v>
      </c>
      <c r="AO25" s="28">
        <f t="shared" ca="1" si="16"/>
        <v>301.20306082552082</v>
      </c>
      <c r="AP25" s="28">
        <f t="shared" ca="1" si="16"/>
        <v>602.40612165104164</v>
      </c>
      <c r="AQ25" s="28">
        <f t="shared" ca="1" si="16"/>
        <v>97.552315417083349</v>
      </c>
      <c r="AR25" s="28">
        <f t="shared" ca="1" si="16"/>
        <v>1.8333999999999999</v>
      </c>
      <c r="AS25" s="28">
        <f t="shared" ca="1" si="16"/>
        <v>0</v>
      </c>
      <c r="AT25" s="28">
        <f t="shared" ca="1" si="16"/>
        <v>0</v>
      </c>
      <c r="AU25" s="28">
        <f t="shared" ca="1" si="16"/>
        <v>0</v>
      </c>
      <c r="AV25" s="28">
        <f t="shared" ca="1" si="16"/>
        <v>0</v>
      </c>
      <c r="AW25" s="28"/>
      <c r="AX25" s="28">
        <f t="shared" ca="1" si="7"/>
        <v>1228.9086522627863</v>
      </c>
      <c r="AY25" s="28"/>
      <c r="BA25" s="28"/>
      <c r="BB25" s="28"/>
      <c r="BC25" s="28"/>
      <c r="BD25" s="39">
        <v>22</v>
      </c>
      <c r="BE25" s="39">
        <f t="shared" ca="1" si="18"/>
        <v>69.203745492812502</v>
      </c>
      <c r="BF25" s="39">
        <f t="shared" ca="1" si="18"/>
        <v>138.407490985625</v>
      </c>
      <c r="BG25" s="39">
        <f t="shared" ca="1" si="18"/>
        <v>276.81498197125001</v>
      </c>
      <c r="BH25" s="39">
        <f t="shared" ca="1" si="18"/>
        <v>553.62996394250001</v>
      </c>
      <c r="BI25" s="39">
        <f t="shared" ca="1" si="18"/>
        <v>0</v>
      </c>
      <c r="BJ25" s="39">
        <f t="shared" ca="1" si="18"/>
        <v>0</v>
      </c>
      <c r="BK25" s="39">
        <f t="shared" ca="1" si="18"/>
        <v>0</v>
      </c>
      <c r="BL25" s="39">
        <f t="shared" ca="1" si="18"/>
        <v>0</v>
      </c>
      <c r="BM25" s="39">
        <f t="shared" ca="1" si="18"/>
        <v>0</v>
      </c>
      <c r="BN25" s="39">
        <f t="shared" ca="1" si="18"/>
        <v>0</v>
      </c>
      <c r="BO25" s="39">
        <f t="shared" ca="1" si="19"/>
        <v>3.6197001302343748</v>
      </c>
      <c r="BP25" s="39">
        <f t="shared" ca="1" si="19"/>
        <v>7.2394002604687495</v>
      </c>
      <c r="BQ25" s="39">
        <f t="shared" ca="1" si="19"/>
        <v>14.478800520937499</v>
      </c>
      <c r="BR25" s="39">
        <f t="shared" ca="1" si="19"/>
        <v>28.957601041874998</v>
      </c>
      <c r="BS25" s="39">
        <f t="shared" ca="1" si="19"/>
        <v>57.915202083749996</v>
      </c>
      <c r="BT25" s="39">
        <f t="shared" ca="1" si="19"/>
        <v>0</v>
      </c>
      <c r="BU25" s="39">
        <f t="shared" ca="1" si="19"/>
        <v>0</v>
      </c>
      <c r="BV25" s="39">
        <f t="shared" ca="1" si="19"/>
        <v>0</v>
      </c>
      <c r="BW25" s="39">
        <f t="shared" ca="1" si="19"/>
        <v>0</v>
      </c>
      <c r="BX25" s="39">
        <f t="shared" ca="1" si="19"/>
        <v>0</v>
      </c>
      <c r="BY25" s="39">
        <f t="shared" ca="1" si="20"/>
        <v>1.9413333333333336</v>
      </c>
      <c r="BZ25" s="39">
        <f t="shared" ca="1" si="20"/>
        <v>3.8826666666666672</v>
      </c>
      <c r="CA25" s="39">
        <f t="shared" ca="1" si="20"/>
        <v>7.7653333333333343</v>
      </c>
      <c r="CB25" s="39">
        <f t="shared" ca="1" si="20"/>
        <v>15.530666666666669</v>
      </c>
      <c r="CC25" s="39">
        <f t="shared" ca="1" si="20"/>
        <v>31.061333333333337</v>
      </c>
      <c r="CD25" s="39">
        <f t="shared" ca="1" si="20"/>
        <v>0</v>
      </c>
      <c r="CE25" s="39">
        <f t="shared" ca="1" si="20"/>
        <v>0</v>
      </c>
      <c r="CF25" s="39">
        <f t="shared" ca="1" si="20"/>
        <v>0</v>
      </c>
      <c r="CG25" s="39">
        <f t="shared" ca="1" si="20"/>
        <v>0</v>
      </c>
      <c r="CH25" s="39">
        <f t="shared" ca="1" si="20"/>
        <v>0</v>
      </c>
      <c r="CI25" s="39">
        <f t="shared" ca="1" si="21"/>
        <v>0.47869250000000013</v>
      </c>
      <c r="CJ25" s="39">
        <f t="shared" ca="1" si="21"/>
        <v>0.95738500000000026</v>
      </c>
      <c r="CK25" s="39">
        <f t="shared" ca="1" si="21"/>
        <v>1.9147700000000005</v>
      </c>
      <c r="CL25" s="39">
        <f t="shared" ca="1" si="21"/>
        <v>3.8295400000000011</v>
      </c>
      <c r="CM25" s="39">
        <f t="shared" ca="1" si="21"/>
        <v>7.6590800000000021</v>
      </c>
      <c r="CN25" s="39">
        <f t="shared" ca="1" si="21"/>
        <v>0</v>
      </c>
      <c r="CO25" s="39">
        <f t="shared" ca="1" si="21"/>
        <v>0</v>
      </c>
      <c r="CP25" s="39">
        <f t="shared" ca="1" si="21"/>
        <v>0</v>
      </c>
      <c r="CQ25" s="39">
        <f t="shared" ca="1" si="21"/>
        <v>0</v>
      </c>
      <c r="CR25" s="39">
        <f t="shared" ca="1" si="21"/>
        <v>0</v>
      </c>
      <c r="CS25" s="39">
        <f t="shared" ca="1" si="22"/>
        <v>6.875249999999998E-2</v>
      </c>
      <c r="CT25" s="39">
        <f t="shared" ca="1" si="22"/>
        <v>0.11458749999999999</v>
      </c>
      <c r="CU25" s="39">
        <f t="shared" ca="1" si="22"/>
        <v>0.22917499999999999</v>
      </c>
      <c r="CV25" s="39">
        <f t="shared" ca="1" si="22"/>
        <v>0.45834999999999998</v>
      </c>
      <c r="CW25" s="39">
        <f t="shared" ca="1" si="22"/>
        <v>0.91669999999999996</v>
      </c>
      <c r="CX25" s="39">
        <f t="shared" ca="1" si="22"/>
        <v>1.8333999999999999</v>
      </c>
      <c r="CY25" s="39">
        <f t="shared" ca="1" si="22"/>
        <v>0</v>
      </c>
      <c r="CZ25" s="39">
        <f t="shared" ca="1" si="22"/>
        <v>0</v>
      </c>
      <c r="DA25" s="39">
        <f t="shared" ca="1" si="22"/>
        <v>0</v>
      </c>
      <c r="DB25" s="39">
        <f t="shared" ca="1" si="22"/>
        <v>0</v>
      </c>
    </row>
    <row r="26" spans="10:106" x14ac:dyDescent="0.15">
      <c r="K26" s="85">
        <f t="shared" ref="K26:O26" si="24">K12-K11</f>
        <v>146.27595723736837</v>
      </c>
      <c r="L26" s="85">
        <f t="shared" si="24"/>
        <v>126.37594073648376</v>
      </c>
      <c r="M26" s="85">
        <f t="shared" si="24"/>
        <v>102.85159042115012</v>
      </c>
      <c r="N26" s="85">
        <f t="shared" si="24"/>
        <v>74.709244068183864</v>
      </c>
      <c r="O26" s="85">
        <f t="shared" si="24"/>
        <v>41.024053221952094</v>
      </c>
      <c r="S26" s="39">
        <v>23</v>
      </c>
      <c r="T26" s="40">
        <f>引用信息!W45</f>
        <v>880.06411989843753</v>
      </c>
      <c r="U26" s="40">
        <f>引用信息!X45</f>
        <v>63.189880101562501</v>
      </c>
      <c r="V26" s="40">
        <f>引用信息!Y45</f>
        <v>24.96</v>
      </c>
      <c r="W26" s="40">
        <f>引用信息!Z45</f>
        <v>5.4697500000000012</v>
      </c>
      <c r="X26" s="40">
        <f>引用信息!AA45</f>
        <v>1.3162499999999999</v>
      </c>
      <c r="Y26" s="37">
        <f>IF(INT(求节点($J$4:$J$12,$I$4:$I$12,节奏总纲!AD26))&gt;$I$12,$I$12,INT(求节点($J$4:$J$12,$I$4:$I$12,节奏总纲!AD26)))</f>
        <v>4</v>
      </c>
      <c r="Z26" s="37">
        <f>IF(INT(求节点($J$4:$J$12,$I$4:$I$12,节奏总纲!AE26))&gt;$I$12,$I$12,INT(求节点($J$4:$J$12,$I$4:$I$12,节奏总纲!AE26)))</f>
        <v>5</v>
      </c>
      <c r="AA26" s="37">
        <f>IF(INT(求节点($J$4:$J$12,$I$4:$I$12,节奏总纲!AF26))&gt;$I$12,$I$12,INT(求节点($J$4:$J$12,$I$4:$I$12,节奏总纲!AF26)))</f>
        <v>5</v>
      </c>
      <c r="AB26" s="37">
        <f>IF(INT(求节点($J$4:$J$12,$I$4:$I$12,节奏总纲!AG26))&gt;$I$12,$I$12,INT(求节点($J$4:$J$12,$I$4:$I$12,节奏总纲!AG26)))</f>
        <v>5</v>
      </c>
      <c r="AC26" s="37">
        <f>IF(INT(求节点($J$4:$J$12,$I$4:$I$12,节奏总纲!AH26))&gt;$I$12,$I$12,INT(求节点($J$4:$J$12,$I$4:$I$12,节奏总纲!AH26)))</f>
        <v>6</v>
      </c>
      <c r="AD26" s="57">
        <f>('[2]功能-行军令'!F$7+'[2]功能-行军令'!F$14+24*60/'[2]功能-行军令'!$F$18)*'[2]功能-行军令'!$AJ$8/$J$30</f>
        <v>9.2000000000000011</v>
      </c>
      <c r="AE26" s="57">
        <f>('[2]功能-行军令'!G$7+'[2]功能-行军令'!G$14+24*60/'[2]功能-行军令'!$F$18)*'[2]功能-行军令'!$AJ$8/$J$30</f>
        <v>13.4</v>
      </c>
      <c r="AF26" s="57">
        <f>('[2]功能-行军令'!H$7+'[2]功能-行军令'!H$14+24*60/'[2]功能-行军令'!$F$18)*'[2]功能-行军令'!$AJ$8/$J$30</f>
        <v>18.2</v>
      </c>
      <c r="AG26" s="57">
        <f>('[2]功能-行军令'!I$7+'[2]功能-行军令'!I$14+24*60/'[2]功能-行军令'!$F$18)*'[2]功能-行军令'!$AJ$8/$J$30</f>
        <v>20.6</v>
      </c>
      <c r="AH26" s="57">
        <f>('[2]功能-行军令'!J$7+'[2]功能-行军令'!J$14+24*60/'[2]功能-行军令'!$F$18)*'[2]功能-行军令'!$AJ$8/$J$30</f>
        <v>20.6</v>
      </c>
      <c r="AL26" s="39">
        <v>23</v>
      </c>
      <c r="AM26" s="28">
        <f t="shared" ca="1" si="16"/>
        <v>73.429757914550777</v>
      </c>
      <c r="AN26" s="28">
        <f t="shared" ca="1" si="16"/>
        <v>146.83692020410157</v>
      </c>
      <c r="AO26" s="28">
        <f t="shared" ca="1" si="16"/>
        <v>293.67384040820315</v>
      </c>
      <c r="AP26" s="28">
        <f t="shared" ca="1" si="16"/>
        <v>587.3476808164063</v>
      </c>
      <c r="AQ26" s="28">
        <f t="shared" ca="1" si="16"/>
        <v>95.150041224062505</v>
      </c>
      <c r="AR26" s="28">
        <f t="shared" ca="1" si="16"/>
        <v>1.80765</v>
      </c>
      <c r="AS26" s="28">
        <f t="shared" ca="1" si="16"/>
        <v>0</v>
      </c>
      <c r="AT26" s="28">
        <f t="shared" ca="1" si="16"/>
        <v>0</v>
      </c>
      <c r="AU26" s="28">
        <f t="shared" ca="1" si="16"/>
        <v>0</v>
      </c>
      <c r="AV26" s="28">
        <f t="shared" ca="1" si="16"/>
        <v>0</v>
      </c>
      <c r="AW26" s="28"/>
      <c r="AX26" s="28">
        <f t="shared" ca="1" si="7"/>
        <v>1198.2458905673243</v>
      </c>
      <c r="AY26" s="28"/>
      <c r="BA26" s="28"/>
      <c r="BB26" s="28"/>
      <c r="BC26" s="28"/>
      <c r="BD26" s="39">
        <v>23</v>
      </c>
      <c r="BE26" s="39">
        <f t="shared" ca="1" si="18"/>
        <v>67.471582525546879</v>
      </c>
      <c r="BF26" s="39">
        <f t="shared" ca="1" si="18"/>
        <v>134.94316505109376</v>
      </c>
      <c r="BG26" s="39">
        <f t="shared" ca="1" si="18"/>
        <v>269.88633010218751</v>
      </c>
      <c r="BH26" s="39">
        <f t="shared" ca="1" si="18"/>
        <v>539.77266020437503</v>
      </c>
      <c r="BI26" s="39">
        <f t="shared" ca="1" si="18"/>
        <v>0</v>
      </c>
      <c r="BJ26" s="39">
        <f t="shared" ca="1" si="18"/>
        <v>0</v>
      </c>
      <c r="BK26" s="39">
        <f t="shared" ca="1" si="18"/>
        <v>0</v>
      </c>
      <c r="BL26" s="39">
        <f t="shared" ca="1" si="18"/>
        <v>0</v>
      </c>
      <c r="BM26" s="39">
        <f t="shared" ca="1" si="18"/>
        <v>0</v>
      </c>
      <c r="BN26" s="39">
        <f t="shared" ca="1" si="18"/>
        <v>0</v>
      </c>
      <c r="BO26" s="39">
        <f t="shared" ca="1" si="19"/>
        <v>3.5281016390039066</v>
      </c>
      <c r="BP26" s="39">
        <f t="shared" ca="1" si="19"/>
        <v>7.0562032780078132</v>
      </c>
      <c r="BQ26" s="39">
        <f t="shared" ca="1" si="19"/>
        <v>14.112406556015626</v>
      </c>
      <c r="BR26" s="39">
        <f t="shared" ca="1" si="19"/>
        <v>28.224813112031253</v>
      </c>
      <c r="BS26" s="39">
        <f t="shared" ca="1" si="19"/>
        <v>56.449626224062506</v>
      </c>
      <c r="BT26" s="39">
        <f t="shared" ca="1" si="19"/>
        <v>0</v>
      </c>
      <c r="BU26" s="39">
        <f t="shared" ca="1" si="19"/>
        <v>0</v>
      </c>
      <c r="BV26" s="39">
        <f t="shared" ca="1" si="19"/>
        <v>0</v>
      </c>
      <c r="BW26" s="39">
        <f t="shared" ca="1" si="19"/>
        <v>0</v>
      </c>
      <c r="BX26" s="39">
        <f t="shared" ca="1" si="19"/>
        <v>0</v>
      </c>
      <c r="BY26" s="39">
        <f t="shared" ca="1" si="20"/>
        <v>1.8928000000000003</v>
      </c>
      <c r="BZ26" s="39">
        <f t="shared" ca="1" si="20"/>
        <v>3.7856000000000005</v>
      </c>
      <c r="CA26" s="39">
        <f t="shared" ca="1" si="20"/>
        <v>7.571200000000001</v>
      </c>
      <c r="CB26" s="39">
        <f t="shared" ca="1" si="20"/>
        <v>15.142400000000002</v>
      </c>
      <c r="CC26" s="39">
        <f t="shared" ca="1" si="20"/>
        <v>30.284800000000004</v>
      </c>
      <c r="CD26" s="39">
        <f t="shared" ca="1" si="20"/>
        <v>0</v>
      </c>
      <c r="CE26" s="39">
        <f t="shared" ca="1" si="20"/>
        <v>0</v>
      </c>
      <c r="CF26" s="39">
        <f t="shared" ca="1" si="20"/>
        <v>0</v>
      </c>
      <c r="CG26" s="39">
        <f t="shared" ca="1" si="20"/>
        <v>0</v>
      </c>
      <c r="CH26" s="39">
        <f t="shared" ca="1" si="20"/>
        <v>0</v>
      </c>
      <c r="CI26" s="39">
        <f t="shared" ca="1" si="21"/>
        <v>0.46948687500000014</v>
      </c>
      <c r="CJ26" s="39">
        <f t="shared" ca="1" si="21"/>
        <v>0.93897375000000027</v>
      </c>
      <c r="CK26" s="39">
        <f t="shared" ca="1" si="21"/>
        <v>1.8779475000000005</v>
      </c>
      <c r="CL26" s="39">
        <f t="shared" ca="1" si="21"/>
        <v>3.7558950000000011</v>
      </c>
      <c r="CM26" s="39">
        <f t="shared" ca="1" si="21"/>
        <v>7.5117900000000022</v>
      </c>
      <c r="CN26" s="39">
        <f t="shared" ca="1" si="21"/>
        <v>0</v>
      </c>
      <c r="CO26" s="39">
        <f t="shared" ca="1" si="21"/>
        <v>0</v>
      </c>
      <c r="CP26" s="39">
        <f t="shared" ca="1" si="21"/>
        <v>0</v>
      </c>
      <c r="CQ26" s="39">
        <f t="shared" ca="1" si="21"/>
        <v>0</v>
      </c>
      <c r="CR26" s="39">
        <f t="shared" ca="1" si="21"/>
        <v>0</v>
      </c>
      <c r="CS26" s="39">
        <f t="shared" ca="1" si="22"/>
        <v>6.7786874999999996E-2</v>
      </c>
      <c r="CT26" s="39">
        <f t="shared" ca="1" si="22"/>
        <v>0.112978125</v>
      </c>
      <c r="CU26" s="39">
        <f t="shared" ca="1" si="22"/>
        <v>0.22595625</v>
      </c>
      <c r="CV26" s="39">
        <f t="shared" ca="1" si="22"/>
        <v>0.45191249999999999</v>
      </c>
      <c r="CW26" s="39">
        <f t="shared" ca="1" si="22"/>
        <v>0.90382499999999999</v>
      </c>
      <c r="CX26" s="39">
        <f t="shared" ca="1" si="22"/>
        <v>1.80765</v>
      </c>
      <c r="CY26" s="39">
        <f t="shared" ca="1" si="22"/>
        <v>0</v>
      </c>
      <c r="CZ26" s="39">
        <f t="shared" ca="1" si="22"/>
        <v>0</v>
      </c>
      <c r="DA26" s="39">
        <f t="shared" ca="1" si="22"/>
        <v>0</v>
      </c>
      <c r="DB26" s="39">
        <f t="shared" ca="1" si="22"/>
        <v>0</v>
      </c>
    </row>
    <row r="27" spans="10:106" x14ac:dyDescent="0.15">
      <c r="S27" s="39">
        <v>24</v>
      </c>
      <c r="T27" s="40">
        <f>引用信息!W46</f>
        <v>857.47207405781251</v>
      </c>
      <c r="U27" s="40">
        <f>引用信息!X46</f>
        <v>61.550325942187499</v>
      </c>
      <c r="V27" s="40">
        <f>引用信息!Y46</f>
        <v>24.32</v>
      </c>
      <c r="W27" s="40">
        <f>引用信息!Z46</f>
        <v>5.360850000000001</v>
      </c>
      <c r="X27" s="40">
        <f>引用信息!AA46</f>
        <v>1.2967499999999998</v>
      </c>
      <c r="Y27" s="37">
        <f>IF(INT(求节点($J$4:$J$12,$I$4:$I$12,节奏总纲!AD27))&gt;$I$12,$I$12,INT(求节点($J$4:$J$12,$I$4:$I$12,节奏总纲!AD27)))</f>
        <v>4</v>
      </c>
      <c r="Z27" s="37">
        <f>IF(INT(求节点($J$4:$J$12,$I$4:$I$12,节奏总纲!AE27))&gt;$I$12,$I$12,INT(求节点($J$4:$J$12,$I$4:$I$12,节奏总纲!AE27)))</f>
        <v>5</v>
      </c>
      <c r="AA27" s="37">
        <f>IF(INT(求节点($J$4:$J$12,$I$4:$I$12,节奏总纲!AF27))&gt;$I$12,$I$12,INT(求节点($J$4:$J$12,$I$4:$I$12,节奏总纲!AF27)))</f>
        <v>5</v>
      </c>
      <c r="AB27" s="37">
        <f>IF(INT(求节点($J$4:$J$12,$I$4:$I$12,节奏总纲!AG27))&gt;$I$12,$I$12,INT(求节点($J$4:$J$12,$I$4:$I$12,节奏总纲!AG27)))</f>
        <v>5</v>
      </c>
      <c r="AC27" s="37">
        <f>IF(INT(求节点($J$4:$J$12,$I$4:$I$12,节奏总纲!AH27))&gt;$I$12,$I$12,INT(求节点($J$4:$J$12,$I$4:$I$12,节奏总纲!AH27)))</f>
        <v>6</v>
      </c>
      <c r="AD27" s="57">
        <f>('[2]功能-行军令'!F$7+'[2]功能-行军令'!F$14+24*60/'[2]功能-行军令'!$F$18)*'[2]功能-行军令'!$AJ$8/$J$30</f>
        <v>9.2000000000000011</v>
      </c>
      <c r="AE27" s="57">
        <f>('[2]功能-行军令'!G$7+'[2]功能-行军令'!G$14+24*60/'[2]功能-行军令'!$F$18)*'[2]功能-行军令'!$AJ$8/$J$30</f>
        <v>13.4</v>
      </c>
      <c r="AF27" s="57">
        <f>('[2]功能-行军令'!H$7+'[2]功能-行军令'!H$14+24*60/'[2]功能-行军令'!$F$18)*'[2]功能-行军令'!$AJ$8/$J$30</f>
        <v>18.2</v>
      </c>
      <c r="AG27" s="57">
        <f>('[2]功能-行军令'!I$7+'[2]功能-行军令'!I$14+24*60/'[2]功能-行军令'!$F$18)*'[2]功能-行军令'!$AJ$8/$J$30</f>
        <v>20.6</v>
      </c>
      <c r="AH27" s="57">
        <f>('[2]功能-行军令'!J$7+'[2]功能-行军令'!J$14+24*60/'[2]功能-行军令'!$F$18)*'[2]功能-行军令'!$AJ$8/$J$30</f>
        <v>20.6</v>
      </c>
      <c r="AL27" s="39">
        <v>24</v>
      </c>
      <c r="AM27" s="28">
        <f t="shared" ca="1" si="16"/>
        <v>71.547274459537761</v>
      </c>
      <c r="AN27" s="28">
        <f t="shared" ca="1" si="16"/>
        <v>143.07228804407552</v>
      </c>
      <c r="AO27" s="28">
        <f t="shared" ca="1" si="16"/>
        <v>286.14457608815104</v>
      </c>
      <c r="AP27" s="28">
        <f t="shared" ca="1" si="16"/>
        <v>572.28915217630208</v>
      </c>
      <c r="AQ27" s="28">
        <f t="shared" ca="1" si="16"/>
        <v>92.745893508354172</v>
      </c>
      <c r="AR27" s="28">
        <f t="shared" ca="1" si="16"/>
        <v>1.78087</v>
      </c>
      <c r="AS27" s="28">
        <f t="shared" ca="1" si="16"/>
        <v>0</v>
      </c>
      <c r="AT27" s="28">
        <f t="shared" ca="1" si="16"/>
        <v>0</v>
      </c>
      <c r="AU27" s="28">
        <f t="shared" ca="1" si="16"/>
        <v>0</v>
      </c>
      <c r="AV27" s="28">
        <f t="shared" ca="1" si="16"/>
        <v>0</v>
      </c>
      <c r="AW27" s="28"/>
      <c r="AX27" s="28">
        <f t="shared" ca="1" si="7"/>
        <v>1167.5800542764205</v>
      </c>
      <c r="AY27" s="28"/>
      <c r="BA27" s="28"/>
      <c r="BB27" s="28"/>
      <c r="BC27" s="28"/>
      <c r="BD27" s="39">
        <v>24</v>
      </c>
      <c r="BE27" s="39">
        <f t="shared" ca="1" si="18"/>
        <v>65.739525677765627</v>
      </c>
      <c r="BF27" s="39">
        <f t="shared" ca="1" si="18"/>
        <v>131.47905135553125</v>
      </c>
      <c r="BG27" s="39">
        <f t="shared" ca="1" si="18"/>
        <v>262.95810271106251</v>
      </c>
      <c r="BH27" s="39">
        <f t="shared" ca="1" si="18"/>
        <v>525.91620542212502</v>
      </c>
      <c r="BI27" s="39">
        <f t="shared" ca="1" si="18"/>
        <v>0</v>
      </c>
      <c r="BJ27" s="39">
        <f t="shared" ca="1" si="18"/>
        <v>0</v>
      </c>
      <c r="BK27" s="39">
        <f t="shared" ca="1" si="18"/>
        <v>0</v>
      </c>
      <c r="BL27" s="39">
        <f t="shared" ca="1" si="18"/>
        <v>0</v>
      </c>
      <c r="BM27" s="39">
        <f t="shared" ca="1" si="18"/>
        <v>0</v>
      </c>
      <c r="BN27" s="39">
        <f t="shared" ca="1" si="18"/>
        <v>0</v>
      </c>
      <c r="BO27" s="39">
        <f t="shared" ca="1" si="19"/>
        <v>3.436559865105469</v>
      </c>
      <c r="BP27" s="39">
        <f t="shared" ca="1" si="19"/>
        <v>6.8731197302109379</v>
      </c>
      <c r="BQ27" s="39">
        <f t="shared" ca="1" si="19"/>
        <v>13.746239460421876</v>
      </c>
      <c r="BR27" s="39">
        <f t="shared" ca="1" si="19"/>
        <v>27.492478920843752</v>
      </c>
      <c r="BS27" s="39">
        <f t="shared" ca="1" si="19"/>
        <v>54.984957841687503</v>
      </c>
      <c r="BT27" s="39">
        <f t="shared" ca="1" si="19"/>
        <v>0</v>
      </c>
      <c r="BU27" s="39">
        <f t="shared" ca="1" si="19"/>
        <v>0</v>
      </c>
      <c r="BV27" s="39">
        <f t="shared" ca="1" si="19"/>
        <v>0</v>
      </c>
      <c r="BW27" s="39">
        <f t="shared" ca="1" si="19"/>
        <v>0</v>
      </c>
      <c r="BX27" s="39">
        <f t="shared" ca="1" si="19"/>
        <v>0</v>
      </c>
      <c r="BY27" s="39">
        <f t="shared" ca="1" si="20"/>
        <v>1.8442666666666669</v>
      </c>
      <c r="BZ27" s="39">
        <f t="shared" ca="1" si="20"/>
        <v>3.6885333333333339</v>
      </c>
      <c r="CA27" s="39">
        <f t="shared" ca="1" si="20"/>
        <v>7.3770666666666678</v>
      </c>
      <c r="CB27" s="39">
        <f t="shared" ca="1" si="20"/>
        <v>14.754133333333336</v>
      </c>
      <c r="CC27" s="39">
        <f t="shared" ca="1" si="20"/>
        <v>29.508266666666671</v>
      </c>
      <c r="CD27" s="39">
        <f t="shared" ca="1" si="20"/>
        <v>0</v>
      </c>
      <c r="CE27" s="39">
        <f t="shared" ca="1" si="20"/>
        <v>0</v>
      </c>
      <c r="CF27" s="39">
        <f t="shared" ca="1" si="20"/>
        <v>0</v>
      </c>
      <c r="CG27" s="39">
        <f t="shared" ca="1" si="20"/>
        <v>0</v>
      </c>
      <c r="CH27" s="39">
        <f t="shared" ca="1" si="20"/>
        <v>0</v>
      </c>
      <c r="CI27" s="39">
        <f t="shared" ca="1" si="21"/>
        <v>0.46013962500000011</v>
      </c>
      <c r="CJ27" s="39">
        <f t="shared" ca="1" si="21"/>
        <v>0.92027925000000022</v>
      </c>
      <c r="CK27" s="39">
        <f t="shared" ca="1" si="21"/>
        <v>1.8405585000000004</v>
      </c>
      <c r="CL27" s="39">
        <f t="shared" ca="1" si="21"/>
        <v>3.6811170000000009</v>
      </c>
      <c r="CM27" s="39">
        <f t="shared" ca="1" si="21"/>
        <v>7.3622340000000017</v>
      </c>
      <c r="CN27" s="39">
        <f t="shared" ca="1" si="21"/>
        <v>0</v>
      </c>
      <c r="CO27" s="39">
        <f t="shared" ca="1" si="21"/>
        <v>0</v>
      </c>
      <c r="CP27" s="39">
        <f t="shared" ca="1" si="21"/>
        <v>0</v>
      </c>
      <c r="CQ27" s="39">
        <f t="shared" ca="1" si="21"/>
        <v>0</v>
      </c>
      <c r="CR27" s="39">
        <f t="shared" ca="1" si="21"/>
        <v>0</v>
      </c>
      <c r="CS27" s="39">
        <f t="shared" ca="1" si="22"/>
        <v>6.6782624999999998E-2</v>
      </c>
      <c r="CT27" s="39">
        <f t="shared" ca="1" si="22"/>
        <v>0.111304375</v>
      </c>
      <c r="CU27" s="39">
        <f t="shared" ca="1" si="22"/>
        <v>0.22260874999999999</v>
      </c>
      <c r="CV27" s="39">
        <f t="shared" ca="1" si="22"/>
        <v>0.44521749999999999</v>
      </c>
      <c r="CW27" s="39">
        <f t="shared" ca="1" si="22"/>
        <v>0.89043499999999998</v>
      </c>
      <c r="CX27" s="39">
        <f t="shared" ca="1" si="22"/>
        <v>1.78087</v>
      </c>
      <c r="CY27" s="39">
        <f t="shared" ca="1" si="22"/>
        <v>0</v>
      </c>
      <c r="CZ27" s="39">
        <f t="shared" ca="1" si="22"/>
        <v>0</v>
      </c>
      <c r="DA27" s="39">
        <f t="shared" ca="1" si="22"/>
        <v>0</v>
      </c>
      <c r="DB27" s="39">
        <f t="shared" ca="1" si="22"/>
        <v>0</v>
      </c>
    </row>
    <row r="28" spans="10:106" x14ac:dyDescent="0.15">
      <c r="S28" s="39">
        <v>25</v>
      </c>
      <c r="T28" s="40">
        <f>引用信息!W47</f>
        <v>834.88141238437504</v>
      </c>
      <c r="U28" s="40">
        <f>引用信息!X47</f>
        <v>59.911787615624988</v>
      </c>
      <c r="V28" s="40">
        <f>引用信息!Y47</f>
        <v>23.68</v>
      </c>
      <c r="W28" s="40">
        <f>引用信息!Z47</f>
        <v>5.2503000000000011</v>
      </c>
      <c r="X28" s="40">
        <f>引用信息!AA47</f>
        <v>1.2765</v>
      </c>
      <c r="Y28" s="37">
        <f>IF(INT(求节点($J$4:$J$12,$I$4:$I$12,节奏总纲!AD28))&gt;$I$12,$I$12,INT(求节点($J$4:$J$12,$I$4:$I$12,节奏总纲!AD28)))</f>
        <v>5</v>
      </c>
      <c r="Z28" s="37">
        <f>IF(INT(求节点($J$4:$J$12,$I$4:$I$12,节奏总纲!AE28))&gt;$I$12,$I$12,INT(求节点($J$4:$J$12,$I$4:$I$12,节奏总纲!AE28)))</f>
        <v>5</v>
      </c>
      <c r="AA28" s="37">
        <f>IF(INT(求节点($J$4:$J$12,$I$4:$I$12,节奏总纲!AF28))&gt;$I$12,$I$12,INT(求节点($J$4:$J$12,$I$4:$I$12,节奏总纲!AF28)))</f>
        <v>5</v>
      </c>
      <c r="AB28" s="37">
        <f>IF(INT(求节点($J$4:$J$12,$I$4:$I$12,节奏总纲!AG28))&gt;$I$12,$I$12,INT(求节点($J$4:$J$12,$I$4:$I$12,节奏总纲!AG28)))</f>
        <v>6</v>
      </c>
      <c r="AC28" s="37">
        <f>IF(INT(求节点($J$4:$J$12,$I$4:$I$12,节奏总纲!AH28))&gt;$I$12,$I$12,INT(求节点($J$4:$J$12,$I$4:$I$12,节奏总纲!AH28)))</f>
        <v>6</v>
      </c>
      <c r="AD28" s="57">
        <f>('[2]功能-行军令'!F$7+'[2]功能-行军令'!F$14+24*60/'[2]功能-行军令'!$F$18)*'[2]功能-行军令'!$AJ$8/$J$30</f>
        <v>9.2000000000000011</v>
      </c>
      <c r="AE28" s="57">
        <f>('[2]功能-行军令'!G$7+'[2]功能-行军令'!G$14+24*60/'[2]功能-行军令'!$F$18)*'[2]功能-行军令'!$AJ$8/$J$30</f>
        <v>13.4</v>
      </c>
      <c r="AF28" s="57">
        <f>('[2]功能-行军令'!H$7+'[2]功能-行军令'!H$14+24*60/'[2]功能-行军令'!$F$18)*'[2]功能-行军令'!$AJ$8/$J$30</f>
        <v>18.2</v>
      </c>
      <c r="AG28" s="57">
        <f>('[2]功能-行军令'!I$7+'[2]功能-行军令'!I$14+24*60/'[2]功能-行军令'!$F$18)*'[2]功能-行军令'!$AJ$8/$J$30</f>
        <v>20.6</v>
      </c>
      <c r="AH28" s="57">
        <f>('[2]功能-行军令'!J$7+'[2]功能-行军令'!J$14+24*60/'[2]功能-行军令'!$F$18)*'[2]功能-行军令'!$AJ$8/$J$30</f>
        <v>20.6</v>
      </c>
      <c r="AL28" s="39">
        <v>25</v>
      </c>
      <c r="AM28" s="28">
        <f t="shared" ca="1" si="16"/>
        <v>37.480725816606771</v>
      </c>
      <c r="AN28" s="28">
        <f t="shared" ca="1" si="16"/>
        <v>74.849408233213538</v>
      </c>
      <c r="AO28" s="28">
        <f t="shared" ca="1" si="16"/>
        <v>149.69881646642708</v>
      </c>
      <c r="AP28" s="28">
        <f t="shared" ca="1" si="16"/>
        <v>299.39763293285415</v>
      </c>
      <c r="AQ28" s="28">
        <f t="shared" ca="1" si="16"/>
        <v>598.7952658657083</v>
      </c>
      <c r="AR28" s="28">
        <f t="shared" ca="1" si="16"/>
        <v>8.9634720000000012</v>
      </c>
      <c r="AS28" s="28">
        <f t="shared" ca="1" si="16"/>
        <v>0</v>
      </c>
      <c r="AT28" s="28">
        <f t="shared" ca="1" si="16"/>
        <v>0</v>
      </c>
      <c r="AU28" s="28">
        <f t="shared" ca="1" si="16"/>
        <v>0</v>
      </c>
      <c r="AV28" s="28">
        <f t="shared" ca="1" si="16"/>
        <v>0</v>
      </c>
      <c r="AW28" s="28"/>
      <c r="AX28" s="28">
        <f t="shared" ca="1" si="7"/>
        <v>1169.1853213148097</v>
      </c>
      <c r="AY28" s="28"/>
      <c r="BA28" s="28"/>
      <c r="BB28" s="28"/>
      <c r="BC28" s="28"/>
      <c r="BD28" s="39">
        <v>25</v>
      </c>
      <c r="BE28" s="39">
        <f t="shared" ca="1" si="18"/>
        <v>32.003787474734381</v>
      </c>
      <c r="BF28" s="39">
        <f t="shared" ca="1" si="18"/>
        <v>64.007574949468761</v>
      </c>
      <c r="BG28" s="39">
        <f t="shared" ca="1" si="18"/>
        <v>128.01514989893752</v>
      </c>
      <c r="BH28" s="39">
        <f t="shared" ca="1" si="18"/>
        <v>256.03029979787505</v>
      </c>
      <c r="BI28" s="39">
        <f t="shared" ca="1" si="18"/>
        <v>512.06059959575009</v>
      </c>
      <c r="BJ28" s="39">
        <f t="shared" ca="1" si="18"/>
        <v>0</v>
      </c>
      <c r="BK28" s="39">
        <f t="shared" ca="1" si="18"/>
        <v>0</v>
      </c>
      <c r="BL28" s="39">
        <f t="shared" ca="1" si="18"/>
        <v>0</v>
      </c>
      <c r="BM28" s="39">
        <f t="shared" ca="1" si="18"/>
        <v>0</v>
      </c>
      <c r="BN28" s="39">
        <f t="shared" ca="1" si="18"/>
        <v>0</v>
      </c>
      <c r="BO28" s="39">
        <f t="shared" ca="1" si="19"/>
        <v>3.3450748085390618</v>
      </c>
      <c r="BP28" s="39">
        <f t="shared" ca="1" si="19"/>
        <v>6.6901496170781236</v>
      </c>
      <c r="BQ28" s="39">
        <f t="shared" ca="1" si="19"/>
        <v>13.380299234156247</v>
      </c>
      <c r="BR28" s="39">
        <f t="shared" ca="1" si="19"/>
        <v>26.760598468312494</v>
      </c>
      <c r="BS28" s="39">
        <f t="shared" ca="1" si="19"/>
        <v>53.521196936624989</v>
      </c>
      <c r="BT28" s="39">
        <f t="shared" ca="1" si="19"/>
        <v>0</v>
      </c>
      <c r="BU28" s="39">
        <f t="shared" ca="1" si="19"/>
        <v>0</v>
      </c>
      <c r="BV28" s="39">
        <f t="shared" ca="1" si="19"/>
        <v>0</v>
      </c>
      <c r="BW28" s="39">
        <f t="shared" ca="1" si="19"/>
        <v>0</v>
      </c>
      <c r="BX28" s="39">
        <f t="shared" ca="1" si="19"/>
        <v>0</v>
      </c>
      <c r="BY28" s="39">
        <f t="shared" ca="1" si="20"/>
        <v>1.795733333333333</v>
      </c>
      <c r="BZ28" s="39">
        <f t="shared" ca="1" si="20"/>
        <v>3.5914666666666659</v>
      </c>
      <c r="CA28" s="39">
        <f t="shared" ca="1" si="20"/>
        <v>7.1829333333333318</v>
      </c>
      <c r="CB28" s="39">
        <f t="shared" ca="1" si="20"/>
        <v>14.365866666666664</v>
      </c>
      <c r="CC28" s="39">
        <f t="shared" ca="1" si="20"/>
        <v>28.731733333333327</v>
      </c>
      <c r="CD28" s="39">
        <f t="shared" ca="1" si="20"/>
        <v>0</v>
      </c>
      <c r="CE28" s="39">
        <f t="shared" ca="1" si="20"/>
        <v>0</v>
      </c>
      <c r="CF28" s="39">
        <f t="shared" ca="1" si="20"/>
        <v>0</v>
      </c>
      <c r="CG28" s="39">
        <f t="shared" ca="1" si="20"/>
        <v>0</v>
      </c>
      <c r="CH28" s="39">
        <f t="shared" ca="1" si="20"/>
        <v>0</v>
      </c>
      <c r="CI28" s="39">
        <f t="shared" ca="1" si="21"/>
        <v>0.27039045000000012</v>
      </c>
      <c r="CJ28" s="39">
        <f t="shared" ca="1" si="21"/>
        <v>0.4506507500000001</v>
      </c>
      <c r="CK28" s="39">
        <f t="shared" ca="1" si="21"/>
        <v>0.9013015000000002</v>
      </c>
      <c r="CL28" s="39">
        <f t="shared" ca="1" si="21"/>
        <v>1.8026030000000004</v>
      </c>
      <c r="CM28" s="39">
        <f t="shared" ca="1" si="21"/>
        <v>3.6052060000000008</v>
      </c>
      <c r="CN28" s="39">
        <f t="shared" ca="1" si="21"/>
        <v>7.2104120000000016</v>
      </c>
      <c r="CO28" s="39">
        <f t="shared" ca="1" si="21"/>
        <v>0</v>
      </c>
      <c r="CP28" s="39">
        <f t="shared" ca="1" si="21"/>
        <v>0</v>
      </c>
      <c r="CQ28" s="39">
        <f t="shared" ca="1" si="21"/>
        <v>0</v>
      </c>
      <c r="CR28" s="39">
        <f t="shared" ca="1" si="21"/>
        <v>0</v>
      </c>
      <c r="CS28" s="39">
        <f t="shared" ca="1" si="22"/>
        <v>6.573975E-2</v>
      </c>
      <c r="CT28" s="39">
        <f t="shared" ca="1" si="22"/>
        <v>0.10956625000000002</v>
      </c>
      <c r="CU28" s="39">
        <f t="shared" ca="1" si="22"/>
        <v>0.21913250000000004</v>
      </c>
      <c r="CV28" s="39">
        <f t="shared" ca="1" si="22"/>
        <v>0.43826500000000007</v>
      </c>
      <c r="CW28" s="39">
        <f t="shared" ca="1" si="22"/>
        <v>0.87653000000000014</v>
      </c>
      <c r="CX28" s="39">
        <f t="shared" ca="1" si="22"/>
        <v>1.7530600000000003</v>
      </c>
      <c r="CY28" s="39">
        <f t="shared" ca="1" si="22"/>
        <v>0</v>
      </c>
      <c r="CZ28" s="39">
        <f t="shared" ca="1" si="22"/>
        <v>0</v>
      </c>
      <c r="DA28" s="39">
        <f t="shared" ca="1" si="22"/>
        <v>0</v>
      </c>
      <c r="DB28" s="39">
        <f t="shared" ca="1" si="22"/>
        <v>0</v>
      </c>
    </row>
    <row r="29" spans="10:106" x14ac:dyDescent="0.15">
      <c r="J29" s="41" t="s">
        <v>170</v>
      </c>
      <c r="S29" s="39">
        <v>26</v>
      </c>
      <c r="T29" s="40">
        <f>引用信息!W48</f>
        <v>812.29213487812501</v>
      </c>
      <c r="U29" s="40">
        <f>引用信息!X48</f>
        <v>58.274265121874997</v>
      </c>
      <c r="V29" s="40">
        <f>引用信息!Y48</f>
        <v>23.040000000000003</v>
      </c>
      <c r="W29" s="40">
        <f>引用信息!Z48</f>
        <v>5.1381000000000014</v>
      </c>
      <c r="X29" s="40">
        <f>引用信息!AA48</f>
        <v>1.2555000000000001</v>
      </c>
      <c r="Y29" s="37">
        <f>IF(INT(求节点($J$4:$J$12,$I$4:$I$12,节奏总纲!AD29))&gt;$I$12,$I$12,INT(求节点($J$4:$J$12,$I$4:$I$12,节奏总纲!AD29)))</f>
        <v>5</v>
      </c>
      <c r="Z29" s="37">
        <f>IF(INT(求节点($J$4:$J$12,$I$4:$I$12,节奏总纲!AE29))&gt;$I$12,$I$12,INT(求节点($J$4:$J$12,$I$4:$I$12,节奏总纲!AE29)))</f>
        <v>5</v>
      </c>
      <c r="AA29" s="37">
        <f>IF(INT(求节点($J$4:$J$12,$I$4:$I$12,节奏总纲!AF29))&gt;$I$12,$I$12,INT(求节点($J$4:$J$12,$I$4:$I$12,节奏总纲!AF29)))</f>
        <v>5</v>
      </c>
      <c r="AB29" s="37">
        <f>IF(INT(求节点($J$4:$J$12,$I$4:$I$12,节奏总纲!AG29))&gt;$I$12,$I$12,INT(求节点($J$4:$J$12,$I$4:$I$12,节奏总纲!AG29)))</f>
        <v>6</v>
      </c>
      <c r="AC29" s="37">
        <f>IF(INT(求节点($J$4:$J$12,$I$4:$I$12,节奏总纲!AH29))&gt;$I$12,$I$12,INT(求节点($J$4:$J$12,$I$4:$I$12,节奏总纲!AH29)))</f>
        <v>7</v>
      </c>
      <c r="AD29" s="57">
        <f>('[2]功能-行军令'!F$7+'[2]功能-行军令'!F$14+24*60/'[2]功能-行军令'!$F$18)*'[2]功能-行军令'!$AJ$8/$J$30</f>
        <v>9.2000000000000011</v>
      </c>
      <c r="AE29" s="57">
        <f>('[2]功能-行军令'!G$7+'[2]功能-行军令'!G$14+24*60/'[2]功能-行军令'!$F$18)*'[2]功能-行军令'!$AJ$8/$J$30</f>
        <v>13.4</v>
      </c>
      <c r="AF29" s="57">
        <f>('[2]功能-行军令'!H$7+'[2]功能-行军令'!H$14+24*60/'[2]功能-行军令'!$F$18)*'[2]功能-行军令'!$AJ$8/$J$30</f>
        <v>18.2</v>
      </c>
      <c r="AG29" s="57">
        <f>('[2]功能-行军令'!I$7+'[2]功能-行军令'!I$14+24*60/'[2]功能-行军令'!$F$18)*'[2]功能-行军令'!$AJ$8/$J$30</f>
        <v>20.6</v>
      </c>
      <c r="AH29" s="57">
        <f>('[2]功能-行军令'!J$7+'[2]功能-行军令'!J$14+24*60/'[2]功能-行军令'!$F$18)*'[2]功能-行军令'!$AJ$8/$J$30</f>
        <v>20.6</v>
      </c>
      <c r="AL29" s="39">
        <v>26</v>
      </c>
      <c r="AM29" s="28">
        <f t="shared" ca="1" si="16"/>
        <v>36.446429289632817</v>
      </c>
      <c r="AN29" s="28">
        <f t="shared" ca="1" si="16"/>
        <v>72.783101779265621</v>
      </c>
      <c r="AO29" s="28">
        <f t="shared" ca="1" si="16"/>
        <v>145.54465080853126</v>
      </c>
      <c r="AP29" s="28">
        <f t="shared" ca="1" si="16"/>
        <v>291.08930161706252</v>
      </c>
      <c r="AQ29" s="28">
        <f t="shared" ca="1" si="16"/>
        <v>582.17860323412503</v>
      </c>
      <c r="AR29" s="28">
        <f t="shared" ca="1" si="16"/>
        <v>7.918434000000004</v>
      </c>
      <c r="AS29" s="28">
        <f t="shared" ca="1" si="16"/>
        <v>1.7242200000000005</v>
      </c>
      <c r="AT29" s="28">
        <f t="shared" ca="1" si="16"/>
        <v>0</v>
      </c>
      <c r="AU29" s="28">
        <f t="shared" ca="1" si="16"/>
        <v>0</v>
      </c>
      <c r="AV29" s="28">
        <f t="shared" ca="1" si="16"/>
        <v>0</v>
      </c>
      <c r="AW29" s="28"/>
      <c r="AX29" s="28">
        <f t="shared" ca="1" si="7"/>
        <v>1137.6847407286173</v>
      </c>
      <c r="AY29" s="28"/>
      <c r="BA29" s="28"/>
      <c r="BB29" s="28"/>
      <c r="BC29" s="28"/>
      <c r="BD29" s="39">
        <v>26</v>
      </c>
      <c r="BE29" s="39">
        <f t="shared" ca="1" si="18"/>
        <v>31.13786517032813</v>
      </c>
      <c r="BF29" s="39">
        <f t="shared" ca="1" si="18"/>
        <v>62.27573034065626</v>
      </c>
      <c r="BG29" s="39">
        <f t="shared" ca="1" si="18"/>
        <v>124.55146068131252</v>
      </c>
      <c r="BH29" s="39">
        <f t="shared" ca="1" si="18"/>
        <v>249.10292136262504</v>
      </c>
      <c r="BI29" s="39">
        <f t="shared" ca="1" si="18"/>
        <v>498.20584272525008</v>
      </c>
      <c r="BJ29" s="39">
        <f t="shared" ca="1" si="18"/>
        <v>0</v>
      </c>
      <c r="BK29" s="39">
        <f t="shared" ca="1" si="18"/>
        <v>0</v>
      </c>
      <c r="BL29" s="39">
        <f t="shared" ca="1" si="18"/>
        <v>0</v>
      </c>
      <c r="BM29" s="39">
        <f t="shared" ca="1" si="18"/>
        <v>0</v>
      </c>
      <c r="BN29" s="39">
        <f t="shared" ca="1" si="18"/>
        <v>0</v>
      </c>
      <c r="BO29" s="39">
        <f t="shared" ca="1" si="19"/>
        <v>3.2536464693046878</v>
      </c>
      <c r="BP29" s="39">
        <f t="shared" ca="1" si="19"/>
        <v>6.5072929386093756</v>
      </c>
      <c r="BQ29" s="39">
        <f t="shared" ca="1" si="19"/>
        <v>13.014585877218751</v>
      </c>
      <c r="BR29" s="39">
        <f t="shared" ca="1" si="19"/>
        <v>26.029171754437503</v>
      </c>
      <c r="BS29" s="39">
        <f t="shared" ca="1" si="19"/>
        <v>52.058343508875005</v>
      </c>
      <c r="BT29" s="39">
        <f t="shared" ca="1" si="19"/>
        <v>0</v>
      </c>
      <c r="BU29" s="39">
        <f t="shared" ca="1" si="19"/>
        <v>0</v>
      </c>
      <c r="BV29" s="39">
        <f t="shared" ca="1" si="19"/>
        <v>0</v>
      </c>
      <c r="BW29" s="39">
        <f t="shared" ca="1" si="19"/>
        <v>0</v>
      </c>
      <c r="BX29" s="39">
        <f t="shared" ca="1" si="19"/>
        <v>0</v>
      </c>
      <c r="BY29" s="39">
        <f t="shared" ca="1" si="20"/>
        <v>1.7472000000000001</v>
      </c>
      <c r="BZ29" s="39">
        <f t="shared" ca="1" si="20"/>
        <v>3.4944000000000002</v>
      </c>
      <c r="CA29" s="39">
        <f t="shared" ca="1" si="20"/>
        <v>6.9888000000000003</v>
      </c>
      <c r="CB29" s="39">
        <f t="shared" ca="1" si="20"/>
        <v>13.977600000000001</v>
      </c>
      <c r="CC29" s="39">
        <f t="shared" ca="1" si="20"/>
        <v>27.955200000000001</v>
      </c>
      <c r="CD29" s="39">
        <f t="shared" ca="1" si="20"/>
        <v>0</v>
      </c>
      <c r="CE29" s="39">
        <f t="shared" ca="1" si="20"/>
        <v>0</v>
      </c>
      <c r="CF29" s="39">
        <f t="shared" ca="1" si="20"/>
        <v>0</v>
      </c>
      <c r="CG29" s="39">
        <f t="shared" ca="1" si="20"/>
        <v>0</v>
      </c>
      <c r="CH29" s="39">
        <f t="shared" ca="1" si="20"/>
        <v>0</v>
      </c>
      <c r="CI29" s="39">
        <f t="shared" ca="1" si="21"/>
        <v>0.2646121500000001</v>
      </c>
      <c r="CJ29" s="39">
        <f t="shared" ca="1" si="21"/>
        <v>0.44102025000000022</v>
      </c>
      <c r="CK29" s="39">
        <f t="shared" ca="1" si="21"/>
        <v>0.88204050000000045</v>
      </c>
      <c r="CL29" s="39">
        <f t="shared" ca="1" si="21"/>
        <v>1.7640810000000009</v>
      </c>
      <c r="CM29" s="39">
        <f t="shared" ca="1" si="21"/>
        <v>3.5281620000000018</v>
      </c>
      <c r="CN29" s="39">
        <f t="shared" ca="1" si="21"/>
        <v>7.0563240000000036</v>
      </c>
      <c r="CO29" s="39">
        <f t="shared" ca="1" si="21"/>
        <v>0</v>
      </c>
      <c r="CP29" s="39">
        <f t="shared" ca="1" si="21"/>
        <v>0</v>
      </c>
      <c r="CQ29" s="39">
        <f t="shared" ca="1" si="21"/>
        <v>0</v>
      </c>
      <c r="CR29" s="39">
        <f t="shared" ca="1" si="21"/>
        <v>0</v>
      </c>
      <c r="CS29" s="39">
        <f t="shared" ca="1" si="22"/>
        <v>4.3105499999999998E-2</v>
      </c>
      <c r="CT29" s="39">
        <f t="shared" ca="1" si="22"/>
        <v>6.465825E-2</v>
      </c>
      <c r="CU29" s="39">
        <f t="shared" ca="1" si="22"/>
        <v>0.10776375000000003</v>
      </c>
      <c r="CV29" s="39">
        <f t="shared" ca="1" si="22"/>
        <v>0.21552750000000007</v>
      </c>
      <c r="CW29" s="39">
        <f t="shared" ca="1" si="22"/>
        <v>0.43105500000000013</v>
      </c>
      <c r="CX29" s="39">
        <f t="shared" ca="1" si="22"/>
        <v>0.86211000000000026</v>
      </c>
      <c r="CY29" s="39">
        <f t="shared" ca="1" si="22"/>
        <v>1.7242200000000005</v>
      </c>
      <c r="CZ29" s="39">
        <f t="shared" ca="1" si="22"/>
        <v>0</v>
      </c>
      <c r="DA29" s="39">
        <f t="shared" ca="1" si="22"/>
        <v>0</v>
      </c>
      <c r="DB29" s="39">
        <f t="shared" ca="1" si="22"/>
        <v>0</v>
      </c>
    </row>
    <row r="30" spans="10:106" x14ac:dyDescent="0.15">
      <c r="J30" s="39">
        <v>2</v>
      </c>
      <c r="S30" s="39">
        <v>27</v>
      </c>
      <c r="T30" s="40">
        <f>引用信息!W49</f>
        <v>789.70424153906254</v>
      </c>
      <c r="U30" s="40">
        <f>引用信息!X49</f>
        <v>56.637758460937498</v>
      </c>
      <c r="V30" s="40">
        <f>引用信息!Y49</f>
        <v>22.400000000000002</v>
      </c>
      <c r="W30" s="40">
        <f>引用信息!Z49</f>
        <v>5.0242500000000012</v>
      </c>
      <c r="X30" s="40">
        <f>引用信息!AA49</f>
        <v>1.2337499999999999</v>
      </c>
      <c r="Y30" s="37">
        <f>IF(INT(求节点($J$4:$J$12,$I$4:$I$12,节奏总纲!AD30))&gt;$I$12,$I$12,INT(求节点($J$4:$J$12,$I$4:$I$12,节奏总纲!AD30)))</f>
        <v>5</v>
      </c>
      <c r="Z30" s="37">
        <f>IF(INT(求节点($J$4:$J$12,$I$4:$I$12,节奏总纲!AE30))&gt;$I$12,$I$12,INT(求节点($J$4:$J$12,$I$4:$I$12,节奏总纲!AE30)))</f>
        <v>5</v>
      </c>
      <c r="AA30" s="37">
        <f>IF(INT(求节点($J$4:$J$12,$I$4:$I$12,节奏总纲!AF30))&gt;$I$12,$I$12,INT(求节点($J$4:$J$12,$I$4:$I$12,节奏总纲!AF30)))</f>
        <v>5</v>
      </c>
      <c r="AB30" s="37">
        <f>IF(INT(求节点($J$4:$J$12,$I$4:$I$12,节奏总纲!AG30))&gt;$I$12,$I$12,INT(求节点($J$4:$J$12,$I$4:$I$12,节奏总纲!AG30)))</f>
        <v>6</v>
      </c>
      <c r="AC30" s="37">
        <f>IF(INT(求节点($J$4:$J$12,$I$4:$I$12,节奏总纲!AH30))&gt;$I$12,$I$12,INT(求节点($J$4:$J$12,$I$4:$I$12,节奏总纲!AH30)))</f>
        <v>7</v>
      </c>
      <c r="AD30" s="57">
        <f>('[2]功能-行军令'!F$7+'[2]功能-行军令'!F$14+24*60/'[2]功能-行军令'!$F$18)*'[2]功能-行军令'!$AJ$8/$J$30</f>
        <v>9.2000000000000011</v>
      </c>
      <c r="AE30" s="57">
        <f>('[2]功能-行军令'!G$7+'[2]功能-行军令'!G$14+24*60/'[2]功能-行军令'!$F$18)*'[2]功能-行军令'!$AJ$8/$J$30</f>
        <v>13.4</v>
      </c>
      <c r="AF30" s="57">
        <f>('[2]功能-行军令'!H$7+'[2]功能-行军令'!H$14+24*60/'[2]功能-行军令'!$F$18)*'[2]功能-行军令'!$AJ$8/$J$30</f>
        <v>18.2</v>
      </c>
      <c r="AG30" s="57">
        <f>('[2]功能-行军令'!I$7+'[2]功能-行军令'!I$14+24*60/'[2]功能-行军令'!$F$18)*'[2]功能-行军令'!$AJ$8/$J$30</f>
        <v>20.6</v>
      </c>
      <c r="AH30" s="57">
        <f>('[2]功能-行军令'!J$7+'[2]功能-行军令'!J$14+24*60/'[2]功能-行军令'!$F$18)*'[2]功能-行军令'!$AJ$8/$J$30</f>
        <v>20.6</v>
      </c>
      <c r="AL30" s="39">
        <v>27</v>
      </c>
      <c r="AM30" s="28">
        <f t="shared" ca="1" si="16"/>
        <v>35.434045064733084</v>
      </c>
      <c r="AN30" s="28">
        <f t="shared" ca="1" si="16"/>
        <v>70.760661129466158</v>
      </c>
      <c r="AO30" s="28">
        <f t="shared" ca="1" si="16"/>
        <v>141.50014288393234</v>
      </c>
      <c r="AP30" s="28">
        <f t="shared" ca="1" si="16"/>
        <v>283.00028576786468</v>
      </c>
      <c r="AQ30" s="28">
        <f t="shared" ca="1" si="16"/>
        <v>566.00057153572936</v>
      </c>
      <c r="AR30" s="28">
        <f t="shared" ca="1" si="16"/>
        <v>7.7471450000000024</v>
      </c>
      <c r="AS30" s="28">
        <f t="shared" ca="1" si="16"/>
        <v>1.69435</v>
      </c>
      <c r="AT30" s="28">
        <f t="shared" ca="1" si="16"/>
        <v>0</v>
      </c>
      <c r="AU30" s="28">
        <f t="shared" ca="1" si="16"/>
        <v>0</v>
      </c>
      <c r="AV30" s="28">
        <f t="shared" ca="1" si="16"/>
        <v>0</v>
      </c>
      <c r="AW30" s="28"/>
      <c r="AX30" s="28">
        <f t="shared" ca="1" si="7"/>
        <v>1106.1372013817258</v>
      </c>
      <c r="AY30" s="28"/>
      <c r="BA30" s="28"/>
      <c r="BB30" s="28"/>
      <c r="BC30" s="28"/>
      <c r="BD30" s="39">
        <v>27</v>
      </c>
      <c r="BE30" s="39">
        <f t="shared" ca="1" si="18"/>
        <v>30.271995925664072</v>
      </c>
      <c r="BF30" s="39">
        <f t="shared" ca="1" si="18"/>
        <v>60.543991851328144</v>
      </c>
      <c r="BG30" s="39">
        <f t="shared" ca="1" si="18"/>
        <v>121.08798370265629</v>
      </c>
      <c r="BH30" s="39">
        <f t="shared" ca="1" si="18"/>
        <v>242.17596740531258</v>
      </c>
      <c r="BI30" s="39">
        <f t="shared" ca="1" si="18"/>
        <v>484.35193481062515</v>
      </c>
      <c r="BJ30" s="39">
        <f t="shared" ca="1" si="18"/>
        <v>0</v>
      </c>
      <c r="BK30" s="39">
        <f t="shared" ca="1" si="18"/>
        <v>0</v>
      </c>
      <c r="BL30" s="39">
        <f t="shared" ca="1" si="18"/>
        <v>0</v>
      </c>
      <c r="BM30" s="39">
        <f t="shared" ca="1" si="18"/>
        <v>0</v>
      </c>
      <c r="BN30" s="39">
        <f t="shared" ca="1" si="18"/>
        <v>0</v>
      </c>
      <c r="BO30" s="39">
        <f t="shared" ca="1" si="19"/>
        <v>3.1622748474023439</v>
      </c>
      <c r="BP30" s="39">
        <f t="shared" ca="1" si="19"/>
        <v>6.3245496948046878</v>
      </c>
      <c r="BQ30" s="39">
        <f t="shared" ca="1" si="19"/>
        <v>12.649099389609376</v>
      </c>
      <c r="BR30" s="39">
        <f t="shared" ca="1" si="19"/>
        <v>25.298198779218751</v>
      </c>
      <c r="BS30" s="39">
        <f t="shared" ca="1" si="19"/>
        <v>50.596397558437502</v>
      </c>
      <c r="BT30" s="39">
        <f t="shared" ca="1" si="19"/>
        <v>0</v>
      </c>
      <c r="BU30" s="39">
        <f t="shared" ca="1" si="19"/>
        <v>0</v>
      </c>
      <c r="BV30" s="39">
        <f t="shared" ca="1" si="19"/>
        <v>0</v>
      </c>
      <c r="BW30" s="39">
        <f t="shared" ca="1" si="19"/>
        <v>0</v>
      </c>
      <c r="BX30" s="39">
        <f t="shared" ca="1" si="19"/>
        <v>0</v>
      </c>
      <c r="BY30" s="39">
        <f t="shared" ca="1" si="20"/>
        <v>1.6986666666666668</v>
      </c>
      <c r="BZ30" s="39">
        <f t="shared" ca="1" si="20"/>
        <v>3.3973333333333335</v>
      </c>
      <c r="CA30" s="39">
        <f t="shared" ca="1" si="20"/>
        <v>6.7946666666666671</v>
      </c>
      <c r="CB30" s="39">
        <f t="shared" ca="1" si="20"/>
        <v>13.589333333333334</v>
      </c>
      <c r="CC30" s="39">
        <f t="shared" ca="1" si="20"/>
        <v>27.178666666666668</v>
      </c>
      <c r="CD30" s="39">
        <f t="shared" ca="1" si="20"/>
        <v>0</v>
      </c>
      <c r="CE30" s="39">
        <f t="shared" ca="1" si="20"/>
        <v>0</v>
      </c>
      <c r="CF30" s="39">
        <f t="shared" ca="1" si="20"/>
        <v>0</v>
      </c>
      <c r="CG30" s="39">
        <f t="shared" ca="1" si="20"/>
        <v>0</v>
      </c>
      <c r="CH30" s="39">
        <f t="shared" ca="1" si="20"/>
        <v>0</v>
      </c>
      <c r="CI30" s="39">
        <f t="shared" ca="1" si="21"/>
        <v>0.2587488750000001</v>
      </c>
      <c r="CJ30" s="39">
        <f t="shared" ca="1" si="21"/>
        <v>0.43124812500000015</v>
      </c>
      <c r="CK30" s="39">
        <f t="shared" ca="1" si="21"/>
        <v>0.8624962500000003</v>
      </c>
      <c r="CL30" s="39">
        <f t="shared" ca="1" si="21"/>
        <v>1.7249925000000006</v>
      </c>
      <c r="CM30" s="39">
        <f t="shared" ca="1" si="21"/>
        <v>3.4499850000000012</v>
      </c>
      <c r="CN30" s="39">
        <f t="shared" ca="1" si="21"/>
        <v>6.8999700000000024</v>
      </c>
      <c r="CO30" s="39">
        <f t="shared" ca="1" si="21"/>
        <v>0</v>
      </c>
      <c r="CP30" s="39">
        <f t="shared" ca="1" si="21"/>
        <v>0</v>
      </c>
      <c r="CQ30" s="39">
        <f t="shared" ca="1" si="21"/>
        <v>0</v>
      </c>
      <c r="CR30" s="39">
        <f t="shared" ca="1" si="21"/>
        <v>0</v>
      </c>
      <c r="CS30" s="39">
        <f t="shared" ca="1" si="22"/>
        <v>4.2358750000000001E-2</v>
      </c>
      <c r="CT30" s="39">
        <f t="shared" ca="1" si="22"/>
        <v>6.3538125000000001E-2</v>
      </c>
      <c r="CU30" s="39">
        <f t="shared" ca="1" si="22"/>
        <v>0.105896875</v>
      </c>
      <c r="CV30" s="39">
        <f t="shared" ca="1" si="22"/>
        <v>0.21179375</v>
      </c>
      <c r="CW30" s="39">
        <f t="shared" ca="1" si="22"/>
        <v>0.42358750000000001</v>
      </c>
      <c r="CX30" s="39">
        <f t="shared" ca="1" si="22"/>
        <v>0.84717500000000001</v>
      </c>
      <c r="CY30" s="39">
        <f t="shared" ca="1" si="22"/>
        <v>1.69435</v>
      </c>
      <c r="CZ30" s="39">
        <f t="shared" ca="1" si="22"/>
        <v>0</v>
      </c>
      <c r="DA30" s="39">
        <f t="shared" ca="1" si="22"/>
        <v>0</v>
      </c>
      <c r="DB30" s="39">
        <f t="shared" ca="1" si="22"/>
        <v>0</v>
      </c>
    </row>
    <row r="31" spans="10:106" x14ac:dyDescent="0.15">
      <c r="S31" s="39">
        <v>28</v>
      </c>
      <c r="T31" s="40">
        <f>引用信息!W50</f>
        <v>767.1177323671875</v>
      </c>
      <c r="U31" s="40">
        <f>引用信息!X50</f>
        <v>55.002267632812497</v>
      </c>
      <c r="V31" s="40">
        <f>引用信息!Y50</f>
        <v>21.759999999999998</v>
      </c>
      <c r="W31" s="40">
        <f>引用信息!Z50</f>
        <v>4.9087500000000004</v>
      </c>
      <c r="X31" s="40">
        <f>引用信息!AA50</f>
        <v>1.2112499999999997</v>
      </c>
      <c r="Y31" s="37">
        <f>IF(INT(求节点($J$4:$J$12,$I$4:$I$12,节奏总纲!AD31))&gt;$I$12,$I$12,INT(求节点($J$4:$J$12,$I$4:$I$12,节奏总纲!AD31)))</f>
        <v>5</v>
      </c>
      <c r="Z31" s="37">
        <f>IF(INT(求节点($J$4:$J$12,$I$4:$I$12,节奏总纲!AE31))&gt;$I$12,$I$12,INT(求节点($J$4:$J$12,$I$4:$I$12,节奏总纲!AE31)))</f>
        <v>5</v>
      </c>
      <c r="AA31" s="37">
        <f>IF(INT(求节点($J$4:$J$12,$I$4:$I$12,节奏总纲!AF31))&gt;$I$12,$I$12,INT(求节点($J$4:$J$12,$I$4:$I$12,节奏总纲!AF31)))</f>
        <v>5</v>
      </c>
      <c r="AB31" s="37">
        <f>IF(INT(求节点($J$4:$J$12,$I$4:$I$12,节奏总纲!AG31))&gt;$I$12,$I$12,INT(求节点($J$4:$J$12,$I$4:$I$12,节奏总纲!AG31)))</f>
        <v>6</v>
      </c>
      <c r="AC31" s="37">
        <f>IF(INT(求节点($J$4:$J$12,$I$4:$I$12,节奏总纲!AH31))&gt;$I$12,$I$12,INT(求节点($J$4:$J$12,$I$4:$I$12,节奏总纲!AH31)))</f>
        <v>7</v>
      </c>
      <c r="AD31" s="57">
        <f>('[2]功能-行军令'!F$7+'[2]功能-行军令'!F$14+24*60/'[2]功能-行军令'!$F$18)*'[2]功能-行军令'!$AJ$8/$J$30</f>
        <v>9.2000000000000011</v>
      </c>
      <c r="AE31" s="57">
        <f>('[2]功能-行军令'!G$7+'[2]功能-行军令'!G$14+24*60/'[2]功能-行军令'!$F$18)*'[2]功能-行军令'!$AJ$8/$J$30</f>
        <v>13.4</v>
      </c>
      <c r="AF31" s="57">
        <f>('[2]功能-行军令'!H$7+'[2]功能-行军令'!H$14+24*60/'[2]功能-行军令'!$F$18)*'[2]功能-行军令'!$AJ$8/$J$30</f>
        <v>18.2</v>
      </c>
      <c r="AG31" s="57">
        <f>('[2]功能-行军令'!I$7+'[2]功能-行军令'!I$14+24*60/'[2]功能-行军令'!$F$18)*'[2]功能-行军令'!$AJ$8/$J$30</f>
        <v>20.6</v>
      </c>
      <c r="AH31" s="57">
        <f>('[2]功能-行军令'!J$7+'[2]功能-行军令'!J$14+24*60/'[2]功能-行军令'!$F$18)*'[2]功能-行军令'!$AJ$8/$J$30</f>
        <v>20.6</v>
      </c>
      <c r="AL31" s="39">
        <v>28</v>
      </c>
      <c r="AM31" s="28">
        <f t="shared" ca="1" si="16"/>
        <v>34.421659891907559</v>
      </c>
      <c r="AN31" s="28">
        <f t="shared" ca="1" si="16"/>
        <v>68.738259783815124</v>
      </c>
      <c r="AO31" s="28">
        <f t="shared" ca="1" si="16"/>
        <v>137.45572644263024</v>
      </c>
      <c r="AP31" s="28">
        <f t="shared" ca="1" si="16"/>
        <v>274.91145288526047</v>
      </c>
      <c r="AQ31" s="28">
        <f t="shared" ca="1" si="16"/>
        <v>549.82290577052095</v>
      </c>
      <c r="AR31" s="28">
        <f t="shared" ca="1" si="16"/>
        <v>7.5730750000000011</v>
      </c>
      <c r="AS31" s="28">
        <f t="shared" ca="1" si="16"/>
        <v>1.6634499999999999</v>
      </c>
      <c r="AT31" s="28">
        <f t="shared" ca="1" si="16"/>
        <v>0</v>
      </c>
      <c r="AU31" s="28">
        <f t="shared" ca="1" si="16"/>
        <v>0</v>
      </c>
      <c r="AV31" s="28">
        <f t="shared" ca="1" si="16"/>
        <v>0</v>
      </c>
      <c r="AW31" s="28"/>
      <c r="AX31" s="28">
        <f t="shared" ca="1" si="7"/>
        <v>1074.5865297741343</v>
      </c>
      <c r="AY31" s="28"/>
      <c r="BA31" s="28"/>
      <c r="BB31" s="28"/>
      <c r="BC31" s="28"/>
      <c r="BD31" s="39">
        <v>28</v>
      </c>
      <c r="BE31" s="39">
        <f t="shared" ca="1" si="18"/>
        <v>29.406179740742193</v>
      </c>
      <c r="BF31" s="39">
        <f t="shared" ca="1" si="18"/>
        <v>58.812359481484386</v>
      </c>
      <c r="BG31" s="39">
        <f t="shared" ca="1" si="18"/>
        <v>117.62471896296877</v>
      </c>
      <c r="BH31" s="39">
        <f t="shared" ca="1" si="18"/>
        <v>235.24943792593754</v>
      </c>
      <c r="BI31" s="39">
        <f t="shared" ca="1" si="18"/>
        <v>470.49887585187508</v>
      </c>
      <c r="BJ31" s="39">
        <f t="shared" ca="1" si="18"/>
        <v>0</v>
      </c>
      <c r="BK31" s="39">
        <f t="shared" ca="1" si="18"/>
        <v>0</v>
      </c>
      <c r="BL31" s="39">
        <f t="shared" ca="1" si="18"/>
        <v>0</v>
      </c>
      <c r="BM31" s="39">
        <f t="shared" ca="1" si="18"/>
        <v>0</v>
      </c>
      <c r="BN31" s="39">
        <f t="shared" ca="1" si="18"/>
        <v>0</v>
      </c>
      <c r="BO31" s="39">
        <f t="shared" ca="1" si="19"/>
        <v>3.0709599428320313</v>
      </c>
      <c r="BP31" s="39">
        <f t="shared" ca="1" si="19"/>
        <v>6.1419198856640627</v>
      </c>
      <c r="BQ31" s="39">
        <f t="shared" ca="1" si="19"/>
        <v>12.283839771328125</v>
      </c>
      <c r="BR31" s="39">
        <f t="shared" ca="1" si="19"/>
        <v>24.567679542656251</v>
      </c>
      <c r="BS31" s="39">
        <f t="shared" ca="1" si="19"/>
        <v>49.135359085312501</v>
      </c>
      <c r="BT31" s="39">
        <f t="shared" ca="1" si="19"/>
        <v>0</v>
      </c>
      <c r="BU31" s="39">
        <f t="shared" ca="1" si="19"/>
        <v>0</v>
      </c>
      <c r="BV31" s="39">
        <f t="shared" ca="1" si="19"/>
        <v>0</v>
      </c>
      <c r="BW31" s="39">
        <f t="shared" ca="1" si="19"/>
        <v>0</v>
      </c>
      <c r="BX31" s="39">
        <f t="shared" ca="1" si="19"/>
        <v>0</v>
      </c>
      <c r="BY31" s="39">
        <f t="shared" ca="1" si="20"/>
        <v>1.650133333333333</v>
      </c>
      <c r="BZ31" s="39">
        <f t="shared" ca="1" si="20"/>
        <v>3.300266666666666</v>
      </c>
      <c r="CA31" s="39">
        <f t="shared" ca="1" si="20"/>
        <v>6.600533333333332</v>
      </c>
      <c r="CB31" s="39">
        <f t="shared" ca="1" si="20"/>
        <v>13.201066666666664</v>
      </c>
      <c r="CC31" s="39">
        <f t="shared" ca="1" si="20"/>
        <v>26.402133333333328</v>
      </c>
      <c r="CD31" s="39">
        <f t="shared" ca="1" si="20"/>
        <v>0</v>
      </c>
      <c r="CE31" s="39">
        <f t="shared" ca="1" si="20"/>
        <v>0</v>
      </c>
      <c r="CF31" s="39">
        <f t="shared" ca="1" si="20"/>
        <v>0</v>
      </c>
      <c r="CG31" s="39">
        <f t="shared" ca="1" si="20"/>
        <v>0</v>
      </c>
      <c r="CH31" s="39">
        <f t="shared" ca="1" si="20"/>
        <v>0</v>
      </c>
      <c r="CI31" s="39">
        <f t="shared" ca="1" si="21"/>
        <v>0.25280062500000006</v>
      </c>
      <c r="CJ31" s="39">
        <f t="shared" ca="1" si="21"/>
        <v>0.42133437500000009</v>
      </c>
      <c r="CK31" s="39">
        <f t="shared" ca="1" si="21"/>
        <v>0.84266875000000019</v>
      </c>
      <c r="CL31" s="39">
        <f t="shared" ca="1" si="21"/>
        <v>1.6853375000000004</v>
      </c>
      <c r="CM31" s="39">
        <f t="shared" ca="1" si="21"/>
        <v>3.3706750000000008</v>
      </c>
      <c r="CN31" s="39">
        <f t="shared" ca="1" si="21"/>
        <v>6.7413500000000015</v>
      </c>
      <c r="CO31" s="39">
        <f t="shared" ca="1" si="21"/>
        <v>0</v>
      </c>
      <c r="CP31" s="39">
        <f t="shared" ca="1" si="21"/>
        <v>0</v>
      </c>
      <c r="CQ31" s="39">
        <f t="shared" ca="1" si="21"/>
        <v>0</v>
      </c>
      <c r="CR31" s="39">
        <f t="shared" ca="1" si="21"/>
        <v>0</v>
      </c>
      <c r="CS31" s="39">
        <f t="shared" ca="1" si="22"/>
        <v>4.1586249999999998E-2</v>
      </c>
      <c r="CT31" s="39">
        <f t="shared" ca="1" si="22"/>
        <v>6.2379374999999987E-2</v>
      </c>
      <c r="CU31" s="39">
        <f t="shared" ca="1" si="22"/>
        <v>0.10396562499999999</v>
      </c>
      <c r="CV31" s="39">
        <f t="shared" ca="1" si="22"/>
        <v>0.20793124999999998</v>
      </c>
      <c r="CW31" s="39">
        <f t="shared" ca="1" si="22"/>
        <v>0.41586249999999997</v>
      </c>
      <c r="CX31" s="39">
        <f t="shared" ca="1" si="22"/>
        <v>0.83172499999999994</v>
      </c>
      <c r="CY31" s="39">
        <f t="shared" ca="1" si="22"/>
        <v>1.6634499999999999</v>
      </c>
      <c r="CZ31" s="39">
        <f t="shared" ca="1" si="22"/>
        <v>0</v>
      </c>
      <c r="DA31" s="39">
        <f t="shared" ca="1" si="22"/>
        <v>0</v>
      </c>
      <c r="DB31" s="39">
        <f t="shared" ca="1" si="22"/>
        <v>0</v>
      </c>
    </row>
    <row r="32" spans="10:106" x14ac:dyDescent="0.15">
      <c r="J32" s="39" t="s">
        <v>166</v>
      </c>
      <c r="S32" s="39">
        <v>29</v>
      </c>
      <c r="T32" s="40">
        <f>引用信息!W51</f>
        <v>744.53260736250002</v>
      </c>
      <c r="U32" s="40">
        <f>引用信息!X51</f>
        <v>53.367792637499996</v>
      </c>
      <c r="V32" s="40">
        <f>引用信息!Y51</f>
        <v>21.12</v>
      </c>
      <c r="W32" s="40">
        <f>引用信息!Z51</f>
        <v>4.7916000000000016</v>
      </c>
      <c r="X32" s="40">
        <f>引用信息!AA51</f>
        <v>1.1879999999999999</v>
      </c>
      <c r="Y32" s="37">
        <f>IF(INT(求节点($J$4:$J$12,$I$4:$I$12,节奏总纲!AD32))&gt;$I$12,$I$12,INT(求节点($J$4:$J$12,$I$4:$I$12,节奏总纲!AD32)))</f>
        <v>5</v>
      </c>
      <c r="Z32" s="37">
        <f>IF(INT(求节点($J$4:$J$12,$I$4:$I$12,节奏总纲!AE32))&gt;$I$12,$I$12,INT(求节点($J$4:$J$12,$I$4:$I$12,节奏总纲!AE32)))</f>
        <v>5</v>
      </c>
      <c r="AA32" s="37">
        <f>IF(INT(求节点($J$4:$J$12,$I$4:$I$12,节奏总纲!AF32))&gt;$I$12,$I$12,INT(求节点($J$4:$J$12,$I$4:$I$12,节奏总纲!AF32)))</f>
        <v>5</v>
      </c>
      <c r="AB32" s="37">
        <f>IF(INT(求节点($J$4:$J$12,$I$4:$I$12,节奏总纲!AG32))&gt;$I$12,$I$12,INT(求节点($J$4:$J$12,$I$4:$I$12,节奏总纲!AG32)))</f>
        <v>6</v>
      </c>
      <c r="AC32" s="37">
        <f>IF(INT(求节点($J$4:$J$12,$I$4:$I$12,节奏总纲!AH32))&gt;$I$12,$I$12,INT(求节点($J$4:$J$12,$I$4:$I$12,节奏总纲!AH32)))</f>
        <v>7</v>
      </c>
      <c r="AD32" s="57">
        <f>('[2]功能-行军令'!F$7+'[2]功能-行军令'!F$14+24*60/'[2]功能-行军令'!$F$18)*'[2]功能-行军令'!$AJ$8/$J$30</f>
        <v>9.2000000000000011</v>
      </c>
      <c r="AE32" s="57">
        <f>('[2]功能-行军令'!G$7+'[2]功能-行军令'!G$14+24*60/'[2]功能-行军令'!$F$18)*'[2]功能-行军令'!$AJ$8/$J$30</f>
        <v>13.4</v>
      </c>
      <c r="AF32" s="57">
        <f>('[2]功能-行军令'!H$7+'[2]功能-行军令'!H$14+24*60/'[2]功能-行军令'!$F$18)*'[2]功能-行军令'!$AJ$8/$J$30</f>
        <v>18.2</v>
      </c>
      <c r="AG32" s="57">
        <f>('[2]功能-行军令'!I$7+'[2]功能-行军令'!I$14+24*60/'[2]功能-行军令'!$F$18)*'[2]功能-行军令'!$AJ$8/$J$30</f>
        <v>20.6</v>
      </c>
      <c r="AH32" s="57">
        <f>('[2]功能-行军令'!J$7+'[2]功能-行军令'!J$14+24*60/'[2]功能-行军令'!$F$18)*'[2]功能-行军令'!$AJ$8/$J$30</f>
        <v>20.6</v>
      </c>
      <c r="AL32" s="39">
        <v>29</v>
      </c>
      <c r="AM32" s="28">
        <f t="shared" ca="1" si="16"/>
        <v>33.409273771156251</v>
      </c>
      <c r="AN32" s="28">
        <f t="shared" ca="1" si="16"/>
        <v>66.715897742312492</v>
      </c>
      <c r="AO32" s="28">
        <f t="shared" ca="1" si="16"/>
        <v>133.41140148462497</v>
      </c>
      <c r="AP32" s="28">
        <f t="shared" ca="1" si="16"/>
        <v>266.82280296924995</v>
      </c>
      <c r="AQ32" s="28">
        <f t="shared" ca="1" si="16"/>
        <v>533.6456059384999</v>
      </c>
      <c r="AR32" s="28">
        <f t="shared" ca="1" si="16"/>
        <v>7.3962240000000028</v>
      </c>
      <c r="AS32" s="28">
        <f t="shared" ca="1" si="16"/>
        <v>1.6315200000000001</v>
      </c>
      <c r="AT32" s="28">
        <f t="shared" ca="1" si="16"/>
        <v>0</v>
      </c>
      <c r="AU32" s="28">
        <f t="shared" ca="1" si="16"/>
        <v>0</v>
      </c>
      <c r="AV32" s="28">
        <f t="shared" ca="1" si="16"/>
        <v>0</v>
      </c>
      <c r="AW32" s="28"/>
      <c r="AX32" s="28">
        <f t="shared" ca="1" si="7"/>
        <v>1043.0327259058436</v>
      </c>
      <c r="AY32" s="28"/>
      <c r="BA32" s="28"/>
      <c r="BB32" s="28"/>
      <c r="BC32" s="28"/>
      <c r="BD32" s="39">
        <v>29</v>
      </c>
      <c r="BE32" s="39">
        <f t="shared" ca="1" si="18"/>
        <v>28.540416615562503</v>
      </c>
      <c r="BF32" s="39">
        <f t="shared" ca="1" si="18"/>
        <v>57.080833231125006</v>
      </c>
      <c r="BG32" s="39">
        <f t="shared" ca="1" si="18"/>
        <v>114.16166646225001</v>
      </c>
      <c r="BH32" s="39">
        <f t="shared" ca="1" si="18"/>
        <v>228.32333292450002</v>
      </c>
      <c r="BI32" s="39">
        <f t="shared" ca="1" si="18"/>
        <v>456.64666584900004</v>
      </c>
      <c r="BJ32" s="39">
        <f t="shared" ca="1" si="18"/>
        <v>0</v>
      </c>
      <c r="BK32" s="39">
        <f t="shared" ca="1" si="18"/>
        <v>0</v>
      </c>
      <c r="BL32" s="39">
        <f t="shared" ca="1" si="18"/>
        <v>0</v>
      </c>
      <c r="BM32" s="39">
        <f t="shared" ca="1" si="18"/>
        <v>0</v>
      </c>
      <c r="BN32" s="39">
        <f t="shared" ca="1" si="18"/>
        <v>0</v>
      </c>
      <c r="BO32" s="39">
        <f t="shared" ca="1" si="19"/>
        <v>2.9797017555937497</v>
      </c>
      <c r="BP32" s="39">
        <f t="shared" ca="1" si="19"/>
        <v>5.9594035111874994</v>
      </c>
      <c r="BQ32" s="39">
        <f t="shared" ca="1" si="19"/>
        <v>11.918807022374999</v>
      </c>
      <c r="BR32" s="39">
        <f t="shared" ca="1" si="19"/>
        <v>23.837614044749998</v>
      </c>
      <c r="BS32" s="39">
        <f t="shared" ca="1" si="19"/>
        <v>47.675228089499996</v>
      </c>
      <c r="BT32" s="39">
        <f t="shared" ca="1" si="19"/>
        <v>0</v>
      </c>
      <c r="BU32" s="39">
        <f t="shared" ca="1" si="19"/>
        <v>0</v>
      </c>
      <c r="BV32" s="39">
        <f t="shared" ca="1" si="19"/>
        <v>0</v>
      </c>
      <c r="BW32" s="39">
        <f t="shared" ca="1" si="19"/>
        <v>0</v>
      </c>
      <c r="BX32" s="39">
        <f t="shared" ca="1" si="19"/>
        <v>0</v>
      </c>
      <c r="BY32" s="39">
        <f t="shared" ca="1" si="20"/>
        <v>1.6016000000000001</v>
      </c>
      <c r="BZ32" s="39">
        <f t="shared" ca="1" si="20"/>
        <v>3.2032000000000003</v>
      </c>
      <c r="CA32" s="39">
        <f t="shared" ca="1" si="20"/>
        <v>6.4064000000000005</v>
      </c>
      <c r="CB32" s="39">
        <f t="shared" ca="1" si="20"/>
        <v>12.812800000000001</v>
      </c>
      <c r="CC32" s="39">
        <f t="shared" ca="1" si="20"/>
        <v>25.625600000000002</v>
      </c>
      <c r="CD32" s="39">
        <f t="shared" ca="1" si="20"/>
        <v>0</v>
      </c>
      <c r="CE32" s="39">
        <f t="shared" ca="1" si="20"/>
        <v>0</v>
      </c>
      <c r="CF32" s="39">
        <f t="shared" ca="1" si="20"/>
        <v>0</v>
      </c>
      <c r="CG32" s="39">
        <f t="shared" ca="1" si="20"/>
        <v>0</v>
      </c>
      <c r="CH32" s="39">
        <f t="shared" ca="1" si="20"/>
        <v>0</v>
      </c>
      <c r="CI32" s="39">
        <f t="shared" ca="1" si="21"/>
        <v>0.24676740000000008</v>
      </c>
      <c r="CJ32" s="39">
        <f t="shared" ca="1" si="21"/>
        <v>0.41127900000000017</v>
      </c>
      <c r="CK32" s="39">
        <f t="shared" ca="1" si="21"/>
        <v>0.82255800000000034</v>
      </c>
      <c r="CL32" s="39">
        <f t="shared" ca="1" si="21"/>
        <v>1.6451160000000007</v>
      </c>
      <c r="CM32" s="39">
        <f t="shared" ca="1" si="21"/>
        <v>3.2902320000000014</v>
      </c>
      <c r="CN32" s="39">
        <f t="shared" ca="1" si="21"/>
        <v>6.5804640000000028</v>
      </c>
      <c r="CO32" s="39">
        <f t="shared" ca="1" si="21"/>
        <v>0</v>
      </c>
      <c r="CP32" s="39">
        <f t="shared" ca="1" si="21"/>
        <v>0</v>
      </c>
      <c r="CQ32" s="39">
        <f t="shared" ca="1" si="21"/>
        <v>0</v>
      </c>
      <c r="CR32" s="39">
        <f t="shared" ca="1" si="21"/>
        <v>0</v>
      </c>
      <c r="CS32" s="39">
        <f t="shared" ca="1" si="22"/>
        <v>4.0788000000000005E-2</v>
      </c>
      <c r="CT32" s="39">
        <f t="shared" ca="1" si="22"/>
        <v>6.1182000000000007E-2</v>
      </c>
      <c r="CU32" s="39">
        <f t="shared" ca="1" si="22"/>
        <v>0.10197000000000001</v>
      </c>
      <c r="CV32" s="39">
        <f t="shared" ca="1" si="22"/>
        <v>0.20394000000000001</v>
      </c>
      <c r="CW32" s="39">
        <f t="shared" ca="1" si="22"/>
        <v>0.40788000000000002</v>
      </c>
      <c r="CX32" s="39">
        <f t="shared" ca="1" si="22"/>
        <v>0.81576000000000004</v>
      </c>
      <c r="CY32" s="39">
        <f t="shared" ca="1" si="22"/>
        <v>1.6315200000000001</v>
      </c>
      <c r="CZ32" s="39">
        <f t="shared" ca="1" si="22"/>
        <v>0</v>
      </c>
      <c r="DA32" s="39">
        <f t="shared" ca="1" si="22"/>
        <v>0</v>
      </c>
      <c r="DB32" s="39">
        <f t="shared" ca="1" si="22"/>
        <v>0</v>
      </c>
    </row>
    <row r="33" spans="10:106" x14ac:dyDescent="0.15">
      <c r="J33" s="39" t="s">
        <v>147</v>
      </c>
      <c r="K33" s="10">
        <v>0.8</v>
      </c>
      <c r="S33" s="39">
        <v>30</v>
      </c>
      <c r="T33" s="40">
        <f>引用信息!W52</f>
        <v>721.95647029780002</v>
      </c>
      <c r="U33" s="40">
        <f>引用信息!X52</f>
        <v>51.741961702200001</v>
      </c>
      <c r="V33" s="40">
        <f>引用信息!Y52</f>
        <v>20.48</v>
      </c>
      <c r="W33" s="40">
        <f>引用信息!Z52</f>
        <v>4.6618880000000011</v>
      </c>
      <c r="X33" s="40">
        <f>引用信息!AA52</f>
        <v>1.1596799999999998</v>
      </c>
      <c r="Y33" s="37">
        <f>IF(INT(求节点($J$4:$J$12,$I$4:$I$12,节奏总纲!AD33))&gt;$I$12,$I$12,INT(求节点($J$4:$J$12,$I$4:$I$12,节奏总纲!AD33)))</f>
        <v>5</v>
      </c>
      <c r="Z33" s="37">
        <f>IF(INT(求节点($J$4:$J$12,$I$4:$I$12,节奏总纲!AE33))&gt;$I$12,$I$12,INT(求节点($J$4:$J$12,$I$4:$I$12,节奏总纲!AE33)))</f>
        <v>5</v>
      </c>
      <c r="AA33" s="37">
        <f>IF(INT(求节点($J$4:$J$12,$I$4:$I$12,节奏总纲!AF33))&gt;$I$12,$I$12,INT(求节点($J$4:$J$12,$I$4:$I$12,节奏总纲!AF33)))</f>
        <v>5</v>
      </c>
      <c r="AB33" s="37">
        <f>IF(INT(求节点($J$4:$J$12,$I$4:$I$12,节奏总纲!AG33))&gt;$I$12,$I$12,INT(求节点($J$4:$J$12,$I$4:$I$12,节奏总纲!AG33)))</f>
        <v>6</v>
      </c>
      <c r="AC33" s="37">
        <f>IF(INT(求节点($J$4:$J$12,$I$4:$I$12,节奏总纲!AH33))&gt;$I$12,$I$12,INT(求节点($J$4:$J$12,$I$4:$I$12,节奏总纲!AH33)))</f>
        <v>7</v>
      </c>
      <c r="AD33" s="57">
        <f>('[2]功能-行军令'!F$7+'[2]功能-行军令'!F$14+24*60/'[2]功能-行军令'!$F$18)*'[2]功能-行军令'!$AJ$8/$J$30</f>
        <v>9.2000000000000011</v>
      </c>
      <c r="AE33" s="57">
        <f>('[2]功能-行军令'!G$7+'[2]功能-行军令'!G$14+24*60/'[2]功能-行军令'!$F$18)*'[2]功能-行军令'!$AJ$8/$J$30</f>
        <v>13.4</v>
      </c>
      <c r="AF33" s="57">
        <f>('[2]功能-行军令'!H$7+'[2]功能-行军令'!H$14+24*60/'[2]功能-行军令'!$F$18)*'[2]功能-行军令'!$AJ$8/$J$30</f>
        <v>18.2</v>
      </c>
      <c r="AG33" s="57">
        <f>('[2]功能-行军令'!I$7+'[2]功能-行军令'!I$14+24*60/'[2]功能-行军令'!$F$18)*'[2]功能-行军令'!$AJ$8/$J$30</f>
        <v>20.6</v>
      </c>
      <c r="AH33" s="57">
        <f>('[2]功能-行军令'!J$7+'[2]功能-行军令'!J$14+24*60/'[2]功能-行军令'!$F$18)*'[2]功能-行军令'!$AJ$8/$J$30</f>
        <v>20.6</v>
      </c>
      <c r="AL33" s="39">
        <v>30</v>
      </c>
      <c r="AM33" s="28">
        <f t="shared" ca="1" si="16"/>
        <v>32.396893801788501</v>
      </c>
      <c r="AN33" s="28">
        <f t="shared" ca="1" si="16"/>
        <v>64.693850686243678</v>
      </c>
      <c r="AO33" s="28">
        <f t="shared" ca="1" si="16"/>
        <v>129.36779353248735</v>
      </c>
      <c r="AP33" s="28">
        <f t="shared" ca="1" si="16"/>
        <v>258.73558706497471</v>
      </c>
      <c r="AQ33" s="28">
        <f t="shared" ca="1" si="16"/>
        <v>517.47117412994942</v>
      </c>
      <c r="AR33" s="28">
        <f t="shared" ca="1" si="16"/>
        <v>7.1986397866666696</v>
      </c>
      <c r="AS33" s="28">
        <f t="shared" ca="1" si="16"/>
        <v>1.5926271999999999</v>
      </c>
      <c r="AT33" s="28">
        <f t="shared" ca="1" si="16"/>
        <v>0</v>
      </c>
      <c r="AU33" s="28">
        <f t="shared" ca="1" si="16"/>
        <v>0</v>
      </c>
      <c r="AV33" s="28">
        <f t="shared" ca="1" si="16"/>
        <v>0</v>
      </c>
      <c r="AW33" s="28"/>
      <c r="AX33" s="28">
        <f t="shared" ca="1" si="7"/>
        <v>1011.4565662021104</v>
      </c>
      <c r="AY33" s="28"/>
      <c r="BA33" s="28"/>
      <c r="BB33" s="28"/>
      <c r="BC33" s="28"/>
      <c r="BD33" s="39">
        <v>30</v>
      </c>
      <c r="BE33" s="39">
        <f t="shared" ca="1" si="18"/>
        <v>27.674998028082339</v>
      </c>
      <c r="BF33" s="39">
        <f t="shared" ca="1" si="18"/>
        <v>55.349996056164677</v>
      </c>
      <c r="BG33" s="39">
        <f t="shared" ca="1" si="18"/>
        <v>110.69999211232935</v>
      </c>
      <c r="BH33" s="39">
        <f t="shared" ca="1" si="18"/>
        <v>221.39998422465871</v>
      </c>
      <c r="BI33" s="39">
        <f t="shared" ca="1" si="18"/>
        <v>442.79996844931742</v>
      </c>
      <c r="BJ33" s="39">
        <f t="shared" ca="1" si="18"/>
        <v>0</v>
      </c>
      <c r="BK33" s="39">
        <f t="shared" ca="1" si="18"/>
        <v>0</v>
      </c>
      <c r="BL33" s="39">
        <f t="shared" ca="1" si="18"/>
        <v>0</v>
      </c>
      <c r="BM33" s="39">
        <f t="shared" ca="1" si="18"/>
        <v>0</v>
      </c>
      <c r="BN33" s="39">
        <f t="shared" ca="1" si="18"/>
        <v>0</v>
      </c>
      <c r="BO33" s="39">
        <f t="shared" ca="1" si="19"/>
        <v>2.8889261950395002</v>
      </c>
      <c r="BP33" s="39">
        <f t="shared" ca="1" si="19"/>
        <v>5.7778523900790004</v>
      </c>
      <c r="BQ33" s="39">
        <f t="shared" ca="1" si="19"/>
        <v>11.555704780158001</v>
      </c>
      <c r="BR33" s="39">
        <f t="shared" ca="1" si="19"/>
        <v>23.111409560316002</v>
      </c>
      <c r="BS33" s="39">
        <f t="shared" ca="1" si="19"/>
        <v>46.222819120632003</v>
      </c>
      <c r="BT33" s="39">
        <f t="shared" ca="1" si="19"/>
        <v>0</v>
      </c>
      <c r="BU33" s="39">
        <f t="shared" ca="1" si="19"/>
        <v>0</v>
      </c>
      <c r="BV33" s="39">
        <f t="shared" ca="1" si="19"/>
        <v>0</v>
      </c>
      <c r="BW33" s="39">
        <f t="shared" ca="1" si="19"/>
        <v>0</v>
      </c>
      <c r="BX33" s="39">
        <f t="shared" ca="1" si="19"/>
        <v>0</v>
      </c>
      <c r="BY33" s="39">
        <f t="shared" ca="1" si="20"/>
        <v>1.5530666666666668</v>
      </c>
      <c r="BZ33" s="39">
        <f t="shared" ca="1" si="20"/>
        <v>3.1061333333333336</v>
      </c>
      <c r="CA33" s="39">
        <f t="shared" ca="1" si="20"/>
        <v>6.2122666666666673</v>
      </c>
      <c r="CB33" s="39">
        <f t="shared" ca="1" si="20"/>
        <v>12.424533333333335</v>
      </c>
      <c r="CC33" s="39">
        <f t="shared" ca="1" si="20"/>
        <v>24.849066666666669</v>
      </c>
      <c r="CD33" s="39">
        <f t="shared" ca="1" si="20"/>
        <v>0</v>
      </c>
      <c r="CE33" s="39">
        <f t="shared" ca="1" si="20"/>
        <v>0</v>
      </c>
      <c r="CF33" s="39">
        <f t="shared" ca="1" si="20"/>
        <v>0</v>
      </c>
      <c r="CG33" s="39">
        <f t="shared" ca="1" si="20"/>
        <v>0</v>
      </c>
      <c r="CH33" s="39">
        <f t="shared" ca="1" si="20"/>
        <v>0</v>
      </c>
      <c r="CI33" s="39">
        <f t="shared" ca="1" si="21"/>
        <v>0.24008723200000007</v>
      </c>
      <c r="CJ33" s="39">
        <f t="shared" ca="1" si="21"/>
        <v>0.40014538666666682</v>
      </c>
      <c r="CK33" s="39">
        <f t="shared" ca="1" si="21"/>
        <v>0.80029077333333365</v>
      </c>
      <c r="CL33" s="39">
        <f t="shared" ca="1" si="21"/>
        <v>1.6005815466666673</v>
      </c>
      <c r="CM33" s="39">
        <f t="shared" ca="1" si="21"/>
        <v>3.2011630933333346</v>
      </c>
      <c r="CN33" s="39">
        <f t="shared" ca="1" si="21"/>
        <v>6.4023261866666692</v>
      </c>
      <c r="CO33" s="39">
        <f t="shared" ca="1" si="21"/>
        <v>0</v>
      </c>
      <c r="CP33" s="39">
        <f t="shared" ca="1" si="21"/>
        <v>0</v>
      </c>
      <c r="CQ33" s="39">
        <f t="shared" ca="1" si="21"/>
        <v>0</v>
      </c>
      <c r="CR33" s="39">
        <f t="shared" ca="1" si="21"/>
        <v>0</v>
      </c>
      <c r="CS33" s="39">
        <f t="shared" ca="1" si="22"/>
        <v>3.9815679999999999E-2</v>
      </c>
      <c r="CT33" s="39">
        <f t="shared" ca="1" si="22"/>
        <v>5.9723519999999995E-2</v>
      </c>
      <c r="CU33" s="39">
        <f t="shared" ca="1" si="22"/>
        <v>9.9539199999999994E-2</v>
      </c>
      <c r="CV33" s="39">
        <f t="shared" ca="1" si="22"/>
        <v>0.19907839999999999</v>
      </c>
      <c r="CW33" s="39">
        <f t="shared" ca="1" si="22"/>
        <v>0.39815679999999998</v>
      </c>
      <c r="CX33" s="39">
        <f t="shared" ca="1" si="22"/>
        <v>0.79631359999999995</v>
      </c>
      <c r="CY33" s="39">
        <f t="shared" ca="1" si="22"/>
        <v>1.5926271999999999</v>
      </c>
      <c r="CZ33" s="39">
        <f t="shared" ca="1" si="22"/>
        <v>0</v>
      </c>
      <c r="DA33" s="39">
        <f t="shared" ca="1" si="22"/>
        <v>0</v>
      </c>
      <c r="DB33" s="39">
        <f t="shared" ca="1" si="22"/>
        <v>0</v>
      </c>
    </row>
    <row r="34" spans="10:106" x14ac:dyDescent="0.15">
      <c r="J34" s="39" t="s">
        <v>148</v>
      </c>
      <c r="K34" s="10">
        <v>0.4</v>
      </c>
      <c r="S34" s="39">
        <v>31</v>
      </c>
      <c r="T34" s="40">
        <f>引用信息!W53</f>
        <v>712.60647143789834</v>
      </c>
      <c r="U34" s="40">
        <f>引用信息!X53</f>
        <v>51.064371044860337</v>
      </c>
      <c r="V34" s="40">
        <f>引用信息!Y53</f>
        <v>20.215172413793105</v>
      </c>
      <c r="W34" s="40">
        <f>引用信息!Z53</f>
        <v>4.6168926896551739</v>
      </c>
      <c r="X34" s="40">
        <f>引用信息!AA53</f>
        <v>1.1522648275862069</v>
      </c>
      <c r="Y34" s="37">
        <f>IF(INT(求节点($J$4:$J$12,$I$4:$I$12,节奏总纲!AD34))&gt;$I$12,$I$12,INT(求节点($J$4:$J$12,$I$4:$I$12,节奏总纲!AD34)))</f>
        <v>5</v>
      </c>
      <c r="Z34" s="37">
        <f>IF(INT(求节点($J$4:$J$12,$I$4:$I$12,节奏总纲!AE34))&gt;$I$12,$I$12,INT(求节点($J$4:$J$12,$I$4:$I$12,节奏总纲!AE34)))</f>
        <v>5</v>
      </c>
      <c r="AA34" s="37">
        <f>IF(INT(求节点($J$4:$J$12,$I$4:$I$12,节奏总纲!AF34))&gt;$I$12,$I$12,INT(求节点($J$4:$J$12,$I$4:$I$12,节奏总纲!AF34)))</f>
        <v>5</v>
      </c>
      <c r="AB34" s="37">
        <f>IF(INT(求节点($J$4:$J$12,$I$4:$I$12,节奏总纲!AG34))&gt;$I$12,$I$12,INT(求节点($J$4:$J$12,$I$4:$I$12,节奏总纲!AG34)))</f>
        <v>6</v>
      </c>
      <c r="AC34" s="37">
        <f>IF(INT(求节点($J$4:$J$12,$I$4:$I$12,节奏总纲!AH34))&gt;$I$12,$I$12,INT(求节点($J$4:$J$12,$I$4:$I$12,节奏总纲!AH34)))</f>
        <v>7</v>
      </c>
      <c r="AD34" s="57">
        <f>('[2]功能-行军令'!F$7+'[2]功能-行军令'!F$14+24*60/'[2]功能-行军令'!$F$18)*'[2]功能-行军令'!$AJ$8/$J$30</f>
        <v>9.2000000000000011</v>
      </c>
      <c r="AE34" s="57">
        <f>('[2]功能-行军令'!G$7+'[2]功能-行军令'!G$14+24*60/'[2]功能-行军令'!$F$18)*'[2]功能-行军令'!$AJ$8/$J$30</f>
        <v>13.4</v>
      </c>
      <c r="AF34" s="57">
        <f>('[2]功能-行军令'!H$7+'[2]功能-行军令'!H$14+24*60/'[2]功能-行军令'!$F$18)*'[2]功能-行军令'!$AJ$8/$J$30</f>
        <v>18.2</v>
      </c>
      <c r="AG34" s="57">
        <f>('[2]功能-行军令'!I$7+'[2]功能-行军令'!I$14+24*60/'[2]功能-行军令'!$F$18)*'[2]功能-行军令'!$AJ$8/$J$30</f>
        <v>20.6</v>
      </c>
      <c r="AH34" s="57">
        <f>('[2]功能-行军令'!J$7+'[2]功能-行军令'!J$14+24*60/'[2]功能-行军令'!$F$18)*'[2]功能-行军令'!$AJ$8/$J$30</f>
        <v>20.6</v>
      </c>
      <c r="AL34" s="39">
        <v>31</v>
      </c>
      <c r="AM34" s="28">
        <f t="shared" ca="1" si="16"/>
        <v>31.977990429101155</v>
      </c>
      <c r="AN34" s="28">
        <f t="shared" ca="1" si="16"/>
        <v>63.856943654156325</v>
      </c>
      <c r="AO34" s="28">
        <f t="shared" ca="1" si="16"/>
        <v>127.69410676210576</v>
      </c>
      <c r="AP34" s="28">
        <f t="shared" ca="1" si="16"/>
        <v>255.38821352421152</v>
      </c>
      <c r="AQ34" s="28">
        <f t="shared" ca="1" si="16"/>
        <v>510.77642704842305</v>
      </c>
      <c r="AR34" s="28">
        <f t="shared" ca="1" si="16"/>
        <v>7.1317544754023015</v>
      </c>
      <c r="AS34" s="28">
        <f t="shared" ca="1" si="16"/>
        <v>1.5824436965517241</v>
      </c>
      <c r="AT34" s="28">
        <f t="shared" ca="1" si="16"/>
        <v>0</v>
      </c>
      <c r="AU34" s="28">
        <f t="shared" ca="1" si="16"/>
        <v>0</v>
      </c>
      <c r="AV34" s="28">
        <f t="shared" ca="1" si="16"/>
        <v>0</v>
      </c>
      <c r="AW34" s="28"/>
      <c r="AX34" s="28">
        <f t="shared" ca="1" si="7"/>
        <v>998.4078795899519</v>
      </c>
      <c r="AY34" s="28"/>
      <c r="BA34" s="28"/>
      <c r="BB34" s="28"/>
      <c r="BC34" s="28"/>
      <c r="BD34" s="39">
        <v>31</v>
      </c>
      <c r="BE34" s="39">
        <f t="shared" ref="BE34:BN43" ca="1" si="25">IF(OFFSET($X$3,$S34,BE$1)&lt;BE$3,0,
OFFSET($S$3,$S34,BE$1)
*IFERROR(INDEX($K$33:$K$42,OFFSET($X$3,$S34,BE$1)-BE$3+1),0)
*OFFSET($AC$3,$S34,BE$1)
/(INDEX($D$4:$D$13,BE$3)
*INDEX($E$4:$E$13,BE$3)))</f>
        <v>27.31658140511944</v>
      </c>
      <c r="BF34" s="39">
        <f t="shared" ca="1" si="25"/>
        <v>54.633162810238879</v>
      </c>
      <c r="BG34" s="39">
        <f t="shared" ca="1" si="25"/>
        <v>109.26632562047776</v>
      </c>
      <c r="BH34" s="39">
        <f t="shared" ca="1" si="25"/>
        <v>218.53265124095552</v>
      </c>
      <c r="BI34" s="39">
        <f t="shared" ca="1" si="25"/>
        <v>437.06530248191103</v>
      </c>
      <c r="BJ34" s="39">
        <f t="shared" ca="1" si="25"/>
        <v>0</v>
      </c>
      <c r="BK34" s="39">
        <f t="shared" ca="1" si="25"/>
        <v>0</v>
      </c>
      <c r="BL34" s="39">
        <f t="shared" ca="1" si="25"/>
        <v>0</v>
      </c>
      <c r="BM34" s="39">
        <f t="shared" ca="1" si="25"/>
        <v>0</v>
      </c>
      <c r="BN34" s="39">
        <f t="shared" ca="1" si="25"/>
        <v>0</v>
      </c>
      <c r="BO34" s="39">
        <f t="shared" ref="BO34:BX43" ca="1" si="26">IF(OFFSET($X$3,$S34,BO$1)&lt;BO$3,0,
OFFSET($S$3,$S34,BO$1)
*IFERROR(INDEX($K$33:$K$42,OFFSET($X$3,$S34,BO$1)-BO$3+1),0)
*OFFSET($AC$3,$S34,BO$1)
/(INDEX($D$4:$D$13,BO$3)
*INDEX($E$4:$E$13,BO$3)))</f>
        <v>2.8510940500047024</v>
      </c>
      <c r="BP34" s="39">
        <f t="shared" ca="1" si="26"/>
        <v>5.7021881000094048</v>
      </c>
      <c r="BQ34" s="39">
        <f t="shared" ca="1" si="26"/>
        <v>11.40437620001881</v>
      </c>
      <c r="BR34" s="39">
        <f t="shared" ca="1" si="26"/>
        <v>22.808752400037619</v>
      </c>
      <c r="BS34" s="39">
        <f t="shared" ca="1" si="26"/>
        <v>45.617504800075238</v>
      </c>
      <c r="BT34" s="39">
        <f t="shared" ca="1" si="26"/>
        <v>0</v>
      </c>
      <c r="BU34" s="39">
        <f t="shared" ca="1" si="26"/>
        <v>0</v>
      </c>
      <c r="BV34" s="39">
        <f t="shared" ca="1" si="26"/>
        <v>0</v>
      </c>
      <c r="BW34" s="39">
        <f t="shared" ca="1" si="26"/>
        <v>0</v>
      </c>
      <c r="BX34" s="39">
        <f t="shared" ca="1" si="26"/>
        <v>0</v>
      </c>
      <c r="BY34" s="39">
        <f t="shared" ref="BY34:CH43" ca="1" si="27">IF(OFFSET($X$3,$S34,BY$1)&lt;BY$3,0,
OFFSET($S$3,$S34,BY$1)
*IFERROR(INDEX($K$33:$K$42,OFFSET($X$3,$S34,BY$1)-BY$3+1),0)
*OFFSET($AC$3,$S34,BY$1)
/(INDEX($D$4:$D$13,BY$3)
*INDEX($E$4:$E$13,BY$3)))</f>
        <v>1.5329839080459771</v>
      </c>
      <c r="BZ34" s="39">
        <f t="shared" ca="1" si="27"/>
        <v>3.0659678160919541</v>
      </c>
      <c r="CA34" s="39">
        <f t="shared" ca="1" si="27"/>
        <v>6.1319356321839082</v>
      </c>
      <c r="CB34" s="39">
        <f t="shared" ca="1" si="27"/>
        <v>12.263871264367816</v>
      </c>
      <c r="CC34" s="39">
        <f t="shared" ca="1" si="27"/>
        <v>24.527742528735633</v>
      </c>
      <c r="CD34" s="39">
        <f t="shared" ca="1" si="27"/>
        <v>0</v>
      </c>
      <c r="CE34" s="39">
        <f t="shared" ca="1" si="27"/>
        <v>0</v>
      </c>
      <c r="CF34" s="39">
        <f t="shared" ca="1" si="27"/>
        <v>0</v>
      </c>
      <c r="CG34" s="39">
        <f t="shared" ca="1" si="27"/>
        <v>0</v>
      </c>
      <c r="CH34" s="39">
        <f t="shared" ca="1" si="27"/>
        <v>0</v>
      </c>
      <c r="CI34" s="39">
        <f t="shared" ref="CI34:CR43" ca="1" si="28">IF(OFFSET($X$3,$S34,CI$1)&lt;CI$3,0,
OFFSET($S$3,$S34,CI$1)
*IFERROR(INDEX($K$33:$K$42,OFFSET($X$3,$S34,CI$1)-CI$3+1),0)
*OFFSET($AC$3,$S34,CI$1)
/(INDEX($D$4:$D$13,CI$3)
*INDEX($E$4:$E$13,CI$3)))</f>
        <v>0.23776997351724147</v>
      </c>
      <c r="CJ34" s="39">
        <f t="shared" ca="1" si="28"/>
        <v>0.39628328919540246</v>
      </c>
      <c r="CK34" s="39">
        <f t="shared" ca="1" si="28"/>
        <v>0.79256657839080491</v>
      </c>
      <c r="CL34" s="39">
        <f t="shared" ca="1" si="28"/>
        <v>1.5851331567816098</v>
      </c>
      <c r="CM34" s="39">
        <f t="shared" ca="1" si="28"/>
        <v>3.1702663135632196</v>
      </c>
      <c r="CN34" s="39">
        <f t="shared" ca="1" si="28"/>
        <v>6.3405326271264393</v>
      </c>
      <c r="CO34" s="39">
        <f t="shared" ca="1" si="28"/>
        <v>0</v>
      </c>
      <c r="CP34" s="39">
        <f t="shared" ca="1" si="28"/>
        <v>0</v>
      </c>
      <c r="CQ34" s="39">
        <f t="shared" ca="1" si="28"/>
        <v>0</v>
      </c>
      <c r="CR34" s="39">
        <f t="shared" ca="1" si="28"/>
        <v>0</v>
      </c>
      <c r="CS34" s="39">
        <f t="shared" ref="CS34:DB43" ca="1" si="29">IF(OFFSET($X$3,$S34,CS$1)&lt;CS$3,0,
OFFSET($S$3,$S34,CS$1)
*IFERROR(INDEX($K$33:$K$42,OFFSET($X$3,$S34,CS$1)-CS$3+1),0)
*OFFSET($AC$3,$S34,CS$1)
/(INDEX($D$4:$D$13,CS$3)
*INDEX($E$4:$E$13,CS$3)))</f>
        <v>3.956109241379311E-2</v>
      </c>
      <c r="CT34" s="39">
        <f t="shared" ca="1" si="29"/>
        <v>5.9341638620689661E-2</v>
      </c>
      <c r="CU34" s="39">
        <f t="shared" ca="1" si="29"/>
        <v>9.8902731034482758E-2</v>
      </c>
      <c r="CV34" s="39">
        <f t="shared" ca="1" si="29"/>
        <v>0.19780546206896552</v>
      </c>
      <c r="CW34" s="39">
        <f t="shared" ca="1" si="29"/>
        <v>0.39561092413793103</v>
      </c>
      <c r="CX34" s="39">
        <f t="shared" ca="1" si="29"/>
        <v>0.79122184827586206</v>
      </c>
      <c r="CY34" s="39">
        <f t="shared" ca="1" si="29"/>
        <v>1.5824436965517241</v>
      </c>
      <c r="CZ34" s="39">
        <f t="shared" ca="1" si="29"/>
        <v>0</v>
      </c>
      <c r="DA34" s="39">
        <f t="shared" ca="1" si="29"/>
        <v>0</v>
      </c>
      <c r="DB34" s="39">
        <f t="shared" ca="1" si="29"/>
        <v>0</v>
      </c>
    </row>
    <row r="35" spans="10:106" x14ac:dyDescent="0.15">
      <c r="J35" s="39" t="s">
        <v>149</v>
      </c>
      <c r="K35" s="10">
        <v>0.2</v>
      </c>
      <c r="S35" s="39">
        <v>32</v>
      </c>
      <c r="T35" s="40">
        <f>引用信息!W54</f>
        <v>703.25684868753615</v>
      </c>
      <c r="U35" s="40">
        <f>引用信息!X54</f>
        <v>50.387003450394822</v>
      </c>
      <c r="V35" s="40">
        <f>引用信息!Y54</f>
        <v>19.950344827586207</v>
      </c>
      <c r="W35" s="40">
        <f>引用信息!Z54</f>
        <v>4.5714968275862082</v>
      </c>
      <c r="X35" s="40">
        <f>引用信息!AA54</f>
        <v>1.1446510344827585</v>
      </c>
      <c r="Y35" s="37">
        <f>IF(INT(求节点($J$4:$J$12,$I$4:$I$12,节奏总纲!AD35))&gt;$I$12,$I$12,INT(求节点($J$4:$J$12,$I$4:$I$12,节奏总纲!AD35)))</f>
        <v>5</v>
      </c>
      <c r="Z35" s="37">
        <f>IF(INT(求节点($J$4:$J$12,$I$4:$I$12,节奏总纲!AE35))&gt;$I$12,$I$12,INT(求节点($J$4:$J$12,$I$4:$I$12,节奏总纲!AE35)))</f>
        <v>5</v>
      </c>
      <c r="AA35" s="37">
        <f>IF(INT(求节点($J$4:$J$12,$I$4:$I$12,节奏总纲!AF35))&gt;$I$12,$I$12,INT(求节点($J$4:$J$12,$I$4:$I$12,节奏总纲!AF35)))</f>
        <v>5</v>
      </c>
      <c r="AB35" s="37">
        <f>IF(INT(求节点($J$4:$J$12,$I$4:$I$12,节奏总纲!AG35))&gt;$I$12,$I$12,INT(求节点($J$4:$J$12,$I$4:$I$12,节奏总纲!AG35)))</f>
        <v>6</v>
      </c>
      <c r="AC35" s="37">
        <f>IF(INT(求节点($J$4:$J$12,$I$4:$I$12,节奏总纲!AH35))&gt;$I$12,$I$12,INT(求节点($J$4:$J$12,$I$4:$I$12,节奏总纲!AH35)))</f>
        <v>7</v>
      </c>
      <c r="AD35" s="57">
        <f>('[2]功能-行军令'!F$7+'[2]功能-行军令'!F$14+24*60/'[2]功能-行军令'!$F$18)*'[2]功能-行军令'!$AJ$8/$J$30</f>
        <v>9.2000000000000011</v>
      </c>
      <c r="AE35" s="57">
        <f>('[2]功能-行军令'!G$7+'[2]功能-行军令'!G$14+24*60/'[2]功能-行军令'!$F$18)*'[2]功能-行军令'!$AJ$8/$J$30</f>
        <v>13.4</v>
      </c>
      <c r="AF35" s="57">
        <f>('[2]功能-行军令'!H$7+'[2]功能-行军令'!H$14+24*60/'[2]功能-行军令'!$F$18)*'[2]功能-行军令'!$AJ$8/$J$30</f>
        <v>18.2</v>
      </c>
      <c r="AG35" s="57">
        <f>('[2]功能-行军令'!I$7+'[2]功能-行军令'!I$14+24*60/'[2]功能-行军令'!$F$18)*'[2]功能-行军令'!$AJ$8/$J$30</f>
        <v>20.6</v>
      </c>
      <c r="AH35" s="57">
        <f>('[2]功能-行军令'!J$7+'[2]功能-行军令'!J$14+24*60/'[2]功能-行军令'!$F$18)*'[2]功能-行军令'!$AJ$8/$J$30</f>
        <v>20.6</v>
      </c>
      <c r="AL35" s="39">
        <v>32</v>
      </c>
      <c r="AM35" s="28">
        <f t="shared" ca="1" si="16"/>
        <v>31.559086480565824</v>
      </c>
      <c r="AN35" s="28">
        <f t="shared" ca="1" si="16"/>
        <v>63.020045756166127</v>
      </c>
      <c r="AO35" s="28">
        <f t="shared" ca="1" si="16"/>
        <v>126.02044166957364</v>
      </c>
      <c r="AP35" s="28">
        <f t="shared" ca="1" si="16"/>
        <v>252.04088333914729</v>
      </c>
      <c r="AQ35" s="28">
        <f t="shared" ca="1" si="16"/>
        <v>504.08176667829457</v>
      </c>
      <c r="AR35" s="28">
        <f t="shared" ca="1" si="16"/>
        <v>7.0641826868965536</v>
      </c>
      <c r="AS35" s="28">
        <f t="shared" ca="1" si="16"/>
        <v>1.5719874206896554</v>
      </c>
      <c r="AT35" s="28">
        <f t="shared" ca="1" si="16"/>
        <v>0</v>
      </c>
      <c r="AU35" s="28">
        <f t="shared" ca="1" si="16"/>
        <v>0</v>
      </c>
      <c r="AV35" s="28">
        <f t="shared" ca="1" si="16"/>
        <v>0</v>
      </c>
      <c r="AW35" s="28"/>
      <c r="AX35" s="28">
        <f t="shared" ca="1" si="7"/>
        <v>985.35839403133355</v>
      </c>
      <c r="AY35" s="28"/>
      <c r="BA35" s="28"/>
      <c r="BB35" s="28"/>
      <c r="BC35" s="28"/>
      <c r="BD35" s="39">
        <v>32</v>
      </c>
      <c r="BE35" s="39">
        <f t="shared" ca="1" si="25"/>
        <v>26.958179199688889</v>
      </c>
      <c r="BF35" s="39">
        <f t="shared" ca="1" si="25"/>
        <v>53.916358399377778</v>
      </c>
      <c r="BG35" s="39">
        <f t="shared" ca="1" si="25"/>
        <v>107.83271679875556</v>
      </c>
      <c r="BH35" s="39">
        <f t="shared" ca="1" si="25"/>
        <v>215.66543359751111</v>
      </c>
      <c r="BI35" s="39">
        <f t="shared" ca="1" si="25"/>
        <v>431.33086719502222</v>
      </c>
      <c r="BJ35" s="39">
        <f t="shared" ca="1" si="25"/>
        <v>0</v>
      </c>
      <c r="BK35" s="39">
        <f t="shared" ca="1" si="25"/>
        <v>0</v>
      </c>
      <c r="BL35" s="39">
        <f t="shared" ca="1" si="25"/>
        <v>0</v>
      </c>
      <c r="BM35" s="39">
        <f t="shared" ca="1" si="25"/>
        <v>0</v>
      </c>
      <c r="BN35" s="39">
        <f t="shared" ca="1" si="25"/>
        <v>0</v>
      </c>
      <c r="BO35" s="39">
        <f t="shared" ca="1" si="26"/>
        <v>2.8132743593137111</v>
      </c>
      <c r="BP35" s="39">
        <f t="shared" ca="1" si="26"/>
        <v>5.6265487186274221</v>
      </c>
      <c r="BQ35" s="39">
        <f t="shared" ca="1" si="26"/>
        <v>11.253097437254844</v>
      </c>
      <c r="BR35" s="39">
        <f t="shared" ca="1" si="26"/>
        <v>22.506194874509688</v>
      </c>
      <c r="BS35" s="39">
        <f t="shared" ca="1" si="26"/>
        <v>45.012389749019377</v>
      </c>
      <c r="BT35" s="39">
        <f t="shared" ca="1" si="26"/>
        <v>0</v>
      </c>
      <c r="BU35" s="39">
        <f t="shared" ca="1" si="26"/>
        <v>0</v>
      </c>
      <c r="BV35" s="39">
        <f t="shared" ca="1" si="26"/>
        <v>0</v>
      </c>
      <c r="BW35" s="39">
        <f t="shared" ca="1" si="26"/>
        <v>0</v>
      </c>
      <c r="BX35" s="39">
        <f t="shared" ca="1" si="26"/>
        <v>0</v>
      </c>
      <c r="BY35" s="39">
        <f t="shared" ca="1" si="27"/>
        <v>1.5129011494252875</v>
      </c>
      <c r="BZ35" s="39">
        <f t="shared" ca="1" si="27"/>
        <v>3.0258022988505751</v>
      </c>
      <c r="CA35" s="39">
        <f t="shared" ca="1" si="27"/>
        <v>6.0516045977011501</v>
      </c>
      <c r="CB35" s="39">
        <f t="shared" ca="1" si="27"/>
        <v>12.1032091954023</v>
      </c>
      <c r="CC35" s="39">
        <f t="shared" ca="1" si="27"/>
        <v>24.2064183908046</v>
      </c>
      <c r="CD35" s="39">
        <f t="shared" ca="1" si="27"/>
        <v>0</v>
      </c>
      <c r="CE35" s="39">
        <f t="shared" ca="1" si="27"/>
        <v>0</v>
      </c>
      <c r="CF35" s="39">
        <f t="shared" ca="1" si="27"/>
        <v>0</v>
      </c>
      <c r="CG35" s="39">
        <f t="shared" ca="1" si="27"/>
        <v>0</v>
      </c>
      <c r="CH35" s="39">
        <f t="shared" ca="1" si="27"/>
        <v>0</v>
      </c>
      <c r="CI35" s="39">
        <f t="shared" ca="1" si="28"/>
        <v>0.23543208662068971</v>
      </c>
      <c r="CJ35" s="39">
        <f t="shared" ca="1" si="28"/>
        <v>0.39238681103448286</v>
      </c>
      <c r="CK35" s="39">
        <f t="shared" ca="1" si="28"/>
        <v>0.78477362206896573</v>
      </c>
      <c r="CL35" s="39">
        <f t="shared" ca="1" si="28"/>
        <v>1.5695472441379315</v>
      </c>
      <c r="CM35" s="39">
        <f t="shared" ca="1" si="28"/>
        <v>3.1390944882758629</v>
      </c>
      <c r="CN35" s="39">
        <f t="shared" ca="1" si="28"/>
        <v>6.2781889765517258</v>
      </c>
      <c r="CO35" s="39">
        <f t="shared" ca="1" si="28"/>
        <v>0</v>
      </c>
      <c r="CP35" s="39">
        <f t="shared" ca="1" si="28"/>
        <v>0</v>
      </c>
      <c r="CQ35" s="39">
        <f t="shared" ca="1" si="28"/>
        <v>0</v>
      </c>
      <c r="CR35" s="39">
        <f t="shared" ca="1" si="28"/>
        <v>0</v>
      </c>
      <c r="CS35" s="39">
        <f t="shared" ca="1" si="29"/>
        <v>3.9299685517241376E-2</v>
      </c>
      <c r="CT35" s="39">
        <f t="shared" ca="1" si="29"/>
        <v>5.8949528275862063E-2</v>
      </c>
      <c r="CU35" s="39">
        <f t="shared" ca="1" si="29"/>
        <v>9.824921379310346E-2</v>
      </c>
      <c r="CV35" s="39">
        <f t="shared" ca="1" si="29"/>
        <v>0.19649842758620692</v>
      </c>
      <c r="CW35" s="39">
        <f t="shared" ca="1" si="29"/>
        <v>0.39299685517241384</v>
      </c>
      <c r="CX35" s="39">
        <f t="shared" ca="1" si="29"/>
        <v>0.78599371034482768</v>
      </c>
      <c r="CY35" s="39">
        <f t="shared" ca="1" si="29"/>
        <v>1.5719874206896554</v>
      </c>
      <c r="CZ35" s="39">
        <f t="shared" ca="1" si="29"/>
        <v>0</v>
      </c>
      <c r="DA35" s="39">
        <f t="shared" ca="1" si="29"/>
        <v>0</v>
      </c>
      <c r="DB35" s="39">
        <f t="shared" ca="1" si="29"/>
        <v>0</v>
      </c>
    </row>
    <row r="36" spans="10:106" x14ac:dyDescent="0.15">
      <c r="J36" s="39" t="s">
        <v>150</v>
      </c>
      <c r="K36" s="10">
        <v>0.1</v>
      </c>
      <c r="S36" s="39">
        <v>33</v>
      </c>
      <c r="T36" s="40">
        <f>引用信息!W55</f>
        <v>693.90760204671392</v>
      </c>
      <c r="U36" s="40">
        <f>引用信息!X55</f>
        <v>49.709858918803455</v>
      </c>
      <c r="V36" s="40">
        <f>引用信息!Y55</f>
        <v>19.685517241379316</v>
      </c>
      <c r="W36" s="40">
        <f>引用信息!Z55</f>
        <v>4.5257004137931052</v>
      </c>
      <c r="X36" s="40">
        <f>引用信息!AA55</f>
        <v>1.1368386206896552</v>
      </c>
      <c r="Y36" s="37">
        <f>IF(INT(求节点($J$4:$J$12,$I$4:$I$12,节奏总纲!AD36))&gt;$I$12,$I$12,INT(求节点($J$4:$J$12,$I$4:$I$12,节奏总纲!AD36)))</f>
        <v>5</v>
      </c>
      <c r="Z36" s="37">
        <f>IF(INT(求节点($J$4:$J$12,$I$4:$I$12,节奏总纲!AE36))&gt;$I$12,$I$12,INT(求节点($J$4:$J$12,$I$4:$I$12,节奏总纲!AE36)))</f>
        <v>5</v>
      </c>
      <c r="AA36" s="37">
        <f>IF(INT(求节点($J$4:$J$12,$I$4:$I$12,节奏总纲!AF36))&gt;$I$12,$I$12,INT(求节点($J$4:$J$12,$I$4:$I$12,节奏总纲!AF36)))</f>
        <v>5</v>
      </c>
      <c r="AB36" s="37">
        <f>IF(INT(求节点($J$4:$J$12,$I$4:$I$12,节奏总纲!AG36))&gt;$I$12,$I$12,INT(求节点($J$4:$J$12,$I$4:$I$12,节奏总纲!AG36)))</f>
        <v>6</v>
      </c>
      <c r="AC36" s="37">
        <f>IF(INT(求节点($J$4:$J$12,$I$4:$I$12,节奏总纲!AH36))&gt;$I$12,$I$12,INT(求节点($J$4:$J$12,$I$4:$I$12,节奏总纲!AH36)))</f>
        <v>7</v>
      </c>
      <c r="AD36" s="57">
        <f>('[2]功能-行军令'!F$7+'[2]功能-行军令'!F$14+24*60/'[2]功能-行军令'!$F$18)*'[2]功能-行军令'!$AJ$8/$J$30</f>
        <v>9.2000000000000011</v>
      </c>
      <c r="AE36" s="57">
        <f>('[2]功能-行军令'!G$7+'[2]功能-行军令'!G$14+24*60/'[2]功能-行军令'!$F$18)*'[2]功能-行军令'!$AJ$8/$J$30</f>
        <v>13.4</v>
      </c>
      <c r="AF36" s="57">
        <f>('[2]功能-行军令'!H$7+'[2]功能-行军令'!H$14+24*60/'[2]功能-行军令'!$F$18)*'[2]功能-行军令'!$AJ$8/$J$30</f>
        <v>18.2</v>
      </c>
      <c r="AG36" s="57">
        <f>('[2]功能-行军令'!I$7+'[2]功能-行军令'!I$14+24*60/'[2]功能-行军令'!$F$18)*'[2]功能-行军令'!$AJ$8/$J$30</f>
        <v>20.6</v>
      </c>
      <c r="AH36" s="57">
        <f>('[2]功能-行军令'!J$7+'[2]功能-行军令'!J$14+24*60/'[2]功能-行军令'!$F$18)*'[2]功能-行军令'!$AJ$8/$J$30</f>
        <v>20.6</v>
      </c>
      <c r="AL36" s="39">
        <v>33</v>
      </c>
      <c r="AM36" s="28">
        <f t="shared" ref="AM36:AV51" ca="1" si="30">SUMIF($BE$3:$DB$3,AM$3,$BE36:$DB36)</f>
        <v>31.140181956182516</v>
      </c>
      <c r="AN36" s="28">
        <f t="shared" ca="1" si="30"/>
        <v>62.183156992273084</v>
      </c>
      <c r="AO36" s="28">
        <f t="shared" ca="1" si="30"/>
        <v>124.34679825489098</v>
      </c>
      <c r="AP36" s="28">
        <f t="shared" ca="1" si="30"/>
        <v>248.69359650978197</v>
      </c>
      <c r="AQ36" s="28">
        <f t="shared" ca="1" si="30"/>
        <v>497.38719301956394</v>
      </c>
      <c r="AR36" s="28">
        <f t="shared" ca="1" si="30"/>
        <v>6.9959244211494278</v>
      </c>
      <c r="AS36" s="28">
        <f t="shared" ca="1" si="30"/>
        <v>1.5612583724137934</v>
      </c>
      <c r="AT36" s="28">
        <f t="shared" ca="1" si="30"/>
        <v>0</v>
      </c>
      <c r="AU36" s="28">
        <f t="shared" ca="1" si="30"/>
        <v>0</v>
      </c>
      <c r="AV36" s="28">
        <f t="shared" ca="1" si="30"/>
        <v>0</v>
      </c>
      <c r="AW36" s="28"/>
      <c r="AX36" s="28">
        <f t="shared" ca="1" si="7"/>
        <v>972.30810952625575</v>
      </c>
      <c r="AY36" s="28"/>
      <c r="BA36" s="28"/>
      <c r="BB36" s="28"/>
      <c r="BC36" s="28"/>
      <c r="BD36" s="39">
        <v>33</v>
      </c>
      <c r="BE36" s="39">
        <f t="shared" ca="1" si="25"/>
        <v>26.599791411790704</v>
      </c>
      <c r="BF36" s="39">
        <f t="shared" ca="1" si="25"/>
        <v>53.199582823581409</v>
      </c>
      <c r="BG36" s="39">
        <f t="shared" ca="1" si="25"/>
        <v>106.39916564716282</v>
      </c>
      <c r="BH36" s="39">
        <f t="shared" ca="1" si="25"/>
        <v>212.79833129432564</v>
      </c>
      <c r="BI36" s="39">
        <f t="shared" ca="1" si="25"/>
        <v>425.59666258865127</v>
      </c>
      <c r="BJ36" s="39">
        <f t="shared" ca="1" si="25"/>
        <v>0</v>
      </c>
      <c r="BK36" s="39">
        <f t="shared" ca="1" si="25"/>
        <v>0</v>
      </c>
      <c r="BL36" s="39">
        <f t="shared" ca="1" si="25"/>
        <v>0</v>
      </c>
      <c r="BM36" s="39">
        <f t="shared" ca="1" si="25"/>
        <v>0</v>
      </c>
      <c r="BN36" s="39">
        <f t="shared" ca="1" si="25"/>
        <v>0</v>
      </c>
      <c r="BO36" s="39">
        <f t="shared" ca="1" si="26"/>
        <v>2.7754671229665266</v>
      </c>
      <c r="BP36" s="39">
        <f t="shared" ca="1" si="26"/>
        <v>5.5509342459330533</v>
      </c>
      <c r="BQ36" s="39">
        <f t="shared" ca="1" si="26"/>
        <v>11.101868491866107</v>
      </c>
      <c r="BR36" s="39">
        <f t="shared" ca="1" si="26"/>
        <v>22.203736983732213</v>
      </c>
      <c r="BS36" s="39">
        <f t="shared" ca="1" si="26"/>
        <v>44.407473967464426</v>
      </c>
      <c r="BT36" s="39">
        <f t="shared" ca="1" si="26"/>
        <v>0</v>
      </c>
      <c r="BU36" s="39">
        <f t="shared" ca="1" si="26"/>
        <v>0</v>
      </c>
      <c r="BV36" s="39">
        <f t="shared" ca="1" si="26"/>
        <v>0</v>
      </c>
      <c r="BW36" s="39">
        <f t="shared" ca="1" si="26"/>
        <v>0</v>
      </c>
      <c r="BX36" s="39">
        <f t="shared" ca="1" si="26"/>
        <v>0</v>
      </c>
      <c r="BY36" s="39">
        <f t="shared" ca="1" si="27"/>
        <v>1.492818390804598</v>
      </c>
      <c r="BZ36" s="39">
        <f t="shared" ca="1" si="27"/>
        <v>2.985636781609196</v>
      </c>
      <c r="CA36" s="39">
        <f t="shared" ca="1" si="27"/>
        <v>5.971273563218392</v>
      </c>
      <c r="CB36" s="39">
        <f t="shared" ca="1" si="27"/>
        <v>11.942547126436784</v>
      </c>
      <c r="CC36" s="39">
        <f t="shared" ca="1" si="27"/>
        <v>23.885094252873568</v>
      </c>
      <c r="CD36" s="39">
        <f t="shared" ca="1" si="27"/>
        <v>0</v>
      </c>
      <c r="CE36" s="39">
        <f t="shared" ca="1" si="27"/>
        <v>0</v>
      </c>
      <c r="CF36" s="39">
        <f t="shared" ca="1" si="27"/>
        <v>0</v>
      </c>
      <c r="CG36" s="39">
        <f t="shared" ca="1" si="27"/>
        <v>0</v>
      </c>
      <c r="CH36" s="39">
        <f t="shared" ca="1" si="27"/>
        <v>0</v>
      </c>
      <c r="CI36" s="39">
        <f t="shared" ca="1" si="28"/>
        <v>0.23307357131034492</v>
      </c>
      <c r="CJ36" s="39">
        <f t="shared" ca="1" si="28"/>
        <v>0.38845595218390822</v>
      </c>
      <c r="CK36" s="39">
        <f t="shared" ca="1" si="28"/>
        <v>0.77691190436781643</v>
      </c>
      <c r="CL36" s="39">
        <f t="shared" ca="1" si="28"/>
        <v>1.5538238087356329</v>
      </c>
      <c r="CM36" s="39">
        <f t="shared" ca="1" si="28"/>
        <v>3.1076476174712657</v>
      </c>
      <c r="CN36" s="39">
        <f t="shared" ca="1" si="28"/>
        <v>6.2152952349425314</v>
      </c>
      <c r="CO36" s="39">
        <f t="shared" ca="1" si="28"/>
        <v>0</v>
      </c>
      <c r="CP36" s="39">
        <f t="shared" ca="1" si="28"/>
        <v>0</v>
      </c>
      <c r="CQ36" s="39">
        <f t="shared" ca="1" si="28"/>
        <v>0</v>
      </c>
      <c r="CR36" s="39">
        <f t="shared" ca="1" si="28"/>
        <v>0</v>
      </c>
      <c r="CS36" s="39">
        <f t="shared" ca="1" si="29"/>
        <v>3.9031459310344831E-2</v>
      </c>
      <c r="CT36" s="39">
        <f t="shared" ca="1" si="29"/>
        <v>5.8547188965517249E-2</v>
      </c>
      <c r="CU36" s="39">
        <f t="shared" ca="1" si="29"/>
        <v>9.7578648275862087E-2</v>
      </c>
      <c r="CV36" s="39">
        <f t="shared" ca="1" si="29"/>
        <v>0.19515729655172417</v>
      </c>
      <c r="CW36" s="39">
        <f t="shared" ca="1" si="29"/>
        <v>0.39031459310344835</v>
      </c>
      <c r="CX36" s="39">
        <f t="shared" ca="1" si="29"/>
        <v>0.7806291862068967</v>
      </c>
      <c r="CY36" s="39">
        <f t="shared" ca="1" si="29"/>
        <v>1.5612583724137934</v>
      </c>
      <c r="CZ36" s="39">
        <f t="shared" ca="1" si="29"/>
        <v>0</v>
      </c>
      <c r="DA36" s="39">
        <f t="shared" ca="1" si="29"/>
        <v>0</v>
      </c>
      <c r="DB36" s="39">
        <f t="shared" ca="1" si="29"/>
        <v>0</v>
      </c>
    </row>
    <row r="37" spans="10:106" x14ac:dyDescent="0.15">
      <c r="J37" s="39" t="s">
        <v>153</v>
      </c>
      <c r="K37" s="10">
        <v>0.05</v>
      </c>
      <c r="S37" s="39">
        <v>34</v>
      </c>
      <c r="T37" s="40">
        <f>引用信息!W56</f>
        <v>684.55873151543108</v>
      </c>
      <c r="U37" s="40">
        <f>引用信息!X56</f>
        <v>49.032937450086209</v>
      </c>
      <c r="V37" s="40">
        <f>引用信息!Y56</f>
        <v>19.420689655172417</v>
      </c>
      <c r="W37" s="40">
        <f>引用信息!Z56</f>
        <v>4.4795034482758638</v>
      </c>
      <c r="X37" s="40">
        <f>引用信息!AA56</f>
        <v>1.1288275862068964</v>
      </c>
      <c r="Y37" s="37">
        <f>IF(INT(求节点($J$4:$J$12,$I$4:$I$12,节奏总纲!AD37))&gt;$I$12,$I$12,INT(求节点($J$4:$J$12,$I$4:$I$12,节奏总纲!AD37)))</f>
        <v>5</v>
      </c>
      <c r="Z37" s="37">
        <f>IF(INT(求节点($J$4:$J$12,$I$4:$I$12,节奏总纲!AE37))&gt;$I$12,$I$12,INT(求节点($J$4:$J$12,$I$4:$I$12,节奏总纲!AE37)))</f>
        <v>5</v>
      </c>
      <c r="AA37" s="37">
        <f>IF(INT(求节点($J$4:$J$12,$I$4:$I$12,节奏总纲!AF37))&gt;$I$12,$I$12,INT(求节点($J$4:$J$12,$I$4:$I$12,节奏总纲!AF37)))</f>
        <v>6</v>
      </c>
      <c r="AB37" s="37">
        <f>IF(INT(求节点($J$4:$J$12,$I$4:$I$12,节奏总纲!AG37))&gt;$I$12,$I$12,INT(求节点($J$4:$J$12,$I$4:$I$12,节奏总纲!AG37)))</f>
        <v>6</v>
      </c>
      <c r="AC37" s="37">
        <f>IF(INT(求节点($J$4:$J$12,$I$4:$I$12,节奏总纲!AH37))&gt;$I$12,$I$12,INT(求节点($J$4:$J$12,$I$4:$I$12,节奏总纲!AH37)))</f>
        <v>7</v>
      </c>
      <c r="AD37" s="57">
        <f>('[2]功能-行军令'!F$7+'[2]功能-行军令'!F$14+24*60/'[2]功能-行军令'!$F$18)*'[2]功能-行军令'!$AJ$8/$J$30</f>
        <v>9.2000000000000011</v>
      </c>
      <c r="AE37" s="57">
        <f>('[2]功能-行军令'!G$7+'[2]功能-行军令'!G$14+24*60/'[2]功能-行军令'!$F$18)*'[2]功能-行军令'!$AJ$8/$J$30</f>
        <v>13.4</v>
      </c>
      <c r="AF37" s="57">
        <f>('[2]功能-行军令'!H$7+'[2]功能-行军令'!H$14+24*60/'[2]功能-行军令'!$F$18)*'[2]功能-行军令'!$AJ$8/$J$30</f>
        <v>18.2</v>
      </c>
      <c r="AG37" s="57">
        <f>('[2]功能-行军令'!I$7+'[2]功能-行军令'!I$14+24*60/'[2]功能-行军令'!$F$18)*'[2]功能-行军令'!$AJ$8/$J$30</f>
        <v>20.6</v>
      </c>
      <c r="AH37" s="57">
        <f>('[2]功能-行军令'!J$7+'[2]功能-行军令'!J$14+24*60/'[2]功能-行军令'!$F$18)*'[2]功能-行军令'!$AJ$8/$J$30</f>
        <v>20.6</v>
      </c>
      <c r="AL37" s="39">
        <v>34</v>
      </c>
      <c r="AM37" s="28">
        <f t="shared" ca="1" si="30"/>
        <v>30.132182603077666</v>
      </c>
      <c r="AN37" s="28">
        <f t="shared" ca="1" si="30"/>
        <v>59.873541730293262</v>
      </c>
      <c r="AO37" s="28">
        <f t="shared" ca="1" si="30"/>
        <v>119.72770525368996</v>
      </c>
      <c r="AP37" s="28">
        <f t="shared" ca="1" si="30"/>
        <v>239.45541050737992</v>
      </c>
      <c r="AQ37" s="28">
        <f t="shared" ca="1" si="30"/>
        <v>478.91082101475985</v>
      </c>
      <c r="AR37" s="28">
        <f t="shared" ca="1" si="30"/>
        <v>30.490749793103454</v>
      </c>
      <c r="AS37" s="28">
        <f t="shared" ca="1" si="30"/>
        <v>1.5502565517241378</v>
      </c>
      <c r="AT37" s="28">
        <f t="shared" ca="1" si="30"/>
        <v>0</v>
      </c>
      <c r="AU37" s="28">
        <f t="shared" ca="1" si="30"/>
        <v>0</v>
      </c>
      <c r="AV37" s="28">
        <f t="shared" ca="1" si="30"/>
        <v>0</v>
      </c>
      <c r="AW37" s="28"/>
      <c r="AX37" s="28">
        <f t="shared" ca="1" si="7"/>
        <v>960.14066745402829</v>
      </c>
      <c r="AY37" s="28"/>
      <c r="BA37" s="28"/>
      <c r="BB37" s="28"/>
      <c r="BC37" s="28"/>
      <c r="BD37" s="39">
        <v>34</v>
      </c>
      <c r="BE37" s="39">
        <f t="shared" ca="1" si="25"/>
        <v>26.241418041424865</v>
      </c>
      <c r="BF37" s="39">
        <f t="shared" ca="1" si="25"/>
        <v>52.48283608284973</v>
      </c>
      <c r="BG37" s="39">
        <f t="shared" ca="1" si="25"/>
        <v>104.96567216569946</v>
      </c>
      <c r="BH37" s="39">
        <f t="shared" ca="1" si="25"/>
        <v>209.93134433139892</v>
      </c>
      <c r="BI37" s="39">
        <f t="shared" ca="1" si="25"/>
        <v>419.86268866279784</v>
      </c>
      <c r="BJ37" s="39">
        <f t="shared" ca="1" si="25"/>
        <v>0</v>
      </c>
      <c r="BK37" s="39">
        <f t="shared" ca="1" si="25"/>
        <v>0</v>
      </c>
      <c r="BL37" s="39">
        <f t="shared" ca="1" si="25"/>
        <v>0</v>
      </c>
      <c r="BM37" s="39">
        <f t="shared" ca="1" si="25"/>
        <v>0</v>
      </c>
      <c r="BN37" s="39">
        <f t="shared" ca="1" si="25"/>
        <v>0</v>
      </c>
      <c r="BO37" s="39">
        <f t="shared" ca="1" si="26"/>
        <v>2.7376723409631474</v>
      </c>
      <c r="BP37" s="39">
        <f t="shared" ca="1" si="26"/>
        <v>5.4753446819262948</v>
      </c>
      <c r="BQ37" s="39">
        <f t="shared" ca="1" si="26"/>
        <v>10.95068936385259</v>
      </c>
      <c r="BR37" s="39">
        <f t="shared" ca="1" si="26"/>
        <v>21.901378727705179</v>
      </c>
      <c r="BS37" s="39">
        <f t="shared" ca="1" si="26"/>
        <v>43.802757455410358</v>
      </c>
      <c r="BT37" s="39">
        <f t="shared" ca="1" si="26"/>
        <v>0</v>
      </c>
      <c r="BU37" s="39">
        <f t="shared" ca="1" si="26"/>
        <v>0</v>
      </c>
      <c r="BV37" s="39">
        <f t="shared" ca="1" si="26"/>
        <v>0</v>
      </c>
      <c r="BW37" s="39">
        <f t="shared" ca="1" si="26"/>
        <v>0</v>
      </c>
      <c r="BX37" s="39">
        <f t="shared" ca="1" si="26"/>
        <v>0</v>
      </c>
      <c r="BY37" s="39">
        <f t="shared" ca="1" si="27"/>
        <v>0.88364137931034481</v>
      </c>
      <c r="BZ37" s="39">
        <f t="shared" ca="1" si="27"/>
        <v>1.4727356321839082</v>
      </c>
      <c r="CA37" s="39">
        <f t="shared" ca="1" si="27"/>
        <v>2.9454712643678165</v>
      </c>
      <c r="CB37" s="39">
        <f t="shared" ca="1" si="27"/>
        <v>5.890942528735633</v>
      </c>
      <c r="CC37" s="39">
        <f t="shared" ca="1" si="27"/>
        <v>11.781885057471266</v>
      </c>
      <c r="CD37" s="39">
        <f t="shared" ca="1" si="27"/>
        <v>23.563770114942532</v>
      </c>
      <c r="CE37" s="39">
        <f t="shared" ca="1" si="27"/>
        <v>0</v>
      </c>
      <c r="CF37" s="39">
        <f t="shared" ca="1" si="27"/>
        <v>0</v>
      </c>
      <c r="CG37" s="39">
        <f t="shared" ca="1" si="27"/>
        <v>0</v>
      </c>
      <c r="CH37" s="39">
        <f t="shared" ca="1" si="27"/>
        <v>0</v>
      </c>
      <c r="CI37" s="39">
        <f t="shared" ca="1" si="28"/>
        <v>0.23069442758620703</v>
      </c>
      <c r="CJ37" s="39">
        <f t="shared" ca="1" si="28"/>
        <v>0.38449071264367835</v>
      </c>
      <c r="CK37" s="39">
        <f t="shared" ca="1" si="28"/>
        <v>0.76898142528735669</v>
      </c>
      <c r="CL37" s="39">
        <f t="shared" ca="1" si="28"/>
        <v>1.5379628505747134</v>
      </c>
      <c r="CM37" s="39">
        <f t="shared" ca="1" si="28"/>
        <v>3.0759257011494268</v>
      </c>
      <c r="CN37" s="39">
        <f t="shared" ca="1" si="28"/>
        <v>6.1518514022988535</v>
      </c>
      <c r="CO37" s="39">
        <f t="shared" ca="1" si="28"/>
        <v>0</v>
      </c>
      <c r="CP37" s="39">
        <f t="shared" ca="1" si="28"/>
        <v>0</v>
      </c>
      <c r="CQ37" s="39">
        <f t="shared" ca="1" si="28"/>
        <v>0</v>
      </c>
      <c r="CR37" s="39">
        <f t="shared" ca="1" si="28"/>
        <v>0</v>
      </c>
      <c r="CS37" s="39">
        <f t="shared" ca="1" si="29"/>
        <v>3.8756413793103441E-2</v>
      </c>
      <c r="CT37" s="39">
        <f t="shared" ca="1" si="29"/>
        <v>5.8134620689655164E-2</v>
      </c>
      <c r="CU37" s="39">
        <f t="shared" ca="1" si="29"/>
        <v>9.6891034482758612E-2</v>
      </c>
      <c r="CV37" s="39">
        <f t="shared" ca="1" si="29"/>
        <v>0.19378206896551722</v>
      </c>
      <c r="CW37" s="39">
        <f t="shared" ca="1" si="29"/>
        <v>0.38756413793103445</v>
      </c>
      <c r="CX37" s="39">
        <f t="shared" ca="1" si="29"/>
        <v>0.77512827586206889</v>
      </c>
      <c r="CY37" s="39">
        <f t="shared" ca="1" si="29"/>
        <v>1.5502565517241378</v>
      </c>
      <c r="CZ37" s="39">
        <f t="shared" ca="1" si="29"/>
        <v>0</v>
      </c>
      <c r="DA37" s="39">
        <f t="shared" ca="1" si="29"/>
        <v>0</v>
      </c>
      <c r="DB37" s="39">
        <f t="shared" ca="1" si="29"/>
        <v>0</v>
      </c>
    </row>
    <row r="38" spans="10:106" x14ac:dyDescent="0.15">
      <c r="J38" s="39" t="s">
        <v>154</v>
      </c>
      <c r="K38" s="10">
        <v>0.03</v>
      </c>
      <c r="S38" s="39">
        <v>35</v>
      </c>
      <c r="T38" s="40">
        <f>引用信息!W57</f>
        <v>675.21023709368808</v>
      </c>
      <c r="U38" s="40">
        <f>引用信息!X57</f>
        <v>48.356239044243104</v>
      </c>
      <c r="V38" s="40">
        <f>引用信息!Y57</f>
        <v>19.155862068965519</v>
      </c>
      <c r="W38" s="40">
        <f>引用信息!Z57</f>
        <v>4.432905931034484</v>
      </c>
      <c r="X38" s="40">
        <f>引用信息!AA57</f>
        <v>1.1206179310344826</v>
      </c>
      <c r="Y38" s="37">
        <f>IF(INT(求节点($J$4:$J$12,$I$4:$I$12,节奏总纲!AD38))&gt;$I$12,$I$12,INT(求节点($J$4:$J$12,$I$4:$I$12,节奏总纲!AD38)))</f>
        <v>5</v>
      </c>
      <c r="Z38" s="37">
        <f>IF(INT(求节点($J$4:$J$12,$I$4:$I$12,节奏总纲!AE38))&gt;$I$12,$I$12,INT(求节点($J$4:$J$12,$I$4:$I$12,节奏总纲!AE38)))</f>
        <v>5</v>
      </c>
      <c r="AA38" s="37">
        <f>IF(INT(求节点($J$4:$J$12,$I$4:$I$12,节奏总纲!AF38))&gt;$I$12,$I$12,INT(求节点($J$4:$J$12,$I$4:$I$12,节奏总纲!AF38)))</f>
        <v>6</v>
      </c>
      <c r="AB38" s="37">
        <f>IF(INT(求节点($J$4:$J$12,$I$4:$I$12,节奏总纲!AG38))&gt;$I$12,$I$12,INT(求节点($J$4:$J$12,$I$4:$I$12,节奏总纲!AG38)))</f>
        <v>6</v>
      </c>
      <c r="AC38" s="37">
        <f>IF(INT(求节点($J$4:$J$12,$I$4:$I$12,节奏总纲!AH38))&gt;$I$12,$I$12,INT(求节点($J$4:$J$12,$I$4:$I$12,节奏总纲!AH38)))</f>
        <v>7</v>
      </c>
      <c r="AD38" s="57">
        <f>('[2]功能-行军令'!F$7+'[2]功能-行军令'!F$14+24*60/'[2]功能-行军令'!$F$18)*'[2]功能-行军令'!$AJ$8/$J$30</f>
        <v>9.2000000000000011</v>
      </c>
      <c r="AE38" s="57">
        <f>('[2]功能-行军令'!G$7+'[2]功能-行军令'!G$14+24*60/'[2]功能-行军令'!$F$18)*'[2]功能-行军令'!$AJ$8/$J$30</f>
        <v>13.4</v>
      </c>
      <c r="AF38" s="57">
        <f>('[2]功能-行军令'!H$7+'[2]功能-行军令'!H$14+24*60/'[2]功能-行军令'!$F$18)*'[2]功能-行军令'!$AJ$8/$J$30</f>
        <v>18.2</v>
      </c>
      <c r="AG38" s="57">
        <f>('[2]功能-行军令'!I$7+'[2]功能-行军令'!I$14+24*60/'[2]功能-行军令'!$F$18)*'[2]功能-行军令'!$AJ$8/$J$30</f>
        <v>20.6</v>
      </c>
      <c r="AH38" s="57">
        <f>('[2]功能-行军令'!J$7+'[2]功能-行军令'!J$14+24*60/'[2]功能-行军令'!$F$18)*'[2]功能-行军令'!$AJ$8/$J$30</f>
        <v>20.6</v>
      </c>
      <c r="AL38" s="39">
        <v>35</v>
      </c>
      <c r="AM38" s="28">
        <f t="shared" ca="1" si="30"/>
        <v>29.721310030446677</v>
      </c>
      <c r="AN38" s="28">
        <f t="shared" ca="1" si="30"/>
        <v>59.056753993215182</v>
      </c>
      <c r="AO38" s="28">
        <f t="shared" ca="1" si="30"/>
        <v>118.09427071194762</v>
      </c>
      <c r="AP38" s="28">
        <f t="shared" ca="1" si="30"/>
        <v>236.18854142389523</v>
      </c>
      <c r="AQ38" s="28">
        <f t="shared" ca="1" si="30"/>
        <v>472.37708284779046</v>
      </c>
      <c r="AR38" s="28">
        <f t="shared" ca="1" si="30"/>
        <v>30.099794434942531</v>
      </c>
      <c r="AS38" s="28">
        <f t="shared" ca="1" si="30"/>
        <v>1.5389819586206899</v>
      </c>
      <c r="AT38" s="28">
        <f t="shared" ca="1" si="30"/>
        <v>0</v>
      </c>
      <c r="AU38" s="28">
        <f t="shared" ca="1" si="30"/>
        <v>0</v>
      </c>
      <c r="AV38" s="28">
        <f t="shared" ca="1" si="30"/>
        <v>0</v>
      </c>
      <c r="AW38" s="28"/>
      <c r="AX38" s="28">
        <f t="shared" ca="1" si="7"/>
        <v>947.0767354008583</v>
      </c>
      <c r="AY38" s="28"/>
      <c r="BA38" s="28"/>
      <c r="BB38" s="28"/>
      <c r="BC38" s="28"/>
      <c r="BD38" s="39">
        <v>35</v>
      </c>
      <c r="BE38" s="39">
        <f t="shared" ca="1" si="25"/>
        <v>25.883059088591377</v>
      </c>
      <c r="BF38" s="39">
        <f t="shared" ca="1" si="25"/>
        <v>51.766118177182754</v>
      </c>
      <c r="BG38" s="39">
        <f t="shared" ca="1" si="25"/>
        <v>103.53223635436551</v>
      </c>
      <c r="BH38" s="39">
        <f t="shared" ca="1" si="25"/>
        <v>207.06447270873102</v>
      </c>
      <c r="BI38" s="39">
        <f t="shared" ca="1" si="25"/>
        <v>414.12894541746203</v>
      </c>
      <c r="BJ38" s="39">
        <f t="shared" ca="1" si="25"/>
        <v>0</v>
      </c>
      <c r="BK38" s="39">
        <f t="shared" ca="1" si="25"/>
        <v>0</v>
      </c>
      <c r="BL38" s="39">
        <f t="shared" ca="1" si="25"/>
        <v>0</v>
      </c>
      <c r="BM38" s="39">
        <f t="shared" ca="1" si="25"/>
        <v>0</v>
      </c>
      <c r="BN38" s="39">
        <f t="shared" ca="1" si="25"/>
        <v>0</v>
      </c>
      <c r="BO38" s="39">
        <f t="shared" ca="1" si="26"/>
        <v>2.6998900133035733</v>
      </c>
      <c r="BP38" s="39">
        <f t="shared" ca="1" si="26"/>
        <v>5.3997800266071465</v>
      </c>
      <c r="BQ38" s="39">
        <f t="shared" ca="1" si="26"/>
        <v>10.799560053214293</v>
      </c>
      <c r="BR38" s="39">
        <f t="shared" ca="1" si="26"/>
        <v>21.599120106428586</v>
      </c>
      <c r="BS38" s="39">
        <f t="shared" ca="1" si="26"/>
        <v>43.198240212857172</v>
      </c>
      <c r="BT38" s="39">
        <f t="shared" ca="1" si="26"/>
        <v>0</v>
      </c>
      <c r="BU38" s="39">
        <f t="shared" ca="1" si="26"/>
        <v>0</v>
      </c>
      <c r="BV38" s="39">
        <f t="shared" ca="1" si="26"/>
        <v>0</v>
      </c>
      <c r="BW38" s="39">
        <f t="shared" ca="1" si="26"/>
        <v>0</v>
      </c>
      <c r="BX38" s="39">
        <f t="shared" ca="1" si="26"/>
        <v>0</v>
      </c>
      <c r="BY38" s="39">
        <f t="shared" ca="1" si="27"/>
        <v>0.87159172413793096</v>
      </c>
      <c r="BZ38" s="39">
        <f t="shared" ca="1" si="27"/>
        <v>1.4526528735632185</v>
      </c>
      <c r="CA38" s="39">
        <f t="shared" ca="1" si="27"/>
        <v>2.905305747126437</v>
      </c>
      <c r="CB38" s="39">
        <f t="shared" ca="1" si="27"/>
        <v>5.8106114942528739</v>
      </c>
      <c r="CC38" s="39">
        <f t="shared" ca="1" si="27"/>
        <v>11.621222988505748</v>
      </c>
      <c r="CD38" s="39">
        <f t="shared" ca="1" si="27"/>
        <v>23.242445977011496</v>
      </c>
      <c r="CE38" s="39">
        <f t="shared" ca="1" si="27"/>
        <v>0</v>
      </c>
      <c r="CF38" s="39">
        <f t="shared" ca="1" si="27"/>
        <v>0</v>
      </c>
      <c r="CG38" s="39">
        <f t="shared" ca="1" si="27"/>
        <v>0</v>
      </c>
      <c r="CH38" s="39">
        <f t="shared" ca="1" si="27"/>
        <v>0</v>
      </c>
      <c r="CI38" s="39">
        <f t="shared" ca="1" si="28"/>
        <v>0.2282946554482759</v>
      </c>
      <c r="CJ38" s="39">
        <f t="shared" ca="1" si="28"/>
        <v>0.38049109241379325</v>
      </c>
      <c r="CK38" s="39">
        <f t="shared" ca="1" si="28"/>
        <v>0.76098218482758651</v>
      </c>
      <c r="CL38" s="39">
        <f t="shared" ca="1" si="28"/>
        <v>1.521964369655173</v>
      </c>
      <c r="CM38" s="39">
        <f t="shared" ca="1" si="28"/>
        <v>3.043928739310346</v>
      </c>
      <c r="CN38" s="39">
        <f t="shared" ca="1" si="28"/>
        <v>6.087857478620692</v>
      </c>
      <c r="CO38" s="39">
        <f t="shared" ca="1" si="28"/>
        <v>0</v>
      </c>
      <c r="CP38" s="39">
        <f t="shared" ca="1" si="28"/>
        <v>0</v>
      </c>
      <c r="CQ38" s="39">
        <f t="shared" ca="1" si="28"/>
        <v>0</v>
      </c>
      <c r="CR38" s="39">
        <f t="shared" ca="1" si="28"/>
        <v>0</v>
      </c>
      <c r="CS38" s="39">
        <f t="shared" ca="1" si="29"/>
        <v>3.847454896551724E-2</v>
      </c>
      <c r="CT38" s="39">
        <f t="shared" ca="1" si="29"/>
        <v>5.7711823448275856E-2</v>
      </c>
      <c r="CU38" s="39">
        <f t="shared" ca="1" si="29"/>
        <v>9.6186372413793117E-2</v>
      </c>
      <c r="CV38" s="39">
        <f t="shared" ca="1" si="29"/>
        <v>0.19237274482758623</v>
      </c>
      <c r="CW38" s="39">
        <f t="shared" ca="1" si="29"/>
        <v>0.38474548965517247</v>
      </c>
      <c r="CX38" s="39">
        <f t="shared" ca="1" si="29"/>
        <v>0.76949097931034494</v>
      </c>
      <c r="CY38" s="39">
        <f t="shared" ca="1" si="29"/>
        <v>1.5389819586206899</v>
      </c>
      <c r="CZ38" s="39">
        <f t="shared" ca="1" si="29"/>
        <v>0</v>
      </c>
      <c r="DA38" s="39">
        <f t="shared" ca="1" si="29"/>
        <v>0</v>
      </c>
      <c r="DB38" s="39">
        <f t="shared" ca="1" si="29"/>
        <v>0</v>
      </c>
    </row>
    <row r="39" spans="10:106" x14ac:dyDescent="0.15">
      <c r="J39" s="39" t="s">
        <v>155</v>
      </c>
      <c r="K39" s="10">
        <v>0.02</v>
      </c>
      <c r="S39" s="39">
        <v>36</v>
      </c>
      <c r="T39" s="40">
        <f>引用信息!W58</f>
        <v>665.86211878148447</v>
      </c>
      <c r="U39" s="40">
        <f>引用信息!X58</f>
        <v>47.679763701274133</v>
      </c>
      <c r="V39" s="40">
        <f>引用信息!Y58</f>
        <v>18.89103448275862</v>
      </c>
      <c r="W39" s="40">
        <f>引用信息!Z58</f>
        <v>4.3859078620689669</v>
      </c>
      <c r="X39" s="40">
        <f>引用信息!AA58</f>
        <v>1.1122096551724137</v>
      </c>
      <c r="Y39" s="37">
        <f>IF(INT(求节点($J$4:$J$12,$I$4:$I$12,节奏总纲!AD39))&gt;$I$12,$I$12,INT(求节点($J$4:$J$12,$I$4:$I$12,节奏总纲!AD39)))</f>
        <v>5</v>
      </c>
      <c r="Z39" s="37">
        <f>IF(INT(求节点($J$4:$J$12,$I$4:$I$12,节奏总纲!AE39))&gt;$I$12,$I$12,INT(求节点($J$4:$J$12,$I$4:$I$12,节奏总纲!AE39)))</f>
        <v>5</v>
      </c>
      <c r="AA39" s="37">
        <f>IF(INT(求节点($J$4:$J$12,$I$4:$I$12,节奏总纲!AF39))&gt;$I$12,$I$12,INT(求节点($J$4:$J$12,$I$4:$I$12,节奏总纲!AF39)))</f>
        <v>6</v>
      </c>
      <c r="AB39" s="37">
        <f>IF(INT(求节点($J$4:$J$12,$I$4:$I$12,节奏总纲!AG39))&gt;$I$12,$I$12,INT(求节点($J$4:$J$12,$I$4:$I$12,节奏总纲!AG39)))</f>
        <v>6</v>
      </c>
      <c r="AC39" s="37">
        <f>IF(INT(求节点($J$4:$J$12,$I$4:$I$12,节奏总纲!AH39))&gt;$I$12,$I$12,INT(求节点($J$4:$J$12,$I$4:$I$12,节奏总纲!AH39)))</f>
        <v>7</v>
      </c>
      <c r="AD39" s="57">
        <f>('[2]功能-行军令'!F$7+'[2]功能-行军令'!F$14+24*60/'[2]功能-行军令'!$F$18)*'[2]功能-行军令'!$AJ$8/$J$30</f>
        <v>9.2000000000000011</v>
      </c>
      <c r="AE39" s="57">
        <f>('[2]功能-行军令'!G$7+'[2]功能-行军令'!G$14+24*60/'[2]功能-行军令'!$F$18)*'[2]功能-行军令'!$AJ$8/$J$30</f>
        <v>13.4</v>
      </c>
      <c r="AF39" s="57">
        <f>('[2]功能-行军令'!H$7+'[2]功能-行军令'!H$14+24*60/'[2]功能-行军令'!$F$18)*'[2]功能-行军令'!$AJ$8/$J$30</f>
        <v>18.2</v>
      </c>
      <c r="AG39" s="57">
        <f>('[2]功能-行军令'!I$7+'[2]功能-行军令'!I$14+24*60/'[2]功能-行军令'!$F$18)*'[2]功能-行军令'!$AJ$8/$J$30</f>
        <v>20.6</v>
      </c>
      <c r="AH39" s="57">
        <f>('[2]功能-行军令'!J$7+'[2]功能-行军令'!J$14+24*60/'[2]功能-行军令'!$F$18)*'[2]功能-行军令'!$AJ$8/$J$30</f>
        <v>20.6</v>
      </c>
      <c r="AL39" s="39">
        <v>36</v>
      </c>
      <c r="AM39" s="28">
        <f t="shared" ca="1" si="30"/>
        <v>29.310436881967703</v>
      </c>
      <c r="AN39" s="28">
        <f t="shared" ca="1" si="30"/>
        <v>58.239975390234257</v>
      </c>
      <c r="AO39" s="28">
        <f t="shared" ca="1" si="30"/>
        <v>116.46085784805472</v>
      </c>
      <c r="AP39" s="28">
        <f t="shared" ca="1" si="30"/>
        <v>232.92171569610943</v>
      </c>
      <c r="AQ39" s="28">
        <f t="shared" ca="1" si="30"/>
        <v>465.84343139221886</v>
      </c>
      <c r="AR39" s="28">
        <f t="shared" ca="1" si="30"/>
        <v>29.708152599540234</v>
      </c>
      <c r="AS39" s="28">
        <f t="shared" ca="1" si="30"/>
        <v>1.5274345931034483</v>
      </c>
      <c r="AT39" s="28">
        <f t="shared" ca="1" si="30"/>
        <v>0</v>
      </c>
      <c r="AU39" s="28">
        <f t="shared" ca="1" si="30"/>
        <v>0</v>
      </c>
      <c r="AV39" s="28">
        <f t="shared" ca="1" si="30"/>
        <v>0</v>
      </c>
      <c r="AW39" s="28"/>
      <c r="AX39" s="28">
        <f t="shared" ca="1" si="7"/>
        <v>934.01200440122852</v>
      </c>
      <c r="AY39" s="28"/>
      <c r="BA39" s="28"/>
      <c r="BB39" s="28"/>
      <c r="BC39" s="28"/>
      <c r="BD39" s="39">
        <v>36</v>
      </c>
      <c r="BE39" s="39">
        <f t="shared" ca="1" si="25"/>
        <v>25.524714553290242</v>
      </c>
      <c r="BF39" s="39">
        <f t="shared" ca="1" si="25"/>
        <v>51.049429106580483</v>
      </c>
      <c r="BG39" s="39">
        <f t="shared" ca="1" si="25"/>
        <v>102.09885821316097</v>
      </c>
      <c r="BH39" s="39">
        <f t="shared" ca="1" si="25"/>
        <v>204.19771642632193</v>
      </c>
      <c r="BI39" s="39">
        <f t="shared" ca="1" si="25"/>
        <v>408.39543285264386</v>
      </c>
      <c r="BJ39" s="39">
        <f t="shared" ca="1" si="25"/>
        <v>0</v>
      </c>
      <c r="BK39" s="39">
        <f t="shared" ca="1" si="25"/>
        <v>0</v>
      </c>
      <c r="BL39" s="39">
        <f t="shared" ca="1" si="25"/>
        <v>0</v>
      </c>
      <c r="BM39" s="39">
        <f t="shared" ca="1" si="25"/>
        <v>0</v>
      </c>
      <c r="BN39" s="39">
        <f t="shared" ca="1" si="25"/>
        <v>0</v>
      </c>
      <c r="BO39" s="39">
        <f t="shared" ca="1" si="26"/>
        <v>2.6621201399878056</v>
      </c>
      <c r="BP39" s="39">
        <f t="shared" ca="1" si="26"/>
        <v>5.3242402799756112</v>
      </c>
      <c r="BQ39" s="39">
        <f t="shared" ca="1" si="26"/>
        <v>10.648480559951222</v>
      </c>
      <c r="BR39" s="39">
        <f t="shared" ca="1" si="26"/>
        <v>21.296961119902445</v>
      </c>
      <c r="BS39" s="39">
        <f t="shared" ca="1" si="26"/>
        <v>42.59392223980489</v>
      </c>
      <c r="BT39" s="39">
        <f t="shared" ca="1" si="26"/>
        <v>0</v>
      </c>
      <c r="BU39" s="39">
        <f t="shared" ca="1" si="26"/>
        <v>0</v>
      </c>
      <c r="BV39" s="39">
        <f t="shared" ca="1" si="26"/>
        <v>0</v>
      </c>
      <c r="BW39" s="39">
        <f t="shared" ca="1" si="26"/>
        <v>0</v>
      </c>
      <c r="BX39" s="39">
        <f t="shared" ca="1" si="26"/>
        <v>0</v>
      </c>
      <c r="BY39" s="39">
        <f t="shared" ca="1" si="27"/>
        <v>0.85954206896551721</v>
      </c>
      <c r="BZ39" s="39">
        <f t="shared" ca="1" si="27"/>
        <v>1.4325701149425287</v>
      </c>
      <c r="CA39" s="39">
        <f t="shared" ca="1" si="27"/>
        <v>2.8651402298850575</v>
      </c>
      <c r="CB39" s="39">
        <f t="shared" ca="1" si="27"/>
        <v>5.7302804597701149</v>
      </c>
      <c r="CC39" s="39">
        <f t="shared" ca="1" si="27"/>
        <v>11.46056091954023</v>
      </c>
      <c r="CD39" s="39">
        <f t="shared" ca="1" si="27"/>
        <v>22.92112183908046</v>
      </c>
      <c r="CE39" s="39">
        <f t="shared" ca="1" si="27"/>
        <v>0</v>
      </c>
      <c r="CF39" s="39">
        <f t="shared" ca="1" si="27"/>
        <v>0</v>
      </c>
      <c r="CG39" s="39">
        <f t="shared" ca="1" si="27"/>
        <v>0</v>
      </c>
      <c r="CH39" s="39">
        <f t="shared" ca="1" si="27"/>
        <v>0</v>
      </c>
      <c r="CI39" s="39">
        <f t="shared" ca="1" si="28"/>
        <v>0.2258742548965518</v>
      </c>
      <c r="CJ39" s="39">
        <f t="shared" ca="1" si="28"/>
        <v>0.37645709149425305</v>
      </c>
      <c r="CK39" s="39">
        <f t="shared" ca="1" si="28"/>
        <v>0.7529141829885061</v>
      </c>
      <c r="CL39" s="39">
        <f t="shared" ca="1" si="28"/>
        <v>1.5058283659770122</v>
      </c>
      <c r="CM39" s="39">
        <f t="shared" ca="1" si="28"/>
        <v>3.0116567319540244</v>
      </c>
      <c r="CN39" s="39">
        <f t="shared" ca="1" si="28"/>
        <v>6.0233134639080488</v>
      </c>
      <c r="CO39" s="39">
        <f t="shared" ca="1" si="28"/>
        <v>0</v>
      </c>
      <c r="CP39" s="39">
        <f t="shared" ca="1" si="28"/>
        <v>0</v>
      </c>
      <c r="CQ39" s="39">
        <f t="shared" ca="1" si="28"/>
        <v>0</v>
      </c>
      <c r="CR39" s="39">
        <f t="shared" ca="1" si="28"/>
        <v>0</v>
      </c>
      <c r="CS39" s="39">
        <f t="shared" ca="1" si="29"/>
        <v>3.8185864827586201E-2</v>
      </c>
      <c r="CT39" s="39">
        <f t="shared" ca="1" si="29"/>
        <v>5.7278797241379305E-2</v>
      </c>
      <c r="CU39" s="39">
        <f t="shared" ca="1" si="29"/>
        <v>9.546466206896552E-2</v>
      </c>
      <c r="CV39" s="39">
        <f t="shared" ca="1" si="29"/>
        <v>0.19092932413793104</v>
      </c>
      <c r="CW39" s="39">
        <f t="shared" ca="1" si="29"/>
        <v>0.38185864827586208</v>
      </c>
      <c r="CX39" s="39">
        <f t="shared" ca="1" si="29"/>
        <v>0.76371729655172416</v>
      </c>
      <c r="CY39" s="39">
        <f t="shared" ca="1" si="29"/>
        <v>1.5274345931034483</v>
      </c>
      <c r="CZ39" s="39">
        <f t="shared" ca="1" si="29"/>
        <v>0</v>
      </c>
      <c r="DA39" s="39">
        <f t="shared" ca="1" si="29"/>
        <v>0</v>
      </c>
      <c r="DB39" s="39">
        <f t="shared" ca="1" si="29"/>
        <v>0</v>
      </c>
    </row>
    <row r="40" spans="10:106" x14ac:dyDescent="0.15">
      <c r="J40" s="39" t="s">
        <v>163</v>
      </c>
      <c r="K40" s="10">
        <v>0.01</v>
      </c>
      <c r="S40" s="39">
        <v>37</v>
      </c>
      <c r="T40" s="40">
        <f>引用信息!W59</f>
        <v>656.5143765788207</v>
      </c>
      <c r="U40" s="40">
        <f>引用信息!X59</f>
        <v>47.003511421179311</v>
      </c>
      <c r="V40" s="40">
        <f>引用信息!Y59</f>
        <v>18.626206896551725</v>
      </c>
      <c r="W40" s="40">
        <f>引用信息!Z59</f>
        <v>4.3385092413793123</v>
      </c>
      <c r="X40" s="40">
        <f>引用信息!AA59</f>
        <v>1.1036027586206896</v>
      </c>
      <c r="Y40" s="37">
        <f>IF(INT(求节点($J$4:$J$12,$I$4:$I$12,节奏总纲!AD40))&gt;$I$12,$I$12,INT(求节点($J$4:$J$12,$I$4:$I$12,节奏总纲!AD40)))</f>
        <v>5</v>
      </c>
      <c r="Z40" s="37">
        <f>IF(INT(求节点($J$4:$J$12,$I$4:$I$12,节奏总纲!AE40))&gt;$I$12,$I$12,INT(求节点($J$4:$J$12,$I$4:$I$12,节奏总纲!AE40)))</f>
        <v>5</v>
      </c>
      <c r="AA40" s="37">
        <f>IF(INT(求节点($J$4:$J$12,$I$4:$I$12,节奏总纲!AF40))&gt;$I$12,$I$12,INT(求节点($J$4:$J$12,$I$4:$I$12,节奏总纲!AF40)))</f>
        <v>6</v>
      </c>
      <c r="AB40" s="37">
        <f>IF(INT(求节点($J$4:$J$12,$I$4:$I$12,节奏总纲!AG40))&gt;$I$12,$I$12,INT(求节点($J$4:$J$12,$I$4:$I$12,节奏总纲!AG40)))</f>
        <v>6</v>
      </c>
      <c r="AC40" s="37">
        <f>IF(INT(求节点($J$4:$J$12,$I$4:$I$12,节奏总纲!AH40))&gt;$I$12,$I$12,INT(求节点($J$4:$J$12,$I$4:$I$12,节奏总纲!AH40)))</f>
        <v>7</v>
      </c>
      <c r="AD40" s="57">
        <f>('[2]功能-行军令'!F$7+'[2]功能-行军令'!F$14+24*60/'[2]功能-行军令'!$F$18)*'[2]功能-行军令'!$AJ$8/$J$30</f>
        <v>9.2000000000000011</v>
      </c>
      <c r="AE40" s="57">
        <f>('[2]功能-行军令'!G$7+'[2]功能-行军令'!G$14+24*60/'[2]功能-行军令'!$F$18)*'[2]功能-行军令'!$AJ$8/$J$30</f>
        <v>13.4</v>
      </c>
      <c r="AF40" s="57">
        <f>('[2]功能-行军令'!H$7+'[2]功能-行军令'!H$14+24*60/'[2]功能-行军令'!$F$18)*'[2]功能-行军令'!$AJ$8/$J$30</f>
        <v>18.2</v>
      </c>
      <c r="AG40" s="57">
        <f>('[2]功能-行军令'!I$7+'[2]功能-行军令'!I$14+24*60/'[2]功能-行军令'!$F$18)*'[2]功能-行军令'!$AJ$8/$J$30</f>
        <v>20.6</v>
      </c>
      <c r="AH40" s="57">
        <f>('[2]功能-行军令'!J$7+'[2]功能-行军令'!J$14+24*60/'[2]功能-行军令'!$F$18)*'[2]功能-行军令'!$AJ$8/$J$30</f>
        <v>20.6</v>
      </c>
      <c r="AL40" s="39">
        <v>37</v>
      </c>
      <c r="AM40" s="28">
        <f t="shared" ca="1" si="30"/>
        <v>28.89956315764076</v>
      </c>
      <c r="AN40" s="28">
        <f t="shared" ca="1" si="30"/>
        <v>57.423205921350487</v>
      </c>
      <c r="AO40" s="28">
        <f t="shared" ca="1" si="30"/>
        <v>114.82746666201132</v>
      </c>
      <c r="AP40" s="28">
        <f t="shared" ca="1" si="30"/>
        <v>229.65493332402264</v>
      </c>
      <c r="AQ40" s="28">
        <f t="shared" ca="1" si="30"/>
        <v>459.30986664804527</v>
      </c>
      <c r="AR40" s="28">
        <f t="shared" ca="1" si="30"/>
        <v>29.315824286896557</v>
      </c>
      <c r="AS40" s="28">
        <f t="shared" ca="1" si="30"/>
        <v>1.5156144551724138</v>
      </c>
      <c r="AT40" s="28">
        <f t="shared" ca="1" si="30"/>
        <v>0</v>
      </c>
      <c r="AU40" s="28">
        <f t="shared" ca="1" si="30"/>
        <v>0</v>
      </c>
      <c r="AV40" s="28">
        <f t="shared" ca="1" si="30"/>
        <v>0</v>
      </c>
      <c r="AW40" s="28"/>
      <c r="AX40" s="28">
        <f t="shared" ca="1" si="7"/>
        <v>920.94647445513954</v>
      </c>
      <c r="AY40" s="28"/>
      <c r="BA40" s="28"/>
      <c r="BB40" s="28"/>
      <c r="BC40" s="28"/>
      <c r="BD40" s="39">
        <v>37</v>
      </c>
      <c r="BE40" s="39">
        <f t="shared" ca="1" si="25"/>
        <v>25.166384435521465</v>
      </c>
      <c r="BF40" s="39">
        <f t="shared" ca="1" si="25"/>
        <v>50.33276887104293</v>
      </c>
      <c r="BG40" s="39">
        <f t="shared" ca="1" si="25"/>
        <v>100.66553774208586</v>
      </c>
      <c r="BH40" s="39">
        <f t="shared" ca="1" si="25"/>
        <v>201.33107548417172</v>
      </c>
      <c r="BI40" s="39">
        <f t="shared" ca="1" si="25"/>
        <v>402.66215096834344</v>
      </c>
      <c r="BJ40" s="39">
        <f t="shared" ca="1" si="25"/>
        <v>0</v>
      </c>
      <c r="BK40" s="39">
        <f t="shared" ca="1" si="25"/>
        <v>0</v>
      </c>
      <c r="BL40" s="39">
        <f t="shared" ca="1" si="25"/>
        <v>0</v>
      </c>
      <c r="BM40" s="39">
        <f t="shared" ca="1" si="25"/>
        <v>0</v>
      </c>
      <c r="BN40" s="39">
        <f t="shared" ca="1" si="25"/>
        <v>0</v>
      </c>
      <c r="BO40" s="39">
        <f t="shared" ca="1" si="26"/>
        <v>2.6243627210158449</v>
      </c>
      <c r="BP40" s="39">
        <f t="shared" ca="1" si="26"/>
        <v>5.2487254420316898</v>
      </c>
      <c r="BQ40" s="39">
        <f t="shared" ca="1" si="26"/>
        <v>10.49745088406338</v>
      </c>
      <c r="BR40" s="39">
        <f t="shared" ca="1" si="26"/>
        <v>20.994901768126759</v>
      </c>
      <c r="BS40" s="39">
        <f t="shared" ca="1" si="26"/>
        <v>41.989803536253518</v>
      </c>
      <c r="BT40" s="39">
        <f t="shared" ca="1" si="26"/>
        <v>0</v>
      </c>
      <c r="BU40" s="39">
        <f t="shared" ca="1" si="26"/>
        <v>0</v>
      </c>
      <c r="BV40" s="39">
        <f t="shared" ca="1" si="26"/>
        <v>0</v>
      </c>
      <c r="BW40" s="39">
        <f t="shared" ca="1" si="26"/>
        <v>0</v>
      </c>
      <c r="BX40" s="39">
        <f t="shared" ca="1" si="26"/>
        <v>0</v>
      </c>
      <c r="BY40" s="39">
        <f t="shared" ca="1" si="27"/>
        <v>0.84749241379310358</v>
      </c>
      <c r="BZ40" s="39">
        <f t="shared" ca="1" si="27"/>
        <v>1.4124873563218392</v>
      </c>
      <c r="CA40" s="39">
        <f t="shared" ca="1" si="27"/>
        <v>2.8249747126436784</v>
      </c>
      <c r="CB40" s="39">
        <f t="shared" ca="1" si="27"/>
        <v>5.6499494252873568</v>
      </c>
      <c r="CC40" s="39">
        <f t="shared" ca="1" si="27"/>
        <v>11.299898850574714</v>
      </c>
      <c r="CD40" s="39">
        <f t="shared" ca="1" si="27"/>
        <v>22.599797701149427</v>
      </c>
      <c r="CE40" s="39">
        <f t="shared" ca="1" si="27"/>
        <v>0</v>
      </c>
      <c r="CF40" s="39">
        <f t="shared" ca="1" si="27"/>
        <v>0</v>
      </c>
      <c r="CG40" s="39">
        <f t="shared" ca="1" si="27"/>
        <v>0</v>
      </c>
      <c r="CH40" s="39">
        <f t="shared" ca="1" si="27"/>
        <v>0</v>
      </c>
      <c r="CI40" s="39">
        <f t="shared" ca="1" si="28"/>
        <v>0.22343322593103462</v>
      </c>
      <c r="CJ40" s="39">
        <f t="shared" ca="1" si="28"/>
        <v>0.37238870988505773</v>
      </c>
      <c r="CK40" s="39">
        <f t="shared" ca="1" si="28"/>
        <v>0.74477741977011547</v>
      </c>
      <c r="CL40" s="39">
        <f t="shared" ca="1" si="28"/>
        <v>1.4895548395402309</v>
      </c>
      <c r="CM40" s="39">
        <f t="shared" ca="1" si="28"/>
        <v>2.9791096790804619</v>
      </c>
      <c r="CN40" s="39">
        <f t="shared" ca="1" si="28"/>
        <v>5.9582193581609237</v>
      </c>
      <c r="CO40" s="39">
        <f t="shared" ca="1" si="28"/>
        <v>0</v>
      </c>
      <c r="CP40" s="39">
        <f t="shared" ca="1" si="28"/>
        <v>0</v>
      </c>
      <c r="CQ40" s="39">
        <f t="shared" ca="1" si="28"/>
        <v>0</v>
      </c>
      <c r="CR40" s="39">
        <f t="shared" ca="1" si="28"/>
        <v>0</v>
      </c>
      <c r="CS40" s="39">
        <f t="shared" ca="1" si="29"/>
        <v>3.7890361379310344E-2</v>
      </c>
      <c r="CT40" s="39">
        <f t="shared" ca="1" si="29"/>
        <v>5.683554206896551E-2</v>
      </c>
      <c r="CU40" s="39">
        <f t="shared" ca="1" si="29"/>
        <v>9.4725903448275861E-2</v>
      </c>
      <c r="CV40" s="39">
        <f t="shared" ca="1" si="29"/>
        <v>0.18945180689655172</v>
      </c>
      <c r="CW40" s="39">
        <f t="shared" ca="1" si="29"/>
        <v>0.37890361379310344</v>
      </c>
      <c r="CX40" s="39">
        <f t="shared" ca="1" si="29"/>
        <v>0.75780722758620689</v>
      </c>
      <c r="CY40" s="39">
        <f t="shared" ca="1" si="29"/>
        <v>1.5156144551724138</v>
      </c>
      <c r="CZ40" s="39">
        <f t="shared" ca="1" si="29"/>
        <v>0</v>
      </c>
      <c r="DA40" s="39">
        <f t="shared" ca="1" si="29"/>
        <v>0</v>
      </c>
      <c r="DB40" s="39">
        <f t="shared" ca="1" si="29"/>
        <v>0</v>
      </c>
    </row>
    <row r="41" spans="10:106" x14ac:dyDescent="0.15">
      <c r="J41" s="39" t="s">
        <v>164</v>
      </c>
      <c r="K41" s="10">
        <v>0.01</v>
      </c>
      <c r="S41" s="39">
        <v>38</v>
      </c>
      <c r="T41" s="40">
        <f>引用信息!W60</f>
        <v>647.16701048569655</v>
      </c>
      <c r="U41" s="40">
        <f>引用信息!X60</f>
        <v>46.327482203958617</v>
      </c>
      <c r="V41" s="40">
        <f>引用信息!Y60</f>
        <v>18.361379310344827</v>
      </c>
      <c r="W41" s="40">
        <f>引用信息!Z60</f>
        <v>4.2907100689655175</v>
      </c>
      <c r="X41" s="40">
        <f>引用信息!AA60</f>
        <v>1.0947972413793101</v>
      </c>
      <c r="Y41" s="37">
        <f>IF(INT(求节点($J$4:$J$12,$I$4:$I$12,节奏总纲!AD41))&gt;$I$12,$I$12,INT(求节点($J$4:$J$12,$I$4:$I$12,节奏总纲!AD41)))</f>
        <v>5</v>
      </c>
      <c r="Z41" s="37">
        <f>IF(INT(求节点($J$4:$J$12,$I$4:$I$12,节奏总纲!AE41))&gt;$I$12,$I$12,INT(求节点($J$4:$J$12,$I$4:$I$12,节奏总纲!AE41)))</f>
        <v>5</v>
      </c>
      <c r="AA41" s="37">
        <f>IF(INT(求节点($J$4:$J$12,$I$4:$I$12,节奏总纲!AF41))&gt;$I$12,$I$12,INT(求节点($J$4:$J$12,$I$4:$I$12,节奏总纲!AF41)))</f>
        <v>6</v>
      </c>
      <c r="AB41" s="37">
        <f>IF(INT(求节点($J$4:$J$12,$I$4:$I$12,节奏总纲!AG41))&gt;$I$12,$I$12,INT(求节点($J$4:$J$12,$I$4:$I$12,节奏总纲!AG41)))</f>
        <v>6</v>
      </c>
      <c r="AC41" s="37">
        <f>IF(INT(求节点($J$4:$J$12,$I$4:$I$12,节奏总纲!AH41))&gt;$I$12,$I$12,INT(求节点($J$4:$J$12,$I$4:$I$12,节奏总纲!AH41)))</f>
        <v>7</v>
      </c>
      <c r="AD41" s="57">
        <f>('[2]功能-行军令'!F$7+'[2]功能-行军令'!F$14+24*60/'[2]功能-行军令'!$F$18)*'[2]功能-行军令'!$AJ$8/$J$30</f>
        <v>9.2000000000000011</v>
      </c>
      <c r="AE41" s="57">
        <f>('[2]功能-行军令'!G$7+'[2]功能-行军令'!G$14+24*60/'[2]功能-行军令'!$F$18)*'[2]功能-行军令'!$AJ$8/$J$30</f>
        <v>13.4</v>
      </c>
      <c r="AF41" s="57">
        <f>('[2]功能-行军令'!H$7+'[2]功能-行军令'!H$14+24*60/'[2]功能-行军令'!$F$18)*'[2]功能-行军令'!$AJ$8/$J$30</f>
        <v>18.2</v>
      </c>
      <c r="AG41" s="57">
        <f>('[2]功能-行军令'!I$7+'[2]功能-行军令'!I$14+24*60/'[2]功能-行军令'!$F$18)*'[2]功能-行军令'!$AJ$8/$J$30</f>
        <v>20.6</v>
      </c>
      <c r="AH41" s="57">
        <f>('[2]功能-行军令'!J$7+'[2]功能-行军令'!J$14+24*60/'[2]功能-行军令'!$F$18)*'[2]功能-行军令'!$AJ$8/$J$30</f>
        <v>20.6</v>
      </c>
      <c r="AL41" s="39">
        <v>38</v>
      </c>
      <c r="AM41" s="28">
        <f t="shared" ca="1" si="30"/>
        <v>28.488688857465831</v>
      </c>
      <c r="AN41" s="28">
        <f t="shared" ca="1" si="30"/>
        <v>56.606445586563844</v>
      </c>
      <c r="AO41" s="28">
        <f t="shared" ca="1" si="30"/>
        <v>113.19409715381735</v>
      </c>
      <c r="AP41" s="28">
        <f t="shared" ca="1" si="30"/>
        <v>226.38819430763471</v>
      </c>
      <c r="AQ41" s="28">
        <f t="shared" ca="1" si="30"/>
        <v>452.77638861526941</v>
      </c>
      <c r="AR41" s="28">
        <f t="shared" ca="1" si="30"/>
        <v>28.922809497011492</v>
      </c>
      <c r="AS41" s="28">
        <f t="shared" ca="1" si="30"/>
        <v>1.503521544827586</v>
      </c>
      <c r="AT41" s="28">
        <f t="shared" ca="1" si="30"/>
        <v>0</v>
      </c>
      <c r="AU41" s="28">
        <f t="shared" ca="1" si="30"/>
        <v>0</v>
      </c>
      <c r="AV41" s="28">
        <f t="shared" ca="1" si="30"/>
        <v>0</v>
      </c>
      <c r="AW41" s="28"/>
      <c r="AX41" s="28">
        <f t="shared" ca="1" si="7"/>
        <v>907.8801455625902</v>
      </c>
      <c r="AY41" s="28"/>
      <c r="BA41" s="28"/>
      <c r="BB41" s="28"/>
      <c r="BC41" s="28"/>
      <c r="BD41" s="39">
        <v>38</v>
      </c>
      <c r="BE41" s="39">
        <f t="shared" ca="1" si="25"/>
        <v>24.808068735285037</v>
      </c>
      <c r="BF41" s="39">
        <f t="shared" ca="1" si="25"/>
        <v>49.616137470570074</v>
      </c>
      <c r="BG41" s="39">
        <f t="shared" ca="1" si="25"/>
        <v>99.232274941140147</v>
      </c>
      <c r="BH41" s="39">
        <f t="shared" ca="1" si="25"/>
        <v>198.46454988228029</v>
      </c>
      <c r="BI41" s="39">
        <f t="shared" ca="1" si="25"/>
        <v>396.92909976456059</v>
      </c>
      <c r="BJ41" s="39">
        <f t="shared" ca="1" si="25"/>
        <v>0</v>
      </c>
      <c r="BK41" s="39">
        <f t="shared" ca="1" si="25"/>
        <v>0</v>
      </c>
      <c r="BL41" s="39">
        <f t="shared" ca="1" si="25"/>
        <v>0</v>
      </c>
      <c r="BM41" s="39">
        <f t="shared" ca="1" si="25"/>
        <v>0</v>
      </c>
      <c r="BN41" s="39">
        <f t="shared" ca="1" si="25"/>
        <v>0</v>
      </c>
      <c r="BO41" s="39">
        <f t="shared" ca="1" si="26"/>
        <v>2.5866177563876898</v>
      </c>
      <c r="BP41" s="39">
        <f t="shared" ca="1" si="26"/>
        <v>5.1732355127753795</v>
      </c>
      <c r="BQ41" s="39">
        <f t="shared" ca="1" si="26"/>
        <v>10.346471025550759</v>
      </c>
      <c r="BR41" s="39">
        <f t="shared" ca="1" si="26"/>
        <v>20.692942051101518</v>
      </c>
      <c r="BS41" s="39">
        <f t="shared" ca="1" si="26"/>
        <v>41.385884102203036</v>
      </c>
      <c r="BT41" s="39">
        <f t="shared" ca="1" si="26"/>
        <v>0</v>
      </c>
      <c r="BU41" s="39">
        <f t="shared" ca="1" si="26"/>
        <v>0</v>
      </c>
      <c r="BV41" s="39">
        <f t="shared" ca="1" si="26"/>
        <v>0</v>
      </c>
      <c r="BW41" s="39">
        <f t="shared" ca="1" si="26"/>
        <v>0</v>
      </c>
      <c r="BX41" s="39">
        <f t="shared" ca="1" si="26"/>
        <v>0</v>
      </c>
      <c r="BY41" s="39">
        <f t="shared" ca="1" si="27"/>
        <v>0.83544275862068973</v>
      </c>
      <c r="BZ41" s="39">
        <f t="shared" ca="1" si="27"/>
        <v>1.3924045977011492</v>
      </c>
      <c r="CA41" s="39">
        <f t="shared" ca="1" si="27"/>
        <v>2.7848091954022984</v>
      </c>
      <c r="CB41" s="39">
        <f t="shared" ca="1" si="27"/>
        <v>5.5696183908045969</v>
      </c>
      <c r="CC41" s="39">
        <f t="shared" ca="1" si="27"/>
        <v>11.139236781609194</v>
      </c>
      <c r="CD41" s="39">
        <f t="shared" ca="1" si="27"/>
        <v>22.278473563218387</v>
      </c>
      <c r="CE41" s="39">
        <f t="shared" ca="1" si="27"/>
        <v>0</v>
      </c>
      <c r="CF41" s="39">
        <f t="shared" ca="1" si="27"/>
        <v>0</v>
      </c>
      <c r="CG41" s="39">
        <f t="shared" ca="1" si="27"/>
        <v>0</v>
      </c>
      <c r="CH41" s="39">
        <f t="shared" ca="1" si="27"/>
        <v>0</v>
      </c>
      <c r="CI41" s="39">
        <f t="shared" ca="1" si="28"/>
        <v>0.22097156855172415</v>
      </c>
      <c r="CJ41" s="39">
        <f t="shared" ca="1" si="28"/>
        <v>0.36828594758620697</v>
      </c>
      <c r="CK41" s="39">
        <f t="shared" ca="1" si="28"/>
        <v>0.73657189517241395</v>
      </c>
      <c r="CL41" s="39">
        <f t="shared" ca="1" si="28"/>
        <v>1.4731437903448279</v>
      </c>
      <c r="CM41" s="39">
        <f t="shared" ca="1" si="28"/>
        <v>2.9462875806896558</v>
      </c>
      <c r="CN41" s="39">
        <f t="shared" ca="1" si="28"/>
        <v>5.8925751613793116</v>
      </c>
      <c r="CO41" s="39">
        <f t="shared" ca="1" si="28"/>
        <v>0</v>
      </c>
      <c r="CP41" s="39">
        <f t="shared" ca="1" si="28"/>
        <v>0</v>
      </c>
      <c r="CQ41" s="39">
        <f t="shared" ca="1" si="28"/>
        <v>0</v>
      </c>
      <c r="CR41" s="39">
        <f t="shared" ca="1" si="28"/>
        <v>0</v>
      </c>
      <c r="CS41" s="39">
        <f t="shared" ca="1" si="29"/>
        <v>3.758803862068965E-2</v>
      </c>
      <c r="CT41" s="39">
        <f t="shared" ca="1" si="29"/>
        <v>5.6382057931034478E-2</v>
      </c>
      <c r="CU41" s="39">
        <f t="shared" ca="1" si="29"/>
        <v>9.3970096551724128E-2</v>
      </c>
      <c r="CV41" s="39">
        <f t="shared" ca="1" si="29"/>
        <v>0.18794019310344826</v>
      </c>
      <c r="CW41" s="39">
        <f t="shared" ca="1" si="29"/>
        <v>0.37588038620689651</v>
      </c>
      <c r="CX41" s="39">
        <f t="shared" ca="1" si="29"/>
        <v>0.75176077241379302</v>
      </c>
      <c r="CY41" s="39">
        <f t="shared" ca="1" si="29"/>
        <v>1.503521544827586</v>
      </c>
      <c r="CZ41" s="39">
        <f t="shared" ca="1" si="29"/>
        <v>0</v>
      </c>
      <c r="DA41" s="39">
        <f t="shared" ca="1" si="29"/>
        <v>0</v>
      </c>
      <c r="DB41" s="39">
        <f t="shared" ca="1" si="29"/>
        <v>0</v>
      </c>
    </row>
    <row r="42" spans="10:106" x14ac:dyDescent="0.15">
      <c r="J42" s="39" t="s">
        <v>165</v>
      </c>
      <c r="K42" s="10">
        <v>0.01</v>
      </c>
      <c r="S42" s="39">
        <v>39</v>
      </c>
      <c r="T42" s="40">
        <f>引用信息!W61</f>
        <v>637.82002050211213</v>
      </c>
      <c r="U42" s="40">
        <f>引用信息!X61</f>
        <v>45.651676049612064</v>
      </c>
      <c r="V42" s="40">
        <f>引用信息!Y61</f>
        <v>18.096551724137932</v>
      </c>
      <c r="W42" s="40">
        <f>引用信息!Z61</f>
        <v>4.2425103448275872</v>
      </c>
      <c r="X42" s="40">
        <f>引用信息!AA61</f>
        <v>1.0857931034482757</v>
      </c>
      <c r="Y42" s="37">
        <f>IF(INT(求节点($J$4:$J$12,$I$4:$I$12,节奏总纲!AD42))&gt;$I$12,$I$12,INT(求节点($J$4:$J$12,$I$4:$I$12,节奏总纲!AD42)))</f>
        <v>5</v>
      </c>
      <c r="Z42" s="37">
        <f>IF(INT(求节点($J$4:$J$12,$I$4:$I$12,节奏总纲!AE42))&gt;$I$12,$I$12,INT(求节点($J$4:$J$12,$I$4:$I$12,节奏总纲!AE42)))</f>
        <v>5</v>
      </c>
      <c r="AA42" s="37">
        <f>IF(INT(求节点($J$4:$J$12,$I$4:$I$12,节奏总纲!AF42))&gt;$I$12,$I$12,INT(求节点($J$4:$J$12,$I$4:$I$12,节奏总纲!AF42)))</f>
        <v>6</v>
      </c>
      <c r="AB42" s="37">
        <f>IF(INT(求节点($J$4:$J$12,$I$4:$I$12,节奏总纲!AG42))&gt;$I$12,$I$12,INT(求节点($J$4:$J$12,$I$4:$I$12,节奏总纲!AG42)))</f>
        <v>6</v>
      </c>
      <c r="AC42" s="37">
        <f>IF(INT(求节点($J$4:$J$12,$I$4:$I$12,节奏总纲!AH42))&gt;$I$12,$I$12,INT(求节点($J$4:$J$12,$I$4:$I$12,节奏总纲!AH42)))</f>
        <v>7</v>
      </c>
      <c r="AD42" s="57">
        <f>('[2]功能-行军令'!F$7+'[2]功能-行军令'!F$14+24*60/'[2]功能-行军令'!$F$18)*'[2]功能-行军令'!$AJ$8/$J$30</f>
        <v>9.2000000000000011</v>
      </c>
      <c r="AE42" s="57">
        <f>('[2]功能-行军令'!G$7+'[2]功能-行军令'!G$14+24*60/'[2]功能-行军令'!$F$18)*'[2]功能-行军令'!$AJ$8/$J$30</f>
        <v>13.4</v>
      </c>
      <c r="AF42" s="57">
        <f>('[2]功能-行军令'!H$7+'[2]功能-行军令'!H$14+24*60/'[2]功能-行军令'!$F$18)*'[2]功能-行军令'!$AJ$8/$J$30</f>
        <v>18.2</v>
      </c>
      <c r="AG42" s="57">
        <f>('[2]功能-行军令'!I$7+'[2]功能-行军令'!I$14+24*60/'[2]功能-行军令'!$F$18)*'[2]功能-行军令'!$AJ$8/$J$30</f>
        <v>20.6</v>
      </c>
      <c r="AH42" s="57">
        <f>('[2]功能-行军令'!J$7+'[2]功能-行军令'!J$14+24*60/'[2]功能-行军令'!$F$18)*'[2]功能-行军令'!$AJ$8/$J$30</f>
        <v>20.6</v>
      </c>
      <c r="AL42" s="39">
        <v>39</v>
      </c>
      <c r="AM42" s="28">
        <f t="shared" ca="1" si="30"/>
        <v>28.077813981442933</v>
      </c>
      <c r="AN42" s="28">
        <f t="shared" ca="1" si="30"/>
        <v>55.789694385874377</v>
      </c>
      <c r="AO42" s="28">
        <f t="shared" ca="1" si="30"/>
        <v>111.56074932347289</v>
      </c>
      <c r="AP42" s="28">
        <f t="shared" ca="1" si="30"/>
        <v>223.12149864694578</v>
      </c>
      <c r="AQ42" s="28">
        <f t="shared" ca="1" si="30"/>
        <v>446.24299729389156</v>
      </c>
      <c r="AR42" s="28">
        <f t="shared" ca="1" si="30"/>
        <v>28.529108229885061</v>
      </c>
      <c r="AS42" s="28">
        <f t="shared" ca="1" si="30"/>
        <v>1.4911558620689656</v>
      </c>
      <c r="AT42" s="28">
        <f t="shared" ca="1" si="30"/>
        <v>0</v>
      </c>
      <c r="AU42" s="28">
        <f t="shared" ca="1" si="30"/>
        <v>0</v>
      </c>
      <c r="AV42" s="28">
        <f t="shared" ca="1" si="30"/>
        <v>0</v>
      </c>
      <c r="AW42" s="28"/>
      <c r="AX42" s="28">
        <f t="shared" ca="1" si="7"/>
        <v>894.81301772358154</v>
      </c>
      <c r="AY42" s="28"/>
      <c r="BA42" s="28"/>
      <c r="BB42" s="28"/>
      <c r="BC42" s="28"/>
      <c r="BD42" s="39">
        <v>39</v>
      </c>
      <c r="BE42" s="39">
        <f t="shared" ca="1" si="25"/>
        <v>24.449767452580971</v>
      </c>
      <c r="BF42" s="39">
        <f t="shared" ca="1" si="25"/>
        <v>48.899534905161943</v>
      </c>
      <c r="BG42" s="39">
        <f t="shared" ca="1" si="25"/>
        <v>97.799069810323886</v>
      </c>
      <c r="BH42" s="39">
        <f t="shared" ca="1" si="25"/>
        <v>195.59813962064777</v>
      </c>
      <c r="BI42" s="39">
        <f t="shared" ca="1" si="25"/>
        <v>391.19627924129554</v>
      </c>
      <c r="BJ42" s="39">
        <f t="shared" ca="1" si="25"/>
        <v>0</v>
      </c>
      <c r="BK42" s="39">
        <f t="shared" ca="1" si="25"/>
        <v>0</v>
      </c>
      <c r="BL42" s="39">
        <f t="shared" ca="1" si="25"/>
        <v>0</v>
      </c>
      <c r="BM42" s="39">
        <f t="shared" ca="1" si="25"/>
        <v>0</v>
      </c>
      <c r="BN42" s="39">
        <f t="shared" ca="1" si="25"/>
        <v>0</v>
      </c>
      <c r="BO42" s="39">
        <f t="shared" ca="1" si="26"/>
        <v>2.5488852461033402</v>
      </c>
      <c r="BP42" s="39">
        <f t="shared" ca="1" si="26"/>
        <v>5.0977704922066804</v>
      </c>
      <c r="BQ42" s="39">
        <f t="shared" ca="1" si="26"/>
        <v>10.195540984413361</v>
      </c>
      <c r="BR42" s="39">
        <f t="shared" ca="1" si="26"/>
        <v>20.391081968826722</v>
      </c>
      <c r="BS42" s="39">
        <f t="shared" ca="1" si="26"/>
        <v>40.782163937653443</v>
      </c>
      <c r="BT42" s="39">
        <f t="shared" ca="1" si="26"/>
        <v>0</v>
      </c>
      <c r="BU42" s="39">
        <f t="shared" ca="1" si="26"/>
        <v>0</v>
      </c>
      <c r="BV42" s="39">
        <f t="shared" ca="1" si="26"/>
        <v>0</v>
      </c>
      <c r="BW42" s="39">
        <f t="shared" ca="1" si="26"/>
        <v>0</v>
      </c>
      <c r="BX42" s="39">
        <f t="shared" ca="1" si="26"/>
        <v>0</v>
      </c>
      <c r="BY42" s="39">
        <f t="shared" ca="1" si="27"/>
        <v>0.82339310344827588</v>
      </c>
      <c r="BZ42" s="39">
        <f t="shared" ca="1" si="27"/>
        <v>1.3723218390804599</v>
      </c>
      <c r="CA42" s="39">
        <f t="shared" ca="1" si="27"/>
        <v>2.7446436781609198</v>
      </c>
      <c r="CB42" s="39">
        <f t="shared" ca="1" si="27"/>
        <v>5.4892873563218396</v>
      </c>
      <c r="CC42" s="39">
        <f t="shared" ca="1" si="27"/>
        <v>10.978574712643679</v>
      </c>
      <c r="CD42" s="39">
        <f t="shared" ca="1" si="27"/>
        <v>21.957149425287358</v>
      </c>
      <c r="CE42" s="39">
        <f t="shared" ca="1" si="27"/>
        <v>0</v>
      </c>
      <c r="CF42" s="39">
        <f t="shared" ca="1" si="27"/>
        <v>0</v>
      </c>
      <c r="CG42" s="39">
        <f t="shared" ca="1" si="27"/>
        <v>0</v>
      </c>
      <c r="CH42" s="39">
        <f t="shared" ca="1" si="27"/>
        <v>0</v>
      </c>
      <c r="CI42" s="39">
        <f t="shared" ca="1" si="28"/>
        <v>0.21848928275862076</v>
      </c>
      <c r="CJ42" s="39">
        <f t="shared" ca="1" si="28"/>
        <v>0.36414880459770127</v>
      </c>
      <c r="CK42" s="39">
        <f t="shared" ca="1" si="28"/>
        <v>0.72829760919540254</v>
      </c>
      <c r="CL42" s="39">
        <f t="shared" ca="1" si="28"/>
        <v>1.4565952183908051</v>
      </c>
      <c r="CM42" s="39">
        <f t="shared" ca="1" si="28"/>
        <v>2.9131904367816102</v>
      </c>
      <c r="CN42" s="39">
        <f t="shared" ca="1" si="28"/>
        <v>5.8263808735632203</v>
      </c>
      <c r="CO42" s="39">
        <f t="shared" ca="1" si="28"/>
        <v>0</v>
      </c>
      <c r="CP42" s="39">
        <f t="shared" ca="1" si="28"/>
        <v>0</v>
      </c>
      <c r="CQ42" s="39">
        <f t="shared" ca="1" si="28"/>
        <v>0</v>
      </c>
      <c r="CR42" s="39">
        <f t="shared" ca="1" si="28"/>
        <v>0</v>
      </c>
      <c r="CS42" s="39">
        <f t="shared" ca="1" si="29"/>
        <v>3.7278896551724137E-2</v>
      </c>
      <c r="CT42" s="39">
        <f t="shared" ca="1" si="29"/>
        <v>5.5918344827586196E-2</v>
      </c>
      <c r="CU42" s="39">
        <f t="shared" ca="1" si="29"/>
        <v>9.3197241379310347E-2</v>
      </c>
      <c r="CV42" s="39">
        <f t="shared" ca="1" si="29"/>
        <v>0.18639448275862069</v>
      </c>
      <c r="CW42" s="39">
        <f t="shared" ca="1" si="29"/>
        <v>0.37278896551724139</v>
      </c>
      <c r="CX42" s="39">
        <f t="shared" ca="1" si="29"/>
        <v>0.74557793103448278</v>
      </c>
      <c r="CY42" s="39">
        <f t="shared" ca="1" si="29"/>
        <v>1.4911558620689656</v>
      </c>
      <c r="CZ42" s="39">
        <f t="shared" ca="1" si="29"/>
        <v>0</v>
      </c>
      <c r="DA42" s="39">
        <f t="shared" ca="1" si="29"/>
        <v>0</v>
      </c>
      <c r="DB42" s="39">
        <f t="shared" ca="1" si="29"/>
        <v>0</v>
      </c>
    </row>
    <row r="43" spans="10:106" x14ac:dyDescent="0.15">
      <c r="S43" s="39">
        <v>40</v>
      </c>
      <c r="T43" s="40">
        <f>引用信息!W62</f>
        <v>628.47340662806721</v>
      </c>
      <c r="U43" s="40">
        <f>引用信息!X62</f>
        <v>44.976092958139645</v>
      </c>
      <c r="V43" s="40">
        <f>引用信息!Y62</f>
        <v>17.831724137931033</v>
      </c>
      <c r="W43" s="40">
        <f>引用信息!Z62</f>
        <v>4.1939100689655175</v>
      </c>
      <c r="X43" s="40">
        <f>引用信息!AA62</f>
        <v>1.076590344827586</v>
      </c>
      <c r="Y43" s="37">
        <f>IF(INT(求节点($J$4:$J$12,$I$4:$I$12,节奏总纲!AD43))&gt;$I$12,$I$12,INT(求节点($J$4:$J$12,$I$4:$I$12,节奏总纲!AD43)))</f>
        <v>5</v>
      </c>
      <c r="Z43" s="37">
        <f>IF(INT(求节点($J$4:$J$12,$I$4:$I$12,节奏总纲!AE43))&gt;$I$12,$I$12,INT(求节点($J$4:$J$12,$I$4:$I$12,节奏总纲!AE43)))</f>
        <v>5</v>
      </c>
      <c r="AA43" s="37">
        <f>IF(INT(求节点($J$4:$J$12,$I$4:$I$12,节奏总纲!AF43))&gt;$I$12,$I$12,INT(求节点($J$4:$J$12,$I$4:$I$12,节奏总纲!AF43)))</f>
        <v>6</v>
      </c>
      <c r="AB43" s="37">
        <f>IF(INT(求节点($J$4:$J$12,$I$4:$I$12,节奏总纲!AG43))&gt;$I$12,$I$12,INT(求节点($J$4:$J$12,$I$4:$I$12,节奏总纲!AG43)))</f>
        <v>6</v>
      </c>
      <c r="AC43" s="37">
        <f>IF(INT(求节点($J$4:$J$12,$I$4:$I$12,节奏总纲!AH43))&gt;$I$12,$I$12,INT(求节点($J$4:$J$12,$I$4:$I$12,节奏总纲!AH43)))</f>
        <v>7</v>
      </c>
      <c r="AD43" s="57">
        <f>('[2]功能-行军令'!F$7+'[2]功能-行军令'!F$14+24*60/'[2]功能-行军令'!$F$18)*'[2]功能-行军令'!$AJ$8/$J$30</f>
        <v>9.2000000000000011</v>
      </c>
      <c r="AE43" s="57">
        <f>('[2]功能-行军令'!G$7+'[2]功能-行军令'!G$14+24*60/'[2]功能-行军令'!$F$18)*'[2]功能-行军令'!$AJ$8/$J$30</f>
        <v>13.4</v>
      </c>
      <c r="AF43" s="57">
        <f>('[2]功能-行军令'!H$7+'[2]功能-行军令'!H$14+24*60/'[2]功能-行军令'!$F$18)*'[2]功能-行军令'!$AJ$8/$J$30</f>
        <v>18.2</v>
      </c>
      <c r="AG43" s="57">
        <f>('[2]功能-行军令'!I$7+'[2]功能-行军令'!I$14+24*60/'[2]功能-行军令'!$F$18)*'[2]功能-行军令'!$AJ$8/$J$30</f>
        <v>20.6</v>
      </c>
      <c r="AH43" s="57">
        <f>('[2]功能-行军令'!J$7+'[2]功能-行军令'!J$14+24*60/'[2]功能-行军令'!$F$18)*'[2]功能-行军令'!$AJ$8/$J$30</f>
        <v>20.6</v>
      </c>
      <c r="AL43" s="39">
        <v>40</v>
      </c>
      <c r="AM43" s="28">
        <f t="shared" ca="1" si="30"/>
        <v>27.666938529572047</v>
      </c>
      <c r="AN43" s="28">
        <f t="shared" ca="1" si="30"/>
        <v>54.972952319282008</v>
      </c>
      <c r="AO43" s="28">
        <f t="shared" ca="1" si="30"/>
        <v>109.92742317097782</v>
      </c>
      <c r="AP43" s="28">
        <f t="shared" ca="1" si="30"/>
        <v>219.85484634195564</v>
      </c>
      <c r="AQ43" s="28">
        <f t="shared" ca="1" si="30"/>
        <v>439.70969268391127</v>
      </c>
      <c r="AR43" s="28">
        <f t="shared" ca="1" si="30"/>
        <v>28.134720485517242</v>
      </c>
      <c r="AS43" s="28">
        <f t="shared" ca="1" si="30"/>
        <v>1.4785174068965514</v>
      </c>
      <c r="AT43" s="28">
        <f t="shared" ca="1" si="30"/>
        <v>0</v>
      </c>
      <c r="AU43" s="28">
        <f t="shared" ca="1" si="30"/>
        <v>0</v>
      </c>
      <c r="AV43" s="28">
        <f t="shared" ca="1" si="30"/>
        <v>0</v>
      </c>
      <c r="AW43" s="28"/>
      <c r="AX43" s="28">
        <f t="shared" ca="1" si="7"/>
        <v>881.74509093811264</v>
      </c>
      <c r="AY43" s="28"/>
      <c r="BA43" s="28"/>
      <c r="BB43" s="28"/>
      <c r="BC43" s="28"/>
      <c r="BD43" s="39">
        <v>40</v>
      </c>
      <c r="BE43" s="39">
        <f t="shared" ca="1" si="25"/>
        <v>24.091480587409247</v>
      </c>
      <c r="BF43" s="39">
        <f t="shared" ca="1" si="25"/>
        <v>48.182961174818494</v>
      </c>
      <c r="BG43" s="39">
        <f t="shared" ca="1" si="25"/>
        <v>96.365922349636989</v>
      </c>
      <c r="BH43" s="39">
        <f t="shared" ca="1" si="25"/>
        <v>192.73184469927398</v>
      </c>
      <c r="BI43" s="39">
        <f t="shared" ca="1" si="25"/>
        <v>385.46368939854796</v>
      </c>
      <c r="BJ43" s="39">
        <f t="shared" ca="1" si="25"/>
        <v>0</v>
      </c>
      <c r="BK43" s="39">
        <f t="shared" ca="1" si="25"/>
        <v>0</v>
      </c>
      <c r="BL43" s="39">
        <f t="shared" ca="1" si="25"/>
        <v>0</v>
      </c>
      <c r="BM43" s="39">
        <f t="shared" ca="1" si="25"/>
        <v>0</v>
      </c>
      <c r="BN43" s="39">
        <f t="shared" ca="1" si="25"/>
        <v>0</v>
      </c>
      <c r="BO43" s="39">
        <f t="shared" ca="1" si="26"/>
        <v>2.5111651901627972</v>
      </c>
      <c r="BP43" s="39">
        <f t="shared" ca="1" si="26"/>
        <v>5.0223303803255943</v>
      </c>
      <c r="BQ43" s="39">
        <f t="shared" ca="1" si="26"/>
        <v>10.044660760651189</v>
      </c>
      <c r="BR43" s="39">
        <f t="shared" ca="1" si="26"/>
        <v>20.089321521302377</v>
      </c>
      <c r="BS43" s="39">
        <f t="shared" ca="1" si="26"/>
        <v>40.178643042604754</v>
      </c>
      <c r="BT43" s="39">
        <f t="shared" ca="1" si="26"/>
        <v>0</v>
      </c>
      <c r="BU43" s="39">
        <f t="shared" ca="1" si="26"/>
        <v>0</v>
      </c>
      <c r="BV43" s="39">
        <f t="shared" ca="1" si="26"/>
        <v>0</v>
      </c>
      <c r="BW43" s="39">
        <f t="shared" ca="1" si="26"/>
        <v>0</v>
      </c>
      <c r="BX43" s="39">
        <f t="shared" ca="1" si="26"/>
        <v>0</v>
      </c>
      <c r="BY43" s="39">
        <f t="shared" ca="1" si="27"/>
        <v>0.81134344827586202</v>
      </c>
      <c r="BZ43" s="39">
        <f t="shared" ca="1" si="27"/>
        <v>1.3522390804597701</v>
      </c>
      <c r="CA43" s="39">
        <f t="shared" ca="1" si="27"/>
        <v>2.7044781609195403</v>
      </c>
      <c r="CB43" s="39">
        <f t="shared" ca="1" si="27"/>
        <v>5.4089563218390806</v>
      </c>
      <c r="CC43" s="39">
        <f t="shared" ca="1" si="27"/>
        <v>10.817912643678161</v>
      </c>
      <c r="CD43" s="39">
        <f t="shared" ca="1" si="27"/>
        <v>21.635825287356322</v>
      </c>
      <c r="CE43" s="39">
        <f t="shared" ca="1" si="27"/>
        <v>0</v>
      </c>
      <c r="CF43" s="39">
        <f t="shared" ca="1" si="27"/>
        <v>0</v>
      </c>
      <c r="CG43" s="39">
        <f t="shared" ca="1" si="27"/>
        <v>0</v>
      </c>
      <c r="CH43" s="39">
        <f t="shared" ca="1" si="27"/>
        <v>0</v>
      </c>
      <c r="CI43" s="39">
        <f t="shared" ca="1" si="28"/>
        <v>0.21598636855172415</v>
      </c>
      <c r="CJ43" s="39">
        <f t="shared" ca="1" si="28"/>
        <v>0.35997728091954029</v>
      </c>
      <c r="CK43" s="39">
        <f t="shared" ca="1" si="28"/>
        <v>0.71995456183908058</v>
      </c>
      <c r="CL43" s="39">
        <f t="shared" ca="1" si="28"/>
        <v>1.4399091236781612</v>
      </c>
      <c r="CM43" s="39">
        <f t="shared" ca="1" si="28"/>
        <v>2.8798182473563223</v>
      </c>
      <c r="CN43" s="39">
        <f t="shared" ca="1" si="28"/>
        <v>5.7596364947126446</v>
      </c>
      <c r="CO43" s="39">
        <f t="shared" ca="1" si="28"/>
        <v>0</v>
      </c>
      <c r="CP43" s="39">
        <f t="shared" ca="1" si="28"/>
        <v>0</v>
      </c>
      <c r="CQ43" s="39">
        <f t="shared" ca="1" si="28"/>
        <v>0</v>
      </c>
      <c r="CR43" s="39">
        <f t="shared" ca="1" si="28"/>
        <v>0</v>
      </c>
      <c r="CS43" s="39">
        <f t="shared" ca="1" si="29"/>
        <v>3.6962935172413787E-2</v>
      </c>
      <c r="CT43" s="39">
        <f t="shared" ca="1" si="29"/>
        <v>5.5444402758620677E-2</v>
      </c>
      <c r="CU43" s="39">
        <f t="shared" ca="1" si="29"/>
        <v>9.2407337931034464E-2</v>
      </c>
      <c r="CV43" s="39">
        <f t="shared" ca="1" si="29"/>
        <v>0.18481467586206893</v>
      </c>
      <c r="CW43" s="39">
        <f t="shared" ca="1" si="29"/>
        <v>0.36962935172413786</v>
      </c>
      <c r="CX43" s="39">
        <f t="shared" ca="1" si="29"/>
        <v>0.73925870344827571</v>
      </c>
      <c r="CY43" s="39">
        <f t="shared" ca="1" si="29"/>
        <v>1.4785174068965514</v>
      </c>
      <c r="CZ43" s="39">
        <f t="shared" ca="1" si="29"/>
        <v>0</v>
      </c>
      <c r="DA43" s="39">
        <f t="shared" ca="1" si="29"/>
        <v>0</v>
      </c>
      <c r="DB43" s="39">
        <f t="shared" ca="1" si="29"/>
        <v>0</v>
      </c>
    </row>
    <row r="44" spans="10:106" x14ac:dyDescent="0.15">
      <c r="S44" s="39">
        <v>41</v>
      </c>
      <c r="T44" s="40">
        <f>引用信息!W63</f>
        <v>619.12716886356213</v>
      </c>
      <c r="U44" s="40">
        <f>引用信息!X63</f>
        <v>44.300732929541383</v>
      </c>
      <c r="V44" s="40">
        <f>引用信息!Y63</f>
        <v>17.566896551724138</v>
      </c>
      <c r="W44" s="40">
        <f>引用信息!Z63</f>
        <v>4.1449092413793123</v>
      </c>
      <c r="X44" s="40">
        <f>引用信息!AA63</f>
        <v>1.0671889655172413</v>
      </c>
      <c r="Y44" s="37">
        <f>IF(INT(求节点($J$4:$J$12,$I$4:$I$12,节奏总纲!AD44))&gt;$I$12,$I$12,INT(求节点($J$4:$J$12,$I$4:$I$12,节奏总纲!AD44)))</f>
        <v>5</v>
      </c>
      <c r="Z44" s="37">
        <f>IF(INT(求节点($J$4:$J$12,$I$4:$I$12,节奏总纲!AE44))&gt;$I$12,$I$12,INT(求节点($J$4:$J$12,$I$4:$I$12,节奏总纲!AE44)))</f>
        <v>5</v>
      </c>
      <c r="AA44" s="37">
        <f>IF(INT(求节点($J$4:$J$12,$I$4:$I$12,节奏总纲!AF44))&gt;$I$12,$I$12,INT(求节点($J$4:$J$12,$I$4:$I$12,节奏总纲!AF44)))</f>
        <v>6</v>
      </c>
      <c r="AB44" s="37">
        <f>IF(INT(求节点($J$4:$J$12,$I$4:$I$12,节奏总纲!AG44))&gt;$I$12,$I$12,INT(求节点($J$4:$J$12,$I$4:$I$12,节奏总纲!AG44)))</f>
        <v>6</v>
      </c>
      <c r="AC44" s="37">
        <f>IF(INT(求节点($J$4:$J$12,$I$4:$I$12,节奏总纲!AH44))&gt;$I$12,$I$12,INT(求节点($J$4:$J$12,$I$4:$I$12,节奏总纲!AH44)))</f>
        <v>7</v>
      </c>
      <c r="AD44" s="57">
        <f>('[2]功能-行军令'!F$7+'[2]功能-行军令'!F$14+24*60/'[2]功能-行军令'!$F$18)*'[2]功能-行军令'!$AJ$8/$J$30</f>
        <v>9.2000000000000011</v>
      </c>
      <c r="AE44" s="57">
        <f>('[2]功能-行军令'!G$7+'[2]功能-行军令'!G$14+24*60/'[2]功能-行军令'!$F$18)*'[2]功能-行军令'!$AJ$8/$J$30</f>
        <v>13.4</v>
      </c>
      <c r="AF44" s="57">
        <f>('[2]功能-行军令'!H$7+'[2]功能-行军令'!H$14+24*60/'[2]功能-行军令'!$F$18)*'[2]功能-行军令'!$AJ$8/$J$30</f>
        <v>18.2</v>
      </c>
      <c r="AG44" s="57">
        <f>('[2]功能-行军令'!I$7+'[2]功能-行军令'!I$14+24*60/'[2]功能-行军令'!$F$18)*'[2]功能-行军令'!$AJ$8/$J$30</f>
        <v>20.6</v>
      </c>
      <c r="AH44" s="57">
        <f>('[2]功能-行军令'!J$7+'[2]功能-行军令'!J$14+24*60/'[2]功能-行军令'!$F$18)*'[2]功能-行军令'!$AJ$8/$J$30</f>
        <v>20.6</v>
      </c>
      <c r="AL44" s="39">
        <v>41</v>
      </c>
      <c r="AM44" s="28">
        <f t="shared" ca="1" si="30"/>
        <v>27.256062501853187</v>
      </c>
      <c r="AN44" s="28">
        <f t="shared" ca="1" si="30"/>
        <v>54.15621938678683</v>
      </c>
      <c r="AO44" s="28">
        <f t="shared" ca="1" si="30"/>
        <v>108.29411869633228</v>
      </c>
      <c r="AP44" s="28">
        <f t="shared" ca="1" si="30"/>
        <v>216.58823739266455</v>
      </c>
      <c r="AQ44" s="28">
        <f t="shared" ca="1" si="30"/>
        <v>433.17647478532911</v>
      </c>
      <c r="AR44" s="28">
        <f t="shared" ca="1" si="30"/>
        <v>27.739646263908046</v>
      </c>
      <c r="AS44" s="28">
        <f t="shared" ca="1" si="30"/>
        <v>1.4656061793103448</v>
      </c>
      <c r="AT44" s="28">
        <f t="shared" ca="1" si="30"/>
        <v>0</v>
      </c>
      <c r="AU44" s="28">
        <f t="shared" ca="1" si="30"/>
        <v>0</v>
      </c>
      <c r="AV44" s="28">
        <f t="shared" ca="1" si="30"/>
        <v>0</v>
      </c>
      <c r="AW44" s="28"/>
      <c r="AX44" s="28">
        <f t="shared" ca="1" si="7"/>
        <v>868.67636520618441</v>
      </c>
      <c r="AY44" s="28"/>
      <c r="BA44" s="28"/>
      <c r="BB44" s="28"/>
      <c r="BC44" s="28"/>
      <c r="BD44" s="39">
        <v>41</v>
      </c>
      <c r="BE44" s="39">
        <f t="shared" ref="BE44:BN53" ca="1" si="31">IF(OFFSET($X$3,$S44,BE$1)&lt;BE$3,0,
OFFSET($S$3,$S44,BE$1)
*IFERROR(INDEX($K$33:$K$42,OFFSET($X$3,$S44,BE$1)-BE$3+1),0)
*OFFSET($AC$3,$S44,BE$1)
/(INDEX($D$4:$D$13,BE$3)
*INDEX($E$4:$E$13,BE$3)))</f>
        <v>23.733208139769886</v>
      </c>
      <c r="BF44" s="39">
        <f t="shared" ca="1" si="31"/>
        <v>47.466416279539771</v>
      </c>
      <c r="BG44" s="39">
        <f t="shared" ca="1" si="31"/>
        <v>94.932832559079543</v>
      </c>
      <c r="BH44" s="39">
        <f t="shared" ca="1" si="31"/>
        <v>189.86566511815909</v>
      </c>
      <c r="BI44" s="39">
        <f t="shared" ca="1" si="31"/>
        <v>379.73133023631817</v>
      </c>
      <c r="BJ44" s="39">
        <f t="shared" ca="1" si="31"/>
        <v>0</v>
      </c>
      <c r="BK44" s="39">
        <f t="shared" ca="1" si="31"/>
        <v>0</v>
      </c>
      <c r="BL44" s="39">
        <f t="shared" ca="1" si="31"/>
        <v>0</v>
      </c>
      <c r="BM44" s="39">
        <f t="shared" ca="1" si="31"/>
        <v>0</v>
      </c>
      <c r="BN44" s="39">
        <f t="shared" ca="1" si="31"/>
        <v>0</v>
      </c>
      <c r="BO44" s="39">
        <f t="shared" ref="BO44:BX53" ca="1" si="32">IF(OFFSET($X$3,$S44,BO$1)&lt;BO$3,0,
OFFSET($S$3,$S44,BO$1)
*IFERROR(INDEX($K$33:$K$42,OFFSET($X$3,$S44,BO$1)-BO$3+1),0)
*OFFSET($AC$3,$S44,BO$1)
/(INDEX($D$4:$D$13,BO$3)
*INDEX($E$4:$E$13,BO$3)))</f>
        <v>2.4734575885660606</v>
      </c>
      <c r="BP44" s="39">
        <f t="shared" ca="1" si="32"/>
        <v>4.9469151771321211</v>
      </c>
      <c r="BQ44" s="39">
        <f t="shared" ca="1" si="32"/>
        <v>9.8938303542642423</v>
      </c>
      <c r="BR44" s="39">
        <f t="shared" ca="1" si="32"/>
        <v>19.787660708528485</v>
      </c>
      <c r="BS44" s="39">
        <f t="shared" ca="1" si="32"/>
        <v>39.575321417056969</v>
      </c>
      <c r="BT44" s="39">
        <f t="shared" ca="1" si="32"/>
        <v>0</v>
      </c>
      <c r="BU44" s="39">
        <f t="shared" ca="1" si="32"/>
        <v>0</v>
      </c>
      <c r="BV44" s="39">
        <f t="shared" ca="1" si="32"/>
        <v>0</v>
      </c>
      <c r="BW44" s="39">
        <f t="shared" ca="1" si="32"/>
        <v>0</v>
      </c>
      <c r="BX44" s="39">
        <f t="shared" ca="1" si="32"/>
        <v>0</v>
      </c>
      <c r="BY44" s="39">
        <f t="shared" ref="BY44:CH53" ca="1" si="33">IF(OFFSET($X$3,$S44,BY$1)&lt;BY$3,0,
OFFSET($S$3,$S44,BY$1)
*IFERROR(INDEX($K$33:$K$42,OFFSET($X$3,$S44,BY$1)-BY$3+1),0)
*OFFSET($AC$3,$S44,BY$1)
/(INDEX($D$4:$D$13,BY$3)
*INDEX($E$4:$E$13,BY$3)))</f>
        <v>0.79929379310344828</v>
      </c>
      <c r="BZ44" s="39">
        <f t="shared" ca="1" si="33"/>
        <v>1.3321563218390804</v>
      </c>
      <c r="CA44" s="39">
        <f t="shared" ca="1" si="33"/>
        <v>2.6643126436781608</v>
      </c>
      <c r="CB44" s="39">
        <f t="shared" ca="1" si="33"/>
        <v>5.3286252873563216</v>
      </c>
      <c r="CC44" s="39">
        <f t="shared" ca="1" si="33"/>
        <v>10.657250574712643</v>
      </c>
      <c r="CD44" s="39">
        <f t="shared" ca="1" si="33"/>
        <v>21.314501149425286</v>
      </c>
      <c r="CE44" s="39">
        <f t="shared" ca="1" si="33"/>
        <v>0</v>
      </c>
      <c r="CF44" s="39">
        <f t="shared" ca="1" si="33"/>
        <v>0</v>
      </c>
      <c r="CG44" s="39">
        <f t="shared" ca="1" si="33"/>
        <v>0</v>
      </c>
      <c r="CH44" s="39">
        <f t="shared" ca="1" si="33"/>
        <v>0</v>
      </c>
      <c r="CI44" s="39">
        <f t="shared" ref="CI44:CR53" ca="1" si="34">IF(OFFSET($X$3,$S44,CI$1)&lt;CI$3,0,
OFFSET($S$3,$S44,CI$1)
*IFERROR(INDEX($K$33:$K$42,OFFSET($X$3,$S44,CI$1)-CI$3+1),0)
*OFFSET($AC$3,$S44,CI$1)
/(INDEX($D$4:$D$13,CI$3)
*INDEX($E$4:$E$13,CI$3)))</f>
        <v>0.21346282593103461</v>
      </c>
      <c r="CJ44" s="39">
        <f t="shared" ca="1" si="34"/>
        <v>0.35577137655172436</v>
      </c>
      <c r="CK44" s="39">
        <f t="shared" ca="1" si="34"/>
        <v>0.71154275310344872</v>
      </c>
      <c r="CL44" s="39">
        <f t="shared" ca="1" si="34"/>
        <v>1.4230855062068974</v>
      </c>
      <c r="CM44" s="39">
        <f t="shared" ca="1" si="34"/>
        <v>2.8461710124137949</v>
      </c>
      <c r="CN44" s="39">
        <f t="shared" ca="1" si="34"/>
        <v>5.6923420248275898</v>
      </c>
      <c r="CO44" s="39">
        <f t="shared" ca="1" si="34"/>
        <v>0</v>
      </c>
      <c r="CP44" s="39">
        <f t="shared" ca="1" si="34"/>
        <v>0</v>
      </c>
      <c r="CQ44" s="39">
        <f t="shared" ca="1" si="34"/>
        <v>0</v>
      </c>
      <c r="CR44" s="39">
        <f t="shared" ca="1" si="34"/>
        <v>0</v>
      </c>
      <c r="CS44" s="39">
        <f t="shared" ref="CS44:DB53" ca="1" si="35">IF(OFFSET($X$3,$S44,CS$1)&lt;CS$3,0,
OFFSET($S$3,$S44,CS$1)
*IFERROR(INDEX($K$33:$K$42,OFFSET($X$3,$S44,CS$1)-CS$3+1),0)
*OFFSET($AC$3,$S44,CS$1)
/(INDEX($D$4:$D$13,CS$3)
*INDEX($E$4:$E$13,CS$3)))</f>
        <v>3.6640154482758619E-2</v>
      </c>
      <c r="CT44" s="39">
        <f t="shared" ca="1" si="35"/>
        <v>5.4960231724137935E-2</v>
      </c>
      <c r="CU44" s="39">
        <f t="shared" ca="1" si="35"/>
        <v>9.1600386206896547E-2</v>
      </c>
      <c r="CV44" s="39">
        <f t="shared" ca="1" si="35"/>
        <v>0.18320077241379309</v>
      </c>
      <c r="CW44" s="39">
        <f t="shared" ca="1" si="35"/>
        <v>0.36640154482758619</v>
      </c>
      <c r="CX44" s="39">
        <f t="shared" ca="1" si="35"/>
        <v>0.73280308965517238</v>
      </c>
      <c r="CY44" s="39">
        <f t="shared" ca="1" si="35"/>
        <v>1.4656061793103448</v>
      </c>
      <c r="CZ44" s="39">
        <f t="shared" ca="1" si="35"/>
        <v>0</v>
      </c>
      <c r="DA44" s="39">
        <f t="shared" ca="1" si="35"/>
        <v>0</v>
      </c>
      <c r="DB44" s="39">
        <f t="shared" ca="1" si="35"/>
        <v>0</v>
      </c>
    </row>
    <row r="45" spans="10:106" x14ac:dyDescent="0.15">
      <c r="S45" s="39">
        <v>42</v>
      </c>
      <c r="T45" s="40">
        <f>引用信息!W64</f>
        <v>609.78130720859667</v>
      </c>
      <c r="U45" s="40">
        <f>引用信息!X64</f>
        <v>43.625595963817254</v>
      </c>
      <c r="V45" s="40">
        <f>引用信息!Y64</f>
        <v>17.302068965517243</v>
      </c>
      <c r="W45" s="40">
        <f>引用信息!Z64</f>
        <v>4.0955078620689669</v>
      </c>
      <c r="X45" s="40">
        <f>引用信息!AA64</f>
        <v>1.0575889655172415</v>
      </c>
      <c r="Y45" s="37">
        <f>IF(INT(求节点($J$4:$J$12,$I$4:$I$12,节奏总纲!AD45))&gt;$I$12,$I$12,INT(求节点($J$4:$J$12,$I$4:$I$12,节奏总纲!AD45)))</f>
        <v>5</v>
      </c>
      <c r="Z45" s="37">
        <f>IF(INT(求节点($J$4:$J$12,$I$4:$I$12,节奏总纲!AE45))&gt;$I$12,$I$12,INT(求节点($J$4:$J$12,$I$4:$I$12,节奏总纲!AE45)))</f>
        <v>6</v>
      </c>
      <c r="AA45" s="37">
        <f>IF(INT(求节点($J$4:$J$12,$I$4:$I$12,节奏总纲!AF45))&gt;$I$12,$I$12,INT(求节点($J$4:$J$12,$I$4:$I$12,节奏总纲!AF45)))</f>
        <v>6</v>
      </c>
      <c r="AB45" s="37">
        <f>IF(INT(求节点($J$4:$J$12,$I$4:$I$12,节奏总纲!AG45))&gt;$I$12,$I$12,INT(求节点($J$4:$J$12,$I$4:$I$12,节奏总纲!AG45)))</f>
        <v>6</v>
      </c>
      <c r="AC45" s="37">
        <f>IF(INT(求节点($J$4:$J$12,$I$4:$I$12,节奏总纲!AH45))&gt;$I$12,$I$12,INT(求节点($J$4:$J$12,$I$4:$I$12,节奏总纲!AH45)))</f>
        <v>7</v>
      </c>
      <c r="AD45" s="57">
        <f>('[2]功能-行军令'!F$7+'[2]功能-行军令'!F$14+24*60/'[2]功能-行军令'!$F$18)*'[2]功能-行军令'!$AJ$8/$J$30</f>
        <v>9.2000000000000011</v>
      </c>
      <c r="AE45" s="57">
        <f>('[2]功能-行军令'!G$7+'[2]功能-行军令'!G$14+24*60/'[2]功能-行军令'!$F$18)*'[2]功能-行军令'!$AJ$8/$J$30</f>
        <v>13.4</v>
      </c>
      <c r="AF45" s="57">
        <f>('[2]功能-行军令'!H$7+'[2]功能-行军令'!H$14+24*60/'[2]功能-行军令'!$F$18)*'[2]功能-行军令'!$AJ$8/$J$30</f>
        <v>18.2</v>
      </c>
      <c r="AG45" s="57">
        <f>('[2]功能-行军令'!I$7+'[2]功能-行军令'!I$14+24*60/'[2]功能-行军令'!$F$18)*'[2]功能-行军令'!$AJ$8/$J$30</f>
        <v>20.6</v>
      </c>
      <c r="AH45" s="57">
        <f>('[2]功能-行军令'!J$7+'[2]功能-行军令'!J$14+24*60/'[2]功能-行军令'!$F$18)*'[2]功能-行军令'!$AJ$8/$J$30</f>
        <v>20.6</v>
      </c>
      <c r="AL45" s="39">
        <v>42</v>
      </c>
      <c r="AM45" s="28">
        <f t="shared" ca="1" si="30"/>
        <v>25.870880921761096</v>
      </c>
      <c r="AN45" s="28">
        <f t="shared" ca="1" si="30"/>
        <v>50.903733147075663</v>
      </c>
      <c r="AO45" s="28">
        <f t="shared" ca="1" si="30"/>
        <v>101.78931101690995</v>
      </c>
      <c r="AP45" s="28">
        <f t="shared" ca="1" si="30"/>
        <v>203.5786220338199</v>
      </c>
      <c r="AQ45" s="28">
        <f t="shared" ca="1" si="30"/>
        <v>407.15724406763979</v>
      </c>
      <c r="AR45" s="28">
        <f t="shared" ca="1" si="30"/>
        <v>66.31608462606755</v>
      </c>
      <c r="AS45" s="28">
        <f t="shared" ca="1" si="30"/>
        <v>1.4524221793103453</v>
      </c>
      <c r="AT45" s="28">
        <f t="shared" ca="1" si="30"/>
        <v>0</v>
      </c>
      <c r="AU45" s="28">
        <f t="shared" ca="1" si="30"/>
        <v>0</v>
      </c>
      <c r="AV45" s="28">
        <f t="shared" ca="1" si="30"/>
        <v>0</v>
      </c>
      <c r="AW45" s="28"/>
      <c r="AX45" s="28">
        <f t="shared" ca="1" si="7"/>
        <v>857.06829799258435</v>
      </c>
      <c r="AY45" s="28"/>
      <c r="BA45" s="28"/>
      <c r="BB45" s="28"/>
      <c r="BC45" s="28"/>
      <c r="BD45" s="39">
        <v>42</v>
      </c>
      <c r="BE45" s="39">
        <f t="shared" ca="1" si="31"/>
        <v>23.374950109662876</v>
      </c>
      <c r="BF45" s="39">
        <f t="shared" ca="1" si="31"/>
        <v>46.749900219325752</v>
      </c>
      <c r="BG45" s="39">
        <f t="shared" ca="1" si="31"/>
        <v>93.499800438651505</v>
      </c>
      <c r="BH45" s="39">
        <f t="shared" ca="1" si="31"/>
        <v>186.99960087730301</v>
      </c>
      <c r="BI45" s="39">
        <f t="shared" ca="1" si="31"/>
        <v>373.99920175460602</v>
      </c>
      <c r="BJ45" s="39">
        <f t="shared" ca="1" si="31"/>
        <v>0</v>
      </c>
      <c r="BK45" s="39">
        <f t="shared" ca="1" si="31"/>
        <v>0</v>
      </c>
      <c r="BL45" s="39">
        <f t="shared" ca="1" si="31"/>
        <v>0</v>
      </c>
      <c r="BM45" s="39">
        <f t="shared" ca="1" si="31"/>
        <v>0</v>
      </c>
      <c r="BN45" s="39">
        <f t="shared" ca="1" si="31"/>
        <v>0</v>
      </c>
      <c r="BO45" s="39">
        <f t="shared" ca="1" si="32"/>
        <v>1.461457464787878</v>
      </c>
      <c r="BP45" s="39">
        <f t="shared" ca="1" si="32"/>
        <v>2.43576244131313</v>
      </c>
      <c r="BQ45" s="39">
        <f t="shared" ca="1" si="32"/>
        <v>4.87152488262626</v>
      </c>
      <c r="BR45" s="39">
        <f t="shared" ca="1" si="32"/>
        <v>9.7430497652525201</v>
      </c>
      <c r="BS45" s="39">
        <f t="shared" ca="1" si="32"/>
        <v>19.48609953050504</v>
      </c>
      <c r="BT45" s="39">
        <f t="shared" ca="1" si="32"/>
        <v>38.97219906101008</v>
      </c>
      <c r="BU45" s="39">
        <f t="shared" ca="1" si="32"/>
        <v>0</v>
      </c>
      <c r="BV45" s="39">
        <f t="shared" ca="1" si="32"/>
        <v>0</v>
      </c>
      <c r="BW45" s="39">
        <f t="shared" ca="1" si="32"/>
        <v>0</v>
      </c>
      <c r="BX45" s="39">
        <f t="shared" ca="1" si="32"/>
        <v>0</v>
      </c>
      <c r="BY45" s="39">
        <f t="shared" ca="1" si="33"/>
        <v>0.78724413793103454</v>
      </c>
      <c r="BZ45" s="39">
        <f t="shared" ca="1" si="33"/>
        <v>1.3120735632183909</v>
      </c>
      <c r="CA45" s="39">
        <f t="shared" ca="1" si="33"/>
        <v>2.6241471264367817</v>
      </c>
      <c r="CB45" s="39">
        <f t="shared" ca="1" si="33"/>
        <v>5.2482942528735634</v>
      </c>
      <c r="CC45" s="39">
        <f t="shared" ca="1" si="33"/>
        <v>10.496588505747127</v>
      </c>
      <c r="CD45" s="39">
        <f t="shared" ca="1" si="33"/>
        <v>20.993177011494254</v>
      </c>
      <c r="CE45" s="39">
        <f t="shared" ca="1" si="33"/>
        <v>0</v>
      </c>
      <c r="CF45" s="39">
        <f t="shared" ca="1" si="33"/>
        <v>0</v>
      </c>
      <c r="CG45" s="39">
        <f t="shared" ca="1" si="33"/>
        <v>0</v>
      </c>
      <c r="CH45" s="39">
        <f t="shared" ca="1" si="33"/>
        <v>0</v>
      </c>
      <c r="CI45" s="39">
        <f t="shared" ca="1" si="34"/>
        <v>0.21091865489655182</v>
      </c>
      <c r="CJ45" s="39">
        <f t="shared" ca="1" si="34"/>
        <v>0.35153109149425305</v>
      </c>
      <c r="CK45" s="39">
        <f t="shared" ca="1" si="34"/>
        <v>0.70306218298850609</v>
      </c>
      <c r="CL45" s="39">
        <f t="shared" ca="1" si="34"/>
        <v>1.4061243659770122</v>
      </c>
      <c r="CM45" s="39">
        <f t="shared" ca="1" si="34"/>
        <v>2.8122487319540244</v>
      </c>
      <c r="CN45" s="39">
        <f t="shared" ca="1" si="34"/>
        <v>5.6244974639080487</v>
      </c>
      <c r="CO45" s="39">
        <f t="shared" ca="1" si="34"/>
        <v>0</v>
      </c>
      <c r="CP45" s="39">
        <f t="shared" ca="1" si="34"/>
        <v>0</v>
      </c>
      <c r="CQ45" s="39">
        <f t="shared" ca="1" si="34"/>
        <v>0</v>
      </c>
      <c r="CR45" s="39">
        <f t="shared" ca="1" si="34"/>
        <v>0</v>
      </c>
      <c r="CS45" s="39">
        <f t="shared" ca="1" si="35"/>
        <v>3.6310554482758627E-2</v>
      </c>
      <c r="CT45" s="39">
        <f t="shared" ca="1" si="35"/>
        <v>5.4465831724137936E-2</v>
      </c>
      <c r="CU45" s="39">
        <f t="shared" ca="1" si="35"/>
        <v>9.0776386206896584E-2</v>
      </c>
      <c r="CV45" s="39">
        <f t="shared" ca="1" si="35"/>
        <v>0.18155277241379317</v>
      </c>
      <c r="CW45" s="39">
        <f t="shared" ca="1" si="35"/>
        <v>0.36310554482758634</v>
      </c>
      <c r="CX45" s="39">
        <f t="shared" ca="1" si="35"/>
        <v>0.72621108965517267</v>
      </c>
      <c r="CY45" s="39">
        <f t="shared" ca="1" si="35"/>
        <v>1.4524221793103453</v>
      </c>
      <c r="CZ45" s="39">
        <f t="shared" ca="1" si="35"/>
        <v>0</v>
      </c>
      <c r="DA45" s="39">
        <f t="shared" ca="1" si="35"/>
        <v>0</v>
      </c>
      <c r="DB45" s="39">
        <f t="shared" ca="1" si="35"/>
        <v>0</v>
      </c>
    </row>
    <row r="46" spans="10:106" x14ac:dyDescent="0.15">
      <c r="S46" s="39">
        <v>43</v>
      </c>
      <c r="T46" s="40">
        <f>引用信息!W65</f>
        <v>600.43582166317071</v>
      </c>
      <c r="U46" s="40">
        <f>引用信息!X65</f>
        <v>42.950682060967239</v>
      </c>
      <c r="V46" s="40">
        <f>引用信息!Y65</f>
        <v>17.037241379310345</v>
      </c>
      <c r="W46" s="40">
        <f>引用信息!Z65</f>
        <v>4.0457059310344841</v>
      </c>
      <c r="X46" s="40">
        <f>引用信息!AA65</f>
        <v>1.047790344827586</v>
      </c>
      <c r="Y46" s="37">
        <f>IF(INT(求节点($J$4:$J$12,$I$4:$I$12,节奏总纲!AD46))&gt;$I$12,$I$12,INT(求节点($J$4:$J$12,$I$4:$I$12,节奏总纲!AD46)))</f>
        <v>5</v>
      </c>
      <c r="Z46" s="37">
        <f>IF(INT(求节点($J$4:$J$12,$I$4:$I$12,节奏总纲!AE46))&gt;$I$12,$I$12,INT(求节点($J$4:$J$12,$I$4:$I$12,节奏总纲!AE46)))</f>
        <v>6</v>
      </c>
      <c r="AA46" s="37">
        <f>IF(INT(求节点($J$4:$J$12,$I$4:$I$12,节奏总纲!AF46))&gt;$I$12,$I$12,INT(求节点($J$4:$J$12,$I$4:$I$12,节奏总纲!AF46)))</f>
        <v>6</v>
      </c>
      <c r="AB46" s="37">
        <f>IF(INT(求节点($J$4:$J$12,$I$4:$I$12,节奏总纲!AG46))&gt;$I$12,$I$12,INT(求节点($J$4:$J$12,$I$4:$I$12,节奏总纲!AG46)))</f>
        <v>6</v>
      </c>
      <c r="AC46" s="37">
        <f>IF(INT(求节点($J$4:$J$12,$I$4:$I$12,节奏总纲!AH46))&gt;$I$12,$I$12,INT(求节点($J$4:$J$12,$I$4:$I$12,节奏总纲!AH46)))</f>
        <v>7</v>
      </c>
      <c r="AD46" s="57">
        <f>('[2]功能-行军令'!F$7+'[2]功能-行军令'!F$14+24*60/'[2]功能-行军令'!$F$18)*'[2]功能-行军令'!$AJ$8/$J$30</f>
        <v>9.2000000000000011</v>
      </c>
      <c r="AE46" s="57">
        <f>('[2]功能-行军令'!G$7+'[2]功能-行军令'!G$14+24*60/'[2]功能-行军令'!$F$18)*'[2]功能-行军令'!$AJ$8/$J$30</f>
        <v>13.4</v>
      </c>
      <c r="AF46" s="57">
        <f>('[2]功能-行军令'!H$7+'[2]功能-行军令'!H$14+24*60/'[2]功能-行军令'!$F$18)*'[2]功能-行军令'!$AJ$8/$J$30</f>
        <v>18.2</v>
      </c>
      <c r="AG46" s="57">
        <f>('[2]功能-行军令'!I$7+'[2]功能-行军令'!I$14+24*60/'[2]功能-行军令'!$F$18)*'[2]功能-行军令'!$AJ$8/$J$30</f>
        <v>20.6</v>
      </c>
      <c r="AH46" s="57">
        <f>('[2]功能-行军令'!J$7+'[2]功能-行军令'!J$14+24*60/'[2]功能-行军令'!$F$18)*'[2]功能-行军令'!$AJ$8/$J$30</f>
        <v>20.6</v>
      </c>
      <c r="AL46" s="39">
        <v>43</v>
      </c>
      <c r="AM46" s="28">
        <f t="shared" ca="1" si="30"/>
        <v>25.475076819509926</v>
      </c>
      <c r="AN46" s="28">
        <f t="shared" ca="1" si="30"/>
        <v>50.124701175683875</v>
      </c>
      <c r="AO46" s="28">
        <f t="shared" ca="1" si="30"/>
        <v>100.23141528378154</v>
      </c>
      <c r="AP46" s="28">
        <f t="shared" ca="1" si="30"/>
        <v>200.46283056756309</v>
      </c>
      <c r="AQ46" s="28">
        <f t="shared" ca="1" si="30"/>
        <v>400.92566113512618</v>
      </c>
      <c r="AR46" s="28">
        <f t="shared" ca="1" si="30"/>
        <v>65.316714363429583</v>
      </c>
      <c r="AS46" s="28">
        <f t="shared" ca="1" si="30"/>
        <v>1.4389654068965516</v>
      </c>
      <c r="AT46" s="28">
        <f t="shared" ca="1" si="30"/>
        <v>0</v>
      </c>
      <c r="AU46" s="28">
        <f t="shared" ca="1" si="30"/>
        <v>0</v>
      </c>
      <c r="AV46" s="28">
        <f t="shared" ca="1" si="30"/>
        <v>0</v>
      </c>
      <c r="AW46" s="28"/>
      <c r="AX46" s="28">
        <f t="shared" ca="1" si="7"/>
        <v>843.9753647519907</v>
      </c>
      <c r="AY46" s="28"/>
      <c r="BA46" s="28"/>
      <c r="BB46" s="28"/>
      <c r="BC46" s="28"/>
      <c r="BD46" s="39">
        <v>43</v>
      </c>
      <c r="BE46" s="39">
        <f t="shared" ca="1" si="31"/>
        <v>23.016706497088212</v>
      </c>
      <c r="BF46" s="39">
        <f t="shared" ca="1" si="31"/>
        <v>46.033412994176423</v>
      </c>
      <c r="BG46" s="39">
        <f t="shared" ca="1" si="31"/>
        <v>92.066825988352846</v>
      </c>
      <c r="BH46" s="39">
        <f t="shared" ca="1" si="31"/>
        <v>184.13365197670569</v>
      </c>
      <c r="BI46" s="39">
        <f t="shared" ca="1" si="31"/>
        <v>368.26730395341139</v>
      </c>
      <c r="BJ46" s="39">
        <f t="shared" ca="1" si="31"/>
        <v>0</v>
      </c>
      <c r="BK46" s="39">
        <f t="shared" ca="1" si="31"/>
        <v>0</v>
      </c>
      <c r="BL46" s="39">
        <f t="shared" ca="1" si="31"/>
        <v>0</v>
      </c>
      <c r="BM46" s="39">
        <f t="shared" ca="1" si="31"/>
        <v>0</v>
      </c>
      <c r="BN46" s="39">
        <f t="shared" ca="1" si="31"/>
        <v>0</v>
      </c>
      <c r="BO46" s="39">
        <f t="shared" ca="1" si="32"/>
        <v>1.4388478490424026</v>
      </c>
      <c r="BP46" s="39">
        <f t="shared" ca="1" si="32"/>
        <v>2.3980797484040042</v>
      </c>
      <c r="BQ46" s="39">
        <f t="shared" ca="1" si="32"/>
        <v>4.7961594968080083</v>
      </c>
      <c r="BR46" s="39">
        <f t="shared" ca="1" si="32"/>
        <v>9.5923189936160167</v>
      </c>
      <c r="BS46" s="39">
        <f t="shared" ca="1" si="32"/>
        <v>19.184637987232033</v>
      </c>
      <c r="BT46" s="39">
        <f t="shared" ca="1" si="32"/>
        <v>38.369275974464067</v>
      </c>
      <c r="BU46" s="39">
        <f t="shared" ca="1" si="32"/>
        <v>0</v>
      </c>
      <c r="BV46" s="39">
        <f t="shared" ca="1" si="32"/>
        <v>0</v>
      </c>
      <c r="BW46" s="39">
        <f t="shared" ca="1" si="32"/>
        <v>0</v>
      </c>
      <c r="BX46" s="39">
        <f t="shared" ca="1" si="32"/>
        <v>0</v>
      </c>
      <c r="BY46" s="39">
        <f t="shared" ca="1" si="33"/>
        <v>0.77519448275862068</v>
      </c>
      <c r="BZ46" s="39">
        <f t="shared" ca="1" si="33"/>
        <v>1.2919908045977013</v>
      </c>
      <c r="CA46" s="39">
        <f t="shared" ca="1" si="33"/>
        <v>2.5839816091954027</v>
      </c>
      <c r="CB46" s="39">
        <f t="shared" ca="1" si="33"/>
        <v>5.1679632183908053</v>
      </c>
      <c r="CC46" s="39">
        <f t="shared" ca="1" si="33"/>
        <v>10.335926436781611</v>
      </c>
      <c r="CD46" s="39">
        <f t="shared" ca="1" si="33"/>
        <v>20.671852873563221</v>
      </c>
      <c r="CE46" s="39">
        <f t="shared" ca="1" si="33"/>
        <v>0</v>
      </c>
      <c r="CF46" s="39">
        <f t="shared" ca="1" si="33"/>
        <v>0</v>
      </c>
      <c r="CG46" s="39">
        <f t="shared" ca="1" si="33"/>
        <v>0</v>
      </c>
      <c r="CH46" s="39">
        <f t="shared" ca="1" si="33"/>
        <v>0</v>
      </c>
      <c r="CI46" s="39">
        <f t="shared" ca="1" si="34"/>
        <v>0.20835385544827592</v>
      </c>
      <c r="CJ46" s="39">
        <f t="shared" ca="1" si="34"/>
        <v>0.34725642574712662</v>
      </c>
      <c r="CK46" s="39">
        <f t="shared" ca="1" si="34"/>
        <v>0.69451285149425324</v>
      </c>
      <c r="CL46" s="39">
        <f t="shared" ca="1" si="34"/>
        <v>1.3890257029885065</v>
      </c>
      <c r="CM46" s="39">
        <f t="shared" ca="1" si="34"/>
        <v>2.7780514059770129</v>
      </c>
      <c r="CN46" s="39">
        <f t="shared" ca="1" si="34"/>
        <v>5.5561028119540259</v>
      </c>
      <c r="CO46" s="39">
        <f t="shared" ca="1" si="34"/>
        <v>0</v>
      </c>
      <c r="CP46" s="39">
        <f t="shared" ca="1" si="34"/>
        <v>0</v>
      </c>
      <c r="CQ46" s="39">
        <f t="shared" ca="1" si="34"/>
        <v>0</v>
      </c>
      <c r="CR46" s="39">
        <f t="shared" ca="1" si="34"/>
        <v>0</v>
      </c>
      <c r="CS46" s="39">
        <f t="shared" ca="1" si="35"/>
        <v>3.5974135172413789E-2</v>
      </c>
      <c r="CT46" s="39">
        <f t="shared" ca="1" si="35"/>
        <v>5.396120275862068E-2</v>
      </c>
      <c r="CU46" s="39">
        <f t="shared" ca="1" si="35"/>
        <v>8.9935337931034476E-2</v>
      </c>
      <c r="CV46" s="39">
        <f t="shared" ca="1" si="35"/>
        <v>0.17987067586206895</v>
      </c>
      <c r="CW46" s="39">
        <f t="shared" ca="1" si="35"/>
        <v>0.3597413517241379</v>
      </c>
      <c r="CX46" s="39">
        <f t="shared" ca="1" si="35"/>
        <v>0.71948270344827581</v>
      </c>
      <c r="CY46" s="39">
        <f t="shared" ca="1" si="35"/>
        <v>1.4389654068965516</v>
      </c>
      <c r="CZ46" s="39">
        <f t="shared" ca="1" si="35"/>
        <v>0</v>
      </c>
      <c r="DA46" s="39">
        <f t="shared" ca="1" si="35"/>
        <v>0</v>
      </c>
      <c r="DB46" s="39">
        <f t="shared" ca="1" si="35"/>
        <v>0</v>
      </c>
    </row>
    <row r="47" spans="10:106" x14ac:dyDescent="0.15">
      <c r="S47" s="39">
        <v>44</v>
      </c>
      <c r="T47" s="40">
        <f>引用信息!W66</f>
        <v>591.09071222728448</v>
      </c>
      <c r="U47" s="40">
        <f>引用信息!X66</f>
        <v>42.275991220991379</v>
      </c>
      <c r="V47" s="40">
        <f>引用信息!Y66</f>
        <v>16.77241379310345</v>
      </c>
      <c r="W47" s="40">
        <f>引用信息!Z66</f>
        <v>3.9955034482758638</v>
      </c>
      <c r="X47" s="40">
        <f>引用信息!AA66</f>
        <v>1.0377931034482759</v>
      </c>
      <c r="Y47" s="37">
        <f>IF(INT(求节点($J$4:$J$12,$I$4:$I$12,节奏总纲!AD47))&gt;$I$12,$I$12,INT(求节点($J$4:$J$12,$I$4:$I$12,节奏总纲!AD47)))</f>
        <v>5</v>
      </c>
      <c r="Z47" s="37">
        <f>IF(INT(求节点($J$4:$J$12,$I$4:$I$12,节奏总纲!AE47))&gt;$I$12,$I$12,INT(求节点($J$4:$J$12,$I$4:$I$12,节奏总纲!AE47)))</f>
        <v>6</v>
      </c>
      <c r="AA47" s="37">
        <f>IF(INT(求节点($J$4:$J$12,$I$4:$I$12,节奏总纲!AF47))&gt;$I$12,$I$12,INT(求节点($J$4:$J$12,$I$4:$I$12,节奏总纲!AF47)))</f>
        <v>6</v>
      </c>
      <c r="AB47" s="37">
        <f>IF(INT(求节点($J$4:$J$12,$I$4:$I$12,节奏总纲!AG47))&gt;$I$12,$I$12,INT(求节点($J$4:$J$12,$I$4:$I$12,节奏总纲!AG47)))</f>
        <v>6</v>
      </c>
      <c r="AC47" s="37">
        <f>IF(INT(求节点($J$4:$J$12,$I$4:$I$12,节奏总纲!AH47))&gt;$I$12,$I$12,INT(求节点($J$4:$J$12,$I$4:$I$12,节奏总纲!AH47)))</f>
        <v>7</v>
      </c>
      <c r="AD47" s="57">
        <f>('[2]功能-行军令'!F$7+'[2]功能-行军令'!F$14+24*60/'[2]功能-行军令'!$F$18)*'[2]功能-行军令'!$AJ$8/$J$30</f>
        <v>9.2000000000000011</v>
      </c>
      <c r="AE47" s="57">
        <f>('[2]功能-行军令'!G$7+'[2]功能-行军令'!G$14+24*60/'[2]功能-行军令'!$F$18)*'[2]功能-行军令'!$AJ$8/$J$30</f>
        <v>13.4</v>
      </c>
      <c r="AF47" s="57">
        <f>('[2]功能-行军令'!H$7+'[2]功能-行军令'!H$14+24*60/'[2]功能-行军令'!$F$18)*'[2]功能-行军令'!$AJ$8/$J$30</f>
        <v>18.2</v>
      </c>
      <c r="AG47" s="57">
        <f>('[2]功能-行军令'!I$7+'[2]功能-行军令'!I$14+24*60/'[2]功能-行军令'!$F$18)*'[2]功能-行军令'!$AJ$8/$J$30</f>
        <v>20.6</v>
      </c>
      <c r="AH47" s="57">
        <f>('[2]功能-行军令'!J$7+'[2]功能-行军令'!J$14+24*60/'[2]功能-行军令'!$F$18)*'[2]功能-行军令'!$AJ$8/$J$30</f>
        <v>20.6</v>
      </c>
      <c r="AL47" s="39">
        <v>44</v>
      </c>
      <c r="AM47" s="28">
        <f t="shared" ca="1" si="30"/>
        <v>25.079267159673257</v>
      </c>
      <c r="AN47" s="28">
        <f t="shared" ca="1" si="30"/>
        <v>49.345665884045452</v>
      </c>
      <c r="AO47" s="28">
        <f t="shared" ca="1" si="30"/>
        <v>98.67351631981505</v>
      </c>
      <c r="AP47" s="28">
        <f t="shared" ca="1" si="30"/>
        <v>197.3470326396301</v>
      </c>
      <c r="AQ47" s="28">
        <f t="shared" ca="1" si="30"/>
        <v>394.6940652792602</v>
      </c>
      <c r="AR47" s="28">
        <f t="shared" ca="1" si="30"/>
        <v>64.316856893051153</v>
      </c>
      <c r="AS47" s="28">
        <f t="shared" ca="1" si="30"/>
        <v>1.4252358620689656</v>
      </c>
      <c r="AT47" s="28">
        <f t="shared" ca="1" si="30"/>
        <v>0</v>
      </c>
      <c r="AU47" s="28">
        <f t="shared" ca="1" si="30"/>
        <v>0</v>
      </c>
      <c r="AV47" s="28">
        <f t="shared" ca="1" si="30"/>
        <v>0</v>
      </c>
      <c r="AW47" s="28"/>
      <c r="AX47" s="28">
        <f t="shared" ca="1" si="7"/>
        <v>830.88164003754412</v>
      </c>
      <c r="AY47" s="28"/>
      <c r="BA47" s="28"/>
      <c r="BB47" s="28"/>
      <c r="BC47" s="28"/>
      <c r="BD47" s="39">
        <v>44</v>
      </c>
      <c r="BE47" s="39">
        <f t="shared" ca="1" si="31"/>
        <v>22.65847730204591</v>
      </c>
      <c r="BF47" s="39">
        <f t="shared" ca="1" si="31"/>
        <v>45.316954604091819</v>
      </c>
      <c r="BG47" s="39">
        <f t="shared" ca="1" si="31"/>
        <v>90.633909208183638</v>
      </c>
      <c r="BH47" s="39">
        <f t="shared" ca="1" si="31"/>
        <v>181.26781841636728</v>
      </c>
      <c r="BI47" s="39">
        <f t="shared" ca="1" si="31"/>
        <v>362.53563683273455</v>
      </c>
      <c r="BJ47" s="39">
        <f t="shared" ca="1" si="31"/>
        <v>0</v>
      </c>
      <c r="BK47" s="39">
        <f t="shared" ca="1" si="31"/>
        <v>0</v>
      </c>
      <c r="BL47" s="39">
        <f t="shared" ca="1" si="31"/>
        <v>0</v>
      </c>
      <c r="BM47" s="39">
        <f t="shared" ca="1" si="31"/>
        <v>0</v>
      </c>
      <c r="BN47" s="39">
        <f t="shared" ca="1" si="31"/>
        <v>0</v>
      </c>
      <c r="BO47" s="39">
        <f t="shared" ca="1" si="32"/>
        <v>1.4162457059032112</v>
      </c>
      <c r="BP47" s="39">
        <f t="shared" ca="1" si="32"/>
        <v>2.3604095098386857</v>
      </c>
      <c r="BQ47" s="39">
        <f t="shared" ca="1" si="32"/>
        <v>4.7208190196773714</v>
      </c>
      <c r="BR47" s="39">
        <f t="shared" ca="1" si="32"/>
        <v>9.4416380393547428</v>
      </c>
      <c r="BS47" s="39">
        <f t="shared" ca="1" si="32"/>
        <v>18.883276078709486</v>
      </c>
      <c r="BT47" s="39">
        <f t="shared" ca="1" si="32"/>
        <v>37.766552157418971</v>
      </c>
      <c r="BU47" s="39">
        <f t="shared" ca="1" si="32"/>
        <v>0</v>
      </c>
      <c r="BV47" s="39">
        <f t="shared" ca="1" si="32"/>
        <v>0</v>
      </c>
      <c r="BW47" s="39">
        <f t="shared" ca="1" si="32"/>
        <v>0</v>
      </c>
      <c r="BX47" s="39">
        <f t="shared" ca="1" si="32"/>
        <v>0</v>
      </c>
      <c r="BY47" s="39">
        <f t="shared" ca="1" si="33"/>
        <v>0.76314482758620705</v>
      </c>
      <c r="BZ47" s="39">
        <f t="shared" ca="1" si="33"/>
        <v>1.2719080459770116</v>
      </c>
      <c r="CA47" s="39">
        <f t="shared" ca="1" si="33"/>
        <v>2.5438160919540231</v>
      </c>
      <c r="CB47" s="39">
        <f t="shared" ca="1" si="33"/>
        <v>5.0876321839080463</v>
      </c>
      <c r="CC47" s="39">
        <f t="shared" ca="1" si="33"/>
        <v>10.175264367816093</v>
      </c>
      <c r="CD47" s="39">
        <f t="shared" ca="1" si="33"/>
        <v>20.350528735632185</v>
      </c>
      <c r="CE47" s="39">
        <f t="shared" ca="1" si="33"/>
        <v>0</v>
      </c>
      <c r="CF47" s="39">
        <f t="shared" ca="1" si="33"/>
        <v>0</v>
      </c>
      <c r="CG47" s="39">
        <f t="shared" ca="1" si="33"/>
        <v>0</v>
      </c>
      <c r="CH47" s="39">
        <f t="shared" ca="1" si="33"/>
        <v>0</v>
      </c>
      <c r="CI47" s="39">
        <f t="shared" ca="1" si="34"/>
        <v>0.20576842758620698</v>
      </c>
      <c r="CJ47" s="39">
        <f t="shared" ca="1" si="34"/>
        <v>0.34294737931034502</v>
      </c>
      <c r="CK47" s="39">
        <f t="shared" ca="1" si="34"/>
        <v>0.68589475862069005</v>
      </c>
      <c r="CL47" s="39">
        <f t="shared" ca="1" si="34"/>
        <v>1.3717895172413801</v>
      </c>
      <c r="CM47" s="39">
        <f t="shared" ca="1" si="34"/>
        <v>2.7435790344827602</v>
      </c>
      <c r="CN47" s="39">
        <f t="shared" ca="1" si="34"/>
        <v>5.4871580689655204</v>
      </c>
      <c r="CO47" s="39">
        <f t="shared" ca="1" si="34"/>
        <v>0</v>
      </c>
      <c r="CP47" s="39">
        <f t="shared" ca="1" si="34"/>
        <v>0</v>
      </c>
      <c r="CQ47" s="39">
        <f t="shared" ca="1" si="34"/>
        <v>0</v>
      </c>
      <c r="CR47" s="39">
        <f t="shared" ca="1" si="34"/>
        <v>0</v>
      </c>
      <c r="CS47" s="39">
        <f t="shared" ca="1" si="35"/>
        <v>3.5630896551724141E-2</v>
      </c>
      <c r="CT47" s="39">
        <f t="shared" ca="1" si="35"/>
        <v>5.3446344827586208E-2</v>
      </c>
      <c r="CU47" s="39">
        <f t="shared" ca="1" si="35"/>
        <v>8.9077241379310348E-2</v>
      </c>
      <c r="CV47" s="39">
        <f t="shared" ca="1" si="35"/>
        <v>0.1781544827586207</v>
      </c>
      <c r="CW47" s="39">
        <f t="shared" ca="1" si="35"/>
        <v>0.35630896551724139</v>
      </c>
      <c r="CX47" s="39">
        <f t="shared" ca="1" si="35"/>
        <v>0.71261793103448279</v>
      </c>
      <c r="CY47" s="39">
        <f t="shared" ca="1" si="35"/>
        <v>1.4252358620689656</v>
      </c>
      <c r="CZ47" s="39">
        <f t="shared" ca="1" si="35"/>
        <v>0</v>
      </c>
      <c r="DA47" s="39">
        <f t="shared" ca="1" si="35"/>
        <v>0</v>
      </c>
      <c r="DB47" s="39">
        <f t="shared" ca="1" si="35"/>
        <v>0</v>
      </c>
    </row>
    <row r="48" spans="10:106" x14ac:dyDescent="0.15">
      <c r="S48" s="39">
        <v>45</v>
      </c>
      <c r="T48" s="40">
        <f>引用信息!W67</f>
        <v>581.74597890093787</v>
      </c>
      <c r="U48" s="40">
        <f>引用信息!X67</f>
        <v>41.601523443889654</v>
      </c>
      <c r="V48" s="40">
        <f>引用信息!Y67</f>
        <v>16.507586206896551</v>
      </c>
      <c r="W48" s="40">
        <f>引用信息!Z67</f>
        <v>3.9449004137931043</v>
      </c>
      <c r="X48" s="40">
        <f>引用信息!AA67</f>
        <v>1.0275972413793102</v>
      </c>
      <c r="Y48" s="37">
        <f>IF(INT(求节点($J$4:$J$12,$I$4:$I$12,节奏总纲!AD48))&gt;$I$12,$I$12,INT(求节点($J$4:$J$12,$I$4:$I$12,节奏总纲!AD48)))</f>
        <v>5</v>
      </c>
      <c r="Z48" s="37">
        <f>IF(INT(求节点($J$4:$J$12,$I$4:$I$12,节奏总纲!AE48))&gt;$I$12,$I$12,INT(求节点($J$4:$J$12,$I$4:$I$12,节奏总纲!AE48)))</f>
        <v>6</v>
      </c>
      <c r="AA48" s="37">
        <f>IF(INT(求节点($J$4:$J$12,$I$4:$I$12,节奏总纲!AF48))&gt;$I$12,$I$12,INT(求节点($J$4:$J$12,$I$4:$I$12,节奏总纲!AF48)))</f>
        <v>6</v>
      </c>
      <c r="AB48" s="37">
        <f>IF(INT(求节点($J$4:$J$12,$I$4:$I$12,节奏总纲!AG48))&gt;$I$12,$I$12,INT(求节点($J$4:$J$12,$I$4:$I$12,节奏总纲!AG48)))</f>
        <v>6</v>
      </c>
      <c r="AC48" s="37">
        <f>IF(INT(求节点($J$4:$J$12,$I$4:$I$12,节奏总纲!AH48))&gt;$I$12,$I$12,INT(求节点($J$4:$J$12,$I$4:$I$12,节奏总纲!AH48)))</f>
        <v>7</v>
      </c>
      <c r="AD48" s="57">
        <f>('[2]功能-行军令'!F$7+'[2]功能-行军令'!F$14+24*60/'[2]功能-行军令'!$F$18)*'[2]功能-行军令'!$AJ$8/$J$30</f>
        <v>9.2000000000000011</v>
      </c>
      <c r="AE48" s="57">
        <f>('[2]功能-行军令'!G$7+'[2]功能-行军令'!G$14+24*60/'[2]功能-行军令'!$F$18)*'[2]功能-行军令'!$AJ$8/$J$30</f>
        <v>13.4</v>
      </c>
      <c r="AF48" s="57">
        <f>('[2]功能-行军令'!H$7+'[2]功能-行军令'!H$14+24*60/'[2]功能-行军令'!$F$18)*'[2]功能-行军令'!$AJ$8/$J$30</f>
        <v>18.2</v>
      </c>
      <c r="AG48" s="57">
        <f>('[2]功能-行军令'!I$7+'[2]功能-行军令'!I$14+24*60/'[2]功能-行军令'!$F$18)*'[2]功能-行军令'!$AJ$8/$J$30</f>
        <v>20.6</v>
      </c>
      <c r="AH48" s="57">
        <f>('[2]功能-行军令'!J$7+'[2]功能-行军令'!J$14+24*60/'[2]功能-行军令'!$F$18)*'[2]功能-行军令'!$AJ$8/$J$30</f>
        <v>20.6</v>
      </c>
      <c r="AL48" s="39">
        <v>45</v>
      </c>
      <c r="AM48" s="28">
        <f t="shared" ca="1" si="30"/>
        <v>24.683451942251089</v>
      </c>
      <c r="AN48" s="28">
        <f t="shared" ca="1" si="30"/>
        <v>48.566627272160346</v>
      </c>
      <c r="AO48" s="28">
        <f t="shared" ca="1" si="30"/>
        <v>97.115614125010353</v>
      </c>
      <c r="AP48" s="28">
        <f t="shared" ca="1" si="30"/>
        <v>194.23122825002071</v>
      </c>
      <c r="AQ48" s="28">
        <f t="shared" ca="1" si="30"/>
        <v>388.46245650004141</v>
      </c>
      <c r="AR48" s="28">
        <f t="shared" ca="1" si="30"/>
        <v>63.316512214932224</v>
      </c>
      <c r="AS48" s="28">
        <f t="shared" ca="1" si="30"/>
        <v>1.4112335448275861</v>
      </c>
      <c r="AT48" s="28">
        <f t="shared" ca="1" si="30"/>
        <v>0</v>
      </c>
      <c r="AU48" s="28">
        <f t="shared" ca="1" si="30"/>
        <v>0</v>
      </c>
      <c r="AV48" s="28">
        <f t="shared" ca="1" si="30"/>
        <v>0</v>
      </c>
      <c r="AW48" s="28"/>
      <c r="AX48" s="28">
        <f t="shared" ca="1" si="7"/>
        <v>817.78712384924381</v>
      </c>
      <c r="AY48" s="28"/>
      <c r="BA48" s="28"/>
      <c r="BB48" s="28"/>
      <c r="BC48" s="28"/>
      <c r="BD48" s="39">
        <v>45</v>
      </c>
      <c r="BE48" s="39">
        <f t="shared" ca="1" si="31"/>
        <v>22.300262524535956</v>
      </c>
      <c r="BF48" s="39">
        <f t="shared" ca="1" si="31"/>
        <v>44.600525049071912</v>
      </c>
      <c r="BG48" s="39">
        <f t="shared" ca="1" si="31"/>
        <v>89.201050098143824</v>
      </c>
      <c r="BH48" s="39">
        <f t="shared" ca="1" si="31"/>
        <v>178.40210019628765</v>
      </c>
      <c r="BI48" s="39">
        <f t="shared" ca="1" si="31"/>
        <v>356.8042003925753</v>
      </c>
      <c r="BJ48" s="39">
        <f t="shared" ca="1" si="31"/>
        <v>0</v>
      </c>
      <c r="BK48" s="39">
        <f t="shared" ca="1" si="31"/>
        <v>0</v>
      </c>
      <c r="BL48" s="39">
        <f t="shared" ca="1" si="31"/>
        <v>0</v>
      </c>
      <c r="BM48" s="39">
        <f t="shared" ca="1" si="31"/>
        <v>0</v>
      </c>
      <c r="BN48" s="39">
        <f t="shared" ca="1" si="31"/>
        <v>0</v>
      </c>
      <c r="BO48" s="39">
        <f t="shared" ca="1" si="32"/>
        <v>1.3936510353703033</v>
      </c>
      <c r="BP48" s="39">
        <f t="shared" ca="1" si="32"/>
        <v>2.3227517256171724</v>
      </c>
      <c r="BQ48" s="39">
        <f t="shared" ca="1" si="32"/>
        <v>4.6455034512343447</v>
      </c>
      <c r="BR48" s="39">
        <f t="shared" ca="1" si="32"/>
        <v>9.2910069024686894</v>
      </c>
      <c r="BS48" s="39">
        <f t="shared" ca="1" si="32"/>
        <v>18.582013804937379</v>
      </c>
      <c r="BT48" s="39">
        <f t="shared" ca="1" si="32"/>
        <v>37.164027609874758</v>
      </c>
      <c r="BU48" s="39">
        <f t="shared" ca="1" si="32"/>
        <v>0</v>
      </c>
      <c r="BV48" s="39">
        <f t="shared" ca="1" si="32"/>
        <v>0</v>
      </c>
      <c r="BW48" s="39">
        <f t="shared" ca="1" si="32"/>
        <v>0</v>
      </c>
      <c r="BX48" s="39">
        <f t="shared" ca="1" si="32"/>
        <v>0</v>
      </c>
      <c r="BY48" s="39">
        <f t="shared" ca="1" si="33"/>
        <v>0.75109517241379298</v>
      </c>
      <c r="BZ48" s="39">
        <f t="shared" ca="1" si="33"/>
        <v>1.2518252873563218</v>
      </c>
      <c r="CA48" s="39">
        <f t="shared" ca="1" si="33"/>
        <v>2.5036505747126436</v>
      </c>
      <c r="CB48" s="39">
        <f t="shared" ca="1" si="33"/>
        <v>5.0073011494252873</v>
      </c>
      <c r="CC48" s="39">
        <f t="shared" ca="1" si="33"/>
        <v>10.014602298850575</v>
      </c>
      <c r="CD48" s="39">
        <f t="shared" ca="1" si="33"/>
        <v>20.029204597701149</v>
      </c>
      <c r="CE48" s="39">
        <f t="shared" ca="1" si="33"/>
        <v>0</v>
      </c>
      <c r="CF48" s="39">
        <f t="shared" ca="1" si="33"/>
        <v>0</v>
      </c>
      <c r="CG48" s="39">
        <f t="shared" ca="1" si="33"/>
        <v>0</v>
      </c>
      <c r="CH48" s="39">
        <f t="shared" ca="1" si="33"/>
        <v>0</v>
      </c>
      <c r="CI48" s="39">
        <f t="shared" ca="1" si="34"/>
        <v>0.20316237131034487</v>
      </c>
      <c r="CJ48" s="39">
        <f t="shared" ca="1" si="34"/>
        <v>0.33860395218390815</v>
      </c>
      <c r="CK48" s="39">
        <f t="shared" ca="1" si="34"/>
        <v>0.6772079043678163</v>
      </c>
      <c r="CL48" s="39">
        <f t="shared" ca="1" si="34"/>
        <v>1.3544158087356326</v>
      </c>
      <c r="CM48" s="39">
        <f t="shared" ca="1" si="34"/>
        <v>2.7088316174712652</v>
      </c>
      <c r="CN48" s="39">
        <f t="shared" ca="1" si="34"/>
        <v>5.4176632349425304</v>
      </c>
      <c r="CO48" s="39">
        <f t="shared" ca="1" si="34"/>
        <v>0</v>
      </c>
      <c r="CP48" s="39">
        <f t="shared" ca="1" si="34"/>
        <v>0</v>
      </c>
      <c r="CQ48" s="39">
        <f t="shared" ca="1" si="34"/>
        <v>0</v>
      </c>
      <c r="CR48" s="39">
        <f t="shared" ca="1" si="34"/>
        <v>0</v>
      </c>
      <c r="CS48" s="39">
        <f t="shared" ca="1" si="35"/>
        <v>3.5280838620689654E-2</v>
      </c>
      <c r="CT48" s="39">
        <f t="shared" ca="1" si="35"/>
        <v>5.2921257931034478E-2</v>
      </c>
      <c r="CU48" s="39">
        <f t="shared" ca="1" si="35"/>
        <v>8.8202096551724132E-2</v>
      </c>
      <c r="CV48" s="39">
        <f t="shared" ca="1" si="35"/>
        <v>0.17640419310344826</v>
      </c>
      <c r="CW48" s="39">
        <f t="shared" ca="1" si="35"/>
        <v>0.35280838620689653</v>
      </c>
      <c r="CX48" s="39">
        <f t="shared" ca="1" si="35"/>
        <v>0.70561677241379306</v>
      </c>
      <c r="CY48" s="39">
        <f t="shared" ca="1" si="35"/>
        <v>1.4112335448275861</v>
      </c>
      <c r="CZ48" s="39">
        <f t="shared" ca="1" si="35"/>
        <v>0</v>
      </c>
      <c r="DA48" s="39">
        <f t="shared" ca="1" si="35"/>
        <v>0</v>
      </c>
      <c r="DB48" s="39">
        <f t="shared" ca="1" si="35"/>
        <v>0</v>
      </c>
    </row>
    <row r="49" spans="19:106" x14ac:dyDescent="0.15">
      <c r="S49" s="39">
        <v>46</v>
      </c>
      <c r="T49" s="40">
        <f>引用信息!W68</f>
        <v>572.40162168413099</v>
      </c>
      <c r="U49" s="40">
        <f>引用信息!X68</f>
        <v>40.927278729662063</v>
      </c>
      <c r="V49" s="40">
        <f>引用信息!Y68</f>
        <v>16.242758620689656</v>
      </c>
      <c r="W49" s="40">
        <f>引用信息!Z68</f>
        <v>3.8938968275862083</v>
      </c>
      <c r="X49" s="40">
        <f>引用信息!AA68</f>
        <v>1.0172027586206895</v>
      </c>
      <c r="Y49" s="37">
        <f>IF(INT(求节点($J$4:$J$12,$I$4:$I$12,节奏总纲!AD49))&gt;$I$12,$I$12,INT(求节点($J$4:$J$12,$I$4:$I$12,节奏总纲!AD49)))</f>
        <v>5</v>
      </c>
      <c r="Z49" s="37">
        <f>IF(INT(求节点($J$4:$J$12,$I$4:$I$12,节奏总纲!AE49))&gt;$I$12,$I$12,INT(求节点($J$4:$J$12,$I$4:$I$12,节奏总纲!AE49)))</f>
        <v>6</v>
      </c>
      <c r="AA49" s="37">
        <f>IF(INT(求节点($J$4:$J$12,$I$4:$I$12,节奏总纲!AF49))&gt;$I$12,$I$12,INT(求节点($J$4:$J$12,$I$4:$I$12,节奏总纲!AF49)))</f>
        <v>6</v>
      </c>
      <c r="AB49" s="37">
        <f>IF(INT(求节点($J$4:$J$12,$I$4:$I$12,节奏总纲!AG49))&gt;$I$12,$I$12,INT(求节点($J$4:$J$12,$I$4:$I$12,节奏总纲!AG49)))</f>
        <v>6</v>
      </c>
      <c r="AC49" s="37">
        <f>IF(INT(求节点($J$4:$J$12,$I$4:$I$12,节奏总纲!AH49))&gt;$I$12,$I$12,INT(求节点($J$4:$J$12,$I$4:$I$12,节奏总纲!AH49)))</f>
        <v>7</v>
      </c>
      <c r="AD49" s="57">
        <f>('[2]功能-行军令'!F$7+'[2]功能-行军令'!F$14+24*60/'[2]功能-行军令'!$F$18)*'[2]功能-行军令'!$AJ$8/$J$30</f>
        <v>9.2000000000000011</v>
      </c>
      <c r="AE49" s="57">
        <f>('[2]功能-行军令'!G$7+'[2]功能-行军令'!G$14+24*60/'[2]功能-行军令'!$F$18)*'[2]功能-行军令'!$AJ$8/$J$30</f>
        <v>13.4</v>
      </c>
      <c r="AF49" s="57">
        <f>('[2]功能-行军令'!H$7+'[2]功能-行军令'!H$14+24*60/'[2]功能-行军令'!$F$18)*'[2]功能-行军令'!$AJ$8/$J$30</f>
        <v>18.2</v>
      </c>
      <c r="AG49" s="57">
        <f>('[2]功能-行军令'!I$7+'[2]功能-行军令'!I$14+24*60/'[2]功能-行军令'!$F$18)*'[2]功能-行军令'!$AJ$8/$J$30</f>
        <v>20.6</v>
      </c>
      <c r="AH49" s="57">
        <f>('[2]功能-行军令'!J$7+'[2]功能-行军令'!J$14+24*60/'[2]功能-行军令'!$F$18)*'[2]功能-行军令'!$AJ$8/$J$30</f>
        <v>20.6</v>
      </c>
      <c r="AL49" s="39">
        <v>46</v>
      </c>
      <c r="AM49" s="28">
        <f t="shared" ca="1" si="30"/>
        <v>24.287631167243411</v>
      </c>
      <c r="AN49" s="28">
        <f t="shared" ca="1" si="30"/>
        <v>47.787585340028592</v>
      </c>
      <c r="AO49" s="28">
        <f t="shared" ca="1" si="30"/>
        <v>95.557708699367524</v>
      </c>
      <c r="AP49" s="28">
        <f t="shared" ca="1" si="30"/>
        <v>191.11541739873505</v>
      </c>
      <c r="AQ49" s="28">
        <f t="shared" ca="1" si="30"/>
        <v>382.2308347974701</v>
      </c>
      <c r="AR49" s="28">
        <f t="shared" ca="1" si="30"/>
        <v>62.315680329072833</v>
      </c>
      <c r="AS49" s="28">
        <f t="shared" ca="1" si="30"/>
        <v>1.3969584551724139</v>
      </c>
      <c r="AT49" s="28">
        <f t="shared" ca="1" si="30"/>
        <v>0</v>
      </c>
      <c r="AU49" s="28">
        <f t="shared" ca="1" si="30"/>
        <v>0</v>
      </c>
      <c r="AV49" s="28">
        <f t="shared" ca="1" si="30"/>
        <v>0</v>
      </c>
      <c r="AW49" s="28"/>
      <c r="AX49" s="28">
        <f t="shared" ca="1" si="7"/>
        <v>804.69181618709001</v>
      </c>
      <c r="AY49" s="28"/>
      <c r="BA49" s="28"/>
      <c r="BB49" s="28"/>
      <c r="BC49" s="28"/>
      <c r="BD49" s="39">
        <v>46</v>
      </c>
      <c r="BE49" s="39">
        <f t="shared" ca="1" si="31"/>
        <v>21.942062164558354</v>
      </c>
      <c r="BF49" s="39">
        <f t="shared" ca="1" si="31"/>
        <v>43.884124329116709</v>
      </c>
      <c r="BG49" s="39">
        <f t="shared" ca="1" si="31"/>
        <v>87.768248658233418</v>
      </c>
      <c r="BH49" s="39">
        <f t="shared" ca="1" si="31"/>
        <v>175.53649731646684</v>
      </c>
      <c r="BI49" s="39">
        <f t="shared" ca="1" si="31"/>
        <v>351.07299463293367</v>
      </c>
      <c r="BJ49" s="39">
        <f t="shared" ca="1" si="31"/>
        <v>0</v>
      </c>
      <c r="BK49" s="39">
        <f t="shared" ca="1" si="31"/>
        <v>0</v>
      </c>
      <c r="BL49" s="39">
        <f t="shared" ca="1" si="31"/>
        <v>0</v>
      </c>
      <c r="BM49" s="39">
        <f t="shared" ca="1" si="31"/>
        <v>0</v>
      </c>
      <c r="BN49" s="39">
        <f t="shared" ca="1" si="31"/>
        <v>0</v>
      </c>
      <c r="BO49" s="39">
        <f t="shared" ca="1" si="32"/>
        <v>1.3710638374436792</v>
      </c>
      <c r="BP49" s="39">
        <f t="shared" ca="1" si="32"/>
        <v>2.2851063957394655</v>
      </c>
      <c r="BQ49" s="39">
        <f t="shared" ca="1" si="32"/>
        <v>4.570212791478931</v>
      </c>
      <c r="BR49" s="39">
        <f t="shared" ca="1" si="32"/>
        <v>9.140425582957862</v>
      </c>
      <c r="BS49" s="39">
        <f t="shared" ca="1" si="32"/>
        <v>18.280851165915724</v>
      </c>
      <c r="BT49" s="39">
        <f t="shared" ca="1" si="32"/>
        <v>36.561702331831448</v>
      </c>
      <c r="BU49" s="39">
        <f t="shared" ca="1" si="32"/>
        <v>0</v>
      </c>
      <c r="BV49" s="39">
        <f t="shared" ca="1" si="32"/>
        <v>0</v>
      </c>
      <c r="BW49" s="39">
        <f t="shared" ca="1" si="32"/>
        <v>0</v>
      </c>
      <c r="BX49" s="39">
        <f t="shared" ca="1" si="32"/>
        <v>0</v>
      </c>
      <c r="BY49" s="39">
        <f t="shared" ca="1" si="33"/>
        <v>0.73904551724137935</v>
      </c>
      <c r="BZ49" s="39">
        <f t="shared" ca="1" si="33"/>
        <v>1.2317425287356323</v>
      </c>
      <c r="CA49" s="39">
        <f t="shared" ca="1" si="33"/>
        <v>2.4634850574712646</v>
      </c>
      <c r="CB49" s="39">
        <f t="shared" ca="1" si="33"/>
        <v>4.9269701149425291</v>
      </c>
      <c r="CC49" s="39">
        <f t="shared" ca="1" si="33"/>
        <v>9.8539402298850582</v>
      </c>
      <c r="CD49" s="39">
        <f t="shared" ca="1" si="33"/>
        <v>19.707880459770116</v>
      </c>
      <c r="CE49" s="39">
        <f t="shared" ca="1" si="33"/>
        <v>0</v>
      </c>
      <c r="CF49" s="39">
        <f t="shared" ca="1" si="33"/>
        <v>0</v>
      </c>
      <c r="CG49" s="39">
        <f t="shared" ca="1" si="33"/>
        <v>0</v>
      </c>
      <c r="CH49" s="39">
        <f t="shared" ca="1" si="33"/>
        <v>0</v>
      </c>
      <c r="CI49" s="39">
        <f t="shared" ca="1" si="34"/>
        <v>0.20053568662068974</v>
      </c>
      <c r="CJ49" s="39">
        <f t="shared" ca="1" si="34"/>
        <v>0.33422614436781628</v>
      </c>
      <c r="CK49" s="39">
        <f t="shared" ca="1" si="34"/>
        <v>0.66845228873563256</v>
      </c>
      <c r="CL49" s="39">
        <f t="shared" ca="1" si="34"/>
        <v>1.3369045774712651</v>
      </c>
      <c r="CM49" s="39">
        <f t="shared" ca="1" si="34"/>
        <v>2.6738091549425302</v>
      </c>
      <c r="CN49" s="39">
        <f t="shared" ca="1" si="34"/>
        <v>5.3476183098850605</v>
      </c>
      <c r="CO49" s="39">
        <f t="shared" ca="1" si="34"/>
        <v>0</v>
      </c>
      <c r="CP49" s="39">
        <f t="shared" ca="1" si="34"/>
        <v>0</v>
      </c>
      <c r="CQ49" s="39">
        <f t="shared" ca="1" si="34"/>
        <v>0</v>
      </c>
      <c r="CR49" s="39">
        <f t="shared" ca="1" si="34"/>
        <v>0</v>
      </c>
      <c r="CS49" s="39">
        <f t="shared" ca="1" si="35"/>
        <v>3.4923961379310343E-2</v>
      </c>
      <c r="CT49" s="39">
        <f t="shared" ca="1" si="35"/>
        <v>5.2385942068965512E-2</v>
      </c>
      <c r="CU49" s="39">
        <f t="shared" ca="1" si="35"/>
        <v>8.7309903448275869E-2</v>
      </c>
      <c r="CV49" s="39">
        <f t="shared" ca="1" si="35"/>
        <v>0.17461980689655174</v>
      </c>
      <c r="CW49" s="39">
        <f t="shared" ca="1" si="35"/>
        <v>0.34923961379310348</v>
      </c>
      <c r="CX49" s="39">
        <f t="shared" ca="1" si="35"/>
        <v>0.69847922758620695</v>
      </c>
      <c r="CY49" s="39">
        <f t="shared" ca="1" si="35"/>
        <v>1.3969584551724139</v>
      </c>
      <c r="CZ49" s="39">
        <f t="shared" ca="1" si="35"/>
        <v>0</v>
      </c>
      <c r="DA49" s="39">
        <f t="shared" ca="1" si="35"/>
        <v>0</v>
      </c>
      <c r="DB49" s="39">
        <f t="shared" ca="1" si="35"/>
        <v>0</v>
      </c>
    </row>
    <row r="50" spans="19:106" x14ac:dyDescent="0.15">
      <c r="S50" s="39">
        <v>47</v>
      </c>
      <c r="T50" s="40">
        <f>引用信息!W69</f>
        <v>563.05764057686372</v>
      </c>
      <c r="U50" s="40">
        <f>引用信息!X69</f>
        <v>40.253257078308614</v>
      </c>
      <c r="V50" s="40">
        <f>引用信息!Y69</f>
        <v>15.977931034482758</v>
      </c>
      <c r="W50" s="40">
        <f>引用信息!Z69</f>
        <v>3.842492689655173</v>
      </c>
      <c r="X50" s="40">
        <f>引用信息!AA69</f>
        <v>1.0066096551724135</v>
      </c>
      <c r="Y50" s="37">
        <f>IF(INT(求节点($J$4:$J$12,$I$4:$I$12,节奏总纲!AD50))&gt;$I$12,$I$12,INT(求节点($J$4:$J$12,$I$4:$I$12,节奏总纲!AD50)))</f>
        <v>5</v>
      </c>
      <c r="Z50" s="37">
        <f>IF(INT(求节点($J$4:$J$12,$I$4:$I$12,节奏总纲!AE50))&gt;$I$12,$I$12,INT(求节点($J$4:$J$12,$I$4:$I$12,节奏总纲!AE50)))</f>
        <v>6</v>
      </c>
      <c r="AA50" s="37">
        <f>IF(INT(求节点($J$4:$J$12,$I$4:$I$12,节奏总纲!AF50))&gt;$I$12,$I$12,INT(求节点($J$4:$J$12,$I$4:$I$12,节奏总纲!AF50)))</f>
        <v>6</v>
      </c>
      <c r="AB50" s="37">
        <f>IF(INT(求节点($J$4:$J$12,$I$4:$I$12,节奏总纲!AG50))&gt;$I$12,$I$12,INT(求节点($J$4:$J$12,$I$4:$I$12,节奏总纲!AG50)))</f>
        <v>7</v>
      </c>
      <c r="AC50" s="37">
        <f>IF(INT(求节点($J$4:$J$12,$I$4:$I$12,节奏总纲!AH50))&gt;$I$12,$I$12,INT(求节点($J$4:$J$12,$I$4:$I$12,节奏总纲!AH50)))</f>
        <v>7</v>
      </c>
      <c r="AD50" s="57">
        <f>('[2]功能-行军令'!F$7+'[2]功能-行军令'!F$14+24*60/'[2]功能-行军令'!$F$18)*'[2]功能-行军令'!$AJ$8/$J$30</f>
        <v>9.2000000000000011</v>
      </c>
      <c r="AE50" s="57">
        <f>('[2]功能-行军令'!G$7+'[2]功能-行军令'!G$14+24*60/'[2]功能-行军令'!$F$18)*'[2]功能-行军令'!$AJ$8/$J$30</f>
        <v>13.4</v>
      </c>
      <c r="AF50" s="57">
        <f>('[2]功能-行军令'!H$7+'[2]功能-行军令'!H$14+24*60/'[2]功能-行军令'!$F$18)*'[2]功能-行军令'!$AJ$8/$J$30</f>
        <v>18.2</v>
      </c>
      <c r="AG50" s="57">
        <f>('[2]功能-行军令'!I$7+'[2]功能-行军令'!I$14+24*60/'[2]功能-行军令'!$F$18)*'[2]功能-行军令'!$AJ$8/$J$30</f>
        <v>20.6</v>
      </c>
      <c r="AH50" s="57">
        <f>('[2]功能-行军令'!J$7+'[2]功能-行军令'!J$14+24*60/'[2]功能-行军令'!$F$18)*'[2]功能-行军令'!$AJ$8/$J$30</f>
        <v>20.6</v>
      </c>
      <c r="AL50" s="39">
        <v>47</v>
      </c>
      <c r="AM50" s="28">
        <f t="shared" ca="1" si="30"/>
        <v>23.825842043477831</v>
      </c>
      <c r="AN50" s="28">
        <f t="shared" ca="1" si="30"/>
        <v>46.876614505305362</v>
      </c>
      <c r="AO50" s="28">
        <f t="shared" ca="1" si="30"/>
        <v>93.669986087024512</v>
      </c>
      <c r="AP50" s="28">
        <f t="shared" ca="1" si="30"/>
        <v>187.33997217404902</v>
      </c>
      <c r="AQ50" s="28">
        <f t="shared" ca="1" si="30"/>
        <v>374.67994434809805</v>
      </c>
      <c r="AR50" s="28">
        <f t="shared" ca="1" si="30"/>
        <v>58.675849588576391</v>
      </c>
      <c r="AS50" s="28">
        <f t="shared" ca="1" si="30"/>
        <v>6.6594338868965526</v>
      </c>
      <c r="AT50" s="28">
        <f t="shared" ca="1" si="30"/>
        <v>0</v>
      </c>
      <c r="AU50" s="28">
        <f t="shared" ca="1" si="30"/>
        <v>0</v>
      </c>
      <c r="AV50" s="28">
        <f t="shared" ca="1" si="30"/>
        <v>0</v>
      </c>
      <c r="AW50" s="28"/>
      <c r="AX50" s="28">
        <f t="shared" ca="1" si="7"/>
        <v>791.72764263342776</v>
      </c>
      <c r="AY50" s="28"/>
      <c r="BA50" s="28"/>
      <c r="BB50" s="28"/>
      <c r="BC50" s="28"/>
      <c r="BD50" s="39">
        <v>47</v>
      </c>
      <c r="BE50" s="39">
        <f t="shared" ca="1" si="31"/>
        <v>21.583876222113116</v>
      </c>
      <c r="BF50" s="39">
        <f t="shared" ca="1" si="31"/>
        <v>43.167752444226231</v>
      </c>
      <c r="BG50" s="39">
        <f t="shared" ca="1" si="31"/>
        <v>86.335504888452462</v>
      </c>
      <c r="BH50" s="39">
        <f t="shared" ca="1" si="31"/>
        <v>172.67100977690492</v>
      </c>
      <c r="BI50" s="39">
        <f t="shared" ca="1" si="31"/>
        <v>345.34201955380985</v>
      </c>
      <c r="BJ50" s="39">
        <f t="shared" ca="1" si="31"/>
        <v>0</v>
      </c>
      <c r="BK50" s="39">
        <f t="shared" ca="1" si="31"/>
        <v>0</v>
      </c>
      <c r="BL50" s="39">
        <f t="shared" ca="1" si="31"/>
        <v>0</v>
      </c>
      <c r="BM50" s="39">
        <f t="shared" ca="1" si="31"/>
        <v>0</v>
      </c>
      <c r="BN50" s="39">
        <f t="shared" ca="1" si="31"/>
        <v>0</v>
      </c>
      <c r="BO50" s="39">
        <f t="shared" ca="1" si="32"/>
        <v>1.3484841121233384</v>
      </c>
      <c r="BP50" s="39">
        <f t="shared" ca="1" si="32"/>
        <v>2.2474735202055647</v>
      </c>
      <c r="BQ50" s="39">
        <f t="shared" ca="1" si="32"/>
        <v>4.4949470404111294</v>
      </c>
      <c r="BR50" s="39">
        <f t="shared" ca="1" si="32"/>
        <v>8.9898940808222587</v>
      </c>
      <c r="BS50" s="39">
        <f t="shared" ca="1" si="32"/>
        <v>17.979788161644517</v>
      </c>
      <c r="BT50" s="39">
        <f t="shared" ca="1" si="32"/>
        <v>35.959576323289035</v>
      </c>
      <c r="BU50" s="39">
        <f t="shared" ca="1" si="32"/>
        <v>0</v>
      </c>
      <c r="BV50" s="39">
        <f t="shared" ca="1" si="32"/>
        <v>0</v>
      </c>
      <c r="BW50" s="39">
        <f t="shared" ca="1" si="32"/>
        <v>0</v>
      </c>
      <c r="BX50" s="39">
        <f t="shared" ca="1" si="32"/>
        <v>0</v>
      </c>
      <c r="BY50" s="39">
        <f t="shared" ca="1" si="33"/>
        <v>0.72699586206896549</v>
      </c>
      <c r="BZ50" s="39">
        <f t="shared" ca="1" si="33"/>
        <v>1.2116597701149425</v>
      </c>
      <c r="CA50" s="39">
        <f t="shared" ca="1" si="33"/>
        <v>2.423319540229885</v>
      </c>
      <c r="CB50" s="39">
        <f t="shared" ca="1" si="33"/>
        <v>4.8466390804597701</v>
      </c>
      <c r="CC50" s="39">
        <f t="shared" ca="1" si="33"/>
        <v>9.6932781609195402</v>
      </c>
      <c r="CD50" s="39">
        <f t="shared" ca="1" si="33"/>
        <v>19.38655632183908</v>
      </c>
      <c r="CE50" s="39">
        <f t="shared" ca="1" si="33"/>
        <v>0</v>
      </c>
      <c r="CF50" s="39">
        <f t="shared" ca="1" si="33"/>
        <v>0</v>
      </c>
      <c r="CG50" s="39">
        <f t="shared" ca="1" si="33"/>
        <v>0</v>
      </c>
      <c r="CH50" s="39">
        <f t="shared" ca="1" si="33"/>
        <v>0</v>
      </c>
      <c r="CI50" s="39">
        <f t="shared" ca="1" si="34"/>
        <v>0.13192558234482762</v>
      </c>
      <c r="CJ50" s="39">
        <f t="shared" ca="1" si="34"/>
        <v>0.19788837351724142</v>
      </c>
      <c r="CK50" s="39">
        <f t="shared" ca="1" si="34"/>
        <v>0.32981395586206902</v>
      </c>
      <c r="CL50" s="39">
        <f t="shared" ca="1" si="34"/>
        <v>0.65962791172413804</v>
      </c>
      <c r="CM50" s="39">
        <f t="shared" ca="1" si="34"/>
        <v>1.3192558234482761</v>
      </c>
      <c r="CN50" s="39">
        <f t="shared" ca="1" si="34"/>
        <v>2.6385116468965522</v>
      </c>
      <c r="CO50" s="39">
        <f t="shared" ca="1" si="34"/>
        <v>5.2770232937931043</v>
      </c>
      <c r="CP50" s="39">
        <f t="shared" ca="1" si="34"/>
        <v>0</v>
      </c>
      <c r="CQ50" s="39">
        <f t="shared" ca="1" si="34"/>
        <v>0</v>
      </c>
      <c r="CR50" s="39">
        <f t="shared" ca="1" si="34"/>
        <v>0</v>
      </c>
      <c r="CS50" s="39">
        <f t="shared" ca="1" si="35"/>
        <v>3.4560264827586201E-2</v>
      </c>
      <c r="CT50" s="39">
        <f t="shared" ca="1" si="35"/>
        <v>5.1840397241379295E-2</v>
      </c>
      <c r="CU50" s="39">
        <f t="shared" ca="1" si="35"/>
        <v>8.6400662068965503E-2</v>
      </c>
      <c r="CV50" s="39">
        <f t="shared" ca="1" si="35"/>
        <v>0.17280132413793101</v>
      </c>
      <c r="CW50" s="39">
        <f t="shared" ca="1" si="35"/>
        <v>0.34560264827586201</v>
      </c>
      <c r="CX50" s="39">
        <f t="shared" ca="1" si="35"/>
        <v>0.69120529655172402</v>
      </c>
      <c r="CY50" s="39">
        <f t="shared" ca="1" si="35"/>
        <v>1.382410593103448</v>
      </c>
      <c r="CZ50" s="39">
        <f t="shared" ca="1" si="35"/>
        <v>0</v>
      </c>
      <c r="DA50" s="39">
        <f t="shared" ca="1" si="35"/>
        <v>0</v>
      </c>
      <c r="DB50" s="39">
        <f t="shared" ca="1" si="35"/>
        <v>0</v>
      </c>
    </row>
    <row r="51" spans="19:106" x14ac:dyDescent="0.15">
      <c r="S51" s="39">
        <v>48</v>
      </c>
      <c r="T51" s="40">
        <f>引用信息!W70</f>
        <v>553.71403557913629</v>
      </c>
      <c r="U51" s="40">
        <f>引用信息!X70</f>
        <v>39.579458489829314</v>
      </c>
      <c r="V51" s="40">
        <f>引用信息!Y70</f>
        <v>15.713103448275865</v>
      </c>
      <c r="W51" s="40">
        <f>引用信息!Z70</f>
        <v>3.7906880000000016</v>
      </c>
      <c r="X51" s="40">
        <f>引用信息!AA70</f>
        <v>0.99581793103448268</v>
      </c>
      <c r="Y51" s="37">
        <f>IF(INT(求节点($J$4:$J$12,$I$4:$I$12,节奏总纲!AD51))&gt;$I$12,$I$12,INT(求节点($J$4:$J$12,$I$4:$I$12,节奏总纲!AD51)))</f>
        <v>6</v>
      </c>
      <c r="Z51" s="37">
        <f>IF(INT(求节点($J$4:$J$12,$I$4:$I$12,节奏总纲!AE51))&gt;$I$12,$I$12,INT(求节点($J$4:$J$12,$I$4:$I$12,节奏总纲!AE51)))</f>
        <v>6</v>
      </c>
      <c r="AA51" s="37">
        <f>IF(INT(求节点($J$4:$J$12,$I$4:$I$12,节奏总纲!AF51))&gt;$I$12,$I$12,INT(求节点($J$4:$J$12,$I$4:$I$12,节奏总纲!AF51)))</f>
        <v>6</v>
      </c>
      <c r="AB51" s="37">
        <f>IF(INT(求节点($J$4:$J$12,$I$4:$I$12,节奏总纲!AG51))&gt;$I$12,$I$12,INT(求节点($J$4:$J$12,$I$4:$I$12,节奏总纲!AG51)))</f>
        <v>7</v>
      </c>
      <c r="AC51" s="37">
        <f>IF(INT(求节点($J$4:$J$12,$I$4:$I$12,节奏总纲!AH51))&gt;$I$12,$I$12,INT(求节点($J$4:$J$12,$I$4:$I$12,节奏总纲!AH51)))</f>
        <v>7</v>
      </c>
      <c r="AD51" s="57">
        <f>('[2]功能-行军令'!F$7+'[2]功能-行军令'!F$14+24*60/'[2]功能-行军令'!$F$18)*'[2]功能-行军令'!$AJ$8/$J$30</f>
        <v>9.2000000000000011</v>
      </c>
      <c r="AE51" s="57">
        <f>('[2]功能-行军令'!G$7+'[2]功能-行军令'!G$14+24*60/'[2]功能-行军令'!$F$18)*'[2]功能-行军令'!$AJ$8/$J$30</f>
        <v>13.4</v>
      </c>
      <c r="AF51" s="57">
        <f>('[2]功能-行军令'!H$7+'[2]功能-行军令'!H$14+24*60/'[2]功能-行军令'!$F$18)*'[2]功能-行军令'!$AJ$8/$J$30</f>
        <v>18.2</v>
      </c>
      <c r="AG51" s="57">
        <f>('[2]功能-行军令'!I$7+'[2]功能-行军令'!I$14+24*60/'[2]功能-行军令'!$F$18)*'[2]功能-行军令'!$AJ$8/$J$30</f>
        <v>20.6</v>
      </c>
      <c r="AH51" s="57">
        <f>('[2]功能-行军令'!J$7+'[2]功能-行军令'!J$14+24*60/'[2]功能-行军令'!$F$18)*'[2]功能-行军令'!$AJ$8/$J$30</f>
        <v>20.6</v>
      </c>
      <c r="AL51" s="39">
        <v>48</v>
      </c>
      <c r="AM51" s="28">
        <f t="shared" ca="1" si="30"/>
        <v>14.940617588258156</v>
      </c>
      <c r="AN51" s="28">
        <f t="shared" ca="1" si="30"/>
        <v>24.873639863158225</v>
      </c>
      <c r="AO51" s="28">
        <f t="shared" ca="1" si="30"/>
        <v>49.665111374500363</v>
      </c>
      <c r="AP51" s="28">
        <f t="shared" ca="1" si="30"/>
        <v>99.330222749000725</v>
      </c>
      <c r="AQ51" s="28">
        <f t="shared" ca="1" si="30"/>
        <v>198.66044549800145</v>
      </c>
      <c r="AR51" s="28">
        <f t="shared" ca="1" si="30"/>
        <v>397.3208909960029</v>
      </c>
      <c r="AS51" s="28">
        <f t="shared" ca="1" si="30"/>
        <v>6.57346814528736</v>
      </c>
      <c r="AT51" s="28">
        <f t="shared" ca="1" si="30"/>
        <v>0</v>
      </c>
      <c r="AU51" s="28">
        <f t="shared" ca="1" si="30"/>
        <v>0</v>
      </c>
      <c r="AV51" s="28">
        <f t="shared" ca="1" si="30"/>
        <v>0</v>
      </c>
      <c r="AW51" s="28"/>
      <c r="AX51" s="28">
        <f t="shared" ca="1" si="7"/>
        <v>791.36439621420925</v>
      </c>
      <c r="AY51" s="28"/>
      <c r="BA51" s="28"/>
      <c r="BB51" s="28"/>
      <c r="BC51" s="28"/>
      <c r="BD51" s="39">
        <v>48</v>
      </c>
      <c r="BE51" s="39">
        <f t="shared" ca="1" si="31"/>
        <v>12.735422818320137</v>
      </c>
      <c r="BF51" s="39">
        <f t="shared" ca="1" si="31"/>
        <v>21.225704697200229</v>
      </c>
      <c r="BG51" s="39">
        <f t="shared" ca="1" si="31"/>
        <v>42.451409394400457</v>
      </c>
      <c r="BH51" s="39">
        <f t="shared" ca="1" si="31"/>
        <v>84.902818788800914</v>
      </c>
      <c r="BI51" s="39">
        <f t="shared" ca="1" si="31"/>
        <v>169.80563757760183</v>
      </c>
      <c r="BJ51" s="39">
        <f t="shared" ca="1" si="31"/>
        <v>339.61127515520366</v>
      </c>
      <c r="BK51" s="39">
        <f t="shared" ca="1" si="31"/>
        <v>0</v>
      </c>
      <c r="BL51" s="39">
        <f t="shared" ca="1" si="31"/>
        <v>0</v>
      </c>
      <c r="BM51" s="39">
        <f t="shared" ca="1" si="31"/>
        <v>0</v>
      </c>
      <c r="BN51" s="39">
        <f t="shared" ca="1" si="31"/>
        <v>0</v>
      </c>
      <c r="BO51" s="39">
        <f t="shared" ca="1" si="32"/>
        <v>1.325911859409282</v>
      </c>
      <c r="BP51" s="39">
        <f t="shared" ca="1" si="32"/>
        <v>2.2098530990154699</v>
      </c>
      <c r="BQ51" s="39">
        <f t="shared" ca="1" si="32"/>
        <v>4.4197061980309398</v>
      </c>
      <c r="BR51" s="39">
        <f t="shared" ca="1" si="32"/>
        <v>8.8394123960618796</v>
      </c>
      <c r="BS51" s="39">
        <f t="shared" ca="1" si="32"/>
        <v>17.678824792123759</v>
      </c>
      <c r="BT51" s="39">
        <f t="shared" ca="1" si="32"/>
        <v>35.357649584247518</v>
      </c>
      <c r="BU51" s="39">
        <f t="shared" ca="1" si="32"/>
        <v>0</v>
      </c>
      <c r="BV51" s="39">
        <f t="shared" ca="1" si="32"/>
        <v>0</v>
      </c>
      <c r="BW51" s="39">
        <f t="shared" ca="1" si="32"/>
        <v>0</v>
      </c>
      <c r="BX51" s="39">
        <f t="shared" ca="1" si="32"/>
        <v>0</v>
      </c>
      <c r="BY51" s="39">
        <f t="shared" ca="1" si="33"/>
        <v>0.71494620689655175</v>
      </c>
      <c r="BZ51" s="39">
        <f t="shared" ca="1" si="33"/>
        <v>1.191577011494253</v>
      </c>
      <c r="CA51" s="39">
        <f t="shared" ca="1" si="33"/>
        <v>2.383154022988506</v>
      </c>
      <c r="CB51" s="39">
        <f t="shared" ca="1" si="33"/>
        <v>4.766308045977012</v>
      </c>
      <c r="CC51" s="39">
        <f t="shared" ca="1" si="33"/>
        <v>9.5326160919540239</v>
      </c>
      <c r="CD51" s="39">
        <f t="shared" ca="1" si="33"/>
        <v>19.065232183908048</v>
      </c>
      <c r="CE51" s="39">
        <f t="shared" ca="1" si="33"/>
        <v>0</v>
      </c>
      <c r="CF51" s="39">
        <f t="shared" ca="1" si="33"/>
        <v>0</v>
      </c>
      <c r="CG51" s="39">
        <f t="shared" ca="1" si="33"/>
        <v>0</v>
      </c>
      <c r="CH51" s="39">
        <f t="shared" ca="1" si="33"/>
        <v>0</v>
      </c>
      <c r="CI51" s="39">
        <f t="shared" ca="1" si="34"/>
        <v>0.13014695466666673</v>
      </c>
      <c r="CJ51" s="39">
        <f t="shared" ca="1" si="34"/>
        <v>0.19522043200000008</v>
      </c>
      <c r="CK51" s="39">
        <f t="shared" ca="1" si="34"/>
        <v>0.32536738666666687</v>
      </c>
      <c r="CL51" s="39">
        <f t="shared" ca="1" si="34"/>
        <v>0.65073477333333374</v>
      </c>
      <c r="CM51" s="39">
        <f t="shared" ca="1" si="34"/>
        <v>1.3014695466666675</v>
      </c>
      <c r="CN51" s="39">
        <f t="shared" ca="1" si="34"/>
        <v>2.602939093333335</v>
      </c>
      <c r="CO51" s="39">
        <f t="shared" ca="1" si="34"/>
        <v>5.2058781866666699</v>
      </c>
      <c r="CP51" s="39">
        <f t="shared" ca="1" si="34"/>
        <v>0</v>
      </c>
      <c r="CQ51" s="39">
        <f t="shared" ca="1" si="34"/>
        <v>0</v>
      </c>
      <c r="CR51" s="39">
        <f t="shared" ca="1" si="34"/>
        <v>0</v>
      </c>
      <c r="CS51" s="39">
        <f t="shared" ca="1" si="35"/>
        <v>3.4189748965517242E-2</v>
      </c>
      <c r="CT51" s="39">
        <f t="shared" ca="1" si="35"/>
        <v>5.1284623448275862E-2</v>
      </c>
      <c r="CU51" s="39">
        <f t="shared" ca="1" si="35"/>
        <v>8.5474372413793118E-2</v>
      </c>
      <c r="CV51" s="39">
        <f t="shared" ca="1" si="35"/>
        <v>0.17094874482758624</v>
      </c>
      <c r="CW51" s="39">
        <f t="shared" ca="1" si="35"/>
        <v>0.34189748965517247</v>
      </c>
      <c r="CX51" s="39">
        <f t="shared" ca="1" si="35"/>
        <v>0.68379497931034494</v>
      </c>
      <c r="CY51" s="39">
        <f t="shared" ca="1" si="35"/>
        <v>1.3675899586206899</v>
      </c>
      <c r="CZ51" s="39">
        <f t="shared" ca="1" si="35"/>
        <v>0</v>
      </c>
      <c r="DA51" s="39">
        <f t="shared" ca="1" si="35"/>
        <v>0</v>
      </c>
      <c r="DB51" s="39">
        <f t="shared" ca="1" si="35"/>
        <v>0</v>
      </c>
    </row>
    <row r="52" spans="19:106" x14ac:dyDescent="0.15">
      <c r="S52" s="39">
        <v>49</v>
      </c>
      <c r="T52" s="40">
        <f>引用信息!W71</f>
        <v>544.37080669094826</v>
      </c>
      <c r="U52" s="40">
        <f>引用信息!X71</f>
        <v>38.905882964224141</v>
      </c>
      <c r="V52" s="40">
        <f>引用信息!Y71</f>
        <v>15.448275862068966</v>
      </c>
      <c r="W52" s="40">
        <f>引用信息!Z71</f>
        <v>3.7384827586206906</v>
      </c>
      <c r="X52" s="40">
        <f>引用信息!AA71</f>
        <v>0.98482758620689637</v>
      </c>
      <c r="Y52" s="37">
        <f>IF(INT(求节点($J$4:$J$12,$I$4:$I$12,节奏总纲!AD52))&gt;$I$12,$I$12,INT(求节点($J$4:$J$12,$I$4:$I$12,节奏总纲!AD52)))</f>
        <v>6</v>
      </c>
      <c r="Z52" s="37">
        <f>IF(INT(求节点($J$4:$J$12,$I$4:$I$12,节奏总纲!AE52))&gt;$I$12,$I$12,INT(求节点($J$4:$J$12,$I$4:$I$12,节奏总纲!AE52)))</f>
        <v>6</v>
      </c>
      <c r="AA52" s="37">
        <f>IF(INT(求节点($J$4:$J$12,$I$4:$I$12,节奏总纲!AF52))&gt;$I$12,$I$12,INT(求节点($J$4:$J$12,$I$4:$I$12,节奏总纲!AF52)))</f>
        <v>6</v>
      </c>
      <c r="AB52" s="37">
        <f>IF(INT(求节点($J$4:$J$12,$I$4:$I$12,节奏总纲!AG52))&gt;$I$12,$I$12,INT(求节点($J$4:$J$12,$I$4:$I$12,节奏总纲!AG52)))</f>
        <v>7</v>
      </c>
      <c r="AC52" s="37">
        <f>IF(INT(求节点($J$4:$J$12,$I$4:$I$12,节奏总纲!AH52))&gt;$I$12,$I$12,INT(求节点($J$4:$J$12,$I$4:$I$12,节奏总纲!AH52)))</f>
        <v>8</v>
      </c>
      <c r="AD52" s="57">
        <f>('[2]功能-行军令'!F$7+'[2]功能-行军令'!F$14+24*60/'[2]功能-行军令'!$F$18)*'[2]功能-行军令'!$AJ$8/$J$30</f>
        <v>9.2000000000000011</v>
      </c>
      <c r="AE52" s="57">
        <f>('[2]功能-行军令'!G$7+'[2]功能-行军令'!G$14+24*60/'[2]功能-行军令'!$F$18)*'[2]功能-行军令'!$AJ$8/$J$30</f>
        <v>13.4</v>
      </c>
      <c r="AF52" s="57">
        <f>('[2]功能-行军令'!H$7+'[2]功能-行军令'!H$14+24*60/'[2]功能-行军令'!$F$18)*'[2]功能-行军令'!$AJ$8/$J$30</f>
        <v>18.2</v>
      </c>
      <c r="AG52" s="57">
        <f>('[2]功能-行军令'!I$7+'[2]功能-行军令'!I$14+24*60/'[2]功能-行军令'!$F$18)*'[2]功能-行军令'!$AJ$8/$J$30</f>
        <v>20.6</v>
      </c>
      <c r="AH52" s="57">
        <f>('[2]功能-行军令'!J$7+'[2]功能-行军令'!J$14+24*60/'[2]功能-行军令'!$F$18)*'[2]功能-行军令'!$AJ$8/$J$30</f>
        <v>20.6</v>
      </c>
      <c r="AL52" s="39">
        <v>49</v>
      </c>
      <c r="AM52" s="28">
        <f t="shared" ref="AM52:AV67" ca="1" si="36">SUMIF($BE$3:$DB$3,AM$3,$BE52:$DB52)</f>
        <v>14.67203296652665</v>
      </c>
      <c r="AN52" s="28">
        <f t="shared" ca="1" si="36"/>
        <v>24.4376312507245</v>
      </c>
      <c r="AO52" s="28">
        <f t="shared" ca="1" si="36"/>
        <v>48.794179007196128</v>
      </c>
      <c r="AP52" s="28">
        <f t="shared" ca="1" si="36"/>
        <v>97.571451807495706</v>
      </c>
      <c r="AQ52" s="28">
        <f t="shared" ca="1" si="36"/>
        <v>195.14290361499141</v>
      </c>
      <c r="AR52" s="28">
        <f t="shared" ca="1" si="36"/>
        <v>390.28580722998282</v>
      </c>
      <c r="AS52" s="28">
        <f t="shared" ca="1" si="36"/>
        <v>5.8104312643678178</v>
      </c>
      <c r="AT52" s="28">
        <f t="shared" ca="1" si="36"/>
        <v>1.3524965517241379</v>
      </c>
      <c r="AU52" s="28">
        <f t="shared" ca="1" si="36"/>
        <v>0</v>
      </c>
      <c r="AV52" s="28">
        <f t="shared" ca="1" si="36"/>
        <v>0</v>
      </c>
      <c r="AW52" s="28"/>
      <c r="AX52" s="28">
        <f t="shared" ca="1" si="7"/>
        <v>778.0669336930091</v>
      </c>
      <c r="AY52" s="28"/>
      <c r="BA52" s="28"/>
      <c r="BB52" s="28"/>
      <c r="BC52" s="28"/>
      <c r="BD52" s="39">
        <v>49</v>
      </c>
      <c r="BE52" s="39">
        <f t="shared" ca="1" si="31"/>
        <v>12.520528553891809</v>
      </c>
      <c r="BF52" s="39">
        <f t="shared" ca="1" si="31"/>
        <v>20.867547589819686</v>
      </c>
      <c r="BG52" s="39">
        <f t="shared" ca="1" si="31"/>
        <v>41.735095179639373</v>
      </c>
      <c r="BH52" s="39">
        <f t="shared" ca="1" si="31"/>
        <v>83.470190359278746</v>
      </c>
      <c r="BI52" s="39">
        <f t="shared" ca="1" si="31"/>
        <v>166.94038071855749</v>
      </c>
      <c r="BJ52" s="39">
        <f t="shared" ca="1" si="31"/>
        <v>333.88076143711498</v>
      </c>
      <c r="BK52" s="39">
        <f t="shared" ca="1" si="31"/>
        <v>0</v>
      </c>
      <c r="BL52" s="39">
        <f t="shared" ca="1" si="31"/>
        <v>0</v>
      </c>
      <c r="BM52" s="39">
        <f t="shared" ca="1" si="31"/>
        <v>0</v>
      </c>
      <c r="BN52" s="39">
        <f t="shared" ca="1" si="31"/>
        <v>0</v>
      </c>
      <c r="BO52" s="39">
        <f t="shared" ca="1" si="32"/>
        <v>1.3033470793015087</v>
      </c>
      <c r="BP52" s="39">
        <f t="shared" ca="1" si="32"/>
        <v>2.1722451321691811</v>
      </c>
      <c r="BQ52" s="39">
        <f t="shared" ca="1" si="32"/>
        <v>4.3444902643383623</v>
      </c>
      <c r="BR52" s="39">
        <f t="shared" ca="1" si="32"/>
        <v>8.6889805286767245</v>
      </c>
      <c r="BS52" s="39">
        <f t="shared" ca="1" si="32"/>
        <v>17.377961057353449</v>
      </c>
      <c r="BT52" s="39">
        <f t="shared" ca="1" si="32"/>
        <v>34.755922114706898</v>
      </c>
      <c r="BU52" s="39">
        <f t="shared" ca="1" si="32"/>
        <v>0</v>
      </c>
      <c r="BV52" s="39">
        <f t="shared" ca="1" si="32"/>
        <v>0</v>
      </c>
      <c r="BW52" s="39">
        <f t="shared" ca="1" si="32"/>
        <v>0</v>
      </c>
      <c r="BX52" s="39">
        <f t="shared" ca="1" si="32"/>
        <v>0</v>
      </c>
      <c r="BY52" s="39">
        <f t="shared" ca="1" si="33"/>
        <v>0.7028965517241379</v>
      </c>
      <c r="BZ52" s="39">
        <f t="shared" ca="1" si="33"/>
        <v>1.1714942528735632</v>
      </c>
      <c r="CA52" s="39">
        <f t="shared" ca="1" si="33"/>
        <v>2.3429885057471265</v>
      </c>
      <c r="CB52" s="39">
        <f t="shared" ca="1" si="33"/>
        <v>4.6859770114942529</v>
      </c>
      <c r="CC52" s="39">
        <f t="shared" ca="1" si="33"/>
        <v>9.3719540229885059</v>
      </c>
      <c r="CD52" s="39">
        <f t="shared" ca="1" si="33"/>
        <v>18.743908045977012</v>
      </c>
      <c r="CE52" s="39">
        <f t="shared" ca="1" si="33"/>
        <v>0</v>
      </c>
      <c r="CF52" s="39">
        <f t="shared" ca="1" si="33"/>
        <v>0</v>
      </c>
      <c r="CG52" s="39">
        <f t="shared" ca="1" si="33"/>
        <v>0</v>
      </c>
      <c r="CH52" s="39">
        <f t="shared" ca="1" si="33"/>
        <v>0</v>
      </c>
      <c r="CI52" s="39">
        <f t="shared" ca="1" si="34"/>
        <v>0.12835457471264372</v>
      </c>
      <c r="CJ52" s="39">
        <f t="shared" ca="1" si="34"/>
        <v>0.19253186206896555</v>
      </c>
      <c r="CK52" s="39">
        <f t="shared" ca="1" si="34"/>
        <v>0.32088643678160933</v>
      </c>
      <c r="CL52" s="39">
        <f t="shared" ca="1" si="34"/>
        <v>0.64177287356321866</v>
      </c>
      <c r="CM52" s="39">
        <f t="shared" ca="1" si="34"/>
        <v>1.2835457471264373</v>
      </c>
      <c r="CN52" s="39">
        <f t="shared" ca="1" si="34"/>
        <v>2.5670914942528746</v>
      </c>
      <c r="CO52" s="39">
        <f t="shared" ca="1" si="34"/>
        <v>5.1341829885057493</v>
      </c>
      <c r="CP52" s="39">
        <f t="shared" ca="1" si="34"/>
        <v>0</v>
      </c>
      <c r="CQ52" s="39">
        <f t="shared" ca="1" si="34"/>
        <v>0</v>
      </c>
      <c r="CR52" s="39">
        <f t="shared" ca="1" si="34"/>
        <v>0</v>
      </c>
      <c r="CS52" s="39">
        <f t="shared" ca="1" si="35"/>
        <v>1.6906206896551722E-2</v>
      </c>
      <c r="CT52" s="39">
        <f t="shared" ca="1" si="35"/>
        <v>3.3812413793103444E-2</v>
      </c>
      <c r="CU52" s="39">
        <f t="shared" ca="1" si="35"/>
        <v>5.0718620689655165E-2</v>
      </c>
      <c r="CV52" s="39">
        <f t="shared" ca="1" si="35"/>
        <v>8.4531034482758616E-2</v>
      </c>
      <c r="CW52" s="39">
        <f t="shared" ca="1" si="35"/>
        <v>0.16906206896551723</v>
      </c>
      <c r="CX52" s="39">
        <f t="shared" ca="1" si="35"/>
        <v>0.33812413793103446</v>
      </c>
      <c r="CY52" s="39">
        <f t="shared" ca="1" si="35"/>
        <v>0.67624827586206893</v>
      </c>
      <c r="CZ52" s="39">
        <f t="shared" ca="1" si="35"/>
        <v>1.3524965517241379</v>
      </c>
      <c r="DA52" s="39">
        <f t="shared" ca="1" si="35"/>
        <v>0</v>
      </c>
      <c r="DB52" s="39">
        <f t="shared" ca="1" si="35"/>
        <v>0</v>
      </c>
    </row>
    <row r="53" spans="19:106" x14ac:dyDescent="0.15">
      <c r="S53" s="39">
        <v>50</v>
      </c>
      <c r="T53" s="40">
        <f>引用信息!W72</f>
        <v>535.02795391229995</v>
      </c>
      <c r="U53" s="40">
        <f>引用信息!X72</f>
        <v>38.232530501493102</v>
      </c>
      <c r="V53" s="40">
        <f>引用信息!Y72</f>
        <v>15.183448275862069</v>
      </c>
      <c r="W53" s="40">
        <f>引用信息!Z72</f>
        <v>3.6858769655172425</v>
      </c>
      <c r="X53" s="40">
        <f>引用信息!AA72</f>
        <v>0.97363862068965512</v>
      </c>
      <c r="Y53" s="37">
        <f>IF(INT(求节点($J$4:$J$12,$I$4:$I$12,节奏总纲!AD53))&gt;$I$12,$I$12,INT(求节点($J$4:$J$12,$I$4:$I$12,节奏总纲!AD53)))</f>
        <v>6</v>
      </c>
      <c r="Z53" s="37">
        <f>IF(INT(求节点($J$4:$J$12,$I$4:$I$12,节奏总纲!AE53))&gt;$I$12,$I$12,INT(求节点($J$4:$J$12,$I$4:$I$12,节奏总纲!AE53)))</f>
        <v>6</v>
      </c>
      <c r="AA53" s="37">
        <f>IF(INT(求节点($J$4:$J$12,$I$4:$I$12,节奏总纲!AF53))&gt;$I$12,$I$12,INT(求节点($J$4:$J$12,$I$4:$I$12,节奏总纲!AF53)))</f>
        <v>6</v>
      </c>
      <c r="AB53" s="37">
        <f>IF(INT(求节点($J$4:$J$12,$I$4:$I$12,节奏总纲!AG53))&gt;$I$12,$I$12,INT(求节点($J$4:$J$12,$I$4:$I$12,节奏总纲!AG53)))</f>
        <v>7</v>
      </c>
      <c r="AC53" s="37">
        <f>IF(INT(求节点($J$4:$J$12,$I$4:$I$12,节奏总纲!AH53))&gt;$I$12,$I$12,INT(求节点($J$4:$J$12,$I$4:$I$12,节奏总纲!AH53)))</f>
        <v>8</v>
      </c>
      <c r="AD53" s="57">
        <f>('[2]功能-行军令'!F$7+'[2]功能-行军令'!F$14+24*60/'[2]功能-行军令'!$F$18)*'[2]功能-行军令'!$AJ$8/$J$30</f>
        <v>9.2000000000000011</v>
      </c>
      <c r="AE53" s="57">
        <f>('[2]功能-行军令'!G$7+'[2]功能-行军令'!G$14+24*60/'[2]功能-行军令'!$F$18)*'[2]功能-行军令'!$AJ$8/$J$30</f>
        <v>13.4</v>
      </c>
      <c r="AF53" s="57">
        <f>('[2]功能-行军令'!H$7+'[2]功能-行军令'!H$14+24*60/'[2]功能-行军令'!$F$18)*'[2]功能-行军令'!$AJ$8/$J$30</f>
        <v>18.2</v>
      </c>
      <c r="AG53" s="57">
        <f>('[2]功能-行军令'!I$7+'[2]功能-行军令'!I$14+24*60/'[2]功能-行军令'!$F$18)*'[2]功能-行军令'!$AJ$8/$J$30</f>
        <v>20.6</v>
      </c>
      <c r="AH53" s="57">
        <f>('[2]功能-行军令'!J$7+'[2]功能-行军令'!J$14+24*60/'[2]功能-行军令'!$F$18)*'[2]功能-行军令'!$AJ$8/$J$30</f>
        <v>20.6</v>
      </c>
      <c r="AL53" s="39">
        <v>50</v>
      </c>
      <c r="AM53" s="28">
        <f t="shared" ca="1" si="36"/>
        <v>14.420542180472575</v>
      </c>
      <c r="AN53" s="28">
        <f t="shared" ca="1" si="36"/>
        <v>24.018716936925554</v>
      </c>
      <c r="AO53" s="28">
        <f t="shared" ca="1" si="36"/>
        <v>47.957445522954558</v>
      </c>
      <c r="AP53" s="28">
        <f t="shared" ca="1" si="36"/>
        <v>95.898176916253945</v>
      </c>
      <c r="AQ53" s="28">
        <f t="shared" ca="1" si="36"/>
        <v>191.79635383250789</v>
      </c>
      <c r="AR53" s="28">
        <f t="shared" ca="1" si="36"/>
        <v>383.59270766501578</v>
      </c>
      <c r="AS53" s="28">
        <f t="shared" ca="1" si="36"/>
        <v>5.7305028855172448</v>
      </c>
      <c r="AT53" s="28">
        <f t="shared" ca="1" si="36"/>
        <v>1.3371303724137933</v>
      </c>
      <c r="AU53" s="28">
        <f t="shared" ca="1" si="36"/>
        <v>0</v>
      </c>
      <c r="AV53" s="28">
        <f t="shared" ca="1" si="36"/>
        <v>0</v>
      </c>
      <c r="AW53" s="28"/>
      <c r="AX53" s="28">
        <f t="shared" ca="1" si="7"/>
        <v>764.75157631206139</v>
      </c>
      <c r="AY53" s="28"/>
      <c r="BA53" s="28"/>
      <c r="BB53" s="28"/>
      <c r="BC53" s="28"/>
      <c r="BD53" s="39">
        <v>50</v>
      </c>
      <c r="BE53" s="39">
        <f t="shared" ca="1" si="31"/>
        <v>12.305642939982901</v>
      </c>
      <c r="BF53" s="39">
        <f t="shared" ca="1" si="31"/>
        <v>20.5094048999715</v>
      </c>
      <c r="BG53" s="39">
        <f t="shared" ca="1" si="31"/>
        <v>41.018809799943</v>
      </c>
      <c r="BH53" s="39">
        <f t="shared" ca="1" si="31"/>
        <v>82.037619599886</v>
      </c>
      <c r="BI53" s="39">
        <f t="shared" ca="1" si="31"/>
        <v>164.075239199772</v>
      </c>
      <c r="BJ53" s="39">
        <f t="shared" ca="1" si="31"/>
        <v>328.150478399544</v>
      </c>
      <c r="BK53" s="39">
        <f t="shared" ca="1" si="31"/>
        <v>0</v>
      </c>
      <c r="BL53" s="39">
        <f t="shared" ca="1" si="31"/>
        <v>0</v>
      </c>
      <c r="BM53" s="39">
        <f t="shared" ca="1" si="31"/>
        <v>0</v>
      </c>
      <c r="BN53" s="39">
        <f t="shared" ca="1" si="31"/>
        <v>0</v>
      </c>
      <c r="BO53" s="39">
        <f t="shared" ca="1" si="32"/>
        <v>1.2807897718000187</v>
      </c>
      <c r="BP53" s="39">
        <f t="shared" ca="1" si="32"/>
        <v>2.1346496196666984</v>
      </c>
      <c r="BQ53" s="39">
        <f t="shared" ca="1" si="32"/>
        <v>4.2692992393333968</v>
      </c>
      <c r="BR53" s="39">
        <f t="shared" ca="1" si="32"/>
        <v>8.5385984786667937</v>
      </c>
      <c r="BS53" s="39">
        <f t="shared" ca="1" si="32"/>
        <v>17.077196957333587</v>
      </c>
      <c r="BT53" s="39">
        <f t="shared" ca="1" si="32"/>
        <v>34.154393914667175</v>
      </c>
      <c r="BU53" s="39">
        <f t="shared" ca="1" si="32"/>
        <v>0</v>
      </c>
      <c r="BV53" s="39">
        <f t="shared" ca="1" si="32"/>
        <v>0</v>
      </c>
      <c r="BW53" s="39">
        <f t="shared" ca="1" si="32"/>
        <v>0</v>
      </c>
      <c r="BX53" s="39">
        <f t="shared" ca="1" si="32"/>
        <v>0</v>
      </c>
      <c r="BY53" s="39">
        <f t="shared" ca="1" si="33"/>
        <v>0.69084689655172415</v>
      </c>
      <c r="BZ53" s="39">
        <f t="shared" ca="1" si="33"/>
        <v>1.1514114942528735</v>
      </c>
      <c r="CA53" s="39">
        <f t="shared" ca="1" si="33"/>
        <v>2.302822988505747</v>
      </c>
      <c r="CB53" s="39">
        <f t="shared" ca="1" si="33"/>
        <v>4.6056459770114939</v>
      </c>
      <c r="CC53" s="39">
        <f t="shared" ca="1" si="33"/>
        <v>9.2112919540229878</v>
      </c>
      <c r="CD53" s="39">
        <f t="shared" ca="1" si="33"/>
        <v>18.422583908045976</v>
      </c>
      <c r="CE53" s="39">
        <f t="shared" ca="1" si="33"/>
        <v>0</v>
      </c>
      <c r="CF53" s="39">
        <f t="shared" ca="1" si="33"/>
        <v>0</v>
      </c>
      <c r="CG53" s="39">
        <f t="shared" ca="1" si="33"/>
        <v>0</v>
      </c>
      <c r="CH53" s="39">
        <f t="shared" ca="1" si="33"/>
        <v>0</v>
      </c>
      <c r="CI53" s="39">
        <f t="shared" ca="1" si="34"/>
        <v>0.12654844248275868</v>
      </c>
      <c r="CJ53" s="39">
        <f t="shared" ca="1" si="34"/>
        <v>0.189822663724138</v>
      </c>
      <c r="CK53" s="39">
        <f t="shared" ca="1" si="34"/>
        <v>0.31637110620689674</v>
      </c>
      <c r="CL53" s="39">
        <f t="shared" ca="1" si="34"/>
        <v>0.63274221241379347</v>
      </c>
      <c r="CM53" s="39">
        <f t="shared" ca="1" si="34"/>
        <v>1.2654844248275869</v>
      </c>
      <c r="CN53" s="39">
        <f t="shared" ca="1" si="34"/>
        <v>2.5309688496551739</v>
      </c>
      <c r="CO53" s="39">
        <f t="shared" ca="1" si="34"/>
        <v>5.0619376993103478</v>
      </c>
      <c r="CP53" s="39">
        <f t="shared" ca="1" si="34"/>
        <v>0</v>
      </c>
      <c r="CQ53" s="39">
        <f t="shared" ca="1" si="34"/>
        <v>0</v>
      </c>
      <c r="CR53" s="39">
        <f t="shared" ca="1" si="34"/>
        <v>0</v>
      </c>
      <c r="CS53" s="39">
        <f t="shared" ca="1" si="35"/>
        <v>1.6714129655172414E-2</v>
      </c>
      <c r="CT53" s="39">
        <f t="shared" ca="1" si="35"/>
        <v>3.3428259310344828E-2</v>
      </c>
      <c r="CU53" s="39">
        <f t="shared" ca="1" si="35"/>
        <v>5.0142388965517239E-2</v>
      </c>
      <c r="CV53" s="39">
        <f t="shared" ca="1" si="35"/>
        <v>8.3570648275862081E-2</v>
      </c>
      <c r="CW53" s="39">
        <f t="shared" ca="1" si="35"/>
        <v>0.16714129655172416</v>
      </c>
      <c r="CX53" s="39">
        <f t="shared" ca="1" si="35"/>
        <v>0.33428259310344832</v>
      </c>
      <c r="CY53" s="39">
        <f t="shared" ca="1" si="35"/>
        <v>0.66856518620689664</v>
      </c>
      <c r="CZ53" s="39">
        <f t="shared" ca="1" si="35"/>
        <v>1.3371303724137933</v>
      </c>
      <c r="DA53" s="39">
        <f t="shared" ca="1" si="35"/>
        <v>0</v>
      </c>
      <c r="DB53" s="39">
        <f t="shared" ca="1" si="35"/>
        <v>0</v>
      </c>
    </row>
    <row r="54" spans="19:106" x14ac:dyDescent="0.15">
      <c r="S54" s="39">
        <v>51</v>
      </c>
      <c r="T54" s="40">
        <f>引用信息!W73</f>
        <v>525.68547724319137</v>
      </c>
      <c r="U54" s="40">
        <f>引用信息!X73</f>
        <v>37.559401101636212</v>
      </c>
      <c r="V54" s="40">
        <f>引用信息!Y73</f>
        <v>14.918620689655175</v>
      </c>
      <c r="W54" s="40">
        <f>引用信息!Z73</f>
        <v>3.6328706206896562</v>
      </c>
      <c r="X54" s="40">
        <f>引用信息!AA73</f>
        <v>0.96225103448275862</v>
      </c>
      <c r="Y54" s="37">
        <f>IF(INT(求节点($J$4:$J$12,$I$4:$I$12,节奏总纲!AD54))&gt;$I$12,$I$12,INT(求节点($J$4:$J$12,$I$4:$I$12,节奏总纲!AD54)))</f>
        <v>6</v>
      </c>
      <c r="Z54" s="37">
        <f>IF(INT(求节点($J$4:$J$12,$I$4:$I$12,节奏总纲!AE54))&gt;$I$12,$I$12,INT(求节点($J$4:$J$12,$I$4:$I$12,节奏总纲!AE54)))</f>
        <v>6</v>
      </c>
      <c r="AA54" s="37">
        <f>IF(INT(求节点($J$4:$J$12,$I$4:$I$12,节奏总纲!AF54))&gt;$I$12,$I$12,INT(求节点($J$4:$J$12,$I$4:$I$12,节奏总纲!AF54)))</f>
        <v>6</v>
      </c>
      <c r="AB54" s="37">
        <f>IF(INT(求节点($J$4:$J$12,$I$4:$I$12,节奏总纲!AG54))&gt;$I$12,$I$12,INT(求节点($J$4:$J$12,$I$4:$I$12,节奏总纲!AG54)))</f>
        <v>7</v>
      </c>
      <c r="AC54" s="37">
        <f>IF(INT(求节点($J$4:$J$12,$I$4:$I$12,节奏总纲!AH54))&gt;$I$12,$I$12,INT(求节点($J$4:$J$12,$I$4:$I$12,节奏总纲!AH54)))</f>
        <v>8</v>
      </c>
      <c r="AD54" s="57">
        <f>('[2]功能-行军令'!F$7+'[2]功能-行军令'!F$14+24*60/'[2]功能-行军令'!$F$18)*'[2]功能-行军令'!$AJ$8/$J$30</f>
        <v>9.2000000000000011</v>
      </c>
      <c r="AE54" s="57">
        <f>('[2]功能-行军令'!G$7+'[2]功能-行军令'!G$14+24*60/'[2]功能-行军令'!$F$18)*'[2]功能-行军令'!$AJ$8/$J$30</f>
        <v>13.4</v>
      </c>
      <c r="AF54" s="57">
        <f>('[2]功能-行军令'!H$7+'[2]功能-行军令'!H$14+24*60/'[2]功能-行军令'!$F$18)*'[2]功能-行军令'!$AJ$8/$J$30</f>
        <v>18.2</v>
      </c>
      <c r="AG54" s="57">
        <f>('[2]功能-行军令'!I$7+'[2]功能-行军令'!I$14+24*60/'[2]功能-行军令'!$F$18)*'[2]功能-行军令'!$AJ$8/$J$30</f>
        <v>20.6</v>
      </c>
      <c r="AH54" s="57">
        <f>('[2]功能-行军令'!J$7+'[2]功能-行军令'!J$14+24*60/'[2]功能-行军令'!$F$18)*'[2]功能-行军令'!$AJ$8/$J$30</f>
        <v>20.6</v>
      </c>
      <c r="AL54" s="39">
        <v>51</v>
      </c>
      <c r="AM54" s="28">
        <f t="shared" ca="1" si="36"/>
        <v>14.169050355613159</v>
      </c>
      <c r="AN54" s="28">
        <f t="shared" ca="1" si="36"/>
        <v>23.59980204727864</v>
      </c>
      <c r="AO54" s="28">
        <f t="shared" ca="1" si="36"/>
        <v>47.12072117281015</v>
      </c>
      <c r="AP54" s="28">
        <f t="shared" ca="1" si="36"/>
        <v>94.224923702861673</v>
      </c>
      <c r="AQ54" s="28">
        <f t="shared" ca="1" si="36"/>
        <v>188.44984740572335</v>
      </c>
      <c r="AR54" s="28">
        <f t="shared" ca="1" si="36"/>
        <v>376.89969481144669</v>
      </c>
      <c r="AS54" s="28">
        <f t="shared" ca="1" si="36"/>
        <v>5.6498880294252896</v>
      </c>
      <c r="AT54" s="28">
        <f t="shared" ca="1" si="36"/>
        <v>1.3214914206896553</v>
      </c>
      <c r="AU54" s="28">
        <f t="shared" ca="1" si="36"/>
        <v>0</v>
      </c>
      <c r="AV54" s="28">
        <f t="shared" ca="1" si="36"/>
        <v>0</v>
      </c>
      <c r="AW54" s="28"/>
      <c r="AX54" s="28">
        <f t="shared" ca="1" si="7"/>
        <v>751.4354189458486</v>
      </c>
      <c r="AY54" s="28"/>
      <c r="BA54" s="28"/>
      <c r="BB54" s="28"/>
      <c r="BC54" s="28"/>
      <c r="BD54" s="39">
        <v>51</v>
      </c>
      <c r="BE54" s="39">
        <f t="shared" ref="BE54:BN63" ca="1" si="37">IF(OFFSET($X$3,$S54,BE$1)&lt;BE$3,0,
OFFSET($S$3,$S54,BE$1)
*IFERROR(INDEX($K$33:$K$42,OFFSET($X$3,$S54,BE$1)-BE$3+1),0)
*OFFSET($AC$3,$S54,BE$1)
/(INDEX($D$4:$D$13,BE$3)
*INDEX($E$4:$E$13,BE$3)))</f>
        <v>12.090765976593403</v>
      </c>
      <c r="BF54" s="39">
        <f t="shared" ca="1" si="37"/>
        <v>20.151276627655673</v>
      </c>
      <c r="BG54" s="39">
        <f t="shared" ca="1" si="37"/>
        <v>40.302553255311345</v>
      </c>
      <c r="BH54" s="39">
        <f t="shared" ca="1" si="37"/>
        <v>80.60510651062269</v>
      </c>
      <c r="BI54" s="39">
        <f t="shared" ca="1" si="37"/>
        <v>161.21021302124538</v>
      </c>
      <c r="BJ54" s="39">
        <f t="shared" ca="1" si="37"/>
        <v>322.42042604249076</v>
      </c>
      <c r="BK54" s="39">
        <f t="shared" ca="1" si="37"/>
        <v>0</v>
      </c>
      <c r="BL54" s="39">
        <f t="shared" ca="1" si="37"/>
        <v>0</v>
      </c>
      <c r="BM54" s="39">
        <f t="shared" ca="1" si="37"/>
        <v>0</v>
      </c>
      <c r="BN54" s="39">
        <f t="shared" ca="1" si="37"/>
        <v>0</v>
      </c>
      <c r="BO54" s="39">
        <f t="shared" ref="BO54:BX63" ca="1" si="38">IF(OFFSET($X$3,$S54,BO$1)&lt;BO$3,0,
OFFSET($S$3,$S54,BO$1)
*IFERROR(INDEX($K$33:$K$42,OFFSET($X$3,$S54,BO$1)-BO$3+1),0)
*OFFSET($AC$3,$S54,BO$1)
/(INDEX($D$4:$D$13,BO$3)
*INDEX($E$4:$E$13,BO$3)))</f>
        <v>1.2582399369048132</v>
      </c>
      <c r="BP54" s="39">
        <f t="shared" ca="1" si="38"/>
        <v>2.0970665615080217</v>
      </c>
      <c r="BQ54" s="39">
        <f t="shared" ca="1" si="38"/>
        <v>4.1941331230160435</v>
      </c>
      <c r="BR54" s="39">
        <f t="shared" ca="1" si="38"/>
        <v>8.3882662460320869</v>
      </c>
      <c r="BS54" s="39">
        <f t="shared" ca="1" si="38"/>
        <v>16.776532492064174</v>
      </c>
      <c r="BT54" s="39">
        <f t="shared" ca="1" si="38"/>
        <v>33.553064984128348</v>
      </c>
      <c r="BU54" s="39">
        <f t="shared" ca="1" si="38"/>
        <v>0</v>
      </c>
      <c r="BV54" s="39">
        <f t="shared" ca="1" si="38"/>
        <v>0</v>
      </c>
      <c r="BW54" s="39">
        <f t="shared" ca="1" si="38"/>
        <v>0</v>
      </c>
      <c r="BX54" s="39">
        <f t="shared" ca="1" si="38"/>
        <v>0</v>
      </c>
      <c r="BY54" s="39">
        <f t="shared" ref="BY54:CH63" ca="1" si="39">IF(OFFSET($X$3,$S54,BY$1)&lt;BY$3,0,
OFFSET($S$3,$S54,BY$1)
*IFERROR(INDEX($K$33:$K$42,OFFSET($X$3,$S54,BY$1)-BY$3+1),0)
*OFFSET($AC$3,$S54,BY$1)
/(INDEX($D$4:$D$13,BY$3)
*INDEX($E$4:$E$13,BY$3)))</f>
        <v>0.67879724137931052</v>
      </c>
      <c r="BZ54" s="39">
        <f t="shared" ca="1" si="39"/>
        <v>1.1313287356321842</v>
      </c>
      <c r="CA54" s="39">
        <f t="shared" ca="1" si="39"/>
        <v>2.2626574712643683</v>
      </c>
      <c r="CB54" s="39">
        <f t="shared" ca="1" si="39"/>
        <v>4.5253149425287367</v>
      </c>
      <c r="CC54" s="39">
        <f t="shared" ca="1" si="39"/>
        <v>9.0506298850574733</v>
      </c>
      <c r="CD54" s="39">
        <f t="shared" ca="1" si="39"/>
        <v>18.101259770114947</v>
      </c>
      <c r="CE54" s="39">
        <f t="shared" ca="1" si="39"/>
        <v>0</v>
      </c>
      <c r="CF54" s="39">
        <f t="shared" ca="1" si="39"/>
        <v>0</v>
      </c>
      <c r="CG54" s="39">
        <f t="shared" ca="1" si="39"/>
        <v>0</v>
      </c>
      <c r="CH54" s="39">
        <f t="shared" ca="1" si="39"/>
        <v>0</v>
      </c>
      <c r="CI54" s="39">
        <f t="shared" ref="CI54:CR63" ca="1" si="40">IF(OFFSET($X$3,$S54,CI$1)&lt;CI$3,0,
OFFSET($S$3,$S54,CI$1)
*IFERROR(INDEX($K$33:$K$42,OFFSET($X$3,$S54,CI$1)-CI$3+1),0)
*OFFSET($AC$3,$S54,CI$1)
/(INDEX($D$4:$D$13,CI$3)
*INDEX($E$4:$E$13,CI$3)))</f>
        <v>0.12472855797701154</v>
      </c>
      <c r="CJ54" s="39">
        <f t="shared" ca="1" si="40"/>
        <v>0.18709283696551729</v>
      </c>
      <c r="CK54" s="39">
        <f t="shared" ca="1" si="40"/>
        <v>0.31182139494252886</v>
      </c>
      <c r="CL54" s="39">
        <f t="shared" ca="1" si="40"/>
        <v>0.62364278988505772</v>
      </c>
      <c r="CM54" s="39">
        <f t="shared" ca="1" si="40"/>
        <v>1.2472855797701154</v>
      </c>
      <c r="CN54" s="39">
        <f t="shared" ca="1" si="40"/>
        <v>2.4945711595402309</v>
      </c>
      <c r="CO54" s="39">
        <f t="shared" ca="1" si="40"/>
        <v>4.9891423190804618</v>
      </c>
      <c r="CP54" s="39">
        <f t="shared" ca="1" si="40"/>
        <v>0</v>
      </c>
      <c r="CQ54" s="39">
        <f t="shared" ca="1" si="40"/>
        <v>0</v>
      </c>
      <c r="CR54" s="39">
        <f t="shared" ca="1" si="40"/>
        <v>0</v>
      </c>
      <c r="CS54" s="39">
        <f t="shared" ref="CS54:DB63" ca="1" si="41">IF(OFFSET($X$3,$S54,CS$1)&lt;CS$3,0,
OFFSET($S$3,$S54,CS$1)
*IFERROR(INDEX($K$33:$K$42,OFFSET($X$3,$S54,CS$1)-CS$3+1),0)
*OFFSET($AC$3,$S54,CS$1)
/(INDEX($D$4:$D$13,CS$3)
*INDEX($E$4:$E$13,CS$3)))</f>
        <v>1.6518642758620691E-2</v>
      </c>
      <c r="CT54" s="39">
        <f t="shared" ca="1" si="41"/>
        <v>3.3037285517241381E-2</v>
      </c>
      <c r="CU54" s="39">
        <f t="shared" ca="1" si="41"/>
        <v>4.9555928275862075E-2</v>
      </c>
      <c r="CV54" s="39">
        <f t="shared" ca="1" si="41"/>
        <v>8.2593213793103457E-2</v>
      </c>
      <c r="CW54" s="39">
        <f t="shared" ca="1" si="41"/>
        <v>0.16518642758620691</v>
      </c>
      <c r="CX54" s="39">
        <f t="shared" ca="1" si="41"/>
        <v>0.33037285517241383</v>
      </c>
      <c r="CY54" s="39">
        <f t="shared" ca="1" si="41"/>
        <v>0.66074571034482765</v>
      </c>
      <c r="CZ54" s="39">
        <f t="shared" ca="1" si="41"/>
        <v>1.3214914206896553</v>
      </c>
      <c r="DA54" s="39">
        <f t="shared" ca="1" si="41"/>
        <v>0</v>
      </c>
      <c r="DB54" s="39">
        <f t="shared" ca="1" si="41"/>
        <v>0</v>
      </c>
    </row>
    <row r="55" spans="19:106" x14ac:dyDescent="0.15">
      <c r="S55" s="39">
        <v>52</v>
      </c>
      <c r="T55" s="40">
        <f>引用信息!W74</f>
        <v>516.34337668362241</v>
      </c>
      <c r="U55" s="40">
        <f>引用信息!X74</f>
        <v>36.886494764653449</v>
      </c>
      <c r="V55" s="40">
        <f>引用信息!Y74</f>
        <v>14.653793103448276</v>
      </c>
      <c r="W55" s="40">
        <f>引用信息!Z74</f>
        <v>3.5794637241379319</v>
      </c>
      <c r="X55" s="40">
        <f>引用信息!AA74</f>
        <v>0.95066482758620674</v>
      </c>
      <c r="Y55" s="37">
        <f>IF(INT(求节点($J$4:$J$12,$I$4:$I$12,节奏总纲!AD55))&gt;$I$12,$I$12,INT(求节点($J$4:$J$12,$I$4:$I$12,节奏总纲!AD55)))</f>
        <v>6</v>
      </c>
      <c r="Z55" s="37">
        <f>IF(INT(求节点($J$4:$J$12,$I$4:$I$12,节奏总纲!AE55))&gt;$I$12,$I$12,INT(求节点($J$4:$J$12,$I$4:$I$12,节奏总纲!AE55)))</f>
        <v>6</v>
      </c>
      <c r="AA55" s="37">
        <f>IF(INT(求节点($J$4:$J$12,$I$4:$I$12,节奏总纲!AF55))&gt;$I$12,$I$12,INT(求节点($J$4:$J$12,$I$4:$I$12,节奏总纲!AF55)))</f>
        <v>6</v>
      </c>
      <c r="AB55" s="37">
        <f>IF(INT(求节点($J$4:$J$12,$I$4:$I$12,节奏总纲!AG55))&gt;$I$12,$I$12,INT(求节点($J$4:$J$12,$I$4:$I$12,节奏总纲!AG55)))</f>
        <v>7</v>
      </c>
      <c r="AC55" s="37">
        <f>IF(INT(求节点($J$4:$J$12,$I$4:$I$12,节奏总纲!AH55))&gt;$I$12,$I$12,INT(求节点($J$4:$J$12,$I$4:$I$12,节奏总纲!AH55)))</f>
        <v>8</v>
      </c>
      <c r="AD55" s="57">
        <f>('[2]功能-行军令'!F$7+'[2]功能-行军令'!F$14+24*60/'[2]功能-行军令'!$F$18)*'[2]功能-行军令'!$AJ$8/$J$30</f>
        <v>9.2000000000000011</v>
      </c>
      <c r="AE55" s="57">
        <f>('[2]功能-行军令'!G$7+'[2]功能-行军令'!G$14+24*60/'[2]功能-行军令'!$F$18)*'[2]功能-行军令'!$AJ$8/$J$30</f>
        <v>13.4</v>
      </c>
      <c r="AF55" s="57">
        <f>('[2]功能-行军令'!H$7+'[2]功能-行军令'!H$14+24*60/'[2]功能-行军令'!$F$18)*'[2]功能-行军令'!$AJ$8/$J$30</f>
        <v>18.2</v>
      </c>
      <c r="AG55" s="57">
        <f>('[2]功能-行军令'!I$7+'[2]功能-行军令'!I$14+24*60/'[2]功能-行军令'!$F$18)*'[2]功能-行军令'!$AJ$8/$J$30</f>
        <v>20.6</v>
      </c>
      <c r="AH55" s="57">
        <f>('[2]功能-行军令'!J$7+'[2]功能-行军令'!J$14+24*60/'[2]功能-行军令'!$F$18)*'[2]功能-行军令'!$AJ$8/$J$30</f>
        <v>20.6</v>
      </c>
      <c r="AL55" s="39">
        <v>52</v>
      </c>
      <c r="AM55" s="28">
        <f t="shared" ca="1" si="36"/>
        <v>13.917557491948402</v>
      </c>
      <c r="AN55" s="28">
        <f t="shared" ca="1" si="36"/>
        <v>23.180886581783742</v>
      </c>
      <c r="AO55" s="28">
        <f t="shared" ca="1" si="36"/>
        <v>46.284005956762883</v>
      </c>
      <c r="AP55" s="28">
        <f t="shared" ca="1" si="36"/>
        <v>92.551692167318876</v>
      </c>
      <c r="AQ55" s="28">
        <f t="shared" ca="1" si="36"/>
        <v>185.10338433463775</v>
      </c>
      <c r="AR55" s="28">
        <f t="shared" ca="1" si="36"/>
        <v>370.2067686692755</v>
      </c>
      <c r="AS55" s="28">
        <f t="shared" ca="1" si="36"/>
        <v>5.5685866960919563</v>
      </c>
      <c r="AT55" s="28">
        <f t="shared" ca="1" si="36"/>
        <v>1.3055796965517239</v>
      </c>
      <c r="AU55" s="28">
        <f t="shared" ca="1" si="36"/>
        <v>0</v>
      </c>
      <c r="AV55" s="28">
        <f t="shared" ca="1" si="36"/>
        <v>0</v>
      </c>
      <c r="AW55" s="28"/>
      <c r="AX55" s="28">
        <f t="shared" ca="1" si="7"/>
        <v>738.11846159437096</v>
      </c>
      <c r="AY55" s="28"/>
      <c r="BA55" s="28"/>
      <c r="BB55" s="28"/>
      <c r="BC55" s="28"/>
      <c r="BD55" s="39">
        <v>52</v>
      </c>
      <c r="BE55" s="39">
        <f t="shared" ca="1" si="37"/>
        <v>11.875897663723315</v>
      </c>
      <c r="BF55" s="39">
        <f t="shared" ca="1" si="37"/>
        <v>19.793162772872197</v>
      </c>
      <c r="BG55" s="39">
        <f t="shared" ca="1" si="37"/>
        <v>39.586325545744394</v>
      </c>
      <c r="BH55" s="39">
        <f t="shared" ca="1" si="37"/>
        <v>79.172651091488788</v>
      </c>
      <c r="BI55" s="39">
        <f t="shared" ca="1" si="37"/>
        <v>158.34530218297758</v>
      </c>
      <c r="BJ55" s="39">
        <f t="shared" ca="1" si="37"/>
        <v>316.69060436595515</v>
      </c>
      <c r="BK55" s="39">
        <f t="shared" ca="1" si="37"/>
        <v>0</v>
      </c>
      <c r="BL55" s="39">
        <f t="shared" ca="1" si="37"/>
        <v>0</v>
      </c>
      <c r="BM55" s="39">
        <f t="shared" ca="1" si="37"/>
        <v>0</v>
      </c>
      <c r="BN55" s="39">
        <f t="shared" ca="1" si="37"/>
        <v>0</v>
      </c>
      <c r="BO55" s="39">
        <f t="shared" ca="1" si="38"/>
        <v>1.2356975746158907</v>
      </c>
      <c r="BP55" s="39">
        <f t="shared" ca="1" si="38"/>
        <v>2.0594959576931511</v>
      </c>
      <c r="BQ55" s="39">
        <f t="shared" ca="1" si="38"/>
        <v>4.1189919153863022</v>
      </c>
      <c r="BR55" s="39">
        <f t="shared" ca="1" si="38"/>
        <v>8.2379838307726043</v>
      </c>
      <c r="BS55" s="39">
        <f t="shared" ca="1" si="38"/>
        <v>16.475967661545209</v>
      </c>
      <c r="BT55" s="39">
        <f t="shared" ca="1" si="38"/>
        <v>32.951935323090417</v>
      </c>
      <c r="BU55" s="39">
        <f t="shared" ca="1" si="38"/>
        <v>0</v>
      </c>
      <c r="BV55" s="39">
        <f t="shared" ca="1" si="38"/>
        <v>0</v>
      </c>
      <c r="BW55" s="39">
        <f t="shared" ca="1" si="38"/>
        <v>0</v>
      </c>
      <c r="BX55" s="39">
        <f t="shared" ca="1" si="38"/>
        <v>0</v>
      </c>
      <c r="BY55" s="39">
        <f t="shared" ca="1" si="39"/>
        <v>0.66674758620689645</v>
      </c>
      <c r="BZ55" s="39">
        <f t="shared" ca="1" si="39"/>
        <v>1.1112459770114942</v>
      </c>
      <c r="CA55" s="39">
        <f t="shared" ca="1" si="39"/>
        <v>2.2224919540229884</v>
      </c>
      <c r="CB55" s="39">
        <f t="shared" ca="1" si="39"/>
        <v>4.4449839080459768</v>
      </c>
      <c r="CC55" s="39">
        <f t="shared" ca="1" si="39"/>
        <v>8.8899678160919535</v>
      </c>
      <c r="CD55" s="39">
        <f t="shared" ca="1" si="39"/>
        <v>17.779935632183907</v>
      </c>
      <c r="CE55" s="39">
        <f t="shared" ca="1" si="39"/>
        <v>0</v>
      </c>
      <c r="CF55" s="39">
        <f t="shared" ca="1" si="39"/>
        <v>0</v>
      </c>
      <c r="CG55" s="39">
        <f t="shared" ca="1" si="39"/>
        <v>0</v>
      </c>
      <c r="CH55" s="39">
        <f t="shared" ca="1" si="39"/>
        <v>0</v>
      </c>
      <c r="CI55" s="39">
        <f t="shared" ca="1" si="40"/>
        <v>0.12289492119540234</v>
      </c>
      <c r="CJ55" s="39">
        <f t="shared" ca="1" si="40"/>
        <v>0.1843423817931035</v>
      </c>
      <c r="CK55" s="39">
        <f t="shared" ca="1" si="40"/>
        <v>0.30723730298850588</v>
      </c>
      <c r="CL55" s="39">
        <f t="shared" ca="1" si="40"/>
        <v>0.61447460597701176</v>
      </c>
      <c r="CM55" s="39">
        <f t="shared" ca="1" si="40"/>
        <v>1.2289492119540235</v>
      </c>
      <c r="CN55" s="39">
        <f t="shared" ca="1" si="40"/>
        <v>2.457898423908047</v>
      </c>
      <c r="CO55" s="39">
        <f t="shared" ca="1" si="40"/>
        <v>4.9157968478160941</v>
      </c>
      <c r="CP55" s="39">
        <f t="shared" ca="1" si="40"/>
        <v>0</v>
      </c>
      <c r="CQ55" s="39">
        <f t="shared" ca="1" si="40"/>
        <v>0</v>
      </c>
      <c r="CR55" s="39">
        <f t="shared" ca="1" si="40"/>
        <v>0</v>
      </c>
      <c r="CS55" s="39">
        <f t="shared" ca="1" si="41"/>
        <v>1.6319746206896548E-2</v>
      </c>
      <c r="CT55" s="39">
        <f t="shared" ca="1" si="41"/>
        <v>3.2639492413793096E-2</v>
      </c>
      <c r="CU55" s="39">
        <f t="shared" ca="1" si="41"/>
        <v>4.8959238620689648E-2</v>
      </c>
      <c r="CV55" s="39">
        <f t="shared" ca="1" si="41"/>
        <v>8.1598731034482744E-2</v>
      </c>
      <c r="CW55" s="39">
        <f t="shared" ca="1" si="41"/>
        <v>0.16319746206896549</v>
      </c>
      <c r="CX55" s="39">
        <f t="shared" ca="1" si="41"/>
        <v>0.32639492413793098</v>
      </c>
      <c r="CY55" s="39">
        <f t="shared" ca="1" si="41"/>
        <v>0.65278984827586195</v>
      </c>
      <c r="CZ55" s="39">
        <f t="shared" ca="1" si="41"/>
        <v>1.3055796965517239</v>
      </c>
      <c r="DA55" s="39">
        <f t="shared" ca="1" si="41"/>
        <v>0</v>
      </c>
      <c r="DB55" s="39">
        <f t="shared" ca="1" si="41"/>
        <v>0</v>
      </c>
    </row>
    <row r="56" spans="19:106" x14ac:dyDescent="0.15">
      <c r="S56" s="39">
        <v>53</v>
      </c>
      <c r="T56" s="40">
        <f>引用信息!W75</f>
        <v>507.00165223359312</v>
      </c>
      <c r="U56" s="40">
        <f>引用信息!X75</f>
        <v>36.213811490544835</v>
      </c>
      <c r="V56" s="40">
        <f>引用信息!Y75</f>
        <v>14.388965517241381</v>
      </c>
      <c r="W56" s="40">
        <f>引用信息!Z75</f>
        <v>3.5256562758620702</v>
      </c>
      <c r="X56" s="40">
        <f>引用信息!AA75</f>
        <v>0.93887999999999994</v>
      </c>
      <c r="Y56" s="37">
        <f>IF(INT(求节点($J$4:$J$12,$I$4:$I$12,节奏总纲!AD56))&gt;$I$12,$I$12,INT(求节点($J$4:$J$12,$I$4:$I$12,节奏总纲!AD56)))</f>
        <v>6</v>
      </c>
      <c r="Z56" s="37">
        <f>IF(INT(求节点($J$4:$J$12,$I$4:$I$12,节奏总纲!AE56))&gt;$I$12,$I$12,INT(求节点($J$4:$J$12,$I$4:$I$12,节奏总纲!AE56)))</f>
        <v>6</v>
      </c>
      <c r="AA56" s="37">
        <f>IF(INT(求节点($J$4:$J$12,$I$4:$I$12,节奏总纲!AF56))&gt;$I$12,$I$12,INT(求节点($J$4:$J$12,$I$4:$I$12,节奏总纲!AF56)))</f>
        <v>6</v>
      </c>
      <c r="AB56" s="37">
        <f>IF(INT(求节点($J$4:$J$12,$I$4:$I$12,节奏总纲!AG56))&gt;$I$12,$I$12,INT(求节点($J$4:$J$12,$I$4:$I$12,节奏总纲!AG56)))</f>
        <v>7</v>
      </c>
      <c r="AC56" s="37">
        <f>IF(INT(求节点($J$4:$J$12,$I$4:$I$12,节奏总纲!AH56))&gt;$I$12,$I$12,INT(求节点($J$4:$J$12,$I$4:$I$12,节奏总纲!AH56)))</f>
        <v>8</v>
      </c>
      <c r="AD56" s="57">
        <f>('[2]功能-行军令'!F$7+'[2]功能-行军令'!F$14+24*60/'[2]功能-行军令'!$F$18)*'[2]功能-行军令'!$AJ$8/$J$30</f>
        <v>9.2000000000000011</v>
      </c>
      <c r="AE56" s="57">
        <f>('[2]功能-行军令'!G$7+'[2]功能-行军令'!G$14+24*60/'[2]功能-行军令'!$F$18)*'[2]功能-行军令'!$AJ$8/$J$30</f>
        <v>13.4</v>
      </c>
      <c r="AF56" s="57">
        <f>('[2]功能-行军令'!H$7+'[2]功能-行军令'!H$14+24*60/'[2]功能-行军令'!$F$18)*'[2]功能-行军令'!$AJ$8/$J$30</f>
        <v>18.2</v>
      </c>
      <c r="AG56" s="57">
        <f>('[2]功能-行军令'!I$7+'[2]功能-行军令'!I$14+24*60/'[2]功能-行军令'!$F$18)*'[2]功能-行军令'!$AJ$8/$J$30</f>
        <v>20.6</v>
      </c>
      <c r="AH56" s="57">
        <f>('[2]功能-行军令'!J$7+'[2]功能-行军令'!J$14+24*60/'[2]功能-行军令'!$F$18)*'[2]功能-行军令'!$AJ$8/$J$30</f>
        <v>20.6</v>
      </c>
      <c r="AL56" s="39">
        <v>53</v>
      </c>
      <c r="AM56" s="28">
        <f t="shared" ca="1" si="36"/>
        <v>13.666063589478309</v>
      </c>
      <c r="AN56" s="28">
        <f t="shared" ca="1" si="36"/>
        <v>22.761970540440863</v>
      </c>
      <c r="AO56" s="28">
        <f t="shared" ca="1" si="36"/>
        <v>45.447299874812757</v>
      </c>
      <c r="AP56" s="28">
        <f t="shared" ca="1" si="36"/>
        <v>90.878482309625511</v>
      </c>
      <c r="AQ56" s="28">
        <f t="shared" ca="1" si="36"/>
        <v>181.75696461925102</v>
      </c>
      <c r="AR56" s="28">
        <f t="shared" ca="1" si="36"/>
        <v>363.51392923850204</v>
      </c>
      <c r="AS56" s="28">
        <f t="shared" ca="1" si="36"/>
        <v>5.4865988855172434</v>
      </c>
      <c r="AT56" s="28">
        <f t="shared" ca="1" si="36"/>
        <v>1.2893952000000002</v>
      </c>
      <c r="AU56" s="28">
        <f t="shared" ca="1" si="36"/>
        <v>0</v>
      </c>
      <c r="AV56" s="28">
        <f t="shared" ca="1" si="36"/>
        <v>0</v>
      </c>
      <c r="AW56" s="28"/>
      <c r="AX56" s="28">
        <f t="shared" ca="1" si="7"/>
        <v>724.80070425762756</v>
      </c>
      <c r="AY56" s="28"/>
      <c r="BA56" s="28"/>
      <c r="BB56" s="28"/>
      <c r="BC56" s="28"/>
      <c r="BD56" s="39">
        <v>53</v>
      </c>
      <c r="BE56" s="39">
        <f t="shared" ca="1" si="37"/>
        <v>11.661038001372644</v>
      </c>
      <c r="BF56" s="39">
        <f t="shared" ca="1" si="37"/>
        <v>19.435063335621074</v>
      </c>
      <c r="BG56" s="39">
        <f t="shared" ca="1" si="37"/>
        <v>38.870126671242147</v>
      </c>
      <c r="BH56" s="39">
        <f t="shared" ca="1" si="37"/>
        <v>77.740253342484294</v>
      </c>
      <c r="BI56" s="39">
        <f t="shared" ca="1" si="37"/>
        <v>155.48050668496859</v>
      </c>
      <c r="BJ56" s="39">
        <f t="shared" ca="1" si="37"/>
        <v>310.96101336993718</v>
      </c>
      <c r="BK56" s="39">
        <f t="shared" ca="1" si="37"/>
        <v>0</v>
      </c>
      <c r="BL56" s="39">
        <f t="shared" ca="1" si="37"/>
        <v>0</v>
      </c>
      <c r="BM56" s="39">
        <f t="shared" ca="1" si="37"/>
        <v>0</v>
      </c>
      <c r="BN56" s="39">
        <f t="shared" ca="1" si="37"/>
        <v>0</v>
      </c>
      <c r="BO56" s="39">
        <f t="shared" ca="1" si="38"/>
        <v>1.213162684933252</v>
      </c>
      <c r="BP56" s="39">
        <f t="shared" ca="1" si="38"/>
        <v>2.0219378082220869</v>
      </c>
      <c r="BQ56" s="39">
        <f t="shared" ca="1" si="38"/>
        <v>4.0438756164441738</v>
      </c>
      <c r="BR56" s="39">
        <f t="shared" ca="1" si="38"/>
        <v>8.0877512328883476</v>
      </c>
      <c r="BS56" s="39">
        <f t="shared" ca="1" si="38"/>
        <v>16.175502465776695</v>
      </c>
      <c r="BT56" s="39">
        <f t="shared" ca="1" si="38"/>
        <v>32.351004931553391</v>
      </c>
      <c r="BU56" s="39">
        <f t="shared" ca="1" si="38"/>
        <v>0</v>
      </c>
      <c r="BV56" s="39">
        <f t="shared" ca="1" si="38"/>
        <v>0</v>
      </c>
      <c r="BW56" s="39">
        <f t="shared" ca="1" si="38"/>
        <v>0</v>
      </c>
      <c r="BX56" s="39">
        <f t="shared" ca="1" si="38"/>
        <v>0</v>
      </c>
      <c r="BY56" s="39">
        <f t="shared" ca="1" si="39"/>
        <v>0.65469793103448282</v>
      </c>
      <c r="BZ56" s="39">
        <f t="shared" ca="1" si="39"/>
        <v>1.0911632183908047</v>
      </c>
      <c r="CA56" s="39">
        <f t="shared" ca="1" si="39"/>
        <v>2.1823264367816093</v>
      </c>
      <c r="CB56" s="39">
        <f t="shared" ca="1" si="39"/>
        <v>4.3646528735632186</v>
      </c>
      <c r="CC56" s="39">
        <f t="shared" ca="1" si="39"/>
        <v>8.7293057471264373</v>
      </c>
      <c r="CD56" s="39">
        <f t="shared" ca="1" si="39"/>
        <v>17.458611494252875</v>
      </c>
      <c r="CE56" s="39">
        <f t="shared" ca="1" si="39"/>
        <v>0</v>
      </c>
      <c r="CF56" s="39">
        <f t="shared" ca="1" si="39"/>
        <v>0</v>
      </c>
      <c r="CG56" s="39">
        <f t="shared" ca="1" si="39"/>
        <v>0</v>
      </c>
      <c r="CH56" s="39">
        <f t="shared" ca="1" si="39"/>
        <v>0</v>
      </c>
      <c r="CI56" s="39">
        <f t="shared" ca="1" si="40"/>
        <v>0.12104753213793111</v>
      </c>
      <c r="CJ56" s="39">
        <f t="shared" ca="1" si="40"/>
        <v>0.18157129820689663</v>
      </c>
      <c r="CK56" s="39">
        <f t="shared" ca="1" si="40"/>
        <v>0.30261883034482773</v>
      </c>
      <c r="CL56" s="39">
        <f t="shared" ca="1" si="40"/>
        <v>0.60523766068965545</v>
      </c>
      <c r="CM56" s="39">
        <f t="shared" ca="1" si="40"/>
        <v>1.2104753213793109</v>
      </c>
      <c r="CN56" s="39">
        <f t="shared" ca="1" si="40"/>
        <v>2.4209506427586218</v>
      </c>
      <c r="CO56" s="39">
        <f t="shared" ca="1" si="40"/>
        <v>4.8419012855172436</v>
      </c>
      <c r="CP56" s="39">
        <f t="shared" ca="1" si="40"/>
        <v>0</v>
      </c>
      <c r="CQ56" s="39">
        <f t="shared" ca="1" si="40"/>
        <v>0</v>
      </c>
      <c r="CR56" s="39">
        <f t="shared" ca="1" si="40"/>
        <v>0</v>
      </c>
      <c r="CS56" s="39">
        <f t="shared" ca="1" si="41"/>
        <v>1.611744E-2</v>
      </c>
      <c r="CT56" s="39">
        <f t="shared" ca="1" si="41"/>
        <v>3.223488E-2</v>
      </c>
      <c r="CU56" s="39">
        <f t="shared" ca="1" si="41"/>
        <v>4.8352319999999997E-2</v>
      </c>
      <c r="CV56" s="39">
        <f t="shared" ca="1" si="41"/>
        <v>8.0587200000000012E-2</v>
      </c>
      <c r="CW56" s="39">
        <f t="shared" ca="1" si="41"/>
        <v>0.16117440000000002</v>
      </c>
      <c r="CX56" s="39">
        <f t="shared" ca="1" si="41"/>
        <v>0.32234880000000005</v>
      </c>
      <c r="CY56" s="39">
        <f t="shared" ca="1" si="41"/>
        <v>0.64469760000000009</v>
      </c>
      <c r="CZ56" s="39">
        <f t="shared" ca="1" si="41"/>
        <v>1.2893952000000002</v>
      </c>
      <c r="DA56" s="39">
        <f t="shared" ca="1" si="41"/>
        <v>0</v>
      </c>
      <c r="DB56" s="39">
        <f t="shared" ca="1" si="41"/>
        <v>0</v>
      </c>
    </row>
    <row r="57" spans="19:106" x14ac:dyDescent="0.15">
      <c r="S57" s="39">
        <v>54</v>
      </c>
      <c r="T57" s="40">
        <f>引用信息!W76</f>
        <v>497.66030389310339</v>
      </c>
      <c r="U57" s="40">
        <f>引用信息!X76</f>
        <v>35.541351279310341</v>
      </c>
      <c r="V57" s="40">
        <f>引用信息!Y76</f>
        <v>14.124137931034483</v>
      </c>
      <c r="W57" s="40">
        <f>引用信息!Z76</f>
        <v>3.4714482758620693</v>
      </c>
      <c r="X57" s="40">
        <f>引用信息!AA76</f>
        <v>0.92689655172413765</v>
      </c>
      <c r="Y57" s="37">
        <f>IF(INT(求节点($J$4:$J$12,$I$4:$I$12,节奏总纲!AD57))&gt;$I$12,$I$12,INT(求节点($J$4:$J$12,$I$4:$I$12,节奏总纲!AD57)))</f>
        <v>6</v>
      </c>
      <c r="Z57" s="37">
        <f>IF(INT(求节点($J$4:$J$12,$I$4:$I$12,节奏总纲!AE57))&gt;$I$12,$I$12,INT(求节点($J$4:$J$12,$I$4:$I$12,节奏总纲!AE57)))</f>
        <v>6</v>
      </c>
      <c r="AA57" s="37">
        <f>IF(INT(求节点($J$4:$J$12,$I$4:$I$12,节奏总纲!AF57))&gt;$I$12,$I$12,INT(求节点($J$4:$J$12,$I$4:$I$12,节奏总纲!AF57)))</f>
        <v>6</v>
      </c>
      <c r="AB57" s="37">
        <f>IF(INT(求节点($J$4:$J$12,$I$4:$I$12,节奏总纲!AG57))&gt;$I$12,$I$12,INT(求节点($J$4:$J$12,$I$4:$I$12,节奏总纲!AG57)))</f>
        <v>7</v>
      </c>
      <c r="AC57" s="37">
        <f>IF(INT(求节点($J$4:$J$12,$I$4:$I$12,节奏总纲!AH57))&gt;$I$12,$I$12,INT(求节点($J$4:$J$12,$I$4:$I$12,节奏总纲!AH57)))</f>
        <v>8</v>
      </c>
      <c r="AD57" s="57">
        <f>('[2]功能-行军令'!F$7+'[2]功能-行军令'!F$14+24*60/'[2]功能-行军令'!$F$18)*'[2]功能-行军令'!$AJ$8/$J$30</f>
        <v>9.2000000000000011</v>
      </c>
      <c r="AE57" s="57">
        <f>('[2]功能-行军令'!G$7+'[2]功能-行军令'!G$14+24*60/'[2]功能-行军令'!$F$18)*'[2]功能-行军令'!$AJ$8/$J$30</f>
        <v>13.4</v>
      </c>
      <c r="AF57" s="57">
        <f>('[2]功能-行军令'!H$7+'[2]功能-行军令'!H$14+24*60/'[2]功能-行军令'!$F$18)*'[2]功能-行军令'!$AJ$8/$J$30</f>
        <v>18.2</v>
      </c>
      <c r="AG57" s="57">
        <f>('[2]功能-行军令'!I$7+'[2]功能-行军令'!I$14+24*60/'[2]功能-行军令'!$F$18)*'[2]功能-行军令'!$AJ$8/$J$30</f>
        <v>20.6</v>
      </c>
      <c r="AH57" s="57">
        <f>('[2]功能-行军令'!J$7+'[2]功能-行军令'!J$14+24*60/'[2]功能-行军令'!$F$18)*'[2]功能-行军令'!$AJ$8/$J$30</f>
        <v>20.6</v>
      </c>
      <c r="AL57" s="39">
        <v>54</v>
      </c>
      <c r="AM57" s="28">
        <f t="shared" ca="1" si="36"/>
        <v>13.414568648202874</v>
      </c>
      <c r="AN57" s="28">
        <f t="shared" ca="1" si="36"/>
        <v>22.343053923250004</v>
      </c>
      <c r="AO57" s="28">
        <f t="shared" ca="1" si="36"/>
        <v>44.610602926959778</v>
      </c>
      <c r="AP57" s="28">
        <f t="shared" ca="1" si="36"/>
        <v>89.20529412978162</v>
      </c>
      <c r="AQ57" s="28">
        <f t="shared" ca="1" si="36"/>
        <v>178.41058825956324</v>
      </c>
      <c r="AR57" s="28">
        <f t="shared" ca="1" si="36"/>
        <v>356.82117651912648</v>
      </c>
      <c r="AS57" s="28">
        <f t="shared" ca="1" si="36"/>
        <v>5.4039245977011507</v>
      </c>
      <c r="AT57" s="28">
        <f t="shared" ca="1" si="36"/>
        <v>1.2729379310344826</v>
      </c>
      <c r="AU57" s="28">
        <f t="shared" ca="1" si="36"/>
        <v>0</v>
      </c>
      <c r="AV57" s="28">
        <f t="shared" ca="1" si="36"/>
        <v>0</v>
      </c>
      <c r="AW57" s="28"/>
      <c r="AX57" s="28">
        <f t="shared" ca="1" si="7"/>
        <v>711.48214693561965</v>
      </c>
      <c r="AY57" s="28"/>
      <c r="BA57" s="28"/>
      <c r="BB57" s="28"/>
      <c r="BC57" s="28"/>
      <c r="BD57" s="39">
        <v>54</v>
      </c>
      <c r="BE57" s="39">
        <f t="shared" ca="1" si="37"/>
        <v>11.446186989541379</v>
      </c>
      <c r="BF57" s="39">
        <f t="shared" ca="1" si="37"/>
        <v>19.076978315902302</v>
      </c>
      <c r="BG57" s="39">
        <f t="shared" ca="1" si="37"/>
        <v>38.153956631804604</v>
      </c>
      <c r="BH57" s="39">
        <f t="shared" ca="1" si="37"/>
        <v>76.307913263609208</v>
      </c>
      <c r="BI57" s="39">
        <f t="shared" ca="1" si="37"/>
        <v>152.61582652721842</v>
      </c>
      <c r="BJ57" s="39">
        <f t="shared" ca="1" si="37"/>
        <v>305.23165305443683</v>
      </c>
      <c r="BK57" s="39">
        <f t="shared" ca="1" si="37"/>
        <v>0</v>
      </c>
      <c r="BL57" s="39">
        <f t="shared" ca="1" si="37"/>
        <v>0</v>
      </c>
      <c r="BM57" s="39">
        <f t="shared" ca="1" si="37"/>
        <v>0</v>
      </c>
      <c r="BN57" s="39">
        <f t="shared" ca="1" si="37"/>
        <v>0</v>
      </c>
      <c r="BO57" s="39">
        <f t="shared" ca="1" si="38"/>
        <v>1.1906352678568963</v>
      </c>
      <c r="BP57" s="39">
        <f t="shared" ca="1" si="38"/>
        <v>1.9843921130948274</v>
      </c>
      <c r="BQ57" s="39">
        <f t="shared" ca="1" si="38"/>
        <v>3.9687842261896549</v>
      </c>
      <c r="BR57" s="39">
        <f t="shared" ca="1" si="38"/>
        <v>7.9375684523793097</v>
      </c>
      <c r="BS57" s="39">
        <f t="shared" ca="1" si="38"/>
        <v>15.875136904758619</v>
      </c>
      <c r="BT57" s="39">
        <f t="shared" ca="1" si="38"/>
        <v>31.750273809517239</v>
      </c>
      <c r="BU57" s="39">
        <f t="shared" ca="1" si="38"/>
        <v>0</v>
      </c>
      <c r="BV57" s="39">
        <f t="shared" ca="1" si="38"/>
        <v>0</v>
      </c>
      <c r="BW57" s="39">
        <f t="shared" ca="1" si="38"/>
        <v>0</v>
      </c>
      <c r="BX57" s="39">
        <f t="shared" ca="1" si="38"/>
        <v>0</v>
      </c>
      <c r="BY57" s="39">
        <f t="shared" ca="1" si="39"/>
        <v>0.64264827586206896</v>
      </c>
      <c r="BZ57" s="39">
        <f t="shared" ca="1" si="39"/>
        <v>1.0710804597701149</v>
      </c>
      <c r="CA57" s="39">
        <f t="shared" ca="1" si="39"/>
        <v>2.1421609195402298</v>
      </c>
      <c r="CB57" s="39">
        <f t="shared" ca="1" si="39"/>
        <v>4.2843218390804596</v>
      </c>
      <c r="CC57" s="39">
        <f t="shared" ca="1" si="39"/>
        <v>8.5686436781609192</v>
      </c>
      <c r="CD57" s="39">
        <f t="shared" ca="1" si="39"/>
        <v>17.137287356321838</v>
      </c>
      <c r="CE57" s="39">
        <f t="shared" ca="1" si="39"/>
        <v>0</v>
      </c>
      <c r="CF57" s="39">
        <f t="shared" ca="1" si="39"/>
        <v>0</v>
      </c>
      <c r="CG57" s="39">
        <f t="shared" ca="1" si="39"/>
        <v>0</v>
      </c>
      <c r="CH57" s="39">
        <f t="shared" ca="1" si="39"/>
        <v>0</v>
      </c>
      <c r="CI57" s="39">
        <f t="shared" ca="1" si="40"/>
        <v>0.11918639080459771</v>
      </c>
      <c r="CJ57" s="39">
        <f t="shared" ca="1" si="40"/>
        <v>0.17877958620689657</v>
      </c>
      <c r="CK57" s="39">
        <f t="shared" ca="1" si="40"/>
        <v>0.29796597701149435</v>
      </c>
      <c r="CL57" s="39">
        <f t="shared" ca="1" si="40"/>
        <v>0.59593195402298871</v>
      </c>
      <c r="CM57" s="39">
        <f t="shared" ca="1" si="40"/>
        <v>1.1918639080459774</v>
      </c>
      <c r="CN57" s="39">
        <f t="shared" ca="1" si="40"/>
        <v>2.3837278160919548</v>
      </c>
      <c r="CO57" s="39">
        <f t="shared" ca="1" si="40"/>
        <v>4.7674556321839097</v>
      </c>
      <c r="CP57" s="39">
        <f t="shared" ca="1" si="40"/>
        <v>0</v>
      </c>
      <c r="CQ57" s="39">
        <f t="shared" ca="1" si="40"/>
        <v>0</v>
      </c>
      <c r="CR57" s="39">
        <f t="shared" ca="1" si="40"/>
        <v>0</v>
      </c>
      <c r="CS57" s="39">
        <f t="shared" ca="1" si="41"/>
        <v>1.5911724137931033E-2</v>
      </c>
      <c r="CT57" s="39">
        <f t="shared" ca="1" si="41"/>
        <v>3.1823448275862067E-2</v>
      </c>
      <c r="CU57" s="39">
        <f t="shared" ca="1" si="41"/>
        <v>4.7735172413793096E-2</v>
      </c>
      <c r="CV57" s="39">
        <f t="shared" ca="1" si="41"/>
        <v>7.9558620689655163E-2</v>
      </c>
      <c r="CW57" s="39">
        <f t="shared" ca="1" si="41"/>
        <v>0.15911724137931033</v>
      </c>
      <c r="CX57" s="39">
        <f t="shared" ca="1" si="41"/>
        <v>0.31823448275862065</v>
      </c>
      <c r="CY57" s="39">
        <f t="shared" ca="1" si="41"/>
        <v>0.6364689655172413</v>
      </c>
      <c r="CZ57" s="39">
        <f t="shared" ca="1" si="41"/>
        <v>1.2729379310344826</v>
      </c>
      <c r="DA57" s="39">
        <f t="shared" ca="1" si="41"/>
        <v>0</v>
      </c>
      <c r="DB57" s="39">
        <f t="shared" ca="1" si="41"/>
        <v>0</v>
      </c>
    </row>
    <row r="58" spans="19:106" x14ac:dyDescent="0.15">
      <c r="S58" s="39">
        <v>55</v>
      </c>
      <c r="T58" s="40">
        <f>引用信息!W77</f>
        <v>488.3193316621535</v>
      </c>
      <c r="U58" s="40">
        <f>引用信息!X77</f>
        <v>34.86911413095001</v>
      </c>
      <c r="V58" s="40">
        <f>引用信息!Y77</f>
        <v>13.859310344827589</v>
      </c>
      <c r="W58" s="40">
        <f>引用信息!Z77</f>
        <v>3.4168397241379327</v>
      </c>
      <c r="X58" s="40">
        <f>引用信息!AA77</f>
        <v>0.91471448275862066</v>
      </c>
      <c r="Y58" s="37">
        <f>IF(INT(求节点($J$4:$J$12,$I$4:$I$12,节奏总纲!AD58))&gt;$I$12,$I$12,INT(求节点($J$4:$J$12,$I$4:$I$12,节奏总纲!AD58)))</f>
        <v>6</v>
      </c>
      <c r="Z58" s="37">
        <f>IF(INT(求节点($J$4:$J$12,$I$4:$I$12,节奏总纲!AE58))&gt;$I$12,$I$12,INT(求节点($J$4:$J$12,$I$4:$I$12,节奏总纲!AE58)))</f>
        <v>6</v>
      </c>
      <c r="AA58" s="37">
        <f>IF(INT(求节点($J$4:$J$12,$I$4:$I$12,节奏总纲!AF58))&gt;$I$12,$I$12,INT(求节点($J$4:$J$12,$I$4:$I$12,节奏总纲!AF58)))</f>
        <v>6</v>
      </c>
      <c r="AB58" s="37">
        <f>IF(INT(求节点($J$4:$J$12,$I$4:$I$12,节奏总纲!AG58))&gt;$I$12,$I$12,INT(求节点($J$4:$J$12,$I$4:$I$12,节奏总纲!AG58)))</f>
        <v>7</v>
      </c>
      <c r="AC58" s="37">
        <f>IF(INT(求节点($J$4:$J$12,$I$4:$I$12,节奏总纲!AH58))&gt;$I$12,$I$12,INT(求节点($J$4:$J$12,$I$4:$I$12,节奏总纲!AH58)))</f>
        <v>8</v>
      </c>
      <c r="AD58" s="57">
        <f>('[2]功能-行军令'!F$7+'[2]功能-行军令'!F$14+24*60/'[2]功能-行军令'!$F$18)*'[2]功能-行军令'!$AJ$8/$J$30</f>
        <v>9.2000000000000011</v>
      </c>
      <c r="AE58" s="57">
        <f>('[2]功能-行军令'!G$7+'[2]功能-行军令'!G$14+24*60/'[2]功能-行军令'!$F$18)*'[2]功能-行军令'!$AJ$8/$J$30</f>
        <v>13.4</v>
      </c>
      <c r="AF58" s="57">
        <f>('[2]功能-行军令'!H$7+'[2]功能-行军令'!H$14+24*60/'[2]功能-行军令'!$F$18)*'[2]功能-行军令'!$AJ$8/$J$30</f>
        <v>18.2</v>
      </c>
      <c r="AG58" s="57">
        <f>('[2]功能-行军令'!I$7+'[2]功能-行军令'!I$14+24*60/'[2]功能-行军令'!$F$18)*'[2]功能-行军令'!$AJ$8/$J$30</f>
        <v>20.6</v>
      </c>
      <c r="AH58" s="57">
        <f>('[2]功能-行军令'!J$7+'[2]功能-行军令'!J$14+24*60/'[2]功能-行军令'!$F$18)*'[2]功能-行军令'!$AJ$8/$J$30</f>
        <v>20.6</v>
      </c>
      <c r="AL58" s="39">
        <v>55</v>
      </c>
      <c r="AM58" s="28">
        <f t="shared" ca="1" si="36"/>
        <v>13.163072668122103</v>
      </c>
      <c r="AN58" s="28">
        <f t="shared" ca="1" si="36"/>
        <v>21.92413673021117</v>
      </c>
      <c r="AO58" s="28">
        <f t="shared" ca="1" si="36"/>
        <v>43.773915113203948</v>
      </c>
      <c r="AP58" s="28">
        <f t="shared" ca="1" si="36"/>
        <v>87.532127627787204</v>
      </c>
      <c r="AQ58" s="28">
        <f t="shared" ca="1" si="36"/>
        <v>175.06425525557441</v>
      </c>
      <c r="AR58" s="28">
        <f t="shared" ca="1" si="36"/>
        <v>350.12851051114882</v>
      </c>
      <c r="AS58" s="28">
        <f t="shared" ca="1" si="36"/>
        <v>5.320563832643681</v>
      </c>
      <c r="AT58" s="28">
        <f t="shared" ca="1" si="36"/>
        <v>1.2562078896551725</v>
      </c>
      <c r="AU58" s="28">
        <f t="shared" ca="1" si="36"/>
        <v>0</v>
      </c>
      <c r="AV58" s="28">
        <f t="shared" ca="1" si="36"/>
        <v>0</v>
      </c>
      <c r="AW58" s="28"/>
      <c r="AX58" s="28">
        <f t="shared" ca="1" si="7"/>
        <v>698.16278962834645</v>
      </c>
      <c r="AY58" s="28"/>
      <c r="BA58" s="28"/>
      <c r="BB58" s="28"/>
      <c r="BC58" s="28"/>
      <c r="BD58" s="39">
        <v>55</v>
      </c>
      <c r="BE58" s="39">
        <f t="shared" ca="1" si="37"/>
        <v>11.231344628229531</v>
      </c>
      <c r="BF58" s="39">
        <f t="shared" ca="1" si="37"/>
        <v>18.718907713715886</v>
      </c>
      <c r="BG58" s="39">
        <f t="shared" ca="1" si="37"/>
        <v>37.437815427431772</v>
      </c>
      <c r="BH58" s="39">
        <f t="shared" ca="1" si="37"/>
        <v>74.875630854863545</v>
      </c>
      <c r="BI58" s="39">
        <f t="shared" ca="1" si="37"/>
        <v>149.75126170972709</v>
      </c>
      <c r="BJ58" s="39">
        <f t="shared" ca="1" si="37"/>
        <v>299.50252341945418</v>
      </c>
      <c r="BK58" s="39">
        <f t="shared" ca="1" si="37"/>
        <v>0</v>
      </c>
      <c r="BL58" s="39">
        <f t="shared" ca="1" si="37"/>
        <v>0</v>
      </c>
      <c r="BM58" s="39">
        <f t="shared" ca="1" si="37"/>
        <v>0</v>
      </c>
      <c r="BN58" s="39">
        <f t="shared" ca="1" si="37"/>
        <v>0</v>
      </c>
      <c r="BO58" s="39">
        <f t="shared" ca="1" si="38"/>
        <v>1.1681153233868253</v>
      </c>
      <c r="BP58" s="39">
        <f t="shared" ca="1" si="38"/>
        <v>1.9468588723113756</v>
      </c>
      <c r="BQ58" s="39">
        <f t="shared" ca="1" si="38"/>
        <v>3.8937177446227511</v>
      </c>
      <c r="BR58" s="39">
        <f t="shared" ca="1" si="38"/>
        <v>7.7874354892455022</v>
      </c>
      <c r="BS58" s="39">
        <f t="shared" ca="1" si="38"/>
        <v>15.574870978491004</v>
      </c>
      <c r="BT58" s="39">
        <f t="shared" ca="1" si="38"/>
        <v>31.149741956982009</v>
      </c>
      <c r="BU58" s="39">
        <f t="shared" ca="1" si="38"/>
        <v>0</v>
      </c>
      <c r="BV58" s="39">
        <f t="shared" ca="1" si="38"/>
        <v>0</v>
      </c>
      <c r="BW58" s="39">
        <f t="shared" ca="1" si="38"/>
        <v>0</v>
      </c>
      <c r="BX58" s="39">
        <f t="shared" ca="1" si="38"/>
        <v>0</v>
      </c>
      <c r="BY58" s="39">
        <f t="shared" ca="1" si="39"/>
        <v>0.63059862068965533</v>
      </c>
      <c r="BZ58" s="39">
        <f t="shared" ca="1" si="39"/>
        <v>1.0509977011494256</v>
      </c>
      <c r="CA58" s="39">
        <f t="shared" ca="1" si="39"/>
        <v>2.1019954022988512</v>
      </c>
      <c r="CB58" s="39">
        <f t="shared" ca="1" si="39"/>
        <v>4.2039908045977024</v>
      </c>
      <c r="CC58" s="39">
        <f t="shared" ca="1" si="39"/>
        <v>8.4079816091954047</v>
      </c>
      <c r="CD58" s="39">
        <f t="shared" ca="1" si="39"/>
        <v>16.815963218390809</v>
      </c>
      <c r="CE58" s="39">
        <f t="shared" ca="1" si="39"/>
        <v>0</v>
      </c>
      <c r="CF58" s="39">
        <f t="shared" ca="1" si="39"/>
        <v>0</v>
      </c>
      <c r="CG58" s="39">
        <f t="shared" ca="1" si="39"/>
        <v>0</v>
      </c>
      <c r="CH58" s="39">
        <f t="shared" ca="1" si="39"/>
        <v>0</v>
      </c>
      <c r="CI58" s="39">
        <f t="shared" ca="1" si="40"/>
        <v>0.11731149719540236</v>
      </c>
      <c r="CJ58" s="39">
        <f t="shared" ca="1" si="40"/>
        <v>0.17596724579310355</v>
      </c>
      <c r="CK58" s="39">
        <f t="shared" ca="1" si="40"/>
        <v>0.29327874298850592</v>
      </c>
      <c r="CL58" s="39">
        <f t="shared" ca="1" si="40"/>
        <v>0.58655748597701185</v>
      </c>
      <c r="CM58" s="39">
        <f t="shared" ca="1" si="40"/>
        <v>1.1731149719540237</v>
      </c>
      <c r="CN58" s="39">
        <f t="shared" ca="1" si="40"/>
        <v>2.3462299439080474</v>
      </c>
      <c r="CO58" s="39">
        <f t="shared" ca="1" si="40"/>
        <v>4.6924598878160948</v>
      </c>
      <c r="CP58" s="39">
        <f t="shared" ca="1" si="40"/>
        <v>0</v>
      </c>
      <c r="CQ58" s="39">
        <f t="shared" ca="1" si="40"/>
        <v>0</v>
      </c>
      <c r="CR58" s="39">
        <f t="shared" ca="1" si="40"/>
        <v>0</v>
      </c>
      <c r="CS58" s="39">
        <f t="shared" ca="1" si="41"/>
        <v>1.5702598620689658E-2</v>
      </c>
      <c r="CT58" s="39">
        <f t="shared" ca="1" si="41"/>
        <v>3.1405197241379315E-2</v>
      </c>
      <c r="CU58" s="39">
        <f t="shared" ca="1" si="41"/>
        <v>4.7107795862068959E-2</v>
      </c>
      <c r="CV58" s="39">
        <f t="shared" ca="1" si="41"/>
        <v>7.8512993103448281E-2</v>
      </c>
      <c r="CW58" s="39">
        <f t="shared" ca="1" si="41"/>
        <v>0.15702598620689656</v>
      </c>
      <c r="CX58" s="39">
        <f t="shared" ca="1" si="41"/>
        <v>0.31405197241379312</v>
      </c>
      <c r="CY58" s="39">
        <f t="shared" ca="1" si="41"/>
        <v>0.62810394482758625</v>
      </c>
      <c r="CZ58" s="39">
        <f t="shared" ca="1" si="41"/>
        <v>1.2562078896551725</v>
      </c>
      <c r="DA58" s="39">
        <f t="shared" ca="1" si="41"/>
        <v>0</v>
      </c>
      <c r="DB58" s="39">
        <f t="shared" ca="1" si="41"/>
        <v>0</v>
      </c>
    </row>
    <row r="59" spans="19:106" x14ac:dyDescent="0.15">
      <c r="S59" s="39">
        <v>56</v>
      </c>
      <c r="T59" s="40">
        <f>引用信息!W78</f>
        <v>478.97873554074312</v>
      </c>
      <c r="U59" s="40">
        <f>引用信息!X78</f>
        <v>34.197100045463799</v>
      </c>
      <c r="V59" s="40">
        <f>引用信息!Y78</f>
        <v>13.594482758620691</v>
      </c>
      <c r="W59" s="40">
        <f>引用信息!Z78</f>
        <v>3.361830620689656</v>
      </c>
      <c r="X59" s="40">
        <f>引用信息!AA78</f>
        <v>0.90233379310344808</v>
      </c>
      <c r="Y59" s="37">
        <f>IF(INT(求节点($J$4:$J$12,$I$4:$I$12,节奏总纲!AD59))&gt;$I$12,$I$12,INT(求节点($J$4:$J$12,$I$4:$I$12,节奏总纲!AD59)))</f>
        <v>6</v>
      </c>
      <c r="Z59" s="37">
        <f>IF(INT(求节点($J$4:$J$12,$I$4:$I$12,节奏总纲!AE59))&gt;$I$12,$I$12,INT(求节点($J$4:$J$12,$I$4:$I$12,节奏总纲!AE59)))</f>
        <v>6</v>
      </c>
      <c r="AA59" s="37">
        <f>IF(INT(求节点($J$4:$J$12,$I$4:$I$12,节奏总纲!AF59))&gt;$I$12,$I$12,INT(求节点($J$4:$J$12,$I$4:$I$12,节奏总纲!AF59)))</f>
        <v>6</v>
      </c>
      <c r="AB59" s="37">
        <f>IF(INT(求节点($J$4:$J$12,$I$4:$I$12,节奏总纲!AG59))&gt;$I$12,$I$12,INT(求节点($J$4:$J$12,$I$4:$I$12,节奏总纲!AG59)))</f>
        <v>7</v>
      </c>
      <c r="AC59" s="37">
        <f>IF(INT(求节点($J$4:$J$12,$I$4:$I$12,节奏总纲!AH59))&gt;$I$12,$I$12,INT(求节点($J$4:$J$12,$I$4:$I$12,节奏总纲!AH59)))</f>
        <v>8</v>
      </c>
      <c r="AD59" s="57">
        <f>('[2]功能-行军令'!F$7+'[2]功能-行军令'!F$14+24*60/'[2]功能-行军令'!$F$18)*'[2]功能-行军令'!$AJ$8/$J$30</f>
        <v>9.2000000000000011</v>
      </c>
      <c r="AE59" s="57">
        <f>('[2]功能-行军令'!G$7+'[2]功能-行军令'!G$14+24*60/'[2]功能-行军令'!$F$18)*'[2]功能-行军令'!$AJ$8/$J$30</f>
        <v>13.4</v>
      </c>
      <c r="AF59" s="57">
        <f>('[2]功能-行军令'!H$7+'[2]功能-行军令'!H$14+24*60/'[2]功能-行军令'!$F$18)*'[2]功能-行军令'!$AJ$8/$J$30</f>
        <v>18.2</v>
      </c>
      <c r="AG59" s="57">
        <f>('[2]功能-行军令'!I$7+'[2]功能-行军令'!I$14+24*60/'[2]功能-行军令'!$F$18)*'[2]功能-行军令'!$AJ$8/$J$30</f>
        <v>20.6</v>
      </c>
      <c r="AH59" s="57">
        <f>('[2]功能-行军令'!J$7+'[2]功能-行军令'!J$14+24*60/'[2]功能-行军令'!$F$18)*'[2]功能-行军令'!$AJ$8/$J$30</f>
        <v>20.6</v>
      </c>
      <c r="AL59" s="39">
        <v>56</v>
      </c>
      <c r="AM59" s="28">
        <f t="shared" ca="1" si="36"/>
        <v>12.911575649235994</v>
      </c>
      <c r="AN59" s="28">
        <f t="shared" ca="1" si="36"/>
        <v>21.505218961324353</v>
      </c>
      <c r="AO59" s="28">
        <f t="shared" ca="1" si="36"/>
        <v>42.937236433545259</v>
      </c>
      <c r="AP59" s="28">
        <f t="shared" ca="1" si="36"/>
        <v>85.858982803642249</v>
      </c>
      <c r="AQ59" s="28">
        <f t="shared" ca="1" si="36"/>
        <v>171.7179656072845</v>
      </c>
      <c r="AR59" s="28">
        <f t="shared" ca="1" si="36"/>
        <v>343.435931214569</v>
      </c>
      <c r="AS59" s="28">
        <f t="shared" ca="1" si="36"/>
        <v>5.236516590344829</v>
      </c>
      <c r="AT59" s="28">
        <f t="shared" ca="1" si="36"/>
        <v>1.2392050758620687</v>
      </c>
      <c r="AU59" s="28">
        <f t="shared" ca="1" si="36"/>
        <v>0</v>
      </c>
      <c r="AV59" s="28">
        <f t="shared" ca="1" si="36"/>
        <v>0</v>
      </c>
      <c r="AW59" s="28"/>
      <c r="AX59" s="28">
        <f t="shared" ca="1" si="7"/>
        <v>684.84263233580828</v>
      </c>
      <c r="AY59" s="28"/>
      <c r="BA59" s="28"/>
      <c r="BB59" s="28"/>
      <c r="BC59" s="28"/>
      <c r="BD59" s="39">
        <v>56</v>
      </c>
      <c r="BE59" s="39">
        <f t="shared" ca="1" si="37"/>
        <v>11.016510917437094</v>
      </c>
      <c r="BF59" s="39">
        <f t="shared" ca="1" si="37"/>
        <v>18.360851529061822</v>
      </c>
      <c r="BG59" s="39">
        <f t="shared" ca="1" si="37"/>
        <v>36.721703058123644</v>
      </c>
      <c r="BH59" s="39">
        <f t="shared" ca="1" si="37"/>
        <v>73.443406116247289</v>
      </c>
      <c r="BI59" s="39">
        <f t="shared" ca="1" si="37"/>
        <v>146.88681223249458</v>
      </c>
      <c r="BJ59" s="39">
        <f t="shared" ca="1" si="37"/>
        <v>293.77362446498915</v>
      </c>
      <c r="BK59" s="39">
        <f t="shared" ca="1" si="37"/>
        <v>0</v>
      </c>
      <c r="BL59" s="39">
        <f t="shared" ca="1" si="37"/>
        <v>0</v>
      </c>
      <c r="BM59" s="39">
        <f t="shared" ca="1" si="37"/>
        <v>0</v>
      </c>
      <c r="BN59" s="39">
        <f t="shared" ca="1" si="37"/>
        <v>0</v>
      </c>
      <c r="BO59" s="39">
        <f t="shared" ca="1" si="38"/>
        <v>1.1456028515230372</v>
      </c>
      <c r="BP59" s="39">
        <f t="shared" ca="1" si="38"/>
        <v>1.909338085871729</v>
      </c>
      <c r="BQ59" s="39">
        <f t="shared" ca="1" si="38"/>
        <v>3.8186761717434581</v>
      </c>
      <c r="BR59" s="39">
        <f t="shared" ca="1" si="38"/>
        <v>7.6373523434869162</v>
      </c>
      <c r="BS59" s="39">
        <f t="shared" ca="1" si="38"/>
        <v>15.274704686973832</v>
      </c>
      <c r="BT59" s="39">
        <f t="shared" ca="1" si="38"/>
        <v>30.549409373947665</v>
      </c>
      <c r="BU59" s="39">
        <f t="shared" ca="1" si="38"/>
        <v>0</v>
      </c>
      <c r="BV59" s="39">
        <f t="shared" ca="1" si="38"/>
        <v>0</v>
      </c>
      <c r="BW59" s="39">
        <f t="shared" ca="1" si="38"/>
        <v>0</v>
      </c>
      <c r="BX59" s="39">
        <f t="shared" ca="1" si="38"/>
        <v>0</v>
      </c>
      <c r="BY59" s="39">
        <f t="shared" ca="1" si="39"/>
        <v>0.61854896551724137</v>
      </c>
      <c r="BZ59" s="39">
        <f t="shared" ca="1" si="39"/>
        <v>1.0309149425287358</v>
      </c>
      <c r="CA59" s="39">
        <f t="shared" ca="1" si="39"/>
        <v>2.0618298850574717</v>
      </c>
      <c r="CB59" s="39">
        <f t="shared" ca="1" si="39"/>
        <v>4.1236597701149433</v>
      </c>
      <c r="CC59" s="39">
        <f t="shared" ca="1" si="39"/>
        <v>8.2473195402298867</v>
      </c>
      <c r="CD59" s="39">
        <f t="shared" ca="1" si="39"/>
        <v>16.494639080459773</v>
      </c>
      <c r="CE59" s="39">
        <f t="shared" ca="1" si="39"/>
        <v>0</v>
      </c>
      <c r="CF59" s="39">
        <f t="shared" ca="1" si="39"/>
        <v>0</v>
      </c>
      <c r="CG59" s="39">
        <f t="shared" ca="1" si="39"/>
        <v>0</v>
      </c>
      <c r="CH59" s="39">
        <f t="shared" ca="1" si="39"/>
        <v>0</v>
      </c>
      <c r="CI59" s="39">
        <f t="shared" ca="1" si="40"/>
        <v>0.11542285131034487</v>
      </c>
      <c r="CJ59" s="39">
        <f t="shared" ca="1" si="40"/>
        <v>0.17313427696551731</v>
      </c>
      <c r="CK59" s="39">
        <f t="shared" ca="1" si="40"/>
        <v>0.28855712827586216</v>
      </c>
      <c r="CL59" s="39">
        <f t="shared" ca="1" si="40"/>
        <v>0.57711425655172433</v>
      </c>
      <c r="CM59" s="39">
        <f t="shared" ca="1" si="40"/>
        <v>1.1542285131034487</v>
      </c>
      <c r="CN59" s="39">
        <f t="shared" ca="1" si="40"/>
        <v>2.3084570262068973</v>
      </c>
      <c r="CO59" s="39">
        <f t="shared" ca="1" si="40"/>
        <v>4.6169140524137946</v>
      </c>
      <c r="CP59" s="39">
        <f t="shared" ca="1" si="40"/>
        <v>0</v>
      </c>
      <c r="CQ59" s="39">
        <f t="shared" ca="1" si="40"/>
        <v>0</v>
      </c>
      <c r="CR59" s="39">
        <f t="shared" ca="1" si="40"/>
        <v>0</v>
      </c>
      <c r="CS59" s="39">
        <f t="shared" ca="1" si="41"/>
        <v>1.5490063448275861E-2</v>
      </c>
      <c r="CT59" s="39">
        <f t="shared" ca="1" si="41"/>
        <v>3.0980126896551722E-2</v>
      </c>
      <c r="CU59" s="39">
        <f t="shared" ca="1" si="41"/>
        <v>4.6470190344827578E-2</v>
      </c>
      <c r="CV59" s="39">
        <f t="shared" ca="1" si="41"/>
        <v>7.7450317241379296E-2</v>
      </c>
      <c r="CW59" s="39">
        <f t="shared" ca="1" si="41"/>
        <v>0.15490063448275859</v>
      </c>
      <c r="CX59" s="39">
        <f t="shared" ca="1" si="41"/>
        <v>0.30980126896551718</v>
      </c>
      <c r="CY59" s="39">
        <f t="shared" ca="1" si="41"/>
        <v>0.61960253793103437</v>
      </c>
      <c r="CZ59" s="39">
        <f t="shared" ca="1" si="41"/>
        <v>1.2392050758620687</v>
      </c>
      <c r="DA59" s="39">
        <f t="shared" ca="1" si="41"/>
        <v>0</v>
      </c>
      <c r="DB59" s="39">
        <f t="shared" ca="1" si="41"/>
        <v>0</v>
      </c>
    </row>
    <row r="60" spans="19:106" x14ac:dyDescent="0.15">
      <c r="S60" s="39">
        <v>57</v>
      </c>
      <c r="T60" s="40">
        <f>引用信息!W79</f>
        <v>469.63851552887246</v>
      </c>
      <c r="U60" s="40">
        <f>引用信息!X79</f>
        <v>33.525309022851729</v>
      </c>
      <c r="V60" s="40">
        <f>引用信息!Y79</f>
        <v>13.329655172413794</v>
      </c>
      <c r="W60" s="40">
        <f>引用信息!Z79</f>
        <v>3.3064209655172427</v>
      </c>
      <c r="X60" s="40">
        <f>引用信息!AA79</f>
        <v>0.88975448275862057</v>
      </c>
      <c r="Y60" s="37">
        <f>IF(INT(求节点($J$4:$J$12,$I$4:$I$12,节奏总纲!AD60))&gt;$I$12,$I$12,INT(求节点($J$4:$J$12,$I$4:$I$12,节奏总纲!AD60)))</f>
        <v>6</v>
      </c>
      <c r="Z60" s="37">
        <f>IF(INT(求节点($J$4:$J$12,$I$4:$I$12,节奏总纲!AE60))&gt;$I$12,$I$12,INT(求节点($J$4:$J$12,$I$4:$I$12,节奏总纲!AE60)))</f>
        <v>6</v>
      </c>
      <c r="AA60" s="37">
        <f>IF(INT(求节点($J$4:$J$12,$I$4:$I$12,节奏总纲!AF60))&gt;$I$12,$I$12,INT(求节点($J$4:$J$12,$I$4:$I$12,节奏总纲!AF60)))</f>
        <v>6</v>
      </c>
      <c r="AB60" s="37">
        <f>IF(INT(求节点($J$4:$J$12,$I$4:$I$12,节奏总纲!AG60))&gt;$I$12,$I$12,INT(求节点($J$4:$J$12,$I$4:$I$12,节奏总纲!AG60)))</f>
        <v>7</v>
      </c>
      <c r="AC60" s="37">
        <f>IF(INT(求节点($J$4:$J$12,$I$4:$I$12,节奏总纲!AH60))&gt;$I$12,$I$12,INT(求节点($J$4:$J$12,$I$4:$I$12,节奏总纲!AH60)))</f>
        <v>8</v>
      </c>
      <c r="AD60" s="57">
        <f>('[2]功能-行军令'!F$7+'[2]功能-行军令'!F$14+24*60/'[2]功能-行军令'!$F$18)*'[2]功能-行军令'!$AJ$8/$J$30</f>
        <v>9.2000000000000011</v>
      </c>
      <c r="AE60" s="57">
        <f>('[2]功能-行军令'!G$7+'[2]功能-行军令'!G$14+24*60/'[2]功能-行军令'!$F$18)*'[2]功能-行军令'!$AJ$8/$J$30</f>
        <v>13.4</v>
      </c>
      <c r="AF60" s="57">
        <f>('[2]功能-行军令'!H$7+'[2]功能-行军令'!H$14+24*60/'[2]功能-行军令'!$F$18)*'[2]功能-行军令'!$AJ$8/$J$30</f>
        <v>18.2</v>
      </c>
      <c r="AG60" s="57">
        <f>('[2]功能-行军令'!I$7+'[2]功能-行军令'!I$14+24*60/'[2]功能-行军令'!$F$18)*'[2]功能-行军令'!$AJ$8/$J$30</f>
        <v>20.6</v>
      </c>
      <c r="AH60" s="57">
        <f>('[2]功能-行军令'!J$7+'[2]功能-行军令'!J$14+24*60/'[2]功能-行军令'!$F$18)*'[2]功能-行军令'!$AJ$8/$J$30</f>
        <v>20.6</v>
      </c>
      <c r="AL60" s="39">
        <v>57</v>
      </c>
      <c r="AM60" s="28">
        <f t="shared" ca="1" si="36"/>
        <v>12.660077591544542</v>
      </c>
      <c r="AN60" s="28">
        <f t="shared" ca="1" si="36"/>
        <v>21.086300616589565</v>
      </c>
      <c r="AO60" s="28">
        <f t="shared" ca="1" si="36"/>
        <v>42.100566887983732</v>
      </c>
      <c r="AP60" s="28">
        <f t="shared" ca="1" si="36"/>
        <v>84.185859657346768</v>
      </c>
      <c r="AQ60" s="28">
        <f t="shared" ca="1" si="36"/>
        <v>168.37171931469354</v>
      </c>
      <c r="AR60" s="28">
        <f t="shared" ca="1" si="36"/>
        <v>336.74343862938707</v>
      </c>
      <c r="AS60" s="28">
        <f t="shared" ca="1" si="36"/>
        <v>5.1517828708045998</v>
      </c>
      <c r="AT60" s="28">
        <f t="shared" ca="1" si="36"/>
        <v>1.2219294896551725</v>
      </c>
      <c r="AU60" s="28">
        <f t="shared" ca="1" si="36"/>
        <v>0</v>
      </c>
      <c r="AV60" s="28">
        <f t="shared" ca="1" si="36"/>
        <v>0</v>
      </c>
      <c r="AW60" s="28"/>
      <c r="AX60" s="28">
        <f t="shared" ca="1" si="7"/>
        <v>671.52167505800492</v>
      </c>
      <c r="AY60" s="28"/>
      <c r="BA60" s="28"/>
      <c r="BB60" s="28"/>
      <c r="BC60" s="28"/>
      <c r="BD60" s="39">
        <v>57</v>
      </c>
      <c r="BE60" s="39">
        <f t="shared" ca="1" si="37"/>
        <v>10.801685857164067</v>
      </c>
      <c r="BF60" s="39">
        <f t="shared" ca="1" si="37"/>
        <v>18.002809761940114</v>
      </c>
      <c r="BG60" s="39">
        <f t="shared" ca="1" si="37"/>
        <v>36.005619523880227</v>
      </c>
      <c r="BH60" s="39">
        <f t="shared" ca="1" si="37"/>
        <v>72.011239047760455</v>
      </c>
      <c r="BI60" s="39">
        <f t="shared" ca="1" si="37"/>
        <v>144.02247809552091</v>
      </c>
      <c r="BJ60" s="39">
        <f t="shared" ca="1" si="37"/>
        <v>288.04495619104182</v>
      </c>
      <c r="BK60" s="39">
        <f t="shared" ca="1" si="37"/>
        <v>0</v>
      </c>
      <c r="BL60" s="39">
        <f t="shared" ca="1" si="37"/>
        <v>0</v>
      </c>
      <c r="BM60" s="39">
        <f t="shared" ca="1" si="37"/>
        <v>0</v>
      </c>
      <c r="BN60" s="39">
        <f t="shared" ca="1" si="37"/>
        <v>0</v>
      </c>
      <c r="BO60" s="39">
        <f t="shared" ca="1" si="38"/>
        <v>1.1230978522655328</v>
      </c>
      <c r="BP60" s="39">
        <f t="shared" ca="1" si="38"/>
        <v>1.8718297537758881</v>
      </c>
      <c r="BQ60" s="39">
        <f t="shared" ca="1" si="38"/>
        <v>3.7436595075517762</v>
      </c>
      <c r="BR60" s="39">
        <f t="shared" ca="1" si="38"/>
        <v>7.4873190151035525</v>
      </c>
      <c r="BS60" s="39">
        <f t="shared" ca="1" si="38"/>
        <v>14.974638030207105</v>
      </c>
      <c r="BT60" s="39">
        <f t="shared" ca="1" si="38"/>
        <v>29.94927606041421</v>
      </c>
      <c r="BU60" s="39">
        <f t="shared" ca="1" si="38"/>
        <v>0</v>
      </c>
      <c r="BV60" s="39">
        <f t="shared" ca="1" si="38"/>
        <v>0</v>
      </c>
      <c r="BW60" s="39">
        <f t="shared" ca="1" si="38"/>
        <v>0</v>
      </c>
      <c r="BX60" s="39">
        <f t="shared" ca="1" si="38"/>
        <v>0</v>
      </c>
      <c r="BY60" s="39">
        <f t="shared" ca="1" si="39"/>
        <v>0.60649931034482762</v>
      </c>
      <c r="BZ60" s="39">
        <f t="shared" ca="1" si="39"/>
        <v>1.0108321839080461</v>
      </c>
      <c r="CA60" s="39">
        <f t="shared" ca="1" si="39"/>
        <v>2.0216643678160922</v>
      </c>
      <c r="CB60" s="39">
        <f t="shared" ca="1" si="39"/>
        <v>4.0433287356321843</v>
      </c>
      <c r="CC60" s="39">
        <f t="shared" ca="1" si="39"/>
        <v>8.0866574712643686</v>
      </c>
      <c r="CD60" s="39">
        <f t="shared" ca="1" si="39"/>
        <v>16.173314942528737</v>
      </c>
      <c r="CE60" s="39">
        <f t="shared" ca="1" si="39"/>
        <v>0</v>
      </c>
      <c r="CF60" s="39">
        <f t="shared" ca="1" si="39"/>
        <v>0</v>
      </c>
      <c r="CG60" s="39">
        <f t="shared" ca="1" si="39"/>
        <v>0</v>
      </c>
      <c r="CH60" s="39">
        <f t="shared" ca="1" si="39"/>
        <v>0</v>
      </c>
      <c r="CI60" s="39">
        <f t="shared" ca="1" si="40"/>
        <v>0.11352045314942534</v>
      </c>
      <c r="CJ60" s="39">
        <f t="shared" ca="1" si="40"/>
        <v>0.17028067972413799</v>
      </c>
      <c r="CK60" s="39">
        <f t="shared" ca="1" si="40"/>
        <v>0.28380113287356334</v>
      </c>
      <c r="CL60" s="39">
        <f t="shared" ca="1" si="40"/>
        <v>0.56760226574712669</v>
      </c>
      <c r="CM60" s="39">
        <f t="shared" ca="1" si="40"/>
        <v>1.1352045314942534</v>
      </c>
      <c r="CN60" s="39">
        <f t="shared" ca="1" si="40"/>
        <v>2.2704090629885068</v>
      </c>
      <c r="CO60" s="39">
        <f t="shared" ca="1" si="40"/>
        <v>4.5408181259770135</v>
      </c>
      <c r="CP60" s="39">
        <f t="shared" ca="1" si="40"/>
        <v>0</v>
      </c>
      <c r="CQ60" s="39">
        <f t="shared" ca="1" si="40"/>
        <v>0</v>
      </c>
      <c r="CR60" s="39">
        <f t="shared" ca="1" si="40"/>
        <v>0</v>
      </c>
      <c r="CS60" s="39">
        <f t="shared" ca="1" si="41"/>
        <v>1.5274118620689656E-2</v>
      </c>
      <c r="CT60" s="39">
        <f t="shared" ca="1" si="41"/>
        <v>3.0548237241379311E-2</v>
      </c>
      <c r="CU60" s="39">
        <f t="shared" ca="1" si="41"/>
        <v>4.582235586206896E-2</v>
      </c>
      <c r="CV60" s="39">
        <f t="shared" ca="1" si="41"/>
        <v>7.6370593103448278E-2</v>
      </c>
      <c r="CW60" s="39">
        <f t="shared" ca="1" si="41"/>
        <v>0.15274118620689656</v>
      </c>
      <c r="CX60" s="39">
        <f t="shared" ca="1" si="41"/>
        <v>0.30548237241379311</v>
      </c>
      <c r="CY60" s="39">
        <f t="shared" ca="1" si="41"/>
        <v>0.61096474482758623</v>
      </c>
      <c r="CZ60" s="39">
        <f t="shared" ca="1" si="41"/>
        <v>1.2219294896551725</v>
      </c>
      <c r="DA60" s="39">
        <f t="shared" ca="1" si="41"/>
        <v>0</v>
      </c>
      <c r="DB60" s="39">
        <f t="shared" ca="1" si="41"/>
        <v>0</v>
      </c>
    </row>
    <row r="61" spans="19:106" x14ac:dyDescent="0.15">
      <c r="S61" s="39">
        <v>58</v>
      </c>
      <c r="T61" s="40">
        <f>引用信息!W80</f>
        <v>460.29867162654136</v>
      </c>
      <c r="U61" s="40">
        <f>引用信息!X80</f>
        <v>32.853741063113787</v>
      </c>
      <c r="V61" s="40">
        <f>引用信息!Y80</f>
        <v>13.064827586206896</v>
      </c>
      <c r="W61" s="40">
        <f>引用信息!Z80</f>
        <v>3.2506107586206903</v>
      </c>
      <c r="X61" s="40">
        <f>引用信息!AA80</f>
        <v>0.87697655172413769</v>
      </c>
      <c r="Y61" s="37">
        <f>IF(INT(求节点($J$4:$J$12,$I$4:$I$12,节奏总纲!AD61))&gt;$I$12,$I$12,INT(求节点($J$4:$J$12,$I$4:$I$12,节奏总纲!AD61)))</f>
        <v>6</v>
      </c>
      <c r="Z61" s="37">
        <f>IF(INT(求节点($J$4:$J$12,$I$4:$I$12,节奏总纲!AE61))&gt;$I$12,$I$12,INT(求节点($J$4:$J$12,$I$4:$I$12,节奏总纲!AE61)))</f>
        <v>6</v>
      </c>
      <c r="AA61" s="37">
        <f>IF(INT(求节点($J$4:$J$12,$I$4:$I$12,节奏总纲!AF61))&gt;$I$12,$I$12,INT(求节点($J$4:$J$12,$I$4:$I$12,节奏总纲!AF61)))</f>
        <v>6</v>
      </c>
      <c r="AB61" s="37">
        <f>IF(INT(求节点($J$4:$J$12,$I$4:$I$12,节奏总纲!AG61))&gt;$I$12,$I$12,INT(求节点($J$4:$J$12,$I$4:$I$12,节奏总纲!AG61)))</f>
        <v>7</v>
      </c>
      <c r="AC61" s="37">
        <f>IF(INT(求节点($J$4:$J$12,$I$4:$I$12,节奏总纲!AH61))&gt;$I$12,$I$12,INT(求节点($J$4:$J$12,$I$4:$I$12,节奏总纲!AH61)))</f>
        <v>8</v>
      </c>
      <c r="AD61" s="57">
        <f>('[2]功能-行军令'!F$7+'[2]功能-行军令'!F$14+24*60/'[2]功能-行军令'!$F$18)*'[2]功能-行军令'!$AJ$8/$J$30</f>
        <v>9.2000000000000011</v>
      </c>
      <c r="AE61" s="57">
        <f>('[2]功能-行军令'!G$7+'[2]功能-行军令'!G$14+24*60/'[2]功能-行军令'!$F$18)*'[2]功能-行军令'!$AJ$8/$J$30</f>
        <v>13.4</v>
      </c>
      <c r="AF61" s="57">
        <f>('[2]功能-行军令'!H$7+'[2]功能-行军令'!H$14+24*60/'[2]功能-行军令'!$F$18)*'[2]功能-行军令'!$AJ$8/$J$30</f>
        <v>18.2</v>
      </c>
      <c r="AG61" s="57">
        <f>('[2]功能-行军令'!I$7+'[2]功能-行军令'!I$14+24*60/'[2]功能-行军令'!$F$18)*'[2]功能-行军令'!$AJ$8/$J$30</f>
        <v>20.6</v>
      </c>
      <c r="AH61" s="57">
        <f>('[2]功能-行军令'!J$7+'[2]功能-行军令'!J$14+24*60/'[2]功能-行军令'!$F$18)*'[2]功能-行军令'!$AJ$8/$J$30</f>
        <v>20.6</v>
      </c>
      <c r="AL61" s="39">
        <v>58</v>
      </c>
      <c r="AM61" s="28">
        <f t="shared" ca="1" si="36"/>
        <v>12.408578495047752</v>
      </c>
      <c r="AN61" s="28">
        <f t="shared" ca="1" si="36"/>
        <v>20.667381696006792</v>
      </c>
      <c r="AO61" s="28">
        <f t="shared" ca="1" si="36"/>
        <v>41.263906476519331</v>
      </c>
      <c r="AP61" s="28">
        <f t="shared" ca="1" si="36"/>
        <v>82.512758188900733</v>
      </c>
      <c r="AQ61" s="28">
        <f t="shared" ca="1" si="36"/>
        <v>165.02551637780147</v>
      </c>
      <c r="AR61" s="28">
        <f t="shared" ca="1" si="36"/>
        <v>330.05103275560293</v>
      </c>
      <c r="AS61" s="28">
        <f t="shared" ca="1" si="36"/>
        <v>5.0663626740229901</v>
      </c>
      <c r="AT61" s="28">
        <f t="shared" ca="1" si="36"/>
        <v>1.2043811310344827</v>
      </c>
      <c r="AU61" s="28">
        <f t="shared" ca="1" si="36"/>
        <v>0</v>
      </c>
      <c r="AV61" s="28">
        <f t="shared" ca="1" si="36"/>
        <v>0</v>
      </c>
      <c r="AW61" s="28"/>
      <c r="AX61" s="28">
        <f t="shared" ca="1" si="7"/>
        <v>658.19991779493648</v>
      </c>
      <c r="AY61" s="28"/>
      <c r="BA61" s="28"/>
      <c r="BB61" s="28"/>
      <c r="BC61" s="28"/>
      <c r="BD61" s="39">
        <v>58</v>
      </c>
      <c r="BE61" s="39">
        <f t="shared" ca="1" si="37"/>
        <v>10.586869447410452</v>
      </c>
      <c r="BF61" s="39">
        <f t="shared" ca="1" si="37"/>
        <v>17.644782412350757</v>
      </c>
      <c r="BG61" s="39">
        <f t="shared" ca="1" si="37"/>
        <v>35.289564824701515</v>
      </c>
      <c r="BH61" s="39">
        <f t="shared" ca="1" si="37"/>
        <v>70.579129649403029</v>
      </c>
      <c r="BI61" s="39">
        <f t="shared" ca="1" si="37"/>
        <v>141.15825929880606</v>
      </c>
      <c r="BJ61" s="39">
        <f t="shared" ca="1" si="37"/>
        <v>282.31651859761212</v>
      </c>
      <c r="BK61" s="39">
        <f t="shared" ca="1" si="37"/>
        <v>0</v>
      </c>
      <c r="BL61" s="39">
        <f t="shared" ca="1" si="37"/>
        <v>0</v>
      </c>
      <c r="BM61" s="39">
        <f t="shared" ca="1" si="37"/>
        <v>0</v>
      </c>
      <c r="BN61" s="39">
        <f t="shared" ca="1" si="37"/>
        <v>0</v>
      </c>
      <c r="BO61" s="39">
        <f t="shared" ca="1" si="38"/>
        <v>1.100600325614312</v>
      </c>
      <c r="BP61" s="39">
        <f t="shared" ca="1" si="38"/>
        <v>1.8343338760238532</v>
      </c>
      <c r="BQ61" s="39">
        <f t="shared" ca="1" si="38"/>
        <v>3.6686677520477065</v>
      </c>
      <c r="BR61" s="39">
        <f t="shared" ca="1" si="38"/>
        <v>7.3373355040954129</v>
      </c>
      <c r="BS61" s="39">
        <f t="shared" ca="1" si="38"/>
        <v>14.674671008190826</v>
      </c>
      <c r="BT61" s="39">
        <f t="shared" ca="1" si="38"/>
        <v>29.349342016381652</v>
      </c>
      <c r="BU61" s="39">
        <f t="shared" ca="1" si="38"/>
        <v>0</v>
      </c>
      <c r="BV61" s="39">
        <f t="shared" ca="1" si="38"/>
        <v>0</v>
      </c>
      <c r="BW61" s="39">
        <f t="shared" ca="1" si="38"/>
        <v>0</v>
      </c>
      <c r="BX61" s="39">
        <f t="shared" ca="1" si="38"/>
        <v>0</v>
      </c>
      <c r="BY61" s="39">
        <f t="shared" ca="1" si="39"/>
        <v>0.59444965517241377</v>
      </c>
      <c r="BZ61" s="39">
        <f t="shared" ca="1" si="39"/>
        <v>0.99074942528735643</v>
      </c>
      <c r="CA61" s="39">
        <f t="shared" ca="1" si="39"/>
        <v>1.9814988505747129</v>
      </c>
      <c r="CB61" s="39">
        <f t="shared" ca="1" si="39"/>
        <v>3.9629977011494257</v>
      </c>
      <c r="CC61" s="39">
        <f t="shared" ca="1" si="39"/>
        <v>7.9259954022988515</v>
      </c>
      <c r="CD61" s="39">
        <f t="shared" ca="1" si="39"/>
        <v>15.851990804597703</v>
      </c>
      <c r="CE61" s="39">
        <f t="shared" ca="1" si="39"/>
        <v>0</v>
      </c>
      <c r="CF61" s="39">
        <f t="shared" ca="1" si="39"/>
        <v>0</v>
      </c>
      <c r="CG61" s="39">
        <f t="shared" ca="1" si="39"/>
        <v>0</v>
      </c>
      <c r="CH61" s="39">
        <f t="shared" ca="1" si="39"/>
        <v>0</v>
      </c>
      <c r="CI61" s="39">
        <f t="shared" ca="1" si="40"/>
        <v>0.11160430271264371</v>
      </c>
      <c r="CJ61" s="39">
        <f t="shared" ca="1" si="40"/>
        <v>0.16740645406896557</v>
      </c>
      <c r="CK61" s="39">
        <f t="shared" ca="1" si="40"/>
        <v>0.2790107567816093</v>
      </c>
      <c r="CL61" s="39">
        <f t="shared" ca="1" si="40"/>
        <v>0.55802151356321861</v>
      </c>
      <c r="CM61" s="39">
        <f t="shared" ca="1" si="40"/>
        <v>1.1160430271264372</v>
      </c>
      <c r="CN61" s="39">
        <f t="shared" ca="1" si="40"/>
        <v>2.2320860542528744</v>
      </c>
      <c r="CO61" s="39">
        <f t="shared" ca="1" si="40"/>
        <v>4.4641721085057489</v>
      </c>
      <c r="CP61" s="39">
        <f t="shared" ca="1" si="40"/>
        <v>0</v>
      </c>
      <c r="CQ61" s="39">
        <f t="shared" ca="1" si="40"/>
        <v>0</v>
      </c>
      <c r="CR61" s="39">
        <f t="shared" ca="1" si="40"/>
        <v>0</v>
      </c>
      <c r="CS61" s="39">
        <f t="shared" ca="1" si="41"/>
        <v>1.5054764137931031E-2</v>
      </c>
      <c r="CT61" s="39">
        <f t="shared" ca="1" si="41"/>
        <v>3.0109528275862062E-2</v>
      </c>
      <c r="CU61" s="39">
        <f t="shared" ca="1" si="41"/>
        <v>4.5164292413793099E-2</v>
      </c>
      <c r="CV61" s="39">
        <f t="shared" ca="1" si="41"/>
        <v>7.5273820689655171E-2</v>
      </c>
      <c r="CW61" s="39">
        <f t="shared" ca="1" si="41"/>
        <v>0.15054764137931034</v>
      </c>
      <c r="CX61" s="39">
        <f t="shared" ca="1" si="41"/>
        <v>0.30109528275862069</v>
      </c>
      <c r="CY61" s="39">
        <f t="shared" ca="1" si="41"/>
        <v>0.60219056551724137</v>
      </c>
      <c r="CZ61" s="39">
        <f t="shared" ca="1" si="41"/>
        <v>1.2043811310344827</v>
      </c>
      <c r="DA61" s="39">
        <f t="shared" ca="1" si="41"/>
        <v>0</v>
      </c>
      <c r="DB61" s="39">
        <f t="shared" ca="1" si="41"/>
        <v>0</v>
      </c>
    </row>
    <row r="62" spans="19:106" x14ac:dyDescent="0.15">
      <c r="S62" s="39">
        <v>59</v>
      </c>
      <c r="T62" s="40">
        <f>引用信息!W81</f>
        <v>450.95920383375</v>
      </c>
      <c r="U62" s="40">
        <f>引用信息!X81</f>
        <v>32.182396166250001</v>
      </c>
      <c r="V62" s="40">
        <f>引用信息!Y81</f>
        <v>12.8</v>
      </c>
      <c r="W62" s="40">
        <f>引用信息!Z81</f>
        <v>3.1944000000000008</v>
      </c>
      <c r="X62" s="40">
        <f>引用信息!AA81</f>
        <v>0.86399999999999988</v>
      </c>
      <c r="Y62" s="37">
        <f>IF(INT(求节点($J$4:$J$12,$I$4:$I$12,节奏总纲!AD62))&gt;$I$12,$I$12,INT(求节点($J$4:$J$12,$I$4:$I$12,节奏总纲!AD62)))</f>
        <v>6</v>
      </c>
      <c r="Z62" s="37">
        <f>IF(INT(求节点($J$4:$J$12,$I$4:$I$12,节奏总纲!AE62))&gt;$I$12,$I$12,INT(求节点($J$4:$J$12,$I$4:$I$12,节奏总纲!AE62)))</f>
        <v>6</v>
      </c>
      <c r="AA62" s="37">
        <f>IF(INT(求节点($J$4:$J$12,$I$4:$I$12,节奏总纲!AF62))&gt;$I$12,$I$12,INT(求节点($J$4:$J$12,$I$4:$I$12,节奏总纲!AF62)))</f>
        <v>6</v>
      </c>
      <c r="AB62" s="37">
        <f>IF(INT(求节点($J$4:$J$12,$I$4:$I$12,节奏总纲!AG62))&gt;$I$12,$I$12,INT(求节点($J$4:$J$12,$I$4:$I$12,节奏总纲!AG62)))</f>
        <v>7</v>
      </c>
      <c r="AC62" s="37">
        <f>IF(INT(求节点($J$4:$J$12,$I$4:$I$12,节奏总纲!AH62))&gt;$I$12,$I$12,INT(求节点($J$4:$J$12,$I$4:$I$12,节奏总纲!AH62)))</f>
        <v>8</v>
      </c>
      <c r="AD62" s="57">
        <f>('[2]功能-行军令'!F$7+'[2]功能-行军令'!F$14+24*60/'[2]功能-行军令'!$F$18)*'[2]功能-行军令'!$AJ$8/$J$30</f>
        <v>9.2000000000000011</v>
      </c>
      <c r="AE62" s="57">
        <f>('[2]功能-行军令'!G$7+'[2]功能-行军令'!G$14+24*60/'[2]功能-行军令'!$F$18)*'[2]功能-行军令'!$AJ$8/$J$30</f>
        <v>13.4</v>
      </c>
      <c r="AF62" s="57">
        <f>('[2]功能-行军令'!H$7+'[2]功能-行军令'!H$14+24*60/'[2]功能-行军令'!$F$18)*'[2]功能-行军令'!$AJ$8/$J$30</f>
        <v>18.2</v>
      </c>
      <c r="AG62" s="57">
        <f>('[2]功能-行军令'!I$7+'[2]功能-行军令'!I$14+24*60/'[2]功能-行军令'!$F$18)*'[2]功能-行军令'!$AJ$8/$J$30</f>
        <v>20.6</v>
      </c>
      <c r="AH62" s="57">
        <f>('[2]功能-行军令'!J$7+'[2]功能-行军令'!J$14+24*60/'[2]功能-行军令'!$F$18)*'[2]功能-行军令'!$AJ$8/$J$30</f>
        <v>20.6</v>
      </c>
      <c r="AL62" s="39">
        <v>59</v>
      </c>
      <c r="AM62" s="28">
        <f t="shared" ca="1" si="36"/>
        <v>12.157078359745626</v>
      </c>
      <c r="AN62" s="28">
        <f t="shared" ca="1" si="36"/>
        <v>20.248462199576046</v>
      </c>
      <c r="AO62" s="28">
        <f t="shared" ca="1" si="36"/>
        <v>40.427255199152093</v>
      </c>
      <c r="AP62" s="28">
        <f t="shared" ca="1" si="36"/>
        <v>80.839678398304187</v>
      </c>
      <c r="AQ62" s="28">
        <f t="shared" ca="1" si="36"/>
        <v>161.67935679660837</v>
      </c>
      <c r="AR62" s="28">
        <f t="shared" ca="1" si="36"/>
        <v>323.35871359321675</v>
      </c>
      <c r="AS62" s="28">
        <f t="shared" ca="1" si="36"/>
        <v>4.9802560000000016</v>
      </c>
      <c r="AT62" s="28">
        <f t="shared" ca="1" si="36"/>
        <v>1.1865599999999998</v>
      </c>
      <c r="AU62" s="28">
        <f t="shared" ca="1" si="36"/>
        <v>0</v>
      </c>
      <c r="AV62" s="28">
        <f t="shared" ca="1" si="36"/>
        <v>0</v>
      </c>
      <c r="AW62" s="28"/>
      <c r="AX62" s="28">
        <f t="shared" ca="1" si="7"/>
        <v>644.87736054660309</v>
      </c>
      <c r="AY62" s="28"/>
      <c r="BA62" s="28"/>
      <c r="BB62" s="28"/>
      <c r="BC62" s="28"/>
      <c r="BD62" s="39">
        <v>59</v>
      </c>
      <c r="BE62" s="39">
        <f t="shared" ca="1" si="37"/>
        <v>10.372061688176251</v>
      </c>
      <c r="BF62" s="39">
        <f t="shared" ca="1" si="37"/>
        <v>17.286769480293753</v>
      </c>
      <c r="BG62" s="39">
        <f t="shared" ca="1" si="37"/>
        <v>34.573538960587506</v>
      </c>
      <c r="BH62" s="39">
        <f t="shared" ca="1" si="37"/>
        <v>69.147077921175011</v>
      </c>
      <c r="BI62" s="39">
        <f t="shared" ca="1" si="37"/>
        <v>138.29415584235002</v>
      </c>
      <c r="BJ62" s="39">
        <f t="shared" ca="1" si="37"/>
        <v>276.58831168470005</v>
      </c>
      <c r="BK62" s="39">
        <f t="shared" ca="1" si="37"/>
        <v>0</v>
      </c>
      <c r="BL62" s="39">
        <f t="shared" ca="1" si="37"/>
        <v>0</v>
      </c>
      <c r="BM62" s="39">
        <f t="shared" ca="1" si="37"/>
        <v>0</v>
      </c>
      <c r="BN62" s="39">
        <f t="shared" ca="1" si="37"/>
        <v>0</v>
      </c>
      <c r="BO62" s="39">
        <f t="shared" ca="1" si="38"/>
        <v>1.0781102715693751</v>
      </c>
      <c r="BP62" s="39">
        <f t="shared" ca="1" si="38"/>
        <v>1.7968504526156253</v>
      </c>
      <c r="BQ62" s="39">
        <f t="shared" ca="1" si="38"/>
        <v>3.5937009052312505</v>
      </c>
      <c r="BR62" s="39">
        <f t="shared" ca="1" si="38"/>
        <v>7.187401810462501</v>
      </c>
      <c r="BS62" s="39">
        <f t="shared" ca="1" si="38"/>
        <v>14.374803620925002</v>
      </c>
      <c r="BT62" s="39">
        <f t="shared" ca="1" si="38"/>
        <v>28.749607241850004</v>
      </c>
      <c r="BU62" s="39">
        <f t="shared" ca="1" si="38"/>
        <v>0</v>
      </c>
      <c r="BV62" s="39">
        <f t="shared" ca="1" si="38"/>
        <v>0</v>
      </c>
      <c r="BW62" s="39">
        <f t="shared" ca="1" si="38"/>
        <v>0</v>
      </c>
      <c r="BX62" s="39">
        <f t="shared" ca="1" si="38"/>
        <v>0</v>
      </c>
      <c r="BY62" s="39">
        <f t="shared" ca="1" si="39"/>
        <v>0.58239999999999992</v>
      </c>
      <c r="BZ62" s="39">
        <f t="shared" ca="1" si="39"/>
        <v>0.97066666666666679</v>
      </c>
      <c r="CA62" s="39">
        <f t="shared" ca="1" si="39"/>
        <v>1.9413333333333336</v>
      </c>
      <c r="CB62" s="39">
        <f t="shared" ca="1" si="39"/>
        <v>3.8826666666666672</v>
      </c>
      <c r="CC62" s="39">
        <f t="shared" ca="1" si="39"/>
        <v>7.7653333333333343</v>
      </c>
      <c r="CD62" s="39">
        <f t="shared" ca="1" si="39"/>
        <v>15.530666666666669</v>
      </c>
      <c r="CE62" s="39">
        <f t="shared" ca="1" si="39"/>
        <v>0</v>
      </c>
      <c r="CF62" s="39">
        <f t="shared" ca="1" si="39"/>
        <v>0</v>
      </c>
      <c r="CG62" s="39">
        <f t="shared" ca="1" si="39"/>
        <v>0</v>
      </c>
      <c r="CH62" s="39">
        <f t="shared" ca="1" si="39"/>
        <v>0</v>
      </c>
      <c r="CI62" s="39">
        <f t="shared" ca="1" si="40"/>
        <v>0.10967440000000002</v>
      </c>
      <c r="CJ62" s="39">
        <f t="shared" ca="1" si="40"/>
        <v>0.16451160000000004</v>
      </c>
      <c r="CK62" s="39">
        <f t="shared" ca="1" si="40"/>
        <v>0.2741860000000001</v>
      </c>
      <c r="CL62" s="39">
        <f t="shared" ca="1" si="40"/>
        <v>0.54837200000000019</v>
      </c>
      <c r="CM62" s="39">
        <f t="shared" ca="1" si="40"/>
        <v>1.0967440000000004</v>
      </c>
      <c r="CN62" s="39">
        <f t="shared" ca="1" si="40"/>
        <v>2.1934880000000008</v>
      </c>
      <c r="CO62" s="39">
        <f t="shared" ca="1" si="40"/>
        <v>4.3869760000000015</v>
      </c>
      <c r="CP62" s="39">
        <f t="shared" ca="1" si="40"/>
        <v>0</v>
      </c>
      <c r="CQ62" s="39">
        <f t="shared" ca="1" si="40"/>
        <v>0</v>
      </c>
      <c r="CR62" s="39">
        <f t="shared" ca="1" si="40"/>
        <v>0</v>
      </c>
      <c r="CS62" s="39">
        <f t="shared" ca="1" si="41"/>
        <v>1.4831999999999998E-2</v>
      </c>
      <c r="CT62" s="39">
        <f t="shared" ca="1" si="41"/>
        <v>2.9663999999999996E-2</v>
      </c>
      <c r="CU62" s="39">
        <f t="shared" ca="1" si="41"/>
        <v>4.4496000000000001E-2</v>
      </c>
      <c r="CV62" s="39">
        <f t="shared" ca="1" si="41"/>
        <v>7.415999999999999E-2</v>
      </c>
      <c r="CW62" s="39">
        <f t="shared" ca="1" si="41"/>
        <v>0.14831999999999998</v>
      </c>
      <c r="CX62" s="39">
        <f t="shared" ca="1" si="41"/>
        <v>0.29663999999999996</v>
      </c>
      <c r="CY62" s="39">
        <f t="shared" ca="1" si="41"/>
        <v>0.59327999999999992</v>
      </c>
      <c r="CZ62" s="39">
        <f t="shared" ca="1" si="41"/>
        <v>1.1865599999999998</v>
      </c>
      <c r="DA62" s="39">
        <f t="shared" ca="1" si="41"/>
        <v>0</v>
      </c>
      <c r="DB62" s="39">
        <f t="shared" ca="1" si="41"/>
        <v>0</v>
      </c>
    </row>
    <row r="63" spans="19:106" x14ac:dyDescent="0.15">
      <c r="S63" s="39">
        <v>60</v>
      </c>
      <c r="T63" s="40">
        <f>引用信息!W82</f>
        <v>449.4477508978265</v>
      </c>
      <c r="U63" s="40">
        <f>引用信息!X82</f>
        <v>32.071112122173453</v>
      </c>
      <c r="V63" s="40">
        <f>引用信息!Y82</f>
        <v>12.757333333333333</v>
      </c>
      <c r="W63" s="40">
        <f>引用信息!Z82</f>
        <v>3.191711380000001</v>
      </c>
      <c r="X63" s="40">
        <f>引用信息!AA82</f>
        <v>0.86542559999999991</v>
      </c>
      <c r="Y63" s="37">
        <f>IF(INT(求节点($J$4:$J$12,$I$4:$I$12,节奏总纲!AD63))&gt;$I$12,$I$12,INT(求节点($J$4:$J$12,$I$4:$I$12,节奏总纲!AD63)))</f>
        <v>6</v>
      </c>
      <c r="Z63" s="37">
        <f>IF(INT(求节点($J$4:$J$12,$I$4:$I$12,节奏总纲!AE63))&gt;$I$12,$I$12,INT(求节点($J$4:$J$12,$I$4:$I$12,节奏总纲!AE63)))</f>
        <v>6</v>
      </c>
      <c r="AA63" s="37">
        <f>IF(INT(求节点($J$4:$J$12,$I$4:$I$12,节奏总纲!AF63))&gt;$I$12,$I$12,INT(求节点($J$4:$J$12,$I$4:$I$12,节奏总纲!AF63)))</f>
        <v>6</v>
      </c>
      <c r="AB63" s="37">
        <f>IF(INT(求节点($J$4:$J$12,$I$4:$I$12,节奏总纲!AG63))&gt;$I$12,$I$12,INT(求节点($J$4:$J$12,$I$4:$I$12,节奏总纲!AG63)))</f>
        <v>7</v>
      </c>
      <c r="AC63" s="37">
        <f>IF(INT(求节点($J$4:$J$12,$I$4:$I$12,节奏总纲!AH63))&gt;$I$12,$I$12,INT(求节点($J$4:$J$12,$I$4:$I$12,节奏总纲!AH63)))</f>
        <v>8</v>
      </c>
      <c r="AD63" s="57">
        <f>('[2]功能-行军令'!F$7+'[2]功能-行军令'!F$14+24*60/'[2]功能-行军令'!$F$18)*'[2]功能-行军令'!$AJ$8/$J$30</f>
        <v>9.2000000000000011</v>
      </c>
      <c r="AE63" s="57">
        <f>('[2]功能-行军令'!G$7+'[2]功能-行军令'!G$14+24*60/'[2]功能-行军令'!$F$18)*'[2]功能-行军令'!$AJ$8/$J$30</f>
        <v>13.4</v>
      </c>
      <c r="AF63" s="57">
        <f>('[2]功能-行军令'!H$7+'[2]功能-行军令'!H$14+24*60/'[2]功能-行军令'!$F$18)*'[2]功能-行军令'!$AJ$8/$J$30</f>
        <v>18.2</v>
      </c>
      <c r="AG63" s="57">
        <f>('[2]功能-行军令'!I$7+'[2]功能-行军令'!I$14+24*60/'[2]功能-行军令'!$F$18)*'[2]功能-行军令'!$AJ$8/$J$30</f>
        <v>20.6</v>
      </c>
      <c r="AH63" s="57">
        <f>('[2]功能-行军令'!J$7+'[2]功能-行军令'!J$14+24*60/'[2]功能-行军令'!$F$18)*'[2]功能-行军令'!$AJ$8/$J$30</f>
        <v>20.6</v>
      </c>
      <c r="AL63" s="39">
        <v>60</v>
      </c>
      <c r="AM63" s="28">
        <f t="shared" ca="1" si="36"/>
        <v>12.116577756922823</v>
      </c>
      <c r="AN63" s="28">
        <f t="shared" ca="1" si="36"/>
        <v>20.180984737352482</v>
      </c>
      <c r="AO63" s="28">
        <f t="shared" ca="1" si="36"/>
        <v>40.2923219565483</v>
      </c>
      <c r="AP63" s="28">
        <f t="shared" ca="1" si="36"/>
        <v>80.569787440296594</v>
      </c>
      <c r="AQ63" s="28">
        <f t="shared" ca="1" si="36"/>
        <v>161.13957488059319</v>
      </c>
      <c r="AR63" s="28">
        <f t="shared" ca="1" si="36"/>
        <v>322.27914976118637</v>
      </c>
      <c r="AS63" s="28">
        <f t="shared" ca="1" si="36"/>
        <v>4.9775425405333351</v>
      </c>
      <c r="AT63" s="28">
        <f t="shared" ca="1" si="36"/>
        <v>1.1885178240000001</v>
      </c>
      <c r="AU63" s="28">
        <f t="shared" ca="1" si="36"/>
        <v>0</v>
      </c>
      <c r="AV63" s="28">
        <f t="shared" ca="1" si="36"/>
        <v>0</v>
      </c>
      <c r="AW63" s="28"/>
      <c r="AX63" s="28">
        <f t="shared" ca="1" si="7"/>
        <v>642.744456897433</v>
      </c>
      <c r="AY63" s="28"/>
      <c r="BA63" s="28"/>
      <c r="BB63" s="28"/>
      <c r="BC63" s="28"/>
      <c r="BD63" s="39">
        <v>60</v>
      </c>
      <c r="BE63" s="39">
        <f t="shared" ca="1" si="37"/>
        <v>10.337298270650011</v>
      </c>
      <c r="BF63" s="39">
        <f t="shared" ca="1" si="37"/>
        <v>17.228830451083351</v>
      </c>
      <c r="BG63" s="39">
        <f t="shared" ca="1" si="37"/>
        <v>34.457660902166701</v>
      </c>
      <c r="BH63" s="39">
        <f t="shared" ca="1" si="37"/>
        <v>68.915321804333402</v>
      </c>
      <c r="BI63" s="39">
        <f t="shared" ca="1" si="37"/>
        <v>137.8306436086668</v>
      </c>
      <c r="BJ63" s="39">
        <f t="shared" ca="1" si="37"/>
        <v>275.66128721733361</v>
      </c>
      <c r="BK63" s="39">
        <f t="shared" ca="1" si="37"/>
        <v>0</v>
      </c>
      <c r="BL63" s="39">
        <f t="shared" ca="1" si="37"/>
        <v>0</v>
      </c>
      <c r="BM63" s="39">
        <f t="shared" ca="1" si="37"/>
        <v>0</v>
      </c>
      <c r="BN63" s="39">
        <f t="shared" ca="1" si="37"/>
        <v>0</v>
      </c>
      <c r="BO63" s="39">
        <f t="shared" ca="1" si="38"/>
        <v>1.0743822560928107</v>
      </c>
      <c r="BP63" s="39">
        <f t="shared" ca="1" si="38"/>
        <v>1.7906370934880178</v>
      </c>
      <c r="BQ63" s="39">
        <f t="shared" ca="1" si="38"/>
        <v>3.5812741869760356</v>
      </c>
      <c r="BR63" s="39">
        <f t="shared" ca="1" si="38"/>
        <v>7.1625483739520712</v>
      </c>
      <c r="BS63" s="39">
        <f t="shared" ca="1" si="38"/>
        <v>14.325096747904142</v>
      </c>
      <c r="BT63" s="39">
        <f t="shared" ca="1" si="38"/>
        <v>28.650193495808285</v>
      </c>
      <c r="BU63" s="39">
        <f t="shared" ca="1" si="38"/>
        <v>0</v>
      </c>
      <c r="BV63" s="39">
        <f t="shared" ca="1" si="38"/>
        <v>0</v>
      </c>
      <c r="BW63" s="39">
        <f t="shared" ca="1" si="38"/>
        <v>0</v>
      </c>
      <c r="BX63" s="39">
        <f t="shared" ca="1" si="38"/>
        <v>0</v>
      </c>
      <c r="BY63" s="39">
        <f t="shared" ca="1" si="39"/>
        <v>0.58045866666666668</v>
      </c>
      <c r="BZ63" s="39">
        <f t="shared" ca="1" si="39"/>
        <v>0.96743111111111102</v>
      </c>
      <c r="CA63" s="39">
        <f t="shared" ca="1" si="39"/>
        <v>1.934862222222222</v>
      </c>
      <c r="CB63" s="39">
        <f t="shared" ca="1" si="39"/>
        <v>3.8697244444444441</v>
      </c>
      <c r="CC63" s="39">
        <f t="shared" ca="1" si="39"/>
        <v>7.7394488888888882</v>
      </c>
      <c r="CD63" s="39">
        <f t="shared" ca="1" si="39"/>
        <v>15.478897777777776</v>
      </c>
      <c r="CE63" s="39">
        <f t="shared" ca="1" si="39"/>
        <v>0</v>
      </c>
      <c r="CF63" s="39">
        <f t="shared" ca="1" si="39"/>
        <v>0</v>
      </c>
      <c r="CG63" s="39">
        <f t="shared" ca="1" si="39"/>
        <v>0</v>
      </c>
      <c r="CH63" s="39">
        <f t="shared" ca="1" si="39"/>
        <v>0</v>
      </c>
      <c r="CI63" s="39">
        <f t="shared" ca="1" si="40"/>
        <v>0.10958209071333337</v>
      </c>
      <c r="CJ63" s="39">
        <f t="shared" ca="1" si="40"/>
        <v>0.16437313607000006</v>
      </c>
      <c r="CK63" s="39">
        <f t="shared" ca="1" si="40"/>
        <v>0.27395522678333345</v>
      </c>
      <c r="CL63" s="39">
        <f t="shared" ca="1" si="40"/>
        <v>0.5479104535666669</v>
      </c>
      <c r="CM63" s="39">
        <f t="shared" ca="1" si="40"/>
        <v>1.0958209071333338</v>
      </c>
      <c r="CN63" s="39">
        <f t="shared" ca="1" si="40"/>
        <v>2.1916418142666676</v>
      </c>
      <c r="CO63" s="39">
        <f t="shared" ca="1" si="40"/>
        <v>4.3832836285333352</v>
      </c>
      <c r="CP63" s="39">
        <f t="shared" ca="1" si="40"/>
        <v>0</v>
      </c>
      <c r="CQ63" s="39">
        <f t="shared" ca="1" si="40"/>
        <v>0</v>
      </c>
      <c r="CR63" s="39">
        <f t="shared" ca="1" si="40"/>
        <v>0</v>
      </c>
      <c r="CS63" s="39">
        <f t="shared" ca="1" si="41"/>
        <v>1.4856472799999999E-2</v>
      </c>
      <c r="CT63" s="39">
        <f t="shared" ca="1" si="41"/>
        <v>2.9712945599999999E-2</v>
      </c>
      <c r="CU63" s="39">
        <f t="shared" ca="1" si="41"/>
        <v>4.4569418399999998E-2</v>
      </c>
      <c r="CV63" s="39">
        <f t="shared" ca="1" si="41"/>
        <v>7.4282364000000004E-2</v>
      </c>
      <c r="CW63" s="39">
        <f t="shared" ca="1" si="41"/>
        <v>0.14856472800000001</v>
      </c>
      <c r="CX63" s="39">
        <f t="shared" ca="1" si="41"/>
        <v>0.29712945600000001</v>
      </c>
      <c r="CY63" s="39">
        <f t="shared" ca="1" si="41"/>
        <v>0.59425891200000003</v>
      </c>
      <c r="CZ63" s="39">
        <f t="shared" ca="1" si="41"/>
        <v>1.1885178240000001</v>
      </c>
      <c r="DA63" s="39">
        <f t="shared" ca="1" si="41"/>
        <v>0</v>
      </c>
      <c r="DB63" s="39">
        <f t="shared" ca="1" si="41"/>
        <v>0</v>
      </c>
    </row>
    <row r="64" spans="19:106" x14ac:dyDescent="0.15">
      <c r="S64" s="39">
        <v>61</v>
      </c>
      <c r="T64" s="40">
        <f>引用信息!W83</f>
        <v>447.9363531832397</v>
      </c>
      <c r="U64" s="40">
        <f>引用信息!X83</f>
        <v>31.959854896760387</v>
      </c>
      <c r="V64" s="40">
        <f>引用信息!Y83</f>
        <v>12.71466666666667</v>
      </c>
      <c r="W64" s="40">
        <f>引用信息!Z83</f>
        <v>3.1889695200000014</v>
      </c>
      <c r="X64" s="40">
        <f>引用信息!AA83</f>
        <v>0.86682239999999999</v>
      </c>
      <c r="Y64" s="37">
        <f>IF(INT(求节点($J$4:$J$12,$I$4:$I$12,节奏总纲!AD64))&gt;$I$12,$I$12,INT(求节点($J$4:$J$12,$I$4:$I$12,节奏总纲!AD64)))</f>
        <v>6</v>
      </c>
      <c r="Z64" s="37">
        <f>IF(INT(求节点($J$4:$J$12,$I$4:$I$12,节奏总纲!AE64))&gt;$I$12,$I$12,INT(求节点($J$4:$J$12,$I$4:$I$12,节奏总纲!AE64)))</f>
        <v>6</v>
      </c>
      <c r="AA64" s="37">
        <f>IF(INT(求节点($J$4:$J$12,$I$4:$I$12,节奏总纲!AF64))&gt;$I$12,$I$12,INT(求节点($J$4:$J$12,$I$4:$I$12,节奏总纲!AF64)))</f>
        <v>6</v>
      </c>
      <c r="AB64" s="37">
        <f>IF(INT(求节点($J$4:$J$12,$I$4:$I$12,节奏总纲!AG64))&gt;$I$12,$I$12,INT(求节点($J$4:$J$12,$I$4:$I$12,节奏总纲!AG64)))</f>
        <v>7</v>
      </c>
      <c r="AC64" s="37">
        <f>IF(INT(求节点($J$4:$J$12,$I$4:$I$12,节奏总纲!AH64))&gt;$I$12,$I$12,INT(求节点($J$4:$J$12,$I$4:$I$12,节奏总纲!AH64)))</f>
        <v>8</v>
      </c>
      <c r="AD64" s="57">
        <f>('[2]功能-行军令'!F$7+'[2]功能-行军令'!F$14+24*60/'[2]功能-行军令'!$F$18)*'[2]功能-行军令'!$AJ$8/$J$30</f>
        <v>9.2000000000000011</v>
      </c>
      <c r="AE64" s="57">
        <f>('[2]功能-行军令'!G$7+'[2]功能-行军令'!G$14+24*60/'[2]功能-行军令'!$F$18)*'[2]功能-行军令'!$AJ$8/$J$30</f>
        <v>13.4</v>
      </c>
      <c r="AF64" s="57">
        <f>('[2]功能-行军令'!H$7+'[2]功能-行军令'!H$14+24*60/'[2]功能-行军令'!$F$18)*'[2]功能-行军令'!$AJ$8/$J$30</f>
        <v>18.2</v>
      </c>
      <c r="AG64" s="57">
        <f>('[2]功能-行军令'!I$7+'[2]功能-行军令'!I$14+24*60/'[2]功能-行军令'!$F$18)*'[2]功能-行军令'!$AJ$8/$J$30</f>
        <v>20.6</v>
      </c>
      <c r="AH64" s="57">
        <f>('[2]功能-行军令'!J$7+'[2]功能-行军令'!J$14+24*60/'[2]功能-行军令'!$F$18)*'[2]功能-行军令'!$AJ$8/$J$30</f>
        <v>20.6</v>
      </c>
      <c r="AL64" s="39">
        <v>61</v>
      </c>
      <c r="AM64" s="28">
        <f t="shared" ca="1" si="36"/>
        <v>12.07607700030932</v>
      </c>
      <c r="AN64" s="28">
        <f t="shared" ca="1" si="36"/>
        <v>20.113507158662202</v>
      </c>
      <c r="AO64" s="28">
        <f t="shared" ca="1" si="36"/>
        <v>40.157389889364403</v>
      </c>
      <c r="AP64" s="28">
        <f t="shared" ca="1" si="36"/>
        <v>80.299899327528806</v>
      </c>
      <c r="AQ64" s="28">
        <f t="shared" ca="1" si="36"/>
        <v>160.59979865505761</v>
      </c>
      <c r="AR64" s="28">
        <f t="shared" ca="1" si="36"/>
        <v>321.19959731011522</v>
      </c>
      <c r="AS64" s="28">
        <f t="shared" ca="1" si="36"/>
        <v>4.9747361888000032</v>
      </c>
      <c r="AT64" s="28">
        <f t="shared" ca="1" si="36"/>
        <v>1.1904360960000002</v>
      </c>
      <c r="AU64" s="28">
        <f t="shared" ca="1" si="36"/>
        <v>0</v>
      </c>
      <c r="AV64" s="28">
        <f t="shared" ca="1" si="36"/>
        <v>0</v>
      </c>
      <c r="AW64" s="28"/>
      <c r="AX64" s="28">
        <f t="shared" ca="1" si="7"/>
        <v>640.61144162583753</v>
      </c>
      <c r="AY64" s="28"/>
      <c r="BA64" s="28"/>
      <c r="BB64" s="28"/>
      <c r="BC64" s="28"/>
      <c r="BD64" s="39">
        <v>61</v>
      </c>
      <c r="BE64" s="39">
        <f t="shared" ref="BE64:BN73" ca="1" si="42">IF(OFFSET($X$3,$S64,BE$1)&lt;BE$3,0,
OFFSET($S$3,$S64,BE$1)
*IFERROR(INDEX($K$33:$K$42,OFFSET($X$3,$S64,BE$1)-BE$3+1),0)
*OFFSET($AC$3,$S64,BE$1)
/(INDEX($D$4:$D$13,BE$3)
*INDEX($E$4:$E$13,BE$3)))</f>
        <v>10.302536123214514</v>
      </c>
      <c r="BF64" s="39">
        <f t="shared" ca="1" si="42"/>
        <v>17.170893538690859</v>
      </c>
      <c r="BG64" s="39">
        <f t="shared" ca="1" si="42"/>
        <v>34.341787077381717</v>
      </c>
      <c r="BH64" s="39">
        <f t="shared" ca="1" si="42"/>
        <v>68.683574154763434</v>
      </c>
      <c r="BI64" s="39">
        <f t="shared" ca="1" si="42"/>
        <v>137.36714830952687</v>
      </c>
      <c r="BJ64" s="39">
        <f t="shared" ca="1" si="42"/>
        <v>274.73429661905374</v>
      </c>
      <c r="BK64" s="39">
        <f t="shared" ca="1" si="42"/>
        <v>0</v>
      </c>
      <c r="BL64" s="39">
        <f t="shared" ca="1" si="42"/>
        <v>0</v>
      </c>
      <c r="BM64" s="39">
        <f t="shared" ca="1" si="42"/>
        <v>0</v>
      </c>
      <c r="BN64" s="39">
        <f t="shared" ca="1" si="42"/>
        <v>0</v>
      </c>
      <c r="BO64" s="39">
        <f t="shared" ref="BO64:BX73" ca="1" si="43">IF(OFFSET($X$3,$S64,BO$1)&lt;BO$3,0,
OFFSET($S$3,$S64,BO$1)
*IFERROR(INDEX($K$33:$K$42,OFFSET($X$3,$S64,BO$1)-BO$3+1),0)
*OFFSET($AC$3,$S64,BO$1)
/(INDEX($D$4:$D$13,BO$3)
*INDEX($E$4:$E$13,BO$3)))</f>
        <v>1.0706551390414729</v>
      </c>
      <c r="BP64" s="39">
        <f t="shared" ca="1" si="43"/>
        <v>1.7844252317357883</v>
      </c>
      <c r="BQ64" s="39">
        <f t="shared" ca="1" si="43"/>
        <v>3.5688504634715765</v>
      </c>
      <c r="BR64" s="39">
        <f t="shared" ca="1" si="43"/>
        <v>7.1377009269431531</v>
      </c>
      <c r="BS64" s="39">
        <f t="shared" ca="1" si="43"/>
        <v>14.275401853886306</v>
      </c>
      <c r="BT64" s="39">
        <f t="shared" ca="1" si="43"/>
        <v>28.550803707772612</v>
      </c>
      <c r="BU64" s="39">
        <f t="shared" ca="1" si="43"/>
        <v>0</v>
      </c>
      <c r="BV64" s="39">
        <f t="shared" ca="1" si="43"/>
        <v>0</v>
      </c>
      <c r="BW64" s="39">
        <f t="shared" ca="1" si="43"/>
        <v>0</v>
      </c>
      <c r="BX64" s="39">
        <f t="shared" ca="1" si="43"/>
        <v>0</v>
      </c>
      <c r="BY64" s="39">
        <f t="shared" ref="BY64:CH73" ca="1" si="44">IF(OFFSET($X$3,$S64,BY$1)&lt;BY$3,0,
OFFSET($S$3,$S64,BY$1)
*IFERROR(INDEX($K$33:$K$42,OFFSET($X$3,$S64,BY$1)-BY$3+1),0)
*OFFSET($AC$3,$S64,BY$1)
/(INDEX($D$4:$D$13,BY$3)
*INDEX($E$4:$E$13,BY$3)))</f>
        <v>0.57851733333333344</v>
      </c>
      <c r="BZ64" s="39">
        <f t="shared" ca="1" si="44"/>
        <v>0.96419555555555581</v>
      </c>
      <c r="CA64" s="39">
        <f t="shared" ca="1" si="44"/>
        <v>1.9283911111111116</v>
      </c>
      <c r="CB64" s="39">
        <f t="shared" ca="1" si="44"/>
        <v>3.8567822222222232</v>
      </c>
      <c r="CC64" s="39">
        <f t="shared" ca="1" si="44"/>
        <v>7.7135644444444464</v>
      </c>
      <c r="CD64" s="39">
        <f t="shared" ca="1" si="44"/>
        <v>15.427128888888893</v>
      </c>
      <c r="CE64" s="39">
        <f t="shared" ca="1" si="44"/>
        <v>0</v>
      </c>
      <c r="CF64" s="39">
        <f t="shared" ca="1" si="44"/>
        <v>0</v>
      </c>
      <c r="CG64" s="39">
        <f t="shared" ca="1" si="44"/>
        <v>0</v>
      </c>
      <c r="CH64" s="39">
        <f t="shared" ca="1" si="44"/>
        <v>0</v>
      </c>
      <c r="CI64" s="39">
        <f t="shared" ref="CI64:CR73" ca="1" si="45">IF(OFFSET($X$3,$S64,CI$1)&lt;CI$3,0,
OFFSET($S$3,$S64,CI$1)
*IFERROR(INDEX($K$33:$K$42,OFFSET($X$3,$S64,CI$1)-CI$3+1),0)
*OFFSET($AC$3,$S64,CI$1)
/(INDEX($D$4:$D$13,CI$3)
*INDEX($E$4:$E$13,CI$3)))</f>
        <v>0.10948795352000006</v>
      </c>
      <c r="CJ64" s="39">
        <f t="shared" ca="1" si="45"/>
        <v>0.16423193028000008</v>
      </c>
      <c r="CK64" s="39">
        <f t="shared" ca="1" si="45"/>
        <v>0.27371988380000017</v>
      </c>
      <c r="CL64" s="39">
        <f t="shared" ca="1" si="45"/>
        <v>0.54743976760000035</v>
      </c>
      <c r="CM64" s="39">
        <f t="shared" ca="1" si="45"/>
        <v>1.0948795352000007</v>
      </c>
      <c r="CN64" s="39">
        <f t="shared" ca="1" si="45"/>
        <v>2.1897590704000014</v>
      </c>
      <c r="CO64" s="39">
        <f t="shared" ca="1" si="45"/>
        <v>4.3795181408000028</v>
      </c>
      <c r="CP64" s="39">
        <f t="shared" ca="1" si="45"/>
        <v>0</v>
      </c>
      <c r="CQ64" s="39">
        <f t="shared" ca="1" si="45"/>
        <v>0</v>
      </c>
      <c r="CR64" s="39">
        <f t="shared" ca="1" si="45"/>
        <v>0</v>
      </c>
      <c r="CS64" s="39">
        <f t="shared" ref="CS64:DB73" ca="1" si="46">IF(OFFSET($X$3,$S64,CS$1)&lt;CS$3,0,
OFFSET($S$3,$S64,CS$1)
*IFERROR(INDEX($K$33:$K$42,OFFSET($X$3,$S64,CS$1)-CS$3+1),0)
*OFFSET($AC$3,$S64,CS$1)
/(INDEX($D$4:$D$13,CS$3)
*INDEX($E$4:$E$13,CS$3)))</f>
        <v>1.48804512E-2</v>
      </c>
      <c r="CT64" s="39">
        <f t="shared" ca="1" si="46"/>
        <v>2.9760902400000001E-2</v>
      </c>
      <c r="CU64" s="39">
        <f t="shared" ca="1" si="46"/>
        <v>4.4641353599999996E-2</v>
      </c>
      <c r="CV64" s="39">
        <f t="shared" ca="1" si="46"/>
        <v>7.4402256000000014E-2</v>
      </c>
      <c r="CW64" s="39">
        <f t="shared" ca="1" si="46"/>
        <v>0.14880451200000003</v>
      </c>
      <c r="CX64" s="39">
        <f t="shared" ca="1" si="46"/>
        <v>0.29760902400000006</v>
      </c>
      <c r="CY64" s="39">
        <f t="shared" ca="1" si="46"/>
        <v>0.59521804800000011</v>
      </c>
      <c r="CZ64" s="39">
        <f t="shared" ca="1" si="46"/>
        <v>1.1904360960000002</v>
      </c>
      <c r="DA64" s="39">
        <f t="shared" ca="1" si="46"/>
        <v>0</v>
      </c>
      <c r="DB64" s="39">
        <f t="shared" ca="1" si="46"/>
        <v>0</v>
      </c>
    </row>
    <row r="65" spans="19:106" x14ac:dyDescent="0.15">
      <c r="S65" s="39">
        <v>62</v>
      </c>
      <c r="T65" s="40">
        <f>引用信息!W84</f>
        <v>446.42501068998922</v>
      </c>
      <c r="U65" s="40">
        <f>引用信息!X84</f>
        <v>31.848624490010778</v>
      </c>
      <c r="V65" s="40">
        <f>引用信息!Y84</f>
        <v>12.672000000000001</v>
      </c>
      <c r="W65" s="40">
        <f>引用信息!Z84</f>
        <v>3.1861744200000008</v>
      </c>
      <c r="X65" s="40">
        <f>引用信息!AA84</f>
        <v>0.86819039999999992</v>
      </c>
      <c r="Y65" s="37">
        <f>IF(INT(求节点($J$4:$J$12,$I$4:$I$12,节奏总纲!AD65))&gt;$I$12,$I$12,INT(求节点($J$4:$J$12,$I$4:$I$12,节奏总纲!AD65)))</f>
        <v>6</v>
      </c>
      <c r="Z65" s="37">
        <f>IF(INT(求节点($J$4:$J$12,$I$4:$I$12,节奏总纲!AE65))&gt;$I$12,$I$12,INT(求节点($J$4:$J$12,$I$4:$I$12,节奏总纲!AE65)))</f>
        <v>6</v>
      </c>
      <c r="AA65" s="37">
        <f>IF(INT(求节点($J$4:$J$12,$I$4:$I$12,节奏总纲!AF65))&gt;$I$12,$I$12,INT(求节点($J$4:$J$12,$I$4:$I$12,节奏总纲!AF65)))</f>
        <v>6</v>
      </c>
      <c r="AB65" s="37">
        <f>IF(INT(求节点($J$4:$J$12,$I$4:$I$12,节奏总纲!AG65))&gt;$I$12,$I$12,INT(求节点($J$4:$J$12,$I$4:$I$12,节奏总纲!AG65)))</f>
        <v>7</v>
      </c>
      <c r="AC65" s="37">
        <f>IF(INT(求节点($J$4:$J$12,$I$4:$I$12,节奏总纲!AH65))&gt;$I$12,$I$12,INT(求节点($J$4:$J$12,$I$4:$I$12,节奏总纲!AH65)))</f>
        <v>8</v>
      </c>
      <c r="AD65" s="57">
        <f>('[2]功能-行军令'!F$7+'[2]功能-行军令'!F$14+24*60/'[2]功能-行军令'!$F$18)*'[2]功能-行军令'!$AJ$8/$J$30</f>
        <v>9.2000000000000011</v>
      </c>
      <c r="AE65" s="57">
        <f>('[2]功能-行军令'!G$7+'[2]功能-行军令'!G$14+24*60/'[2]功能-行军令'!$F$18)*'[2]功能-行军令'!$AJ$8/$J$30</f>
        <v>13.4</v>
      </c>
      <c r="AF65" s="57">
        <f>('[2]功能-行军令'!H$7+'[2]功能-行军令'!H$14+24*60/'[2]功能-行军令'!$F$18)*'[2]功能-行军令'!$AJ$8/$J$30</f>
        <v>18.2</v>
      </c>
      <c r="AG65" s="57">
        <f>('[2]功能-行军令'!I$7+'[2]功能-行军令'!I$14+24*60/'[2]功能-行军令'!$F$18)*'[2]功能-行军令'!$AJ$8/$J$30</f>
        <v>20.6</v>
      </c>
      <c r="AH65" s="57">
        <f>('[2]功能-行军令'!J$7+'[2]功能-行军令'!J$14+24*60/'[2]功能-行军令'!$F$18)*'[2]功能-行军令'!$AJ$8/$J$30</f>
        <v>20.6</v>
      </c>
      <c r="AL65" s="39">
        <v>62</v>
      </c>
      <c r="AM65" s="28">
        <f t="shared" ca="1" si="36"/>
        <v>12.035576089905113</v>
      </c>
      <c r="AN65" s="28">
        <f t="shared" ca="1" si="36"/>
        <v>20.046029463505192</v>
      </c>
      <c r="AO65" s="28">
        <f t="shared" ca="1" si="36"/>
        <v>40.022458997600388</v>
      </c>
      <c r="AP65" s="28">
        <f t="shared" ca="1" si="36"/>
        <v>80.030014060000767</v>
      </c>
      <c r="AQ65" s="28">
        <f t="shared" ca="1" si="36"/>
        <v>160.06002812000153</v>
      </c>
      <c r="AR65" s="28">
        <f t="shared" ca="1" si="36"/>
        <v>320.12005624000307</v>
      </c>
      <c r="AS65" s="28">
        <f t="shared" ca="1" si="36"/>
        <v>4.9718369448000015</v>
      </c>
      <c r="AT65" s="28">
        <f t="shared" ca="1" si="36"/>
        <v>1.1923148160000001</v>
      </c>
      <c r="AU65" s="28">
        <f t="shared" ca="1" si="36"/>
        <v>0</v>
      </c>
      <c r="AV65" s="28">
        <f t="shared" ca="1" si="36"/>
        <v>0</v>
      </c>
      <c r="AW65" s="28"/>
      <c r="AX65" s="28">
        <f t="shared" ca="1" si="7"/>
        <v>638.478314731816</v>
      </c>
      <c r="AY65" s="28"/>
      <c r="BA65" s="28"/>
      <c r="BB65" s="28"/>
      <c r="BC65" s="28"/>
      <c r="BD65" s="39">
        <v>62</v>
      </c>
      <c r="BE65" s="39">
        <f t="shared" ca="1" si="42"/>
        <v>10.267775245869753</v>
      </c>
      <c r="BF65" s="39">
        <f t="shared" ca="1" si="42"/>
        <v>17.112958743116256</v>
      </c>
      <c r="BG65" s="39">
        <f t="shared" ca="1" si="42"/>
        <v>34.225917486232511</v>
      </c>
      <c r="BH65" s="39">
        <f t="shared" ca="1" si="42"/>
        <v>68.451834972465022</v>
      </c>
      <c r="BI65" s="39">
        <f t="shared" ca="1" si="42"/>
        <v>136.90366994493004</v>
      </c>
      <c r="BJ65" s="39">
        <f t="shared" ca="1" si="42"/>
        <v>273.80733988986009</v>
      </c>
      <c r="BK65" s="39">
        <f t="shared" ca="1" si="42"/>
        <v>0</v>
      </c>
      <c r="BL65" s="39">
        <f t="shared" ca="1" si="42"/>
        <v>0</v>
      </c>
      <c r="BM65" s="39">
        <f t="shared" ca="1" si="42"/>
        <v>0</v>
      </c>
      <c r="BN65" s="39">
        <f t="shared" ca="1" si="42"/>
        <v>0</v>
      </c>
      <c r="BO65" s="39">
        <f t="shared" ca="1" si="43"/>
        <v>1.0669289204153609</v>
      </c>
      <c r="BP65" s="39">
        <f t="shared" ca="1" si="43"/>
        <v>1.7782148673589353</v>
      </c>
      <c r="BQ65" s="39">
        <f t="shared" ca="1" si="43"/>
        <v>3.5564297347178706</v>
      </c>
      <c r="BR65" s="39">
        <f t="shared" ca="1" si="43"/>
        <v>7.1128594694357412</v>
      </c>
      <c r="BS65" s="39">
        <f t="shared" ca="1" si="43"/>
        <v>14.225718938871482</v>
      </c>
      <c r="BT65" s="39">
        <f t="shared" ca="1" si="43"/>
        <v>28.451437877742965</v>
      </c>
      <c r="BU65" s="39">
        <f t="shared" ca="1" si="43"/>
        <v>0</v>
      </c>
      <c r="BV65" s="39">
        <f t="shared" ca="1" si="43"/>
        <v>0</v>
      </c>
      <c r="BW65" s="39">
        <f t="shared" ca="1" si="43"/>
        <v>0</v>
      </c>
      <c r="BX65" s="39">
        <f t="shared" ca="1" si="43"/>
        <v>0</v>
      </c>
      <c r="BY65" s="39">
        <f t="shared" ca="1" si="44"/>
        <v>0.57657599999999998</v>
      </c>
      <c r="BZ65" s="39">
        <f t="shared" ca="1" si="44"/>
        <v>0.96096000000000004</v>
      </c>
      <c r="CA65" s="39">
        <f t="shared" ca="1" si="44"/>
        <v>1.9219200000000001</v>
      </c>
      <c r="CB65" s="39">
        <f t="shared" ca="1" si="44"/>
        <v>3.8438400000000001</v>
      </c>
      <c r="CC65" s="39">
        <f t="shared" ca="1" si="44"/>
        <v>7.6876800000000003</v>
      </c>
      <c r="CD65" s="39">
        <f t="shared" ca="1" si="44"/>
        <v>15.375360000000001</v>
      </c>
      <c r="CE65" s="39">
        <f t="shared" ca="1" si="44"/>
        <v>0</v>
      </c>
      <c r="CF65" s="39">
        <f t="shared" ca="1" si="44"/>
        <v>0</v>
      </c>
      <c r="CG65" s="39">
        <f t="shared" ca="1" si="44"/>
        <v>0</v>
      </c>
      <c r="CH65" s="39">
        <f t="shared" ca="1" si="44"/>
        <v>0</v>
      </c>
      <c r="CI65" s="39">
        <f t="shared" ca="1" si="45"/>
        <v>0.10939198842000003</v>
      </c>
      <c r="CJ65" s="39">
        <f t="shared" ca="1" si="45"/>
        <v>0.16408798263000005</v>
      </c>
      <c r="CK65" s="39">
        <f t="shared" ca="1" si="45"/>
        <v>0.2734799710500001</v>
      </c>
      <c r="CL65" s="39">
        <f t="shared" ca="1" si="45"/>
        <v>0.54695994210000021</v>
      </c>
      <c r="CM65" s="39">
        <f t="shared" ca="1" si="45"/>
        <v>1.0939198842000004</v>
      </c>
      <c r="CN65" s="39">
        <f t="shared" ca="1" si="45"/>
        <v>2.1878397684000008</v>
      </c>
      <c r="CO65" s="39">
        <f t="shared" ca="1" si="45"/>
        <v>4.3756795368000017</v>
      </c>
      <c r="CP65" s="39">
        <f t="shared" ca="1" si="45"/>
        <v>0</v>
      </c>
      <c r="CQ65" s="39">
        <f t="shared" ca="1" si="45"/>
        <v>0</v>
      </c>
      <c r="CR65" s="39">
        <f t="shared" ca="1" si="45"/>
        <v>0</v>
      </c>
      <c r="CS65" s="39">
        <f t="shared" ca="1" si="46"/>
        <v>1.4903935199999998E-2</v>
      </c>
      <c r="CT65" s="39">
        <f t="shared" ca="1" si="46"/>
        <v>2.9807870399999995E-2</v>
      </c>
      <c r="CU65" s="39">
        <f t="shared" ca="1" si="46"/>
        <v>4.4711805599999994E-2</v>
      </c>
      <c r="CV65" s="39">
        <f t="shared" ca="1" si="46"/>
        <v>7.4519676000000007E-2</v>
      </c>
      <c r="CW65" s="39">
        <f t="shared" ca="1" si="46"/>
        <v>0.14903935200000001</v>
      </c>
      <c r="CX65" s="39">
        <f t="shared" ca="1" si="46"/>
        <v>0.29807870400000003</v>
      </c>
      <c r="CY65" s="39">
        <f t="shared" ca="1" si="46"/>
        <v>0.59615740800000006</v>
      </c>
      <c r="CZ65" s="39">
        <f t="shared" ca="1" si="46"/>
        <v>1.1923148160000001</v>
      </c>
      <c r="DA65" s="39">
        <f t="shared" ca="1" si="46"/>
        <v>0</v>
      </c>
      <c r="DB65" s="39">
        <f t="shared" ca="1" si="46"/>
        <v>0</v>
      </c>
    </row>
    <row r="66" spans="19:106" x14ac:dyDescent="0.15">
      <c r="S66" s="39">
        <v>63</v>
      </c>
      <c r="T66" s="40">
        <f>引用信息!W85</f>
        <v>444.91372341807534</v>
      </c>
      <c r="U66" s="40">
        <f>引用信息!X85</f>
        <v>31.737420901924654</v>
      </c>
      <c r="V66" s="40">
        <f>引用信息!Y85</f>
        <v>12.629333333333333</v>
      </c>
      <c r="W66" s="40">
        <f>引用信息!Z85</f>
        <v>3.1833260800000005</v>
      </c>
      <c r="X66" s="40">
        <f>引用信息!AA85</f>
        <v>0.8695295999999999</v>
      </c>
      <c r="Y66" s="37">
        <f>IF(INT(求节点($J$4:$J$12,$I$4:$I$12,节奏总纲!AD66))&gt;$I$12,$I$12,INT(求节点($J$4:$J$12,$I$4:$I$12,节奏总纲!AD66)))</f>
        <v>6</v>
      </c>
      <c r="Z66" s="37">
        <f>IF(INT(求节点($J$4:$J$12,$I$4:$I$12,节奏总纲!AE66))&gt;$I$12,$I$12,INT(求节点($J$4:$J$12,$I$4:$I$12,节奏总纲!AE66)))</f>
        <v>6</v>
      </c>
      <c r="AA66" s="37">
        <f>IF(INT(求节点($J$4:$J$12,$I$4:$I$12,节奏总纲!AF66))&gt;$I$12,$I$12,INT(求节点($J$4:$J$12,$I$4:$I$12,节奏总纲!AF66)))</f>
        <v>6</v>
      </c>
      <c r="AB66" s="37">
        <f>IF(INT(求节点($J$4:$J$12,$I$4:$I$12,节奏总纲!AG66))&gt;$I$12,$I$12,INT(求节点($J$4:$J$12,$I$4:$I$12,节奏总纲!AG66)))</f>
        <v>7</v>
      </c>
      <c r="AC66" s="37">
        <f>IF(INT(求节点($J$4:$J$12,$I$4:$I$12,节奏总纲!AH66))&gt;$I$12,$I$12,INT(求节点($J$4:$J$12,$I$4:$I$12,节奏总纲!AH66)))</f>
        <v>8</v>
      </c>
      <c r="AD66" s="57">
        <f>('[2]功能-行军令'!F$7+'[2]功能-行军令'!F$14+24*60/'[2]功能-行军令'!$F$18)*'[2]功能-行军令'!$AJ$8/$J$30</f>
        <v>9.2000000000000011</v>
      </c>
      <c r="AE66" s="57">
        <f>('[2]功能-行军令'!G$7+'[2]功能-行军令'!G$14+24*60/'[2]功能-行军令'!$F$18)*'[2]功能-行军令'!$AJ$8/$J$30</f>
        <v>13.4</v>
      </c>
      <c r="AF66" s="57">
        <f>('[2]功能-行军令'!H$7+'[2]功能-行军令'!H$14+24*60/'[2]功能-行军令'!$F$18)*'[2]功能-行军令'!$AJ$8/$J$30</f>
        <v>18.2</v>
      </c>
      <c r="AG66" s="57">
        <f>('[2]功能-行军令'!I$7+'[2]功能-行军令'!I$14+24*60/'[2]功能-行军令'!$F$18)*'[2]功能-行军令'!$AJ$8/$J$30</f>
        <v>20.6</v>
      </c>
      <c r="AH66" s="57">
        <f>('[2]功能-行军令'!J$7+'[2]功能-行军令'!J$14+24*60/'[2]功能-行军令'!$F$18)*'[2]功能-行军令'!$AJ$8/$J$30</f>
        <v>20.6</v>
      </c>
      <c r="AL66" s="39">
        <v>63</v>
      </c>
      <c r="AM66" s="28">
        <f t="shared" ca="1" si="36"/>
        <v>11.995075025710211</v>
      </c>
      <c r="AN66" s="28">
        <f t="shared" ca="1" si="36"/>
        <v>19.97855165188146</v>
      </c>
      <c r="AO66" s="28">
        <f t="shared" ca="1" si="36"/>
        <v>39.887529281256256</v>
      </c>
      <c r="AP66" s="28">
        <f t="shared" ca="1" si="36"/>
        <v>79.760131637712504</v>
      </c>
      <c r="AQ66" s="28">
        <f t="shared" ca="1" si="36"/>
        <v>159.52026327542501</v>
      </c>
      <c r="AR66" s="28">
        <f t="shared" ca="1" si="36"/>
        <v>319.04052655085002</v>
      </c>
      <c r="AS66" s="28">
        <f t="shared" ca="1" si="36"/>
        <v>4.9688448085333343</v>
      </c>
      <c r="AT66" s="28">
        <f t="shared" ca="1" si="36"/>
        <v>1.1941539839999999</v>
      </c>
      <c r="AU66" s="28">
        <f t="shared" ca="1" si="36"/>
        <v>0</v>
      </c>
      <c r="AV66" s="28">
        <f t="shared" ca="1" si="36"/>
        <v>0</v>
      </c>
      <c r="AW66" s="28"/>
      <c r="AX66" s="28">
        <f t="shared" ca="1" si="7"/>
        <v>636.34507621536875</v>
      </c>
      <c r="AY66" s="28"/>
      <c r="BA66" s="28"/>
      <c r="BB66" s="28"/>
      <c r="BC66" s="28"/>
      <c r="BD66" s="39">
        <v>63</v>
      </c>
      <c r="BE66" s="39">
        <f t="shared" ca="1" si="42"/>
        <v>10.233015638615734</v>
      </c>
      <c r="BF66" s="39">
        <f t="shared" ca="1" si="42"/>
        <v>17.055026064359556</v>
      </c>
      <c r="BG66" s="39">
        <f t="shared" ca="1" si="42"/>
        <v>34.110052128719111</v>
      </c>
      <c r="BH66" s="39">
        <f t="shared" ca="1" si="42"/>
        <v>68.220104257438223</v>
      </c>
      <c r="BI66" s="39">
        <f t="shared" ca="1" si="42"/>
        <v>136.44020851487645</v>
      </c>
      <c r="BJ66" s="39">
        <f t="shared" ca="1" si="42"/>
        <v>272.88041702975289</v>
      </c>
      <c r="BK66" s="39">
        <f t="shared" ca="1" si="42"/>
        <v>0</v>
      </c>
      <c r="BL66" s="39">
        <f t="shared" ca="1" si="42"/>
        <v>0</v>
      </c>
      <c r="BM66" s="39">
        <f t="shared" ca="1" si="42"/>
        <v>0</v>
      </c>
      <c r="BN66" s="39">
        <f t="shared" ca="1" si="42"/>
        <v>0</v>
      </c>
      <c r="BO66" s="39">
        <f t="shared" ca="1" si="43"/>
        <v>1.063203600214476</v>
      </c>
      <c r="BP66" s="39">
        <f t="shared" ca="1" si="43"/>
        <v>1.77200600035746</v>
      </c>
      <c r="BQ66" s="39">
        <f t="shared" ca="1" si="43"/>
        <v>3.5440120007149201</v>
      </c>
      <c r="BR66" s="39">
        <f t="shared" ca="1" si="43"/>
        <v>7.0880240014298401</v>
      </c>
      <c r="BS66" s="39">
        <f t="shared" ca="1" si="43"/>
        <v>14.17604800285968</v>
      </c>
      <c r="BT66" s="39">
        <f t="shared" ca="1" si="43"/>
        <v>28.352096005719361</v>
      </c>
      <c r="BU66" s="39">
        <f t="shared" ca="1" si="43"/>
        <v>0</v>
      </c>
      <c r="BV66" s="39">
        <f t="shared" ca="1" si="43"/>
        <v>0</v>
      </c>
      <c r="BW66" s="39">
        <f t="shared" ca="1" si="43"/>
        <v>0</v>
      </c>
      <c r="BX66" s="39">
        <f t="shared" ca="1" si="43"/>
        <v>0</v>
      </c>
      <c r="BY66" s="39">
        <f t="shared" ca="1" si="44"/>
        <v>0.57463466666666663</v>
      </c>
      <c r="BZ66" s="39">
        <f t="shared" ca="1" si="44"/>
        <v>0.95772444444444449</v>
      </c>
      <c r="CA66" s="39">
        <f t="shared" ca="1" si="44"/>
        <v>1.915448888888889</v>
      </c>
      <c r="CB66" s="39">
        <f t="shared" ca="1" si="44"/>
        <v>3.830897777777778</v>
      </c>
      <c r="CC66" s="39">
        <f t="shared" ca="1" si="44"/>
        <v>7.6617955555555559</v>
      </c>
      <c r="CD66" s="39">
        <f t="shared" ca="1" si="44"/>
        <v>15.323591111111112</v>
      </c>
      <c r="CE66" s="39">
        <f t="shared" ca="1" si="44"/>
        <v>0</v>
      </c>
      <c r="CF66" s="39">
        <f t="shared" ca="1" si="44"/>
        <v>0</v>
      </c>
      <c r="CG66" s="39">
        <f t="shared" ca="1" si="44"/>
        <v>0</v>
      </c>
      <c r="CH66" s="39">
        <f t="shared" ca="1" si="44"/>
        <v>0</v>
      </c>
      <c r="CI66" s="39">
        <f t="shared" ca="1" si="45"/>
        <v>0.10929419541333336</v>
      </c>
      <c r="CJ66" s="39">
        <f t="shared" ca="1" si="45"/>
        <v>0.16394129312000003</v>
      </c>
      <c r="CK66" s="39">
        <f t="shared" ca="1" si="45"/>
        <v>0.2732354885333334</v>
      </c>
      <c r="CL66" s="39">
        <f t="shared" ca="1" si="45"/>
        <v>0.54647097706666681</v>
      </c>
      <c r="CM66" s="39">
        <f t="shared" ca="1" si="45"/>
        <v>1.0929419541333336</v>
      </c>
      <c r="CN66" s="39">
        <f t="shared" ca="1" si="45"/>
        <v>2.1858839082666672</v>
      </c>
      <c r="CO66" s="39">
        <f t="shared" ca="1" si="45"/>
        <v>4.3717678165333345</v>
      </c>
      <c r="CP66" s="39">
        <f t="shared" ca="1" si="45"/>
        <v>0</v>
      </c>
      <c r="CQ66" s="39">
        <f t="shared" ca="1" si="45"/>
        <v>0</v>
      </c>
      <c r="CR66" s="39">
        <f t="shared" ca="1" si="45"/>
        <v>0</v>
      </c>
      <c r="CS66" s="39">
        <f t="shared" ca="1" si="46"/>
        <v>1.49269248E-2</v>
      </c>
      <c r="CT66" s="39">
        <f t="shared" ca="1" si="46"/>
        <v>2.9853849599999999E-2</v>
      </c>
      <c r="CU66" s="39">
        <f t="shared" ca="1" si="46"/>
        <v>4.4780774399999994E-2</v>
      </c>
      <c r="CV66" s="39">
        <f t="shared" ca="1" si="46"/>
        <v>7.4634623999999997E-2</v>
      </c>
      <c r="CW66" s="39">
        <f t="shared" ca="1" si="46"/>
        <v>0.14926924799999999</v>
      </c>
      <c r="CX66" s="39">
        <f t="shared" ca="1" si="46"/>
        <v>0.29853849599999999</v>
      </c>
      <c r="CY66" s="39">
        <f t="shared" ca="1" si="46"/>
        <v>0.59707699199999997</v>
      </c>
      <c r="CZ66" s="39">
        <f t="shared" ca="1" si="46"/>
        <v>1.1941539839999999</v>
      </c>
      <c r="DA66" s="39">
        <f t="shared" ca="1" si="46"/>
        <v>0</v>
      </c>
      <c r="DB66" s="39">
        <f t="shared" ca="1" si="46"/>
        <v>0</v>
      </c>
    </row>
    <row r="67" spans="19:106" x14ac:dyDescent="0.15">
      <c r="S67" s="39">
        <v>64</v>
      </c>
      <c r="T67" s="40">
        <f>引用信息!W86</f>
        <v>443.40249136749799</v>
      </c>
      <c r="U67" s="40">
        <f>引用信息!X86</f>
        <v>31.626244132501999</v>
      </c>
      <c r="V67" s="40">
        <f>引用信息!Y86</f>
        <v>12.586666666666668</v>
      </c>
      <c r="W67" s="40">
        <f>引用信息!Z86</f>
        <v>3.1804245000000009</v>
      </c>
      <c r="X67" s="40">
        <f>引用信息!AA86</f>
        <v>0.87083999999999984</v>
      </c>
      <c r="Y67" s="37">
        <f>IF(INT(求节点($J$4:$J$12,$I$4:$I$12,节奏总纲!AD67))&gt;$I$12,$I$12,INT(求节点($J$4:$J$12,$I$4:$I$12,节奏总纲!AD67)))</f>
        <v>6</v>
      </c>
      <c r="Z67" s="37">
        <f>IF(INT(求节点($J$4:$J$12,$I$4:$I$12,节奏总纲!AE67))&gt;$I$12,$I$12,INT(求节点($J$4:$J$12,$I$4:$I$12,节奏总纲!AE67)))</f>
        <v>6</v>
      </c>
      <c r="AA67" s="37">
        <f>IF(INT(求节点($J$4:$J$12,$I$4:$I$12,节奏总纲!AF67))&gt;$I$12,$I$12,INT(求节点($J$4:$J$12,$I$4:$I$12,节奏总纲!AF67)))</f>
        <v>7</v>
      </c>
      <c r="AB67" s="37">
        <f>IF(INT(求节点($J$4:$J$12,$I$4:$I$12,节奏总纲!AG67))&gt;$I$12,$I$12,INT(求节点($J$4:$J$12,$I$4:$I$12,节奏总纲!AG67)))</f>
        <v>7</v>
      </c>
      <c r="AC67" s="37">
        <f>IF(INT(求节点($J$4:$J$12,$I$4:$I$12,节奏总纲!AH67))&gt;$I$12,$I$12,INT(求节点($J$4:$J$12,$I$4:$I$12,节奏总纲!AH67)))</f>
        <v>8</v>
      </c>
      <c r="AD67" s="57">
        <f>('[2]功能-行军令'!F$7+'[2]功能-行军令'!F$14+24*60/'[2]功能-行军令'!$F$18)*'[2]功能-行军令'!$AJ$8/$J$30</f>
        <v>9.2000000000000011</v>
      </c>
      <c r="AE67" s="57">
        <f>('[2]功能-行军令'!G$7+'[2]功能-行军令'!G$14+24*60/'[2]功能-行军令'!$F$18)*'[2]功能-行军令'!$AJ$8/$J$30</f>
        <v>13.4</v>
      </c>
      <c r="AF67" s="57">
        <f>('[2]功能-行军令'!H$7+'[2]功能-行军令'!H$14+24*60/'[2]功能-行军令'!$F$18)*'[2]功能-行军令'!$AJ$8/$J$30</f>
        <v>18.2</v>
      </c>
      <c r="AG67" s="57">
        <f>('[2]功能-行军令'!I$7+'[2]功能-行军令'!I$14+24*60/'[2]功能-行军令'!$F$18)*'[2]功能-行军令'!$AJ$8/$J$30</f>
        <v>20.6</v>
      </c>
      <c r="AH67" s="57">
        <f>('[2]功能-行军令'!J$7+'[2]功能-行军令'!J$14+24*60/'[2]功能-行军令'!$F$18)*'[2]功能-行军令'!$AJ$8/$J$30</f>
        <v>20.6</v>
      </c>
      <c r="AL67" s="39">
        <v>64</v>
      </c>
      <c r="AM67" s="28">
        <f t="shared" ca="1" si="36"/>
        <v>11.763676029946827</v>
      </c>
      <c r="AN67" s="28">
        <f t="shared" ca="1" si="36"/>
        <v>19.529278168235454</v>
      </c>
      <c r="AO67" s="28">
        <f t="shared" ca="1" si="36"/>
        <v>38.798111851443132</v>
      </c>
      <c r="AP67" s="28">
        <f t="shared" ca="1" si="36"/>
        <v>77.581274282886255</v>
      </c>
      <c r="AQ67" s="28">
        <f t="shared" ca="1" si="36"/>
        <v>155.16254856577251</v>
      </c>
      <c r="AR67" s="28">
        <f t="shared" ca="1" si="36"/>
        <v>310.32509713154502</v>
      </c>
      <c r="AS67" s="28">
        <f t="shared" ca="1" si="36"/>
        <v>20.237582002222229</v>
      </c>
      <c r="AT67" s="28">
        <f t="shared" ca="1" si="36"/>
        <v>1.1959536</v>
      </c>
      <c r="AU67" s="28">
        <f t="shared" ca="1" si="36"/>
        <v>0</v>
      </c>
      <c r="AV67" s="28">
        <f t="shared" ca="1" si="36"/>
        <v>0</v>
      </c>
      <c r="AW67" s="28"/>
      <c r="AX67" s="28">
        <f t="shared" ca="1" si="7"/>
        <v>634.59352163205153</v>
      </c>
      <c r="AY67" s="28"/>
      <c r="BA67" s="28"/>
      <c r="BB67" s="28"/>
      <c r="BC67" s="28"/>
      <c r="BD67" s="39">
        <v>64</v>
      </c>
      <c r="BE67" s="39">
        <f t="shared" ca="1" si="42"/>
        <v>10.198257301452454</v>
      </c>
      <c r="BF67" s="39">
        <f t="shared" ca="1" si="42"/>
        <v>16.997095502420759</v>
      </c>
      <c r="BG67" s="39">
        <f t="shared" ca="1" si="42"/>
        <v>33.994191004841518</v>
      </c>
      <c r="BH67" s="39">
        <f t="shared" ca="1" si="42"/>
        <v>67.988382009683036</v>
      </c>
      <c r="BI67" s="39">
        <f t="shared" ca="1" si="42"/>
        <v>135.97676401936607</v>
      </c>
      <c r="BJ67" s="39">
        <f t="shared" ca="1" si="42"/>
        <v>271.95352803873214</v>
      </c>
      <c r="BK67" s="39">
        <f t="shared" ca="1" si="42"/>
        <v>0</v>
      </c>
      <c r="BL67" s="39">
        <f t="shared" ca="1" si="42"/>
        <v>0</v>
      </c>
      <c r="BM67" s="39">
        <f t="shared" ca="1" si="42"/>
        <v>0</v>
      </c>
      <c r="BN67" s="39">
        <f t="shared" ca="1" si="42"/>
        <v>0</v>
      </c>
      <c r="BO67" s="39">
        <f t="shared" ca="1" si="43"/>
        <v>1.0594791784388169</v>
      </c>
      <c r="BP67" s="39">
        <f t="shared" ca="1" si="43"/>
        <v>1.7657986307313616</v>
      </c>
      <c r="BQ67" s="39">
        <f t="shared" ca="1" si="43"/>
        <v>3.5315972614627231</v>
      </c>
      <c r="BR67" s="39">
        <f t="shared" ca="1" si="43"/>
        <v>7.0631945229254463</v>
      </c>
      <c r="BS67" s="39">
        <f t="shared" ca="1" si="43"/>
        <v>14.126389045850893</v>
      </c>
      <c r="BT67" s="39">
        <f t="shared" ca="1" si="43"/>
        <v>28.252778091701785</v>
      </c>
      <c r="BU67" s="39">
        <f t="shared" ca="1" si="43"/>
        <v>0</v>
      </c>
      <c r="BV67" s="39">
        <f t="shared" ca="1" si="43"/>
        <v>0</v>
      </c>
      <c r="BW67" s="39">
        <f t="shared" ca="1" si="43"/>
        <v>0</v>
      </c>
      <c r="BX67" s="39">
        <f t="shared" ca="1" si="43"/>
        <v>0</v>
      </c>
      <c r="BY67" s="39">
        <f t="shared" ca="1" si="44"/>
        <v>0.38179555555555561</v>
      </c>
      <c r="BZ67" s="39">
        <f t="shared" ca="1" si="44"/>
        <v>0.57269333333333339</v>
      </c>
      <c r="CA67" s="39">
        <f t="shared" ca="1" si="44"/>
        <v>0.95448888888888905</v>
      </c>
      <c r="CB67" s="39">
        <f t="shared" ca="1" si="44"/>
        <v>1.9089777777777781</v>
      </c>
      <c r="CC67" s="39">
        <f t="shared" ca="1" si="44"/>
        <v>3.8179555555555562</v>
      </c>
      <c r="CD67" s="39">
        <f t="shared" ca="1" si="44"/>
        <v>7.6359111111111124</v>
      </c>
      <c r="CE67" s="39">
        <f t="shared" ca="1" si="44"/>
        <v>15.271822222222225</v>
      </c>
      <c r="CF67" s="39">
        <f t="shared" ca="1" si="44"/>
        <v>0</v>
      </c>
      <c r="CG67" s="39">
        <f t="shared" ca="1" si="44"/>
        <v>0</v>
      </c>
      <c r="CH67" s="39">
        <f t="shared" ca="1" si="44"/>
        <v>0</v>
      </c>
      <c r="CI67" s="39">
        <f t="shared" ca="1" si="45"/>
        <v>0.10919457450000003</v>
      </c>
      <c r="CJ67" s="39">
        <f t="shared" ca="1" si="45"/>
        <v>0.16379186175000007</v>
      </c>
      <c r="CK67" s="39">
        <f t="shared" ca="1" si="45"/>
        <v>0.27298643625000013</v>
      </c>
      <c r="CL67" s="39">
        <f t="shared" ca="1" si="45"/>
        <v>0.54597287250000026</v>
      </c>
      <c r="CM67" s="39">
        <f t="shared" ca="1" si="45"/>
        <v>1.0919457450000005</v>
      </c>
      <c r="CN67" s="39">
        <f t="shared" ca="1" si="45"/>
        <v>2.183891490000001</v>
      </c>
      <c r="CO67" s="39">
        <f t="shared" ca="1" si="45"/>
        <v>4.3677829800000021</v>
      </c>
      <c r="CP67" s="39">
        <f t="shared" ca="1" si="45"/>
        <v>0</v>
      </c>
      <c r="CQ67" s="39">
        <f t="shared" ca="1" si="45"/>
        <v>0</v>
      </c>
      <c r="CR67" s="39">
        <f t="shared" ca="1" si="45"/>
        <v>0</v>
      </c>
      <c r="CS67" s="39">
        <f t="shared" ca="1" si="46"/>
        <v>1.4949419999999998E-2</v>
      </c>
      <c r="CT67" s="39">
        <f t="shared" ca="1" si="46"/>
        <v>2.9898839999999996E-2</v>
      </c>
      <c r="CU67" s="39">
        <f t="shared" ca="1" si="46"/>
        <v>4.4848259999999994E-2</v>
      </c>
      <c r="CV67" s="39">
        <f t="shared" ca="1" si="46"/>
        <v>7.4747099999999997E-2</v>
      </c>
      <c r="CW67" s="39">
        <f t="shared" ca="1" si="46"/>
        <v>0.14949419999999999</v>
      </c>
      <c r="CX67" s="39">
        <f t="shared" ca="1" si="46"/>
        <v>0.29898839999999999</v>
      </c>
      <c r="CY67" s="39">
        <f t="shared" ca="1" si="46"/>
        <v>0.59797679999999998</v>
      </c>
      <c r="CZ67" s="39">
        <f t="shared" ca="1" si="46"/>
        <v>1.1959536</v>
      </c>
      <c r="DA67" s="39">
        <f t="shared" ca="1" si="46"/>
        <v>0</v>
      </c>
      <c r="DB67" s="39">
        <f t="shared" ca="1" si="46"/>
        <v>0</v>
      </c>
    </row>
    <row r="68" spans="19:106" x14ac:dyDescent="0.15">
      <c r="S68" s="39">
        <v>65</v>
      </c>
      <c r="T68" s="40">
        <f>引用信息!W87</f>
        <v>441.89131453825723</v>
      </c>
      <c r="U68" s="40">
        <f>引用信息!X87</f>
        <v>31.515094181742811</v>
      </c>
      <c r="V68" s="40">
        <f>引用信息!Y87</f>
        <v>12.544</v>
      </c>
      <c r="W68" s="40">
        <f>引用信息!Z87</f>
        <v>3.1774696800000006</v>
      </c>
      <c r="X68" s="40">
        <f>引用信息!AA87</f>
        <v>0.87212159999999983</v>
      </c>
      <c r="Y68" s="37">
        <f>IF(INT(求节点($J$4:$J$12,$I$4:$I$12,节奏总纲!AD68))&gt;$I$12,$I$12,INT(求节点($J$4:$J$12,$I$4:$I$12,节奏总纲!AD68)))</f>
        <v>6</v>
      </c>
      <c r="Z68" s="37">
        <f>IF(INT(求节点($J$4:$J$12,$I$4:$I$12,节奏总纲!AE68))&gt;$I$12,$I$12,INT(求节点($J$4:$J$12,$I$4:$I$12,节奏总纲!AE68)))</f>
        <v>6</v>
      </c>
      <c r="AA68" s="37">
        <f>IF(INT(求节点($J$4:$J$12,$I$4:$I$12,节奏总纲!AF68))&gt;$I$12,$I$12,INT(求节点($J$4:$J$12,$I$4:$I$12,节奏总纲!AF68)))</f>
        <v>7</v>
      </c>
      <c r="AB68" s="37">
        <f>IF(INT(求节点($J$4:$J$12,$I$4:$I$12,节奏总纲!AG68))&gt;$I$12,$I$12,INT(求节点($J$4:$J$12,$I$4:$I$12,节奏总纲!AG68)))</f>
        <v>7</v>
      </c>
      <c r="AC68" s="37">
        <f>IF(INT(求节点($J$4:$J$12,$I$4:$I$12,节奏总纲!AH68))&gt;$I$12,$I$12,INT(求节点($J$4:$J$12,$I$4:$I$12,节奏总纲!AH68)))</f>
        <v>8</v>
      </c>
      <c r="AD68" s="57">
        <f>('[2]功能-行军令'!F$7+'[2]功能-行军令'!F$14+24*60/'[2]功能-行军令'!$F$18)*'[2]功能-行军令'!$AJ$8/$J$30</f>
        <v>9.2000000000000011</v>
      </c>
      <c r="AE68" s="57">
        <f>('[2]功能-行军令'!G$7+'[2]功能-行军令'!G$14+24*60/'[2]功能-行军令'!$F$18)*'[2]功能-行军令'!$AJ$8/$J$30</f>
        <v>13.4</v>
      </c>
      <c r="AF68" s="57">
        <f>('[2]功能-行军令'!H$7+'[2]功能-行军令'!H$14+24*60/'[2]功能-行军令'!$F$18)*'[2]功能-行军令'!$AJ$8/$J$30</f>
        <v>18.2</v>
      </c>
      <c r="AG68" s="57">
        <f>('[2]功能-行军令'!I$7+'[2]功能-行军令'!I$14+24*60/'[2]功能-行军令'!$F$18)*'[2]功能-行军令'!$AJ$8/$J$30</f>
        <v>20.6</v>
      </c>
      <c r="AH68" s="57">
        <f>('[2]功能-行军令'!J$7+'[2]功能-行军令'!J$14+24*60/'[2]功能-行军令'!$F$18)*'[2]功能-行军令'!$AJ$8/$J$30</f>
        <v>20.6</v>
      </c>
      <c r="AL68" s="39">
        <v>65</v>
      </c>
      <c r="AM68" s="28">
        <f t="shared" ref="AM68:AV83" ca="1" si="47">SUMIF($BE$3:$DB$3,AM$3,$BE68:$DB68)</f>
        <v>11.723821769281635</v>
      </c>
      <c r="AN68" s="28">
        <f t="shared" ca="1" si="47"/>
        <v>19.463094345900501</v>
      </c>
      <c r="AO68" s="28">
        <f t="shared" ca="1" si="47"/>
        <v>38.666420041494334</v>
      </c>
      <c r="AP68" s="28">
        <f t="shared" ca="1" si="47"/>
        <v>77.317868662188673</v>
      </c>
      <c r="AQ68" s="28">
        <f t="shared" ca="1" si="47"/>
        <v>154.63573732437735</v>
      </c>
      <c r="AR68" s="28">
        <f t="shared" ca="1" si="47"/>
        <v>309.27147464875469</v>
      </c>
      <c r="AS68" s="28">
        <f t="shared" ca="1" si="47"/>
        <v>20.182635192533336</v>
      </c>
      <c r="AT68" s="28">
        <f t="shared" ca="1" si="47"/>
        <v>1.1977136639999999</v>
      </c>
      <c r="AU68" s="28">
        <f t="shared" ca="1" si="47"/>
        <v>0</v>
      </c>
      <c r="AV68" s="28">
        <f t="shared" ca="1" si="47"/>
        <v>0</v>
      </c>
      <c r="AW68" s="28"/>
      <c r="AX68" s="28">
        <f t="shared" ca="1" si="7"/>
        <v>632.45876564853052</v>
      </c>
      <c r="AY68" s="28"/>
      <c r="BA68" s="28"/>
      <c r="BB68" s="28"/>
      <c r="BC68" s="28"/>
      <c r="BD68" s="39">
        <v>65</v>
      </c>
      <c r="BE68" s="39">
        <f t="shared" ca="1" si="42"/>
        <v>10.163500234379917</v>
      </c>
      <c r="BF68" s="39">
        <f t="shared" ca="1" si="42"/>
        <v>16.939167057299862</v>
      </c>
      <c r="BG68" s="39">
        <f t="shared" ca="1" si="42"/>
        <v>33.878334114599724</v>
      </c>
      <c r="BH68" s="39">
        <f t="shared" ca="1" si="42"/>
        <v>67.756668229199448</v>
      </c>
      <c r="BI68" s="39">
        <f t="shared" ca="1" si="42"/>
        <v>135.5133364583989</v>
      </c>
      <c r="BJ68" s="39">
        <f t="shared" ca="1" si="42"/>
        <v>271.02667291679779</v>
      </c>
      <c r="BK68" s="39">
        <f t="shared" ca="1" si="42"/>
        <v>0</v>
      </c>
      <c r="BL68" s="39">
        <f t="shared" ca="1" si="42"/>
        <v>0</v>
      </c>
      <c r="BM68" s="39">
        <f t="shared" ca="1" si="42"/>
        <v>0</v>
      </c>
      <c r="BN68" s="39">
        <f t="shared" ca="1" si="42"/>
        <v>0</v>
      </c>
      <c r="BO68" s="39">
        <f t="shared" ca="1" si="43"/>
        <v>1.0557556550883842</v>
      </c>
      <c r="BP68" s="39">
        <f t="shared" ca="1" si="43"/>
        <v>1.7595927584806406</v>
      </c>
      <c r="BQ68" s="39">
        <f t="shared" ca="1" si="43"/>
        <v>3.5191855169612811</v>
      </c>
      <c r="BR68" s="39">
        <f t="shared" ca="1" si="43"/>
        <v>7.0383710339225622</v>
      </c>
      <c r="BS68" s="39">
        <f t="shared" ca="1" si="43"/>
        <v>14.076742067845124</v>
      </c>
      <c r="BT68" s="39">
        <f t="shared" ca="1" si="43"/>
        <v>28.153484135690249</v>
      </c>
      <c r="BU68" s="39">
        <f t="shared" ca="1" si="43"/>
        <v>0</v>
      </c>
      <c r="BV68" s="39">
        <f t="shared" ca="1" si="43"/>
        <v>0</v>
      </c>
      <c r="BW68" s="39">
        <f t="shared" ca="1" si="43"/>
        <v>0</v>
      </c>
      <c r="BX68" s="39">
        <f t="shared" ca="1" si="43"/>
        <v>0</v>
      </c>
      <c r="BY68" s="39">
        <f t="shared" ca="1" si="44"/>
        <v>0.3805013333333333</v>
      </c>
      <c r="BZ68" s="39">
        <f t="shared" ca="1" si="44"/>
        <v>0.57075199999999993</v>
      </c>
      <c r="CA68" s="39">
        <f t="shared" ca="1" si="44"/>
        <v>0.9512533333333334</v>
      </c>
      <c r="CB68" s="39">
        <f t="shared" ca="1" si="44"/>
        <v>1.9025066666666668</v>
      </c>
      <c r="CC68" s="39">
        <f t="shared" ca="1" si="44"/>
        <v>3.8050133333333336</v>
      </c>
      <c r="CD68" s="39">
        <f t="shared" ca="1" si="44"/>
        <v>7.6100266666666672</v>
      </c>
      <c r="CE68" s="39">
        <f t="shared" ca="1" si="44"/>
        <v>15.220053333333334</v>
      </c>
      <c r="CF68" s="39">
        <f t="shared" ca="1" si="44"/>
        <v>0</v>
      </c>
      <c r="CG68" s="39">
        <f t="shared" ca="1" si="44"/>
        <v>0</v>
      </c>
      <c r="CH68" s="39">
        <f t="shared" ca="1" si="44"/>
        <v>0</v>
      </c>
      <c r="CI68" s="39">
        <f t="shared" ca="1" si="45"/>
        <v>0.10909312568000003</v>
      </c>
      <c r="CJ68" s="39">
        <f t="shared" ca="1" si="45"/>
        <v>0.16363968852000005</v>
      </c>
      <c r="CK68" s="39">
        <f t="shared" ca="1" si="45"/>
        <v>0.27273281420000012</v>
      </c>
      <c r="CL68" s="39">
        <f t="shared" ca="1" si="45"/>
        <v>0.54546562840000024</v>
      </c>
      <c r="CM68" s="39">
        <f t="shared" ca="1" si="45"/>
        <v>1.0909312568000005</v>
      </c>
      <c r="CN68" s="39">
        <f t="shared" ca="1" si="45"/>
        <v>2.1818625136000009</v>
      </c>
      <c r="CO68" s="39">
        <f t="shared" ca="1" si="45"/>
        <v>4.3637250272000019</v>
      </c>
      <c r="CP68" s="39">
        <f t="shared" ca="1" si="45"/>
        <v>0</v>
      </c>
      <c r="CQ68" s="39">
        <f t="shared" ca="1" si="45"/>
        <v>0</v>
      </c>
      <c r="CR68" s="39">
        <f t="shared" ca="1" si="45"/>
        <v>0</v>
      </c>
      <c r="CS68" s="39">
        <f t="shared" ca="1" si="46"/>
        <v>1.4971420799999998E-2</v>
      </c>
      <c r="CT68" s="39">
        <f t="shared" ca="1" si="46"/>
        <v>2.9942841599999995E-2</v>
      </c>
      <c r="CU68" s="39">
        <f t="shared" ca="1" si="46"/>
        <v>4.4914262399999995E-2</v>
      </c>
      <c r="CV68" s="39">
        <f t="shared" ca="1" si="46"/>
        <v>7.4857103999999994E-2</v>
      </c>
      <c r="CW68" s="39">
        <f t="shared" ca="1" si="46"/>
        <v>0.14971420799999999</v>
      </c>
      <c r="CX68" s="39">
        <f t="shared" ca="1" si="46"/>
        <v>0.29942841599999998</v>
      </c>
      <c r="CY68" s="39">
        <f t="shared" ca="1" si="46"/>
        <v>0.59885683199999995</v>
      </c>
      <c r="CZ68" s="39">
        <f t="shared" ca="1" si="46"/>
        <v>1.1977136639999999</v>
      </c>
      <c r="DA68" s="39">
        <f t="shared" ca="1" si="46"/>
        <v>0</v>
      </c>
      <c r="DB68" s="39">
        <f t="shared" ca="1" si="46"/>
        <v>0</v>
      </c>
    </row>
    <row r="69" spans="19:106" x14ac:dyDescent="0.15">
      <c r="S69" s="39">
        <v>66</v>
      </c>
      <c r="T69" s="40">
        <f>引用信息!W88</f>
        <v>440.38019293035291</v>
      </c>
      <c r="U69" s="40">
        <f>引用信息!X88</f>
        <v>31.403971049647094</v>
      </c>
      <c r="V69" s="40">
        <f>引用信息!Y88</f>
        <v>12.501333333333333</v>
      </c>
      <c r="W69" s="40">
        <f>引用信息!Z88</f>
        <v>3.1744616200000007</v>
      </c>
      <c r="X69" s="40">
        <f>引用信息!AA88</f>
        <v>0.87337439999999977</v>
      </c>
      <c r="Y69" s="37">
        <f>IF(INT(求节点($J$4:$J$12,$I$4:$I$12,节奏总纲!AD69))&gt;$I$12,$I$12,INT(求节点($J$4:$J$12,$I$4:$I$12,节奏总纲!AD69)))</f>
        <v>6</v>
      </c>
      <c r="Z69" s="37">
        <f>IF(INT(求节点($J$4:$J$12,$I$4:$I$12,节奏总纲!AE69))&gt;$I$12,$I$12,INT(求节点($J$4:$J$12,$I$4:$I$12,节奏总纲!AE69)))</f>
        <v>6</v>
      </c>
      <c r="AA69" s="37">
        <f>IF(INT(求节点($J$4:$J$12,$I$4:$I$12,节奏总纲!AF69))&gt;$I$12,$I$12,INT(求节点($J$4:$J$12,$I$4:$I$12,节奏总纲!AF69)))</f>
        <v>7</v>
      </c>
      <c r="AB69" s="37">
        <f>IF(INT(求节点($J$4:$J$12,$I$4:$I$12,节奏总纲!AG69))&gt;$I$12,$I$12,INT(求节点($J$4:$J$12,$I$4:$I$12,节奏总纲!AG69)))</f>
        <v>7</v>
      </c>
      <c r="AC69" s="37">
        <f>IF(INT(求节点($J$4:$J$12,$I$4:$I$12,节奏总纲!AH69))&gt;$I$12,$I$12,INT(求节点($J$4:$J$12,$I$4:$I$12,节奏总纲!AH69)))</f>
        <v>8</v>
      </c>
      <c r="AD69" s="57">
        <f>('[2]功能-行军令'!F$7+'[2]功能-行军令'!F$14+24*60/'[2]功能-行军令'!$F$18)*'[2]功能-行军令'!$AJ$8/$J$30</f>
        <v>9.2000000000000011</v>
      </c>
      <c r="AE69" s="57">
        <f>('[2]功能-行军令'!G$7+'[2]功能-行军令'!G$14+24*60/'[2]功能-行军令'!$F$18)*'[2]功能-行军令'!$AJ$8/$J$30</f>
        <v>13.4</v>
      </c>
      <c r="AF69" s="57">
        <f>('[2]功能-行军令'!H$7+'[2]功能-行军令'!H$14+24*60/'[2]功能-行军令'!$F$18)*'[2]功能-行军令'!$AJ$8/$J$30</f>
        <v>18.2</v>
      </c>
      <c r="AG69" s="57">
        <f>('[2]功能-行军令'!I$7+'[2]功能-行军令'!I$14+24*60/'[2]功能-行军令'!$F$18)*'[2]功能-行军令'!$AJ$8/$J$30</f>
        <v>20.6</v>
      </c>
      <c r="AH69" s="57">
        <f>('[2]功能-行军令'!J$7+'[2]功能-行军令'!J$14+24*60/'[2]功能-行军令'!$F$18)*'[2]功能-行军令'!$AJ$8/$J$30</f>
        <v>20.6</v>
      </c>
      <c r="AL69" s="39">
        <v>66</v>
      </c>
      <c r="AM69" s="28">
        <f t="shared" ca="1" si="47"/>
        <v>11.683967354825739</v>
      </c>
      <c r="AN69" s="28">
        <f t="shared" ca="1" si="47"/>
        <v>19.396910407098822</v>
      </c>
      <c r="AO69" s="28">
        <f t="shared" ca="1" si="47"/>
        <v>38.534729406965425</v>
      </c>
      <c r="AP69" s="28">
        <f t="shared" ca="1" si="47"/>
        <v>77.054465886730853</v>
      </c>
      <c r="AQ69" s="28">
        <f t="shared" ca="1" si="47"/>
        <v>154.10893177346171</v>
      </c>
      <c r="AR69" s="28">
        <f t="shared" ca="1" si="47"/>
        <v>308.21786354692341</v>
      </c>
      <c r="AS69" s="28">
        <f t="shared" ca="1" si="47"/>
        <v>20.127595490577775</v>
      </c>
      <c r="AT69" s="28">
        <f t="shared" ca="1" si="47"/>
        <v>1.1994341759999998</v>
      </c>
      <c r="AU69" s="28">
        <f t="shared" ca="1" si="47"/>
        <v>0</v>
      </c>
      <c r="AV69" s="28">
        <f t="shared" ca="1" si="47"/>
        <v>0</v>
      </c>
      <c r="AW69" s="28"/>
      <c r="AX69" s="28">
        <f t="shared" ref="AX69:AX132" ca="1" si="48">SUM(AM69:AV69)</f>
        <v>630.32389804258366</v>
      </c>
      <c r="AY69" s="28"/>
      <c r="BA69" s="28"/>
      <c r="BB69" s="28"/>
      <c r="BC69" s="28"/>
      <c r="BD69" s="39">
        <v>66</v>
      </c>
      <c r="BE69" s="39">
        <f t="shared" ca="1" si="42"/>
        <v>10.128744437398119</v>
      </c>
      <c r="BF69" s="39">
        <f t="shared" ca="1" si="42"/>
        <v>16.881240728996861</v>
      </c>
      <c r="BG69" s="39">
        <f t="shared" ca="1" si="42"/>
        <v>33.762481457993722</v>
      </c>
      <c r="BH69" s="39">
        <f t="shared" ca="1" si="42"/>
        <v>67.524962915987444</v>
      </c>
      <c r="BI69" s="39">
        <f t="shared" ca="1" si="42"/>
        <v>135.04992583197489</v>
      </c>
      <c r="BJ69" s="39">
        <f t="shared" ca="1" si="42"/>
        <v>270.09985166394978</v>
      </c>
      <c r="BK69" s="39">
        <f t="shared" ca="1" si="42"/>
        <v>0</v>
      </c>
      <c r="BL69" s="39">
        <f t="shared" ca="1" si="42"/>
        <v>0</v>
      </c>
      <c r="BM69" s="39">
        <f t="shared" ca="1" si="42"/>
        <v>0</v>
      </c>
      <c r="BN69" s="39">
        <f t="shared" ca="1" si="42"/>
        <v>0</v>
      </c>
      <c r="BO69" s="39">
        <f t="shared" ca="1" si="43"/>
        <v>1.0520330301631775</v>
      </c>
      <c r="BP69" s="39">
        <f t="shared" ca="1" si="43"/>
        <v>1.7533883836052961</v>
      </c>
      <c r="BQ69" s="39">
        <f t="shared" ca="1" si="43"/>
        <v>3.5067767672105923</v>
      </c>
      <c r="BR69" s="39">
        <f t="shared" ca="1" si="43"/>
        <v>7.0135535344211846</v>
      </c>
      <c r="BS69" s="39">
        <f t="shared" ca="1" si="43"/>
        <v>14.027107068842369</v>
      </c>
      <c r="BT69" s="39">
        <f t="shared" ca="1" si="43"/>
        <v>28.054214137684738</v>
      </c>
      <c r="BU69" s="39">
        <f t="shared" ca="1" si="43"/>
        <v>0</v>
      </c>
      <c r="BV69" s="39">
        <f t="shared" ca="1" si="43"/>
        <v>0</v>
      </c>
      <c r="BW69" s="39">
        <f t="shared" ca="1" si="43"/>
        <v>0</v>
      </c>
      <c r="BX69" s="39">
        <f t="shared" ca="1" si="43"/>
        <v>0</v>
      </c>
      <c r="BY69" s="39">
        <f t="shared" ca="1" si="44"/>
        <v>0.37920711111111111</v>
      </c>
      <c r="BZ69" s="39">
        <f t="shared" ca="1" si="44"/>
        <v>0.56881066666666669</v>
      </c>
      <c r="CA69" s="39">
        <f t="shared" ca="1" si="44"/>
        <v>0.94801777777777774</v>
      </c>
      <c r="CB69" s="39">
        <f t="shared" ca="1" si="44"/>
        <v>1.8960355555555555</v>
      </c>
      <c r="CC69" s="39">
        <f t="shared" ca="1" si="44"/>
        <v>3.7920711111111109</v>
      </c>
      <c r="CD69" s="39">
        <f t="shared" ca="1" si="44"/>
        <v>7.5841422222222219</v>
      </c>
      <c r="CE69" s="39">
        <f t="shared" ca="1" si="44"/>
        <v>15.168284444444444</v>
      </c>
      <c r="CF69" s="39">
        <f t="shared" ca="1" si="44"/>
        <v>0</v>
      </c>
      <c r="CG69" s="39">
        <f t="shared" ca="1" si="44"/>
        <v>0</v>
      </c>
      <c r="CH69" s="39">
        <f t="shared" ca="1" si="44"/>
        <v>0</v>
      </c>
      <c r="CI69" s="39">
        <f t="shared" ca="1" si="45"/>
        <v>0.10898984895333336</v>
      </c>
      <c r="CJ69" s="39">
        <f t="shared" ca="1" si="45"/>
        <v>0.16348477343000004</v>
      </c>
      <c r="CK69" s="39">
        <f t="shared" ca="1" si="45"/>
        <v>0.27247462238333342</v>
      </c>
      <c r="CL69" s="39">
        <f t="shared" ca="1" si="45"/>
        <v>0.54494924476666684</v>
      </c>
      <c r="CM69" s="39">
        <f t="shared" ca="1" si="45"/>
        <v>1.0898984895333337</v>
      </c>
      <c r="CN69" s="39">
        <f t="shared" ca="1" si="45"/>
        <v>2.1797969790666674</v>
      </c>
      <c r="CO69" s="39">
        <f t="shared" ca="1" si="45"/>
        <v>4.3595939581333347</v>
      </c>
      <c r="CP69" s="39">
        <f t="shared" ca="1" si="45"/>
        <v>0</v>
      </c>
      <c r="CQ69" s="39">
        <f t="shared" ca="1" si="45"/>
        <v>0</v>
      </c>
      <c r="CR69" s="39">
        <f t="shared" ca="1" si="45"/>
        <v>0</v>
      </c>
      <c r="CS69" s="39">
        <f t="shared" ca="1" si="46"/>
        <v>1.4992927199999999E-2</v>
      </c>
      <c r="CT69" s="39">
        <f t="shared" ca="1" si="46"/>
        <v>2.9985854399999998E-2</v>
      </c>
      <c r="CU69" s="39">
        <f t="shared" ca="1" si="46"/>
        <v>4.497878159999999E-2</v>
      </c>
      <c r="CV69" s="39">
        <f t="shared" ca="1" si="46"/>
        <v>7.4964635999999987E-2</v>
      </c>
      <c r="CW69" s="39">
        <f t="shared" ca="1" si="46"/>
        <v>0.14992927199999997</v>
      </c>
      <c r="CX69" s="39">
        <f t="shared" ca="1" si="46"/>
        <v>0.29985854399999995</v>
      </c>
      <c r="CY69" s="39">
        <f t="shared" ca="1" si="46"/>
        <v>0.5997170879999999</v>
      </c>
      <c r="CZ69" s="39">
        <f t="shared" ca="1" si="46"/>
        <v>1.1994341759999998</v>
      </c>
      <c r="DA69" s="39">
        <f t="shared" ca="1" si="46"/>
        <v>0</v>
      </c>
      <c r="DB69" s="39">
        <f t="shared" ca="1" si="46"/>
        <v>0</v>
      </c>
    </row>
    <row r="70" spans="19:106" x14ac:dyDescent="0.15">
      <c r="S70" s="39">
        <v>67</v>
      </c>
      <c r="T70" s="40">
        <f>引用信息!W89</f>
        <v>438.86912654378511</v>
      </c>
      <c r="U70" s="40">
        <f>引用信息!X89</f>
        <v>31.292874736214852</v>
      </c>
      <c r="V70" s="40">
        <f>引用信息!Y89</f>
        <v>12.458666666666668</v>
      </c>
      <c r="W70" s="40">
        <f>引用信息!Z89</f>
        <v>3.1714003200000014</v>
      </c>
      <c r="X70" s="40">
        <f>引用信息!AA89</f>
        <v>0.87459839999999989</v>
      </c>
      <c r="Y70" s="37">
        <f>IF(INT(求节点($J$4:$J$12,$I$4:$I$12,节奏总纲!AD70))&gt;$I$12,$I$12,INT(求节点($J$4:$J$12,$I$4:$I$12,节奏总纲!AD70)))</f>
        <v>6</v>
      </c>
      <c r="Z70" s="37">
        <f>IF(INT(求节点($J$4:$J$12,$I$4:$I$12,节奏总纲!AE70))&gt;$I$12,$I$12,INT(求节点($J$4:$J$12,$I$4:$I$12,节奏总纲!AE70)))</f>
        <v>6</v>
      </c>
      <c r="AA70" s="37">
        <f>IF(INT(求节点($J$4:$J$12,$I$4:$I$12,节奏总纲!AF70))&gt;$I$12,$I$12,INT(求节点($J$4:$J$12,$I$4:$I$12,节奏总纲!AF70)))</f>
        <v>7</v>
      </c>
      <c r="AB70" s="37">
        <f>IF(INT(求节点($J$4:$J$12,$I$4:$I$12,节奏总纲!AG70))&gt;$I$12,$I$12,INT(求节点($J$4:$J$12,$I$4:$I$12,节奏总纲!AG70)))</f>
        <v>7</v>
      </c>
      <c r="AC70" s="37">
        <f>IF(INT(求节点($J$4:$J$12,$I$4:$I$12,节奏总纲!AH70))&gt;$I$12,$I$12,INT(求节点($J$4:$J$12,$I$4:$I$12,节奏总纲!AH70)))</f>
        <v>8</v>
      </c>
      <c r="AD70" s="57">
        <f>('[2]功能-行军令'!F$7+'[2]功能-行军令'!F$14+24*60/'[2]功能-行军令'!$F$18)*'[2]功能-行军令'!$AJ$8/$J$30</f>
        <v>9.2000000000000011</v>
      </c>
      <c r="AE70" s="57">
        <f>('[2]功能-行军令'!G$7+'[2]功能-行军令'!G$14+24*60/'[2]功能-行军令'!$F$18)*'[2]功能-行军令'!$AJ$8/$J$30</f>
        <v>13.4</v>
      </c>
      <c r="AF70" s="57">
        <f>('[2]功能-行军令'!H$7+'[2]功能-行军令'!H$14+24*60/'[2]功能-行军令'!$F$18)*'[2]功能-行军令'!$AJ$8/$J$30</f>
        <v>18.2</v>
      </c>
      <c r="AG70" s="57">
        <f>('[2]功能-行军令'!I$7+'[2]功能-行军令'!I$14+24*60/'[2]功能-行军令'!$F$18)*'[2]功能-行军令'!$AJ$8/$J$30</f>
        <v>20.6</v>
      </c>
      <c r="AH70" s="57">
        <f>('[2]功能-行军令'!J$7+'[2]功能-行军令'!J$14+24*60/'[2]功能-行军令'!$F$18)*'[2]功能-行军令'!$AJ$8/$J$30</f>
        <v>20.6</v>
      </c>
      <c r="AL70" s="39">
        <v>67</v>
      </c>
      <c r="AM70" s="28">
        <f t="shared" ca="1" si="47"/>
        <v>11.644112786579143</v>
      </c>
      <c r="AN70" s="28">
        <f t="shared" ca="1" si="47"/>
        <v>19.330726351830428</v>
      </c>
      <c r="AO70" s="28">
        <f t="shared" ca="1" si="47"/>
        <v>38.403039947856414</v>
      </c>
      <c r="AP70" s="28">
        <f t="shared" ca="1" si="47"/>
        <v>76.791065956512824</v>
      </c>
      <c r="AQ70" s="28">
        <f t="shared" ca="1" si="47"/>
        <v>153.58213191302565</v>
      </c>
      <c r="AR70" s="28">
        <f t="shared" ca="1" si="47"/>
        <v>307.1642638260513</v>
      </c>
      <c r="AS70" s="28">
        <f t="shared" ca="1" si="47"/>
        <v>20.07246289635556</v>
      </c>
      <c r="AT70" s="28">
        <f t="shared" ca="1" si="47"/>
        <v>1.2011151360000001</v>
      </c>
      <c r="AU70" s="28">
        <f t="shared" ca="1" si="47"/>
        <v>0</v>
      </c>
      <c r="AV70" s="28">
        <f t="shared" ca="1" si="47"/>
        <v>0</v>
      </c>
      <c r="AW70" s="28"/>
      <c r="AX70" s="28">
        <f t="shared" ca="1" si="48"/>
        <v>628.18891881421132</v>
      </c>
      <c r="AY70" s="28"/>
      <c r="BA70" s="28"/>
      <c r="BB70" s="28"/>
      <c r="BC70" s="28"/>
      <c r="BD70" s="39">
        <v>67</v>
      </c>
      <c r="BE70" s="39">
        <f t="shared" ca="1" si="42"/>
        <v>10.093989910507059</v>
      </c>
      <c r="BF70" s="39">
        <f t="shared" ca="1" si="42"/>
        <v>16.823316517511767</v>
      </c>
      <c r="BG70" s="39">
        <f t="shared" ca="1" si="42"/>
        <v>33.646633035023534</v>
      </c>
      <c r="BH70" s="39">
        <f t="shared" ca="1" si="42"/>
        <v>67.293266070047068</v>
      </c>
      <c r="BI70" s="39">
        <f t="shared" ca="1" si="42"/>
        <v>134.58653214009414</v>
      </c>
      <c r="BJ70" s="39">
        <f t="shared" ca="1" si="42"/>
        <v>269.17306428018827</v>
      </c>
      <c r="BK70" s="39">
        <f t="shared" ca="1" si="42"/>
        <v>0</v>
      </c>
      <c r="BL70" s="39">
        <f t="shared" ca="1" si="42"/>
        <v>0</v>
      </c>
      <c r="BM70" s="39">
        <f t="shared" ca="1" si="42"/>
        <v>0</v>
      </c>
      <c r="BN70" s="39">
        <f t="shared" ca="1" si="42"/>
        <v>0</v>
      </c>
      <c r="BO70" s="39">
        <f t="shared" ca="1" si="43"/>
        <v>1.0483113036631975</v>
      </c>
      <c r="BP70" s="39">
        <f t="shared" ca="1" si="43"/>
        <v>1.7471855061053292</v>
      </c>
      <c r="BQ70" s="39">
        <f t="shared" ca="1" si="43"/>
        <v>3.4943710122106584</v>
      </c>
      <c r="BR70" s="39">
        <f t="shared" ca="1" si="43"/>
        <v>6.9887420244213168</v>
      </c>
      <c r="BS70" s="39">
        <f t="shared" ca="1" si="43"/>
        <v>13.977484048842634</v>
      </c>
      <c r="BT70" s="39">
        <f t="shared" ca="1" si="43"/>
        <v>27.954968097685267</v>
      </c>
      <c r="BU70" s="39">
        <f t="shared" ca="1" si="43"/>
        <v>0</v>
      </c>
      <c r="BV70" s="39">
        <f t="shared" ca="1" si="43"/>
        <v>0</v>
      </c>
      <c r="BW70" s="39">
        <f t="shared" ca="1" si="43"/>
        <v>0</v>
      </c>
      <c r="BX70" s="39">
        <f t="shared" ca="1" si="43"/>
        <v>0</v>
      </c>
      <c r="BY70" s="39">
        <f t="shared" ca="1" si="44"/>
        <v>0.37791288888888891</v>
      </c>
      <c r="BZ70" s="39">
        <f t="shared" ca="1" si="44"/>
        <v>0.56686933333333334</v>
      </c>
      <c r="CA70" s="39">
        <f t="shared" ca="1" si="44"/>
        <v>0.94478222222222241</v>
      </c>
      <c r="CB70" s="39">
        <f t="shared" ca="1" si="44"/>
        <v>1.8895644444444448</v>
      </c>
      <c r="CC70" s="39">
        <f t="shared" ca="1" si="44"/>
        <v>3.7791288888888896</v>
      </c>
      <c r="CD70" s="39">
        <f t="shared" ca="1" si="44"/>
        <v>7.5582577777777793</v>
      </c>
      <c r="CE70" s="39">
        <f t="shared" ca="1" si="44"/>
        <v>15.116515555555559</v>
      </c>
      <c r="CF70" s="39">
        <f t="shared" ca="1" si="44"/>
        <v>0</v>
      </c>
      <c r="CG70" s="39">
        <f t="shared" ca="1" si="44"/>
        <v>0</v>
      </c>
      <c r="CH70" s="39">
        <f t="shared" ca="1" si="44"/>
        <v>0</v>
      </c>
      <c r="CI70" s="39">
        <f t="shared" ca="1" si="45"/>
        <v>0.10888474432000006</v>
      </c>
      <c r="CJ70" s="39">
        <f t="shared" ca="1" si="45"/>
        <v>0.16332711648000006</v>
      </c>
      <c r="CK70" s="39">
        <f t="shared" ca="1" si="45"/>
        <v>0.2722118608000002</v>
      </c>
      <c r="CL70" s="39">
        <f t="shared" ca="1" si="45"/>
        <v>0.54442372160000041</v>
      </c>
      <c r="CM70" s="39">
        <f t="shared" ca="1" si="45"/>
        <v>1.0888474432000008</v>
      </c>
      <c r="CN70" s="39">
        <f t="shared" ca="1" si="45"/>
        <v>2.1776948864000016</v>
      </c>
      <c r="CO70" s="39">
        <f t="shared" ca="1" si="45"/>
        <v>4.3553897728000033</v>
      </c>
      <c r="CP70" s="39">
        <f t="shared" ca="1" si="45"/>
        <v>0</v>
      </c>
      <c r="CQ70" s="39">
        <f t="shared" ca="1" si="45"/>
        <v>0</v>
      </c>
      <c r="CR70" s="39">
        <f t="shared" ca="1" si="45"/>
        <v>0</v>
      </c>
      <c r="CS70" s="39">
        <f t="shared" ca="1" si="46"/>
        <v>1.5013939199999998E-2</v>
      </c>
      <c r="CT70" s="39">
        <f t="shared" ca="1" si="46"/>
        <v>3.0027878399999996E-2</v>
      </c>
      <c r="CU70" s="39">
        <f t="shared" ca="1" si="46"/>
        <v>4.5041817599999999E-2</v>
      </c>
      <c r="CV70" s="39">
        <f t="shared" ca="1" si="46"/>
        <v>7.5069696000000005E-2</v>
      </c>
      <c r="CW70" s="39">
        <f t="shared" ca="1" si="46"/>
        <v>0.15013939200000001</v>
      </c>
      <c r="CX70" s="39">
        <f t="shared" ca="1" si="46"/>
        <v>0.30027878400000002</v>
      </c>
      <c r="CY70" s="39">
        <f t="shared" ca="1" si="46"/>
        <v>0.60055756800000004</v>
      </c>
      <c r="CZ70" s="39">
        <f t="shared" ca="1" si="46"/>
        <v>1.2011151360000001</v>
      </c>
      <c r="DA70" s="39">
        <f t="shared" ca="1" si="46"/>
        <v>0</v>
      </c>
      <c r="DB70" s="39">
        <f t="shared" ca="1" si="46"/>
        <v>0</v>
      </c>
    </row>
    <row r="71" spans="19:106" x14ac:dyDescent="0.15">
      <c r="S71" s="39">
        <v>68</v>
      </c>
      <c r="T71" s="40">
        <f>引用信息!W90</f>
        <v>437.35811537855392</v>
      </c>
      <c r="U71" s="40">
        <f>引用信息!X90</f>
        <v>31.181805241446078</v>
      </c>
      <c r="V71" s="40">
        <f>引用信息!Y90</f>
        <v>12.416</v>
      </c>
      <c r="W71" s="40">
        <f>引用信息!Z90</f>
        <v>3.1682857800000011</v>
      </c>
      <c r="X71" s="40">
        <f>引用信息!AA90</f>
        <v>0.87579359999999995</v>
      </c>
      <c r="Y71" s="37">
        <f>IF(INT(求节点($J$4:$J$12,$I$4:$I$12,节奏总纲!AD71))&gt;$I$12,$I$12,INT(求节点($J$4:$J$12,$I$4:$I$12,节奏总纲!AD71)))</f>
        <v>6</v>
      </c>
      <c r="Z71" s="37">
        <f>IF(INT(求节点($J$4:$J$12,$I$4:$I$12,节奏总纲!AE71))&gt;$I$12,$I$12,INT(求节点($J$4:$J$12,$I$4:$I$12,节奏总纲!AE71)))</f>
        <v>6</v>
      </c>
      <c r="AA71" s="37">
        <f>IF(INT(求节点($J$4:$J$12,$I$4:$I$12,节奏总纲!AF71))&gt;$I$12,$I$12,INT(求节点($J$4:$J$12,$I$4:$I$12,节奏总纲!AF71)))</f>
        <v>7</v>
      </c>
      <c r="AB71" s="37">
        <f>IF(INT(求节点($J$4:$J$12,$I$4:$I$12,节奏总纲!AG71))&gt;$I$12,$I$12,INT(求节点($J$4:$J$12,$I$4:$I$12,节奏总纲!AG71)))</f>
        <v>7</v>
      </c>
      <c r="AC71" s="37">
        <f>IF(INT(求节点($J$4:$J$12,$I$4:$I$12,节奏总纲!AH71))&gt;$I$12,$I$12,INT(求节点($J$4:$J$12,$I$4:$I$12,节奏总纲!AH71)))</f>
        <v>8</v>
      </c>
      <c r="AD71" s="57">
        <f>('[2]功能-行军令'!F$7+'[2]功能-行军令'!F$14+24*60/'[2]功能-行军令'!$F$18)*'[2]功能-行军令'!$AJ$8/$J$30</f>
        <v>9.2000000000000011</v>
      </c>
      <c r="AE71" s="57">
        <f>('[2]功能-行军令'!G$7+'[2]功能-行军令'!G$14+24*60/'[2]功能-行军令'!$F$18)*'[2]功能-行军令'!$AJ$8/$J$30</f>
        <v>13.4</v>
      </c>
      <c r="AF71" s="57">
        <f>('[2]功能-行军令'!H$7+'[2]功能-行军令'!H$14+24*60/'[2]功能-行军令'!$F$18)*'[2]功能-行军令'!$AJ$8/$J$30</f>
        <v>18.2</v>
      </c>
      <c r="AG71" s="57">
        <f>('[2]功能-行军令'!I$7+'[2]功能-行军令'!I$14+24*60/'[2]功能-行军令'!$F$18)*'[2]功能-行军令'!$AJ$8/$J$30</f>
        <v>20.6</v>
      </c>
      <c r="AH71" s="57">
        <f>('[2]功能-行军令'!J$7+'[2]功能-行军令'!J$14+24*60/'[2]功能-行军令'!$F$18)*'[2]功能-行军令'!$AJ$8/$J$30</f>
        <v>20.6</v>
      </c>
      <c r="AL71" s="39">
        <v>68</v>
      </c>
      <c r="AM71" s="28">
        <f t="shared" ca="1" si="47"/>
        <v>11.604258064541854</v>
      </c>
      <c r="AN71" s="28">
        <f t="shared" ca="1" si="47"/>
        <v>19.264542180095305</v>
      </c>
      <c r="AO71" s="28">
        <f t="shared" ca="1" si="47"/>
        <v>38.271351664167284</v>
      </c>
      <c r="AP71" s="28">
        <f t="shared" ca="1" si="47"/>
        <v>76.527668871534573</v>
      </c>
      <c r="AQ71" s="28">
        <f t="shared" ca="1" si="47"/>
        <v>153.05533774306915</v>
      </c>
      <c r="AR71" s="28">
        <f t="shared" ca="1" si="47"/>
        <v>306.11067548613829</v>
      </c>
      <c r="AS71" s="28">
        <f t="shared" ca="1" si="47"/>
        <v>20.01723740986667</v>
      </c>
      <c r="AT71" s="28">
        <f t="shared" ca="1" si="47"/>
        <v>1.2027565439999999</v>
      </c>
      <c r="AU71" s="28">
        <f t="shared" ca="1" si="47"/>
        <v>0</v>
      </c>
      <c r="AV71" s="28">
        <f t="shared" ca="1" si="47"/>
        <v>0</v>
      </c>
      <c r="AW71" s="28"/>
      <c r="AX71" s="28">
        <f t="shared" ca="1" si="48"/>
        <v>626.05382796341314</v>
      </c>
      <c r="AY71" s="28"/>
      <c r="BA71" s="28"/>
      <c r="BB71" s="28"/>
      <c r="BC71" s="28"/>
      <c r="BD71" s="39">
        <v>68</v>
      </c>
      <c r="BE71" s="39">
        <f t="shared" ca="1" si="42"/>
        <v>10.059236653706742</v>
      </c>
      <c r="BF71" s="39">
        <f t="shared" ca="1" si="42"/>
        <v>16.765394422844569</v>
      </c>
      <c r="BG71" s="39">
        <f t="shared" ca="1" si="42"/>
        <v>33.530788845689138</v>
      </c>
      <c r="BH71" s="39">
        <f t="shared" ca="1" si="42"/>
        <v>67.061577691378275</v>
      </c>
      <c r="BI71" s="39">
        <f t="shared" ca="1" si="42"/>
        <v>134.12315538275655</v>
      </c>
      <c r="BJ71" s="39">
        <f t="shared" ca="1" si="42"/>
        <v>268.2463107655131</v>
      </c>
      <c r="BK71" s="39">
        <f t="shared" ca="1" si="42"/>
        <v>0</v>
      </c>
      <c r="BL71" s="39">
        <f t="shared" ca="1" si="42"/>
        <v>0</v>
      </c>
      <c r="BM71" s="39">
        <f t="shared" ca="1" si="42"/>
        <v>0</v>
      </c>
      <c r="BN71" s="39">
        <f t="shared" ca="1" si="42"/>
        <v>0</v>
      </c>
      <c r="BO71" s="39">
        <f t="shared" ca="1" si="43"/>
        <v>1.0445904755884436</v>
      </c>
      <c r="BP71" s="39">
        <f t="shared" ca="1" si="43"/>
        <v>1.7409841259807395</v>
      </c>
      <c r="BQ71" s="39">
        <f t="shared" ca="1" si="43"/>
        <v>3.481968251961479</v>
      </c>
      <c r="BR71" s="39">
        <f t="shared" ca="1" si="43"/>
        <v>6.9639365039229579</v>
      </c>
      <c r="BS71" s="39">
        <f t="shared" ca="1" si="43"/>
        <v>13.927873007845916</v>
      </c>
      <c r="BT71" s="39">
        <f t="shared" ca="1" si="43"/>
        <v>27.855746015691832</v>
      </c>
      <c r="BU71" s="39">
        <f t="shared" ca="1" si="43"/>
        <v>0</v>
      </c>
      <c r="BV71" s="39">
        <f t="shared" ca="1" si="43"/>
        <v>0</v>
      </c>
      <c r="BW71" s="39">
        <f t="shared" ca="1" si="43"/>
        <v>0</v>
      </c>
      <c r="BX71" s="39">
        <f t="shared" ca="1" si="43"/>
        <v>0</v>
      </c>
      <c r="BY71" s="39">
        <f t="shared" ca="1" si="44"/>
        <v>0.37661866666666666</v>
      </c>
      <c r="BZ71" s="39">
        <f t="shared" ca="1" si="44"/>
        <v>0.56492799999999999</v>
      </c>
      <c r="CA71" s="39">
        <f t="shared" ca="1" si="44"/>
        <v>0.94154666666666664</v>
      </c>
      <c r="CB71" s="39">
        <f t="shared" ca="1" si="44"/>
        <v>1.8830933333333333</v>
      </c>
      <c r="CC71" s="39">
        <f t="shared" ca="1" si="44"/>
        <v>3.7661866666666666</v>
      </c>
      <c r="CD71" s="39">
        <f t="shared" ca="1" si="44"/>
        <v>7.5323733333333331</v>
      </c>
      <c r="CE71" s="39">
        <f t="shared" ca="1" si="44"/>
        <v>15.064746666666666</v>
      </c>
      <c r="CF71" s="39">
        <f t="shared" ca="1" si="44"/>
        <v>0</v>
      </c>
      <c r="CG71" s="39">
        <f t="shared" ca="1" si="44"/>
        <v>0</v>
      </c>
      <c r="CH71" s="39">
        <f t="shared" ca="1" si="44"/>
        <v>0</v>
      </c>
      <c r="CI71" s="39">
        <f t="shared" ca="1" si="45"/>
        <v>0.10877781178000005</v>
      </c>
      <c r="CJ71" s="39">
        <f t="shared" ca="1" si="45"/>
        <v>0.16316671767000007</v>
      </c>
      <c r="CK71" s="39">
        <f t="shared" ca="1" si="45"/>
        <v>0.27194452945000014</v>
      </c>
      <c r="CL71" s="39">
        <f t="shared" ca="1" si="45"/>
        <v>0.54388905890000028</v>
      </c>
      <c r="CM71" s="39">
        <f t="shared" ca="1" si="45"/>
        <v>1.0877781178000006</v>
      </c>
      <c r="CN71" s="39">
        <f t="shared" ca="1" si="45"/>
        <v>2.1755562356000011</v>
      </c>
      <c r="CO71" s="39">
        <f t="shared" ca="1" si="45"/>
        <v>4.3511124712000022</v>
      </c>
      <c r="CP71" s="39">
        <f t="shared" ca="1" si="45"/>
        <v>0</v>
      </c>
      <c r="CQ71" s="39">
        <f t="shared" ca="1" si="45"/>
        <v>0</v>
      </c>
      <c r="CR71" s="39">
        <f t="shared" ca="1" si="45"/>
        <v>0</v>
      </c>
      <c r="CS71" s="39">
        <f t="shared" ca="1" si="46"/>
        <v>1.50344568E-2</v>
      </c>
      <c r="CT71" s="39">
        <f t="shared" ca="1" si="46"/>
        <v>3.00689136E-2</v>
      </c>
      <c r="CU71" s="39">
        <f t="shared" ca="1" si="46"/>
        <v>4.5103370400000002E-2</v>
      </c>
      <c r="CV71" s="39">
        <f t="shared" ca="1" si="46"/>
        <v>7.5172283999999992E-2</v>
      </c>
      <c r="CW71" s="39">
        <f t="shared" ca="1" si="46"/>
        <v>0.15034456799999998</v>
      </c>
      <c r="CX71" s="39">
        <f t="shared" ca="1" si="46"/>
        <v>0.30068913599999997</v>
      </c>
      <c r="CY71" s="39">
        <f t="shared" ca="1" si="46"/>
        <v>0.60137827199999994</v>
      </c>
      <c r="CZ71" s="39">
        <f t="shared" ca="1" si="46"/>
        <v>1.2027565439999999</v>
      </c>
      <c r="DA71" s="39">
        <f t="shared" ca="1" si="46"/>
        <v>0</v>
      </c>
      <c r="DB71" s="39">
        <f t="shared" ca="1" si="46"/>
        <v>0</v>
      </c>
    </row>
    <row r="72" spans="19:106" x14ac:dyDescent="0.15">
      <c r="S72" s="39">
        <v>69</v>
      </c>
      <c r="T72" s="40">
        <f>引用信息!W91</f>
        <v>435.8471594346592</v>
      </c>
      <c r="U72" s="40">
        <f>引用信息!X91</f>
        <v>31.070762565340779</v>
      </c>
      <c r="V72" s="40">
        <f>引用信息!Y91</f>
        <v>12.373333333333333</v>
      </c>
      <c r="W72" s="40">
        <f>引用信息!Z91</f>
        <v>3.165118000000001</v>
      </c>
      <c r="X72" s="40">
        <f>引用信息!AA91</f>
        <v>0.87695999999999985</v>
      </c>
      <c r="Y72" s="37">
        <f>IF(INT(求节点($J$4:$J$12,$I$4:$I$12,节奏总纲!AD72))&gt;$I$12,$I$12,INT(求节点($J$4:$J$12,$I$4:$I$12,节奏总纲!AD72)))</f>
        <v>6</v>
      </c>
      <c r="Z72" s="37">
        <f>IF(INT(求节点($J$4:$J$12,$I$4:$I$12,节奏总纲!AE72))&gt;$I$12,$I$12,INT(求节点($J$4:$J$12,$I$4:$I$12,节奏总纲!AE72)))</f>
        <v>6</v>
      </c>
      <c r="AA72" s="37">
        <f>IF(INT(求节点($J$4:$J$12,$I$4:$I$12,节奏总纲!AF72))&gt;$I$12,$I$12,INT(求节点($J$4:$J$12,$I$4:$I$12,节奏总纲!AF72)))</f>
        <v>7</v>
      </c>
      <c r="AB72" s="37">
        <f>IF(INT(求节点($J$4:$J$12,$I$4:$I$12,节奏总纲!AG72))&gt;$I$12,$I$12,INT(求节点($J$4:$J$12,$I$4:$I$12,节奏总纲!AG72)))</f>
        <v>7</v>
      </c>
      <c r="AC72" s="37">
        <f>IF(INT(求节点($J$4:$J$12,$I$4:$I$12,节奏总纲!AH72))&gt;$I$12,$I$12,INT(求节点($J$4:$J$12,$I$4:$I$12,节奏总纲!AH72)))</f>
        <v>8</v>
      </c>
      <c r="AD72" s="57">
        <f>('[2]功能-行军令'!F$7+'[2]功能-行军令'!F$14+24*60/'[2]功能-行军令'!$F$18)*'[2]功能-行军令'!$AJ$8/$J$30</f>
        <v>9.2000000000000011</v>
      </c>
      <c r="AE72" s="57">
        <f>('[2]功能-行军令'!G$7+'[2]功能-行军令'!G$14+24*60/'[2]功能-行军令'!$F$18)*'[2]功能-行军令'!$AJ$8/$J$30</f>
        <v>13.4</v>
      </c>
      <c r="AF72" s="57">
        <f>('[2]功能-行军令'!H$7+'[2]功能-行军令'!H$14+24*60/'[2]功能-行军令'!$F$18)*'[2]功能-行军令'!$AJ$8/$J$30</f>
        <v>18.2</v>
      </c>
      <c r="AG72" s="57">
        <f>('[2]功能-行军令'!I$7+'[2]功能-行军令'!I$14+24*60/'[2]功能-行军令'!$F$18)*'[2]功能-行军令'!$AJ$8/$J$30</f>
        <v>20.6</v>
      </c>
      <c r="AH72" s="57">
        <f>('[2]功能-行军令'!J$7+'[2]功能-行军令'!J$14+24*60/'[2]功能-行军令'!$F$18)*'[2]功能-行军令'!$AJ$8/$J$30</f>
        <v>20.6</v>
      </c>
      <c r="AL72" s="39">
        <v>69</v>
      </c>
      <c r="AM72" s="28">
        <f t="shared" ca="1" si="47"/>
        <v>11.564403188713856</v>
      </c>
      <c r="AN72" s="28">
        <f t="shared" ca="1" si="47"/>
        <v>19.198357891893469</v>
      </c>
      <c r="AO72" s="28">
        <f t="shared" ca="1" si="47"/>
        <v>38.139664555898051</v>
      </c>
      <c r="AP72" s="28">
        <f t="shared" ca="1" si="47"/>
        <v>76.264274631796098</v>
      </c>
      <c r="AQ72" s="28">
        <f t="shared" ca="1" si="47"/>
        <v>152.5285492635922</v>
      </c>
      <c r="AR72" s="28">
        <f t="shared" ca="1" si="47"/>
        <v>305.05709852718439</v>
      </c>
      <c r="AS72" s="28">
        <f t="shared" ca="1" si="47"/>
        <v>19.961919031111112</v>
      </c>
      <c r="AT72" s="28">
        <f t="shared" ca="1" si="47"/>
        <v>1.2043584000000001</v>
      </c>
      <c r="AU72" s="28">
        <f t="shared" ca="1" si="47"/>
        <v>0</v>
      </c>
      <c r="AV72" s="28">
        <f t="shared" ca="1" si="47"/>
        <v>0</v>
      </c>
      <c r="AW72" s="28"/>
      <c r="AX72" s="28">
        <f t="shared" ca="1" si="48"/>
        <v>623.91862549018924</v>
      </c>
      <c r="AY72" s="28"/>
      <c r="BA72" s="28"/>
      <c r="BB72" s="28"/>
      <c r="BC72" s="28"/>
      <c r="BD72" s="39">
        <v>69</v>
      </c>
      <c r="BE72" s="39">
        <f t="shared" ca="1" si="42"/>
        <v>10.024484666997163</v>
      </c>
      <c r="BF72" s="39">
        <f t="shared" ca="1" si="42"/>
        <v>16.707474444995274</v>
      </c>
      <c r="BG72" s="39">
        <f t="shared" ca="1" si="42"/>
        <v>33.414948889990548</v>
      </c>
      <c r="BH72" s="39">
        <f t="shared" ca="1" si="42"/>
        <v>66.829897779981096</v>
      </c>
      <c r="BI72" s="39">
        <f t="shared" ca="1" si="42"/>
        <v>133.65979555996219</v>
      </c>
      <c r="BJ72" s="39">
        <f t="shared" ca="1" si="42"/>
        <v>267.31959111992438</v>
      </c>
      <c r="BK72" s="39">
        <f t="shared" ca="1" si="42"/>
        <v>0</v>
      </c>
      <c r="BL72" s="39">
        <f t="shared" ca="1" si="42"/>
        <v>0</v>
      </c>
      <c r="BM72" s="39">
        <f t="shared" ca="1" si="42"/>
        <v>0</v>
      </c>
      <c r="BN72" s="39">
        <f t="shared" ca="1" si="42"/>
        <v>0</v>
      </c>
      <c r="BO72" s="39">
        <f t="shared" ca="1" si="43"/>
        <v>1.040870545938916</v>
      </c>
      <c r="BP72" s="39">
        <f t="shared" ca="1" si="43"/>
        <v>1.734784243231527</v>
      </c>
      <c r="BQ72" s="39">
        <f t="shared" ca="1" si="43"/>
        <v>3.469568486463054</v>
      </c>
      <c r="BR72" s="39">
        <f t="shared" ca="1" si="43"/>
        <v>6.9391369729261081</v>
      </c>
      <c r="BS72" s="39">
        <f t="shared" ca="1" si="43"/>
        <v>13.878273945852216</v>
      </c>
      <c r="BT72" s="39">
        <f t="shared" ca="1" si="43"/>
        <v>27.756547891704432</v>
      </c>
      <c r="BU72" s="39">
        <f t="shared" ca="1" si="43"/>
        <v>0</v>
      </c>
      <c r="BV72" s="39">
        <f t="shared" ca="1" si="43"/>
        <v>0</v>
      </c>
      <c r="BW72" s="39">
        <f t="shared" ca="1" si="43"/>
        <v>0</v>
      </c>
      <c r="BX72" s="39">
        <f t="shared" ca="1" si="43"/>
        <v>0</v>
      </c>
      <c r="BY72" s="39">
        <f t="shared" ca="1" si="44"/>
        <v>0.37532444444444441</v>
      </c>
      <c r="BZ72" s="39">
        <f t="shared" ca="1" si="44"/>
        <v>0.56298666666666664</v>
      </c>
      <c r="CA72" s="39">
        <f t="shared" ca="1" si="44"/>
        <v>0.9383111111111111</v>
      </c>
      <c r="CB72" s="39">
        <f t="shared" ca="1" si="44"/>
        <v>1.8766222222222222</v>
      </c>
      <c r="CC72" s="39">
        <f t="shared" ca="1" si="44"/>
        <v>3.7532444444444444</v>
      </c>
      <c r="CD72" s="39">
        <f t="shared" ca="1" si="44"/>
        <v>7.5064888888888888</v>
      </c>
      <c r="CE72" s="39">
        <f t="shared" ca="1" si="44"/>
        <v>15.012977777777778</v>
      </c>
      <c r="CF72" s="39">
        <f t="shared" ca="1" si="44"/>
        <v>0</v>
      </c>
      <c r="CG72" s="39">
        <f t="shared" ca="1" si="44"/>
        <v>0</v>
      </c>
      <c r="CH72" s="39">
        <f t="shared" ca="1" si="44"/>
        <v>0</v>
      </c>
      <c r="CI72" s="39">
        <f t="shared" ca="1" si="45"/>
        <v>0.10866905133333336</v>
      </c>
      <c r="CJ72" s="39">
        <f t="shared" ca="1" si="45"/>
        <v>0.16300357700000007</v>
      </c>
      <c r="CK72" s="39">
        <f t="shared" ca="1" si="45"/>
        <v>0.27167262833333344</v>
      </c>
      <c r="CL72" s="39">
        <f t="shared" ca="1" si="45"/>
        <v>0.54334525666666689</v>
      </c>
      <c r="CM72" s="39">
        <f t="shared" ca="1" si="45"/>
        <v>1.0866905133333338</v>
      </c>
      <c r="CN72" s="39">
        <f t="shared" ca="1" si="45"/>
        <v>2.1733810266666675</v>
      </c>
      <c r="CO72" s="39">
        <f t="shared" ca="1" si="45"/>
        <v>4.3467620533333351</v>
      </c>
      <c r="CP72" s="39">
        <f t="shared" ca="1" si="45"/>
        <v>0</v>
      </c>
      <c r="CQ72" s="39">
        <f t="shared" ca="1" si="45"/>
        <v>0</v>
      </c>
      <c r="CR72" s="39">
        <f t="shared" ca="1" si="45"/>
        <v>0</v>
      </c>
      <c r="CS72" s="39">
        <f t="shared" ca="1" si="46"/>
        <v>1.505448E-2</v>
      </c>
      <c r="CT72" s="39">
        <f t="shared" ca="1" si="46"/>
        <v>3.0108960000000001E-2</v>
      </c>
      <c r="CU72" s="39">
        <f t="shared" ca="1" si="46"/>
        <v>4.5163439999999992E-2</v>
      </c>
      <c r="CV72" s="39">
        <f t="shared" ca="1" si="46"/>
        <v>7.5272400000000003E-2</v>
      </c>
      <c r="CW72" s="39">
        <f t="shared" ca="1" si="46"/>
        <v>0.15054480000000001</v>
      </c>
      <c r="CX72" s="39">
        <f t="shared" ca="1" si="46"/>
        <v>0.30108960000000001</v>
      </c>
      <c r="CY72" s="39">
        <f t="shared" ca="1" si="46"/>
        <v>0.60217920000000003</v>
      </c>
      <c r="CZ72" s="39">
        <f t="shared" ca="1" si="46"/>
        <v>1.2043584000000001</v>
      </c>
      <c r="DA72" s="39">
        <f t="shared" ca="1" si="46"/>
        <v>0</v>
      </c>
      <c r="DB72" s="39">
        <f t="shared" ca="1" si="46"/>
        <v>0</v>
      </c>
    </row>
    <row r="73" spans="19:106" x14ac:dyDescent="0.15">
      <c r="S73" s="39">
        <v>70</v>
      </c>
      <c r="T73" s="40">
        <f>引用信息!W92</f>
        <v>434.33625871210108</v>
      </c>
      <c r="U73" s="40">
        <f>引用信息!X92</f>
        <v>30.959746707898955</v>
      </c>
      <c r="V73" s="40">
        <f>引用信息!Y92</f>
        <v>12.330666666666668</v>
      </c>
      <c r="W73" s="40">
        <f>引用信息!Z92</f>
        <v>3.1618969800000007</v>
      </c>
      <c r="X73" s="40">
        <f>引用信息!AA92</f>
        <v>0.87809759999999992</v>
      </c>
      <c r="Y73" s="37">
        <f>IF(INT(求节点($J$4:$J$12,$I$4:$I$12,节奏总纲!AD73))&gt;$I$12,$I$12,INT(求节点($J$4:$J$12,$I$4:$I$12,节奏总纲!AD73)))</f>
        <v>6</v>
      </c>
      <c r="Z73" s="37">
        <f>IF(INT(求节点($J$4:$J$12,$I$4:$I$12,节奏总纲!AE73))&gt;$I$12,$I$12,INT(求节点($J$4:$J$12,$I$4:$I$12,节奏总纲!AE73)))</f>
        <v>6</v>
      </c>
      <c r="AA73" s="37">
        <f>IF(INT(求节点($J$4:$J$12,$I$4:$I$12,节奏总纲!AF73))&gt;$I$12,$I$12,INT(求节点($J$4:$J$12,$I$4:$I$12,节奏总纲!AF73)))</f>
        <v>7</v>
      </c>
      <c r="AB73" s="37">
        <f>IF(INT(求节点($J$4:$J$12,$I$4:$I$12,节奏总纲!AG73))&gt;$I$12,$I$12,INT(求节点($J$4:$J$12,$I$4:$I$12,节奏总纲!AG73)))</f>
        <v>7</v>
      </c>
      <c r="AC73" s="37">
        <f>IF(INT(求节点($J$4:$J$12,$I$4:$I$12,节奏总纲!AH73))&gt;$I$12,$I$12,INT(求节点($J$4:$J$12,$I$4:$I$12,节奏总纲!AH73)))</f>
        <v>8</v>
      </c>
      <c r="AD73" s="57">
        <f>('[2]功能-行军令'!F$7+'[2]功能-行军令'!F$14+24*60/'[2]功能-行军令'!$F$18)*'[2]功能-行军令'!$AJ$8/$J$30</f>
        <v>9.2000000000000011</v>
      </c>
      <c r="AE73" s="57">
        <f>('[2]功能-行军令'!G$7+'[2]功能-行军令'!G$14+24*60/'[2]功能-行军令'!$F$18)*'[2]功能-行军令'!$AJ$8/$J$30</f>
        <v>13.4</v>
      </c>
      <c r="AF73" s="57">
        <f>('[2]功能-行军令'!H$7+'[2]功能-行军令'!H$14+24*60/'[2]功能-行军令'!$F$18)*'[2]功能-行军令'!$AJ$8/$J$30</f>
        <v>18.2</v>
      </c>
      <c r="AG73" s="57">
        <f>('[2]功能-行军令'!I$7+'[2]功能-行军令'!I$14+24*60/'[2]功能-行军令'!$F$18)*'[2]功能-行军令'!$AJ$8/$J$30</f>
        <v>20.6</v>
      </c>
      <c r="AH73" s="57">
        <f>('[2]功能-行军令'!J$7+'[2]功能-行军令'!J$14+24*60/'[2]功能-行军令'!$F$18)*'[2]功能-行军令'!$AJ$8/$J$30</f>
        <v>20.6</v>
      </c>
      <c r="AL73" s="39">
        <v>70</v>
      </c>
      <c r="AM73" s="28">
        <f t="shared" ca="1" si="47"/>
        <v>11.524548159095161</v>
      </c>
      <c r="AN73" s="28">
        <f t="shared" ca="1" si="47"/>
        <v>19.1321734872249</v>
      </c>
      <c r="AO73" s="28">
        <f t="shared" ca="1" si="47"/>
        <v>38.007978623048693</v>
      </c>
      <c r="AP73" s="28">
        <f t="shared" ca="1" si="47"/>
        <v>76.000883237297387</v>
      </c>
      <c r="AQ73" s="28">
        <f t="shared" ca="1" si="47"/>
        <v>152.00176647459477</v>
      </c>
      <c r="AR73" s="28">
        <f t="shared" ca="1" si="47"/>
        <v>304.00353294918955</v>
      </c>
      <c r="AS73" s="28">
        <f t="shared" ca="1" si="47"/>
        <v>19.906507760088893</v>
      </c>
      <c r="AT73" s="28">
        <f t="shared" ca="1" si="47"/>
        <v>1.2059207040000002</v>
      </c>
      <c r="AU73" s="28">
        <f t="shared" ca="1" si="47"/>
        <v>0</v>
      </c>
      <c r="AV73" s="28">
        <f t="shared" ca="1" si="47"/>
        <v>0</v>
      </c>
      <c r="AW73" s="28"/>
      <c r="AX73" s="28">
        <f t="shared" ca="1" si="48"/>
        <v>621.7833113945394</v>
      </c>
      <c r="AY73" s="28"/>
      <c r="BA73" s="28"/>
      <c r="BB73" s="28"/>
      <c r="BC73" s="28"/>
      <c r="BD73" s="39">
        <v>70</v>
      </c>
      <c r="BE73" s="39">
        <f t="shared" ca="1" si="42"/>
        <v>9.9897339503783247</v>
      </c>
      <c r="BF73" s="39">
        <f t="shared" ca="1" si="42"/>
        <v>16.649556583963879</v>
      </c>
      <c r="BG73" s="39">
        <f t="shared" ca="1" si="42"/>
        <v>33.299113167927757</v>
      </c>
      <c r="BH73" s="39">
        <f t="shared" ca="1" si="42"/>
        <v>66.598226335855514</v>
      </c>
      <c r="BI73" s="39">
        <f t="shared" ca="1" si="42"/>
        <v>133.19645267171103</v>
      </c>
      <c r="BJ73" s="39">
        <f t="shared" ca="1" si="42"/>
        <v>266.39290534342206</v>
      </c>
      <c r="BK73" s="39">
        <f t="shared" ca="1" si="42"/>
        <v>0</v>
      </c>
      <c r="BL73" s="39">
        <f t="shared" ca="1" si="42"/>
        <v>0</v>
      </c>
      <c r="BM73" s="39">
        <f t="shared" ca="1" si="42"/>
        <v>0</v>
      </c>
      <c r="BN73" s="39">
        <f t="shared" ca="1" si="42"/>
        <v>0</v>
      </c>
      <c r="BO73" s="39">
        <f t="shared" ca="1" si="43"/>
        <v>1.0371515147146149</v>
      </c>
      <c r="BP73" s="39">
        <f t="shared" ca="1" si="43"/>
        <v>1.7285858578576916</v>
      </c>
      <c r="BQ73" s="39">
        <f t="shared" ca="1" si="43"/>
        <v>3.4571717157153832</v>
      </c>
      <c r="BR73" s="39">
        <f t="shared" ca="1" si="43"/>
        <v>6.9143434314307664</v>
      </c>
      <c r="BS73" s="39">
        <f t="shared" ca="1" si="43"/>
        <v>13.828686862861533</v>
      </c>
      <c r="BT73" s="39">
        <f t="shared" ca="1" si="43"/>
        <v>27.657373725723065</v>
      </c>
      <c r="BU73" s="39">
        <f t="shared" ca="1" si="43"/>
        <v>0</v>
      </c>
      <c r="BV73" s="39">
        <f t="shared" ca="1" si="43"/>
        <v>0</v>
      </c>
      <c r="BW73" s="39">
        <f t="shared" ca="1" si="43"/>
        <v>0</v>
      </c>
      <c r="BX73" s="39">
        <f t="shared" ca="1" si="43"/>
        <v>0</v>
      </c>
      <c r="BY73" s="39">
        <f t="shared" ca="1" si="44"/>
        <v>0.37403022222222226</v>
      </c>
      <c r="BZ73" s="39">
        <f t="shared" ca="1" si="44"/>
        <v>0.56104533333333328</v>
      </c>
      <c r="CA73" s="39">
        <f t="shared" ca="1" si="44"/>
        <v>0.93507555555555566</v>
      </c>
      <c r="CB73" s="39">
        <f t="shared" ca="1" si="44"/>
        <v>1.8701511111111113</v>
      </c>
      <c r="CC73" s="39">
        <f t="shared" ca="1" si="44"/>
        <v>3.7403022222222226</v>
      </c>
      <c r="CD73" s="39">
        <f t="shared" ca="1" si="44"/>
        <v>7.4806044444444453</v>
      </c>
      <c r="CE73" s="39">
        <f t="shared" ca="1" si="44"/>
        <v>14.961208888888891</v>
      </c>
      <c r="CF73" s="39">
        <f t="shared" ca="1" si="44"/>
        <v>0</v>
      </c>
      <c r="CG73" s="39">
        <f t="shared" ca="1" si="44"/>
        <v>0</v>
      </c>
      <c r="CH73" s="39">
        <f t="shared" ca="1" si="44"/>
        <v>0</v>
      </c>
      <c r="CI73" s="39">
        <f t="shared" ca="1" si="45"/>
        <v>0.10855846298000003</v>
      </c>
      <c r="CJ73" s="39">
        <f t="shared" ca="1" si="45"/>
        <v>0.16283769447000004</v>
      </c>
      <c r="CK73" s="39">
        <f t="shared" ca="1" si="45"/>
        <v>0.27139615745000006</v>
      </c>
      <c r="CL73" s="39">
        <f t="shared" ca="1" si="45"/>
        <v>0.54279231490000013</v>
      </c>
      <c r="CM73" s="39">
        <f t="shared" ca="1" si="45"/>
        <v>1.0855846298000003</v>
      </c>
      <c r="CN73" s="39">
        <f t="shared" ca="1" si="45"/>
        <v>2.1711692596000005</v>
      </c>
      <c r="CO73" s="39">
        <f t="shared" ca="1" si="45"/>
        <v>4.342338519200001</v>
      </c>
      <c r="CP73" s="39">
        <f t="shared" ca="1" si="45"/>
        <v>0</v>
      </c>
      <c r="CQ73" s="39">
        <f t="shared" ca="1" si="45"/>
        <v>0</v>
      </c>
      <c r="CR73" s="39">
        <f t="shared" ca="1" si="45"/>
        <v>0</v>
      </c>
      <c r="CS73" s="39">
        <f t="shared" ca="1" si="46"/>
        <v>1.5074008799999998E-2</v>
      </c>
      <c r="CT73" s="39">
        <f t="shared" ca="1" si="46"/>
        <v>3.0148017599999997E-2</v>
      </c>
      <c r="CU73" s="39">
        <f t="shared" ca="1" si="46"/>
        <v>4.5222026400000004E-2</v>
      </c>
      <c r="CV73" s="39">
        <f t="shared" ca="1" si="46"/>
        <v>7.5370044000000011E-2</v>
      </c>
      <c r="CW73" s="39">
        <f t="shared" ca="1" si="46"/>
        <v>0.15074008800000002</v>
      </c>
      <c r="CX73" s="39">
        <f t="shared" ca="1" si="46"/>
        <v>0.30148017600000004</v>
      </c>
      <c r="CY73" s="39">
        <f t="shared" ca="1" si="46"/>
        <v>0.60296035200000009</v>
      </c>
      <c r="CZ73" s="39">
        <f t="shared" ca="1" si="46"/>
        <v>1.2059207040000002</v>
      </c>
      <c r="DA73" s="39">
        <f t="shared" ca="1" si="46"/>
        <v>0</v>
      </c>
      <c r="DB73" s="39">
        <f t="shared" ca="1" si="46"/>
        <v>0</v>
      </c>
    </row>
    <row r="74" spans="19:106" x14ac:dyDescent="0.15">
      <c r="S74" s="39">
        <v>71</v>
      </c>
      <c r="T74" s="40">
        <f>引用信息!W93</f>
        <v>432.82541321087939</v>
      </c>
      <c r="U74" s="40">
        <f>引用信息!X93</f>
        <v>30.848757669120602</v>
      </c>
      <c r="V74" s="40">
        <f>引用信息!Y93</f>
        <v>12.288</v>
      </c>
      <c r="W74" s="40">
        <f>引用信息!Z93</f>
        <v>3.1586227200000008</v>
      </c>
      <c r="X74" s="40">
        <f>引用信息!AA93</f>
        <v>0.87920639999999994</v>
      </c>
      <c r="Y74" s="37">
        <f>IF(INT(求节点($J$4:$J$12,$I$4:$I$12,节奏总纲!AD74))&gt;$I$12,$I$12,INT(求节点($J$4:$J$12,$I$4:$I$12,节奏总纲!AD74)))</f>
        <v>6</v>
      </c>
      <c r="Z74" s="37">
        <f>IF(INT(求节点($J$4:$J$12,$I$4:$I$12,节奏总纲!AE74))&gt;$I$12,$I$12,INT(求节点($J$4:$J$12,$I$4:$I$12,节奏总纲!AE74)))</f>
        <v>6</v>
      </c>
      <c r="AA74" s="37">
        <f>IF(INT(求节点($J$4:$J$12,$I$4:$I$12,节奏总纲!AF74))&gt;$I$12,$I$12,INT(求节点($J$4:$J$12,$I$4:$I$12,节奏总纲!AF74)))</f>
        <v>7</v>
      </c>
      <c r="AB74" s="37">
        <f>IF(INT(求节点($J$4:$J$12,$I$4:$I$12,节奏总纲!AG74))&gt;$I$12,$I$12,INT(求节点($J$4:$J$12,$I$4:$I$12,节奏总纲!AG74)))</f>
        <v>7</v>
      </c>
      <c r="AC74" s="37">
        <f>IF(INT(求节点($J$4:$J$12,$I$4:$I$12,节奏总纲!AH74))&gt;$I$12,$I$12,INT(求节点($J$4:$J$12,$I$4:$I$12,节奏总纲!AH74)))</f>
        <v>8</v>
      </c>
      <c r="AD74" s="57">
        <f>('[2]功能-行军令'!F$7+'[2]功能-行军令'!F$14+24*60/'[2]功能-行军令'!$F$18)*'[2]功能-行军令'!$AJ$8/$J$30</f>
        <v>9.2000000000000011</v>
      </c>
      <c r="AE74" s="57">
        <f>('[2]功能-行军令'!G$7+'[2]功能-行军令'!G$14+24*60/'[2]功能-行军令'!$F$18)*'[2]功能-行军令'!$AJ$8/$J$30</f>
        <v>13.4</v>
      </c>
      <c r="AF74" s="57">
        <f>('[2]功能-行军令'!H$7+'[2]功能-行军令'!H$14+24*60/'[2]功能-行军令'!$F$18)*'[2]功能-行军令'!$AJ$8/$J$30</f>
        <v>18.2</v>
      </c>
      <c r="AG74" s="57">
        <f>('[2]功能-行军令'!I$7+'[2]功能-行军令'!I$14+24*60/'[2]功能-行军令'!$F$18)*'[2]功能-行军令'!$AJ$8/$J$30</f>
        <v>20.6</v>
      </c>
      <c r="AH74" s="57">
        <f>('[2]功能-行军令'!J$7+'[2]功能-行军令'!J$14+24*60/'[2]功能-行军令'!$F$18)*'[2]功能-行军令'!$AJ$8/$J$30</f>
        <v>20.6</v>
      </c>
      <c r="AL74" s="39">
        <v>71</v>
      </c>
      <c r="AM74" s="28">
        <f t="shared" ca="1" si="47"/>
        <v>11.484692975685766</v>
      </c>
      <c r="AN74" s="28">
        <f t="shared" ca="1" si="47"/>
        <v>19.065988966089616</v>
      </c>
      <c r="AO74" s="28">
        <f t="shared" ca="1" si="47"/>
        <v>37.876293865619225</v>
      </c>
      <c r="AP74" s="28">
        <f t="shared" ca="1" si="47"/>
        <v>75.737494688038453</v>
      </c>
      <c r="AQ74" s="28">
        <f t="shared" ca="1" si="47"/>
        <v>151.47498937607691</v>
      </c>
      <c r="AR74" s="28">
        <f t="shared" ca="1" si="47"/>
        <v>302.94997875215381</v>
      </c>
      <c r="AS74" s="28">
        <f t="shared" ca="1" si="47"/>
        <v>19.851003596800002</v>
      </c>
      <c r="AT74" s="28">
        <f t="shared" ca="1" si="47"/>
        <v>1.207443456</v>
      </c>
      <c r="AU74" s="28">
        <f t="shared" ca="1" si="47"/>
        <v>0</v>
      </c>
      <c r="AV74" s="28">
        <f t="shared" ca="1" si="47"/>
        <v>0</v>
      </c>
      <c r="AW74" s="28"/>
      <c r="AX74" s="28">
        <f t="shared" ca="1" si="48"/>
        <v>619.64788567646372</v>
      </c>
      <c r="AY74" s="28"/>
      <c r="BA74" s="28"/>
      <c r="BB74" s="28"/>
      <c r="BC74" s="28"/>
      <c r="BD74" s="39">
        <v>71</v>
      </c>
      <c r="BE74" s="39">
        <f t="shared" ref="BE74:BN83" ca="1" si="49">IF(OFFSET($X$3,$S74,BE$1)&lt;BE$3,0,
OFFSET($S$3,$S74,BE$1)
*IFERROR(INDEX($K$33:$K$42,OFFSET($X$3,$S74,BE$1)-BE$3+1),0)
*OFFSET($AC$3,$S74,BE$1)
/(INDEX($D$4:$D$13,BE$3)
*INDEX($E$4:$E$13,BE$3)))</f>
        <v>9.9549845038502269</v>
      </c>
      <c r="BF74" s="39">
        <f t="shared" ca="1" si="49"/>
        <v>16.591640839750379</v>
      </c>
      <c r="BG74" s="39">
        <f t="shared" ca="1" si="49"/>
        <v>33.183281679500759</v>
      </c>
      <c r="BH74" s="39">
        <f t="shared" ca="1" si="49"/>
        <v>66.366563359001518</v>
      </c>
      <c r="BI74" s="39">
        <f t="shared" ca="1" si="49"/>
        <v>132.73312671800304</v>
      </c>
      <c r="BJ74" s="39">
        <f t="shared" ca="1" si="49"/>
        <v>265.46625343600607</v>
      </c>
      <c r="BK74" s="39">
        <f t="shared" ca="1" si="49"/>
        <v>0</v>
      </c>
      <c r="BL74" s="39">
        <f t="shared" ca="1" si="49"/>
        <v>0</v>
      </c>
      <c r="BM74" s="39">
        <f t="shared" ca="1" si="49"/>
        <v>0</v>
      </c>
      <c r="BN74" s="39">
        <f t="shared" ca="1" si="49"/>
        <v>0</v>
      </c>
      <c r="BO74" s="39">
        <f t="shared" ref="BO74:BX83" ca="1" si="50">IF(OFFSET($X$3,$S74,BO$1)&lt;BO$3,0,
OFFSET($S$3,$S74,BO$1)
*IFERROR(INDEX($K$33:$K$42,OFFSET($X$3,$S74,BO$1)-BO$3+1),0)
*OFFSET($AC$3,$S74,BO$1)
/(INDEX($D$4:$D$13,BO$3)
*INDEX($E$4:$E$13,BO$3)))</f>
        <v>1.0334333819155401</v>
      </c>
      <c r="BP74" s="39">
        <f t="shared" ca="1" si="50"/>
        <v>1.7223889698592336</v>
      </c>
      <c r="BQ74" s="39">
        <f t="shared" ca="1" si="50"/>
        <v>3.4447779397184672</v>
      </c>
      <c r="BR74" s="39">
        <f t="shared" ca="1" si="50"/>
        <v>6.8895558794369345</v>
      </c>
      <c r="BS74" s="39">
        <f t="shared" ca="1" si="50"/>
        <v>13.779111758873869</v>
      </c>
      <c r="BT74" s="39">
        <f t="shared" ca="1" si="50"/>
        <v>27.558223517747738</v>
      </c>
      <c r="BU74" s="39">
        <f t="shared" ca="1" si="50"/>
        <v>0</v>
      </c>
      <c r="BV74" s="39">
        <f t="shared" ca="1" si="50"/>
        <v>0</v>
      </c>
      <c r="BW74" s="39">
        <f t="shared" ca="1" si="50"/>
        <v>0</v>
      </c>
      <c r="BX74" s="39">
        <f t="shared" ca="1" si="50"/>
        <v>0</v>
      </c>
      <c r="BY74" s="39">
        <f t="shared" ref="BY74:CH83" ca="1" si="51">IF(OFFSET($X$3,$S74,BY$1)&lt;BY$3,0,
OFFSET($S$3,$S74,BY$1)
*IFERROR(INDEX($K$33:$K$42,OFFSET($X$3,$S74,BY$1)-BY$3+1),0)
*OFFSET($AC$3,$S74,BY$1)
/(INDEX($D$4:$D$13,BY$3)
*INDEX($E$4:$E$13,BY$3)))</f>
        <v>0.37273600000000001</v>
      </c>
      <c r="BZ74" s="39">
        <f t="shared" ca="1" si="51"/>
        <v>0.55910399999999993</v>
      </c>
      <c r="CA74" s="39">
        <f t="shared" ca="1" si="51"/>
        <v>0.93184000000000011</v>
      </c>
      <c r="CB74" s="39">
        <f t="shared" ca="1" si="51"/>
        <v>1.8636800000000002</v>
      </c>
      <c r="CC74" s="39">
        <f t="shared" ca="1" si="51"/>
        <v>3.7273600000000005</v>
      </c>
      <c r="CD74" s="39">
        <f t="shared" ca="1" si="51"/>
        <v>7.4547200000000009</v>
      </c>
      <c r="CE74" s="39">
        <f t="shared" ca="1" si="51"/>
        <v>14.909440000000002</v>
      </c>
      <c r="CF74" s="39">
        <f t="shared" ca="1" si="51"/>
        <v>0</v>
      </c>
      <c r="CG74" s="39">
        <f t="shared" ca="1" si="51"/>
        <v>0</v>
      </c>
      <c r="CH74" s="39">
        <f t="shared" ca="1" si="51"/>
        <v>0</v>
      </c>
      <c r="CI74" s="39">
        <f t="shared" ref="CI74:CR83" ca="1" si="52">IF(OFFSET($X$3,$S74,CI$1)&lt;CI$3,0,
OFFSET($S$3,$S74,CI$1)
*IFERROR(INDEX($K$33:$K$42,OFFSET($X$3,$S74,CI$1)-CI$3+1),0)
*OFFSET($AC$3,$S74,CI$1)
/(INDEX($D$4:$D$13,CI$3)
*INDEX($E$4:$E$13,CI$3)))</f>
        <v>0.10844604672000004</v>
      </c>
      <c r="CJ74" s="39">
        <f t="shared" ca="1" si="52"/>
        <v>0.16266907008000006</v>
      </c>
      <c r="CK74" s="39">
        <f t="shared" ca="1" si="52"/>
        <v>0.27111511680000011</v>
      </c>
      <c r="CL74" s="39">
        <f t="shared" ca="1" si="52"/>
        <v>0.54223023360000022</v>
      </c>
      <c r="CM74" s="39">
        <f t="shared" ca="1" si="52"/>
        <v>1.0844604672000004</v>
      </c>
      <c r="CN74" s="39">
        <f t="shared" ca="1" si="52"/>
        <v>2.1689209344000009</v>
      </c>
      <c r="CO74" s="39">
        <f t="shared" ca="1" si="52"/>
        <v>4.3378418688000018</v>
      </c>
      <c r="CP74" s="39">
        <f t="shared" ca="1" si="52"/>
        <v>0</v>
      </c>
      <c r="CQ74" s="39">
        <f t="shared" ca="1" si="52"/>
        <v>0</v>
      </c>
      <c r="CR74" s="39">
        <f t="shared" ca="1" si="52"/>
        <v>0</v>
      </c>
      <c r="CS74" s="39">
        <f t="shared" ref="CS74:DB83" ca="1" si="53">IF(OFFSET($X$3,$S74,CS$1)&lt;CS$3,0,
OFFSET($S$3,$S74,CS$1)
*IFERROR(INDEX($K$33:$K$42,OFFSET($X$3,$S74,CS$1)-CS$3+1),0)
*OFFSET($AC$3,$S74,CS$1)
/(INDEX($D$4:$D$13,CS$3)
*INDEX($E$4:$E$13,CS$3)))</f>
        <v>1.5093043200000001E-2</v>
      </c>
      <c r="CT74" s="39">
        <f t="shared" ca="1" si="53"/>
        <v>3.0186086400000003E-2</v>
      </c>
      <c r="CU74" s="39">
        <f t="shared" ca="1" si="53"/>
        <v>4.5279129599999995E-2</v>
      </c>
      <c r="CV74" s="39">
        <f t="shared" ca="1" si="53"/>
        <v>7.5465216000000002E-2</v>
      </c>
      <c r="CW74" s="39">
        <f t="shared" ca="1" si="53"/>
        <v>0.150930432</v>
      </c>
      <c r="CX74" s="39">
        <f t="shared" ca="1" si="53"/>
        <v>0.30186086400000001</v>
      </c>
      <c r="CY74" s="39">
        <f t="shared" ca="1" si="53"/>
        <v>0.60372172800000001</v>
      </c>
      <c r="CZ74" s="39">
        <f t="shared" ca="1" si="53"/>
        <v>1.207443456</v>
      </c>
      <c r="DA74" s="39">
        <f t="shared" ca="1" si="53"/>
        <v>0</v>
      </c>
      <c r="DB74" s="39">
        <f t="shared" ca="1" si="53"/>
        <v>0</v>
      </c>
    </row>
    <row r="75" spans="19:106" x14ac:dyDescent="0.15">
      <c r="S75" s="39">
        <v>72</v>
      </c>
      <c r="T75" s="40">
        <f>引用信息!W94</f>
        <v>431.31462293099429</v>
      </c>
      <c r="U75" s="40">
        <f>引用信息!X94</f>
        <v>30.73779544900572</v>
      </c>
      <c r="V75" s="40">
        <f>引用信息!Y94</f>
        <v>12.245333333333333</v>
      </c>
      <c r="W75" s="40">
        <f>引用信息!Z94</f>
        <v>3.1552952200000006</v>
      </c>
      <c r="X75" s="40">
        <f>引用信息!AA94</f>
        <v>0.8802863999999998</v>
      </c>
      <c r="Y75" s="37">
        <f>IF(INT(求节点($J$4:$J$12,$I$4:$I$12,节奏总纲!AD75))&gt;$I$12,$I$12,INT(求节点($J$4:$J$12,$I$4:$I$12,节奏总纲!AD75)))</f>
        <v>6</v>
      </c>
      <c r="Z75" s="37">
        <f>IF(INT(求节点($J$4:$J$12,$I$4:$I$12,节奏总纲!AE75))&gt;$I$12,$I$12,INT(求节点($J$4:$J$12,$I$4:$I$12,节奏总纲!AE75)))</f>
        <v>6</v>
      </c>
      <c r="AA75" s="37">
        <f>IF(INT(求节点($J$4:$J$12,$I$4:$I$12,节奏总纲!AF75))&gt;$I$12,$I$12,INT(求节点($J$4:$J$12,$I$4:$I$12,节奏总纲!AF75)))</f>
        <v>7</v>
      </c>
      <c r="AB75" s="37">
        <f>IF(INT(求节点($J$4:$J$12,$I$4:$I$12,节奏总纲!AG75))&gt;$I$12,$I$12,INT(求节点($J$4:$J$12,$I$4:$I$12,节奏总纲!AG75)))</f>
        <v>7</v>
      </c>
      <c r="AC75" s="37">
        <f>IF(INT(求节点($J$4:$J$12,$I$4:$I$12,节奏总纲!AH75))&gt;$I$12,$I$12,INT(求节点($J$4:$J$12,$I$4:$I$12,节奏总纲!AH75)))</f>
        <v>8</v>
      </c>
      <c r="AD75" s="57">
        <f>('[2]功能-行军令'!F$7+'[2]功能-行军令'!F$14+24*60/'[2]功能-行军令'!$F$18)*'[2]功能-行军令'!$AJ$8/$J$30</f>
        <v>9.2000000000000011</v>
      </c>
      <c r="AE75" s="57">
        <f>('[2]功能-行军令'!G$7+'[2]功能-行军令'!G$14+24*60/'[2]功能-行军令'!$F$18)*'[2]功能-行军令'!$AJ$8/$J$30</f>
        <v>13.4</v>
      </c>
      <c r="AF75" s="57">
        <f>('[2]功能-行军令'!H$7+'[2]功能-行军令'!H$14+24*60/'[2]功能-行军令'!$F$18)*'[2]功能-行军令'!$AJ$8/$J$30</f>
        <v>18.2</v>
      </c>
      <c r="AG75" s="57">
        <f>('[2]功能-行军令'!I$7+'[2]功能-行军令'!I$14+24*60/'[2]功能-行军令'!$F$18)*'[2]功能-行军令'!$AJ$8/$J$30</f>
        <v>20.6</v>
      </c>
      <c r="AH75" s="57">
        <f>('[2]功能-行军令'!J$7+'[2]功能-行军令'!J$14+24*60/'[2]功能-行军令'!$F$18)*'[2]功能-行军令'!$AJ$8/$J$30</f>
        <v>20.6</v>
      </c>
      <c r="AL75" s="39">
        <v>72</v>
      </c>
      <c r="AM75" s="28">
        <f t="shared" ca="1" si="47"/>
        <v>11.444837638485671</v>
      </c>
      <c r="AN75" s="28">
        <f t="shared" ca="1" si="47"/>
        <v>18.999804328487603</v>
      </c>
      <c r="AO75" s="28">
        <f t="shared" ca="1" si="47"/>
        <v>37.74461028360966</v>
      </c>
      <c r="AP75" s="28">
        <f t="shared" ca="1" si="47"/>
        <v>75.47410898401931</v>
      </c>
      <c r="AQ75" s="28">
        <f t="shared" ca="1" si="47"/>
        <v>150.94821796803862</v>
      </c>
      <c r="AR75" s="28">
        <f t="shared" ca="1" si="47"/>
        <v>301.89643593607724</v>
      </c>
      <c r="AS75" s="28">
        <f t="shared" ca="1" si="47"/>
        <v>19.795406541244446</v>
      </c>
      <c r="AT75" s="28">
        <f t="shared" ca="1" si="47"/>
        <v>1.2089266559999998</v>
      </c>
      <c r="AU75" s="28">
        <f t="shared" ca="1" si="47"/>
        <v>0</v>
      </c>
      <c r="AV75" s="28">
        <f t="shared" ca="1" si="47"/>
        <v>0</v>
      </c>
      <c r="AW75" s="28"/>
      <c r="AX75" s="28">
        <f t="shared" ca="1" si="48"/>
        <v>617.51234833596254</v>
      </c>
      <c r="AY75" s="28"/>
      <c r="BA75" s="28"/>
      <c r="BB75" s="28"/>
      <c r="BC75" s="28"/>
      <c r="BD75" s="39">
        <v>72</v>
      </c>
      <c r="BE75" s="39">
        <f t="shared" ca="1" si="49"/>
        <v>9.9202363274128693</v>
      </c>
      <c r="BF75" s="39">
        <f t="shared" ca="1" si="49"/>
        <v>16.533727212354783</v>
      </c>
      <c r="BG75" s="39">
        <f t="shared" ca="1" si="49"/>
        <v>33.067454424709567</v>
      </c>
      <c r="BH75" s="39">
        <f t="shared" ca="1" si="49"/>
        <v>66.134908849419134</v>
      </c>
      <c r="BI75" s="39">
        <f t="shared" ca="1" si="49"/>
        <v>132.26981769883827</v>
      </c>
      <c r="BJ75" s="39">
        <f t="shared" ca="1" si="49"/>
        <v>264.53963539767653</v>
      </c>
      <c r="BK75" s="39">
        <f t="shared" ca="1" si="49"/>
        <v>0</v>
      </c>
      <c r="BL75" s="39">
        <f t="shared" ca="1" si="49"/>
        <v>0</v>
      </c>
      <c r="BM75" s="39">
        <f t="shared" ca="1" si="49"/>
        <v>0</v>
      </c>
      <c r="BN75" s="39">
        <f t="shared" ca="1" si="49"/>
        <v>0</v>
      </c>
      <c r="BO75" s="39">
        <f t="shared" ca="1" si="50"/>
        <v>1.0297161475416916</v>
      </c>
      <c r="BP75" s="39">
        <f t="shared" ca="1" si="50"/>
        <v>1.7161935792361529</v>
      </c>
      <c r="BQ75" s="39">
        <f t="shared" ca="1" si="50"/>
        <v>3.4323871584723058</v>
      </c>
      <c r="BR75" s="39">
        <f t="shared" ca="1" si="50"/>
        <v>6.8647743169446116</v>
      </c>
      <c r="BS75" s="39">
        <f t="shared" ca="1" si="50"/>
        <v>13.729548633889223</v>
      </c>
      <c r="BT75" s="39">
        <f t="shared" ca="1" si="50"/>
        <v>27.459097267778446</v>
      </c>
      <c r="BU75" s="39">
        <f t="shared" ca="1" si="50"/>
        <v>0</v>
      </c>
      <c r="BV75" s="39">
        <f t="shared" ca="1" si="50"/>
        <v>0</v>
      </c>
      <c r="BW75" s="39">
        <f t="shared" ca="1" si="50"/>
        <v>0</v>
      </c>
      <c r="BX75" s="39">
        <f t="shared" ca="1" si="50"/>
        <v>0</v>
      </c>
      <c r="BY75" s="39">
        <f t="shared" ca="1" si="51"/>
        <v>0.3714417777777777</v>
      </c>
      <c r="BZ75" s="39">
        <f t="shared" ca="1" si="51"/>
        <v>0.55716266666666658</v>
      </c>
      <c r="CA75" s="39">
        <f t="shared" ca="1" si="51"/>
        <v>0.92860444444444445</v>
      </c>
      <c r="CB75" s="39">
        <f t="shared" ca="1" si="51"/>
        <v>1.8572088888888889</v>
      </c>
      <c r="CC75" s="39">
        <f t="shared" ca="1" si="51"/>
        <v>3.7144177777777778</v>
      </c>
      <c r="CD75" s="39">
        <f t="shared" ca="1" si="51"/>
        <v>7.4288355555555556</v>
      </c>
      <c r="CE75" s="39">
        <f t="shared" ca="1" si="51"/>
        <v>14.857671111111111</v>
      </c>
      <c r="CF75" s="39">
        <f t="shared" ca="1" si="51"/>
        <v>0</v>
      </c>
      <c r="CG75" s="39">
        <f t="shared" ca="1" si="51"/>
        <v>0</v>
      </c>
      <c r="CH75" s="39">
        <f t="shared" ca="1" si="51"/>
        <v>0</v>
      </c>
      <c r="CI75" s="39">
        <f t="shared" ca="1" si="52"/>
        <v>0.10833180255333336</v>
      </c>
      <c r="CJ75" s="39">
        <f t="shared" ca="1" si="52"/>
        <v>0.16249770383000003</v>
      </c>
      <c r="CK75" s="39">
        <f t="shared" ca="1" si="52"/>
        <v>0.27082950638333342</v>
      </c>
      <c r="CL75" s="39">
        <f t="shared" ca="1" si="52"/>
        <v>0.54165901276666684</v>
      </c>
      <c r="CM75" s="39">
        <f t="shared" ca="1" si="52"/>
        <v>1.0833180255333337</v>
      </c>
      <c r="CN75" s="39">
        <f t="shared" ca="1" si="52"/>
        <v>2.1666360510666673</v>
      </c>
      <c r="CO75" s="39">
        <f t="shared" ca="1" si="52"/>
        <v>4.3332721021333347</v>
      </c>
      <c r="CP75" s="39">
        <f t="shared" ca="1" si="52"/>
        <v>0</v>
      </c>
      <c r="CQ75" s="39">
        <f t="shared" ca="1" si="52"/>
        <v>0</v>
      </c>
      <c r="CR75" s="39">
        <f t="shared" ca="1" si="52"/>
        <v>0</v>
      </c>
      <c r="CS75" s="39">
        <f t="shared" ca="1" si="53"/>
        <v>1.5111583199999999E-2</v>
      </c>
      <c r="CT75" s="39">
        <f t="shared" ca="1" si="53"/>
        <v>3.0223166399999998E-2</v>
      </c>
      <c r="CU75" s="39">
        <f t="shared" ca="1" si="53"/>
        <v>4.5334749599999995E-2</v>
      </c>
      <c r="CV75" s="39">
        <f t="shared" ca="1" si="53"/>
        <v>7.5557915999999989E-2</v>
      </c>
      <c r="CW75" s="39">
        <f t="shared" ca="1" si="53"/>
        <v>0.15111583199999998</v>
      </c>
      <c r="CX75" s="39">
        <f t="shared" ca="1" si="53"/>
        <v>0.30223166399999996</v>
      </c>
      <c r="CY75" s="39">
        <f t="shared" ca="1" si="53"/>
        <v>0.60446332799999991</v>
      </c>
      <c r="CZ75" s="39">
        <f t="shared" ca="1" si="53"/>
        <v>1.2089266559999998</v>
      </c>
      <c r="DA75" s="39">
        <f t="shared" ca="1" si="53"/>
        <v>0</v>
      </c>
      <c r="DB75" s="39">
        <f t="shared" ca="1" si="53"/>
        <v>0</v>
      </c>
    </row>
    <row r="76" spans="19:106" x14ac:dyDescent="0.15">
      <c r="S76" s="39">
        <v>73</v>
      </c>
      <c r="T76" s="40">
        <f>引用信息!W95</f>
        <v>429.80388787244573</v>
      </c>
      <c r="U76" s="40">
        <f>引用信息!X95</f>
        <v>30.62686004755431</v>
      </c>
      <c r="V76" s="40">
        <f>引用信息!Y95</f>
        <v>12.202666666666667</v>
      </c>
      <c r="W76" s="40">
        <f>引用信息!Z95</f>
        <v>3.1519144800000012</v>
      </c>
      <c r="X76" s="40">
        <f>引用信息!AA95</f>
        <v>0.88133759999999994</v>
      </c>
      <c r="Y76" s="37">
        <f>IF(INT(求节点($J$4:$J$12,$I$4:$I$12,节奏总纲!AD76))&gt;$I$12,$I$12,INT(求节点($J$4:$J$12,$I$4:$I$12,节奏总纲!AD76)))</f>
        <v>6</v>
      </c>
      <c r="Z76" s="37">
        <f>IF(INT(求节点($J$4:$J$12,$I$4:$I$12,节奏总纲!AE76))&gt;$I$12,$I$12,INT(求节点($J$4:$J$12,$I$4:$I$12,节奏总纲!AE76)))</f>
        <v>6</v>
      </c>
      <c r="AA76" s="37">
        <f>IF(INT(求节点($J$4:$J$12,$I$4:$I$12,节奏总纲!AF76))&gt;$I$12,$I$12,INT(求节点($J$4:$J$12,$I$4:$I$12,节奏总纲!AF76)))</f>
        <v>7</v>
      </c>
      <c r="AB76" s="37">
        <f>IF(INT(求节点($J$4:$J$12,$I$4:$I$12,节奏总纲!AG76))&gt;$I$12,$I$12,INT(求节点($J$4:$J$12,$I$4:$I$12,节奏总纲!AG76)))</f>
        <v>7</v>
      </c>
      <c r="AC76" s="37">
        <f>IF(INT(求节点($J$4:$J$12,$I$4:$I$12,节奏总纲!AH76))&gt;$I$12,$I$12,INT(求节点($J$4:$J$12,$I$4:$I$12,节奏总纲!AH76)))</f>
        <v>8</v>
      </c>
      <c r="AD76" s="57">
        <f>('[2]功能-行军令'!F$7+'[2]功能-行军令'!F$14+24*60/'[2]功能-行军令'!$F$18)*'[2]功能-行军令'!$AJ$8/$J$30</f>
        <v>9.2000000000000011</v>
      </c>
      <c r="AE76" s="57">
        <f>('[2]功能-行军令'!G$7+'[2]功能-行军令'!G$14+24*60/'[2]功能-行军令'!$F$18)*'[2]功能-行军令'!$AJ$8/$J$30</f>
        <v>13.4</v>
      </c>
      <c r="AF76" s="57">
        <f>('[2]功能-行军令'!H$7+'[2]功能-行军令'!H$14+24*60/'[2]功能-行军令'!$F$18)*'[2]功能-行军令'!$AJ$8/$J$30</f>
        <v>18.2</v>
      </c>
      <c r="AG76" s="57">
        <f>('[2]功能-行军令'!I$7+'[2]功能-行军令'!I$14+24*60/'[2]功能-行军令'!$F$18)*'[2]功能-行军令'!$AJ$8/$J$30</f>
        <v>20.6</v>
      </c>
      <c r="AH76" s="57">
        <f>('[2]功能-行军令'!J$7+'[2]功能-行军令'!J$14+24*60/'[2]功能-行军令'!$F$18)*'[2]功能-行军令'!$AJ$8/$J$30</f>
        <v>20.6</v>
      </c>
      <c r="AL76" s="39">
        <v>73</v>
      </c>
      <c r="AM76" s="28">
        <f t="shared" ca="1" si="47"/>
        <v>11.404982147494879</v>
      </c>
      <c r="AN76" s="28">
        <f t="shared" ca="1" si="47"/>
        <v>18.933619574418874</v>
      </c>
      <c r="AO76" s="28">
        <f t="shared" ca="1" si="47"/>
        <v>37.61292787701997</v>
      </c>
      <c r="AP76" s="28">
        <f t="shared" ca="1" si="47"/>
        <v>75.210726125239944</v>
      </c>
      <c r="AQ76" s="28">
        <f t="shared" ca="1" si="47"/>
        <v>150.42145225047989</v>
      </c>
      <c r="AR76" s="28">
        <f t="shared" ca="1" si="47"/>
        <v>300.84290450095978</v>
      </c>
      <c r="AS76" s="28">
        <f t="shared" ca="1" si="47"/>
        <v>19.739716593422227</v>
      </c>
      <c r="AT76" s="28">
        <f t="shared" ca="1" si="47"/>
        <v>1.2103703040000002</v>
      </c>
      <c r="AU76" s="28">
        <f t="shared" ca="1" si="47"/>
        <v>0</v>
      </c>
      <c r="AV76" s="28">
        <f t="shared" ca="1" si="47"/>
        <v>0</v>
      </c>
      <c r="AW76" s="28"/>
      <c r="AX76" s="28">
        <f t="shared" ca="1" si="48"/>
        <v>615.37669937303554</v>
      </c>
      <c r="AY76" s="28"/>
      <c r="BA76" s="28"/>
      <c r="BB76" s="28"/>
      <c r="BC76" s="28"/>
      <c r="BD76" s="39">
        <v>73</v>
      </c>
      <c r="BE76" s="39">
        <f t="shared" ca="1" si="49"/>
        <v>9.8854894210662536</v>
      </c>
      <c r="BF76" s="39">
        <f t="shared" ca="1" si="49"/>
        <v>16.475815701777091</v>
      </c>
      <c r="BG76" s="39">
        <f t="shared" ca="1" si="49"/>
        <v>32.951631403554181</v>
      </c>
      <c r="BH76" s="39">
        <f t="shared" ca="1" si="49"/>
        <v>65.903262807108362</v>
      </c>
      <c r="BI76" s="39">
        <f t="shared" ca="1" si="49"/>
        <v>131.80652561421672</v>
      </c>
      <c r="BJ76" s="39">
        <f t="shared" ca="1" si="49"/>
        <v>263.61305122843345</v>
      </c>
      <c r="BK76" s="39">
        <f t="shared" ca="1" si="49"/>
        <v>0</v>
      </c>
      <c r="BL76" s="39">
        <f t="shared" ca="1" si="49"/>
        <v>0</v>
      </c>
      <c r="BM76" s="39">
        <f t="shared" ca="1" si="49"/>
        <v>0</v>
      </c>
      <c r="BN76" s="39">
        <f t="shared" ca="1" si="49"/>
        <v>0</v>
      </c>
      <c r="BO76" s="39">
        <f t="shared" ca="1" si="50"/>
        <v>1.0259998115930693</v>
      </c>
      <c r="BP76" s="39">
        <f t="shared" ca="1" si="50"/>
        <v>1.709999685988449</v>
      </c>
      <c r="BQ76" s="39">
        <f t="shared" ca="1" si="50"/>
        <v>3.419999371976898</v>
      </c>
      <c r="BR76" s="39">
        <f t="shared" ca="1" si="50"/>
        <v>6.8399987439537959</v>
      </c>
      <c r="BS76" s="39">
        <f t="shared" ca="1" si="50"/>
        <v>13.679997487907592</v>
      </c>
      <c r="BT76" s="39">
        <f t="shared" ca="1" si="50"/>
        <v>27.359994975815184</v>
      </c>
      <c r="BU76" s="39">
        <f t="shared" ca="1" si="50"/>
        <v>0</v>
      </c>
      <c r="BV76" s="39">
        <f t="shared" ca="1" si="50"/>
        <v>0</v>
      </c>
      <c r="BW76" s="39">
        <f t="shared" ca="1" si="50"/>
        <v>0</v>
      </c>
      <c r="BX76" s="39">
        <f t="shared" ca="1" si="50"/>
        <v>0</v>
      </c>
      <c r="BY76" s="39">
        <f t="shared" ca="1" si="51"/>
        <v>0.37014755555555556</v>
      </c>
      <c r="BZ76" s="39">
        <f t="shared" ca="1" si="51"/>
        <v>0.55522133333333334</v>
      </c>
      <c r="CA76" s="39">
        <f t="shared" ca="1" si="51"/>
        <v>0.92536888888888891</v>
      </c>
      <c r="CB76" s="39">
        <f t="shared" ca="1" si="51"/>
        <v>1.8507377777777778</v>
      </c>
      <c r="CC76" s="39">
        <f t="shared" ca="1" si="51"/>
        <v>3.7014755555555556</v>
      </c>
      <c r="CD76" s="39">
        <f t="shared" ca="1" si="51"/>
        <v>7.4029511111111113</v>
      </c>
      <c r="CE76" s="39">
        <f t="shared" ca="1" si="51"/>
        <v>14.805902222222223</v>
      </c>
      <c r="CF76" s="39">
        <f t="shared" ca="1" si="51"/>
        <v>0</v>
      </c>
      <c r="CG76" s="39">
        <f t="shared" ca="1" si="51"/>
        <v>0</v>
      </c>
      <c r="CH76" s="39">
        <f t="shared" ca="1" si="51"/>
        <v>0</v>
      </c>
      <c r="CI76" s="39">
        <f t="shared" ca="1" si="52"/>
        <v>0.10821573048000005</v>
      </c>
      <c r="CJ76" s="39">
        <f t="shared" ca="1" si="52"/>
        <v>0.16232359572000007</v>
      </c>
      <c r="CK76" s="39">
        <f t="shared" ca="1" si="52"/>
        <v>0.27053932620000015</v>
      </c>
      <c r="CL76" s="39">
        <f t="shared" ca="1" si="52"/>
        <v>0.5410786524000003</v>
      </c>
      <c r="CM76" s="39">
        <f t="shared" ca="1" si="52"/>
        <v>1.0821573048000006</v>
      </c>
      <c r="CN76" s="39">
        <f t="shared" ca="1" si="52"/>
        <v>2.1643146096000012</v>
      </c>
      <c r="CO76" s="39">
        <f t="shared" ca="1" si="52"/>
        <v>4.3286292192000024</v>
      </c>
      <c r="CP76" s="39">
        <f t="shared" ca="1" si="52"/>
        <v>0</v>
      </c>
      <c r="CQ76" s="39">
        <f t="shared" ca="1" si="52"/>
        <v>0</v>
      </c>
      <c r="CR76" s="39">
        <f t="shared" ca="1" si="52"/>
        <v>0</v>
      </c>
      <c r="CS76" s="39">
        <f t="shared" ca="1" si="53"/>
        <v>1.5129628800000001E-2</v>
      </c>
      <c r="CT76" s="39">
        <f t="shared" ca="1" si="53"/>
        <v>3.0259257600000002E-2</v>
      </c>
      <c r="CU76" s="39">
        <f t="shared" ca="1" si="53"/>
        <v>4.5388886399999995E-2</v>
      </c>
      <c r="CV76" s="39">
        <f t="shared" ca="1" si="53"/>
        <v>7.5648144000000014E-2</v>
      </c>
      <c r="CW76" s="39">
        <f t="shared" ca="1" si="53"/>
        <v>0.15129628800000003</v>
      </c>
      <c r="CX76" s="39">
        <f t="shared" ca="1" si="53"/>
        <v>0.30259257600000006</v>
      </c>
      <c r="CY76" s="39">
        <f t="shared" ca="1" si="53"/>
        <v>0.60518515200000012</v>
      </c>
      <c r="CZ76" s="39">
        <f t="shared" ca="1" si="53"/>
        <v>1.2103703040000002</v>
      </c>
      <c r="DA76" s="39">
        <f t="shared" ca="1" si="53"/>
        <v>0</v>
      </c>
      <c r="DB76" s="39">
        <f t="shared" ca="1" si="53"/>
        <v>0</v>
      </c>
    </row>
    <row r="77" spans="19:106" x14ac:dyDescent="0.15">
      <c r="S77" s="39">
        <v>74</v>
      </c>
      <c r="T77" s="40">
        <f>引用信息!W96</f>
        <v>428.29320803523365</v>
      </c>
      <c r="U77" s="40">
        <f>引用信息!X96</f>
        <v>30.515951464766367</v>
      </c>
      <c r="V77" s="40">
        <f>引用信息!Y96</f>
        <v>12.16</v>
      </c>
      <c r="W77" s="40">
        <f>引用信息!Z96</f>
        <v>3.1484805000000007</v>
      </c>
      <c r="X77" s="40">
        <f>引用信息!AA96</f>
        <v>0.88235999999999981</v>
      </c>
      <c r="Y77" s="37">
        <f>IF(INT(求节点($J$4:$J$12,$I$4:$I$12,节奏总纲!AD77))&gt;$I$12,$I$12,INT(求节点($J$4:$J$12,$I$4:$I$12,节奏总纲!AD77)))</f>
        <v>6</v>
      </c>
      <c r="Z77" s="37">
        <f>IF(INT(求节点($J$4:$J$12,$I$4:$I$12,节奏总纲!AE77))&gt;$I$12,$I$12,INT(求节点($J$4:$J$12,$I$4:$I$12,节奏总纲!AE77)))</f>
        <v>6</v>
      </c>
      <c r="AA77" s="37">
        <f>IF(INT(求节点($J$4:$J$12,$I$4:$I$12,节奏总纲!AF77))&gt;$I$12,$I$12,INT(求节点($J$4:$J$12,$I$4:$I$12,节奏总纲!AF77)))</f>
        <v>7</v>
      </c>
      <c r="AB77" s="37">
        <f>IF(INT(求节点($J$4:$J$12,$I$4:$I$12,节奏总纲!AG77))&gt;$I$12,$I$12,INT(求节点($J$4:$J$12,$I$4:$I$12,节奏总纲!AG77)))</f>
        <v>7</v>
      </c>
      <c r="AC77" s="37">
        <f>IF(INT(求节点($J$4:$J$12,$I$4:$I$12,节奏总纲!AH77))&gt;$I$12,$I$12,INT(求节点($J$4:$J$12,$I$4:$I$12,节奏总纲!AH77)))</f>
        <v>8</v>
      </c>
      <c r="AD77" s="57">
        <f>('[2]功能-行军令'!F$7+'[2]功能-行军令'!F$14+24*60/'[2]功能-行军令'!$F$18)*'[2]功能-行军令'!$AJ$8/$J$30</f>
        <v>9.2000000000000011</v>
      </c>
      <c r="AE77" s="57">
        <f>('[2]功能-行军令'!G$7+'[2]功能-行军令'!G$14+24*60/'[2]功能-行军令'!$F$18)*'[2]功能-行军令'!$AJ$8/$J$30</f>
        <v>13.4</v>
      </c>
      <c r="AF77" s="57">
        <f>('[2]功能-行军令'!H$7+'[2]功能-行军令'!H$14+24*60/'[2]功能-行军令'!$F$18)*'[2]功能-行军令'!$AJ$8/$J$30</f>
        <v>18.2</v>
      </c>
      <c r="AG77" s="57">
        <f>('[2]功能-行军令'!I$7+'[2]功能-行军令'!I$14+24*60/'[2]功能-行军令'!$F$18)*'[2]功能-行军令'!$AJ$8/$J$30</f>
        <v>20.6</v>
      </c>
      <c r="AH77" s="57">
        <f>('[2]功能-行军令'!J$7+'[2]功能-行军令'!J$14+24*60/'[2]功能-行军令'!$F$18)*'[2]功能-行军令'!$AJ$8/$J$30</f>
        <v>20.6</v>
      </c>
      <c r="AL77" s="39">
        <v>74</v>
      </c>
      <c r="AM77" s="28">
        <f t="shared" ca="1" si="47"/>
        <v>11.365126502713382</v>
      </c>
      <c r="AN77" s="28">
        <f t="shared" ca="1" si="47"/>
        <v>18.867434703883411</v>
      </c>
      <c r="AO77" s="28">
        <f t="shared" ca="1" si="47"/>
        <v>37.481246645850156</v>
      </c>
      <c r="AP77" s="28">
        <f t="shared" ca="1" si="47"/>
        <v>74.947346111700313</v>
      </c>
      <c r="AQ77" s="28">
        <f t="shared" ca="1" si="47"/>
        <v>149.89469222340063</v>
      </c>
      <c r="AR77" s="28">
        <f t="shared" ca="1" si="47"/>
        <v>299.78938444680125</v>
      </c>
      <c r="AS77" s="28">
        <f t="shared" ca="1" si="47"/>
        <v>19.683933753333339</v>
      </c>
      <c r="AT77" s="28">
        <f t="shared" ca="1" si="47"/>
        <v>1.2117743999999997</v>
      </c>
      <c r="AU77" s="28">
        <f t="shared" ca="1" si="47"/>
        <v>0</v>
      </c>
      <c r="AV77" s="28">
        <f t="shared" ca="1" si="47"/>
        <v>0</v>
      </c>
      <c r="AW77" s="28"/>
      <c r="AX77" s="28">
        <f t="shared" ca="1" si="48"/>
        <v>613.24093878768247</v>
      </c>
      <c r="AY77" s="28"/>
      <c r="BA77" s="28"/>
      <c r="BB77" s="28"/>
      <c r="BC77" s="28"/>
      <c r="BD77" s="39">
        <v>74</v>
      </c>
      <c r="BE77" s="39">
        <f t="shared" ca="1" si="49"/>
        <v>9.8507437848103745</v>
      </c>
      <c r="BF77" s="39">
        <f t="shared" ca="1" si="49"/>
        <v>16.41790630801729</v>
      </c>
      <c r="BG77" s="39">
        <f t="shared" ca="1" si="49"/>
        <v>32.83581261603458</v>
      </c>
      <c r="BH77" s="39">
        <f t="shared" ca="1" si="49"/>
        <v>65.671625232069161</v>
      </c>
      <c r="BI77" s="39">
        <f t="shared" ca="1" si="49"/>
        <v>131.34325046413832</v>
      </c>
      <c r="BJ77" s="39">
        <f t="shared" ca="1" si="49"/>
        <v>262.68650092827664</v>
      </c>
      <c r="BK77" s="39">
        <f t="shared" ca="1" si="49"/>
        <v>0</v>
      </c>
      <c r="BL77" s="39">
        <f t="shared" ca="1" si="49"/>
        <v>0</v>
      </c>
      <c r="BM77" s="39">
        <f t="shared" ca="1" si="49"/>
        <v>0</v>
      </c>
      <c r="BN77" s="39">
        <f t="shared" ca="1" si="49"/>
        <v>0</v>
      </c>
      <c r="BO77" s="39">
        <f t="shared" ca="1" si="50"/>
        <v>1.0222843740696732</v>
      </c>
      <c r="BP77" s="39">
        <f t="shared" ca="1" si="50"/>
        <v>1.7038072901161223</v>
      </c>
      <c r="BQ77" s="39">
        <f t="shared" ca="1" si="50"/>
        <v>3.4076145802322446</v>
      </c>
      <c r="BR77" s="39">
        <f t="shared" ca="1" si="50"/>
        <v>6.8152291604644892</v>
      </c>
      <c r="BS77" s="39">
        <f t="shared" ca="1" si="50"/>
        <v>13.630458320928978</v>
      </c>
      <c r="BT77" s="39">
        <f t="shared" ca="1" si="50"/>
        <v>27.260916641857957</v>
      </c>
      <c r="BU77" s="39">
        <f t="shared" ca="1" si="50"/>
        <v>0</v>
      </c>
      <c r="BV77" s="39">
        <f t="shared" ca="1" si="50"/>
        <v>0</v>
      </c>
      <c r="BW77" s="39">
        <f t="shared" ca="1" si="50"/>
        <v>0</v>
      </c>
      <c r="BX77" s="39">
        <f t="shared" ca="1" si="50"/>
        <v>0</v>
      </c>
      <c r="BY77" s="39">
        <f t="shared" ca="1" si="51"/>
        <v>0.36885333333333331</v>
      </c>
      <c r="BZ77" s="39">
        <f t="shared" ca="1" si="51"/>
        <v>0.55327999999999999</v>
      </c>
      <c r="CA77" s="39">
        <f t="shared" ca="1" si="51"/>
        <v>0.92213333333333347</v>
      </c>
      <c r="CB77" s="39">
        <f t="shared" ca="1" si="51"/>
        <v>1.8442666666666669</v>
      </c>
      <c r="CC77" s="39">
        <f t="shared" ca="1" si="51"/>
        <v>3.6885333333333339</v>
      </c>
      <c r="CD77" s="39">
        <f t="shared" ca="1" si="51"/>
        <v>7.3770666666666678</v>
      </c>
      <c r="CE77" s="39">
        <f t="shared" ca="1" si="51"/>
        <v>14.754133333333336</v>
      </c>
      <c r="CF77" s="39">
        <f t="shared" ca="1" si="51"/>
        <v>0</v>
      </c>
      <c r="CG77" s="39">
        <f t="shared" ca="1" si="51"/>
        <v>0</v>
      </c>
      <c r="CH77" s="39">
        <f t="shared" ca="1" si="51"/>
        <v>0</v>
      </c>
      <c r="CI77" s="39">
        <f t="shared" ca="1" si="52"/>
        <v>0.10809783050000003</v>
      </c>
      <c r="CJ77" s="39">
        <f t="shared" ca="1" si="52"/>
        <v>0.16214674575000004</v>
      </c>
      <c r="CK77" s="39">
        <f t="shared" ca="1" si="52"/>
        <v>0.27024457625000009</v>
      </c>
      <c r="CL77" s="39">
        <f t="shared" ca="1" si="52"/>
        <v>0.54048915250000018</v>
      </c>
      <c r="CM77" s="39">
        <f t="shared" ca="1" si="52"/>
        <v>1.0809783050000004</v>
      </c>
      <c r="CN77" s="39">
        <f t="shared" ca="1" si="52"/>
        <v>2.1619566100000007</v>
      </c>
      <c r="CO77" s="39">
        <f t="shared" ca="1" si="52"/>
        <v>4.3239132200000014</v>
      </c>
      <c r="CP77" s="39">
        <f t="shared" ca="1" si="52"/>
        <v>0</v>
      </c>
      <c r="CQ77" s="39">
        <f t="shared" ca="1" si="52"/>
        <v>0</v>
      </c>
      <c r="CR77" s="39">
        <f t="shared" ca="1" si="52"/>
        <v>0</v>
      </c>
      <c r="CS77" s="39">
        <f t="shared" ca="1" si="53"/>
        <v>1.5147179999999998E-2</v>
      </c>
      <c r="CT77" s="39">
        <f t="shared" ca="1" si="53"/>
        <v>3.0294359999999996E-2</v>
      </c>
      <c r="CU77" s="39">
        <f t="shared" ca="1" si="53"/>
        <v>4.5441539999999996E-2</v>
      </c>
      <c r="CV77" s="39">
        <f t="shared" ca="1" si="53"/>
        <v>7.5735899999999981E-2</v>
      </c>
      <c r="CW77" s="39">
        <f t="shared" ca="1" si="53"/>
        <v>0.15147179999999996</v>
      </c>
      <c r="CX77" s="39">
        <f t="shared" ca="1" si="53"/>
        <v>0.30294359999999992</v>
      </c>
      <c r="CY77" s="39">
        <f t="shared" ca="1" si="53"/>
        <v>0.60588719999999985</v>
      </c>
      <c r="CZ77" s="39">
        <f t="shared" ca="1" si="53"/>
        <v>1.2117743999999997</v>
      </c>
      <c r="DA77" s="39">
        <f t="shared" ca="1" si="53"/>
        <v>0</v>
      </c>
      <c r="DB77" s="39">
        <f t="shared" ca="1" si="53"/>
        <v>0</v>
      </c>
    </row>
    <row r="78" spans="19:106" x14ac:dyDescent="0.15">
      <c r="S78" s="39">
        <v>75</v>
      </c>
      <c r="T78" s="40">
        <f>引用信息!W97</f>
        <v>426.7825834193581</v>
      </c>
      <c r="U78" s="40">
        <f>引用信息!X97</f>
        <v>30.405069700641899</v>
      </c>
      <c r="V78" s="40">
        <f>引用信息!Y97</f>
        <v>12.117333333333333</v>
      </c>
      <c r="W78" s="40">
        <f>引用信息!Z97</f>
        <v>3.1449932800000009</v>
      </c>
      <c r="X78" s="40">
        <f>引用信息!AA97</f>
        <v>0.88335359999999985</v>
      </c>
      <c r="Y78" s="37">
        <f>IF(INT(求节点($J$4:$J$12,$I$4:$I$12,节奏总纲!AD78))&gt;$I$12,$I$12,INT(求节点($J$4:$J$12,$I$4:$I$12,节奏总纲!AD78)))</f>
        <v>6</v>
      </c>
      <c r="Z78" s="37">
        <f>IF(INT(求节点($J$4:$J$12,$I$4:$I$12,节奏总纲!AE78))&gt;$I$12,$I$12,INT(求节点($J$4:$J$12,$I$4:$I$12,节奏总纲!AE78)))</f>
        <v>6</v>
      </c>
      <c r="AA78" s="37">
        <f>IF(INT(求节点($J$4:$J$12,$I$4:$I$12,节奏总纲!AF78))&gt;$I$12,$I$12,INT(求节点($J$4:$J$12,$I$4:$I$12,节奏总纲!AF78)))</f>
        <v>7</v>
      </c>
      <c r="AB78" s="37">
        <f>IF(INT(求节点($J$4:$J$12,$I$4:$I$12,节奏总纲!AG78))&gt;$I$12,$I$12,INT(求节点($J$4:$J$12,$I$4:$I$12,节奏总纲!AG78)))</f>
        <v>7</v>
      </c>
      <c r="AC78" s="37">
        <f>IF(INT(求节点($J$4:$J$12,$I$4:$I$12,节奏总纲!AH78))&gt;$I$12,$I$12,INT(求节点($J$4:$J$12,$I$4:$I$12,节奏总纲!AH78)))</f>
        <v>8</v>
      </c>
      <c r="AD78" s="57">
        <f>('[2]功能-行军令'!F$7+'[2]功能-行军令'!F$14+24*60/'[2]功能-行军令'!$F$18)*'[2]功能-行军令'!$AJ$8/$J$30</f>
        <v>9.2000000000000011</v>
      </c>
      <c r="AE78" s="57">
        <f>('[2]功能-行军令'!G$7+'[2]功能-行军令'!G$14+24*60/'[2]功能-行军令'!$F$18)*'[2]功能-行军令'!$AJ$8/$J$30</f>
        <v>13.4</v>
      </c>
      <c r="AF78" s="57">
        <f>('[2]功能-行军令'!H$7+'[2]功能-行军令'!H$14+24*60/'[2]功能-行军令'!$F$18)*'[2]功能-行军令'!$AJ$8/$J$30</f>
        <v>18.2</v>
      </c>
      <c r="AG78" s="57">
        <f>('[2]功能-行军令'!I$7+'[2]功能-行军令'!I$14+24*60/'[2]功能-行军令'!$F$18)*'[2]功能-行军令'!$AJ$8/$J$30</f>
        <v>20.6</v>
      </c>
      <c r="AH78" s="57">
        <f>('[2]功能-行军令'!J$7+'[2]功能-行军令'!J$14+24*60/'[2]功能-行军令'!$F$18)*'[2]功能-行军令'!$AJ$8/$J$30</f>
        <v>20.6</v>
      </c>
      <c r="AL78" s="39">
        <v>75</v>
      </c>
      <c r="AM78" s="28">
        <f t="shared" ca="1" si="47"/>
        <v>11.325270704141186</v>
      </c>
      <c r="AN78" s="28">
        <f t="shared" ca="1" si="47"/>
        <v>18.801249716881241</v>
      </c>
      <c r="AO78" s="28">
        <f t="shared" ca="1" si="47"/>
        <v>37.34956659010026</v>
      </c>
      <c r="AP78" s="28">
        <f t="shared" ca="1" si="47"/>
        <v>74.683968943400529</v>
      </c>
      <c r="AQ78" s="28">
        <f t="shared" ca="1" si="47"/>
        <v>149.36793788680106</v>
      </c>
      <c r="AR78" s="28">
        <f t="shared" ca="1" si="47"/>
        <v>298.73587577360212</v>
      </c>
      <c r="AS78" s="28">
        <f t="shared" ca="1" si="47"/>
        <v>19.628058020977779</v>
      </c>
      <c r="AT78" s="28">
        <f t="shared" ca="1" si="47"/>
        <v>1.213138944</v>
      </c>
      <c r="AU78" s="28">
        <f t="shared" ca="1" si="47"/>
        <v>0</v>
      </c>
      <c r="AV78" s="28">
        <f t="shared" ca="1" si="47"/>
        <v>0</v>
      </c>
      <c r="AW78" s="28"/>
      <c r="AX78" s="28">
        <f t="shared" ca="1" si="48"/>
        <v>611.10506657990402</v>
      </c>
      <c r="AY78" s="28"/>
      <c r="BA78" s="28"/>
      <c r="BB78" s="28"/>
      <c r="BC78" s="28"/>
      <c r="BD78" s="39">
        <v>75</v>
      </c>
      <c r="BE78" s="39">
        <f t="shared" ca="1" si="49"/>
        <v>9.8159994186452373</v>
      </c>
      <c r="BF78" s="39">
        <f t="shared" ca="1" si="49"/>
        <v>16.3599990310754</v>
      </c>
      <c r="BG78" s="39">
        <f t="shared" ca="1" si="49"/>
        <v>32.7199980621508</v>
      </c>
      <c r="BH78" s="39">
        <f t="shared" ca="1" si="49"/>
        <v>65.439996124301601</v>
      </c>
      <c r="BI78" s="39">
        <f t="shared" ca="1" si="49"/>
        <v>130.8799922486032</v>
      </c>
      <c r="BJ78" s="39">
        <f t="shared" ca="1" si="49"/>
        <v>261.7599844972064</v>
      </c>
      <c r="BK78" s="39">
        <f t="shared" ca="1" si="49"/>
        <v>0</v>
      </c>
      <c r="BL78" s="39">
        <f t="shared" ca="1" si="49"/>
        <v>0</v>
      </c>
      <c r="BM78" s="39">
        <f t="shared" ca="1" si="49"/>
        <v>0</v>
      </c>
      <c r="BN78" s="39">
        <f t="shared" ca="1" si="49"/>
        <v>0</v>
      </c>
      <c r="BO78" s="39">
        <f t="shared" ca="1" si="50"/>
        <v>1.0185698349715036</v>
      </c>
      <c r="BP78" s="39">
        <f t="shared" ca="1" si="50"/>
        <v>1.6976163916191727</v>
      </c>
      <c r="BQ78" s="39">
        <f t="shared" ca="1" si="50"/>
        <v>3.3952327832383453</v>
      </c>
      <c r="BR78" s="39">
        <f t="shared" ca="1" si="50"/>
        <v>6.7904655664766906</v>
      </c>
      <c r="BS78" s="39">
        <f t="shared" ca="1" si="50"/>
        <v>13.580931132953381</v>
      </c>
      <c r="BT78" s="39">
        <f t="shared" ca="1" si="50"/>
        <v>27.161862265906763</v>
      </c>
      <c r="BU78" s="39">
        <f t="shared" ca="1" si="50"/>
        <v>0</v>
      </c>
      <c r="BV78" s="39">
        <f t="shared" ca="1" si="50"/>
        <v>0</v>
      </c>
      <c r="BW78" s="39">
        <f t="shared" ca="1" si="50"/>
        <v>0</v>
      </c>
      <c r="BX78" s="39">
        <f t="shared" ca="1" si="50"/>
        <v>0</v>
      </c>
      <c r="BY78" s="39">
        <f t="shared" ca="1" si="51"/>
        <v>0.36755911111111111</v>
      </c>
      <c r="BZ78" s="39">
        <f t="shared" ca="1" si="51"/>
        <v>0.55133866666666653</v>
      </c>
      <c r="CA78" s="39">
        <f t="shared" ca="1" si="51"/>
        <v>0.9188977777777777</v>
      </c>
      <c r="CB78" s="39">
        <f t="shared" ca="1" si="51"/>
        <v>1.8377955555555554</v>
      </c>
      <c r="CC78" s="39">
        <f t="shared" ca="1" si="51"/>
        <v>3.6755911111111108</v>
      </c>
      <c r="CD78" s="39">
        <f t="shared" ca="1" si="51"/>
        <v>7.3511822222222216</v>
      </c>
      <c r="CE78" s="39">
        <f t="shared" ca="1" si="51"/>
        <v>14.702364444444443</v>
      </c>
      <c r="CF78" s="39">
        <f t="shared" ca="1" si="51"/>
        <v>0</v>
      </c>
      <c r="CG78" s="39">
        <f t="shared" ca="1" si="51"/>
        <v>0</v>
      </c>
      <c r="CH78" s="39">
        <f t="shared" ca="1" si="51"/>
        <v>0</v>
      </c>
      <c r="CI78" s="39">
        <f t="shared" ca="1" si="52"/>
        <v>0.10797810261333339</v>
      </c>
      <c r="CJ78" s="39">
        <f t="shared" ca="1" si="52"/>
        <v>0.16196715392000005</v>
      </c>
      <c r="CK78" s="39">
        <f t="shared" ca="1" si="52"/>
        <v>0.26994525653333346</v>
      </c>
      <c r="CL78" s="39">
        <f t="shared" ca="1" si="52"/>
        <v>0.53989051306666691</v>
      </c>
      <c r="CM78" s="39">
        <f t="shared" ca="1" si="52"/>
        <v>1.0797810261333338</v>
      </c>
      <c r="CN78" s="39">
        <f t="shared" ca="1" si="52"/>
        <v>2.1595620522666676</v>
      </c>
      <c r="CO78" s="39">
        <f t="shared" ca="1" si="52"/>
        <v>4.3191241045333353</v>
      </c>
      <c r="CP78" s="39">
        <f t="shared" ca="1" si="52"/>
        <v>0</v>
      </c>
      <c r="CQ78" s="39">
        <f t="shared" ca="1" si="52"/>
        <v>0</v>
      </c>
      <c r="CR78" s="39">
        <f t="shared" ca="1" si="52"/>
        <v>0</v>
      </c>
      <c r="CS78" s="39">
        <f t="shared" ca="1" si="53"/>
        <v>1.51642368E-2</v>
      </c>
      <c r="CT78" s="39">
        <f t="shared" ca="1" si="53"/>
        <v>3.0328473599999999E-2</v>
      </c>
      <c r="CU78" s="39">
        <f t="shared" ca="1" si="53"/>
        <v>4.5492710399999997E-2</v>
      </c>
      <c r="CV78" s="39">
        <f t="shared" ca="1" si="53"/>
        <v>7.5821184E-2</v>
      </c>
      <c r="CW78" s="39">
        <f t="shared" ca="1" si="53"/>
        <v>0.151642368</v>
      </c>
      <c r="CX78" s="39">
        <f t="shared" ca="1" si="53"/>
        <v>0.303284736</v>
      </c>
      <c r="CY78" s="39">
        <f t="shared" ca="1" si="53"/>
        <v>0.606569472</v>
      </c>
      <c r="CZ78" s="39">
        <f t="shared" ca="1" si="53"/>
        <v>1.213138944</v>
      </c>
      <c r="DA78" s="39">
        <f t="shared" ca="1" si="53"/>
        <v>0</v>
      </c>
      <c r="DB78" s="39">
        <f t="shared" ca="1" si="53"/>
        <v>0</v>
      </c>
    </row>
    <row r="79" spans="19:106" x14ac:dyDescent="0.15">
      <c r="S79" s="39">
        <v>76</v>
      </c>
      <c r="T79" s="40">
        <f>引用信息!W98</f>
        <v>425.2720140248191</v>
      </c>
      <c r="U79" s="40">
        <f>引用信息!X98</f>
        <v>30.294214755180903</v>
      </c>
      <c r="V79" s="40">
        <f>引用信息!Y98</f>
        <v>12.074666666666667</v>
      </c>
      <c r="W79" s="40">
        <f>引用信息!Z98</f>
        <v>3.1414528200000014</v>
      </c>
      <c r="X79" s="40">
        <f>引用信息!AA98</f>
        <v>0.88431839999999995</v>
      </c>
      <c r="Y79" s="37">
        <f>IF(INT(求节点($J$4:$J$12,$I$4:$I$12,节奏总纲!AD79))&gt;$I$12,$I$12,INT(求节点($J$4:$J$12,$I$4:$I$12,节奏总纲!AD79)))</f>
        <v>6</v>
      </c>
      <c r="Z79" s="37">
        <f>IF(INT(求节点($J$4:$J$12,$I$4:$I$12,节奏总纲!AE79))&gt;$I$12,$I$12,INT(求节点($J$4:$J$12,$I$4:$I$12,节奏总纲!AE79)))</f>
        <v>6</v>
      </c>
      <c r="AA79" s="37">
        <f>IF(INT(求节点($J$4:$J$12,$I$4:$I$12,节奏总纲!AF79))&gt;$I$12,$I$12,INT(求节点($J$4:$J$12,$I$4:$I$12,节奏总纲!AF79)))</f>
        <v>7</v>
      </c>
      <c r="AB79" s="37">
        <f>IF(INT(求节点($J$4:$J$12,$I$4:$I$12,节奏总纲!AG79))&gt;$I$12,$I$12,INT(求节点($J$4:$J$12,$I$4:$I$12,节奏总纲!AG79)))</f>
        <v>7</v>
      </c>
      <c r="AC79" s="37">
        <f>IF(INT(求节点($J$4:$J$12,$I$4:$I$12,节奏总纲!AH79))&gt;$I$12,$I$12,INT(求节点($J$4:$J$12,$I$4:$I$12,节奏总纲!AH79)))</f>
        <v>8</v>
      </c>
      <c r="AD79" s="57">
        <f>('[2]功能-行军令'!F$7+'[2]功能-行军令'!F$14+24*60/'[2]功能-行军令'!$F$18)*'[2]功能-行军令'!$AJ$8/$J$30</f>
        <v>9.2000000000000011</v>
      </c>
      <c r="AE79" s="57">
        <f>('[2]功能-行军令'!G$7+'[2]功能-行军令'!G$14+24*60/'[2]功能-行军令'!$F$18)*'[2]功能-行军令'!$AJ$8/$J$30</f>
        <v>13.4</v>
      </c>
      <c r="AF79" s="57">
        <f>('[2]功能-行军令'!H$7+'[2]功能-行军令'!H$14+24*60/'[2]功能-行军令'!$F$18)*'[2]功能-行军令'!$AJ$8/$J$30</f>
        <v>18.2</v>
      </c>
      <c r="AG79" s="57">
        <f>('[2]功能-行军令'!I$7+'[2]功能-行军令'!I$14+24*60/'[2]功能-行军令'!$F$18)*'[2]功能-行军令'!$AJ$8/$J$30</f>
        <v>20.6</v>
      </c>
      <c r="AH79" s="57">
        <f>('[2]功能-行军令'!J$7+'[2]功能-行军令'!J$14+24*60/'[2]功能-行军令'!$F$18)*'[2]功能-行军令'!$AJ$8/$J$30</f>
        <v>20.6</v>
      </c>
      <c r="AL79" s="39">
        <v>76</v>
      </c>
      <c r="AM79" s="28">
        <f t="shared" ca="1" si="47"/>
        <v>11.285414751778287</v>
      </c>
      <c r="AN79" s="28">
        <f t="shared" ca="1" si="47"/>
        <v>18.735064613412337</v>
      </c>
      <c r="AO79" s="28">
        <f t="shared" ca="1" si="47"/>
        <v>37.217887709770231</v>
      </c>
      <c r="AP79" s="28">
        <f t="shared" ca="1" si="47"/>
        <v>74.420594620340452</v>
      </c>
      <c r="AQ79" s="28">
        <f t="shared" ca="1" si="47"/>
        <v>148.8411892406809</v>
      </c>
      <c r="AR79" s="28">
        <f t="shared" ca="1" si="47"/>
        <v>297.68237848136181</v>
      </c>
      <c r="AS79" s="28">
        <f t="shared" ca="1" si="47"/>
        <v>19.572089396355558</v>
      </c>
      <c r="AT79" s="28">
        <f t="shared" ca="1" si="47"/>
        <v>1.214463936</v>
      </c>
      <c r="AU79" s="28">
        <f t="shared" ca="1" si="47"/>
        <v>0</v>
      </c>
      <c r="AV79" s="28">
        <f t="shared" ca="1" si="47"/>
        <v>0</v>
      </c>
      <c r="AW79" s="28"/>
      <c r="AX79" s="28">
        <f t="shared" ca="1" si="48"/>
        <v>608.96908274969962</v>
      </c>
      <c r="AY79" s="28"/>
      <c r="BA79" s="28"/>
      <c r="BB79" s="28"/>
      <c r="BC79" s="28"/>
      <c r="BD79" s="39">
        <v>76</v>
      </c>
      <c r="BE79" s="39">
        <f t="shared" ca="1" si="49"/>
        <v>9.7812563225708384</v>
      </c>
      <c r="BF79" s="39">
        <f t="shared" ca="1" si="49"/>
        <v>16.302093870951403</v>
      </c>
      <c r="BG79" s="39">
        <f t="shared" ca="1" si="49"/>
        <v>32.604187741902805</v>
      </c>
      <c r="BH79" s="39">
        <f t="shared" ca="1" si="49"/>
        <v>65.208375483805611</v>
      </c>
      <c r="BI79" s="39">
        <f t="shared" ca="1" si="49"/>
        <v>130.41675096761122</v>
      </c>
      <c r="BJ79" s="39">
        <f t="shared" ca="1" si="49"/>
        <v>260.83350193522244</v>
      </c>
      <c r="BK79" s="39">
        <f t="shared" ca="1" si="49"/>
        <v>0</v>
      </c>
      <c r="BL79" s="39">
        <f t="shared" ca="1" si="49"/>
        <v>0</v>
      </c>
      <c r="BM79" s="39">
        <f t="shared" ca="1" si="49"/>
        <v>0</v>
      </c>
      <c r="BN79" s="39">
        <f t="shared" ca="1" si="49"/>
        <v>0</v>
      </c>
      <c r="BO79" s="39">
        <f t="shared" ca="1" si="50"/>
        <v>1.0148561942985601</v>
      </c>
      <c r="BP79" s="39">
        <f t="shared" ca="1" si="50"/>
        <v>1.6914269904976005</v>
      </c>
      <c r="BQ79" s="39">
        <f t="shared" ca="1" si="50"/>
        <v>3.382853980995201</v>
      </c>
      <c r="BR79" s="39">
        <f t="shared" ca="1" si="50"/>
        <v>6.7657079619904019</v>
      </c>
      <c r="BS79" s="39">
        <f t="shared" ca="1" si="50"/>
        <v>13.531415923980804</v>
      </c>
      <c r="BT79" s="39">
        <f t="shared" ca="1" si="50"/>
        <v>27.062831847961608</v>
      </c>
      <c r="BU79" s="39">
        <f t="shared" ca="1" si="50"/>
        <v>0</v>
      </c>
      <c r="BV79" s="39">
        <f t="shared" ca="1" si="50"/>
        <v>0</v>
      </c>
      <c r="BW79" s="39">
        <f t="shared" ca="1" si="50"/>
        <v>0</v>
      </c>
      <c r="BX79" s="39">
        <f t="shared" ca="1" si="50"/>
        <v>0</v>
      </c>
      <c r="BY79" s="39">
        <f t="shared" ca="1" si="51"/>
        <v>0.36626488888888892</v>
      </c>
      <c r="BZ79" s="39">
        <f t="shared" ca="1" si="51"/>
        <v>0.54939733333333329</v>
      </c>
      <c r="CA79" s="39">
        <f t="shared" ca="1" si="51"/>
        <v>0.91566222222222227</v>
      </c>
      <c r="CB79" s="39">
        <f t="shared" ca="1" si="51"/>
        <v>1.8313244444444445</v>
      </c>
      <c r="CC79" s="39">
        <f t="shared" ca="1" si="51"/>
        <v>3.6626488888888891</v>
      </c>
      <c r="CD79" s="39">
        <f t="shared" ca="1" si="51"/>
        <v>7.3252977777777781</v>
      </c>
      <c r="CE79" s="39">
        <f t="shared" ca="1" si="51"/>
        <v>14.650595555555556</v>
      </c>
      <c r="CF79" s="39">
        <f t="shared" ca="1" si="51"/>
        <v>0</v>
      </c>
      <c r="CG79" s="39">
        <f t="shared" ca="1" si="51"/>
        <v>0</v>
      </c>
      <c r="CH79" s="39">
        <f t="shared" ca="1" si="51"/>
        <v>0</v>
      </c>
      <c r="CI79" s="39">
        <f t="shared" ca="1" si="52"/>
        <v>0.10785654682000005</v>
      </c>
      <c r="CJ79" s="39">
        <f t="shared" ca="1" si="52"/>
        <v>0.1617848202300001</v>
      </c>
      <c r="CK79" s="39">
        <f t="shared" ca="1" si="52"/>
        <v>0.26964136705000014</v>
      </c>
      <c r="CL79" s="39">
        <f t="shared" ca="1" si="52"/>
        <v>0.53928273410000027</v>
      </c>
      <c r="CM79" s="39">
        <f t="shared" ca="1" si="52"/>
        <v>1.0785654682000005</v>
      </c>
      <c r="CN79" s="39">
        <f t="shared" ca="1" si="52"/>
        <v>2.1571309364000011</v>
      </c>
      <c r="CO79" s="39">
        <f t="shared" ca="1" si="52"/>
        <v>4.3142618728000022</v>
      </c>
      <c r="CP79" s="39">
        <f t="shared" ca="1" si="52"/>
        <v>0</v>
      </c>
      <c r="CQ79" s="39">
        <f t="shared" ca="1" si="52"/>
        <v>0</v>
      </c>
      <c r="CR79" s="39">
        <f t="shared" ca="1" si="52"/>
        <v>0</v>
      </c>
      <c r="CS79" s="39">
        <f t="shared" ca="1" si="53"/>
        <v>1.5180799200000003E-2</v>
      </c>
      <c r="CT79" s="39">
        <f t="shared" ca="1" si="53"/>
        <v>3.0361598400000005E-2</v>
      </c>
      <c r="CU79" s="39">
        <f t="shared" ca="1" si="53"/>
        <v>4.5542397599999999E-2</v>
      </c>
      <c r="CV79" s="39">
        <f t="shared" ca="1" si="53"/>
        <v>7.5903996000000001E-2</v>
      </c>
      <c r="CW79" s="39">
        <f t="shared" ca="1" si="53"/>
        <v>0.151807992</v>
      </c>
      <c r="CX79" s="39">
        <f t="shared" ca="1" si="53"/>
        <v>0.30361598400000001</v>
      </c>
      <c r="CY79" s="39">
        <f t="shared" ca="1" si="53"/>
        <v>0.60723196800000001</v>
      </c>
      <c r="CZ79" s="39">
        <f t="shared" ca="1" si="53"/>
        <v>1.214463936</v>
      </c>
      <c r="DA79" s="39">
        <f t="shared" ca="1" si="53"/>
        <v>0</v>
      </c>
      <c r="DB79" s="39">
        <f t="shared" ca="1" si="53"/>
        <v>0</v>
      </c>
    </row>
    <row r="80" spans="19:106" x14ac:dyDescent="0.15">
      <c r="S80" s="39">
        <v>77</v>
      </c>
      <c r="T80" s="40">
        <f>引用信息!W99</f>
        <v>423.76149985161663</v>
      </c>
      <c r="U80" s="40">
        <f>引用信息!X99</f>
        <v>30.183386628383378</v>
      </c>
      <c r="V80" s="40">
        <f>引用信息!Y99</f>
        <v>12.032</v>
      </c>
      <c r="W80" s="40">
        <f>引用信息!Z99</f>
        <v>3.1378591200000008</v>
      </c>
      <c r="X80" s="40">
        <f>引用信息!AA99</f>
        <v>0.88525439999999977</v>
      </c>
      <c r="Y80" s="37">
        <f>IF(INT(求节点($J$4:$J$12,$I$4:$I$12,节奏总纲!AD80))&gt;$I$12,$I$12,INT(求节点($J$4:$J$12,$I$4:$I$12,节奏总纲!AD80)))</f>
        <v>6</v>
      </c>
      <c r="Z80" s="37">
        <f>IF(INT(求节点($J$4:$J$12,$I$4:$I$12,节奏总纲!AE80))&gt;$I$12,$I$12,INT(求节点($J$4:$J$12,$I$4:$I$12,节奏总纲!AE80)))</f>
        <v>6</v>
      </c>
      <c r="AA80" s="37">
        <f>IF(INT(求节点($J$4:$J$12,$I$4:$I$12,节奏总纲!AF80))&gt;$I$12,$I$12,INT(求节点($J$4:$J$12,$I$4:$I$12,节奏总纲!AF80)))</f>
        <v>7</v>
      </c>
      <c r="AB80" s="37">
        <f>IF(INT(求节点($J$4:$J$12,$I$4:$I$12,节奏总纲!AG80))&gt;$I$12,$I$12,INT(求节点($J$4:$J$12,$I$4:$I$12,节奏总纲!AG80)))</f>
        <v>7</v>
      </c>
      <c r="AC80" s="37">
        <f>IF(INT(求节点($J$4:$J$12,$I$4:$I$12,节奏总纲!AH80))&gt;$I$12,$I$12,INT(求节点($J$4:$J$12,$I$4:$I$12,节奏总纲!AH80)))</f>
        <v>8</v>
      </c>
      <c r="AD80" s="57">
        <f>('[2]功能-行军令'!F$7+'[2]功能-行军令'!F$14+24*60/'[2]功能-行军令'!$F$18)*'[2]功能-行军令'!$AJ$8/$J$30</f>
        <v>9.2000000000000011</v>
      </c>
      <c r="AE80" s="57">
        <f>('[2]功能-行军令'!G$7+'[2]功能-行军令'!G$14+24*60/'[2]功能-行军令'!$F$18)*'[2]功能-行军令'!$AJ$8/$J$30</f>
        <v>13.4</v>
      </c>
      <c r="AF80" s="57">
        <f>('[2]功能-行军令'!H$7+'[2]功能-行军令'!H$14+24*60/'[2]功能-行军令'!$F$18)*'[2]功能-行军令'!$AJ$8/$J$30</f>
        <v>18.2</v>
      </c>
      <c r="AG80" s="57">
        <f>('[2]功能-行军令'!I$7+'[2]功能-行军令'!I$14+24*60/'[2]功能-行军令'!$F$18)*'[2]功能-行军令'!$AJ$8/$J$30</f>
        <v>20.6</v>
      </c>
      <c r="AH80" s="57">
        <f>('[2]功能-行军令'!J$7+'[2]功能-行军令'!J$14+24*60/'[2]功能-行军令'!$F$18)*'[2]功能-行军令'!$AJ$8/$J$30</f>
        <v>20.6</v>
      </c>
      <c r="AL80" s="39">
        <v>77</v>
      </c>
      <c r="AM80" s="28">
        <f t="shared" ca="1" si="47"/>
        <v>11.245558645624694</v>
      </c>
      <c r="AN80" s="28">
        <f t="shared" ca="1" si="47"/>
        <v>18.668879393476715</v>
      </c>
      <c r="AO80" s="28">
        <f t="shared" ca="1" si="47"/>
        <v>37.086210004860092</v>
      </c>
      <c r="AP80" s="28">
        <f t="shared" ca="1" si="47"/>
        <v>74.157223142520195</v>
      </c>
      <c r="AQ80" s="28">
        <f t="shared" ca="1" si="47"/>
        <v>148.31444628504039</v>
      </c>
      <c r="AR80" s="28">
        <f t="shared" ca="1" si="47"/>
        <v>296.62889257008078</v>
      </c>
      <c r="AS80" s="28">
        <f t="shared" ca="1" si="47"/>
        <v>19.51602787946667</v>
      </c>
      <c r="AT80" s="28">
        <f t="shared" ca="1" si="47"/>
        <v>1.215749376</v>
      </c>
      <c r="AU80" s="28">
        <f t="shared" ca="1" si="47"/>
        <v>0</v>
      </c>
      <c r="AV80" s="28">
        <f t="shared" ca="1" si="47"/>
        <v>0</v>
      </c>
      <c r="AW80" s="28"/>
      <c r="AX80" s="28">
        <f t="shared" ca="1" si="48"/>
        <v>606.83298729706951</v>
      </c>
      <c r="AY80" s="28"/>
      <c r="BA80" s="28"/>
      <c r="BB80" s="28"/>
      <c r="BC80" s="28"/>
      <c r="BD80" s="39">
        <v>77</v>
      </c>
      <c r="BE80" s="39">
        <f t="shared" ca="1" si="49"/>
        <v>9.7465144965871833</v>
      </c>
      <c r="BF80" s="39">
        <f t="shared" ca="1" si="49"/>
        <v>16.244190827645308</v>
      </c>
      <c r="BG80" s="39">
        <f t="shared" ca="1" si="49"/>
        <v>32.488381655290617</v>
      </c>
      <c r="BH80" s="39">
        <f t="shared" ca="1" si="49"/>
        <v>64.976763310581234</v>
      </c>
      <c r="BI80" s="39">
        <f t="shared" ca="1" si="49"/>
        <v>129.95352662116247</v>
      </c>
      <c r="BJ80" s="39">
        <f t="shared" ca="1" si="49"/>
        <v>259.90705324232493</v>
      </c>
      <c r="BK80" s="39">
        <f t="shared" ca="1" si="49"/>
        <v>0</v>
      </c>
      <c r="BL80" s="39">
        <f t="shared" ca="1" si="49"/>
        <v>0</v>
      </c>
      <c r="BM80" s="39">
        <f t="shared" ca="1" si="49"/>
        <v>0</v>
      </c>
      <c r="BN80" s="39">
        <f t="shared" ca="1" si="49"/>
        <v>0</v>
      </c>
      <c r="BO80" s="39">
        <f t="shared" ca="1" si="50"/>
        <v>1.0111434520508431</v>
      </c>
      <c r="BP80" s="39">
        <f t="shared" ca="1" si="50"/>
        <v>1.6852390867514053</v>
      </c>
      <c r="BQ80" s="39">
        <f t="shared" ca="1" si="50"/>
        <v>3.3704781735028106</v>
      </c>
      <c r="BR80" s="39">
        <f t="shared" ca="1" si="50"/>
        <v>6.7409563470056213</v>
      </c>
      <c r="BS80" s="39">
        <f t="shared" ca="1" si="50"/>
        <v>13.481912694011243</v>
      </c>
      <c r="BT80" s="39">
        <f t="shared" ca="1" si="50"/>
        <v>26.963825388022485</v>
      </c>
      <c r="BU80" s="39">
        <f t="shared" ca="1" si="50"/>
        <v>0</v>
      </c>
      <c r="BV80" s="39">
        <f t="shared" ca="1" si="50"/>
        <v>0</v>
      </c>
      <c r="BW80" s="39">
        <f t="shared" ca="1" si="50"/>
        <v>0</v>
      </c>
      <c r="BX80" s="39">
        <f t="shared" ca="1" si="50"/>
        <v>0</v>
      </c>
      <c r="BY80" s="39">
        <f t="shared" ca="1" si="51"/>
        <v>0.36497066666666661</v>
      </c>
      <c r="BZ80" s="39">
        <f t="shared" ca="1" si="51"/>
        <v>0.54745600000000005</v>
      </c>
      <c r="CA80" s="39">
        <f t="shared" ca="1" si="51"/>
        <v>0.91242666666666672</v>
      </c>
      <c r="CB80" s="39">
        <f t="shared" ca="1" si="51"/>
        <v>1.8248533333333334</v>
      </c>
      <c r="CC80" s="39">
        <f t="shared" ca="1" si="51"/>
        <v>3.6497066666666669</v>
      </c>
      <c r="CD80" s="39">
        <f t="shared" ca="1" si="51"/>
        <v>7.2994133333333338</v>
      </c>
      <c r="CE80" s="39">
        <f t="shared" ca="1" si="51"/>
        <v>14.598826666666668</v>
      </c>
      <c r="CF80" s="39">
        <f t="shared" ca="1" si="51"/>
        <v>0</v>
      </c>
      <c r="CG80" s="39">
        <f t="shared" ca="1" si="51"/>
        <v>0</v>
      </c>
      <c r="CH80" s="39">
        <f t="shared" ca="1" si="51"/>
        <v>0</v>
      </c>
      <c r="CI80" s="39">
        <f t="shared" ca="1" si="52"/>
        <v>0.10773316312000003</v>
      </c>
      <c r="CJ80" s="39">
        <f t="shared" ca="1" si="52"/>
        <v>0.16159974468000002</v>
      </c>
      <c r="CK80" s="39">
        <f t="shared" ca="1" si="52"/>
        <v>0.26933290780000013</v>
      </c>
      <c r="CL80" s="39">
        <f t="shared" ca="1" si="52"/>
        <v>0.53866581560000026</v>
      </c>
      <c r="CM80" s="39">
        <f t="shared" ca="1" si="52"/>
        <v>1.0773316312000005</v>
      </c>
      <c r="CN80" s="39">
        <f t="shared" ca="1" si="52"/>
        <v>2.1546632624000011</v>
      </c>
      <c r="CO80" s="39">
        <f t="shared" ca="1" si="52"/>
        <v>4.3093265248000021</v>
      </c>
      <c r="CP80" s="39">
        <f t="shared" ca="1" si="52"/>
        <v>0</v>
      </c>
      <c r="CQ80" s="39">
        <f t="shared" ca="1" si="52"/>
        <v>0</v>
      </c>
      <c r="CR80" s="39">
        <f t="shared" ca="1" si="52"/>
        <v>0</v>
      </c>
      <c r="CS80" s="39">
        <f t="shared" ca="1" si="53"/>
        <v>1.5196867199999999E-2</v>
      </c>
      <c r="CT80" s="39">
        <f t="shared" ca="1" si="53"/>
        <v>3.0393734399999997E-2</v>
      </c>
      <c r="CU80" s="39">
        <f t="shared" ca="1" si="53"/>
        <v>4.5590601599999982E-2</v>
      </c>
      <c r="CV80" s="39">
        <f t="shared" ca="1" si="53"/>
        <v>7.5984336E-2</v>
      </c>
      <c r="CW80" s="39">
        <f t="shared" ca="1" si="53"/>
        <v>0.151968672</v>
      </c>
      <c r="CX80" s="39">
        <f t="shared" ca="1" si="53"/>
        <v>0.303937344</v>
      </c>
      <c r="CY80" s="39">
        <f t="shared" ca="1" si="53"/>
        <v>0.607874688</v>
      </c>
      <c r="CZ80" s="39">
        <f t="shared" ca="1" si="53"/>
        <v>1.215749376</v>
      </c>
      <c r="DA80" s="39">
        <f t="shared" ca="1" si="53"/>
        <v>0</v>
      </c>
      <c r="DB80" s="39">
        <f t="shared" ca="1" si="53"/>
        <v>0</v>
      </c>
    </row>
    <row r="81" spans="19:106" x14ac:dyDescent="0.15">
      <c r="S81" s="39">
        <v>78</v>
      </c>
      <c r="T81" s="40">
        <f>引用信息!W100</f>
        <v>422.25104089975065</v>
      </c>
      <c r="U81" s="40">
        <f>引用信息!X100</f>
        <v>30.072585320249331</v>
      </c>
      <c r="V81" s="40">
        <f>引用信息!Y100</f>
        <v>11.989333333333333</v>
      </c>
      <c r="W81" s="40">
        <f>引用信息!Z100</f>
        <v>3.1342121800000009</v>
      </c>
      <c r="X81" s="40">
        <f>引用信息!AA100</f>
        <v>0.88616159999999988</v>
      </c>
      <c r="Y81" s="37">
        <f>IF(INT(求节点($J$4:$J$12,$I$4:$I$12,节奏总纲!AD81))&gt;$I$12,$I$12,INT(求节点($J$4:$J$12,$I$4:$I$12,节奏总纲!AD81)))</f>
        <v>6</v>
      </c>
      <c r="Z81" s="37">
        <f>IF(INT(求节点($J$4:$J$12,$I$4:$I$12,节奏总纲!AE81))&gt;$I$12,$I$12,INT(求节点($J$4:$J$12,$I$4:$I$12,节奏总纲!AE81)))</f>
        <v>7</v>
      </c>
      <c r="AA81" s="37">
        <f>IF(INT(求节点($J$4:$J$12,$I$4:$I$12,节奏总纲!AF81))&gt;$I$12,$I$12,INT(求节点($J$4:$J$12,$I$4:$I$12,节奏总纲!AF81)))</f>
        <v>7</v>
      </c>
      <c r="AB81" s="37">
        <f>IF(INT(求节点($J$4:$J$12,$I$4:$I$12,节奏总纲!AG81))&gt;$I$12,$I$12,INT(求节点($J$4:$J$12,$I$4:$I$12,节奏总纲!AG81)))</f>
        <v>7</v>
      </c>
      <c r="AC81" s="37">
        <f>IF(INT(求节点($J$4:$J$12,$I$4:$I$12,节奏总纲!AH81))&gt;$I$12,$I$12,INT(求节点($J$4:$J$12,$I$4:$I$12,节奏总纲!AH81)))</f>
        <v>8</v>
      </c>
      <c r="AD81" s="57">
        <f>('[2]功能-行军令'!F$7+'[2]功能-行军令'!F$14+24*60/'[2]功能-行军令'!$F$18)*'[2]功能-行军令'!$AJ$8/$J$30</f>
        <v>9.2000000000000011</v>
      </c>
      <c r="AE81" s="57">
        <f>('[2]功能-行军令'!G$7+'[2]功能-行军令'!G$14+24*60/'[2]功能-行军令'!$F$18)*'[2]功能-行军令'!$AJ$8/$J$30</f>
        <v>13.4</v>
      </c>
      <c r="AF81" s="57">
        <f>('[2]功能-行军令'!H$7+'[2]功能-行军令'!H$14+24*60/'[2]功能-行军令'!$F$18)*'[2]功能-行军令'!$AJ$8/$J$30</f>
        <v>18.2</v>
      </c>
      <c r="AG81" s="57">
        <f>('[2]功能-行军令'!I$7+'[2]功能-行军令'!I$14+24*60/'[2]功能-行军令'!$F$18)*'[2]功能-行军令'!$AJ$8/$J$30</f>
        <v>20.6</v>
      </c>
      <c r="AH81" s="57">
        <f>('[2]功能-行军令'!J$7+'[2]功能-行军令'!J$14+24*60/'[2]功能-行军令'!$F$18)*'[2]功能-行军令'!$AJ$8/$J$30</f>
        <v>20.6</v>
      </c>
      <c r="AL81" s="39">
        <v>78</v>
      </c>
      <c r="AM81" s="28">
        <f t="shared" ca="1" si="47"/>
        <v>10.869891849604278</v>
      </c>
      <c r="AN81" s="28">
        <f t="shared" ca="1" si="47"/>
        <v>17.931072984922128</v>
      </c>
      <c r="AO81" s="28">
        <f t="shared" ca="1" si="47"/>
        <v>35.275480794989257</v>
      </c>
      <c r="AP81" s="28">
        <f t="shared" ca="1" si="47"/>
        <v>70.535749149178514</v>
      </c>
      <c r="AQ81" s="28">
        <f t="shared" ca="1" si="47"/>
        <v>141.07149829835703</v>
      </c>
      <c r="AR81" s="28">
        <f t="shared" ca="1" si="47"/>
        <v>282.14299659671406</v>
      </c>
      <c r="AS81" s="28">
        <f t="shared" ca="1" si="47"/>
        <v>46.324716356400522</v>
      </c>
      <c r="AT81" s="28">
        <f t="shared" ca="1" si="47"/>
        <v>1.2169952640000001</v>
      </c>
      <c r="AU81" s="28">
        <f t="shared" ca="1" si="47"/>
        <v>0</v>
      </c>
      <c r="AV81" s="28">
        <f t="shared" ca="1" si="47"/>
        <v>0</v>
      </c>
      <c r="AW81" s="28"/>
      <c r="AX81" s="28">
        <f t="shared" ca="1" si="48"/>
        <v>605.36840129416578</v>
      </c>
      <c r="AY81" s="28"/>
      <c r="BA81" s="28"/>
      <c r="BB81" s="28"/>
      <c r="BC81" s="28"/>
      <c r="BD81" s="39">
        <v>78</v>
      </c>
      <c r="BE81" s="39">
        <f t="shared" ca="1" si="49"/>
        <v>9.7117739406942665</v>
      </c>
      <c r="BF81" s="39">
        <f t="shared" ca="1" si="49"/>
        <v>16.186289901157114</v>
      </c>
      <c r="BG81" s="39">
        <f t="shared" ca="1" si="49"/>
        <v>32.372579802314227</v>
      </c>
      <c r="BH81" s="39">
        <f t="shared" ca="1" si="49"/>
        <v>64.745159604628455</v>
      </c>
      <c r="BI81" s="39">
        <f t="shared" ca="1" si="49"/>
        <v>129.49031920925691</v>
      </c>
      <c r="BJ81" s="39">
        <f t="shared" ca="1" si="49"/>
        <v>258.98063841851382</v>
      </c>
      <c r="BK81" s="39">
        <f t="shared" ca="1" si="49"/>
        <v>0</v>
      </c>
      <c r="BL81" s="39">
        <f t="shared" ca="1" si="49"/>
        <v>0</v>
      </c>
      <c r="BM81" s="39">
        <f t="shared" ca="1" si="49"/>
        <v>0</v>
      </c>
      <c r="BN81" s="39">
        <f t="shared" ca="1" si="49"/>
        <v>0</v>
      </c>
      <c r="BO81" s="39">
        <f t="shared" ca="1" si="50"/>
        <v>0.67162107215223521</v>
      </c>
      <c r="BP81" s="39">
        <f t="shared" ca="1" si="50"/>
        <v>1.0074316082283525</v>
      </c>
      <c r="BQ81" s="39">
        <f t="shared" ca="1" si="50"/>
        <v>1.6790526803805879</v>
      </c>
      <c r="BR81" s="39">
        <f t="shared" ca="1" si="50"/>
        <v>3.3581053607611757</v>
      </c>
      <c r="BS81" s="39">
        <f t="shared" ca="1" si="50"/>
        <v>6.7162107215223514</v>
      </c>
      <c r="BT81" s="39">
        <f t="shared" ca="1" si="50"/>
        <v>13.432421443044703</v>
      </c>
      <c r="BU81" s="39">
        <f t="shared" ca="1" si="50"/>
        <v>26.864842886089406</v>
      </c>
      <c r="BV81" s="39">
        <f t="shared" ca="1" si="50"/>
        <v>0</v>
      </c>
      <c r="BW81" s="39">
        <f t="shared" ca="1" si="50"/>
        <v>0</v>
      </c>
      <c r="BX81" s="39">
        <f t="shared" ca="1" si="50"/>
        <v>0</v>
      </c>
      <c r="BY81" s="39">
        <f t="shared" ca="1" si="51"/>
        <v>0.36367644444444441</v>
      </c>
      <c r="BZ81" s="39">
        <f t="shared" ca="1" si="51"/>
        <v>0.54551466666666659</v>
      </c>
      <c r="CA81" s="39">
        <f t="shared" ca="1" si="51"/>
        <v>0.90919111111111117</v>
      </c>
      <c r="CB81" s="39">
        <f t="shared" ca="1" si="51"/>
        <v>1.8183822222222223</v>
      </c>
      <c r="CC81" s="39">
        <f t="shared" ca="1" si="51"/>
        <v>3.6367644444444447</v>
      </c>
      <c r="CD81" s="39">
        <f t="shared" ca="1" si="51"/>
        <v>7.2735288888888894</v>
      </c>
      <c r="CE81" s="39">
        <f t="shared" ca="1" si="51"/>
        <v>14.547057777777779</v>
      </c>
      <c r="CF81" s="39">
        <f t="shared" ca="1" si="51"/>
        <v>0</v>
      </c>
      <c r="CG81" s="39">
        <f t="shared" ca="1" si="51"/>
        <v>0</v>
      </c>
      <c r="CH81" s="39">
        <f t="shared" ca="1" si="51"/>
        <v>0</v>
      </c>
      <c r="CI81" s="39">
        <f t="shared" ca="1" si="52"/>
        <v>0.10760795151333337</v>
      </c>
      <c r="CJ81" s="39">
        <f t="shared" ca="1" si="52"/>
        <v>0.16141192727000006</v>
      </c>
      <c r="CK81" s="39">
        <f t="shared" ca="1" si="52"/>
        <v>0.26901987878333344</v>
      </c>
      <c r="CL81" s="39">
        <f t="shared" ca="1" si="52"/>
        <v>0.53803975756666689</v>
      </c>
      <c r="CM81" s="39">
        <f t="shared" ca="1" si="52"/>
        <v>1.0760795151333338</v>
      </c>
      <c r="CN81" s="39">
        <f t="shared" ca="1" si="52"/>
        <v>2.1521590302666675</v>
      </c>
      <c r="CO81" s="39">
        <f t="shared" ca="1" si="52"/>
        <v>4.3043180605333351</v>
      </c>
      <c r="CP81" s="39">
        <f t="shared" ca="1" si="52"/>
        <v>0</v>
      </c>
      <c r="CQ81" s="39">
        <f t="shared" ca="1" si="52"/>
        <v>0</v>
      </c>
      <c r="CR81" s="39">
        <f t="shared" ca="1" si="52"/>
        <v>0</v>
      </c>
      <c r="CS81" s="39">
        <f t="shared" ca="1" si="53"/>
        <v>1.5212440799999999E-2</v>
      </c>
      <c r="CT81" s="39">
        <f t="shared" ca="1" si="53"/>
        <v>3.0424881599999998E-2</v>
      </c>
      <c r="CU81" s="39">
        <f t="shared" ca="1" si="53"/>
        <v>4.5637322399999992E-2</v>
      </c>
      <c r="CV81" s="39">
        <f t="shared" ca="1" si="53"/>
        <v>7.6062204000000008E-2</v>
      </c>
      <c r="CW81" s="39">
        <f t="shared" ca="1" si="53"/>
        <v>0.15212440800000002</v>
      </c>
      <c r="CX81" s="39">
        <f t="shared" ca="1" si="53"/>
        <v>0.30424881600000003</v>
      </c>
      <c r="CY81" s="39">
        <f t="shared" ca="1" si="53"/>
        <v>0.60849763200000007</v>
      </c>
      <c r="CZ81" s="39">
        <f t="shared" ca="1" si="53"/>
        <v>1.2169952640000001</v>
      </c>
      <c r="DA81" s="39">
        <f t="shared" ca="1" si="53"/>
        <v>0</v>
      </c>
      <c r="DB81" s="39">
        <f t="shared" ca="1" si="53"/>
        <v>0</v>
      </c>
    </row>
    <row r="82" spans="19:106" x14ac:dyDescent="0.15">
      <c r="S82" s="39">
        <v>79</v>
      </c>
      <c r="T82" s="40">
        <f>引用信息!W101</f>
        <v>420.74063716922126</v>
      </c>
      <c r="U82" s="40">
        <f>引用信息!X101</f>
        <v>29.961810830778752</v>
      </c>
      <c r="V82" s="40">
        <f>引用信息!Y101</f>
        <v>11.946666666666667</v>
      </c>
      <c r="W82" s="40">
        <f>引用信息!Z101</f>
        <v>3.1305120000000008</v>
      </c>
      <c r="X82" s="40">
        <f>引用信息!AA101</f>
        <v>0.88703999999999994</v>
      </c>
      <c r="Y82" s="37">
        <f>IF(INT(求节点($J$4:$J$12,$I$4:$I$12,节奏总纲!AD82))&gt;$I$12,$I$12,INT(求节点($J$4:$J$12,$I$4:$I$12,节奏总纲!AD82)))</f>
        <v>6</v>
      </c>
      <c r="Z82" s="37">
        <f>IF(INT(求节点($J$4:$J$12,$I$4:$I$12,节奏总纲!AE82))&gt;$I$12,$I$12,INT(求节点($J$4:$J$12,$I$4:$I$12,节奏总纲!AE82)))</f>
        <v>7</v>
      </c>
      <c r="AA82" s="37">
        <f>IF(INT(求节点($J$4:$J$12,$I$4:$I$12,节奏总纲!AF82))&gt;$I$12,$I$12,INT(求节点($J$4:$J$12,$I$4:$I$12,节奏总纲!AF82)))</f>
        <v>7</v>
      </c>
      <c r="AB82" s="37">
        <f>IF(INT(求节点($J$4:$J$12,$I$4:$I$12,节奏总纲!AG82))&gt;$I$12,$I$12,INT(求节点($J$4:$J$12,$I$4:$I$12,节奏总纲!AG82)))</f>
        <v>7</v>
      </c>
      <c r="AC82" s="37">
        <f>IF(INT(求节点($J$4:$J$12,$I$4:$I$12,节奏总纲!AH82))&gt;$I$12,$I$12,INT(求节点($J$4:$J$12,$I$4:$I$12,节奏总纲!AH82)))</f>
        <v>8</v>
      </c>
      <c r="AD82" s="57">
        <f>('[2]功能-行军令'!F$7+'[2]功能-行军令'!F$14+24*60/'[2]功能-行军令'!$F$18)*'[2]功能-行军令'!$AJ$8/$J$30</f>
        <v>9.2000000000000011</v>
      </c>
      <c r="AE82" s="57">
        <f>('[2]功能-行军令'!G$7+'[2]功能-行军令'!G$14+24*60/'[2]功能-行军令'!$F$18)*'[2]功能-行军令'!$AJ$8/$J$30</f>
        <v>13.4</v>
      </c>
      <c r="AF82" s="57">
        <f>('[2]功能-行军令'!H$7+'[2]功能-行军令'!H$14+24*60/'[2]功能-行军令'!$F$18)*'[2]功能-行军令'!$AJ$8/$J$30</f>
        <v>18.2</v>
      </c>
      <c r="AG82" s="57">
        <f>('[2]功能-行军令'!I$7+'[2]功能-行军令'!I$14+24*60/'[2]功能-行军令'!$F$18)*'[2]功能-行军令'!$AJ$8/$J$30</f>
        <v>20.6</v>
      </c>
      <c r="AH82" s="57">
        <f>('[2]功能-行军令'!J$7+'[2]功能-行军令'!J$14+24*60/'[2]功能-行军令'!$F$18)*'[2]功能-行军令'!$AJ$8/$J$30</f>
        <v>20.6</v>
      </c>
      <c r="AL82" s="39">
        <v>79</v>
      </c>
      <c r="AM82" s="28">
        <f t="shared" ca="1" si="47"/>
        <v>10.831272417668371</v>
      </c>
      <c r="AN82" s="28">
        <f t="shared" ca="1" si="47"/>
        <v>17.867361495651238</v>
      </c>
      <c r="AO82" s="28">
        <f t="shared" ca="1" si="47"/>
        <v>35.14999034991434</v>
      </c>
      <c r="AP82" s="28">
        <f t="shared" ca="1" si="47"/>
        <v>70.28475317982867</v>
      </c>
      <c r="AQ82" s="28">
        <f t="shared" ca="1" si="47"/>
        <v>140.56950635965734</v>
      </c>
      <c r="AR82" s="28">
        <f t="shared" ca="1" si="47"/>
        <v>281.13901271931468</v>
      </c>
      <c r="AS82" s="28">
        <f t="shared" ca="1" si="47"/>
        <v>46.169510511051243</v>
      </c>
      <c r="AT82" s="28">
        <f t="shared" ca="1" si="47"/>
        <v>1.2182016000000002</v>
      </c>
      <c r="AU82" s="28">
        <f t="shared" ca="1" si="47"/>
        <v>0</v>
      </c>
      <c r="AV82" s="28">
        <f t="shared" ca="1" si="47"/>
        <v>0</v>
      </c>
      <c r="AW82" s="28"/>
      <c r="AX82" s="28">
        <f t="shared" ca="1" si="48"/>
        <v>603.22960863308595</v>
      </c>
      <c r="AY82" s="28"/>
      <c r="BA82" s="28"/>
      <c r="BB82" s="28"/>
      <c r="BC82" s="28"/>
      <c r="BD82" s="39">
        <v>79</v>
      </c>
      <c r="BE82" s="39">
        <f t="shared" ca="1" si="49"/>
        <v>9.6770346548920898</v>
      </c>
      <c r="BF82" s="39">
        <f t="shared" ca="1" si="49"/>
        <v>16.128391091486815</v>
      </c>
      <c r="BG82" s="39">
        <f t="shared" ca="1" si="49"/>
        <v>32.25678218297363</v>
      </c>
      <c r="BH82" s="39">
        <f t="shared" ca="1" si="49"/>
        <v>64.513564365947261</v>
      </c>
      <c r="BI82" s="39">
        <f t="shared" ca="1" si="49"/>
        <v>129.02712873189452</v>
      </c>
      <c r="BJ82" s="39">
        <f t="shared" ca="1" si="49"/>
        <v>258.05425746378904</v>
      </c>
      <c r="BK82" s="39">
        <f t="shared" ca="1" si="49"/>
        <v>0</v>
      </c>
      <c r="BL82" s="39">
        <f t="shared" ca="1" si="49"/>
        <v>0</v>
      </c>
      <c r="BM82" s="39">
        <f t="shared" ca="1" si="49"/>
        <v>0</v>
      </c>
      <c r="BN82" s="39">
        <f t="shared" ca="1" si="49"/>
        <v>0</v>
      </c>
      <c r="BO82" s="39">
        <f t="shared" ca="1" si="50"/>
        <v>0.66914710855405879</v>
      </c>
      <c r="BP82" s="39">
        <f t="shared" ca="1" si="50"/>
        <v>1.0037206628310882</v>
      </c>
      <c r="BQ82" s="39">
        <f t="shared" ca="1" si="50"/>
        <v>1.672867771385147</v>
      </c>
      <c r="BR82" s="39">
        <f t="shared" ca="1" si="50"/>
        <v>3.3457355427702939</v>
      </c>
      <c r="BS82" s="39">
        <f t="shared" ca="1" si="50"/>
        <v>6.6914710855405879</v>
      </c>
      <c r="BT82" s="39">
        <f t="shared" ca="1" si="50"/>
        <v>13.382942171081176</v>
      </c>
      <c r="BU82" s="39">
        <f t="shared" ca="1" si="50"/>
        <v>26.765884342162352</v>
      </c>
      <c r="BV82" s="39">
        <f t="shared" ca="1" si="50"/>
        <v>0</v>
      </c>
      <c r="BW82" s="39">
        <f t="shared" ca="1" si="50"/>
        <v>0</v>
      </c>
      <c r="BX82" s="39">
        <f t="shared" ca="1" si="50"/>
        <v>0</v>
      </c>
      <c r="BY82" s="39">
        <f t="shared" ca="1" si="51"/>
        <v>0.36238222222222222</v>
      </c>
      <c r="BZ82" s="39">
        <f t="shared" ca="1" si="51"/>
        <v>0.54357333333333335</v>
      </c>
      <c r="CA82" s="39">
        <f t="shared" ca="1" si="51"/>
        <v>0.90595555555555551</v>
      </c>
      <c r="CB82" s="39">
        <f t="shared" ca="1" si="51"/>
        <v>1.811911111111111</v>
      </c>
      <c r="CC82" s="39">
        <f t="shared" ca="1" si="51"/>
        <v>3.6238222222222221</v>
      </c>
      <c r="CD82" s="39">
        <f t="shared" ca="1" si="51"/>
        <v>7.2476444444444441</v>
      </c>
      <c r="CE82" s="39">
        <f t="shared" ca="1" si="51"/>
        <v>14.495288888888888</v>
      </c>
      <c r="CF82" s="39">
        <f t="shared" ca="1" si="51"/>
        <v>0</v>
      </c>
      <c r="CG82" s="39">
        <f t="shared" ca="1" si="51"/>
        <v>0</v>
      </c>
      <c r="CH82" s="39">
        <f t="shared" ca="1" si="51"/>
        <v>0</v>
      </c>
      <c r="CI82" s="39">
        <f t="shared" ca="1" si="52"/>
        <v>0.10748091200000003</v>
      </c>
      <c r="CJ82" s="39">
        <f t="shared" ca="1" si="52"/>
        <v>0.16122136800000003</v>
      </c>
      <c r="CK82" s="39">
        <f t="shared" ca="1" si="52"/>
        <v>0.26870228000000013</v>
      </c>
      <c r="CL82" s="39">
        <f t="shared" ca="1" si="52"/>
        <v>0.53740456000000025</v>
      </c>
      <c r="CM82" s="39">
        <f t="shared" ca="1" si="52"/>
        <v>1.0748091200000005</v>
      </c>
      <c r="CN82" s="39">
        <f t="shared" ca="1" si="52"/>
        <v>2.149618240000001</v>
      </c>
      <c r="CO82" s="39">
        <f t="shared" ca="1" si="52"/>
        <v>4.299236480000002</v>
      </c>
      <c r="CP82" s="39">
        <f t="shared" ca="1" si="52"/>
        <v>0</v>
      </c>
      <c r="CQ82" s="39">
        <f t="shared" ca="1" si="52"/>
        <v>0</v>
      </c>
      <c r="CR82" s="39">
        <f t="shared" ca="1" si="52"/>
        <v>0</v>
      </c>
      <c r="CS82" s="39">
        <f t="shared" ca="1" si="53"/>
        <v>1.522752E-2</v>
      </c>
      <c r="CT82" s="39">
        <f t="shared" ca="1" si="53"/>
        <v>3.0455039999999999E-2</v>
      </c>
      <c r="CU82" s="39">
        <f t="shared" ca="1" si="53"/>
        <v>4.5682560000000004E-2</v>
      </c>
      <c r="CV82" s="39">
        <f t="shared" ca="1" si="53"/>
        <v>7.6137600000000014E-2</v>
      </c>
      <c r="CW82" s="39">
        <f t="shared" ca="1" si="53"/>
        <v>0.15227520000000003</v>
      </c>
      <c r="CX82" s="39">
        <f t="shared" ca="1" si="53"/>
        <v>0.30455040000000005</v>
      </c>
      <c r="CY82" s="39">
        <f t="shared" ca="1" si="53"/>
        <v>0.60910080000000011</v>
      </c>
      <c r="CZ82" s="39">
        <f t="shared" ca="1" si="53"/>
        <v>1.2182016000000002</v>
      </c>
      <c r="DA82" s="39">
        <f t="shared" ca="1" si="53"/>
        <v>0</v>
      </c>
      <c r="DB82" s="39">
        <f t="shared" ca="1" si="53"/>
        <v>0</v>
      </c>
    </row>
    <row r="83" spans="19:106" x14ac:dyDescent="0.15">
      <c r="S83" s="39">
        <v>80</v>
      </c>
      <c r="T83" s="40">
        <f>引用信息!W102</f>
        <v>419.23028866002835</v>
      </c>
      <c r="U83" s="40">
        <f>引用信息!X102</f>
        <v>29.851063159971645</v>
      </c>
      <c r="V83" s="40">
        <f>引用信息!Y102</f>
        <v>11.904</v>
      </c>
      <c r="W83" s="40">
        <f>引用信息!Z102</f>
        <v>3.1267585800000011</v>
      </c>
      <c r="X83" s="40">
        <f>引用信息!AA102</f>
        <v>0.88788959999999983</v>
      </c>
      <c r="Y83" s="37">
        <f>IF(INT(求节点($J$4:$J$12,$I$4:$I$12,节奏总纲!AD83))&gt;$I$12,$I$12,INT(求节点($J$4:$J$12,$I$4:$I$12,节奏总纲!AD83)))</f>
        <v>6</v>
      </c>
      <c r="Z83" s="37">
        <f>IF(INT(求节点($J$4:$J$12,$I$4:$I$12,节奏总纲!AE83))&gt;$I$12,$I$12,INT(求节点($J$4:$J$12,$I$4:$I$12,节奏总纲!AE83)))</f>
        <v>7</v>
      </c>
      <c r="AA83" s="37">
        <f>IF(INT(求节点($J$4:$J$12,$I$4:$I$12,节奏总纲!AF83))&gt;$I$12,$I$12,INT(求节点($J$4:$J$12,$I$4:$I$12,节奏总纲!AF83)))</f>
        <v>7</v>
      </c>
      <c r="AB83" s="37">
        <f>IF(INT(求节点($J$4:$J$12,$I$4:$I$12,节奏总纲!AG83))&gt;$I$12,$I$12,INT(求节点($J$4:$J$12,$I$4:$I$12,节奏总纲!AG83)))</f>
        <v>7</v>
      </c>
      <c r="AC83" s="37">
        <f>IF(INT(求节点($J$4:$J$12,$I$4:$I$12,节奏总纲!AH83))&gt;$I$12,$I$12,INT(求节点($J$4:$J$12,$I$4:$I$12,节奏总纲!AH83)))</f>
        <v>8</v>
      </c>
      <c r="AD83" s="57">
        <f>('[2]功能-行军令'!F$7+'[2]功能-行军令'!F$14+24*60/'[2]功能-行军令'!$F$18)*'[2]功能-行军令'!$AJ$8/$J$30</f>
        <v>9.2000000000000011</v>
      </c>
      <c r="AE83" s="57">
        <f>('[2]功能-行军令'!G$7+'[2]功能-行军令'!G$14+24*60/'[2]功能-行军令'!$F$18)*'[2]功能-行军令'!$AJ$8/$J$30</f>
        <v>13.4</v>
      </c>
      <c r="AF83" s="57">
        <f>('[2]功能-行军令'!H$7+'[2]功能-行军令'!H$14+24*60/'[2]功能-行军令'!$F$18)*'[2]功能-行军令'!$AJ$8/$J$30</f>
        <v>18.2</v>
      </c>
      <c r="AG83" s="57">
        <f>('[2]功能-行军令'!I$7+'[2]功能-行军令'!I$14+24*60/'[2]功能-行军令'!$F$18)*'[2]功能-行军令'!$AJ$8/$J$30</f>
        <v>20.6</v>
      </c>
      <c r="AH83" s="57">
        <f>('[2]功能-行军令'!J$7+'[2]功能-行军令'!J$14+24*60/'[2]功能-行军令'!$F$18)*'[2]功能-行军令'!$AJ$8/$J$30</f>
        <v>20.6</v>
      </c>
      <c r="AL83" s="39">
        <v>80</v>
      </c>
      <c r="AM83" s="28">
        <f t="shared" ca="1" si="47"/>
        <v>10.792652532466688</v>
      </c>
      <c r="AN83" s="28">
        <f t="shared" ca="1" si="47"/>
        <v>17.803649290963474</v>
      </c>
      <c r="AO83" s="28">
        <f t="shared" ca="1" si="47"/>
        <v>35.024499582883934</v>
      </c>
      <c r="AP83" s="28">
        <f t="shared" ca="1" si="47"/>
        <v>70.033757060967872</v>
      </c>
      <c r="AQ83" s="28">
        <f t="shared" ca="1" si="47"/>
        <v>140.06751412193574</v>
      </c>
      <c r="AR83" s="28">
        <f t="shared" ca="1" si="47"/>
        <v>280.13502824387149</v>
      </c>
      <c r="AS83" s="28">
        <f t="shared" ca="1" si="47"/>
        <v>46.014235731441339</v>
      </c>
      <c r="AT83" s="28">
        <f t="shared" ca="1" si="47"/>
        <v>1.2193683839999998</v>
      </c>
      <c r="AU83" s="28">
        <f t="shared" ca="1" si="47"/>
        <v>0</v>
      </c>
      <c r="AV83" s="28">
        <f t="shared" ca="1" si="47"/>
        <v>0</v>
      </c>
      <c r="AW83" s="28"/>
      <c r="AX83" s="28">
        <f t="shared" ca="1" si="48"/>
        <v>601.0907049485304</v>
      </c>
      <c r="AY83" s="28"/>
      <c r="BA83" s="28"/>
      <c r="BB83" s="28"/>
      <c r="BC83" s="28"/>
      <c r="BD83" s="39">
        <v>80</v>
      </c>
      <c r="BE83" s="39">
        <f t="shared" ca="1" si="49"/>
        <v>9.6422966391806533</v>
      </c>
      <c r="BF83" s="39">
        <f t="shared" ca="1" si="49"/>
        <v>16.070494398634423</v>
      </c>
      <c r="BG83" s="39">
        <f t="shared" ca="1" si="49"/>
        <v>32.140988797268847</v>
      </c>
      <c r="BH83" s="39">
        <f t="shared" ca="1" si="49"/>
        <v>64.281977594537693</v>
      </c>
      <c r="BI83" s="39">
        <f t="shared" ca="1" si="49"/>
        <v>128.56395518907539</v>
      </c>
      <c r="BJ83" s="39">
        <f t="shared" ca="1" si="49"/>
        <v>257.12791037815077</v>
      </c>
      <c r="BK83" s="39">
        <f t="shared" ca="1" si="49"/>
        <v>0</v>
      </c>
      <c r="BL83" s="39">
        <f t="shared" ca="1" si="49"/>
        <v>0</v>
      </c>
      <c r="BM83" s="39">
        <f t="shared" ca="1" si="49"/>
        <v>0</v>
      </c>
      <c r="BN83" s="39">
        <f t="shared" ca="1" si="49"/>
        <v>0</v>
      </c>
      <c r="BO83" s="39">
        <f t="shared" ca="1" si="50"/>
        <v>0.66667374390603351</v>
      </c>
      <c r="BP83" s="39">
        <f t="shared" ca="1" si="50"/>
        <v>1.00001061585905</v>
      </c>
      <c r="BQ83" s="39">
        <f t="shared" ca="1" si="50"/>
        <v>1.6666843597650836</v>
      </c>
      <c r="BR83" s="39">
        <f t="shared" ca="1" si="50"/>
        <v>3.3333687195301671</v>
      </c>
      <c r="BS83" s="39">
        <f t="shared" ca="1" si="50"/>
        <v>6.6667374390603342</v>
      </c>
      <c r="BT83" s="39">
        <f t="shared" ca="1" si="50"/>
        <v>13.333474878120668</v>
      </c>
      <c r="BU83" s="39">
        <f t="shared" ca="1" si="50"/>
        <v>26.666949756241337</v>
      </c>
      <c r="BV83" s="39">
        <f t="shared" ca="1" si="50"/>
        <v>0</v>
      </c>
      <c r="BW83" s="39">
        <f t="shared" ca="1" si="50"/>
        <v>0</v>
      </c>
      <c r="BX83" s="39">
        <f t="shared" ca="1" si="50"/>
        <v>0</v>
      </c>
      <c r="BY83" s="39">
        <f t="shared" ca="1" si="51"/>
        <v>0.36108800000000002</v>
      </c>
      <c r="BZ83" s="39">
        <f t="shared" ca="1" si="51"/>
        <v>0.541632</v>
      </c>
      <c r="CA83" s="39">
        <f t="shared" ca="1" si="51"/>
        <v>0.90272000000000008</v>
      </c>
      <c r="CB83" s="39">
        <f t="shared" ca="1" si="51"/>
        <v>1.8054400000000002</v>
      </c>
      <c r="CC83" s="39">
        <f t="shared" ca="1" si="51"/>
        <v>3.6108800000000003</v>
      </c>
      <c r="CD83" s="39">
        <f t="shared" ca="1" si="51"/>
        <v>7.2217600000000006</v>
      </c>
      <c r="CE83" s="39">
        <f t="shared" ca="1" si="51"/>
        <v>14.443520000000001</v>
      </c>
      <c r="CF83" s="39">
        <f t="shared" ca="1" si="51"/>
        <v>0</v>
      </c>
      <c r="CG83" s="39">
        <f t="shared" ca="1" si="51"/>
        <v>0</v>
      </c>
      <c r="CH83" s="39">
        <f t="shared" ca="1" si="51"/>
        <v>0</v>
      </c>
      <c r="CI83" s="39">
        <f t="shared" ca="1" si="52"/>
        <v>0.10735204458000004</v>
      </c>
      <c r="CJ83" s="39">
        <f t="shared" ca="1" si="52"/>
        <v>0.16102806687000007</v>
      </c>
      <c r="CK83" s="39">
        <f t="shared" ca="1" si="52"/>
        <v>0.26838011145000013</v>
      </c>
      <c r="CL83" s="39">
        <f t="shared" ca="1" si="52"/>
        <v>0.53676022290000025</v>
      </c>
      <c r="CM83" s="39">
        <f t="shared" ca="1" si="52"/>
        <v>1.0735204458000005</v>
      </c>
      <c r="CN83" s="39">
        <f t="shared" ca="1" si="52"/>
        <v>2.147040891600001</v>
      </c>
      <c r="CO83" s="39">
        <f t="shared" ca="1" si="52"/>
        <v>4.294081783200002</v>
      </c>
      <c r="CP83" s="39">
        <f t="shared" ca="1" si="52"/>
        <v>0</v>
      </c>
      <c r="CQ83" s="39">
        <f t="shared" ca="1" si="52"/>
        <v>0</v>
      </c>
      <c r="CR83" s="39">
        <f t="shared" ca="1" si="52"/>
        <v>0</v>
      </c>
      <c r="CS83" s="39">
        <f t="shared" ca="1" si="53"/>
        <v>1.5242104799999998E-2</v>
      </c>
      <c r="CT83" s="39">
        <f t="shared" ca="1" si="53"/>
        <v>3.0484209599999996E-2</v>
      </c>
      <c r="CU83" s="39">
        <f t="shared" ca="1" si="53"/>
        <v>4.5726314399999995E-2</v>
      </c>
      <c r="CV83" s="39">
        <f t="shared" ca="1" si="53"/>
        <v>7.6210523999999988E-2</v>
      </c>
      <c r="CW83" s="39">
        <f t="shared" ca="1" si="53"/>
        <v>0.15242104799999998</v>
      </c>
      <c r="CX83" s="39">
        <f t="shared" ca="1" si="53"/>
        <v>0.30484209599999995</v>
      </c>
      <c r="CY83" s="39">
        <f t="shared" ca="1" si="53"/>
        <v>0.6096841919999999</v>
      </c>
      <c r="CZ83" s="39">
        <f t="shared" ca="1" si="53"/>
        <v>1.2193683839999998</v>
      </c>
      <c r="DA83" s="39">
        <f t="shared" ca="1" si="53"/>
        <v>0</v>
      </c>
      <c r="DB83" s="39">
        <f t="shared" ca="1" si="53"/>
        <v>0</v>
      </c>
    </row>
    <row r="84" spans="19:106" x14ac:dyDescent="0.15">
      <c r="S84" s="39">
        <v>81</v>
      </c>
      <c r="T84" s="40">
        <f>引用信息!W103</f>
        <v>417.71999537217198</v>
      </c>
      <c r="U84" s="40">
        <f>引用信息!X103</f>
        <v>29.740342307828005</v>
      </c>
      <c r="V84" s="40">
        <f>引用信息!Y103</f>
        <v>11.861333333333333</v>
      </c>
      <c r="W84" s="40">
        <f>引用信息!Z103</f>
        <v>3.1229519200000007</v>
      </c>
      <c r="X84" s="40">
        <f>引用信息!AA103</f>
        <v>0.88871039999999979</v>
      </c>
      <c r="Y84" s="37">
        <f>IF(INT(求节点($J$4:$J$12,$I$4:$I$12,节奏总纲!AD84))&gt;$I$12,$I$12,INT(求节点($J$4:$J$12,$I$4:$I$12,节奏总纲!AD84)))</f>
        <v>6</v>
      </c>
      <c r="Z84" s="37">
        <f>IF(INT(求节点($J$4:$J$12,$I$4:$I$12,节奏总纲!AE84))&gt;$I$12,$I$12,INT(求节点($J$4:$J$12,$I$4:$I$12,节奏总纲!AE84)))</f>
        <v>7</v>
      </c>
      <c r="AA84" s="37">
        <f>IF(INT(求节点($J$4:$J$12,$I$4:$I$12,节奏总纲!AF84))&gt;$I$12,$I$12,INT(求节点($J$4:$J$12,$I$4:$I$12,节奏总纲!AF84)))</f>
        <v>7</v>
      </c>
      <c r="AB84" s="37">
        <f>IF(INT(求节点($J$4:$J$12,$I$4:$I$12,节奏总纲!AG84))&gt;$I$12,$I$12,INT(求节点($J$4:$J$12,$I$4:$I$12,节奏总纲!AG84)))</f>
        <v>7</v>
      </c>
      <c r="AC84" s="37">
        <f>IF(INT(求节点($J$4:$J$12,$I$4:$I$12,节奏总纲!AH84))&gt;$I$12,$I$12,INT(求节点($J$4:$J$12,$I$4:$I$12,节奏总纲!AH84)))</f>
        <v>8</v>
      </c>
      <c r="AD84" s="57">
        <f>('[2]功能-行军令'!F$7+'[2]功能-行军令'!F$14+24*60/'[2]功能-行军令'!$F$18)*'[2]功能-行军令'!$AJ$8/$J$30</f>
        <v>9.2000000000000011</v>
      </c>
      <c r="AE84" s="57">
        <f>('[2]功能-行军令'!G$7+'[2]功能-行军令'!G$14+24*60/'[2]功能-行军令'!$F$18)*'[2]功能-行军令'!$AJ$8/$J$30</f>
        <v>13.4</v>
      </c>
      <c r="AF84" s="57">
        <f>('[2]功能-行军令'!H$7+'[2]功能-行军令'!H$14+24*60/'[2]功能-行军令'!$F$18)*'[2]功能-行军令'!$AJ$8/$J$30</f>
        <v>18.2</v>
      </c>
      <c r="AG84" s="57">
        <f>('[2]功能-行军令'!I$7+'[2]功能-行军令'!I$14+24*60/'[2]功能-行军令'!$F$18)*'[2]功能-行军令'!$AJ$8/$J$30</f>
        <v>20.6</v>
      </c>
      <c r="AH84" s="57">
        <f>('[2]功能-行军令'!J$7+'[2]功能-行军令'!J$14+24*60/'[2]功能-行军令'!$F$18)*'[2]功能-行军令'!$AJ$8/$J$30</f>
        <v>20.6</v>
      </c>
      <c r="AL84" s="39">
        <v>81</v>
      </c>
      <c r="AM84" s="28">
        <f t="shared" ref="AM84:AV99" ca="1" si="54">SUMIF($BE$3:$DB$3,AM$3,$BE84:$DB84)</f>
        <v>10.754032193999226</v>
      </c>
      <c r="AN84" s="28">
        <f t="shared" ca="1" si="54"/>
        <v>17.739936370858832</v>
      </c>
      <c r="AO84" s="28">
        <f t="shared" ca="1" si="54"/>
        <v>34.899008493898037</v>
      </c>
      <c r="AP84" s="28">
        <f t="shared" ca="1" si="54"/>
        <v>69.782760792596079</v>
      </c>
      <c r="AQ84" s="28">
        <f t="shared" ca="1" si="54"/>
        <v>139.56552158519216</v>
      </c>
      <c r="AR84" s="28">
        <f t="shared" ca="1" si="54"/>
        <v>279.13104317038432</v>
      </c>
      <c r="AS84" s="28">
        <f t="shared" ca="1" si="54"/>
        <v>45.858892017570795</v>
      </c>
      <c r="AT84" s="28">
        <f t="shared" ca="1" si="54"/>
        <v>1.2204956159999998</v>
      </c>
      <c r="AU84" s="28">
        <f t="shared" ca="1" si="54"/>
        <v>0</v>
      </c>
      <c r="AV84" s="28">
        <f t="shared" ca="1" si="54"/>
        <v>0</v>
      </c>
      <c r="AW84" s="28"/>
      <c r="AX84" s="28">
        <f t="shared" ca="1" si="48"/>
        <v>598.95169024049949</v>
      </c>
      <c r="AY84" s="28"/>
      <c r="BA84" s="28"/>
      <c r="BB84" s="28"/>
      <c r="BC84" s="28"/>
      <c r="BD84" s="39">
        <v>81</v>
      </c>
      <c r="BE84" s="39">
        <f t="shared" ref="BE84:BN93" ca="1" si="55">IF(OFFSET($X$3,$S84,BE$1)&lt;BE$3,0,
OFFSET($S$3,$S84,BE$1)
*IFERROR(INDEX($K$33:$K$42,OFFSET($X$3,$S84,BE$1)-BE$3+1),0)
*OFFSET($AC$3,$S84,BE$1)
/(INDEX($D$4:$D$13,BE$3)
*INDEX($E$4:$E$13,BE$3)))</f>
        <v>9.6075598935599569</v>
      </c>
      <c r="BF84" s="39">
        <f t="shared" ca="1" si="55"/>
        <v>16.012599822599928</v>
      </c>
      <c r="BG84" s="39">
        <f t="shared" ca="1" si="55"/>
        <v>32.025199645199855</v>
      </c>
      <c r="BH84" s="39">
        <f t="shared" ca="1" si="55"/>
        <v>64.05039929039971</v>
      </c>
      <c r="BI84" s="39">
        <f t="shared" ca="1" si="55"/>
        <v>128.10079858079942</v>
      </c>
      <c r="BJ84" s="39">
        <f t="shared" ca="1" si="55"/>
        <v>256.20159716159884</v>
      </c>
      <c r="BK84" s="39">
        <f t="shared" ca="1" si="55"/>
        <v>0</v>
      </c>
      <c r="BL84" s="39">
        <f t="shared" ca="1" si="55"/>
        <v>0</v>
      </c>
      <c r="BM84" s="39">
        <f t="shared" ca="1" si="55"/>
        <v>0</v>
      </c>
      <c r="BN84" s="39">
        <f t="shared" ca="1" si="55"/>
        <v>0</v>
      </c>
      <c r="BO84" s="39">
        <f t="shared" ref="BO84:BX93" ca="1" si="56">IF(OFFSET($X$3,$S84,BO$1)&lt;BO$3,0,
OFFSET($S$3,$S84,BO$1)
*IFERROR(INDEX($K$33:$K$42,OFFSET($X$3,$S84,BO$1)-BO$3+1),0)
*OFFSET($AC$3,$S84,BO$1)
/(INDEX($D$4:$D$13,BO$3)
*INDEX($E$4:$E$13,BO$3)))</f>
        <v>0.66420097820815882</v>
      </c>
      <c r="BP84" s="39">
        <f t="shared" ca="1" si="56"/>
        <v>0.99630146731223812</v>
      </c>
      <c r="BQ84" s="39">
        <f t="shared" ca="1" si="56"/>
        <v>1.6605024455203969</v>
      </c>
      <c r="BR84" s="39">
        <f t="shared" ca="1" si="56"/>
        <v>3.3210048910407939</v>
      </c>
      <c r="BS84" s="39">
        <f t="shared" ca="1" si="56"/>
        <v>6.6420097820815878</v>
      </c>
      <c r="BT84" s="39">
        <f t="shared" ca="1" si="56"/>
        <v>13.284019564163176</v>
      </c>
      <c r="BU84" s="39">
        <f t="shared" ca="1" si="56"/>
        <v>26.568039128326351</v>
      </c>
      <c r="BV84" s="39">
        <f t="shared" ca="1" si="56"/>
        <v>0</v>
      </c>
      <c r="BW84" s="39">
        <f t="shared" ca="1" si="56"/>
        <v>0</v>
      </c>
      <c r="BX84" s="39">
        <f t="shared" ca="1" si="56"/>
        <v>0</v>
      </c>
      <c r="BY84" s="39">
        <f t="shared" ref="BY84:CH93" ca="1" si="57">IF(OFFSET($X$3,$S84,BY$1)&lt;BY$3,0,
OFFSET($S$3,$S84,BY$1)
*IFERROR(INDEX($K$33:$K$42,OFFSET($X$3,$S84,BY$1)-BY$3+1),0)
*OFFSET($AC$3,$S84,BY$1)
/(INDEX($D$4:$D$13,BY$3)
*INDEX($E$4:$E$13,BY$3)))</f>
        <v>0.35979377777777777</v>
      </c>
      <c r="BZ84" s="39">
        <f t="shared" ca="1" si="57"/>
        <v>0.53969066666666665</v>
      </c>
      <c r="CA84" s="39">
        <f t="shared" ca="1" si="57"/>
        <v>0.89948444444444442</v>
      </c>
      <c r="CB84" s="39">
        <f t="shared" ca="1" si="57"/>
        <v>1.7989688888888888</v>
      </c>
      <c r="CC84" s="39">
        <f t="shared" ca="1" si="57"/>
        <v>3.5979377777777777</v>
      </c>
      <c r="CD84" s="39">
        <f t="shared" ca="1" si="57"/>
        <v>7.1958755555555554</v>
      </c>
      <c r="CE84" s="39">
        <f t="shared" ca="1" si="57"/>
        <v>14.391751111111111</v>
      </c>
      <c r="CF84" s="39">
        <f t="shared" ca="1" si="57"/>
        <v>0</v>
      </c>
      <c r="CG84" s="39">
        <f t="shared" ca="1" si="57"/>
        <v>0</v>
      </c>
      <c r="CH84" s="39">
        <f t="shared" ca="1" si="57"/>
        <v>0</v>
      </c>
      <c r="CI84" s="39">
        <f t="shared" ref="CI84:CR93" ca="1" si="58">IF(OFFSET($X$3,$S84,CI$1)&lt;CI$3,0,
OFFSET($S$3,$S84,CI$1)
*IFERROR(INDEX($K$33:$K$42,OFFSET($X$3,$S84,CI$1)-CI$3+1),0)
*OFFSET($AC$3,$S84,CI$1)
/(INDEX($D$4:$D$13,CI$3)
*INDEX($E$4:$E$13,CI$3)))</f>
        <v>0.10722134925333336</v>
      </c>
      <c r="CJ84" s="39">
        <f t="shared" ca="1" si="58"/>
        <v>0.16083202388000004</v>
      </c>
      <c r="CK84" s="39">
        <f t="shared" ca="1" si="58"/>
        <v>0.26805337313333344</v>
      </c>
      <c r="CL84" s="39">
        <f t="shared" ca="1" si="58"/>
        <v>0.53610674626666688</v>
      </c>
      <c r="CM84" s="39">
        <f t="shared" ca="1" si="58"/>
        <v>1.0722134925333338</v>
      </c>
      <c r="CN84" s="39">
        <f t="shared" ca="1" si="58"/>
        <v>2.1444269850666675</v>
      </c>
      <c r="CO84" s="39">
        <f t="shared" ca="1" si="58"/>
        <v>4.288853970133335</v>
      </c>
      <c r="CP84" s="39">
        <f t="shared" ca="1" si="58"/>
        <v>0</v>
      </c>
      <c r="CQ84" s="39">
        <f t="shared" ca="1" si="58"/>
        <v>0</v>
      </c>
      <c r="CR84" s="39">
        <f t="shared" ca="1" si="58"/>
        <v>0</v>
      </c>
      <c r="CS84" s="39">
        <f t="shared" ref="CS84:DB93" ca="1" si="59">IF(OFFSET($X$3,$S84,CS$1)&lt;CS$3,0,
OFFSET($S$3,$S84,CS$1)
*IFERROR(INDEX($K$33:$K$42,OFFSET($X$3,$S84,CS$1)-CS$3+1),0)
*OFFSET($AC$3,$S84,CS$1)
/(INDEX($D$4:$D$13,CS$3)
*INDEX($E$4:$E$13,CS$3)))</f>
        <v>1.5256195199999998E-2</v>
      </c>
      <c r="CT84" s="39">
        <f t="shared" ca="1" si="59"/>
        <v>3.0512390399999995E-2</v>
      </c>
      <c r="CU84" s="39">
        <f t="shared" ca="1" si="59"/>
        <v>4.5768585599999995E-2</v>
      </c>
      <c r="CV84" s="39">
        <f t="shared" ca="1" si="59"/>
        <v>7.6280975999999986E-2</v>
      </c>
      <c r="CW84" s="39">
        <f t="shared" ca="1" si="59"/>
        <v>0.15256195199999997</v>
      </c>
      <c r="CX84" s="39">
        <f t="shared" ca="1" si="59"/>
        <v>0.30512390399999995</v>
      </c>
      <c r="CY84" s="39">
        <f t="shared" ca="1" si="59"/>
        <v>0.61024780799999989</v>
      </c>
      <c r="CZ84" s="39">
        <f t="shared" ca="1" si="59"/>
        <v>1.2204956159999998</v>
      </c>
      <c r="DA84" s="39">
        <f t="shared" ca="1" si="59"/>
        <v>0</v>
      </c>
      <c r="DB84" s="39">
        <f t="shared" ca="1" si="59"/>
        <v>0</v>
      </c>
    </row>
    <row r="85" spans="19:106" x14ac:dyDescent="0.15">
      <c r="S85" s="39">
        <v>82</v>
      </c>
      <c r="T85" s="40">
        <f>引用信息!W104</f>
        <v>416.2097573056522</v>
      </c>
      <c r="U85" s="40">
        <f>引用信息!X104</f>
        <v>29.629648274347844</v>
      </c>
      <c r="V85" s="40">
        <f>引用信息!Y104</f>
        <v>11.818666666666667</v>
      </c>
      <c r="W85" s="40">
        <f>引用信息!Z104</f>
        <v>3.119092020000001</v>
      </c>
      <c r="X85" s="40">
        <f>引用信息!AA104</f>
        <v>0.88950239999999992</v>
      </c>
      <c r="Y85" s="37">
        <f>IF(INT(求节点($J$4:$J$12,$I$4:$I$12,节奏总纲!AD85))&gt;$I$12,$I$12,INT(求节点($J$4:$J$12,$I$4:$I$12,节奏总纲!AD85)))</f>
        <v>6</v>
      </c>
      <c r="Z85" s="37">
        <f>IF(INT(求节点($J$4:$J$12,$I$4:$I$12,节奏总纲!AE85))&gt;$I$12,$I$12,INT(求节点($J$4:$J$12,$I$4:$I$12,节奏总纲!AE85)))</f>
        <v>7</v>
      </c>
      <c r="AA85" s="37">
        <f>IF(INT(求节点($J$4:$J$12,$I$4:$I$12,节奏总纲!AF85))&gt;$I$12,$I$12,INT(求节点($J$4:$J$12,$I$4:$I$12,节奏总纲!AF85)))</f>
        <v>7</v>
      </c>
      <c r="AB85" s="37">
        <f>IF(INT(求节点($J$4:$J$12,$I$4:$I$12,节奏总纲!AG85))&gt;$I$12,$I$12,INT(求节点($J$4:$J$12,$I$4:$I$12,节奏总纲!AG85)))</f>
        <v>7</v>
      </c>
      <c r="AC85" s="37">
        <f>IF(INT(求节点($J$4:$J$12,$I$4:$I$12,节奏总纲!AH85))&gt;$I$12,$I$12,INT(求节点($J$4:$J$12,$I$4:$I$12,节奏总纲!AH85)))</f>
        <v>8</v>
      </c>
      <c r="AD85" s="57">
        <f>('[2]功能-行军令'!F$7+'[2]功能-行军令'!F$14+24*60/'[2]功能-行军令'!$F$18)*'[2]功能-行军令'!$AJ$8/$J$30</f>
        <v>9.2000000000000011</v>
      </c>
      <c r="AE85" s="57">
        <f>('[2]功能-行军令'!G$7+'[2]功能-行军令'!G$14+24*60/'[2]功能-行军令'!$F$18)*'[2]功能-行军令'!$AJ$8/$J$30</f>
        <v>13.4</v>
      </c>
      <c r="AF85" s="57">
        <f>('[2]功能-行军令'!H$7+'[2]功能-行军令'!H$14+24*60/'[2]功能-行军令'!$F$18)*'[2]功能-行军令'!$AJ$8/$J$30</f>
        <v>18.2</v>
      </c>
      <c r="AG85" s="57">
        <f>('[2]功能-行军令'!I$7+'[2]功能-行军令'!I$14+24*60/'[2]功能-行军令'!$F$18)*'[2]功能-行军令'!$AJ$8/$J$30</f>
        <v>20.6</v>
      </c>
      <c r="AH85" s="57">
        <f>('[2]功能-行军令'!J$7+'[2]功能-行军令'!J$14+24*60/'[2]功能-行军令'!$F$18)*'[2]功能-行军令'!$AJ$8/$J$30</f>
        <v>20.6</v>
      </c>
      <c r="AL85" s="39">
        <v>82</v>
      </c>
      <c r="AM85" s="28">
        <f t="shared" ca="1" si="54"/>
        <v>10.715411402265991</v>
      </c>
      <c r="AN85" s="28">
        <f t="shared" ca="1" si="54"/>
        <v>17.676222735337326</v>
      </c>
      <c r="AO85" s="28">
        <f t="shared" ca="1" si="54"/>
        <v>34.773517082956658</v>
      </c>
      <c r="AP85" s="28">
        <f t="shared" ca="1" si="54"/>
        <v>69.531764374713319</v>
      </c>
      <c r="AQ85" s="28">
        <f t="shared" ca="1" si="54"/>
        <v>139.06352874942664</v>
      </c>
      <c r="AR85" s="28">
        <f t="shared" ca="1" si="54"/>
        <v>278.12705749885328</v>
      </c>
      <c r="AS85" s="28">
        <f t="shared" ca="1" si="54"/>
        <v>45.703479369439641</v>
      </c>
      <c r="AT85" s="28">
        <f t="shared" ca="1" si="54"/>
        <v>1.2215832960000002</v>
      </c>
      <c r="AU85" s="28">
        <f t="shared" ca="1" si="54"/>
        <v>0</v>
      </c>
      <c r="AV85" s="28">
        <f t="shared" ca="1" si="54"/>
        <v>0</v>
      </c>
      <c r="AW85" s="28"/>
      <c r="AX85" s="28">
        <f t="shared" ca="1" si="48"/>
        <v>596.81256450899286</v>
      </c>
      <c r="AY85" s="28"/>
      <c r="BA85" s="28"/>
      <c r="BB85" s="28"/>
      <c r="BC85" s="28"/>
      <c r="BD85" s="39">
        <v>82</v>
      </c>
      <c r="BE85" s="39">
        <f t="shared" ca="1" si="55"/>
        <v>9.5728244180300006</v>
      </c>
      <c r="BF85" s="39">
        <f t="shared" ca="1" si="55"/>
        <v>15.954707363383337</v>
      </c>
      <c r="BG85" s="39">
        <f t="shared" ca="1" si="55"/>
        <v>31.909414726766673</v>
      </c>
      <c r="BH85" s="39">
        <f t="shared" ca="1" si="55"/>
        <v>63.818829453533347</v>
      </c>
      <c r="BI85" s="39">
        <f t="shared" ca="1" si="55"/>
        <v>127.63765890706669</v>
      </c>
      <c r="BJ85" s="39">
        <f t="shared" ca="1" si="55"/>
        <v>255.27531781413339</v>
      </c>
      <c r="BK85" s="39">
        <f t="shared" ca="1" si="55"/>
        <v>0</v>
      </c>
      <c r="BL85" s="39">
        <f t="shared" ca="1" si="55"/>
        <v>0</v>
      </c>
      <c r="BM85" s="39">
        <f t="shared" ca="1" si="55"/>
        <v>0</v>
      </c>
      <c r="BN85" s="39">
        <f t="shared" ca="1" si="55"/>
        <v>0</v>
      </c>
      <c r="BO85" s="39">
        <f t="shared" ca="1" si="56"/>
        <v>0.66172881146043516</v>
      </c>
      <c r="BP85" s="39">
        <f t="shared" ca="1" si="56"/>
        <v>0.99259321719065274</v>
      </c>
      <c r="BQ85" s="39">
        <f t="shared" ca="1" si="56"/>
        <v>1.6543220286510882</v>
      </c>
      <c r="BR85" s="39">
        <f t="shared" ca="1" si="56"/>
        <v>3.3086440573021765</v>
      </c>
      <c r="BS85" s="39">
        <f t="shared" ca="1" si="56"/>
        <v>6.617288114604353</v>
      </c>
      <c r="BT85" s="39">
        <f t="shared" ca="1" si="56"/>
        <v>13.234576229208706</v>
      </c>
      <c r="BU85" s="39">
        <f t="shared" ca="1" si="56"/>
        <v>26.469152458417412</v>
      </c>
      <c r="BV85" s="39">
        <f t="shared" ca="1" si="56"/>
        <v>0</v>
      </c>
      <c r="BW85" s="39">
        <f t="shared" ca="1" si="56"/>
        <v>0</v>
      </c>
      <c r="BX85" s="39">
        <f t="shared" ca="1" si="56"/>
        <v>0</v>
      </c>
      <c r="BY85" s="39">
        <f t="shared" ca="1" si="57"/>
        <v>0.35849955555555552</v>
      </c>
      <c r="BZ85" s="39">
        <f t="shared" ca="1" si="57"/>
        <v>0.5377493333333333</v>
      </c>
      <c r="CA85" s="39">
        <f t="shared" ca="1" si="57"/>
        <v>0.89624888888888898</v>
      </c>
      <c r="CB85" s="39">
        <f t="shared" ca="1" si="57"/>
        <v>1.792497777777778</v>
      </c>
      <c r="CC85" s="39">
        <f t="shared" ca="1" si="57"/>
        <v>3.5849955555555559</v>
      </c>
      <c r="CD85" s="39">
        <f t="shared" ca="1" si="57"/>
        <v>7.1699911111111119</v>
      </c>
      <c r="CE85" s="39">
        <f t="shared" ca="1" si="57"/>
        <v>14.339982222222224</v>
      </c>
      <c r="CF85" s="39">
        <f t="shared" ca="1" si="57"/>
        <v>0</v>
      </c>
      <c r="CG85" s="39">
        <f t="shared" ca="1" si="57"/>
        <v>0</v>
      </c>
      <c r="CH85" s="39">
        <f t="shared" ca="1" si="57"/>
        <v>0</v>
      </c>
      <c r="CI85" s="39">
        <f t="shared" ca="1" si="58"/>
        <v>0.10708882602000004</v>
      </c>
      <c r="CJ85" s="39">
        <f t="shared" ca="1" si="58"/>
        <v>0.16063323903000007</v>
      </c>
      <c r="CK85" s="39">
        <f t="shared" ca="1" si="58"/>
        <v>0.26772206505000012</v>
      </c>
      <c r="CL85" s="39">
        <f t="shared" ca="1" si="58"/>
        <v>0.53544413010000025</v>
      </c>
      <c r="CM85" s="39">
        <f t="shared" ca="1" si="58"/>
        <v>1.0708882602000005</v>
      </c>
      <c r="CN85" s="39">
        <f t="shared" ca="1" si="58"/>
        <v>2.141776520400001</v>
      </c>
      <c r="CO85" s="39">
        <f t="shared" ca="1" si="58"/>
        <v>4.283553040800002</v>
      </c>
      <c r="CP85" s="39">
        <f t="shared" ca="1" si="58"/>
        <v>0</v>
      </c>
      <c r="CQ85" s="39">
        <f t="shared" ca="1" si="58"/>
        <v>0</v>
      </c>
      <c r="CR85" s="39">
        <f t="shared" ca="1" si="58"/>
        <v>0</v>
      </c>
      <c r="CS85" s="39">
        <f t="shared" ca="1" si="59"/>
        <v>1.5269791200000001E-2</v>
      </c>
      <c r="CT85" s="39">
        <f t="shared" ca="1" si="59"/>
        <v>3.0539582400000001E-2</v>
      </c>
      <c r="CU85" s="39">
        <f t="shared" ca="1" si="59"/>
        <v>4.5809373600000002E-2</v>
      </c>
      <c r="CV85" s="39">
        <f t="shared" ca="1" si="59"/>
        <v>7.6348956000000009E-2</v>
      </c>
      <c r="CW85" s="39">
        <f t="shared" ca="1" si="59"/>
        <v>0.15269791200000002</v>
      </c>
      <c r="CX85" s="39">
        <f t="shared" ca="1" si="59"/>
        <v>0.30539582400000004</v>
      </c>
      <c r="CY85" s="39">
        <f t="shared" ca="1" si="59"/>
        <v>0.61079164800000008</v>
      </c>
      <c r="CZ85" s="39">
        <f t="shared" ca="1" si="59"/>
        <v>1.2215832960000002</v>
      </c>
      <c r="DA85" s="39">
        <f t="shared" ca="1" si="59"/>
        <v>0</v>
      </c>
      <c r="DB85" s="39">
        <f t="shared" ca="1" si="59"/>
        <v>0</v>
      </c>
    </row>
    <row r="86" spans="19:106" x14ac:dyDescent="0.15">
      <c r="S86" s="39">
        <v>83</v>
      </c>
      <c r="T86" s="40">
        <f>引用信息!W105</f>
        <v>414.69957446046885</v>
      </c>
      <c r="U86" s="40">
        <f>引用信息!X105</f>
        <v>29.51898105953115</v>
      </c>
      <c r="V86" s="40">
        <f>引用信息!Y105</f>
        <v>11.776</v>
      </c>
      <c r="W86" s="40">
        <f>引用信息!Z105</f>
        <v>3.1151788800000011</v>
      </c>
      <c r="X86" s="40">
        <f>引用信息!AA105</f>
        <v>0.89026559999999988</v>
      </c>
      <c r="Y86" s="37">
        <f>IF(INT(求节点($J$4:$J$12,$I$4:$I$12,节奏总纲!AD86))&gt;$I$12,$I$12,INT(求节点($J$4:$J$12,$I$4:$I$12,节奏总纲!AD86)))</f>
        <v>6</v>
      </c>
      <c r="Z86" s="37">
        <f>IF(INT(求节点($J$4:$J$12,$I$4:$I$12,节奏总纲!AE86))&gt;$I$12,$I$12,INT(求节点($J$4:$J$12,$I$4:$I$12,节奏总纲!AE86)))</f>
        <v>7</v>
      </c>
      <c r="AA86" s="37">
        <f>IF(INT(求节点($J$4:$J$12,$I$4:$I$12,节奏总纲!AF86))&gt;$I$12,$I$12,INT(求节点($J$4:$J$12,$I$4:$I$12,节奏总纲!AF86)))</f>
        <v>7</v>
      </c>
      <c r="AB86" s="37">
        <f>IF(INT(求节点($J$4:$J$12,$I$4:$I$12,节奏总纲!AG86))&gt;$I$12,$I$12,INT(求节点($J$4:$J$12,$I$4:$I$12,节奏总纲!AG86)))</f>
        <v>7</v>
      </c>
      <c r="AC86" s="37">
        <f>IF(INT(求节点($J$4:$J$12,$I$4:$I$12,节奏总纲!AH86))&gt;$I$12,$I$12,INT(求节点($J$4:$J$12,$I$4:$I$12,节奏总纲!AH86)))</f>
        <v>8</v>
      </c>
      <c r="AD86" s="57">
        <f>('[2]功能-行军令'!F$7+'[2]功能-行军令'!F$14+24*60/'[2]功能-行军令'!$F$18)*'[2]功能-行军令'!$AJ$8/$J$30</f>
        <v>9.2000000000000011</v>
      </c>
      <c r="AE86" s="57">
        <f>('[2]功能-行军令'!G$7+'[2]功能-行军令'!G$14+24*60/'[2]功能-行军令'!$F$18)*'[2]功能-行军令'!$AJ$8/$J$30</f>
        <v>13.4</v>
      </c>
      <c r="AF86" s="57">
        <f>('[2]功能-行军令'!H$7+'[2]功能-行军令'!H$14+24*60/'[2]功能-行军令'!$F$18)*'[2]功能-行军令'!$AJ$8/$J$30</f>
        <v>18.2</v>
      </c>
      <c r="AG86" s="57">
        <f>('[2]功能-行军令'!I$7+'[2]功能-行军令'!I$14+24*60/'[2]功能-行军令'!$F$18)*'[2]功能-行军令'!$AJ$8/$J$30</f>
        <v>20.6</v>
      </c>
      <c r="AH86" s="57">
        <f>('[2]功能-行军令'!J$7+'[2]功能-行军令'!J$14+24*60/'[2]功能-行军令'!$F$18)*'[2]功能-行军令'!$AJ$8/$J$30</f>
        <v>20.6</v>
      </c>
      <c r="AL86" s="39">
        <v>83</v>
      </c>
      <c r="AM86" s="28">
        <f t="shared" ca="1" si="54"/>
        <v>10.67679015726698</v>
      </c>
      <c r="AN86" s="28">
        <f t="shared" ca="1" si="54"/>
        <v>17.612508384398939</v>
      </c>
      <c r="AO86" s="28">
        <f t="shared" ca="1" si="54"/>
        <v>34.648025350059783</v>
      </c>
      <c r="AP86" s="28">
        <f t="shared" ca="1" si="54"/>
        <v>69.280767807319563</v>
      </c>
      <c r="AQ86" s="28">
        <f t="shared" ca="1" si="54"/>
        <v>138.56153561463913</v>
      </c>
      <c r="AR86" s="28">
        <f t="shared" ca="1" si="54"/>
        <v>277.12307122927825</v>
      </c>
      <c r="AS86" s="28">
        <f t="shared" ca="1" si="54"/>
        <v>45.547997787047834</v>
      </c>
      <c r="AT86" s="28">
        <f t="shared" ca="1" si="54"/>
        <v>1.222631424</v>
      </c>
      <c r="AU86" s="28">
        <f t="shared" ca="1" si="54"/>
        <v>0</v>
      </c>
      <c r="AV86" s="28">
        <f t="shared" ca="1" si="54"/>
        <v>0</v>
      </c>
      <c r="AW86" s="28"/>
      <c r="AX86" s="28">
        <f t="shared" ca="1" si="48"/>
        <v>594.67332775401053</v>
      </c>
      <c r="AY86" s="28"/>
      <c r="BA86" s="28"/>
      <c r="BB86" s="28"/>
      <c r="BC86" s="28"/>
      <c r="BD86" s="39">
        <v>83</v>
      </c>
      <c r="BE86" s="39">
        <f t="shared" ca="1" si="55"/>
        <v>9.5380902125907845</v>
      </c>
      <c r="BF86" s="39">
        <f t="shared" ca="1" si="55"/>
        <v>15.896817020984644</v>
      </c>
      <c r="BG86" s="39">
        <f t="shared" ca="1" si="55"/>
        <v>31.793634041969288</v>
      </c>
      <c r="BH86" s="39">
        <f t="shared" ca="1" si="55"/>
        <v>63.587268083938575</v>
      </c>
      <c r="BI86" s="39">
        <f t="shared" ca="1" si="55"/>
        <v>127.17453616787715</v>
      </c>
      <c r="BJ86" s="39">
        <f t="shared" ca="1" si="55"/>
        <v>254.3490723357543</v>
      </c>
      <c r="BK86" s="39">
        <f t="shared" ca="1" si="55"/>
        <v>0</v>
      </c>
      <c r="BL86" s="39">
        <f t="shared" ca="1" si="55"/>
        <v>0</v>
      </c>
      <c r="BM86" s="39">
        <f t="shared" ca="1" si="55"/>
        <v>0</v>
      </c>
      <c r="BN86" s="39">
        <f t="shared" ca="1" si="55"/>
        <v>0</v>
      </c>
      <c r="BO86" s="39">
        <f t="shared" ca="1" si="56"/>
        <v>0.65925724366286242</v>
      </c>
      <c r="BP86" s="39">
        <f t="shared" ca="1" si="56"/>
        <v>0.98888586549429347</v>
      </c>
      <c r="BQ86" s="39">
        <f t="shared" ca="1" si="56"/>
        <v>1.6481431091571561</v>
      </c>
      <c r="BR86" s="39">
        <f t="shared" ca="1" si="56"/>
        <v>3.2962862183143122</v>
      </c>
      <c r="BS86" s="39">
        <f t="shared" ca="1" si="56"/>
        <v>6.5925724366286245</v>
      </c>
      <c r="BT86" s="39">
        <f t="shared" ca="1" si="56"/>
        <v>13.185144873257249</v>
      </c>
      <c r="BU86" s="39">
        <f t="shared" ca="1" si="56"/>
        <v>26.370289746514498</v>
      </c>
      <c r="BV86" s="39">
        <f t="shared" ca="1" si="56"/>
        <v>0</v>
      </c>
      <c r="BW86" s="39">
        <f t="shared" ca="1" si="56"/>
        <v>0</v>
      </c>
      <c r="BX86" s="39">
        <f t="shared" ca="1" si="56"/>
        <v>0</v>
      </c>
      <c r="BY86" s="39">
        <f t="shared" ca="1" si="57"/>
        <v>0.35720533333333332</v>
      </c>
      <c r="BZ86" s="39">
        <f t="shared" ca="1" si="57"/>
        <v>0.53580799999999995</v>
      </c>
      <c r="CA86" s="39">
        <f t="shared" ca="1" si="57"/>
        <v>0.89301333333333321</v>
      </c>
      <c r="CB86" s="39">
        <f t="shared" ca="1" si="57"/>
        <v>1.7860266666666664</v>
      </c>
      <c r="CC86" s="39">
        <f t="shared" ca="1" si="57"/>
        <v>3.5720533333333329</v>
      </c>
      <c r="CD86" s="39">
        <f t="shared" ca="1" si="57"/>
        <v>7.1441066666666657</v>
      </c>
      <c r="CE86" s="39">
        <f t="shared" ca="1" si="57"/>
        <v>14.288213333333331</v>
      </c>
      <c r="CF86" s="39">
        <f t="shared" ca="1" si="57"/>
        <v>0</v>
      </c>
      <c r="CG86" s="39">
        <f t="shared" ca="1" si="57"/>
        <v>0</v>
      </c>
      <c r="CH86" s="39">
        <f t="shared" ca="1" si="57"/>
        <v>0</v>
      </c>
      <c r="CI86" s="39">
        <f t="shared" ca="1" si="58"/>
        <v>0.10695447488000004</v>
      </c>
      <c r="CJ86" s="39">
        <f t="shared" ca="1" si="58"/>
        <v>0.16043171232000006</v>
      </c>
      <c r="CK86" s="39">
        <f t="shared" ca="1" si="58"/>
        <v>0.26738618720000012</v>
      </c>
      <c r="CL86" s="39">
        <f t="shared" ca="1" si="58"/>
        <v>0.53477237440000025</v>
      </c>
      <c r="CM86" s="39">
        <f t="shared" ca="1" si="58"/>
        <v>1.0695447488000005</v>
      </c>
      <c r="CN86" s="39">
        <f t="shared" ca="1" si="58"/>
        <v>2.139089497600001</v>
      </c>
      <c r="CO86" s="39">
        <f t="shared" ca="1" si="58"/>
        <v>4.278178995200002</v>
      </c>
      <c r="CP86" s="39">
        <f t="shared" ca="1" si="58"/>
        <v>0</v>
      </c>
      <c r="CQ86" s="39">
        <f t="shared" ca="1" si="58"/>
        <v>0</v>
      </c>
      <c r="CR86" s="39">
        <f t="shared" ca="1" si="58"/>
        <v>0</v>
      </c>
      <c r="CS86" s="39">
        <f t="shared" ca="1" si="59"/>
        <v>1.5282892799999998E-2</v>
      </c>
      <c r="CT86" s="39">
        <f t="shared" ca="1" si="59"/>
        <v>3.0565785599999996E-2</v>
      </c>
      <c r="CU86" s="39">
        <f t="shared" ca="1" si="59"/>
        <v>4.5848678399999988E-2</v>
      </c>
      <c r="CV86" s="39">
        <f t="shared" ca="1" si="59"/>
        <v>7.6414464000000001E-2</v>
      </c>
      <c r="CW86" s="39">
        <f t="shared" ca="1" si="59"/>
        <v>0.152828928</v>
      </c>
      <c r="CX86" s="39">
        <f t="shared" ca="1" si="59"/>
        <v>0.30565785600000001</v>
      </c>
      <c r="CY86" s="39">
        <f t="shared" ca="1" si="59"/>
        <v>0.61131571200000001</v>
      </c>
      <c r="CZ86" s="39">
        <f t="shared" ca="1" si="59"/>
        <v>1.222631424</v>
      </c>
      <c r="DA86" s="39">
        <f t="shared" ca="1" si="59"/>
        <v>0</v>
      </c>
      <c r="DB86" s="39">
        <f t="shared" ca="1" si="59"/>
        <v>0</v>
      </c>
    </row>
    <row r="87" spans="19:106" x14ac:dyDescent="0.15">
      <c r="S87" s="39">
        <v>84</v>
      </c>
      <c r="T87" s="40">
        <f>引用信息!W106</f>
        <v>413.18944683662204</v>
      </c>
      <c r="U87" s="40">
        <f>引用信息!X106</f>
        <v>29.408340663377928</v>
      </c>
      <c r="V87" s="40">
        <f>引用信息!Y106</f>
        <v>11.733333333333334</v>
      </c>
      <c r="W87" s="40">
        <f>引用信息!Z106</f>
        <v>3.1112125000000006</v>
      </c>
      <c r="X87" s="40">
        <f>引用信息!AA106</f>
        <v>0.8909999999999999</v>
      </c>
      <c r="Y87" s="37">
        <f>IF(INT(求节点($J$4:$J$12,$I$4:$I$12,节奏总纲!AD87))&gt;$I$12,$I$12,INT(求节点($J$4:$J$12,$I$4:$I$12,节奏总纲!AD87)))</f>
        <v>6</v>
      </c>
      <c r="Z87" s="37">
        <f>IF(INT(求节点($J$4:$J$12,$I$4:$I$12,节奏总纲!AE87))&gt;$I$12,$I$12,INT(求节点($J$4:$J$12,$I$4:$I$12,节奏总纲!AE87)))</f>
        <v>7</v>
      </c>
      <c r="AA87" s="37">
        <f>IF(INT(求节点($J$4:$J$12,$I$4:$I$12,节奏总纲!AF87))&gt;$I$12,$I$12,INT(求节点($J$4:$J$12,$I$4:$I$12,节奏总纲!AF87)))</f>
        <v>7</v>
      </c>
      <c r="AB87" s="37">
        <f>IF(INT(求节点($J$4:$J$12,$I$4:$I$12,节奏总纲!AG87))&gt;$I$12,$I$12,INT(求节点($J$4:$J$12,$I$4:$I$12,节奏总纲!AG87)))</f>
        <v>7</v>
      </c>
      <c r="AC87" s="37">
        <f>IF(INT(求节点($J$4:$J$12,$I$4:$I$12,节奏总纲!AH87))&gt;$I$12,$I$12,INT(求节点($J$4:$J$12,$I$4:$I$12,节奏总纲!AH87)))</f>
        <v>8</v>
      </c>
      <c r="AD87" s="57">
        <f>('[2]功能-行军令'!F$7+'[2]功能-行军令'!F$14+24*60/'[2]功能-行军令'!$F$18)*'[2]功能-行军令'!$AJ$8/$J$30</f>
        <v>9.2000000000000011</v>
      </c>
      <c r="AE87" s="57">
        <f>('[2]功能-行军令'!G$7+'[2]功能-行军令'!G$14+24*60/'[2]功能-行军令'!$F$18)*'[2]功能-行军令'!$AJ$8/$J$30</f>
        <v>13.4</v>
      </c>
      <c r="AF87" s="57">
        <f>('[2]功能-行军令'!H$7+'[2]功能-行军令'!H$14+24*60/'[2]功能-行军令'!$F$18)*'[2]功能-行军令'!$AJ$8/$J$30</f>
        <v>18.2</v>
      </c>
      <c r="AG87" s="57">
        <f>('[2]功能-行军令'!I$7+'[2]功能-行军令'!I$14+24*60/'[2]功能-行军令'!$F$18)*'[2]功能-行军令'!$AJ$8/$J$30</f>
        <v>20.6</v>
      </c>
      <c r="AH87" s="57">
        <f>('[2]功能-行军令'!J$7+'[2]功能-行军令'!J$14+24*60/'[2]功能-行军令'!$F$18)*'[2]功能-行军令'!$AJ$8/$J$30</f>
        <v>20.6</v>
      </c>
      <c r="AL87" s="39">
        <v>84</v>
      </c>
      <c r="AM87" s="28">
        <f t="shared" ca="1" si="54"/>
        <v>10.638168459002191</v>
      </c>
      <c r="AN87" s="28">
        <f t="shared" ca="1" si="54"/>
        <v>17.548793318043678</v>
      </c>
      <c r="AO87" s="28">
        <f t="shared" ca="1" si="54"/>
        <v>34.522533295207417</v>
      </c>
      <c r="AP87" s="28">
        <f t="shared" ca="1" si="54"/>
        <v>69.029771090414826</v>
      </c>
      <c r="AQ87" s="28">
        <f t="shared" ca="1" si="54"/>
        <v>138.05954218082965</v>
      </c>
      <c r="AR87" s="28">
        <f t="shared" ca="1" si="54"/>
        <v>276.1190843616593</v>
      </c>
      <c r="AS87" s="28">
        <f t="shared" ca="1" si="54"/>
        <v>45.392447270395394</v>
      </c>
      <c r="AT87" s="28">
        <f t="shared" ca="1" si="54"/>
        <v>1.2236400000000001</v>
      </c>
      <c r="AU87" s="28">
        <f t="shared" ca="1" si="54"/>
        <v>0</v>
      </c>
      <c r="AV87" s="28">
        <f t="shared" ca="1" si="54"/>
        <v>0</v>
      </c>
      <c r="AW87" s="28"/>
      <c r="AX87" s="28">
        <f t="shared" ca="1" si="48"/>
        <v>592.5339799755526</v>
      </c>
      <c r="AY87" s="28"/>
      <c r="BA87" s="28"/>
      <c r="BB87" s="28"/>
      <c r="BC87" s="28"/>
      <c r="BD87" s="39">
        <v>84</v>
      </c>
      <c r="BE87" s="39">
        <f t="shared" ca="1" si="55"/>
        <v>9.5033572772423067</v>
      </c>
      <c r="BF87" s="39">
        <f t="shared" ca="1" si="55"/>
        <v>15.83892879540385</v>
      </c>
      <c r="BG87" s="39">
        <f t="shared" ca="1" si="55"/>
        <v>31.677857590807701</v>
      </c>
      <c r="BH87" s="39">
        <f t="shared" ca="1" si="55"/>
        <v>63.355715181615402</v>
      </c>
      <c r="BI87" s="39">
        <f t="shared" ca="1" si="55"/>
        <v>126.7114303632308</v>
      </c>
      <c r="BJ87" s="39">
        <f t="shared" ca="1" si="55"/>
        <v>253.42286072646161</v>
      </c>
      <c r="BK87" s="39">
        <f t="shared" ca="1" si="55"/>
        <v>0</v>
      </c>
      <c r="BL87" s="39">
        <f t="shared" ca="1" si="55"/>
        <v>0</v>
      </c>
      <c r="BM87" s="39">
        <f t="shared" ca="1" si="55"/>
        <v>0</v>
      </c>
      <c r="BN87" s="39">
        <f t="shared" ca="1" si="55"/>
        <v>0</v>
      </c>
      <c r="BO87" s="39">
        <f t="shared" ca="1" si="56"/>
        <v>0.65678627481544039</v>
      </c>
      <c r="BP87" s="39">
        <f t="shared" ca="1" si="56"/>
        <v>0.98517941222316052</v>
      </c>
      <c r="BQ87" s="39">
        <f t="shared" ca="1" si="56"/>
        <v>1.641965687038601</v>
      </c>
      <c r="BR87" s="39">
        <f t="shared" ca="1" si="56"/>
        <v>3.283931374077202</v>
      </c>
      <c r="BS87" s="39">
        <f t="shared" ca="1" si="56"/>
        <v>6.5678627481544041</v>
      </c>
      <c r="BT87" s="39">
        <f t="shared" ca="1" si="56"/>
        <v>13.135725496308808</v>
      </c>
      <c r="BU87" s="39">
        <f t="shared" ca="1" si="56"/>
        <v>26.271450992617616</v>
      </c>
      <c r="BV87" s="39">
        <f t="shared" ca="1" si="56"/>
        <v>0</v>
      </c>
      <c r="BW87" s="39">
        <f t="shared" ca="1" si="56"/>
        <v>0</v>
      </c>
      <c r="BX87" s="39">
        <f t="shared" ca="1" si="56"/>
        <v>0</v>
      </c>
      <c r="BY87" s="39">
        <f t="shared" ca="1" si="57"/>
        <v>0.35591111111111112</v>
      </c>
      <c r="BZ87" s="39">
        <f t="shared" ca="1" si="57"/>
        <v>0.53386666666666671</v>
      </c>
      <c r="CA87" s="39">
        <f t="shared" ca="1" si="57"/>
        <v>0.88977777777777789</v>
      </c>
      <c r="CB87" s="39">
        <f t="shared" ca="1" si="57"/>
        <v>1.7795555555555558</v>
      </c>
      <c r="CC87" s="39">
        <f t="shared" ca="1" si="57"/>
        <v>3.5591111111111116</v>
      </c>
      <c r="CD87" s="39">
        <f t="shared" ca="1" si="57"/>
        <v>7.1182222222222231</v>
      </c>
      <c r="CE87" s="39">
        <f t="shared" ca="1" si="57"/>
        <v>14.236444444444446</v>
      </c>
      <c r="CF87" s="39">
        <f t="shared" ca="1" si="57"/>
        <v>0</v>
      </c>
      <c r="CG87" s="39">
        <f t="shared" ca="1" si="57"/>
        <v>0</v>
      </c>
      <c r="CH87" s="39">
        <f t="shared" ca="1" si="57"/>
        <v>0</v>
      </c>
      <c r="CI87" s="39">
        <f t="shared" ca="1" si="58"/>
        <v>0.10681829583333337</v>
      </c>
      <c r="CJ87" s="39">
        <f t="shared" ca="1" si="58"/>
        <v>0.16022744375000003</v>
      </c>
      <c r="CK87" s="39">
        <f t="shared" ca="1" si="58"/>
        <v>0.26704573958333339</v>
      </c>
      <c r="CL87" s="39">
        <f t="shared" ca="1" si="58"/>
        <v>0.53409147916666677</v>
      </c>
      <c r="CM87" s="39">
        <f t="shared" ca="1" si="58"/>
        <v>1.0681829583333335</v>
      </c>
      <c r="CN87" s="39">
        <f t="shared" ca="1" si="58"/>
        <v>2.1363659166666671</v>
      </c>
      <c r="CO87" s="39">
        <f t="shared" ca="1" si="58"/>
        <v>4.2727318333333342</v>
      </c>
      <c r="CP87" s="39">
        <f t="shared" ca="1" si="58"/>
        <v>0</v>
      </c>
      <c r="CQ87" s="39">
        <f t="shared" ca="1" si="58"/>
        <v>0</v>
      </c>
      <c r="CR87" s="39">
        <f t="shared" ca="1" si="58"/>
        <v>0</v>
      </c>
      <c r="CS87" s="39">
        <f t="shared" ca="1" si="59"/>
        <v>1.5295500000000002E-2</v>
      </c>
      <c r="CT87" s="39">
        <f t="shared" ca="1" si="59"/>
        <v>3.0591000000000004E-2</v>
      </c>
      <c r="CU87" s="39">
        <f t="shared" ca="1" si="59"/>
        <v>4.5886499999999997E-2</v>
      </c>
      <c r="CV87" s="39">
        <f t="shared" ca="1" si="59"/>
        <v>7.6477500000000004E-2</v>
      </c>
      <c r="CW87" s="39">
        <f t="shared" ca="1" si="59"/>
        <v>0.15295500000000001</v>
      </c>
      <c r="CX87" s="39">
        <f t="shared" ca="1" si="59"/>
        <v>0.30591000000000002</v>
      </c>
      <c r="CY87" s="39">
        <f t="shared" ca="1" si="59"/>
        <v>0.61182000000000003</v>
      </c>
      <c r="CZ87" s="39">
        <f t="shared" ca="1" si="59"/>
        <v>1.2236400000000001</v>
      </c>
      <c r="DA87" s="39">
        <f t="shared" ca="1" si="59"/>
        <v>0</v>
      </c>
      <c r="DB87" s="39">
        <f t="shared" ca="1" si="59"/>
        <v>0</v>
      </c>
    </row>
    <row r="88" spans="19:106" x14ac:dyDescent="0.15">
      <c r="S88" s="39">
        <v>85</v>
      </c>
      <c r="T88" s="40">
        <f>引用信息!W107</f>
        <v>411.67937443411182</v>
      </c>
      <c r="U88" s="40">
        <f>引用信息!X107</f>
        <v>29.29772708588818</v>
      </c>
      <c r="V88" s="40">
        <f>引用信息!Y107</f>
        <v>11.690666666666667</v>
      </c>
      <c r="W88" s="40">
        <f>引用信息!Z107</f>
        <v>3.1071928800000013</v>
      </c>
      <c r="X88" s="40">
        <f>引用信息!AA107</f>
        <v>0.89170559999999999</v>
      </c>
      <c r="Y88" s="37">
        <f>IF(INT(求节点($J$4:$J$12,$I$4:$I$12,节奏总纲!AD88))&gt;$I$12,$I$12,INT(求节点($J$4:$J$12,$I$4:$I$12,节奏总纲!AD88)))</f>
        <v>6</v>
      </c>
      <c r="Z88" s="37">
        <f>IF(INT(求节点($J$4:$J$12,$I$4:$I$12,节奏总纲!AE88))&gt;$I$12,$I$12,INT(求节点($J$4:$J$12,$I$4:$I$12,节奏总纲!AE88)))</f>
        <v>7</v>
      </c>
      <c r="AA88" s="37">
        <f>IF(INT(求节点($J$4:$J$12,$I$4:$I$12,节奏总纲!AF88))&gt;$I$12,$I$12,INT(求节点($J$4:$J$12,$I$4:$I$12,节奏总纲!AF88)))</f>
        <v>7</v>
      </c>
      <c r="AB88" s="37">
        <f>IF(INT(求节点($J$4:$J$12,$I$4:$I$12,节奏总纲!AG88))&gt;$I$12,$I$12,INT(求节点($J$4:$J$12,$I$4:$I$12,节奏总纲!AG88)))</f>
        <v>7</v>
      </c>
      <c r="AC88" s="37">
        <f>IF(INT(求节点($J$4:$J$12,$I$4:$I$12,节奏总纲!AH88))&gt;$I$12,$I$12,INT(求节点($J$4:$J$12,$I$4:$I$12,节奏总纲!AH88)))</f>
        <v>8</v>
      </c>
      <c r="AD88" s="57">
        <f>('[2]功能-行军令'!F$7+'[2]功能-行军令'!F$14+24*60/'[2]功能-行军令'!$F$18)*'[2]功能-行军令'!$AJ$8/$J$30</f>
        <v>9.2000000000000011</v>
      </c>
      <c r="AE88" s="57">
        <f>('[2]功能-行军令'!G$7+'[2]功能-行军令'!G$14+24*60/'[2]功能-行军令'!$F$18)*'[2]功能-行军令'!$AJ$8/$J$30</f>
        <v>13.4</v>
      </c>
      <c r="AF88" s="57">
        <f>('[2]功能-行军令'!H$7+'[2]功能-行军令'!H$14+24*60/'[2]功能-行军令'!$F$18)*'[2]功能-行军令'!$AJ$8/$J$30</f>
        <v>18.2</v>
      </c>
      <c r="AG88" s="57">
        <f>('[2]功能-行军令'!I$7+'[2]功能-行军令'!I$14+24*60/'[2]功能-行军令'!$F$18)*'[2]功能-行军令'!$AJ$8/$J$30</f>
        <v>20.6</v>
      </c>
      <c r="AH88" s="57">
        <f>('[2]功能-行军令'!J$7+'[2]功能-行军令'!J$14+24*60/'[2]功能-行军令'!$F$18)*'[2]功能-行军令'!$AJ$8/$J$30</f>
        <v>20.6</v>
      </c>
      <c r="AL88" s="39">
        <v>85</v>
      </c>
      <c r="AM88" s="28">
        <f t="shared" ca="1" si="54"/>
        <v>10.599546307471631</v>
      </c>
      <c r="AN88" s="28">
        <f t="shared" ca="1" si="54"/>
        <v>17.485077536271543</v>
      </c>
      <c r="AO88" s="28">
        <f t="shared" ca="1" si="54"/>
        <v>34.397040918399561</v>
      </c>
      <c r="AP88" s="28">
        <f t="shared" ca="1" si="54"/>
        <v>68.778774223999122</v>
      </c>
      <c r="AQ88" s="28">
        <f t="shared" ca="1" si="54"/>
        <v>137.55754844799824</v>
      </c>
      <c r="AR88" s="28">
        <f t="shared" ca="1" si="54"/>
        <v>275.11509689599649</v>
      </c>
      <c r="AS88" s="28">
        <f t="shared" ca="1" si="54"/>
        <v>45.236827819482329</v>
      </c>
      <c r="AT88" s="28">
        <f t="shared" ca="1" si="54"/>
        <v>1.2246090240000003</v>
      </c>
      <c r="AU88" s="28">
        <f t="shared" ca="1" si="54"/>
        <v>0</v>
      </c>
      <c r="AV88" s="28">
        <f t="shared" ca="1" si="54"/>
        <v>0</v>
      </c>
      <c r="AW88" s="28"/>
      <c r="AX88" s="28">
        <f t="shared" ca="1" si="48"/>
        <v>590.39452117361884</v>
      </c>
      <c r="AY88" s="28"/>
      <c r="BA88" s="28"/>
      <c r="BB88" s="28"/>
      <c r="BC88" s="28"/>
      <c r="BD88" s="39">
        <v>85</v>
      </c>
      <c r="BE88" s="39">
        <f t="shared" ca="1" si="55"/>
        <v>9.4686256119845726</v>
      </c>
      <c r="BF88" s="39">
        <f t="shared" ca="1" si="55"/>
        <v>15.781042686640957</v>
      </c>
      <c r="BG88" s="39">
        <f t="shared" ca="1" si="55"/>
        <v>31.562085373281914</v>
      </c>
      <c r="BH88" s="39">
        <f t="shared" ca="1" si="55"/>
        <v>63.124170746563827</v>
      </c>
      <c r="BI88" s="39">
        <f t="shared" ca="1" si="55"/>
        <v>126.24834149312765</v>
      </c>
      <c r="BJ88" s="39">
        <f t="shared" ca="1" si="55"/>
        <v>252.49668298625531</v>
      </c>
      <c r="BK88" s="39">
        <f t="shared" ca="1" si="55"/>
        <v>0</v>
      </c>
      <c r="BL88" s="39">
        <f t="shared" ca="1" si="55"/>
        <v>0</v>
      </c>
      <c r="BM88" s="39">
        <f t="shared" ca="1" si="55"/>
        <v>0</v>
      </c>
      <c r="BN88" s="39">
        <f t="shared" ca="1" si="55"/>
        <v>0</v>
      </c>
      <c r="BO88" s="39">
        <f t="shared" ca="1" si="56"/>
        <v>0.65431590491816938</v>
      </c>
      <c r="BP88" s="39">
        <f t="shared" ca="1" si="56"/>
        <v>0.9814738573772539</v>
      </c>
      <c r="BQ88" s="39">
        <f t="shared" ca="1" si="56"/>
        <v>1.6357897622954234</v>
      </c>
      <c r="BR88" s="39">
        <f t="shared" ca="1" si="56"/>
        <v>3.2715795245908468</v>
      </c>
      <c r="BS88" s="39">
        <f t="shared" ca="1" si="56"/>
        <v>6.5431590491816936</v>
      </c>
      <c r="BT88" s="39">
        <f t="shared" ca="1" si="56"/>
        <v>13.086318098363387</v>
      </c>
      <c r="BU88" s="39">
        <f t="shared" ca="1" si="56"/>
        <v>26.172636196726774</v>
      </c>
      <c r="BV88" s="39">
        <f t="shared" ca="1" si="56"/>
        <v>0</v>
      </c>
      <c r="BW88" s="39">
        <f t="shared" ca="1" si="56"/>
        <v>0</v>
      </c>
      <c r="BX88" s="39">
        <f t="shared" ca="1" si="56"/>
        <v>0</v>
      </c>
      <c r="BY88" s="39">
        <f t="shared" ca="1" si="57"/>
        <v>0.35461688888888893</v>
      </c>
      <c r="BZ88" s="39">
        <f t="shared" ca="1" si="57"/>
        <v>0.53192533333333325</v>
      </c>
      <c r="CA88" s="39">
        <f t="shared" ca="1" si="57"/>
        <v>0.88654222222222223</v>
      </c>
      <c r="CB88" s="39">
        <f t="shared" ca="1" si="57"/>
        <v>1.7730844444444445</v>
      </c>
      <c r="CC88" s="39">
        <f t="shared" ca="1" si="57"/>
        <v>3.5461688888888889</v>
      </c>
      <c r="CD88" s="39">
        <f t="shared" ca="1" si="57"/>
        <v>7.0923377777777779</v>
      </c>
      <c r="CE88" s="39">
        <f t="shared" ca="1" si="57"/>
        <v>14.184675555555556</v>
      </c>
      <c r="CF88" s="39">
        <f t="shared" ca="1" si="57"/>
        <v>0</v>
      </c>
      <c r="CG88" s="39">
        <f t="shared" ca="1" si="57"/>
        <v>0</v>
      </c>
      <c r="CH88" s="39">
        <f t="shared" ca="1" si="57"/>
        <v>0</v>
      </c>
      <c r="CI88" s="39">
        <f t="shared" ca="1" si="58"/>
        <v>0.10668028888000004</v>
      </c>
      <c r="CJ88" s="39">
        <f t="shared" ca="1" si="58"/>
        <v>0.16002043332000007</v>
      </c>
      <c r="CK88" s="39">
        <f t="shared" ca="1" si="58"/>
        <v>0.26670072220000013</v>
      </c>
      <c r="CL88" s="39">
        <f t="shared" ca="1" si="58"/>
        <v>0.53340144440000026</v>
      </c>
      <c r="CM88" s="39">
        <f t="shared" ca="1" si="58"/>
        <v>1.0668028888000005</v>
      </c>
      <c r="CN88" s="39">
        <f t="shared" ca="1" si="58"/>
        <v>2.133605777600001</v>
      </c>
      <c r="CO88" s="39">
        <f t="shared" ca="1" si="58"/>
        <v>4.2672115552000021</v>
      </c>
      <c r="CP88" s="39">
        <f t="shared" ca="1" si="58"/>
        <v>0</v>
      </c>
      <c r="CQ88" s="39">
        <f t="shared" ca="1" si="58"/>
        <v>0</v>
      </c>
      <c r="CR88" s="39">
        <f t="shared" ca="1" si="58"/>
        <v>0</v>
      </c>
      <c r="CS88" s="39">
        <f t="shared" ca="1" si="59"/>
        <v>1.53076128E-2</v>
      </c>
      <c r="CT88" s="39">
        <f t="shared" ca="1" si="59"/>
        <v>3.06152256E-2</v>
      </c>
      <c r="CU88" s="39">
        <f t="shared" ca="1" si="59"/>
        <v>4.5922838399999999E-2</v>
      </c>
      <c r="CV88" s="39">
        <f t="shared" ca="1" si="59"/>
        <v>7.6538064000000017E-2</v>
      </c>
      <c r="CW88" s="39">
        <f t="shared" ca="1" si="59"/>
        <v>0.15307612800000003</v>
      </c>
      <c r="CX88" s="39">
        <f t="shared" ca="1" si="59"/>
        <v>0.30615225600000007</v>
      </c>
      <c r="CY88" s="39">
        <f t="shared" ca="1" si="59"/>
        <v>0.61230451200000013</v>
      </c>
      <c r="CZ88" s="39">
        <f t="shared" ca="1" si="59"/>
        <v>1.2246090240000003</v>
      </c>
      <c r="DA88" s="39">
        <f t="shared" ca="1" si="59"/>
        <v>0</v>
      </c>
      <c r="DB88" s="39">
        <f t="shared" ca="1" si="59"/>
        <v>0</v>
      </c>
    </row>
    <row r="89" spans="19:106" x14ac:dyDescent="0.15">
      <c r="S89" s="39">
        <v>86</v>
      </c>
      <c r="T89" s="40">
        <f>引用信息!W108</f>
        <v>410.16935725293814</v>
      </c>
      <c r="U89" s="40">
        <f>引用信息!X108</f>
        <v>29.187140327061908</v>
      </c>
      <c r="V89" s="40">
        <f>引用信息!Y108</f>
        <v>11.648</v>
      </c>
      <c r="W89" s="40">
        <f>引用信息!Z108</f>
        <v>3.1031200200000009</v>
      </c>
      <c r="X89" s="40">
        <f>引用信息!AA108</f>
        <v>0.89238239999999991</v>
      </c>
      <c r="Y89" s="37">
        <f>IF(INT(求节点($J$4:$J$12,$I$4:$I$12,节奏总纲!AD89))&gt;$I$12,$I$12,INT(求节点($J$4:$J$12,$I$4:$I$12,节奏总纲!AD89)))</f>
        <v>6</v>
      </c>
      <c r="Z89" s="37">
        <f>IF(INT(求节点($J$4:$J$12,$I$4:$I$12,节奏总纲!AE89))&gt;$I$12,$I$12,INT(求节点($J$4:$J$12,$I$4:$I$12,节奏总纲!AE89)))</f>
        <v>7</v>
      </c>
      <c r="AA89" s="37">
        <f>IF(INT(求节点($J$4:$J$12,$I$4:$I$12,节奏总纲!AF89))&gt;$I$12,$I$12,INT(求节点($J$4:$J$12,$I$4:$I$12,节奏总纲!AF89)))</f>
        <v>7</v>
      </c>
      <c r="AB89" s="37">
        <f>IF(INT(求节点($J$4:$J$12,$I$4:$I$12,节奏总纲!AG89))&gt;$I$12,$I$12,INT(求节点($J$4:$J$12,$I$4:$I$12,节奏总纲!AG89)))</f>
        <v>7</v>
      </c>
      <c r="AC89" s="37">
        <f>IF(INT(求节点($J$4:$J$12,$I$4:$I$12,节奏总纲!AH89))&gt;$I$12,$I$12,INT(求节点($J$4:$J$12,$I$4:$I$12,节奏总纲!AH89)))</f>
        <v>8</v>
      </c>
      <c r="AD89" s="57">
        <f>('[2]功能-行军令'!F$7+'[2]功能-行军令'!F$14+24*60/'[2]功能-行军令'!$F$18)*'[2]功能-行军令'!$AJ$8/$J$30</f>
        <v>9.2000000000000011</v>
      </c>
      <c r="AE89" s="57">
        <f>('[2]功能-行军令'!G$7+'[2]功能-行军令'!G$14+24*60/'[2]功能-行军令'!$F$18)*'[2]功能-行军令'!$AJ$8/$J$30</f>
        <v>13.4</v>
      </c>
      <c r="AF89" s="57">
        <f>('[2]功能-行军令'!H$7+'[2]功能-行军令'!H$14+24*60/'[2]功能-行军令'!$F$18)*'[2]功能-行军令'!$AJ$8/$J$30</f>
        <v>18.2</v>
      </c>
      <c r="AG89" s="57">
        <f>('[2]功能-行军令'!I$7+'[2]功能-行军令'!I$14+24*60/'[2]功能-行军令'!$F$18)*'[2]功能-行军令'!$AJ$8/$J$30</f>
        <v>20.6</v>
      </c>
      <c r="AH89" s="57">
        <f>('[2]功能-行军令'!J$7+'[2]功能-行军令'!J$14+24*60/'[2]功能-行军令'!$F$18)*'[2]功能-行军令'!$AJ$8/$J$30</f>
        <v>20.6</v>
      </c>
      <c r="AL89" s="39">
        <v>86</v>
      </c>
      <c r="AM89" s="28">
        <f t="shared" ca="1" si="54"/>
        <v>10.560923702675291</v>
      </c>
      <c r="AN89" s="28">
        <f t="shared" ca="1" si="54"/>
        <v>17.421361039082537</v>
      </c>
      <c r="AO89" s="28">
        <f t="shared" ca="1" si="54"/>
        <v>34.27154821963623</v>
      </c>
      <c r="AP89" s="28">
        <f t="shared" ca="1" si="54"/>
        <v>68.52777720807245</v>
      </c>
      <c r="AQ89" s="28">
        <f t="shared" ca="1" si="54"/>
        <v>137.0555544161449</v>
      </c>
      <c r="AR89" s="28">
        <f t="shared" ca="1" si="54"/>
        <v>274.1111088322898</v>
      </c>
      <c r="AS89" s="28">
        <f t="shared" ca="1" si="54"/>
        <v>45.081139434308646</v>
      </c>
      <c r="AT89" s="28">
        <f t="shared" ca="1" si="54"/>
        <v>1.225538496</v>
      </c>
      <c r="AU89" s="28">
        <f t="shared" ca="1" si="54"/>
        <v>0</v>
      </c>
      <c r="AV89" s="28">
        <f t="shared" ca="1" si="54"/>
        <v>0</v>
      </c>
      <c r="AW89" s="28"/>
      <c r="AX89" s="28">
        <f t="shared" ca="1" si="48"/>
        <v>588.25495134820983</v>
      </c>
      <c r="AY89" s="28"/>
      <c r="BA89" s="28"/>
      <c r="BB89" s="28"/>
      <c r="BC89" s="28"/>
      <c r="BD89" s="39">
        <v>86</v>
      </c>
      <c r="BE89" s="39">
        <f t="shared" ca="1" si="55"/>
        <v>9.4338952168175769</v>
      </c>
      <c r="BF89" s="39">
        <f t="shared" ca="1" si="55"/>
        <v>15.723158694695966</v>
      </c>
      <c r="BG89" s="39">
        <f t="shared" ca="1" si="55"/>
        <v>31.446317389391933</v>
      </c>
      <c r="BH89" s="39">
        <f t="shared" ca="1" si="55"/>
        <v>62.892634778783865</v>
      </c>
      <c r="BI89" s="39">
        <f t="shared" ca="1" si="55"/>
        <v>125.78526955756773</v>
      </c>
      <c r="BJ89" s="39">
        <f t="shared" ca="1" si="55"/>
        <v>251.57053911513546</v>
      </c>
      <c r="BK89" s="39">
        <f t="shared" ca="1" si="55"/>
        <v>0</v>
      </c>
      <c r="BL89" s="39">
        <f t="shared" ca="1" si="55"/>
        <v>0</v>
      </c>
      <c r="BM89" s="39">
        <f t="shared" ca="1" si="55"/>
        <v>0</v>
      </c>
      <c r="BN89" s="39">
        <f t="shared" ca="1" si="55"/>
        <v>0</v>
      </c>
      <c r="BO89" s="39">
        <f t="shared" ca="1" si="56"/>
        <v>0.65184613397104918</v>
      </c>
      <c r="BP89" s="39">
        <f t="shared" ca="1" si="56"/>
        <v>0.97776920095657394</v>
      </c>
      <c r="BQ89" s="39">
        <f t="shared" ca="1" si="56"/>
        <v>1.6296153349276234</v>
      </c>
      <c r="BR89" s="39">
        <f t="shared" ca="1" si="56"/>
        <v>3.2592306698552469</v>
      </c>
      <c r="BS89" s="39">
        <f t="shared" ca="1" si="56"/>
        <v>6.5184613397104938</v>
      </c>
      <c r="BT89" s="39">
        <f t="shared" ca="1" si="56"/>
        <v>13.036922679420988</v>
      </c>
      <c r="BU89" s="39">
        <f t="shared" ca="1" si="56"/>
        <v>26.073845358841975</v>
      </c>
      <c r="BV89" s="39">
        <f t="shared" ca="1" si="56"/>
        <v>0</v>
      </c>
      <c r="BW89" s="39">
        <f t="shared" ca="1" si="56"/>
        <v>0</v>
      </c>
      <c r="BX89" s="39">
        <f t="shared" ca="1" si="56"/>
        <v>0</v>
      </c>
      <c r="BY89" s="39">
        <f t="shared" ca="1" si="57"/>
        <v>0.35332266666666667</v>
      </c>
      <c r="BZ89" s="39">
        <f t="shared" ca="1" si="57"/>
        <v>0.5299839999999999</v>
      </c>
      <c r="CA89" s="39">
        <f t="shared" ca="1" si="57"/>
        <v>0.88330666666666657</v>
      </c>
      <c r="CB89" s="39">
        <f t="shared" ca="1" si="57"/>
        <v>1.7666133333333331</v>
      </c>
      <c r="CC89" s="39">
        <f t="shared" ca="1" si="57"/>
        <v>3.5332266666666663</v>
      </c>
      <c r="CD89" s="39">
        <f t="shared" ca="1" si="57"/>
        <v>7.0664533333333326</v>
      </c>
      <c r="CE89" s="39">
        <f t="shared" ca="1" si="57"/>
        <v>14.132906666666665</v>
      </c>
      <c r="CF89" s="39">
        <f t="shared" ca="1" si="57"/>
        <v>0</v>
      </c>
      <c r="CG89" s="39">
        <f t="shared" ca="1" si="57"/>
        <v>0</v>
      </c>
      <c r="CH89" s="39">
        <f t="shared" ca="1" si="57"/>
        <v>0</v>
      </c>
      <c r="CI89" s="39">
        <f t="shared" ca="1" si="58"/>
        <v>0.10654045402000002</v>
      </c>
      <c r="CJ89" s="39">
        <f t="shared" ca="1" si="58"/>
        <v>0.15981068103000004</v>
      </c>
      <c r="CK89" s="39">
        <f t="shared" ca="1" si="58"/>
        <v>0.26635113505000008</v>
      </c>
      <c r="CL89" s="39">
        <f t="shared" ca="1" si="58"/>
        <v>0.53270227010000015</v>
      </c>
      <c r="CM89" s="39">
        <f t="shared" ca="1" si="58"/>
        <v>1.0654045402000003</v>
      </c>
      <c r="CN89" s="39">
        <f t="shared" ca="1" si="58"/>
        <v>2.1308090804000006</v>
      </c>
      <c r="CO89" s="39">
        <f t="shared" ca="1" si="58"/>
        <v>4.2616181608000012</v>
      </c>
      <c r="CP89" s="39">
        <f t="shared" ca="1" si="58"/>
        <v>0</v>
      </c>
      <c r="CQ89" s="39">
        <f t="shared" ca="1" si="58"/>
        <v>0</v>
      </c>
      <c r="CR89" s="39">
        <f t="shared" ca="1" si="58"/>
        <v>0</v>
      </c>
      <c r="CS89" s="39">
        <f t="shared" ca="1" si="59"/>
        <v>1.5319231199999998E-2</v>
      </c>
      <c r="CT89" s="39">
        <f t="shared" ca="1" si="59"/>
        <v>3.0638462399999997E-2</v>
      </c>
      <c r="CU89" s="39">
        <f t="shared" ca="1" si="59"/>
        <v>4.5957693599999995E-2</v>
      </c>
      <c r="CV89" s="39">
        <f t="shared" ca="1" si="59"/>
        <v>7.6596155999999999E-2</v>
      </c>
      <c r="CW89" s="39">
        <f t="shared" ca="1" si="59"/>
        <v>0.153192312</v>
      </c>
      <c r="CX89" s="39">
        <f t="shared" ca="1" si="59"/>
        <v>0.30638462399999999</v>
      </c>
      <c r="CY89" s="39">
        <f t="shared" ca="1" si="59"/>
        <v>0.61276924799999999</v>
      </c>
      <c r="CZ89" s="39">
        <f t="shared" ca="1" si="59"/>
        <v>1.225538496</v>
      </c>
      <c r="DA89" s="39">
        <f t="shared" ca="1" si="59"/>
        <v>0</v>
      </c>
      <c r="DB89" s="39">
        <f t="shared" ca="1" si="59"/>
        <v>0</v>
      </c>
    </row>
    <row r="90" spans="19:106" x14ac:dyDescent="0.15">
      <c r="S90" s="39">
        <v>87</v>
      </c>
      <c r="T90" s="40">
        <f>引用信息!W109</f>
        <v>408.65939529310089</v>
      </c>
      <c r="U90" s="40">
        <f>引用信息!X109</f>
        <v>29.076580386899099</v>
      </c>
      <c r="V90" s="40">
        <f>引用信息!Y109</f>
        <v>11.605333333333334</v>
      </c>
      <c r="W90" s="40">
        <f>引用信息!Z109</f>
        <v>3.0989939200000007</v>
      </c>
      <c r="X90" s="40">
        <f>引用信息!AA109</f>
        <v>0.89303039999999978</v>
      </c>
      <c r="Y90" s="37">
        <f>IF(INT(求节点($J$4:$J$12,$I$4:$I$12,节奏总纲!AD90))&gt;$I$12,$I$12,INT(求节点($J$4:$J$12,$I$4:$I$12,节奏总纲!AD90)))</f>
        <v>6</v>
      </c>
      <c r="Z90" s="37">
        <f>IF(INT(求节点($J$4:$J$12,$I$4:$I$12,节奏总纲!AE90))&gt;$I$12,$I$12,INT(求节点($J$4:$J$12,$I$4:$I$12,节奏总纲!AE90)))</f>
        <v>7</v>
      </c>
      <c r="AA90" s="37">
        <f>IF(INT(求节点($J$4:$J$12,$I$4:$I$12,节奏总纲!AF90))&gt;$I$12,$I$12,INT(求节点($J$4:$J$12,$I$4:$I$12,节奏总纲!AF90)))</f>
        <v>7</v>
      </c>
      <c r="AB90" s="37">
        <f>IF(INT(求节点($J$4:$J$12,$I$4:$I$12,节奏总纲!AG90))&gt;$I$12,$I$12,INT(求节点($J$4:$J$12,$I$4:$I$12,节奏总纲!AG90)))</f>
        <v>8</v>
      </c>
      <c r="AC90" s="37">
        <f>IF(INT(求节点($J$4:$J$12,$I$4:$I$12,节奏总纲!AH90))&gt;$I$12,$I$12,INT(求节点($J$4:$J$12,$I$4:$I$12,节奏总纲!AH90)))</f>
        <v>8</v>
      </c>
      <c r="AD90" s="57">
        <f>('[2]功能-行军令'!F$7+'[2]功能-行军令'!F$14+24*60/'[2]功能-行军令'!$F$18)*'[2]功能-行军令'!$AJ$8/$J$30</f>
        <v>9.2000000000000011</v>
      </c>
      <c r="AE90" s="57">
        <f>('[2]功能-行军令'!G$7+'[2]功能-行军令'!G$14+24*60/'[2]功能-行军令'!$F$18)*'[2]功能-行军令'!$AJ$8/$J$30</f>
        <v>13.4</v>
      </c>
      <c r="AF90" s="57">
        <f>('[2]功能-行军令'!H$7+'[2]功能-行军令'!H$14+24*60/'[2]功能-行军令'!$F$18)*'[2]功能-行军令'!$AJ$8/$J$30</f>
        <v>18.2</v>
      </c>
      <c r="AG90" s="57">
        <f>('[2]功能-行军令'!I$7+'[2]功能-行军令'!I$14+24*60/'[2]功能-行军令'!$F$18)*'[2]功能-行军令'!$AJ$8/$J$30</f>
        <v>20.6</v>
      </c>
      <c r="AH90" s="57">
        <f>('[2]功能-行军令'!J$7+'[2]功能-行军令'!J$14+24*60/'[2]功能-行军令'!$F$18)*'[2]功能-行军令'!$AJ$8/$J$30</f>
        <v>20.6</v>
      </c>
      <c r="AL90" s="39">
        <v>87</v>
      </c>
      <c r="AM90" s="28">
        <f t="shared" ca="1" si="54"/>
        <v>10.469101248986512</v>
      </c>
      <c r="AN90" s="28">
        <f t="shared" ca="1" si="54"/>
        <v>17.304444430849987</v>
      </c>
      <c r="AO90" s="28">
        <f t="shared" ca="1" si="54"/>
        <v>34.039656407664047</v>
      </c>
      <c r="AP90" s="28">
        <f t="shared" ca="1" si="54"/>
        <v>68.010783064501439</v>
      </c>
      <c r="AQ90" s="28">
        <f t="shared" ca="1" si="54"/>
        <v>136.02156612900288</v>
      </c>
      <c r="AR90" s="28">
        <f t="shared" ca="1" si="54"/>
        <v>272.04313225800576</v>
      </c>
      <c r="AS90" s="28">
        <f t="shared" ca="1" si="54"/>
        <v>42.797406289807647</v>
      </c>
      <c r="AT90" s="28">
        <f t="shared" ca="1" si="54"/>
        <v>5.4823800661333353</v>
      </c>
      <c r="AU90" s="28">
        <f t="shared" ca="1" si="54"/>
        <v>0</v>
      </c>
      <c r="AV90" s="28">
        <f t="shared" ca="1" si="54"/>
        <v>0</v>
      </c>
      <c r="AW90" s="28"/>
      <c r="AX90" s="28">
        <f t="shared" ca="1" si="48"/>
        <v>586.16846989495161</v>
      </c>
      <c r="AY90" s="28"/>
      <c r="BA90" s="28"/>
      <c r="BB90" s="28"/>
      <c r="BC90" s="28"/>
      <c r="BD90" s="39">
        <v>87</v>
      </c>
      <c r="BE90" s="39">
        <f t="shared" ca="1" si="55"/>
        <v>9.3991660917413213</v>
      </c>
      <c r="BF90" s="39">
        <f t="shared" ca="1" si="55"/>
        <v>15.665276819568868</v>
      </c>
      <c r="BG90" s="39">
        <f t="shared" ca="1" si="55"/>
        <v>31.330553639137737</v>
      </c>
      <c r="BH90" s="39">
        <f t="shared" ca="1" si="55"/>
        <v>62.661107278275473</v>
      </c>
      <c r="BI90" s="39">
        <f t="shared" ca="1" si="55"/>
        <v>125.32221455655095</v>
      </c>
      <c r="BJ90" s="39">
        <f t="shared" ca="1" si="55"/>
        <v>250.64442911310189</v>
      </c>
      <c r="BK90" s="39">
        <f t="shared" ca="1" si="55"/>
        <v>0</v>
      </c>
      <c r="BL90" s="39">
        <f t="shared" ca="1" si="55"/>
        <v>0</v>
      </c>
      <c r="BM90" s="39">
        <f t="shared" ca="1" si="55"/>
        <v>0</v>
      </c>
      <c r="BN90" s="39">
        <f t="shared" ca="1" si="55"/>
        <v>0</v>
      </c>
      <c r="BO90" s="39">
        <f t="shared" ca="1" si="56"/>
        <v>0.6493769619740799</v>
      </c>
      <c r="BP90" s="39">
        <f t="shared" ca="1" si="56"/>
        <v>0.97406544296111974</v>
      </c>
      <c r="BQ90" s="39">
        <f t="shared" ca="1" si="56"/>
        <v>1.6234424049351999</v>
      </c>
      <c r="BR90" s="39">
        <f t="shared" ca="1" si="56"/>
        <v>3.2468848098703997</v>
      </c>
      <c r="BS90" s="39">
        <f t="shared" ca="1" si="56"/>
        <v>6.4937696197407995</v>
      </c>
      <c r="BT90" s="39">
        <f t="shared" ca="1" si="56"/>
        <v>12.987539239481599</v>
      </c>
      <c r="BU90" s="39">
        <f t="shared" ca="1" si="56"/>
        <v>25.975078478963198</v>
      </c>
      <c r="BV90" s="39">
        <f t="shared" ca="1" si="56"/>
        <v>0</v>
      </c>
      <c r="BW90" s="39">
        <f t="shared" ca="1" si="56"/>
        <v>0</v>
      </c>
      <c r="BX90" s="39">
        <f t="shared" ca="1" si="56"/>
        <v>0</v>
      </c>
      <c r="BY90" s="39">
        <f t="shared" ca="1" si="57"/>
        <v>0.35202844444444442</v>
      </c>
      <c r="BZ90" s="39">
        <f t="shared" ca="1" si="57"/>
        <v>0.52804266666666666</v>
      </c>
      <c r="CA90" s="39">
        <f t="shared" ca="1" si="57"/>
        <v>0.88007111111111114</v>
      </c>
      <c r="CB90" s="39">
        <f t="shared" ca="1" si="57"/>
        <v>1.7601422222222223</v>
      </c>
      <c r="CC90" s="39">
        <f t="shared" ca="1" si="57"/>
        <v>3.5202844444444445</v>
      </c>
      <c r="CD90" s="39">
        <f t="shared" ca="1" si="57"/>
        <v>7.0405688888888891</v>
      </c>
      <c r="CE90" s="39">
        <f t="shared" ca="1" si="57"/>
        <v>14.081137777777778</v>
      </c>
      <c r="CF90" s="39">
        <f t="shared" ca="1" si="57"/>
        <v>0</v>
      </c>
      <c r="CG90" s="39">
        <f t="shared" ca="1" si="57"/>
        <v>0</v>
      </c>
      <c r="CH90" s="39">
        <f t="shared" ca="1" si="57"/>
        <v>0</v>
      </c>
      <c r="CI90" s="39">
        <f t="shared" ca="1" si="58"/>
        <v>5.319939562666668E-2</v>
      </c>
      <c r="CJ90" s="39">
        <f t="shared" ca="1" si="58"/>
        <v>0.10639879125333336</v>
      </c>
      <c r="CK90" s="39">
        <f t="shared" ca="1" si="58"/>
        <v>0.15959818688000005</v>
      </c>
      <c r="CL90" s="39">
        <f t="shared" ca="1" si="58"/>
        <v>0.26599697813333345</v>
      </c>
      <c r="CM90" s="39">
        <f t="shared" ca="1" si="58"/>
        <v>0.5319939562666669</v>
      </c>
      <c r="CN90" s="39">
        <f t="shared" ca="1" si="58"/>
        <v>1.0639879125333338</v>
      </c>
      <c r="CO90" s="39">
        <f t="shared" ca="1" si="58"/>
        <v>2.1279758250666676</v>
      </c>
      <c r="CP90" s="39">
        <f t="shared" ca="1" si="58"/>
        <v>4.2559516501333352</v>
      </c>
      <c r="CQ90" s="39">
        <f t="shared" ca="1" si="58"/>
        <v>0</v>
      </c>
      <c r="CR90" s="39">
        <f t="shared" ca="1" si="58"/>
        <v>0</v>
      </c>
      <c r="CS90" s="39">
        <f t="shared" ca="1" si="59"/>
        <v>1.5330355199999998E-2</v>
      </c>
      <c r="CT90" s="39">
        <f t="shared" ca="1" si="59"/>
        <v>3.0660710399999996E-2</v>
      </c>
      <c r="CU90" s="39">
        <f t="shared" ca="1" si="59"/>
        <v>4.5991065599999992E-2</v>
      </c>
      <c r="CV90" s="39">
        <f t="shared" ca="1" si="59"/>
        <v>7.6651775999999991E-2</v>
      </c>
      <c r="CW90" s="39">
        <f t="shared" ca="1" si="59"/>
        <v>0.15330355199999998</v>
      </c>
      <c r="CX90" s="39">
        <f t="shared" ca="1" si="59"/>
        <v>0.30660710399999996</v>
      </c>
      <c r="CY90" s="39">
        <f t="shared" ca="1" si="59"/>
        <v>0.61321420799999993</v>
      </c>
      <c r="CZ90" s="39">
        <f t="shared" ca="1" si="59"/>
        <v>1.2264284159999999</v>
      </c>
      <c r="DA90" s="39">
        <f t="shared" ca="1" si="59"/>
        <v>0</v>
      </c>
      <c r="DB90" s="39">
        <f t="shared" ca="1" si="59"/>
        <v>0</v>
      </c>
    </row>
    <row r="91" spans="19:106" x14ac:dyDescent="0.15">
      <c r="S91" s="39">
        <v>88</v>
      </c>
      <c r="T91" s="40">
        <f>引用信息!W110</f>
        <v>407.14948855460028</v>
      </c>
      <c r="U91" s="40">
        <f>引用信息!X110</f>
        <v>28.966047265399769</v>
      </c>
      <c r="V91" s="40">
        <f>引用信息!Y110</f>
        <v>11.562666666666667</v>
      </c>
      <c r="W91" s="40">
        <f>引用信息!Z110</f>
        <v>3.0948145800000009</v>
      </c>
      <c r="X91" s="40">
        <f>引用信息!AA110</f>
        <v>0.89364959999999993</v>
      </c>
      <c r="Y91" s="37">
        <f>IF(INT(求节点($J$4:$J$12,$I$4:$I$12,节奏总纲!AD91))&gt;$I$12,$I$12,INT(求节点($J$4:$J$12,$I$4:$I$12,节奏总纲!AD91)))</f>
        <v>6</v>
      </c>
      <c r="Z91" s="37">
        <f>IF(INT(求节点($J$4:$J$12,$I$4:$I$12,节奏总纲!AE91))&gt;$I$12,$I$12,INT(求节点($J$4:$J$12,$I$4:$I$12,节奏总纲!AE91)))</f>
        <v>7</v>
      </c>
      <c r="AA91" s="37">
        <f>IF(INT(求节点($J$4:$J$12,$I$4:$I$12,节奏总纲!AF91))&gt;$I$12,$I$12,INT(求节点($J$4:$J$12,$I$4:$I$12,节奏总纲!AF91)))</f>
        <v>7</v>
      </c>
      <c r="AB91" s="37">
        <f>IF(INT(求节点($J$4:$J$12,$I$4:$I$12,节奏总纲!AG91))&gt;$I$12,$I$12,INT(求节点($J$4:$J$12,$I$4:$I$12,节奏总纲!AG91)))</f>
        <v>8</v>
      </c>
      <c r="AC91" s="37">
        <f>IF(INT(求节点($J$4:$J$12,$I$4:$I$12,节奏总纲!AH91))&gt;$I$12,$I$12,INT(求节点($J$4:$J$12,$I$4:$I$12,节奏总纲!AH91)))</f>
        <v>8</v>
      </c>
      <c r="AD91" s="57">
        <f>('[2]功能-行军令'!F$7+'[2]功能-行军令'!F$14+24*60/'[2]功能-行军令'!$F$18)*'[2]功能-行军令'!$AJ$8/$J$30</f>
        <v>9.2000000000000011</v>
      </c>
      <c r="AE91" s="57">
        <f>('[2]功能-行军令'!G$7+'[2]功能-行军令'!G$14+24*60/'[2]功能-行军令'!$F$18)*'[2]功能-行军令'!$AJ$8/$J$30</f>
        <v>13.4</v>
      </c>
      <c r="AF91" s="57">
        <f>('[2]功能-行军令'!H$7+'[2]功能-行军令'!H$14+24*60/'[2]功能-行军令'!$F$18)*'[2]功能-行军令'!$AJ$8/$J$30</f>
        <v>18.2</v>
      </c>
      <c r="AG91" s="57">
        <f>('[2]功能-行军令'!I$7+'[2]功能-行军令'!I$14+24*60/'[2]功能-行军令'!$F$18)*'[2]功能-行军令'!$AJ$8/$J$30</f>
        <v>20.6</v>
      </c>
      <c r="AH91" s="57">
        <f>('[2]功能-行军令'!J$7+'[2]功能-行军令'!J$14+24*60/'[2]功能-行军令'!$F$18)*'[2]功能-行军令'!$AJ$8/$J$30</f>
        <v>20.6</v>
      </c>
      <c r="AL91" s="39">
        <v>88</v>
      </c>
      <c r="AM91" s="28">
        <f t="shared" ca="1" si="54"/>
        <v>10.430549482995291</v>
      </c>
      <c r="AN91" s="28">
        <f t="shared" ca="1" si="54"/>
        <v>17.240798248163905</v>
      </c>
      <c r="AO91" s="28">
        <f t="shared" ca="1" si="54"/>
        <v>33.914306555663075</v>
      </c>
      <c r="AP91" s="28">
        <f t="shared" ca="1" si="54"/>
        <v>67.76014447623615</v>
      </c>
      <c r="AQ91" s="28">
        <f t="shared" ca="1" si="54"/>
        <v>135.5202889524723</v>
      </c>
      <c r="AR91" s="28">
        <f t="shared" ca="1" si="54"/>
        <v>271.0405779049446</v>
      </c>
      <c r="AS91" s="28">
        <f t="shared" ca="1" si="54"/>
        <v>42.64444984957936</v>
      </c>
      <c r="AT91" s="28">
        <f t="shared" ca="1" si="54"/>
        <v>5.4774908072000015</v>
      </c>
      <c r="AU91" s="28">
        <f t="shared" ca="1" si="54"/>
        <v>0</v>
      </c>
      <c r="AV91" s="28">
        <f t="shared" ca="1" si="54"/>
        <v>0</v>
      </c>
      <c r="AW91" s="28"/>
      <c r="AX91" s="28">
        <f t="shared" ca="1" si="48"/>
        <v>584.02860627725465</v>
      </c>
      <c r="AY91" s="28"/>
      <c r="BA91" s="28"/>
      <c r="BB91" s="28"/>
      <c r="BC91" s="28"/>
      <c r="BD91" s="39">
        <v>88</v>
      </c>
      <c r="BE91" s="39">
        <f t="shared" ca="1" si="55"/>
        <v>9.3644382367558077</v>
      </c>
      <c r="BF91" s="39">
        <f t="shared" ca="1" si="55"/>
        <v>15.607397061259681</v>
      </c>
      <c r="BG91" s="39">
        <f t="shared" ca="1" si="55"/>
        <v>31.214794122519361</v>
      </c>
      <c r="BH91" s="39">
        <f t="shared" ca="1" si="55"/>
        <v>62.429588245038723</v>
      </c>
      <c r="BI91" s="39">
        <f t="shared" ca="1" si="55"/>
        <v>124.85917649007745</v>
      </c>
      <c r="BJ91" s="39">
        <f t="shared" ca="1" si="55"/>
        <v>249.71835298015489</v>
      </c>
      <c r="BK91" s="39">
        <f t="shared" ca="1" si="55"/>
        <v>0</v>
      </c>
      <c r="BL91" s="39">
        <f t="shared" ca="1" si="55"/>
        <v>0</v>
      </c>
      <c r="BM91" s="39">
        <f t="shared" ca="1" si="55"/>
        <v>0</v>
      </c>
      <c r="BN91" s="39">
        <f t="shared" ca="1" si="55"/>
        <v>0</v>
      </c>
      <c r="BO91" s="39">
        <f t="shared" ca="1" si="56"/>
        <v>0.64690838892726155</v>
      </c>
      <c r="BP91" s="39">
        <f t="shared" ca="1" si="56"/>
        <v>0.97036258339089221</v>
      </c>
      <c r="BQ91" s="39">
        <f t="shared" ca="1" si="56"/>
        <v>1.6172709723181538</v>
      </c>
      <c r="BR91" s="39">
        <f t="shared" ca="1" si="56"/>
        <v>3.2345419446363075</v>
      </c>
      <c r="BS91" s="39">
        <f t="shared" ca="1" si="56"/>
        <v>6.469083889272615</v>
      </c>
      <c r="BT91" s="39">
        <f t="shared" ca="1" si="56"/>
        <v>12.93816777854523</v>
      </c>
      <c r="BU91" s="39">
        <f t="shared" ca="1" si="56"/>
        <v>25.87633555709046</v>
      </c>
      <c r="BV91" s="39">
        <f t="shared" ca="1" si="56"/>
        <v>0</v>
      </c>
      <c r="BW91" s="39">
        <f t="shared" ca="1" si="56"/>
        <v>0</v>
      </c>
      <c r="BX91" s="39">
        <f t="shared" ca="1" si="56"/>
        <v>0</v>
      </c>
      <c r="BY91" s="39">
        <f t="shared" ca="1" si="57"/>
        <v>0.35073422222222222</v>
      </c>
      <c r="BZ91" s="39">
        <f t="shared" ca="1" si="57"/>
        <v>0.5261013333333332</v>
      </c>
      <c r="CA91" s="39">
        <f t="shared" ca="1" si="57"/>
        <v>0.87683555555555559</v>
      </c>
      <c r="CB91" s="39">
        <f t="shared" ca="1" si="57"/>
        <v>1.7536711111111112</v>
      </c>
      <c r="CC91" s="39">
        <f t="shared" ca="1" si="57"/>
        <v>3.5073422222222224</v>
      </c>
      <c r="CD91" s="39">
        <f t="shared" ca="1" si="57"/>
        <v>7.0146844444444447</v>
      </c>
      <c r="CE91" s="39">
        <f t="shared" ca="1" si="57"/>
        <v>14.029368888888889</v>
      </c>
      <c r="CF91" s="39">
        <f t="shared" ca="1" si="57"/>
        <v>0</v>
      </c>
      <c r="CG91" s="39">
        <f t="shared" ca="1" si="57"/>
        <v>0</v>
      </c>
      <c r="CH91" s="39">
        <f t="shared" ca="1" si="57"/>
        <v>0</v>
      </c>
      <c r="CI91" s="39">
        <f t="shared" ca="1" si="58"/>
        <v>5.3127650290000022E-2</v>
      </c>
      <c r="CJ91" s="39">
        <f t="shared" ca="1" si="58"/>
        <v>0.10625530058000004</v>
      </c>
      <c r="CK91" s="39">
        <f t="shared" ca="1" si="58"/>
        <v>0.15938295087000004</v>
      </c>
      <c r="CL91" s="39">
        <f t="shared" ca="1" si="58"/>
        <v>0.26563825145000008</v>
      </c>
      <c r="CM91" s="39">
        <f t="shared" ca="1" si="58"/>
        <v>0.53127650290000017</v>
      </c>
      <c r="CN91" s="39">
        <f t="shared" ca="1" si="58"/>
        <v>1.0625530058000003</v>
      </c>
      <c r="CO91" s="39">
        <f t="shared" ca="1" si="58"/>
        <v>2.1251060116000007</v>
      </c>
      <c r="CP91" s="39">
        <f t="shared" ca="1" si="58"/>
        <v>4.2502120232000014</v>
      </c>
      <c r="CQ91" s="39">
        <f t="shared" ca="1" si="58"/>
        <v>0</v>
      </c>
      <c r="CR91" s="39">
        <f t="shared" ca="1" si="58"/>
        <v>0</v>
      </c>
      <c r="CS91" s="39">
        <f t="shared" ca="1" si="59"/>
        <v>1.53409848E-2</v>
      </c>
      <c r="CT91" s="39">
        <f t="shared" ca="1" si="59"/>
        <v>3.0681969600000001E-2</v>
      </c>
      <c r="CU91" s="39">
        <f t="shared" ca="1" si="59"/>
        <v>4.6022954399999989E-2</v>
      </c>
      <c r="CV91" s="39">
        <f t="shared" ca="1" si="59"/>
        <v>7.6704923999999994E-2</v>
      </c>
      <c r="CW91" s="39">
        <f t="shared" ca="1" si="59"/>
        <v>0.15340984799999999</v>
      </c>
      <c r="CX91" s="39">
        <f t="shared" ca="1" si="59"/>
        <v>0.30681969599999998</v>
      </c>
      <c r="CY91" s="39">
        <f t="shared" ca="1" si="59"/>
        <v>0.61363939199999995</v>
      </c>
      <c r="CZ91" s="39">
        <f t="shared" ca="1" si="59"/>
        <v>1.2272787839999999</v>
      </c>
      <c r="DA91" s="39">
        <f t="shared" ca="1" si="59"/>
        <v>0</v>
      </c>
      <c r="DB91" s="39">
        <f t="shared" ca="1" si="59"/>
        <v>0</v>
      </c>
    </row>
    <row r="92" spans="19:106" x14ac:dyDescent="0.15">
      <c r="S92" s="39">
        <v>89</v>
      </c>
      <c r="T92" s="40">
        <f>引用信息!W111</f>
        <v>405.6396370374361</v>
      </c>
      <c r="U92" s="40">
        <f>引用信息!X111</f>
        <v>28.855540962563904</v>
      </c>
      <c r="V92" s="40">
        <f>引用信息!Y111</f>
        <v>11.520000000000001</v>
      </c>
      <c r="W92" s="40">
        <f>引用信息!Z111</f>
        <v>3.0905820000000008</v>
      </c>
      <c r="X92" s="40">
        <f>引用信息!AA111</f>
        <v>0.89423999999999992</v>
      </c>
      <c r="Y92" s="37">
        <f>IF(INT(求节点($J$4:$J$12,$I$4:$I$12,节奏总纲!AD92))&gt;$I$12,$I$12,INT(求节点($J$4:$J$12,$I$4:$I$12,节奏总纲!AD92)))</f>
        <v>6</v>
      </c>
      <c r="Z92" s="37">
        <f>IF(INT(求节点($J$4:$J$12,$I$4:$I$12,节奏总纲!AE92))&gt;$I$12,$I$12,INT(求节点($J$4:$J$12,$I$4:$I$12,节奏总纲!AE92)))</f>
        <v>7</v>
      </c>
      <c r="AA92" s="37">
        <f>IF(INT(求节点($J$4:$J$12,$I$4:$I$12,节奏总纲!AF92))&gt;$I$12,$I$12,INT(求节点($J$4:$J$12,$I$4:$I$12,节奏总纲!AF92)))</f>
        <v>7</v>
      </c>
      <c r="AB92" s="37">
        <f>IF(INT(求节点($J$4:$J$12,$I$4:$I$12,节奏总纲!AG92))&gt;$I$12,$I$12,INT(求节点($J$4:$J$12,$I$4:$I$12,节奏总纲!AG92)))</f>
        <v>8</v>
      </c>
      <c r="AC92" s="37">
        <f>IF(INT(求节点($J$4:$J$12,$I$4:$I$12,节奏总纲!AH92))&gt;$I$12,$I$12,INT(求节点($J$4:$J$12,$I$4:$I$12,节奏总纲!AH92)))</f>
        <v>8</v>
      </c>
      <c r="AD92" s="57">
        <f>('[2]功能-行军令'!F$7+'[2]功能-行军令'!F$14+24*60/'[2]功能-行军令'!$F$18)*'[2]功能-行军令'!$AJ$8/$J$30</f>
        <v>9.2000000000000011</v>
      </c>
      <c r="AE92" s="57">
        <f>('[2]功能-行军令'!G$7+'[2]功能-行军令'!G$14+24*60/'[2]功能-行军令'!$F$18)*'[2]功能-行军令'!$AJ$8/$J$30</f>
        <v>13.4</v>
      </c>
      <c r="AF92" s="57">
        <f>('[2]功能-行军令'!H$7+'[2]功能-行军令'!H$14+24*60/'[2]功能-行军令'!$F$18)*'[2]功能-行军令'!$AJ$8/$J$30</f>
        <v>18.2</v>
      </c>
      <c r="AG92" s="57">
        <f>('[2]功能-行军令'!I$7+'[2]功能-行军令'!I$14+24*60/'[2]功能-行军令'!$F$18)*'[2]功能-行军令'!$AJ$8/$J$30</f>
        <v>20.6</v>
      </c>
      <c r="AH92" s="57">
        <f>('[2]功能-行军令'!J$7+'[2]功能-行军令'!J$14+24*60/'[2]功能-行军令'!$F$18)*'[2]功能-行军令'!$AJ$8/$J$30</f>
        <v>20.6</v>
      </c>
      <c r="AL92" s="39">
        <v>89</v>
      </c>
      <c r="AM92" s="28">
        <f t="shared" ca="1" si="54"/>
        <v>10.391998177691624</v>
      </c>
      <c r="AN92" s="28">
        <f t="shared" ca="1" si="54"/>
        <v>17.177152264014275</v>
      </c>
      <c r="AO92" s="28">
        <f t="shared" ca="1" si="54"/>
        <v>33.788958209613263</v>
      </c>
      <c r="AP92" s="28">
        <f t="shared" ca="1" si="54"/>
        <v>67.50951030822651</v>
      </c>
      <c r="AQ92" s="28">
        <f t="shared" ca="1" si="54"/>
        <v>135.01902061645302</v>
      </c>
      <c r="AR92" s="28">
        <f t="shared" ca="1" si="54"/>
        <v>270.03804123290604</v>
      </c>
      <c r="AS92" s="28">
        <f t="shared" ca="1" si="54"/>
        <v>42.491461033223757</v>
      </c>
      <c r="AT92" s="28">
        <f t="shared" ca="1" si="54"/>
        <v>5.472488880000002</v>
      </c>
      <c r="AU92" s="28">
        <f t="shared" ca="1" si="54"/>
        <v>0</v>
      </c>
      <c r="AV92" s="28">
        <f t="shared" ca="1" si="54"/>
        <v>0</v>
      </c>
      <c r="AW92" s="28"/>
      <c r="AX92" s="28">
        <f t="shared" ca="1" si="48"/>
        <v>581.88863072212848</v>
      </c>
      <c r="AY92" s="28"/>
      <c r="BA92" s="28"/>
      <c r="BB92" s="28"/>
      <c r="BC92" s="28"/>
      <c r="BD92" s="39">
        <v>89</v>
      </c>
      <c r="BE92" s="39">
        <f t="shared" ca="1" si="55"/>
        <v>9.3297116518610306</v>
      </c>
      <c r="BF92" s="39">
        <f t="shared" ca="1" si="55"/>
        <v>15.549519419768385</v>
      </c>
      <c r="BG92" s="39">
        <f t="shared" ca="1" si="55"/>
        <v>31.099038839536771</v>
      </c>
      <c r="BH92" s="39">
        <f t="shared" ca="1" si="55"/>
        <v>62.198077679073542</v>
      </c>
      <c r="BI92" s="39">
        <f t="shared" ca="1" si="55"/>
        <v>124.39615535814708</v>
      </c>
      <c r="BJ92" s="39">
        <f t="shared" ca="1" si="55"/>
        <v>248.79231071629417</v>
      </c>
      <c r="BK92" s="39">
        <f t="shared" ca="1" si="55"/>
        <v>0</v>
      </c>
      <c r="BL92" s="39">
        <f t="shared" ca="1" si="55"/>
        <v>0</v>
      </c>
      <c r="BM92" s="39">
        <f t="shared" ca="1" si="55"/>
        <v>0</v>
      </c>
      <c r="BN92" s="39">
        <f t="shared" ca="1" si="55"/>
        <v>0</v>
      </c>
      <c r="BO92" s="39">
        <f t="shared" ca="1" si="56"/>
        <v>0.64444041483059389</v>
      </c>
      <c r="BP92" s="39">
        <f t="shared" ca="1" si="56"/>
        <v>0.96666062224589089</v>
      </c>
      <c r="BQ92" s="39">
        <f t="shared" ca="1" si="56"/>
        <v>1.6111010370764847</v>
      </c>
      <c r="BR92" s="39">
        <f t="shared" ca="1" si="56"/>
        <v>3.2222020741529693</v>
      </c>
      <c r="BS92" s="39">
        <f t="shared" ca="1" si="56"/>
        <v>6.4444041483059387</v>
      </c>
      <c r="BT92" s="39">
        <f t="shared" ca="1" si="56"/>
        <v>12.888808296611877</v>
      </c>
      <c r="BU92" s="39">
        <f t="shared" ca="1" si="56"/>
        <v>25.777616593223755</v>
      </c>
      <c r="BV92" s="39">
        <f t="shared" ca="1" si="56"/>
        <v>0</v>
      </c>
      <c r="BW92" s="39">
        <f t="shared" ca="1" si="56"/>
        <v>0</v>
      </c>
      <c r="BX92" s="39">
        <f t="shared" ca="1" si="56"/>
        <v>0</v>
      </c>
      <c r="BY92" s="39">
        <f t="shared" ca="1" si="57"/>
        <v>0.34944000000000003</v>
      </c>
      <c r="BZ92" s="39">
        <f t="shared" ca="1" si="57"/>
        <v>0.52416000000000007</v>
      </c>
      <c r="CA92" s="39">
        <f t="shared" ca="1" si="57"/>
        <v>0.87360000000000004</v>
      </c>
      <c r="CB92" s="39">
        <f t="shared" ca="1" si="57"/>
        <v>1.7472000000000001</v>
      </c>
      <c r="CC92" s="39">
        <f t="shared" ca="1" si="57"/>
        <v>3.4944000000000002</v>
      </c>
      <c r="CD92" s="39">
        <f t="shared" ca="1" si="57"/>
        <v>6.9888000000000003</v>
      </c>
      <c r="CE92" s="39">
        <f t="shared" ca="1" si="57"/>
        <v>13.977600000000001</v>
      </c>
      <c r="CF92" s="39">
        <f t="shared" ca="1" si="57"/>
        <v>0</v>
      </c>
      <c r="CG92" s="39">
        <f t="shared" ca="1" si="57"/>
        <v>0</v>
      </c>
      <c r="CH92" s="39">
        <f t="shared" ca="1" si="57"/>
        <v>0</v>
      </c>
      <c r="CI92" s="39">
        <f t="shared" ca="1" si="58"/>
        <v>5.3054991000000017E-2</v>
      </c>
      <c r="CJ92" s="39">
        <f t="shared" ca="1" si="58"/>
        <v>0.10610998200000003</v>
      </c>
      <c r="CK92" s="39">
        <f t="shared" ca="1" si="58"/>
        <v>0.15916497300000004</v>
      </c>
      <c r="CL92" s="39">
        <f t="shared" ca="1" si="58"/>
        <v>0.26527495500000015</v>
      </c>
      <c r="CM92" s="39">
        <f t="shared" ca="1" si="58"/>
        <v>0.53054991000000029</v>
      </c>
      <c r="CN92" s="39">
        <f t="shared" ca="1" si="58"/>
        <v>1.0610998200000006</v>
      </c>
      <c r="CO92" s="39">
        <f t="shared" ca="1" si="58"/>
        <v>2.1221996400000012</v>
      </c>
      <c r="CP92" s="39">
        <f t="shared" ca="1" si="58"/>
        <v>4.2443992800000023</v>
      </c>
      <c r="CQ92" s="39">
        <f t="shared" ca="1" si="58"/>
        <v>0</v>
      </c>
      <c r="CR92" s="39">
        <f t="shared" ca="1" si="58"/>
        <v>0</v>
      </c>
      <c r="CS92" s="39">
        <f t="shared" ca="1" si="59"/>
        <v>1.5351120000000001E-2</v>
      </c>
      <c r="CT92" s="39">
        <f t="shared" ca="1" si="59"/>
        <v>3.0702240000000002E-2</v>
      </c>
      <c r="CU92" s="39">
        <f t="shared" ca="1" si="59"/>
        <v>4.6053359999999995E-2</v>
      </c>
      <c r="CV92" s="39">
        <f t="shared" ca="1" si="59"/>
        <v>7.6755600000000007E-2</v>
      </c>
      <c r="CW92" s="39">
        <f t="shared" ca="1" si="59"/>
        <v>0.15351120000000001</v>
      </c>
      <c r="CX92" s="39">
        <f t="shared" ca="1" si="59"/>
        <v>0.30702240000000003</v>
      </c>
      <c r="CY92" s="39">
        <f t="shared" ca="1" si="59"/>
        <v>0.61404480000000006</v>
      </c>
      <c r="CZ92" s="39">
        <f t="shared" ca="1" si="59"/>
        <v>1.2280896000000001</v>
      </c>
      <c r="DA92" s="39">
        <f t="shared" ca="1" si="59"/>
        <v>0</v>
      </c>
      <c r="DB92" s="39">
        <f t="shared" ca="1" si="59"/>
        <v>0</v>
      </c>
    </row>
    <row r="93" spans="19:106" x14ac:dyDescent="0.15">
      <c r="S93" s="39">
        <v>90</v>
      </c>
      <c r="T93" s="40">
        <f>引用信息!W112</f>
        <v>402.63489898530696</v>
      </c>
      <c r="U93" s="40">
        <f>引用信息!X112</f>
        <v>28.641796214693063</v>
      </c>
      <c r="V93" s="40">
        <f>引用信息!Y112</f>
        <v>11.434666666666669</v>
      </c>
      <c r="W93" s="40">
        <f>引用信息!Z112</f>
        <v>3.0676888000000009</v>
      </c>
      <c r="X93" s="40">
        <f>引用信息!AA112</f>
        <v>0.88761599999999996</v>
      </c>
      <c r="Y93" s="37">
        <f>IF(INT(求节点($J$4:$J$12,$I$4:$I$12,节奏总纲!AD93))&gt;$I$12,$I$12,INT(求节点($J$4:$J$12,$I$4:$I$12,节奏总纲!AD93)))</f>
        <v>7</v>
      </c>
      <c r="Z93" s="37">
        <f>IF(INT(求节点($J$4:$J$12,$I$4:$I$12,节奏总纲!AE93))&gt;$I$12,$I$12,INT(求节点($J$4:$J$12,$I$4:$I$12,节奏总纲!AE93)))</f>
        <v>7</v>
      </c>
      <c r="AA93" s="37">
        <f>IF(INT(求节点($J$4:$J$12,$I$4:$I$12,节奏总纲!AF93))&gt;$I$12,$I$12,INT(求节点($J$4:$J$12,$I$4:$I$12,节奏总纲!AF93)))</f>
        <v>7</v>
      </c>
      <c r="AB93" s="37">
        <f>IF(INT(求节点($J$4:$J$12,$I$4:$I$12,节奏总纲!AG93))&gt;$I$12,$I$12,INT(求节点($J$4:$J$12,$I$4:$I$12,节奏总纲!AG93)))</f>
        <v>8</v>
      </c>
      <c r="AC93" s="37">
        <f>IF(INT(求节点($J$4:$J$12,$I$4:$I$12,节奏总纲!AH93))&gt;$I$12,$I$12,INT(求节点($J$4:$J$12,$I$4:$I$12,节奏总纲!AH93)))</f>
        <v>9</v>
      </c>
      <c r="AD93" s="57">
        <f>('[2]功能-行军令'!F$7+'[2]功能-行军令'!F$14+24*60/'[2]功能-行军令'!$F$18)*'[2]功能-行军令'!$AJ$8/$J$30</f>
        <v>9.2000000000000011</v>
      </c>
      <c r="AE93" s="57">
        <f>('[2]功能-行军令'!G$7+'[2]功能-行军令'!G$14+24*60/'[2]功能-行军令'!$F$18)*'[2]功能-行军令'!$AJ$8/$J$30</f>
        <v>13.4</v>
      </c>
      <c r="AF93" s="57">
        <f>('[2]功能-行军令'!H$7+'[2]功能-行军令'!H$14+24*60/'[2]功能-行军令'!$F$18)*'[2]功能-行军令'!$AJ$8/$J$30</f>
        <v>18.2</v>
      </c>
      <c r="AG93" s="57">
        <f>('[2]功能-行军令'!I$7+'[2]功能-行军令'!I$14+24*60/'[2]功能-行军令'!$F$18)*'[2]功能-行军令'!$AJ$8/$J$30</f>
        <v>20.6</v>
      </c>
      <c r="AH93" s="57">
        <f>('[2]功能-行军令'!J$7+'[2]功能-行军令'!J$14+24*60/'[2]功能-行军令'!$F$18)*'[2]功能-行军令'!$AJ$8/$J$30</f>
        <v>20.6</v>
      </c>
      <c r="AL93" s="39">
        <v>90</v>
      </c>
      <c r="AM93" s="28">
        <f t="shared" ca="1" si="54"/>
        <v>7.2281528545250744</v>
      </c>
      <c r="AN93" s="28">
        <f t="shared" ca="1" si="54"/>
        <v>10.860941573320945</v>
      </c>
      <c r="AO93" s="28">
        <f t="shared" ca="1" si="54"/>
        <v>18.089094427846021</v>
      </c>
      <c r="AP93" s="28">
        <f t="shared" ca="1" si="54"/>
        <v>36.110289456625374</v>
      </c>
      <c r="AQ93" s="28">
        <f t="shared" ca="1" si="54"/>
        <v>72.205341505250743</v>
      </c>
      <c r="AR93" s="28">
        <f t="shared" ca="1" si="54"/>
        <v>144.41068301050149</v>
      </c>
      <c r="AS93" s="28">
        <f t="shared" ca="1" si="54"/>
        <v>288.82136602100297</v>
      </c>
      <c r="AT93" s="28">
        <f t="shared" ca="1" si="54"/>
        <v>4.8224556053333352</v>
      </c>
      <c r="AU93" s="28">
        <f t="shared" ca="1" si="54"/>
        <v>1.21899264</v>
      </c>
      <c r="AV93" s="28">
        <f t="shared" ca="1" si="54"/>
        <v>0</v>
      </c>
      <c r="AW93" s="28"/>
      <c r="AX93" s="28">
        <f t="shared" ca="1" si="48"/>
        <v>583.76731709440594</v>
      </c>
      <c r="AY93" s="28"/>
      <c r="BA93" s="28"/>
      <c r="BB93" s="28"/>
      <c r="BC93" s="28"/>
      <c r="BD93" s="39">
        <v>90</v>
      </c>
      <c r="BE93" s="39">
        <f t="shared" ca="1" si="55"/>
        <v>6.1737351177747071</v>
      </c>
      <c r="BF93" s="39">
        <f t="shared" ca="1" si="55"/>
        <v>9.2606026766620602</v>
      </c>
      <c r="BG93" s="39">
        <f t="shared" ca="1" si="55"/>
        <v>15.43433779443677</v>
      </c>
      <c r="BH93" s="39">
        <f t="shared" ca="1" si="55"/>
        <v>30.86867558887354</v>
      </c>
      <c r="BI93" s="39">
        <f t="shared" ca="1" si="55"/>
        <v>61.73735117774708</v>
      </c>
      <c r="BJ93" s="39">
        <f t="shared" ca="1" si="55"/>
        <v>123.47470235549416</v>
      </c>
      <c r="BK93" s="39">
        <f t="shared" ca="1" si="55"/>
        <v>246.94940471098832</v>
      </c>
      <c r="BL93" s="39">
        <f t="shared" ca="1" si="55"/>
        <v>0</v>
      </c>
      <c r="BM93" s="39">
        <f t="shared" ca="1" si="55"/>
        <v>0</v>
      </c>
      <c r="BN93" s="39">
        <f t="shared" ca="1" si="55"/>
        <v>0</v>
      </c>
      <c r="BO93" s="39">
        <f t="shared" ca="1" si="56"/>
        <v>0.63966678212814509</v>
      </c>
      <c r="BP93" s="39">
        <f t="shared" ca="1" si="56"/>
        <v>0.95950017319221759</v>
      </c>
      <c r="BQ93" s="39">
        <f t="shared" ca="1" si="56"/>
        <v>1.5991669553203627</v>
      </c>
      <c r="BR93" s="39">
        <f t="shared" ca="1" si="56"/>
        <v>3.1983339106407254</v>
      </c>
      <c r="BS93" s="39">
        <f t="shared" ca="1" si="56"/>
        <v>6.3966678212814507</v>
      </c>
      <c r="BT93" s="39">
        <f t="shared" ca="1" si="56"/>
        <v>12.793335642562901</v>
      </c>
      <c r="BU93" s="39">
        <f t="shared" ca="1" si="56"/>
        <v>25.586671285125803</v>
      </c>
      <c r="BV93" s="39">
        <f t="shared" ca="1" si="56"/>
        <v>0</v>
      </c>
      <c r="BW93" s="39">
        <f t="shared" ca="1" si="56"/>
        <v>0</v>
      </c>
      <c r="BX93" s="39">
        <f t="shared" ca="1" si="56"/>
        <v>0</v>
      </c>
      <c r="BY93" s="39">
        <f t="shared" ca="1" si="57"/>
        <v>0.34685155555555564</v>
      </c>
      <c r="BZ93" s="39">
        <f t="shared" ca="1" si="57"/>
        <v>0.52027733333333337</v>
      </c>
      <c r="CA93" s="39">
        <f t="shared" ca="1" si="57"/>
        <v>0.86712888888888895</v>
      </c>
      <c r="CB93" s="39">
        <f t="shared" ca="1" si="57"/>
        <v>1.7342577777777779</v>
      </c>
      <c r="CC93" s="39">
        <f t="shared" ca="1" si="57"/>
        <v>3.4685155555555558</v>
      </c>
      <c r="CD93" s="39">
        <f t="shared" ca="1" si="57"/>
        <v>6.9370311111111116</v>
      </c>
      <c r="CE93" s="39">
        <f t="shared" ca="1" si="57"/>
        <v>13.874062222222223</v>
      </c>
      <c r="CF93" s="39">
        <f t="shared" ca="1" si="57"/>
        <v>0</v>
      </c>
      <c r="CG93" s="39">
        <f t="shared" ca="1" si="57"/>
        <v>0</v>
      </c>
      <c r="CH93" s="39">
        <f t="shared" ca="1" si="57"/>
        <v>0</v>
      </c>
      <c r="CI93" s="39">
        <f t="shared" ca="1" si="58"/>
        <v>5.2661991066666691E-2</v>
      </c>
      <c r="CJ93" s="39">
        <f t="shared" ca="1" si="58"/>
        <v>0.10532398213333338</v>
      </c>
      <c r="CK93" s="39">
        <f t="shared" ca="1" si="58"/>
        <v>0.15798597320000005</v>
      </c>
      <c r="CL93" s="39">
        <f t="shared" ca="1" si="58"/>
        <v>0.26330995533333346</v>
      </c>
      <c r="CM93" s="39">
        <f t="shared" ca="1" si="58"/>
        <v>0.52661991066666691</v>
      </c>
      <c r="CN93" s="39">
        <f t="shared" ca="1" si="58"/>
        <v>1.0532398213333338</v>
      </c>
      <c r="CO93" s="39">
        <f t="shared" ca="1" si="58"/>
        <v>2.1064796426666677</v>
      </c>
      <c r="CP93" s="39">
        <f t="shared" ca="1" si="58"/>
        <v>4.2129592853333353</v>
      </c>
      <c r="CQ93" s="39">
        <f t="shared" ca="1" si="58"/>
        <v>0</v>
      </c>
      <c r="CR93" s="39">
        <f t="shared" ca="1" si="58"/>
        <v>0</v>
      </c>
      <c r="CS93" s="39">
        <f t="shared" ca="1" si="59"/>
        <v>1.5237408000000001E-2</v>
      </c>
      <c r="CT93" s="39">
        <f t="shared" ca="1" si="59"/>
        <v>1.5237408000000001E-2</v>
      </c>
      <c r="CU93" s="39">
        <f t="shared" ca="1" si="59"/>
        <v>3.0474816000000002E-2</v>
      </c>
      <c r="CV93" s="39">
        <f t="shared" ca="1" si="59"/>
        <v>4.5712224000000003E-2</v>
      </c>
      <c r="CW93" s="39">
        <f t="shared" ca="1" si="59"/>
        <v>7.6187039999999998E-2</v>
      </c>
      <c r="CX93" s="39">
        <f t="shared" ca="1" si="59"/>
        <v>0.15237408</v>
      </c>
      <c r="CY93" s="39">
        <f t="shared" ca="1" si="59"/>
        <v>0.30474815999999999</v>
      </c>
      <c r="CZ93" s="39">
        <f t="shared" ca="1" si="59"/>
        <v>0.60949631999999998</v>
      </c>
      <c r="DA93" s="39">
        <f t="shared" ca="1" si="59"/>
        <v>1.21899264</v>
      </c>
      <c r="DB93" s="39">
        <f t="shared" ca="1" si="59"/>
        <v>0</v>
      </c>
    </row>
    <row r="94" spans="19:106" x14ac:dyDescent="0.15">
      <c r="S94" s="39">
        <v>91</v>
      </c>
      <c r="T94" s="40">
        <f>引用信息!W113</f>
        <v>399.63016093317776</v>
      </c>
      <c r="U94" s="40">
        <f>引用信息!X113</f>
        <v>28.428051466822218</v>
      </c>
      <c r="V94" s="40">
        <f>引用信息!Y113</f>
        <v>11.349333333333334</v>
      </c>
      <c r="W94" s="40">
        <f>引用信息!Z113</f>
        <v>3.0447956000000009</v>
      </c>
      <c r="X94" s="40">
        <f>引用信息!AA113</f>
        <v>0.88099199999999989</v>
      </c>
      <c r="Y94" s="37">
        <f>IF(INT(求节点($J$4:$J$12,$I$4:$I$12,节奏总纲!AD94))&gt;$I$12,$I$12,INT(求节点($J$4:$J$12,$I$4:$I$12,节奏总纲!AD94)))</f>
        <v>7</v>
      </c>
      <c r="Z94" s="37">
        <f>IF(INT(求节点($J$4:$J$12,$I$4:$I$12,节奏总纲!AE94))&gt;$I$12,$I$12,INT(求节点($J$4:$J$12,$I$4:$I$12,节奏总纲!AE94)))</f>
        <v>7</v>
      </c>
      <c r="AA94" s="37">
        <f>IF(INT(求节点($J$4:$J$12,$I$4:$I$12,节奏总纲!AF94))&gt;$I$12,$I$12,INT(求节点($J$4:$J$12,$I$4:$I$12,节奏总纲!AF94)))</f>
        <v>7</v>
      </c>
      <c r="AB94" s="37">
        <f>IF(INT(求节点($J$4:$J$12,$I$4:$I$12,节奏总纲!AG94))&gt;$I$12,$I$12,INT(求节点($J$4:$J$12,$I$4:$I$12,节奏总纲!AG94)))</f>
        <v>8</v>
      </c>
      <c r="AC94" s="37">
        <f>IF(INT(求节点($J$4:$J$12,$I$4:$I$12,节奏总纲!AH94))&gt;$I$12,$I$12,INT(求节点($J$4:$J$12,$I$4:$I$12,节奏总纲!AH94)))</f>
        <v>9</v>
      </c>
      <c r="AD94" s="57">
        <f>('[2]功能-行军令'!F$7+'[2]功能-行军令'!F$14+24*60/'[2]功能-行军令'!$F$18)*'[2]功能-行军令'!$AJ$8/$J$30</f>
        <v>9.2000000000000011</v>
      </c>
      <c r="AE94" s="57">
        <f>('[2]功能-行军令'!G$7+'[2]功能-行军令'!G$14+24*60/'[2]功能-行军令'!$F$18)*'[2]功能-行军令'!$AJ$8/$J$30</f>
        <v>13.4</v>
      </c>
      <c r="AF94" s="57">
        <f>('[2]功能-行军令'!H$7+'[2]功能-行军令'!H$14+24*60/'[2]功能-行军令'!$F$18)*'[2]功能-行军令'!$AJ$8/$J$30</f>
        <v>18.2</v>
      </c>
      <c r="AG94" s="57">
        <f>('[2]功能-行军令'!I$7+'[2]功能-行军令'!I$14+24*60/'[2]功能-行军令'!$F$18)*'[2]功能-行军令'!$AJ$8/$J$30</f>
        <v>20.6</v>
      </c>
      <c r="AH94" s="57">
        <f>('[2]功能-行军令'!J$7+'[2]功能-行军令'!J$14+24*60/'[2]功能-行军令'!$F$18)*'[2]功能-行军令'!$AJ$8/$J$30</f>
        <v>20.6</v>
      </c>
      <c r="AL94" s="39">
        <v>91</v>
      </c>
      <c r="AM94" s="28">
        <f t="shared" ca="1" si="54"/>
        <v>7.1742114153122012</v>
      </c>
      <c r="AN94" s="28">
        <f t="shared" ca="1" si="54"/>
        <v>10.779889770534968</v>
      </c>
      <c r="AO94" s="28">
        <f t="shared" ca="1" si="54"/>
        <v>17.954101185847165</v>
      </c>
      <c r="AP94" s="28">
        <f t="shared" ca="1" si="54"/>
        <v>35.840809684561002</v>
      </c>
      <c r="AQ94" s="28">
        <f t="shared" ca="1" si="54"/>
        <v>71.666495673122</v>
      </c>
      <c r="AR94" s="28">
        <f t="shared" ca="1" si="54"/>
        <v>143.332991346244</v>
      </c>
      <c r="AS94" s="28">
        <f t="shared" ca="1" si="54"/>
        <v>286.665982692488</v>
      </c>
      <c r="AT94" s="28">
        <f t="shared" ca="1" si="54"/>
        <v>4.7864671306666686</v>
      </c>
      <c r="AU94" s="28">
        <f t="shared" ca="1" si="54"/>
        <v>1.20989568</v>
      </c>
      <c r="AV94" s="28">
        <f t="shared" ca="1" si="54"/>
        <v>0</v>
      </c>
      <c r="AW94" s="28"/>
      <c r="AX94" s="28">
        <f t="shared" ca="1" si="48"/>
        <v>579.41084457877605</v>
      </c>
      <c r="AY94" s="28"/>
      <c r="BA94" s="28"/>
      <c r="BB94" s="28"/>
      <c r="BC94" s="28"/>
      <c r="BD94" s="39">
        <v>91</v>
      </c>
      <c r="BE94" s="39">
        <f t="shared" ref="BE94:BN103" ca="1" si="60">IF(OFFSET($X$3,$S94,BE$1)&lt;BE$3,0,
OFFSET($S$3,$S94,BE$1)
*IFERROR(INDEX($K$33:$K$42,OFFSET($X$3,$S94,BE$1)-BE$3+1),0)
*OFFSET($AC$3,$S94,BE$1)
/(INDEX($D$4:$D$13,BE$3)
*INDEX($E$4:$E$13,BE$3)))</f>
        <v>6.1276624676420601</v>
      </c>
      <c r="BF94" s="39">
        <f t="shared" ca="1" si="60"/>
        <v>9.1914937014630897</v>
      </c>
      <c r="BG94" s="39">
        <f t="shared" ca="1" si="60"/>
        <v>15.319156169105149</v>
      </c>
      <c r="BH94" s="39">
        <f t="shared" ca="1" si="60"/>
        <v>30.638312338210298</v>
      </c>
      <c r="BI94" s="39">
        <f t="shared" ca="1" si="60"/>
        <v>61.276624676420596</v>
      </c>
      <c r="BJ94" s="39">
        <f t="shared" ca="1" si="60"/>
        <v>122.55324935284119</v>
      </c>
      <c r="BK94" s="39">
        <f t="shared" ca="1" si="60"/>
        <v>245.10649870568238</v>
      </c>
      <c r="BL94" s="39">
        <f t="shared" ca="1" si="60"/>
        <v>0</v>
      </c>
      <c r="BM94" s="39">
        <f t="shared" ca="1" si="60"/>
        <v>0</v>
      </c>
      <c r="BN94" s="39">
        <f t="shared" ca="1" si="60"/>
        <v>0</v>
      </c>
      <c r="BO94" s="39">
        <f t="shared" ref="BO94:BX103" ca="1" si="61">IF(OFFSET($X$3,$S94,BO$1)&lt;BO$3,0,
OFFSET($S$3,$S94,BO$1)
*IFERROR(INDEX($K$33:$K$42,OFFSET($X$3,$S94,BO$1)-BO$3+1),0)
*OFFSET($AC$3,$S94,BO$1)
/(INDEX($D$4:$D$13,BO$3)
*INDEX($E$4:$E$13,BO$3)))</f>
        <v>0.6348931494256963</v>
      </c>
      <c r="BP94" s="39">
        <f t="shared" ca="1" si="61"/>
        <v>0.95233972413854417</v>
      </c>
      <c r="BQ94" s="39">
        <f t="shared" ca="1" si="61"/>
        <v>1.5872328735642407</v>
      </c>
      <c r="BR94" s="39">
        <f t="shared" ca="1" si="61"/>
        <v>3.1744657471284814</v>
      </c>
      <c r="BS94" s="39">
        <f t="shared" ca="1" si="61"/>
        <v>6.3489314942569628</v>
      </c>
      <c r="BT94" s="39">
        <f t="shared" ca="1" si="61"/>
        <v>12.697862988513926</v>
      </c>
      <c r="BU94" s="39">
        <f t="shared" ca="1" si="61"/>
        <v>25.395725977027851</v>
      </c>
      <c r="BV94" s="39">
        <f t="shared" ca="1" si="61"/>
        <v>0</v>
      </c>
      <c r="BW94" s="39">
        <f t="shared" ca="1" si="61"/>
        <v>0</v>
      </c>
      <c r="BX94" s="39">
        <f t="shared" ca="1" si="61"/>
        <v>0</v>
      </c>
      <c r="BY94" s="39">
        <f t="shared" ref="BY94:CH103" ca="1" si="62">IF(OFFSET($X$3,$S94,BY$1)&lt;BY$3,0,
OFFSET($S$3,$S94,BY$1)
*IFERROR(INDEX($K$33:$K$42,OFFSET($X$3,$S94,BY$1)-BY$3+1),0)
*OFFSET($AC$3,$S94,BY$1)
/(INDEX($D$4:$D$13,BY$3)
*INDEX($E$4:$E$13,BY$3)))</f>
        <v>0.34426311111111113</v>
      </c>
      <c r="BZ94" s="39">
        <f t="shared" ca="1" si="62"/>
        <v>0.51639466666666667</v>
      </c>
      <c r="CA94" s="39">
        <f t="shared" ca="1" si="62"/>
        <v>0.86065777777777785</v>
      </c>
      <c r="CB94" s="39">
        <f t="shared" ca="1" si="62"/>
        <v>1.7213155555555557</v>
      </c>
      <c r="CC94" s="39">
        <f t="shared" ca="1" si="62"/>
        <v>3.4426311111111114</v>
      </c>
      <c r="CD94" s="39">
        <f t="shared" ca="1" si="62"/>
        <v>6.8852622222222228</v>
      </c>
      <c r="CE94" s="39">
        <f t="shared" ca="1" si="62"/>
        <v>13.770524444444446</v>
      </c>
      <c r="CF94" s="39">
        <f t="shared" ca="1" si="62"/>
        <v>0</v>
      </c>
      <c r="CG94" s="39">
        <f t="shared" ca="1" si="62"/>
        <v>0</v>
      </c>
      <c r="CH94" s="39">
        <f t="shared" ca="1" si="62"/>
        <v>0</v>
      </c>
      <c r="CI94" s="39">
        <f t="shared" ref="CI94:CR103" ca="1" si="63">IF(OFFSET($X$3,$S94,CI$1)&lt;CI$3,0,
OFFSET($S$3,$S94,CI$1)
*IFERROR(INDEX($K$33:$K$42,OFFSET($X$3,$S94,CI$1)-CI$3+1),0)
*OFFSET($AC$3,$S94,CI$1)
/(INDEX($D$4:$D$13,CI$3)
*INDEX($E$4:$E$13,CI$3)))</f>
        <v>5.2268991133333352E-2</v>
      </c>
      <c r="CJ94" s="39">
        <f t="shared" ca="1" si="63"/>
        <v>0.1045379822666667</v>
      </c>
      <c r="CK94" s="39">
        <f t="shared" ca="1" si="63"/>
        <v>0.15680697340000005</v>
      </c>
      <c r="CL94" s="39">
        <f t="shared" ca="1" si="63"/>
        <v>0.26134495566666677</v>
      </c>
      <c r="CM94" s="39">
        <f t="shared" ca="1" si="63"/>
        <v>0.52268991133333353</v>
      </c>
      <c r="CN94" s="39">
        <f t="shared" ca="1" si="63"/>
        <v>1.0453798226666671</v>
      </c>
      <c r="CO94" s="39">
        <f t="shared" ca="1" si="63"/>
        <v>2.0907596453333341</v>
      </c>
      <c r="CP94" s="39">
        <f t="shared" ca="1" si="63"/>
        <v>4.1815192906666683</v>
      </c>
      <c r="CQ94" s="39">
        <f t="shared" ca="1" si="63"/>
        <v>0</v>
      </c>
      <c r="CR94" s="39">
        <f t="shared" ca="1" si="63"/>
        <v>0</v>
      </c>
      <c r="CS94" s="39">
        <f t="shared" ref="CS94:DB103" ca="1" si="64">IF(OFFSET($X$3,$S94,CS$1)&lt;CS$3,0,
OFFSET($S$3,$S94,CS$1)
*IFERROR(INDEX($K$33:$K$42,OFFSET($X$3,$S94,CS$1)-CS$3+1),0)
*OFFSET($AC$3,$S94,CS$1)
/(INDEX($D$4:$D$13,CS$3)
*INDEX($E$4:$E$13,CS$3)))</f>
        <v>1.5123695999999999E-2</v>
      </c>
      <c r="CT94" s="39">
        <f t="shared" ca="1" si="64"/>
        <v>1.5123695999999999E-2</v>
      </c>
      <c r="CU94" s="39">
        <f t="shared" ca="1" si="64"/>
        <v>3.0247391999999998E-2</v>
      </c>
      <c r="CV94" s="39">
        <f t="shared" ca="1" si="64"/>
        <v>4.5371087999999997E-2</v>
      </c>
      <c r="CW94" s="39">
        <f t="shared" ca="1" si="64"/>
        <v>7.5618480000000002E-2</v>
      </c>
      <c r="CX94" s="39">
        <f t="shared" ca="1" si="64"/>
        <v>0.15123696</v>
      </c>
      <c r="CY94" s="39">
        <f t="shared" ca="1" si="64"/>
        <v>0.30247392000000001</v>
      </c>
      <c r="CZ94" s="39">
        <f t="shared" ca="1" si="64"/>
        <v>0.60494784000000001</v>
      </c>
      <c r="DA94" s="39">
        <f t="shared" ca="1" si="64"/>
        <v>1.20989568</v>
      </c>
      <c r="DB94" s="39">
        <f t="shared" ca="1" si="64"/>
        <v>0</v>
      </c>
    </row>
    <row r="95" spans="19:106" x14ac:dyDescent="0.15">
      <c r="S95" s="39">
        <v>92</v>
      </c>
      <c r="T95" s="40">
        <f>引用信息!W114</f>
        <v>396.62542288104862</v>
      </c>
      <c r="U95" s="40">
        <f>引用信息!X114</f>
        <v>28.214306718951374</v>
      </c>
      <c r="V95" s="40">
        <f>引用信息!Y114</f>
        <v>11.264000000000001</v>
      </c>
      <c r="W95" s="40">
        <f>引用信息!Z114</f>
        <v>3.021902400000001</v>
      </c>
      <c r="X95" s="40">
        <f>引用信息!AA114</f>
        <v>0.87436799999999992</v>
      </c>
      <c r="Y95" s="37">
        <f>IF(INT(求节点($J$4:$J$12,$I$4:$I$12,节奏总纲!AD95))&gt;$I$12,$I$12,INT(求节点($J$4:$J$12,$I$4:$I$12,节奏总纲!AD95)))</f>
        <v>7</v>
      </c>
      <c r="Z95" s="37">
        <f>IF(INT(求节点($J$4:$J$12,$I$4:$I$12,节奏总纲!AE95))&gt;$I$12,$I$12,INT(求节点($J$4:$J$12,$I$4:$I$12,节奏总纲!AE95)))</f>
        <v>7</v>
      </c>
      <c r="AA95" s="37">
        <f>IF(INT(求节点($J$4:$J$12,$I$4:$I$12,节奏总纲!AF95))&gt;$I$12,$I$12,INT(求节点($J$4:$J$12,$I$4:$I$12,节奏总纲!AF95)))</f>
        <v>7</v>
      </c>
      <c r="AB95" s="37">
        <f>IF(INT(求节点($J$4:$J$12,$I$4:$I$12,节奏总纲!AG95))&gt;$I$12,$I$12,INT(求节点($J$4:$J$12,$I$4:$I$12,节奏总纲!AG95)))</f>
        <v>8</v>
      </c>
      <c r="AC95" s="37">
        <f>IF(INT(求节点($J$4:$J$12,$I$4:$I$12,节奏总纲!AH95))&gt;$I$12,$I$12,INT(求节点($J$4:$J$12,$I$4:$I$12,节奏总纲!AH95)))</f>
        <v>9</v>
      </c>
      <c r="AD95" s="57">
        <f>('[2]功能-行军令'!F$7+'[2]功能-行军令'!F$14+24*60/'[2]功能-行军令'!$F$18)*'[2]功能-行军令'!$AJ$8/$J$30</f>
        <v>9.2000000000000011</v>
      </c>
      <c r="AE95" s="57">
        <f>('[2]功能-行军令'!G$7+'[2]功能-行军令'!G$14+24*60/'[2]功能-行军令'!$F$18)*'[2]功能-行军令'!$AJ$8/$J$30</f>
        <v>13.4</v>
      </c>
      <c r="AF95" s="57">
        <f>('[2]功能-行军令'!H$7+'[2]功能-行军令'!H$14+24*60/'[2]功能-行军令'!$F$18)*'[2]功能-行军令'!$AJ$8/$J$30</f>
        <v>18.2</v>
      </c>
      <c r="AG95" s="57">
        <f>('[2]功能-行军令'!I$7+'[2]功能-行军令'!I$14+24*60/'[2]功能-行军令'!$F$18)*'[2]功能-行军令'!$AJ$8/$J$30</f>
        <v>20.6</v>
      </c>
      <c r="AH95" s="57">
        <f>('[2]功能-行军令'!J$7+'[2]功能-行军令'!J$14+24*60/'[2]功能-行军令'!$F$18)*'[2]功能-行军令'!$AJ$8/$J$30</f>
        <v>20.6</v>
      </c>
      <c r="AL95" s="39">
        <v>92</v>
      </c>
      <c r="AM95" s="28">
        <f t="shared" ca="1" si="54"/>
        <v>7.1202699760993271</v>
      </c>
      <c r="AN95" s="28">
        <f t="shared" ca="1" si="54"/>
        <v>10.698837967748991</v>
      </c>
      <c r="AO95" s="28">
        <f t="shared" ca="1" si="54"/>
        <v>17.819107943848323</v>
      </c>
      <c r="AP95" s="28">
        <f t="shared" ca="1" si="54"/>
        <v>35.571329912496644</v>
      </c>
      <c r="AQ95" s="28">
        <f t="shared" ca="1" si="54"/>
        <v>71.127649840993286</v>
      </c>
      <c r="AR95" s="28">
        <f t="shared" ca="1" si="54"/>
        <v>142.25529968198657</v>
      </c>
      <c r="AS95" s="28">
        <f t="shared" ca="1" si="54"/>
        <v>284.51059936397314</v>
      </c>
      <c r="AT95" s="28">
        <f t="shared" ca="1" si="54"/>
        <v>4.7504786560000021</v>
      </c>
      <c r="AU95" s="28">
        <f t="shared" ca="1" si="54"/>
        <v>1.2007987200000001</v>
      </c>
      <c r="AV95" s="28">
        <f t="shared" ca="1" si="54"/>
        <v>0</v>
      </c>
      <c r="AW95" s="28"/>
      <c r="AX95" s="28">
        <f t="shared" ca="1" si="48"/>
        <v>575.05437206314627</v>
      </c>
      <c r="AY95" s="28"/>
      <c r="BA95" s="28"/>
      <c r="BB95" s="28"/>
      <c r="BC95" s="28"/>
      <c r="BD95" s="39">
        <v>92</v>
      </c>
      <c r="BE95" s="39">
        <f t="shared" ca="1" si="60"/>
        <v>6.0815898175094132</v>
      </c>
      <c r="BF95" s="39">
        <f t="shared" ca="1" si="60"/>
        <v>9.1223847262641193</v>
      </c>
      <c r="BG95" s="39">
        <f t="shared" ca="1" si="60"/>
        <v>15.203974543773533</v>
      </c>
      <c r="BH95" s="39">
        <f t="shared" ca="1" si="60"/>
        <v>30.407949087547067</v>
      </c>
      <c r="BI95" s="39">
        <f t="shared" ca="1" si="60"/>
        <v>60.815898175094134</v>
      </c>
      <c r="BJ95" s="39">
        <f t="shared" ca="1" si="60"/>
        <v>121.63179635018827</v>
      </c>
      <c r="BK95" s="39">
        <f t="shared" ca="1" si="60"/>
        <v>243.26359270037653</v>
      </c>
      <c r="BL95" s="39">
        <f t="shared" ca="1" si="60"/>
        <v>0</v>
      </c>
      <c r="BM95" s="39">
        <f t="shared" ca="1" si="60"/>
        <v>0</v>
      </c>
      <c r="BN95" s="39">
        <f t="shared" ca="1" si="60"/>
        <v>0</v>
      </c>
      <c r="BO95" s="39">
        <f t="shared" ca="1" si="61"/>
        <v>0.6301195167232474</v>
      </c>
      <c r="BP95" s="39">
        <f t="shared" ca="1" si="61"/>
        <v>0.94517927508487098</v>
      </c>
      <c r="BQ95" s="39">
        <f t="shared" ca="1" si="61"/>
        <v>1.5752987918081185</v>
      </c>
      <c r="BR95" s="39">
        <f t="shared" ca="1" si="61"/>
        <v>3.150597583616237</v>
      </c>
      <c r="BS95" s="39">
        <f t="shared" ca="1" si="61"/>
        <v>6.301195167232474</v>
      </c>
      <c r="BT95" s="39">
        <f t="shared" ca="1" si="61"/>
        <v>12.602390334464948</v>
      </c>
      <c r="BU95" s="39">
        <f t="shared" ca="1" si="61"/>
        <v>25.204780668929896</v>
      </c>
      <c r="BV95" s="39">
        <f t="shared" ca="1" si="61"/>
        <v>0</v>
      </c>
      <c r="BW95" s="39">
        <f t="shared" ca="1" si="61"/>
        <v>0</v>
      </c>
      <c r="BX95" s="39">
        <f t="shared" ca="1" si="61"/>
        <v>0</v>
      </c>
      <c r="BY95" s="39">
        <f t="shared" ca="1" si="62"/>
        <v>0.34167466666666674</v>
      </c>
      <c r="BZ95" s="39">
        <f t="shared" ca="1" si="62"/>
        <v>0.51251199999999997</v>
      </c>
      <c r="CA95" s="39">
        <f t="shared" ca="1" si="62"/>
        <v>0.85418666666666665</v>
      </c>
      <c r="CB95" s="39">
        <f t="shared" ca="1" si="62"/>
        <v>1.7083733333333333</v>
      </c>
      <c r="CC95" s="39">
        <f t="shared" ca="1" si="62"/>
        <v>3.4167466666666666</v>
      </c>
      <c r="CD95" s="39">
        <f t="shared" ca="1" si="62"/>
        <v>6.8334933333333332</v>
      </c>
      <c r="CE95" s="39">
        <f t="shared" ca="1" si="62"/>
        <v>13.666986666666666</v>
      </c>
      <c r="CF95" s="39">
        <f t="shared" ca="1" si="62"/>
        <v>0</v>
      </c>
      <c r="CG95" s="39">
        <f t="shared" ca="1" si="62"/>
        <v>0</v>
      </c>
      <c r="CH95" s="39">
        <f t="shared" ca="1" si="62"/>
        <v>0</v>
      </c>
      <c r="CI95" s="39">
        <f t="shared" ca="1" si="63"/>
        <v>5.1875991200000027E-2</v>
      </c>
      <c r="CJ95" s="39">
        <f t="shared" ca="1" si="63"/>
        <v>0.10375198240000005</v>
      </c>
      <c r="CK95" s="39">
        <f t="shared" ca="1" si="63"/>
        <v>0.15562797360000005</v>
      </c>
      <c r="CL95" s="39">
        <f t="shared" ca="1" si="63"/>
        <v>0.25937995600000013</v>
      </c>
      <c r="CM95" s="39">
        <f t="shared" ca="1" si="63"/>
        <v>0.51875991200000027</v>
      </c>
      <c r="CN95" s="39">
        <f t="shared" ca="1" si="63"/>
        <v>1.0375198240000005</v>
      </c>
      <c r="CO95" s="39">
        <f t="shared" ca="1" si="63"/>
        <v>2.0750396480000011</v>
      </c>
      <c r="CP95" s="39">
        <f t="shared" ca="1" si="63"/>
        <v>4.1500792960000021</v>
      </c>
      <c r="CQ95" s="39">
        <f t="shared" ca="1" si="63"/>
        <v>0</v>
      </c>
      <c r="CR95" s="39">
        <f t="shared" ca="1" si="63"/>
        <v>0</v>
      </c>
      <c r="CS95" s="39">
        <f t="shared" ca="1" si="64"/>
        <v>1.5009984000000002E-2</v>
      </c>
      <c r="CT95" s="39">
        <f t="shared" ca="1" si="64"/>
        <v>1.5009984000000002E-2</v>
      </c>
      <c r="CU95" s="39">
        <f t="shared" ca="1" si="64"/>
        <v>3.0019968000000005E-2</v>
      </c>
      <c r="CV95" s="39">
        <f t="shared" ca="1" si="64"/>
        <v>4.5029952000000005E-2</v>
      </c>
      <c r="CW95" s="39">
        <f t="shared" ca="1" si="64"/>
        <v>7.5049920000000006E-2</v>
      </c>
      <c r="CX95" s="39">
        <f t="shared" ca="1" si="64"/>
        <v>0.15009984000000001</v>
      </c>
      <c r="CY95" s="39">
        <f t="shared" ca="1" si="64"/>
        <v>0.30019968000000002</v>
      </c>
      <c r="CZ95" s="39">
        <f t="shared" ca="1" si="64"/>
        <v>0.60039936000000005</v>
      </c>
      <c r="DA95" s="39">
        <f t="shared" ca="1" si="64"/>
        <v>1.2007987200000001</v>
      </c>
      <c r="DB95" s="39">
        <f t="shared" ca="1" si="64"/>
        <v>0</v>
      </c>
    </row>
    <row r="96" spans="19:106" x14ac:dyDescent="0.15">
      <c r="S96" s="39">
        <v>93</v>
      </c>
      <c r="T96" s="40">
        <f>引用信息!W115</f>
        <v>393.62068482891948</v>
      </c>
      <c r="U96" s="40">
        <f>引用信息!X115</f>
        <v>28.000561971080533</v>
      </c>
      <c r="V96" s="40">
        <f>引用信息!Y115</f>
        <v>11.178666666666668</v>
      </c>
      <c r="W96" s="40">
        <f>引用信息!Z115</f>
        <v>2.999009200000001</v>
      </c>
      <c r="X96" s="40">
        <f>引用信息!AA115</f>
        <v>0.86774399999999996</v>
      </c>
      <c r="Y96" s="37">
        <f>IF(INT(求节点($J$4:$J$12,$I$4:$I$12,节奏总纲!AD96))&gt;$I$12,$I$12,INT(求节点($J$4:$J$12,$I$4:$I$12,节奏总纲!AD96)))</f>
        <v>7</v>
      </c>
      <c r="Z96" s="37">
        <f>IF(INT(求节点($J$4:$J$12,$I$4:$I$12,节奏总纲!AE96))&gt;$I$12,$I$12,INT(求节点($J$4:$J$12,$I$4:$I$12,节奏总纲!AE96)))</f>
        <v>7</v>
      </c>
      <c r="AA96" s="37">
        <f>IF(INT(求节点($J$4:$J$12,$I$4:$I$12,节奏总纲!AF96))&gt;$I$12,$I$12,INT(求节点($J$4:$J$12,$I$4:$I$12,节奏总纲!AF96)))</f>
        <v>7</v>
      </c>
      <c r="AB96" s="37">
        <f>IF(INT(求节点($J$4:$J$12,$I$4:$I$12,节奏总纲!AG96))&gt;$I$12,$I$12,INT(求节点($J$4:$J$12,$I$4:$I$12,节奏总纲!AG96)))</f>
        <v>8</v>
      </c>
      <c r="AC96" s="37">
        <f>IF(INT(求节点($J$4:$J$12,$I$4:$I$12,节奏总纲!AH96))&gt;$I$12,$I$12,INT(求节点($J$4:$J$12,$I$4:$I$12,节奏总纲!AH96)))</f>
        <v>9</v>
      </c>
      <c r="AD96" s="57">
        <f>('[2]功能-行军令'!F$7+'[2]功能-行军令'!F$14+24*60/'[2]功能-行军令'!$F$18)*'[2]功能-行军令'!$AJ$8/$J$30</f>
        <v>9.2000000000000011</v>
      </c>
      <c r="AE96" s="57">
        <f>('[2]功能-行军令'!G$7+'[2]功能-行军令'!G$14+24*60/'[2]功能-行军令'!$F$18)*'[2]功能-行军令'!$AJ$8/$J$30</f>
        <v>13.4</v>
      </c>
      <c r="AF96" s="57">
        <f>('[2]功能-行军令'!H$7+'[2]功能-行军令'!H$14+24*60/'[2]功能-行军令'!$F$18)*'[2]功能-行军令'!$AJ$8/$J$30</f>
        <v>18.2</v>
      </c>
      <c r="AG96" s="57">
        <f>('[2]功能-行军令'!I$7+'[2]功能-行军令'!I$14+24*60/'[2]功能-行军令'!$F$18)*'[2]功能-行军令'!$AJ$8/$J$30</f>
        <v>20.6</v>
      </c>
      <c r="AH96" s="57">
        <f>('[2]功能-行军令'!J$7+'[2]功能-行军令'!J$14+24*60/'[2]功能-行军令'!$F$18)*'[2]功能-行军令'!$AJ$8/$J$30</f>
        <v>20.6</v>
      </c>
      <c r="AL96" s="39">
        <v>93</v>
      </c>
      <c r="AM96" s="28">
        <f t="shared" ca="1" si="54"/>
        <v>7.066328536886453</v>
      </c>
      <c r="AN96" s="28">
        <f t="shared" ca="1" si="54"/>
        <v>10.617786164963015</v>
      </c>
      <c r="AO96" s="28">
        <f t="shared" ca="1" si="54"/>
        <v>17.68411470184947</v>
      </c>
      <c r="AP96" s="28">
        <f t="shared" ca="1" si="54"/>
        <v>35.301850140432272</v>
      </c>
      <c r="AQ96" s="28">
        <f t="shared" ca="1" si="54"/>
        <v>70.588804008864543</v>
      </c>
      <c r="AR96" s="28">
        <f t="shared" ca="1" si="54"/>
        <v>141.17760801772909</v>
      </c>
      <c r="AS96" s="28">
        <f t="shared" ca="1" si="54"/>
        <v>282.35521603545817</v>
      </c>
      <c r="AT96" s="28">
        <f t="shared" ca="1" si="54"/>
        <v>4.7144901813333355</v>
      </c>
      <c r="AU96" s="28">
        <f t="shared" ca="1" si="54"/>
        <v>1.1917017600000002</v>
      </c>
      <c r="AV96" s="28">
        <f t="shared" ca="1" si="54"/>
        <v>0</v>
      </c>
      <c r="AW96" s="28"/>
      <c r="AX96" s="28">
        <f t="shared" ca="1" si="48"/>
        <v>570.69789954751627</v>
      </c>
      <c r="AY96" s="28"/>
      <c r="BA96" s="28"/>
      <c r="BB96" s="28"/>
      <c r="BC96" s="28"/>
      <c r="BD96" s="39">
        <v>93</v>
      </c>
      <c r="BE96" s="39">
        <f t="shared" ca="1" si="60"/>
        <v>6.0355171673767662</v>
      </c>
      <c r="BF96" s="39">
        <f t="shared" ca="1" si="60"/>
        <v>9.0532757510651489</v>
      </c>
      <c r="BG96" s="39">
        <f t="shared" ca="1" si="60"/>
        <v>15.088792918441916</v>
      </c>
      <c r="BH96" s="39">
        <f t="shared" ca="1" si="60"/>
        <v>30.177585836883832</v>
      </c>
      <c r="BI96" s="39">
        <f t="shared" ca="1" si="60"/>
        <v>60.355171673767664</v>
      </c>
      <c r="BJ96" s="39">
        <f t="shared" ca="1" si="60"/>
        <v>120.71034334753533</v>
      </c>
      <c r="BK96" s="39">
        <f t="shared" ca="1" si="60"/>
        <v>241.42068669507066</v>
      </c>
      <c r="BL96" s="39">
        <f t="shared" ca="1" si="60"/>
        <v>0</v>
      </c>
      <c r="BM96" s="39">
        <f t="shared" ca="1" si="60"/>
        <v>0</v>
      </c>
      <c r="BN96" s="39">
        <f t="shared" ca="1" si="60"/>
        <v>0</v>
      </c>
      <c r="BO96" s="39">
        <f t="shared" ca="1" si="61"/>
        <v>0.6253458840207986</v>
      </c>
      <c r="BP96" s="39">
        <f t="shared" ca="1" si="61"/>
        <v>0.93801882603119779</v>
      </c>
      <c r="BQ96" s="39">
        <f t="shared" ca="1" si="61"/>
        <v>1.5633647100519967</v>
      </c>
      <c r="BR96" s="39">
        <f t="shared" ca="1" si="61"/>
        <v>3.1267294201039935</v>
      </c>
      <c r="BS96" s="39">
        <f t="shared" ca="1" si="61"/>
        <v>6.2534588402079869</v>
      </c>
      <c r="BT96" s="39">
        <f t="shared" ca="1" si="61"/>
        <v>12.506917680415974</v>
      </c>
      <c r="BU96" s="39">
        <f t="shared" ca="1" si="61"/>
        <v>25.013835360831948</v>
      </c>
      <c r="BV96" s="39">
        <f t="shared" ca="1" si="61"/>
        <v>0</v>
      </c>
      <c r="BW96" s="39">
        <f t="shared" ca="1" si="61"/>
        <v>0</v>
      </c>
      <c r="BX96" s="39">
        <f t="shared" ca="1" si="61"/>
        <v>0</v>
      </c>
      <c r="BY96" s="39">
        <f t="shared" ca="1" si="62"/>
        <v>0.33908622222222223</v>
      </c>
      <c r="BZ96" s="39">
        <f t="shared" ca="1" si="62"/>
        <v>0.50862933333333338</v>
      </c>
      <c r="CA96" s="39">
        <f t="shared" ca="1" si="62"/>
        <v>0.84771555555555567</v>
      </c>
      <c r="CB96" s="39">
        <f t="shared" ca="1" si="62"/>
        <v>1.6954311111111113</v>
      </c>
      <c r="CC96" s="39">
        <f t="shared" ca="1" si="62"/>
        <v>3.3908622222222227</v>
      </c>
      <c r="CD96" s="39">
        <f t="shared" ca="1" si="62"/>
        <v>6.7817244444444453</v>
      </c>
      <c r="CE96" s="39">
        <f t="shared" ca="1" si="62"/>
        <v>13.563448888888891</v>
      </c>
      <c r="CF96" s="39">
        <f t="shared" ca="1" si="62"/>
        <v>0</v>
      </c>
      <c r="CG96" s="39">
        <f t="shared" ca="1" si="62"/>
        <v>0</v>
      </c>
      <c r="CH96" s="39">
        <f t="shared" ca="1" si="62"/>
        <v>0</v>
      </c>
      <c r="CI96" s="39">
        <f t="shared" ca="1" si="63"/>
        <v>5.1482991266666688E-2</v>
      </c>
      <c r="CJ96" s="39">
        <f t="shared" ca="1" si="63"/>
        <v>0.10296598253333338</v>
      </c>
      <c r="CK96" s="39">
        <f t="shared" ca="1" si="63"/>
        <v>0.15444897380000006</v>
      </c>
      <c r="CL96" s="39">
        <f t="shared" ca="1" si="63"/>
        <v>0.25741495633333344</v>
      </c>
      <c r="CM96" s="39">
        <f t="shared" ca="1" si="63"/>
        <v>0.51482991266666689</v>
      </c>
      <c r="CN96" s="39">
        <f t="shared" ca="1" si="63"/>
        <v>1.0296598253333338</v>
      </c>
      <c r="CO96" s="39">
        <f t="shared" ca="1" si="63"/>
        <v>2.0593196506666676</v>
      </c>
      <c r="CP96" s="39">
        <f t="shared" ca="1" si="63"/>
        <v>4.1186393013333351</v>
      </c>
      <c r="CQ96" s="39">
        <f t="shared" ca="1" si="63"/>
        <v>0</v>
      </c>
      <c r="CR96" s="39">
        <f t="shared" ca="1" si="63"/>
        <v>0</v>
      </c>
      <c r="CS96" s="39">
        <f t="shared" ca="1" si="64"/>
        <v>1.4896272E-2</v>
      </c>
      <c r="CT96" s="39">
        <f t="shared" ca="1" si="64"/>
        <v>1.4896272E-2</v>
      </c>
      <c r="CU96" s="39">
        <f t="shared" ca="1" si="64"/>
        <v>2.9792544000000001E-2</v>
      </c>
      <c r="CV96" s="39">
        <f t="shared" ca="1" si="64"/>
        <v>4.4688815999999999E-2</v>
      </c>
      <c r="CW96" s="39">
        <f t="shared" ca="1" si="64"/>
        <v>7.448136000000001E-2</v>
      </c>
      <c r="CX96" s="39">
        <f t="shared" ca="1" si="64"/>
        <v>0.14896272000000002</v>
      </c>
      <c r="CY96" s="39">
        <f t="shared" ca="1" si="64"/>
        <v>0.29792544000000004</v>
      </c>
      <c r="CZ96" s="39">
        <f t="shared" ca="1" si="64"/>
        <v>0.59585088000000008</v>
      </c>
      <c r="DA96" s="39">
        <f t="shared" ca="1" si="64"/>
        <v>1.1917017600000002</v>
      </c>
      <c r="DB96" s="39">
        <f t="shared" ca="1" si="64"/>
        <v>0</v>
      </c>
    </row>
    <row r="97" spans="19:106" x14ac:dyDescent="0.15">
      <c r="S97" s="39">
        <v>94</v>
      </c>
      <c r="T97" s="40">
        <f>引用信息!W116</f>
        <v>390.61594677679034</v>
      </c>
      <c r="U97" s="40">
        <f>引用信息!X116</f>
        <v>27.786817223209688</v>
      </c>
      <c r="V97" s="40">
        <f>引用信息!Y116</f>
        <v>11.093333333333335</v>
      </c>
      <c r="W97" s="40">
        <f>引用信息!Z116</f>
        <v>2.9761160000000011</v>
      </c>
      <c r="X97" s="40">
        <f>引用信息!AA116</f>
        <v>0.86112</v>
      </c>
      <c r="Y97" s="37">
        <f>IF(INT(求节点($J$4:$J$12,$I$4:$I$12,节奏总纲!AD97))&gt;$I$12,$I$12,INT(求节点($J$4:$J$12,$I$4:$I$12,节奏总纲!AD97)))</f>
        <v>7</v>
      </c>
      <c r="Z97" s="37">
        <f>IF(INT(求节点($J$4:$J$12,$I$4:$I$12,节奏总纲!AE97))&gt;$I$12,$I$12,INT(求节点($J$4:$J$12,$I$4:$I$12,节奏总纲!AE97)))</f>
        <v>7</v>
      </c>
      <c r="AA97" s="37">
        <f>IF(INT(求节点($J$4:$J$12,$I$4:$I$12,节奏总纲!AF97))&gt;$I$12,$I$12,INT(求节点($J$4:$J$12,$I$4:$I$12,节奏总纲!AF97)))</f>
        <v>7</v>
      </c>
      <c r="AB97" s="37">
        <f>IF(INT(求节点($J$4:$J$12,$I$4:$I$12,节奏总纲!AG97))&gt;$I$12,$I$12,INT(求节点($J$4:$J$12,$I$4:$I$12,节奏总纲!AG97)))</f>
        <v>8</v>
      </c>
      <c r="AC97" s="37">
        <f>IF(INT(求节点($J$4:$J$12,$I$4:$I$12,节奏总纲!AH97))&gt;$I$12,$I$12,INT(求节点($J$4:$J$12,$I$4:$I$12,节奏总纲!AH97)))</f>
        <v>9</v>
      </c>
      <c r="AD97" s="57">
        <f>('[2]功能-行军令'!F$7+'[2]功能-行军令'!F$14+24*60/'[2]功能-行军令'!$F$18)*'[2]功能-行军令'!$AJ$8/$J$30</f>
        <v>9.2000000000000011</v>
      </c>
      <c r="AE97" s="57">
        <f>('[2]功能-行军令'!G$7+'[2]功能-行军令'!G$14+24*60/'[2]功能-行军令'!$F$18)*'[2]功能-行军令'!$AJ$8/$J$30</f>
        <v>13.4</v>
      </c>
      <c r="AF97" s="57">
        <f>('[2]功能-行军令'!H$7+'[2]功能-行军令'!H$14+24*60/'[2]功能-行军令'!$F$18)*'[2]功能-行军令'!$AJ$8/$J$30</f>
        <v>18.2</v>
      </c>
      <c r="AG97" s="57">
        <f>('[2]功能-行军令'!I$7+'[2]功能-行军令'!I$14+24*60/'[2]功能-行军令'!$F$18)*'[2]功能-行军令'!$AJ$8/$J$30</f>
        <v>20.6</v>
      </c>
      <c r="AH97" s="57">
        <f>('[2]功能-行军令'!J$7+'[2]功能-行军令'!J$14+24*60/'[2]功能-行军令'!$F$18)*'[2]功能-行军令'!$AJ$8/$J$30</f>
        <v>20.6</v>
      </c>
      <c r="AL97" s="39">
        <v>94</v>
      </c>
      <c r="AM97" s="28">
        <f t="shared" ca="1" si="54"/>
        <v>7.0123870976735816</v>
      </c>
      <c r="AN97" s="28">
        <f t="shared" ca="1" si="54"/>
        <v>10.536734362177036</v>
      </c>
      <c r="AO97" s="28">
        <f t="shared" ca="1" si="54"/>
        <v>17.549121459850621</v>
      </c>
      <c r="AP97" s="28">
        <f t="shared" ca="1" si="54"/>
        <v>35.032370368367907</v>
      </c>
      <c r="AQ97" s="28">
        <f t="shared" ca="1" si="54"/>
        <v>70.049958176735814</v>
      </c>
      <c r="AR97" s="28">
        <f t="shared" ca="1" si="54"/>
        <v>140.09991635347163</v>
      </c>
      <c r="AS97" s="28">
        <f t="shared" ca="1" si="54"/>
        <v>280.19983270694325</v>
      </c>
      <c r="AT97" s="28">
        <f t="shared" ca="1" si="54"/>
        <v>4.678501706666669</v>
      </c>
      <c r="AU97" s="28">
        <f t="shared" ca="1" si="54"/>
        <v>1.1826048000000002</v>
      </c>
      <c r="AV97" s="28">
        <f t="shared" ca="1" si="54"/>
        <v>0</v>
      </c>
      <c r="AW97" s="28"/>
      <c r="AX97" s="28">
        <f t="shared" ca="1" si="48"/>
        <v>566.34142703188661</v>
      </c>
      <c r="AY97" s="28"/>
      <c r="BA97" s="28"/>
      <c r="BB97" s="28"/>
      <c r="BC97" s="28"/>
      <c r="BD97" s="39">
        <v>94</v>
      </c>
      <c r="BE97" s="39">
        <f t="shared" ca="1" si="60"/>
        <v>5.9894445172441202</v>
      </c>
      <c r="BF97" s="39">
        <f t="shared" ca="1" si="60"/>
        <v>8.9841667758661785</v>
      </c>
      <c r="BG97" s="39">
        <f t="shared" ca="1" si="60"/>
        <v>14.9736112931103</v>
      </c>
      <c r="BH97" s="39">
        <f t="shared" ca="1" si="60"/>
        <v>29.947222586220601</v>
      </c>
      <c r="BI97" s="39">
        <f t="shared" ca="1" si="60"/>
        <v>59.894445172441202</v>
      </c>
      <c r="BJ97" s="39">
        <f t="shared" ca="1" si="60"/>
        <v>119.7888903448824</v>
      </c>
      <c r="BK97" s="39">
        <f t="shared" ca="1" si="60"/>
        <v>239.57778068976481</v>
      </c>
      <c r="BL97" s="39">
        <f t="shared" ca="1" si="60"/>
        <v>0</v>
      </c>
      <c r="BM97" s="39">
        <f t="shared" ca="1" si="60"/>
        <v>0</v>
      </c>
      <c r="BN97" s="39">
        <f t="shared" ca="1" si="60"/>
        <v>0</v>
      </c>
      <c r="BO97" s="39">
        <f t="shared" ca="1" si="61"/>
        <v>0.6205722513183497</v>
      </c>
      <c r="BP97" s="39">
        <f t="shared" ca="1" si="61"/>
        <v>0.9308583769775246</v>
      </c>
      <c r="BQ97" s="39">
        <f t="shared" ca="1" si="61"/>
        <v>1.5514306282958745</v>
      </c>
      <c r="BR97" s="39">
        <f t="shared" ca="1" si="61"/>
        <v>3.1028612565917491</v>
      </c>
      <c r="BS97" s="39">
        <f t="shared" ca="1" si="61"/>
        <v>6.2057225131834981</v>
      </c>
      <c r="BT97" s="39">
        <f t="shared" ca="1" si="61"/>
        <v>12.411445026366996</v>
      </c>
      <c r="BU97" s="39">
        <f t="shared" ca="1" si="61"/>
        <v>24.822890052733992</v>
      </c>
      <c r="BV97" s="39">
        <f t="shared" ca="1" si="61"/>
        <v>0</v>
      </c>
      <c r="BW97" s="39">
        <f t="shared" ca="1" si="61"/>
        <v>0</v>
      </c>
      <c r="BX97" s="39">
        <f t="shared" ca="1" si="61"/>
        <v>0</v>
      </c>
      <c r="BY97" s="39">
        <f t="shared" ca="1" si="62"/>
        <v>0.33649777777777784</v>
      </c>
      <c r="BZ97" s="39">
        <f t="shared" ca="1" si="62"/>
        <v>0.50474666666666668</v>
      </c>
      <c r="CA97" s="39">
        <f t="shared" ca="1" si="62"/>
        <v>0.84124444444444457</v>
      </c>
      <c r="CB97" s="39">
        <f t="shared" ca="1" si="62"/>
        <v>1.6824888888888891</v>
      </c>
      <c r="CC97" s="39">
        <f t="shared" ca="1" si="62"/>
        <v>3.3649777777777783</v>
      </c>
      <c r="CD97" s="39">
        <f t="shared" ca="1" si="62"/>
        <v>6.7299555555555566</v>
      </c>
      <c r="CE97" s="39">
        <f t="shared" ca="1" si="62"/>
        <v>13.459911111111113</v>
      </c>
      <c r="CF97" s="39">
        <f t="shared" ca="1" si="62"/>
        <v>0</v>
      </c>
      <c r="CG97" s="39">
        <f t="shared" ca="1" si="62"/>
        <v>0</v>
      </c>
      <c r="CH97" s="39">
        <f t="shared" ca="1" si="62"/>
        <v>0</v>
      </c>
      <c r="CI97" s="39">
        <f t="shared" ca="1" si="63"/>
        <v>5.1089991333333362E-2</v>
      </c>
      <c r="CJ97" s="39">
        <f t="shared" ca="1" si="63"/>
        <v>0.10217998266666672</v>
      </c>
      <c r="CK97" s="39">
        <f t="shared" ca="1" si="63"/>
        <v>0.15326997400000006</v>
      </c>
      <c r="CL97" s="39">
        <f t="shared" ca="1" si="63"/>
        <v>0.25544995666666681</v>
      </c>
      <c r="CM97" s="39">
        <f t="shared" ca="1" si="63"/>
        <v>0.51089991333333362</v>
      </c>
      <c r="CN97" s="39">
        <f t="shared" ca="1" si="63"/>
        <v>1.0217998266666672</v>
      </c>
      <c r="CO97" s="39">
        <f t="shared" ca="1" si="63"/>
        <v>2.0435996533333345</v>
      </c>
      <c r="CP97" s="39">
        <f t="shared" ca="1" si="63"/>
        <v>4.087199306666669</v>
      </c>
      <c r="CQ97" s="39">
        <f t="shared" ca="1" si="63"/>
        <v>0</v>
      </c>
      <c r="CR97" s="39">
        <f t="shared" ca="1" si="63"/>
        <v>0</v>
      </c>
      <c r="CS97" s="39">
        <f t="shared" ca="1" si="64"/>
        <v>1.478256E-2</v>
      </c>
      <c r="CT97" s="39">
        <f t="shared" ca="1" si="64"/>
        <v>1.478256E-2</v>
      </c>
      <c r="CU97" s="39">
        <f t="shared" ca="1" si="64"/>
        <v>2.956512E-2</v>
      </c>
      <c r="CV97" s="39">
        <f t="shared" ca="1" si="64"/>
        <v>4.434768E-2</v>
      </c>
      <c r="CW97" s="39">
        <f t="shared" ca="1" si="64"/>
        <v>7.3912800000000015E-2</v>
      </c>
      <c r="CX97" s="39">
        <f t="shared" ca="1" si="64"/>
        <v>0.14782560000000003</v>
      </c>
      <c r="CY97" s="39">
        <f t="shared" ca="1" si="64"/>
        <v>0.29565120000000006</v>
      </c>
      <c r="CZ97" s="39">
        <f t="shared" ca="1" si="64"/>
        <v>0.59130240000000012</v>
      </c>
      <c r="DA97" s="39">
        <f t="shared" ca="1" si="64"/>
        <v>1.1826048000000002</v>
      </c>
      <c r="DB97" s="39">
        <f t="shared" ca="1" si="64"/>
        <v>0</v>
      </c>
    </row>
    <row r="98" spans="19:106" x14ac:dyDescent="0.15">
      <c r="S98" s="39">
        <v>95</v>
      </c>
      <c r="T98" s="40">
        <f>引用信息!W117</f>
        <v>387.61120872466114</v>
      </c>
      <c r="U98" s="40">
        <f>引用信息!X117</f>
        <v>27.57307247533884</v>
      </c>
      <c r="V98" s="40">
        <f>引用信息!Y117</f>
        <v>11.007999999999999</v>
      </c>
      <c r="W98" s="40">
        <f>引用信息!Z117</f>
        <v>2.9532228000000003</v>
      </c>
      <c r="X98" s="40">
        <f>引用信息!AA117</f>
        <v>0.85449599999999981</v>
      </c>
      <c r="Y98" s="37">
        <f>IF(INT(求节点($J$4:$J$12,$I$4:$I$12,节奏总纲!AD98))&gt;$I$12,$I$12,INT(求节点($J$4:$J$12,$I$4:$I$12,节奏总纲!AD98)))</f>
        <v>7</v>
      </c>
      <c r="Z98" s="37">
        <f>IF(INT(求节点($J$4:$J$12,$I$4:$I$12,节奏总纲!AE98))&gt;$I$12,$I$12,INT(求节点($J$4:$J$12,$I$4:$I$12,节奏总纲!AE98)))</f>
        <v>7</v>
      </c>
      <c r="AA98" s="37">
        <f>IF(INT(求节点($J$4:$J$12,$I$4:$I$12,节奏总纲!AF98))&gt;$I$12,$I$12,INT(求节点($J$4:$J$12,$I$4:$I$12,节奏总纲!AF98)))</f>
        <v>7</v>
      </c>
      <c r="AB98" s="37">
        <f>IF(INT(求节点($J$4:$J$12,$I$4:$I$12,节奏总纲!AG98))&gt;$I$12,$I$12,INT(求节点($J$4:$J$12,$I$4:$I$12,节奏总纲!AG98)))</f>
        <v>8</v>
      </c>
      <c r="AC98" s="37">
        <f>IF(INT(求节点($J$4:$J$12,$I$4:$I$12,节奏总纲!AH98))&gt;$I$12,$I$12,INT(求节点($J$4:$J$12,$I$4:$I$12,节奏总纲!AH98)))</f>
        <v>9</v>
      </c>
      <c r="AD98" s="57">
        <f>('[2]功能-行军令'!F$7+'[2]功能-行军令'!F$14+24*60/'[2]功能-行军令'!$F$18)*'[2]功能-行军令'!$AJ$8/$J$30</f>
        <v>9.2000000000000011</v>
      </c>
      <c r="AE98" s="57">
        <f>('[2]功能-行军令'!G$7+'[2]功能-行军令'!G$14+24*60/'[2]功能-行军令'!$F$18)*'[2]功能-行军令'!$AJ$8/$J$30</f>
        <v>13.4</v>
      </c>
      <c r="AF98" s="57">
        <f>('[2]功能-行军令'!H$7+'[2]功能-行军令'!H$14+24*60/'[2]功能-行军令'!$F$18)*'[2]功能-行军令'!$AJ$8/$J$30</f>
        <v>18.2</v>
      </c>
      <c r="AG98" s="57">
        <f>('[2]功能-行军令'!I$7+'[2]功能-行军令'!I$14+24*60/'[2]功能-行军令'!$F$18)*'[2]功能-行军令'!$AJ$8/$J$30</f>
        <v>20.6</v>
      </c>
      <c r="AH98" s="57">
        <f>('[2]功能-行军令'!J$7+'[2]功能-行军令'!J$14+24*60/'[2]功能-行军令'!$F$18)*'[2]功能-行军令'!$AJ$8/$J$30</f>
        <v>20.6</v>
      </c>
      <c r="AL98" s="39">
        <v>95</v>
      </c>
      <c r="AM98" s="28">
        <f t="shared" ca="1" si="54"/>
        <v>6.9584456584607048</v>
      </c>
      <c r="AN98" s="28">
        <f t="shared" ca="1" si="54"/>
        <v>10.455682559391057</v>
      </c>
      <c r="AO98" s="28">
        <f t="shared" ca="1" si="54"/>
        <v>17.414128217851765</v>
      </c>
      <c r="AP98" s="28">
        <f t="shared" ca="1" si="54"/>
        <v>34.762890596303528</v>
      </c>
      <c r="AQ98" s="28">
        <f t="shared" ca="1" si="54"/>
        <v>69.511112344607056</v>
      </c>
      <c r="AR98" s="28">
        <f t="shared" ca="1" si="54"/>
        <v>139.02222468921411</v>
      </c>
      <c r="AS98" s="28">
        <f t="shared" ca="1" si="54"/>
        <v>278.04444937842823</v>
      </c>
      <c r="AT98" s="28">
        <f t="shared" ca="1" si="54"/>
        <v>4.6425132320000007</v>
      </c>
      <c r="AU98" s="28">
        <f t="shared" ca="1" si="54"/>
        <v>1.1735078399999999</v>
      </c>
      <c r="AV98" s="28">
        <f t="shared" ca="1" si="54"/>
        <v>0</v>
      </c>
      <c r="AW98" s="28"/>
      <c r="AX98" s="28">
        <f t="shared" ca="1" si="48"/>
        <v>561.98495451625649</v>
      </c>
      <c r="AY98" s="28"/>
      <c r="BA98" s="28"/>
      <c r="BB98" s="28"/>
      <c r="BC98" s="28"/>
      <c r="BD98" s="39">
        <v>95</v>
      </c>
      <c r="BE98" s="39">
        <f t="shared" ca="1" si="60"/>
        <v>5.9433718671114706</v>
      </c>
      <c r="BF98" s="39">
        <f t="shared" ca="1" si="60"/>
        <v>8.9150578006672081</v>
      </c>
      <c r="BG98" s="39">
        <f t="shared" ca="1" si="60"/>
        <v>14.85842966777868</v>
      </c>
      <c r="BH98" s="39">
        <f t="shared" ca="1" si="60"/>
        <v>29.716859335557359</v>
      </c>
      <c r="BI98" s="39">
        <f t="shared" ca="1" si="60"/>
        <v>59.433718671114718</v>
      </c>
      <c r="BJ98" s="39">
        <f t="shared" ca="1" si="60"/>
        <v>118.86743734222944</v>
      </c>
      <c r="BK98" s="39">
        <f t="shared" ca="1" si="60"/>
        <v>237.73487468445887</v>
      </c>
      <c r="BL98" s="39">
        <f t="shared" ca="1" si="60"/>
        <v>0</v>
      </c>
      <c r="BM98" s="39">
        <f t="shared" ca="1" si="60"/>
        <v>0</v>
      </c>
      <c r="BN98" s="39">
        <f t="shared" ca="1" si="60"/>
        <v>0</v>
      </c>
      <c r="BO98" s="39">
        <f t="shared" ca="1" si="61"/>
        <v>0.61579861861590068</v>
      </c>
      <c r="BP98" s="39">
        <f t="shared" ca="1" si="61"/>
        <v>0.92369792792385119</v>
      </c>
      <c r="BQ98" s="39">
        <f t="shared" ca="1" si="61"/>
        <v>1.5394965465397519</v>
      </c>
      <c r="BR98" s="39">
        <f t="shared" ca="1" si="61"/>
        <v>3.0789930930795038</v>
      </c>
      <c r="BS98" s="39">
        <f t="shared" ca="1" si="61"/>
        <v>6.1579861861590075</v>
      </c>
      <c r="BT98" s="39">
        <f t="shared" ca="1" si="61"/>
        <v>12.315972372318015</v>
      </c>
      <c r="BU98" s="39">
        <f t="shared" ca="1" si="61"/>
        <v>24.63194474463603</v>
      </c>
      <c r="BV98" s="39">
        <f t="shared" ca="1" si="61"/>
        <v>0</v>
      </c>
      <c r="BW98" s="39">
        <f t="shared" ca="1" si="61"/>
        <v>0</v>
      </c>
      <c r="BX98" s="39">
        <f t="shared" ca="1" si="61"/>
        <v>0</v>
      </c>
      <c r="BY98" s="39">
        <f t="shared" ca="1" si="62"/>
        <v>0.33390933333333334</v>
      </c>
      <c r="BZ98" s="39">
        <f t="shared" ca="1" si="62"/>
        <v>0.50086399999999998</v>
      </c>
      <c r="CA98" s="39">
        <f t="shared" ca="1" si="62"/>
        <v>0.83477333333333326</v>
      </c>
      <c r="CB98" s="39">
        <f t="shared" ca="1" si="62"/>
        <v>1.6695466666666665</v>
      </c>
      <c r="CC98" s="39">
        <f t="shared" ca="1" si="62"/>
        <v>3.339093333333333</v>
      </c>
      <c r="CD98" s="39">
        <f t="shared" ca="1" si="62"/>
        <v>6.678186666666666</v>
      </c>
      <c r="CE98" s="39">
        <f t="shared" ca="1" si="62"/>
        <v>13.356373333333332</v>
      </c>
      <c r="CF98" s="39">
        <f t="shared" ca="1" si="62"/>
        <v>0</v>
      </c>
      <c r="CG98" s="39">
        <f t="shared" ca="1" si="62"/>
        <v>0</v>
      </c>
      <c r="CH98" s="39">
        <f t="shared" ca="1" si="62"/>
        <v>0</v>
      </c>
      <c r="CI98" s="39">
        <f t="shared" ca="1" si="63"/>
        <v>5.0696991400000009E-2</v>
      </c>
      <c r="CJ98" s="39">
        <f t="shared" ca="1" si="63"/>
        <v>0.10139398280000002</v>
      </c>
      <c r="CK98" s="39">
        <f t="shared" ca="1" si="63"/>
        <v>0.15209097420000003</v>
      </c>
      <c r="CL98" s="39">
        <f t="shared" ca="1" si="63"/>
        <v>0.25348495700000007</v>
      </c>
      <c r="CM98" s="39">
        <f t="shared" ca="1" si="63"/>
        <v>0.50696991400000013</v>
      </c>
      <c r="CN98" s="39">
        <f t="shared" ca="1" si="63"/>
        <v>1.0139398280000003</v>
      </c>
      <c r="CO98" s="39">
        <f t="shared" ca="1" si="63"/>
        <v>2.0278796560000005</v>
      </c>
      <c r="CP98" s="39">
        <f t="shared" ca="1" si="63"/>
        <v>4.0557593120000011</v>
      </c>
      <c r="CQ98" s="39">
        <f t="shared" ca="1" si="63"/>
        <v>0</v>
      </c>
      <c r="CR98" s="39">
        <f t="shared" ca="1" si="63"/>
        <v>0</v>
      </c>
      <c r="CS98" s="39">
        <f t="shared" ca="1" si="64"/>
        <v>1.4668847999999998E-2</v>
      </c>
      <c r="CT98" s="39">
        <f t="shared" ca="1" si="64"/>
        <v>1.4668847999999998E-2</v>
      </c>
      <c r="CU98" s="39">
        <f t="shared" ca="1" si="64"/>
        <v>2.9337695999999996E-2</v>
      </c>
      <c r="CV98" s="39">
        <f t="shared" ca="1" si="64"/>
        <v>4.4006543999999988E-2</v>
      </c>
      <c r="CW98" s="39">
        <f t="shared" ca="1" si="64"/>
        <v>7.3344239999999991E-2</v>
      </c>
      <c r="CX98" s="39">
        <f t="shared" ca="1" si="64"/>
        <v>0.14668847999999998</v>
      </c>
      <c r="CY98" s="39">
        <f t="shared" ca="1" si="64"/>
        <v>0.29337695999999996</v>
      </c>
      <c r="CZ98" s="39">
        <f t="shared" ca="1" si="64"/>
        <v>0.58675391999999993</v>
      </c>
      <c r="DA98" s="39">
        <f t="shared" ca="1" si="64"/>
        <v>1.1735078399999999</v>
      </c>
      <c r="DB98" s="39">
        <f t="shared" ca="1" si="64"/>
        <v>0</v>
      </c>
    </row>
    <row r="99" spans="19:106" x14ac:dyDescent="0.15">
      <c r="S99" s="39">
        <v>96</v>
      </c>
      <c r="T99" s="40">
        <f>引用信息!W118</f>
        <v>384.606470672532</v>
      </c>
      <c r="U99" s="40">
        <f>引用信息!X118</f>
        <v>27.359327727467996</v>
      </c>
      <c r="V99" s="40">
        <f>引用信息!Y118</f>
        <v>10.922666666666666</v>
      </c>
      <c r="W99" s="40">
        <f>引用信息!Z118</f>
        <v>2.9303296000000008</v>
      </c>
      <c r="X99" s="40">
        <f>引用信息!AA118</f>
        <v>0.84787199999999985</v>
      </c>
      <c r="Y99" s="37">
        <f>IF(INT(求节点($J$4:$J$12,$I$4:$I$12,节奏总纲!AD99))&gt;$I$12,$I$12,INT(求节点($J$4:$J$12,$I$4:$I$12,节奏总纲!AD99)))</f>
        <v>7</v>
      </c>
      <c r="Z99" s="37">
        <f>IF(INT(求节点($J$4:$J$12,$I$4:$I$12,节奏总纲!AE99))&gt;$I$12,$I$12,INT(求节点($J$4:$J$12,$I$4:$I$12,节奏总纲!AE99)))</f>
        <v>7</v>
      </c>
      <c r="AA99" s="37">
        <f>IF(INT(求节点($J$4:$J$12,$I$4:$I$12,节奏总纲!AF99))&gt;$I$12,$I$12,INT(求节点($J$4:$J$12,$I$4:$I$12,节奏总纲!AF99)))</f>
        <v>7</v>
      </c>
      <c r="AB99" s="37">
        <f>IF(INT(求节点($J$4:$J$12,$I$4:$I$12,节奏总纲!AG99))&gt;$I$12,$I$12,INT(求节点($J$4:$J$12,$I$4:$I$12,节奏总纲!AG99)))</f>
        <v>8</v>
      </c>
      <c r="AC99" s="37">
        <f>IF(INT(求节点($J$4:$J$12,$I$4:$I$12,节奏总纲!AH99))&gt;$I$12,$I$12,INT(求节点($J$4:$J$12,$I$4:$I$12,节奏总纲!AH99)))</f>
        <v>9</v>
      </c>
      <c r="AD99" s="57">
        <f>('[2]功能-行军令'!F$7+'[2]功能-行军令'!F$14+24*60/'[2]功能-行军令'!$F$18)*'[2]功能-行军令'!$AJ$8/$J$30</f>
        <v>9.2000000000000011</v>
      </c>
      <c r="AE99" s="57">
        <f>('[2]功能-行军令'!G$7+'[2]功能-行军令'!G$14+24*60/'[2]功能-行军令'!$F$18)*'[2]功能-行军令'!$AJ$8/$J$30</f>
        <v>13.4</v>
      </c>
      <c r="AF99" s="57">
        <f>('[2]功能-行军令'!H$7+'[2]功能-行军令'!H$14+24*60/'[2]功能-行军令'!$F$18)*'[2]功能-行军令'!$AJ$8/$J$30</f>
        <v>18.2</v>
      </c>
      <c r="AG99" s="57">
        <f>('[2]功能-行军令'!I$7+'[2]功能-行军令'!I$14+24*60/'[2]功能-行军令'!$F$18)*'[2]功能-行军令'!$AJ$8/$J$30</f>
        <v>20.6</v>
      </c>
      <c r="AH99" s="57">
        <f>('[2]功能-行军令'!J$7+'[2]功能-行军令'!J$14+24*60/'[2]功能-行军令'!$F$18)*'[2]功能-行军令'!$AJ$8/$J$30</f>
        <v>20.6</v>
      </c>
      <c r="AL99" s="39">
        <v>96</v>
      </c>
      <c r="AM99" s="28">
        <f t="shared" ca="1" si="54"/>
        <v>6.9045042192478325</v>
      </c>
      <c r="AN99" s="28">
        <f t="shared" ca="1" si="54"/>
        <v>10.374630756605081</v>
      </c>
      <c r="AO99" s="28">
        <f t="shared" ca="1" si="54"/>
        <v>17.279134975852916</v>
      </c>
      <c r="AP99" s="28">
        <f t="shared" ca="1" si="54"/>
        <v>34.49341082423917</v>
      </c>
      <c r="AQ99" s="28">
        <f t="shared" ca="1" si="54"/>
        <v>68.972266512478342</v>
      </c>
      <c r="AR99" s="28">
        <f t="shared" ca="1" si="54"/>
        <v>137.94453302495668</v>
      </c>
      <c r="AS99" s="28">
        <f t="shared" ca="1" si="54"/>
        <v>275.88906604991337</v>
      </c>
      <c r="AT99" s="28">
        <f t="shared" ca="1" si="54"/>
        <v>4.6065247573333341</v>
      </c>
      <c r="AU99" s="28">
        <f t="shared" ca="1" si="54"/>
        <v>1.1644108799999999</v>
      </c>
      <c r="AV99" s="28">
        <f t="shared" ca="1" si="54"/>
        <v>0</v>
      </c>
      <c r="AW99" s="28"/>
      <c r="AX99" s="28">
        <f t="shared" ca="1" si="48"/>
        <v>557.62848200062672</v>
      </c>
      <c r="AY99" s="28"/>
      <c r="BA99" s="28"/>
      <c r="BB99" s="28"/>
      <c r="BC99" s="28"/>
      <c r="BD99" s="39">
        <v>96</v>
      </c>
      <c r="BE99" s="39">
        <f t="shared" ca="1" si="60"/>
        <v>5.8972992169788254</v>
      </c>
      <c r="BF99" s="39">
        <f t="shared" ca="1" si="60"/>
        <v>8.8459488254682359</v>
      </c>
      <c r="BG99" s="39">
        <f t="shared" ca="1" si="60"/>
        <v>14.743248042447064</v>
      </c>
      <c r="BH99" s="39">
        <f t="shared" ca="1" si="60"/>
        <v>29.486496084894128</v>
      </c>
      <c r="BI99" s="39">
        <f t="shared" ca="1" si="60"/>
        <v>58.972992169788256</v>
      </c>
      <c r="BJ99" s="39">
        <f t="shared" ca="1" si="60"/>
        <v>117.94598433957651</v>
      </c>
      <c r="BK99" s="39">
        <f t="shared" ca="1" si="60"/>
        <v>235.89196867915302</v>
      </c>
      <c r="BL99" s="39">
        <f t="shared" ca="1" si="60"/>
        <v>0</v>
      </c>
      <c r="BM99" s="39">
        <f t="shared" ca="1" si="60"/>
        <v>0</v>
      </c>
      <c r="BN99" s="39">
        <f t="shared" ca="1" si="60"/>
        <v>0</v>
      </c>
      <c r="BO99" s="39">
        <f t="shared" ca="1" si="61"/>
        <v>0.61102498591345189</v>
      </c>
      <c r="BP99" s="39">
        <f t="shared" ca="1" si="61"/>
        <v>0.91653747887017778</v>
      </c>
      <c r="BQ99" s="39">
        <f t="shared" ca="1" si="61"/>
        <v>1.5275624647836299</v>
      </c>
      <c r="BR99" s="39">
        <f t="shared" ca="1" si="61"/>
        <v>3.0551249295672598</v>
      </c>
      <c r="BS99" s="39">
        <f t="shared" ca="1" si="61"/>
        <v>6.1102498591345196</v>
      </c>
      <c r="BT99" s="39">
        <f t="shared" ca="1" si="61"/>
        <v>12.220499718269039</v>
      </c>
      <c r="BU99" s="39">
        <f t="shared" ca="1" si="61"/>
        <v>24.440999436538078</v>
      </c>
      <c r="BV99" s="39">
        <f t="shared" ca="1" si="61"/>
        <v>0</v>
      </c>
      <c r="BW99" s="39">
        <f t="shared" ca="1" si="61"/>
        <v>0</v>
      </c>
      <c r="BX99" s="39">
        <f t="shared" ca="1" si="61"/>
        <v>0</v>
      </c>
      <c r="BY99" s="39">
        <f t="shared" ca="1" si="62"/>
        <v>0.33132088888888889</v>
      </c>
      <c r="BZ99" s="39">
        <f t="shared" ca="1" si="62"/>
        <v>0.49698133333333327</v>
      </c>
      <c r="CA99" s="39">
        <f t="shared" ca="1" si="62"/>
        <v>0.82830222222222227</v>
      </c>
      <c r="CB99" s="39">
        <f t="shared" ca="1" si="62"/>
        <v>1.6566044444444445</v>
      </c>
      <c r="CC99" s="39">
        <f t="shared" ca="1" si="62"/>
        <v>3.3132088888888891</v>
      </c>
      <c r="CD99" s="39">
        <f t="shared" ca="1" si="62"/>
        <v>6.6264177777777782</v>
      </c>
      <c r="CE99" s="39">
        <f t="shared" ca="1" si="62"/>
        <v>13.252835555555556</v>
      </c>
      <c r="CF99" s="39">
        <f t="shared" ca="1" si="62"/>
        <v>0</v>
      </c>
      <c r="CG99" s="39">
        <f t="shared" ca="1" si="62"/>
        <v>0</v>
      </c>
      <c r="CH99" s="39">
        <f t="shared" ca="1" si="62"/>
        <v>0</v>
      </c>
      <c r="CI99" s="39">
        <f t="shared" ca="1" si="63"/>
        <v>5.0303991466666677E-2</v>
      </c>
      <c r="CJ99" s="39">
        <f t="shared" ca="1" si="63"/>
        <v>0.10060798293333335</v>
      </c>
      <c r="CK99" s="39">
        <f t="shared" ca="1" si="63"/>
        <v>0.15091197440000004</v>
      </c>
      <c r="CL99" s="39">
        <f t="shared" ca="1" si="63"/>
        <v>0.25151995733333338</v>
      </c>
      <c r="CM99" s="39">
        <f t="shared" ca="1" si="63"/>
        <v>0.50303991466666675</v>
      </c>
      <c r="CN99" s="39">
        <f t="shared" ca="1" si="63"/>
        <v>1.0060798293333335</v>
      </c>
      <c r="CO99" s="39">
        <f t="shared" ca="1" si="63"/>
        <v>2.012159658666667</v>
      </c>
      <c r="CP99" s="39">
        <f t="shared" ca="1" si="63"/>
        <v>4.024319317333334</v>
      </c>
      <c r="CQ99" s="39">
        <f t="shared" ca="1" si="63"/>
        <v>0</v>
      </c>
      <c r="CR99" s="39">
        <f t="shared" ca="1" si="63"/>
        <v>0</v>
      </c>
      <c r="CS99" s="39">
        <f t="shared" ca="1" si="64"/>
        <v>1.4555135999999998E-2</v>
      </c>
      <c r="CT99" s="39">
        <f t="shared" ca="1" si="64"/>
        <v>1.4555135999999998E-2</v>
      </c>
      <c r="CU99" s="39">
        <f t="shared" ca="1" si="64"/>
        <v>2.9110271999999996E-2</v>
      </c>
      <c r="CV99" s="39">
        <f t="shared" ca="1" si="64"/>
        <v>4.3665407999999996E-2</v>
      </c>
      <c r="CW99" s="39">
        <f t="shared" ca="1" si="64"/>
        <v>7.2775679999999995E-2</v>
      </c>
      <c r="CX99" s="39">
        <f t="shared" ca="1" si="64"/>
        <v>0.14555135999999999</v>
      </c>
      <c r="CY99" s="39">
        <f t="shared" ca="1" si="64"/>
        <v>0.29110271999999998</v>
      </c>
      <c r="CZ99" s="39">
        <f t="shared" ca="1" si="64"/>
        <v>0.58220543999999996</v>
      </c>
      <c r="DA99" s="39">
        <f t="shared" ca="1" si="64"/>
        <v>1.1644108799999999</v>
      </c>
      <c r="DB99" s="39">
        <f t="shared" ca="1" si="64"/>
        <v>0</v>
      </c>
    </row>
    <row r="100" spans="19:106" x14ac:dyDescent="0.15">
      <c r="S100" s="39">
        <v>97</v>
      </c>
      <c r="T100" s="40">
        <f>引用信息!W119</f>
        <v>381.60173262040286</v>
      </c>
      <c r="U100" s="40">
        <f>引用信息!X119</f>
        <v>27.145582979597155</v>
      </c>
      <c r="V100" s="40">
        <f>引用信息!Y119</f>
        <v>10.837333333333333</v>
      </c>
      <c r="W100" s="40">
        <f>引用信息!Z119</f>
        <v>2.9074364000000008</v>
      </c>
      <c r="X100" s="40">
        <f>引用信息!AA119</f>
        <v>0.84124799999999988</v>
      </c>
      <c r="Y100" s="37">
        <f>IF(INT(求节点($J$4:$J$12,$I$4:$I$12,节奏总纲!AD100))&gt;$I$12,$I$12,INT(求节点($J$4:$J$12,$I$4:$I$12,节奏总纲!AD100)))</f>
        <v>7</v>
      </c>
      <c r="Z100" s="37">
        <f>IF(INT(求节点($J$4:$J$12,$I$4:$I$12,节奏总纲!AE100))&gt;$I$12,$I$12,INT(求节点($J$4:$J$12,$I$4:$I$12,节奏总纲!AE100)))</f>
        <v>7</v>
      </c>
      <c r="AA100" s="37">
        <f>IF(INT(求节点($J$4:$J$12,$I$4:$I$12,节奏总纲!AF100))&gt;$I$12,$I$12,INT(求节点($J$4:$J$12,$I$4:$I$12,节奏总纲!AF100)))</f>
        <v>7</v>
      </c>
      <c r="AB100" s="37">
        <f>IF(INT(求节点($J$4:$J$12,$I$4:$I$12,节奏总纲!AG100))&gt;$I$12,$I$12,INT(求节点($J$4:$J$12,$I$4:$I$12,节奏总纲!AG100)))</f>
        <v>8</v>
      </c>
      <c r="AC100" s="37">
        <f>IF(INT(求节点($J$4:$J$12,$I$4:$I$12,节奏总纲!AH100))&gt;$I$12,$I$12,INT(求节点($J$4:$J$12,$I$4:$I$12,节奏总纲!AH100)))</f>
        <v>9</v>
      </c>
      <c r="AD100" s="57">
        <f>('[2]功能-行军令'!F$7+'[2]功能-行军令'!F$14+24*60/'[2]功能-行军令'!$F$18)*'[2]功能-行军令'!$AJ$8/$J$30</f>
        <v>9.2000000000000011</v>
      </c>
      <c r="AE100" s="57">
        <f>('[2]功能-行军令'!G$7+'[2]功能-行军令'!G$14+24*60/'[2]功能-行军令'!$F$18)*'[2]功能-行军令'!$AJ$8/$J$30</f>
        <v>13.4</v>
      </c>
      <c r="AF100" s="57">
        <f>('[2]功能-行军令'!H$7+'[2]功能-行军令'!H$14+24*60/'[2]功能-行军令'!$F$18)*'[2]功能-行军令'!$AJ$8/$J$30</f>
        <v>18.2</v>
      </c>
      <c r="AG100" s="57">
        <f>('[2]功能-行军令'!I$7+'[2]功能-行军令'!I$14+24*60/'[2]功能-行军令'!$F$18)*'[2]功能-行军令'!$AJ$8/$J$30</f>
        <v>20.6</v>
      </c>
      <c r="AH100" s="57">
        <f>('[2]功能-行军令'!J$7+'[2]功能-行军令'!J$14+24*60/'[2]功能-行军令'!$F$18)*'[2]功能-行军令'!$AJ$8/$J$30</f>
        <v>20.6</v>
      </c>
      <c r="AL100" s="39">
        <v>97</v>
      </c>
      <c r="AM100" s="28">
        <f t="shared" ref="AM100:AV115" ca="1" si="65">SUMIF($BE$3:$DB$3,AM$3,$BE100:$DB100)</f>
        <v>6.8505627800349593</v>
      </c>
      <c r="AN100" s="28">
        <f t="shared" ca="1" si="65"/>
        <v>10.293578953819104</v>
      </c>
      <c r="AO100" s="28">
        <f t="shared" ca="1" si="65"/>
        <v>17.144141733854063</v>
      </c>
      <c r="AP100" s="28">
        <f t="shared" ca="1" si="65"/>
        <v>34.223931052174798</v>
      </c>
      <c r="AQ100" s="28">
        <f t="shared" ca="1" si="65"/>
        <v>68.433420680349599</v>
      </c>
      <c r="AR100" s="28">
        <f t="shared" ca="1" si="65"/>
        <v>136.8668413606992</v>
      </c>
      <c r="AS100" s="28">
        <f t="shared" ca="1" si="65"/>
        <v>273.7336827213984</v>
      </c>
      <c r="AT100" s="28">
        <f t="shared" ca="1" si="65"/>
        <v>4.5705362826666684</v>
      </c>
      <c r="AU100" s="28">
        <f t="shared" ca="1" si="65"/>
        <v>1.15531392</v>
      </c>
      <c r="AV100" s="28">
        <f t="shared" ca="1" si="65"/>
        <v>0</v>
      </c>
      <c r="AW100" s="28"/>
      <c r="AX100" s="28">
        <f t="shared" ca="1" si="48"/>
        <v>553.27200948499683</v>
      </c>
      <c r="AY100" s="28"/>
      <c r="BA100" s="28"/>
      <c r="BB100" s="28"/>
      <c r="BC100" s="28"/>
      <c r="BD100" s="39">
        <v>97</v>
      </c>
      <c r="BE100" s="39">
        <f t="shared" ca="1" si="60"/>
        <v>5.8512265668461785</v>
      </c>
      <c r="BF100" s="39">
        <f t="shared" ca="1" si="60"/>
        <v>8.7768398502692673</v>
      </c>
      <c r="BG100" s="39">
        <f t="shared" ca="1" si="60"/>
        <v>14.628066417115447</v>
      </c>
      <c r="BH100" s="39">
        <f t="shared" ca="1" si="60"/>
        <v>29.256132834230893</v>
      </c>
      <c r="BI100" s="39">
        <f t="shared" ca="1" si="60"/>
        <v>58.512265668461787</v>
      </c>
      <c r="BJ100" s="39">
        <f t="shared" ca="1" si="60"/>
        <v>117.02453133692357</v>
      </c>
      <c r="BK100" s="39">
        <f t="shared" ca="1" si="60"/>
        <v>234.04906267384715</v>
      </c>
      <c r="BL100" s="39">
        <f t="shared" ca="1" si="60"/>
        <v>0</v>
      </c>
      <c r="BM100" s="39">
        <f t="shared" ca="1" si="60"/>
        <v>0</v>
      </c>
      <c r="BN100" s="39">
        <f t="shared" ca="1" si="60"/>
        <v>0</v>
      </c>
      <c r="BO100" s="39">
        <f t="shared" ca="1" si="61"/>
        <v>0.6062513532110031</v>
      </c>
      <c r="BP100" s="39">
        <f t="shared" ca="1" si="61"/>
        <v>0.90937702981650459</v>
      </c>
      <c r="BQ100" s="39">
        <f t="shared" ca="1" si="61"/>
        <v>1.5156283830275079</v>
      </c>
      <c r="BR100" s="39">
        <f t="shared" ca="1" si="61"/>
        <v>3.0312567660550158</v>
      </c>
      <c r="BS100" s="39">
        <f t="shared" ca="1" si="61"/>
        <v>6.0625135321100316</v>
      </c>
      <c r="BT100" s="39">
        <f t="shared" ca="1" si="61"/>
        <v>12.125027064220063</v>
      </c>
      <c r="BU100" s="39">
        <f t="shared" ca="1" si="61"/>
        <v>24.250054128440127</v>
      </c>
      <c r="BV100" s="39">
        <f t="shared" ca="1" si="61"/>
        <v>0</v>
      </c>
      <c r="BW100" s="39">
        <f t="shared" ca="1" si="61"/>
        <v>0</v>
      </c>
      <c r="BX100" s="39">
        <f t="shared" ca="1" si="61"/>
        <v>0</v>
      </c>
      <c r="BY100" s="39">
        <f t="shared" ca="1" si="62"/>
        <v>0.32873244444444444</v>
      </c>
      <c r="BZ100" s="39">
        <f t="shared" ca="1" si="62"/>
        <v>0.49309866666666663</v>
      </c>
      <c r="CA100" s="39">
        <f t="shared" ca="1" si="62"/>
        <v>0.82183111111111107</v>
      </c>
      <c r="CB100" s="39">
        <f t="shared" ca="1" si="62"/>
        <v>1.6436622222222221</v>
      </c>
      <c r="CC100" s="39">
        <f t="shared" ca="1" si="62"/>
        <v>3.2873244444444443</v>
      </c>
      <c r="CD100" s="39">
        <f t="shared" ca="1" si="62"/>
        <v>6.5746488888888885</v>
      </c>
      <c r="CE100" s="39">
        <f t="shared" ca="1" si="62"/>
        <v>13.149297777777777</v>
      </c>
      <c r="CF100" s="39">
        <f t="shared" ca="1" si="62"/>
        <v>0</v>
      </c>
      <c r="CG100" s="39">
        <f t="shared" ca="1" si="62"/>
        <v>0</v>
      </c>
      <c r="CH100" s="39">
        <f t="shared" ca="1" si="62"/>
        <v>0</v>
      </c>
      <c r="CI100" s="39">
        <f t="shared" ca="1" si="63"/>
        <v>4.9910991533333358E-2</v>
      </c>
      <c r="CJ100" s="39">
        <f t="shared" ca="1" si="63"/>
        <v>9.9821983066666717E-2</v>
      </c>
      <c r="CK100" s="39">
        <f t="shared" ca="1" si="63"/>
        <v>0.14973297460000004</v>
      </c>
      <c r="CL100" s="39">
        <f t="shared" ca="1" si="63"/>
        <v>0.24955495766666677</v>
      </c>
      <c r="CM100" s="39">
        <f t="shared" ca="1" si="63"/>
        <v>0.49910991533333354</v>
      </c>
      <c r="CN100" s="39">
        <f t="shared" ca="1" si="63"/>
        <v>0.99821983066666709</v>
      </c>
      <c r="CO100" s="39">
        <f t="shared" ca="1" si="63"/>
        <v>1.9964396613333342</v>
      </c>
      <c r="CP100" s="39">
        <f t="shared" ca="1" si="63"/>
        <v>3.9928793226666683</v>
      </c>
      <c r="CQ100" s="39">
        <f t="shared" ca="1" si="63"/>
        <v>0</v>
      </c>
      <c r="CR100" s="39">
        <f t="shared" ca="1" si="63"/>
        <v>0</v>
      </c>
      <c r="CS100" s="39">
        <f t="shared" ca="1" si="64"/>
        <v>1.4441424E-2</v>
      </c>
      <c r="CT100" s="39">
        <f t="shared" ca="1" si="64"/>
        <v>1.4441424E-2</v>
      </c>
      <c r="CU100" s="39">
        <f t="shared" ca="1" si="64"/>
        <v>2.8882847999999999E-2</v>
      </c>
      <c r="CV100" s="39">
        <f t="shared" ca="1" si="64"/>
        <v>4.3324271999999997E-2</v>
      </c>
      <c r="CW100" s="39">
        <f t="shared" ca="1" si="64"/>
        <v>7.220712E-2</v>
      </c>
      <c r="CX100" s="39">
        <f t="shared" ca="1" si="64"/>
        <v>0.14441424</v>
      </c>
      <c r="CY100" s="39">
        <f t="shared" ca="1" si="64"/>
        <v>0.28882848</v>
      </c>
      <c r="CZ100" s="39">
        <f t="shared" ca="1" si="64"/>
        <v>0.57765696</v>
      </c>
      <c r="DA100" s="39">
        <f t="shared" ca="1" si="64"/>
        <v>1.15531392</v>
      </c>
      <c r="DB100" s="39">
        <f t="shared" ca="1" si="64"/>
        <v>0</v>
      </c>
    </row>
    <row r="101" spans="19:106" x14ac:dyDescent="0.15">
      <c r="S101" s="39">
        <v>98</v>
      </c>
      <c r="T101" s="40">
        <f>引用信息!W120</f>
        <v>378.59699456827371</v>
      </c>
      <c r="U101" s="40">
        <f>引用信息!X120</f>
        <v>26.93183823172631</v>
      </c>
      <c r="V101" s="40">
        <f>引用信息!Y120</f>
        <v>10.752000000000001</v>
      </c>
      <c r="W101" s="40">
        <f>引用信息!Z120</f>
        <v>2.8845432000000009</v>
      </c>
      <c r="X101" s="40">
        <f>引用信息!AA120</f>
        <v>0.83462399999999992</v>
      </c>
      <c r="Y101" s="37">
        <f>IF(INT(求节点($J$4:$J$12,$I$4:$I$12,节奏总纲!AD101))&gt;$I$12,$I$12,INT(求节点($J$4:$J$12,$I$4:$I$12,节奏总纲!AD101)))</f>
        <v>7</v>
      </c>
      <c r="Z101" s="37">
        <f>IF(INT(求节点($J$4:$J$12,$I$4:$I$12,节奏总纲!AE101))&gt;$I$12,$I$12,INT(求节点($J$4:$J$12,$I$4:$I$12,节奏总纲!AE101)))</f>
        <v>7</v>
      </c>
      <c r="AA101" s="37">
        <f>IF(INT(求节点($J$4:$J$12,$I$4:$I$12,节奏总纲!AF101))&gt;$I$12,$I$12,INT(求节点($J$4:$J$12,$I$4:$I$12,节奏总纲!AF101)))</f>
        <v>7</v>
      </c>
      <c r="AB101" s="37">
        <f>IF(INT(求节点($J$4:$J$12,$I$4:$I$12,节奏总纲!AG101))&gt;$I$12,$I$12,INT(求节点($J$4:$J$12,$I$4:$I$12,节奏总纲!AG101)))</f>
        <v>8</v>
      </c>
      <c r="AC101" s="37">
        <f>IF(INT(求节点($J$4:$J$12,$I$4:$I$12,节奏总纲!AH101))&gt;$I$12,$I$12,INT(求节点($J$4:$J$12,$I$4:$I$12,节奏总纲!AH101)))</f>
        <v>9</v>
      </c>
      <c r="AD101" s="57">
        <f>('[2]功能-行军令'!F$7+'[2]功能-行军令'!F$14+24*60/'[2]功能-行军令'!$F$18)*'[2]功能-行军令'!$AJ$8/$J$30</f>
        <v>9.2000000000000011</v>
      </c>
      <c r="AE101" s="57">
        <f>('[2]功能-行军令'!G$7+'[2]功能-行军令'!G$14+24*60/'[2]功能-行军令'!$F$18)*'[2]功能-行军令'!$AJ$8/$J$30</f>
        <v>13.4</v>
      </c>
      <c r="AF101" s="57">
        <f>('[2]功能-行军令'!H$7+'[2]功能-行军令'!H$14+24*60/'[2]功能-行军令'!$F$18)*'[2]功能-行军令'!$AJ$8/$J$30</f>
        <v>18.2</v>
      </c>
      <c r="AG101" s="57">
        <f>('[2]功能-行军令'!I$7+'[2]功能-行军令'!I$14+24*60/'[2]功能-行军令'!$F$18)*'[2]功能-行军令'!$AJ$8/$J$30</f>
        <v>20.6</v>
      </c>
      <c r="AH101" s="57">
        <f>('[2]功能-行军令'!J$7+'[2]功能-行军令'!J$14+24*60/'[2]功能-行军令'!$F$18)*'[2]功能-行军令'!$AJ$8/$J$30</f>
        <v>20.6</v>
      </c>
      <c r="AL101" s="39">
        <v>98</v>
      </c>
      <c r="AM101" s="28">
        <f t="shared" ca="1" si="65"/>
        <v>6.7966213408220861</v>
      </c>
      <c r="AN101" s="28">
        <f t="shared" ca="1" si="65"/>
        <v>10.212527151033129</v>
      </c>
      <c r="AO101" s="28">
        <f t="shared" ca="1" si="65"/>
        <v>17.00914849185521</v>
      </c>
      <c r="AP101" s="28">
        <f t="shared" ca="1" si="65"/>
        <v>33.954451280110419</v>
      </c>
      <c r="AQ101" s="28">
        <f t="shared" ca="1" si="65"/>
        <v>67.894574848220842</v>
      </c>
      <c r="AR101" s="28">
        <f t="shared" ca="1" si="65"/>
        <v>135.78914969644168</v>
      </c>
      <c r="AS101" s="28">
        <f t="shared" ca="1" si="65"/>
        <v>271.57829939288337</v>
      </c>
      <c r="AT101" s="28">
        <f t="shared" ca="1" si="65"/>
        <v>4.534547808000001</v>
      </c>
      <c r="AU101" s="28">
        <f t="shared" ca="1" si="65"/>
        <v>1.1462169600000001</v>
      </c>
      <c r="AV101" s="28">
        <f t="shared" ca="1" si="65"/>
        <v>0</v>
      </c>
      <c r="AW101" s="28"/>
      <c r="AX101" s="28">
        <f t="shared" ca="1" si="48"/>
        <v>548.9155369693666</v>
      </c>
      <c r="AY101" s="28"/>
      <c r="BA101" s="28"/>
      <c r="BB101" s="28"/>
      <c r="BC101" s="28"/>
      <c r="BD101" s="39">
        <v>98</v>
      </c>
      <c r="BE101" s="39">
        <f t="shared" ca="1" si="60"/>
        <v>5.8051539167135315</v>
      </c>
      <c r="BF101" s="39">
        <f t="shared" ca="1" si="60"/>
        <v>8.7077308750702969</v>
      </c>
      <c r="BG101" s="39">
        <f t="shared" ca="1" si="60"/>
        <v>14.512884791783828</v>
      </c>
      <c r="BH101" s="39">
        <f t="shared" ca="1" si="60"/>
        <v>29.025769583567655</v>
      </c>
      <c r="BI101" s="39">
        <f t="shared" ca="1" si="60"/>
        <v>58.05153916713531</v>
      </c>
      <c r="BJ101" s="39">
        <f t="shared" ca="1" si="60"/>
        <v>116.10307833427062</v>
      </c>
      <c r="BK101" s="39">
        <f t="shared" ca="1" si="60"/>
        <v>232.20615666854124</v>
      </c>
      <c r="BL101" s="39">
        <f t="shared" ca="1" si="60"/>
        <v>0</v>
      </c>
      <c r="BM101" s="39">
        <f t="shared" ca="1" si="60"/>
        <v>0</v>
      </c>
      <c r="BN101" s="39">
        <f t="shared" ca="1" si="60"/>
        <v>0</v>
      </c>
      <c r="BO101" s="39">
        <f t="shared" ca="1" si="61"/>
        <v>0.6014777205085543</v>
      </c>
      <c r="BP101" s="39">
        <f t="shared" ca="1" si="61"/>
        <v>0.9022165807628314</v>
      </c>
      <c r="BQ101" s="39">
        <f t="shared" ca="1" si="61"/>
        <v>1.5036943012713859</v>
      </c>
      <c r="BR101" s="39">
        <f t="shared" ca="1" si="61"/>
        <v>3.0073886025427718</v>
      </c>
      <c r="BS101" s="39">
        <f t="shared" ca="1" si="61"/>
        <v>6.0147772050855437</v>
      </c>
      <c r="BT101" s="39">
        <f t="shared" ca="1" si="61"/>
        <v>12.029554410171087</v>
      </c>
      <c r="BU101" s="39">
        <f t="shared" ca="1" si="61"/>
        <v>24.059108820342175</v>
      </c>
      <c r="BV101" s="39">
        <f t="shared" ca="1" si="61"/>
        <v>0</v>
      </c>
      <c r="BW101" s="39">
        <f t="shared" ca="1" si="61"/>
        <v>0</v>
      </c>
      <c r="BX101" s="39">
        <f t="shared" ca="1" si="61"/>
        <v>0</v>
      </c>
      <c r="BY101" s="39">
        <f t="shared" ca="1" si="62"/>
        <v>0.32614399999999999</v>
      </c>
      <c r="BZ101" s="39">
        <f t="shared" ca="1" si="62"/>
        <v>0.48921600000000004</v>
      </c>
      <c r="CA101" s="39">
        <f t="shared" ca="1" si="62"/>
        <v>0.81536000000000008</v>
      </c>
      <c r="CB101" s="39">
        <f t="shared" ca="1" si="62"/>
        <v>1.6307200000000002</v>
      </c>
      <c r="CC101" s="39">
        <f t="shared" ca="1" si="62"/>
        <v>3.2614400000000003</v>
      </c>
      <c r="CD101" s="39">
        <f t="shared" ca="1" si="62"/>
        <v>6.5228800000000007</v>
      </c>
      <c r="CE101" s="39">
        <f t="shared" ca="1" si="62"/>
        <v>13.045760000000001</v>
      </c>
      <c r="CF101" s="39">
        <f t="shared" ca="1" si="62"/>
        <v>0</v>
      </c>
      <c r="CG101" s="39">
        <f t="shared" ca="1" si="62"/>
        <v>0</v>
      </c>
      <c r="CH101" s="39">
        <f t="shared" ca="1" si="62"/>
        <v>0</v>
      </c>
      <c r="CI101" s="39">
        <f t="shared" ca="1" si="63"/>
        <v>4.9517991600000012E-2</v>
      </c>
      <c r="CJ101" s="39">
        <f t="shared" ca="1" si="63"/>
        <v>9.9035983200000025E-2</v>
      </c>
      <c r="CK101" s="39">
        <f t="shared" ca="1" si="63"/>
        <v>0.14855397480000007</v>
      </c>
      <c r="CL101" s="39">
        <f t="shared" ca="1" si="63"/>
        <v>0.24758995800000008</v>
      </c>
      <c r="CM101" s="39">
        <f t="shared" ca="1" si="63"/>
        <v>0.49517991600000016</v>
      </c>
      <c r="CN101" s="39">
        <f t="shared" ca="1" si="63"/>
        <v>0.99035983200000033</v>
      </c>
      <c r="CO101" s="39">
        <f t="shared" ca="1" si="63"/>
        <v>1.9807196640000007</v>
      </c>
      <c r="CP101" s="39">
        <f t="shared" ca="1" si="63"/>
        <v>3.9614393280000013</v>
      </c>
      <c r="CQ101" s="39">
        <f t="shared" ca="1" si="63"/>
        <v>0</v>
      </c>
      <c r="CR101" s="39">
        <f t="shared" ca="1" si="63"/>
        <v>0</v>
      </c>
      <c r="CS101" s="39">
        <f t="shared" ca="1" si="64"/>
        <v>1.4327711999999999E-2</v>
      </c>
      <c r="CT101" s="39">
        <f t="shared" ca="1" si="64"/>
        <v>1.4327711999999999E-2</v>
      </c>
      <c r="CU101" s="39">
        <f t="shared" ca="1" si="64"/>
        <v>2.8655423999999999E-2</v>
      </c>
      <c r="CV101" s="39">
        <f t="shared" ca="1" si="64"/>
        <v>4.2983135999999998E-2</v>
      </c>
      <c r="CW101" s="39">
        <f t="shared" ca="1" si="64"/>
        <v>7.1638560000000004E-2</v>
      </c>
      <c r="CX101" s="39">
        <f t="shared" ca="1" si="64"/>
        <v>0.14327712000000001</v>
      </c>
      <c r="CY101" s="39">
        <f t="shared" ca="1" si="64"/>
        <v>0.28655424000000002</v>
      </c>
      <c r="CZ101" s="39">
        <f t="shared" ca="1" si="64"/>
        <v>0.57310848000000003</v>
      </c>
      <c r="DA101" s="39">
        <f t="shared" ca="1" si="64"/>
        <v>1.1462169600000001</v>
      </c>
      <c r="DB101" s="39">
        <f t="shared" ca="1" si="64"/>
        <v>0</v>
      </c>
    </row>
    <row r="102" spans="19:106" x14ac:dyDescent="0.15">
      <c r="S102" s="39">
        <v>99</v>
      </c>
      <c r="T102" s="40">
        <f>引用信息!W121</f>
        <v>375.59225651614452</v>
      </c>
      <c r="U102" s="40">
        <f>引用信息!X121</f>
        <v>26.718093483855466</v>
      </c>
      <c r="V102" s="40">
        <f>引用信息!Y121</f>
        <v>10.666666666666666</v>
      </c>
      <c r="W102" s="40">
        <f>引用信息!Z121</f>
        <v>2.8616500000000005</v>
      </c>
      <c r="X102" s="40">
        <f>引用信息!AA121</f>
        <v>0.82799999999999985</v>
      </c>
      <c r="Y102" s="37">
        <f>IF(INT(求节点($J$4:$J$12,$I$4:$I$12,节奏总纲!AD102))&gt;$I$12,$I$12,INT(求节点($J$4:$J$12,$I$4:$I$12,节奏总纲!AD102)))</f>
        <v>7</v>
      </c>
      <c r="Z102" s="37">
        <f>IF(INT(求节点($J$4:$J$12,$I$4:$I$12,节奏总纲!AE102))&gt;$I$12,$I$12,INT(求节点($J$4:$J$12,$I$4:$I$12,节奏总纲!AE102)))</f>
        <v>7</v>
      </c>
      <c r="AA102" s="37">
        <f>IF(INT(求节点($J$4:$J$12,$I$4:$I$12,节奏总纲!AF102))&gt;$I$12,$I$12,INT(求节点($J$4:$J$12,$I$4:$I$12,节奏总纲!AF102)))</f>
        <v>7</v>
      </c>
      <c r="AB102" s="37">
        <f>IF(INT(求节点($J$4:$J$12,$I$4:$I$12,节奏总纲!AG102))&gt;$I$12,$I$12,INT(求节点($J$4:$J$12,$I$4:$I$12,节奏总纲!AG102)))</f>
        <v>8</v>
      </c>
      <c r="AC102" s="37">
        <f>IF(INT(求节点($J$4:$J$12,$I$4:$I$12,节奏总纲!AH102))&gt;$I$12,$I$12,INT(求节点($J$4:$J$12,$I$4:$I$12,节奏总纲!AH102)))</f>
        <v>9</v>
      </c>
      <c r="AD102" s="57">
        <f>('[2]功能-行军令'!F$7+'[2]功能-行军令'!F$14+24*60/'[2]功能-行军令'!$F$18)*'[2]功能-行军令'!$AJ$8/$J$30</f>
        <v>9.2000000000000011</v>
      </c>
      <c r="AE102" s="57">
        <f>('[2]功能-行军令'!G$7+'[2]功能-行军令'!G$14+24*60/'[2]功能-行军令'!$F$18)*'[2]功能-行军令'!$AJ$8/$J$30</f>
        <v>13.4</v>
      </c>
      <c r="AF102" s="57">
        <f>('[2]功能-行军令'!H$7+'[2]功能-行军令'!H$14+24*60/'[2]功能-行军令'!$F$18)*'[2]功能-行军令'!$AJ$8/$J$30</f>
        <v>18.2</v>
      </c>
      <c r="AG102" s="57">
        <f>('[2]功能-行军令'!I$7+'[2]功能-行军令'!I$14+24*60/'[2]功能-行军令'!$F$18)*'[2]功能-行军令'!$AJ$8/$J$30</f>
        <v>20.6</v>
      </c>
      <c r="AH102" s="57">
        <f>('[2]功能-行军令'!J$7+'[2]功能-行军令'!J$14+24*60/'[2]功能-行军令'!$F$18)*'[2]功能-行军令'!$AJ$8/$J$30</f>
        <v>20.6</v>
      </c>
      <c r="AL102" s="39">
        <v>99</v>
      </c>
      <c r="AM102" s="28">
        <f t="shared" ca="1" si="65"/>
        <v>6.7426799016092103</v>
      </c>
      <c r="AN102" s="28">
        <f t="shared" ca="1" si="65"/>
        <v>10.131475348247148</v>
      </c>
      <c r="AO102" s="28">
        <f t="shared" ca="1" si="65"/>
        <v>16.874155249856365</v>
      </c>
      <c r="AP102" s="28">
        <f t="shared" ca="1" si="65"/>
        <v>33.684971508046054</v>
      </c>
      <c r="AQ102" s="28">
        <f t="shared" ca="1" si="65"/>
        <v>67.355729016092113</v>
      </c>
      <c r="AR102" s="28">
        <f t="shared" ca="1" si="65"/>
        <v>134.71145803218423</v>
      </c>
      <c r="AS102" s="28">
        <f t="shared" ca="1" si="65"/>
        <v>269.42291606436845</v>
      </c>
      <c r="AT102" s="28">
        <f t="shared" ca="1" si="65"/>
        <v>4.4985593333333345</v>
      </c>
      <c r="AU102" s="28">
        <f t="shared" ca="1" si="65"/>
        <v>1.1371199999999999</v>
      </c>
      <c r="AV102" s="28">
        <f t="shared" ca="1" si="65"/>
        <v>0</v>
      </c>
      <c r="AW102" s="28"/>
      <c r="AX102" s="28">
        <f t="shared" ca="1" si="48"/>
        <v>544.55906445373682</v>
      </c>
      <c r="AY102" s="28"/>
      <c r="BA102" s="28"/>
      <c r="BB102" s="28"/>
      <c r="BC102" s="28"/>
      <c r="BD102" s="39">
        <v>99</v>
      </c>
      <c r="BE102" s="39">
        <f t="shared" ca="1" si="60"/>
        <v>5.7590812665808828</v>
      </c>
      <c r="BF102" s="39">
        <f t="shared" ca="1" si="60"/>
        <v>8.6386218998713229</v>
      </c>
      <c r="BG102" s="39">
        <f t="shared" ca="1" si="60"/>
        <v>14.39770316645221</v>
      </c>
      <c r="BH102" s="39">
        <f t="shared" ca="1" si="60"/>
        <v>28.79540633290442</v>
      </c>
      <c r="BI102" s="39">
        <f t="shared" ca="1" si="60"/>
        <v>57.590812665808841</v>
      </c>
      <c r="BJ102" s="39">
        <f t="shared" ca="1" si="60"/>
        <v>115.18162533161768</v>
      </c>
      <c r="BK102" s="39">
        <f t="shared" ca="1" si="60"/>
        <v>230.36325066323536</v>
      </c>
      <c r="BL102" s="39">
        <f t="shared" ca="1" si="60"/>
        <v>0</v>
      </c>
      <c r="BM102" s="39">
        <f t="shared" ca="1" si="60"/>
        <v>0</v>
      </c>
      <c r="BN102" s="39">
        <f t="shared" ca="1" si="60"/>
        <v>0</v>
      </c>
      <c r="BO102" s="39">
        <f t="shared" ca="1" si="61"/>
        <v>0.5967040878061054</v>
      </c>
      <c r="BP102" s="39">
        <f t="shared" ca="1" si="61"/>
        <v>0.8950561317091581</v>
      </c>
      <c r="BQ102" s="39">
        <f t="shared" ca="1" si="61"/>
        <v>1.4917602195152637</v>
      </c>
      <c r="BR102" s="39">
        <f t="shared" ca="1" si="61"/>
        <v>2.9835204390305274</v>
      </c>
      <c r="BS102" s="39">
        <f t="shared" ca="1" si="61"/>
        <v>5.9670408780610549</v>
      </c>
      <c r="BT102" s="39">
        <f t="shared" ca="1" si="61"/>
        <v>11.93408175612211</v>
      </c>
      <c r="BU102" s="39">
        <f t="shared" ca="1" si="61"/>
        <v>23.86816351224422</v>
      </c>
      <c r="BV102" s="39">
        <f t="shared" ca="1" si="61"/>
        <v>0</v>
      </c>
      <c r="BW102" s="39">
        <f t="shared" ca="1" si="61"/>
        <v>0</v>
      </c>
      <c r="BX102" s="39">
        <f t="shared" ca="1" si="61"/>
        <v>0</v>
      </c>
      <c r="BY102" s="39">
        <f t="shared" ca="1" si="62"/>
        <v>0.32355555555555554</v>
      </c>
      <c r="BZ102" s="39">
        <f t="shared" ca="1" si="62"/>
        <v>0.48533333333333323</v>
      </c>
      <c r="CA102" s="39">
        <f t="shared" ca="1" si="62"/>
        <v>0.80888888888888888</v>
      </c>
      <c r="CB102" s="39">
        <f t="shared" ca="1" si="62"/>
        <v>1.6177777777777778</v>
      </c>
      <c r="CC102" s="39">
        <f t="shared" ca="1" si="62"/>
        <v>3.2355555555555555</v>
      </c>
      <c r="CD102" s="39">
        <f t="shared" ca="1" si="62"/>
        <v>6.471111111111111</v>
      </c>
      <c r="CE102" s="39">
        <f t="shared" ca="1" si="62"/>
        <v>12.942222222222222</v>
      </c>
      <c r="CF102" s="39">
        <f t="shared" ca="1" si="62"/>
        <v>0</v>
      </c>
      <c r="CG102" s="39">
        <f t="shared" ca="1" si="62"/>
        <v>0</v>
      </c>
      <c r="CH102" s="39">
        <f t="shared" ca="1" si="62"/>
        <v>0</v>
      </c>
      <c r="CI102" s="39">
        <f t="shared" ca="1" si="63"/>
        <v>4.912499166666668E-2</v>
      </c>
      <c r="CJ102" s="39">
        <f t="shared" ca="1" si="63"/>
        <v>9.824998333333336E-2</v>
      </c>
      <c r="CK102" s="39">
        <f t="shared" ca="1" si="63"/>
        <v>0.14737497500000002</v>
      </c>
      <c r="CL102" s="39">
        <f t="shared" ca="1" si="63"/>
        <v>0.24562495833333339</v>
      </c>
      <c r="CM102" s="39">
        <f t="shared" ca="1" si="63"/>
        <v>0.49124991666666679</v>
      </c>
      <c r="CN102" s="39">
        <f t="shared" ca="1" si="63"/>
        <v>0.98249983333333357</v>
      </c>
      <c r="CO102" s="39">
        <f t="shared" ca="1" si="63"/>
        <v>1.9649996666666671</v>
      </c>
      <c r="CP102" s="39">
        <f t="shared" ca="1" si="63"/>
        <v>3.9299993333333343</v>
      </c>
      <c r="CQ102" s="39">
        <f t="shared" ca="1" si="63"/>
        <v>0</v>
      </c>
      <c r="CR102" s="39">
        <f t="shared" ca="1" si="63"/>
        <v>0</v>
      </c>
      <c r="CS102" s="39">
        <f t="shared" ca="1" si="64"/>
        <v>1.4213999999999999E-2</v>
      </c>
      <c r="CT102" s="39">
        <f t="shared" ca="1" si="64"/>
        <v>1.4213999999999999E-2</v>
      </c>
      <c r="CU102" s="39">
        <f t="shared" ca="1" si="64"/>
        <v>2.8427999999999998E-2</v>
      </c>
      <c r="CV102" s="39">
        <f t="shared" ca="1" si="64"/>
        <v>4.2641999999999992E-2</v>
      </c>
      <c r="CW102" s="39">
        <f t="shared" ca="1" si="64"/>
        <v>7.1069999999999994E-2</v>
      </c>
      <c r="CX102" s="39">
        <f t="shared" ca="1" si="64"/>
        <v>0.14213999999999999</v>
      </c>
      <c r="CY102" s="39">
        <f t="shared" ca="1" si="64"/>
        <v>0.28427999999999998</v>
      </c>
      <c r="CZ102" s="39">
        <f t="shared" ca="1" si="64"/>
        <v>0.56855999999999995</v>
      </c>
      <c r="DA102" s="39">
        <f t="shared" ca="1" si="64"/>
        <v>1.1371199999999999</v>
      </c>
      <c r="DB102" s="39">
        <f t="shared" ca="1" si="64"/>
        <v>0</v>
      </c>
    </row>
    <row r="103" spans="19:106" x14ac:dyDescent="0.15">
      <c r="S103" s="39">
        <v>100</v>
      </c>
      <c r="T103" s="40">
        <f>引用信息!W122</f>
        <v>372.58751846401537</v>
      </c>
      <c r="U103" s="40">
        <f>引用信息!X122</f>
        <v>26.504348735984625</v>
      </c>
      <c r="V103" s="40">
        <f>引用信息!Y122</f>
        <v>10.581333333333333</v>
      </c>
      <c r="W103" s="40">
        <f>引用信息!Z122</f>
        <v>2.8387568000000005</v>
      </c>
      <c r="X103" s="40">
        <f>引用信息!AA122</f>
        <v>0.82137599999999988</v>
      </c>
      <c r="Y103" s="37">
        <f>IF(INT(求节点($J$4:$J$12,$I$4:$I$12,节奏总纲!AD103))&gt;$I$12,$I$12,INT(求节点($J$4:$J$12,$I$4:$I$12,节奏总纲!AD103)))</f>
        <v>7</v>
      </c>
      <c r="Z103" s="37">
        <f>IF(INT(求节点($J$4:$J$12,$I$4:$I$12,节奏总纲!AE103))&gt;$I$12,$I$12,INT(求节点($J$4:$J$12,$I$4:$I$12,节奏总纲!AE103)))</f>
        <v>7</v>
      </c>
      <c r="AA103" s="37">
        <f>IF(INT(求节点($J$4:$J$12,$I$4:$I$12,节奏总纲!AF103))&gt;$I$12,$I$12,INT(求节点($J$4:$J$12,$I$4:$I$12,节奏总纲!AF103)))</f>
        <v>7</v>
      </c>
      <c r="AB103" s="37">
        <f>IF(INT(求节点($J$4:$J$12,$I$4:$I$12,节奏总纲!AG103))&gt;$I$12,$I$12,INT(求节点($J$4:$J$12,$I$4:$I$12,节奏总纲!AG103)))</f>
        <v>8</v>
      </c>
      <c r="AC103" s="37">
        <f>IF(INT(求节点($J$4:$J$12,$I$4:$I$12,节奏总纲!AH103))&gt;$I$12,$I$12,INT(求节点($J$4:$J$12,$I$4:$I$12,节奏总纲!AH103)))</f>
        <v>9</v>
      </c>
      <c r="AD103" s="57">
        <f>('[2]功能-行军令'!F$7+'[2]功能-行军令'!F$14+24*60/'[2]功能-行军令'!$F$18)*'[2]功能-行军令'!$AJ$8/$J$30</f>
        <v>9.2000000000000011</v>
      </c>
      <c r="AE103" s="57">
        <f>('[2]功能-行军令'!G$7+'[2]功能-行军令'!G$14+24*60/'[2]功能-行军令'!$F$18)*'[2]功能-行军令'!$AJ$8/$J$30</f>
        <v>13.4</v>
      </c>
      <c r="AF103" s="57">
        <f>('[2]功能-行军令'!H$7+'[2]功能-行军令'!H$14+24*60/'[2]功能-行军令'!$F$18)*'[2]功能-行军令'!$AJ$8/$J$30</f>
        <v>18.2</v>
      </c>
      <c r="AG103" s="57">
        <f>('[2]功能-行军令'!I$7+'[2]功能-行军令'!I$14+24*60/'[2]功能-行军令'!$F$18)*'[2]功能-行军令'!$AJ$8/$J$30</f>
        <v>20.6</v>
      </c>
      <c r="AH103" s="57">
        <f>('[2]功能-行军令'!J$7+'[2]功能-行军令'!J$14+24*60/'[2]功能-行军令'!$F$18)*'[2]功能-行军令'!$AJ$8/$J$30</f>
        <v>20.6</v>
      </c>
      <c r="AL103" s="39">
        <v>100</v>
      </c>
      <c r="AM103" s="28">
        <f t="shared" ca="1" si="65"/>
        <v>6.6887384623963371</v>
      </c>
      <c r="AN103" s="28">
        <f t="shared" ca="1" si="65"/>
        <v>10.050423545461173</v>
      </c>
      <c r="AO103" s="28">
        <f t="shared" ca="1" si="65"/>
        <v>16.739162007857509</v>
      </c>
      <c r="AP103" s="28">
        <f t="shared" ca="1" si="65"/>
        <v>33.415491735981682</v>
      </c>
      <c r="AQ103" s="28">
        <f t="shared" ca="1" si="65"/>
        <v>66.81688318396337</v>
      </c>
      <c r="AR103" s="28">
        <f t="shared" ca="1" si="65"/>
        <v>133.63376636792674</v>
      </c>
      <c r="AS103" s="28">
        <f t="shared" ca="1" si="65"/>
        <v>267.26753273585348</v>
      </c>
      <c r="AT103" s="28">
        <f t="shared" ca="1" si="65"/>
        <v>4.4625708586666679</v>
      </c>
      <c r="AU103" s="28">
        <f t="shared" ca="1" si="65"/>
        <v>1.12802304</v>
      </c>
      <c r="AV103" s="28">
        <f t="shared" ca="1" si="65"/>
        <v>0</v>
      </c>
      <c r="AW103" s="28"/>
      <c r="AX103" s="28">
        <f t="shared" ca="1" si="48"/>
        <v>540.20259193810705</v>
      </c>
      <c r="AY103" s="28"/>
      <c r="BA103" s="28"/>
      <c r="BB103" s="28"/>
      <c r="BC103" s="28"/>
      <c r="BD103" s="39">
        <v>100</v>
      </c>
      <c r="BE103" s="39">
        <f t="shared" ca="1" si="60"/>
        <v>5.7130086164482359</v>
      </c>
      <c r="BF103" s="39">
        <f t="shared" ca="1" si="60"/>
        <v>8.5695129246723543</v>
      </c>
      <c r="BG103" s="39">
        <f t="shared" ca="1" si="60"/>
        <v>14.282521541120589</v>
      </c>
      <c r="BH103" s="39">
        <f t="shared" ca="1" si="60"/>
        <v>28.565043082241178</v>
      </c>
      <c r="BI103" s="39">
        <f t="shared" ca="1" si="60"/>
        <v>57.130086164482357</v>
      </c>
      <c r="BJ103" s="39">
        <f t="shared" ca="1" si="60"/>
        <v>114.26017232896471</v>
      </c>
      <c r="BK103" s="39">
        <f t="shared" ca="1" si="60"/>
        <v>228.52034465792943</v>
      </c>
      <c r="BL103" s="39">
        <f t="shared" ca="1" si="60"/>
        <v>0</v>
      </c>
      <c r="BM103" s="39">
        <f t="shared" ca="1" si="60"/>
        <v>0</v>
      </c>
      <c r="BN103" s="39">
        <f t="shared" ca="1" si="60"/>
        <v>0</v>
      </c>
      <c r="BO103" s="39">
        <f t="shared" ca="1" si="61"/>
        <v>0.59193045510365661</v>
      </c>
      <c r="BP103" s="39">
        <f t="shared" ca="1" si="61"/>
        <v>0.88789568265548491</v>
      </c>
      <c r="BQ103" s="39">
        <f t="shared" ca="1" si="61"/>
        <v>1.4798261377591417</v>
      </c>
      <c r="BR103" s="39">
        <f t="shared" ca="1" si="61"/>
        <v>2.9596522755182835</v>
      </c>
      <c r="BS103" s="39">
        <f t="shared" ca="1" si="61"/>
        <v>5.9193045510365669</v>
      </c>
      <c r="BT103" s="39">
        <f t="shared" ca="1" si="61"/>
        <v>11.838609102073134</v>
      </c>
      <c r="BU103" s="39">
        <f t="shared" ca="1" si="61"/>
        <v>23.677218204146268</v>
      </c>
      <c r="BV103" s="39">
        <f t="shared" ca="1" si="61"/>
        <v>0</v>
      </c>
      <c r="BW103" s="39">
        <f t="shared" ca="1" si="61"/>
        <v>0</v>
      </c>
      <c r="BX103" s="39">
        <f t="shared" ca="1" si="61"/>
        <v>0</v>
      </c>
      <c r="BY103" s="39">
        <f t="shared" ca="1" si="62"/>
        <v>0.32096711111111109</v>
      </c>
      <c r="BZ103" s="39">
        <f t="shared" ca="1" si="62"/>
        <v>0.48145066666666664</v>
      </c>
      <c r="CA103" s="39">
        <f t="shared" ca="1" si="62"/>
        <v>0.80241777777777779</v>
      </c>
      <c r="CB103" s="39">
        <f t="shared" ca="1" si="62"/>
        <v>1.6048355555555556</v>
      </c>
      <c r="CC103" s="39">
        <f t="shared" ca="1" si="62"/>
        <v>3.2096711111111111</v>
      </c>
      <c r="CD103" s="39">
        <f t="shared" ca="1" si="62"/>
        <v>6.4193422222222223</v>
      </c>
      <c r="CE103" s="39">
        <f t="shared" ca="1" si="62"/>
        <v>12.838684444444445</v>
      </c>
      <c r="CF103" s="39">
        <f t="shared" ca="1" si="62"/>
        <v>0</v>
      </c>
      <c r="CG103" s="39">
        <f t="shared" ca="1" si="62"/>
        <v>0</v>
      </c>
      <c r="CH103" s="39">
        <f t="shared" ca="1" si="62"/>
        <v>0</v>
      </c>
      <c r="CI103" s="39">
        <f t="shared" ca="1" si="63"/>
        <v>4.8731991733333348E-2</v>
      </c>
      <c r="CJ103" s="39">
        <f t="shared" ca="1" si="63"/>
        <v>9.7463983466666695E-2</v>
      </c>
      <c r="CK103" s="39">
        <f t="shared" ca="1" si="63"/>
        <v>0.14619597520000002</v>
      </c>
      <c r="CL103" s="39">
        <f t="shared" ca="1" si="63"/>
        <v>0.24365995866666676</v>
      </c>
      <c r="CM103" s="39">
        <f t="shared" ca="1" si="63"/>
        <v>0.48731991733333352</v>
      </c>
      <c r="CN103" s="39">
        <f t="shared" ca="1" si="63"/>
        <v>0.97463983466666704</v>
      </c>
      <c r="CO103" s="39">
        <f t="shared" ca="1" si="63"/>
        <v>1.9492796693333341</v>
      </c>
      <c r="CP103" s="39">
        <f t="shared" ca="1" si="63"/>
        <v>3.8985593386666682</v>
      </c>
      <c r="CQ103" s="39">
        <f t="shared" ca="1" si="63"/>
        <v>0</v>
      </c>
      <c r="CR103" s="39">
        <f t="shared" ca="1" si="63"/>
        <v>0</v>
      </c>
      <c r="CS103" s="39">
        <f t="shared" ca="1" si="64"/>
        <v>1.4100287999999997E-2</v>
      </c>
      <c r="CT103" s="39">
        <f t="shared" ca="1" si="64"/>
        <v>1.4100287999999997E-2</v>
      </c>
      <c r="CU103" s="39">
        <f t="shared" ca="1" si="64"/>
        <v>2.8200575999999995E-2</v>
      </c>
      <c r="CV103" s="39">
        <f t="shared" ca="1" si="64"/>
        <v>4.2300863999999994E-2</v>
      </c>
      <c r="CW103" s="39">
        <f t="shared" ca="1" si="64"/>
        <v>7.0501439999999999E-2</v>
      </c>
      <c r="CX103" s="39">
        <f t="shared" ca="1" si="64"/>
        <v>0.14100288</v>
      </c>
      <c r="CY103" s="39">
        <f t="shared" ca="1" si="64"/>
        <v>0.28200575999999999</v>
      </c>
      <c r="CZ103" s="39">
        <f t="shared" ca="1" si="64"/>
        <v>0.56401151999999999</v>
      </c>
      <c r="DA103" s="39">
        <f t="shared" ca="1" si="64"/>
        <v>1.12802304</v>
      </c>
      <c r="DB103" s="39">
        <f t="shared" ca="1" si="64"/>
        <v>0</v>
      </c>
    </row>
    <row r="104" spans="19:106" x14ac:dyDescent="0.15">
      <c r="S104" s="39">
        <v>101</v>
      </c>
      <c r="T104" s="40">
        <f>引用信息!W123</f>
        <v>369.58278041188623</v>
      </c>
      <c r="U104" s="40">
        <f>引用信息!X123</f>
        <v>26.29060398811378</v>
      </c>
      <c r="V104" s="40">
        <f>引用信息!Y123</f>
        <v>10.496</v>
      </c>
      <c r="W104" s="40">
        <f>引用信息!Z123</f>
        <v>2.8158636000000006</v>
      </c>
      <c r="X104" s="40">
        <f>引用信息!AA123</f>
        <v>0.81475199999999992</v>
      </c>
      <c r="Y104" s="37">
        <f>IF(INT(求节点($J$4:$J$12,$I$4:$I$12,节奏总纲!AD104))&gt;$I$12,$I$12,INT(求节点($J$4:$J$12,$I$4:$I$12,节奏总纲!AD104)))</f>
        <v>7</v>
      </c>
      <c r="Z104" s="37">
        <f>IF(INT(求节点($J$4:$J$12,$I$4:$I$12,节奏总纲!AE104))&gt;$I$12,$I$12,INT(求节点($J$4:$J$12,$I$4:$I$12,节奏总纲!AE104)))</f>
        <v>7</v>
      </c>
      <c r="AA104" s="37">
        <f>IF(INT(求节点($J$4:$J$12,$I$4:$I$12,节奏总纲!AF104))&gt;$I$12,$I$12,INT(求节点($J$4:$J$12,$I$4:$I$12,节奏总纲!AF104)))</f>
        <v>7</v>
      </c>
      <c r="AB104" s="37">
        <f>IF(INT(求节点($J$4:$J$12,$I$4:$I$12,节奏总纲!AG104))&gt;$I$12,$I$12,INT(求节点($J$4:$J$12,$I$4:$I$12,节奏总纲!AG104)))</f>
        <v>8</v>
      </c>
      <c r="AC104" s="37">
        <f>IF(INT(求节点($J$4:$J$12,$I$4:$I$12,节奏总纲!AH104))&gt;$I$12,$I$12,INT(求节点($J$4:$J$12,$I$4:$I$12,节奏总纲!AH104)))</f>
        <v>9</v>
      </c>
      <c r="AD104" s="57">
        <f>('[2]功能-行军令'!F$7+'[2]功能-行军令'!F$14+24*60/'[2]功能-行军令'!$F$18)*'[2]功能-行军令'!$AJ$8/$J$30</f>
        <v>9.2000000000000011</v>
      </c>
      <c r="AE104" s="57">
        <f>('[2]功能-行军令'!G$7+'[2]功能-行军令'!G$14+24*60/'[2]功能-行军令'!$F$18)*'[2]功能-行军令'!$AJ$8/$J$30</f>
        <v>13.4</v>
      </c>
      <c r="AF104" s="57">
        <f>('[2]功能-行军令'!H$7+'[2]功能-行军令'!H$14+24*60/'[2]功能-行军令'!$F$18)*'[2]功能-行军令'!$AJ$8/$J$30</f>
        <v>18.2</v>
      </c>
      <c r="AG104" s="57">
        <f>('[2]功能-行军令'!I$7+'[2]功能-行军令'!I$14+24*60/'[2]功能-行军令'!$F$18)*'[2]功能-行军令'!$AJ$8/$J$30</f>
        <v>20.6</v>
      </c>
      <c r="AH104" s="57">
        <f>('[2]功能-行军令'!J$7+'[2]功能-行军令'!J$14+24*60/'[2]功能-行军令'!$F$18)*'[2]功能-行军令'!$AJ$8/$J$30</f>
        <v>20.6</v>
      </c>
      <c r="AL104" s="39">
        <v>101</v>
      </c>
      <c r="AM104" s="28">
        <f t="shared" ca="1" si="65"/>
        <v>6.6347970231834648</v>
      </c>
      <c r="AN104" s="28">
        <f t="shared" ca="1" si="65"/>
        <v>9.9693717426751949</v>
      </c>
      <c r="AO104" s="28">
        <f t="shared" ca="1" si="65"/>
        <v>16.604168765858667</v>
      </c>
      <c r="AP104" s="28">
        <f t="shared" ca="1" si="65"/>
        <v>33.146011963917331</v>
      </c>
      <c r="AQ104" s="28">
        <f t="shared" ca="1" si="65"/>
        <v>66.278037351834655</v>
      </c>
      <c r="AR104" s="28">
        <f t="shared" ca="1" si="65"/>
        <v>132.55607470366931</v>
      </c>
      <c r="AS104" s="28">
        <f t="shared" ca="1" si="65"/>
        <v>265.11214940733862</v>
      </c>
      <c r="AT104" s="28">
        <f t="shared" ca="1" si="65"/>
        <v>4.4265823840000014</v>
      </c>
      <c r="AU104" s="28">
        <f t="shared" ca="1" si="65"/>
        <v>1.11892608</v>
      </c>
      <c r="AV104" s="28">
        <f t="shared" ca="1" si="65"/>
        <v>0</v>
      </c>
      <c r="AW104" s="28"/>
      <c r="AX104" s="28">
        <f t="shared" ca="1" si="48"/>
        <v>535.84611942247727</v>
      </c>
      <c r="AY104" s="28"/>
      <c r="BA104" s="28"/>
      <c r="BB104" s="28"/>
      <c r="BC104" s="28"/>
      <c r="BD104" s="39">
        <v>101</v>
      </c>
      <c r="BE104" s="39">
        <f t="shared" ref="BE104:BN113" ca="1" si="66">IF(OFFSET($X$3,$S104,BE$1)&lt;BE$3,0,
OFFSET($S$3,$S104,BE$1)
*IFERROR(INDEX($K$33:$K$42,OFFSET($X$3,$S104,BE$1)-BE$3+1),0)
*OFFSET($AC$3,$S104,BE$1)
/(INDEX($D$4:$D$13,BE$3)
*INDEX($E$4:$E$13,BE$3)))</f>
        <v>5.6669359663155907</v>
      </c>
      <c r="BF104" s="39">
        <f t="shared" ca="1" si="66"/>
        <v>8.5004039494733838</v>
      </c>
      <c r="BG104" s="39">
        <f t="shared" ca="1" si="66"/>
        <v>14.167339915788977</v>
      </c>
      <c r="BH104" s="39">
        <f t="shared" ca="1" si="66"/>
        <v>28.334679831577954</v>
      </c>
      <c r="BI104" s="39">
        <f t="shared" ca="1" si="66"/>
        <v>56.669359663155909</v>
      </c>
      <c r="BJ104" s="39">
        <f t="shared" ca="1" si="66"/>
        <v>113.33871932631182</v>
      </c>
      <c r="BK104" s="39">
        <f t="shared" ca="1" si="66"/>
        <v>226.67743865262364</v>
      </c>
      <c r="BL104" s="39">
        <f t="shared" ca="1" si="66"/>
        <v>0</v>
      </c>
      <c r="BM104" s="39">
        <f t="shared" ca="1" si="66"/>
        <v>0</v>
      </c>
      <c r="BN104" s="39">
        <f t="shared" ca="1" si="66"/>
        <v>0</v>
      </c>
      <c r="BO104" s="39">
        <f t="shared" ref="BO104:BX113" ca="1" si="67">IF(OFFSET($X$3,$S104,BO$1)&lt;BO$3,0,
OFFSET($S$3,$S104,BO$1)
*IFERROR(INDEX($K$33:$K$42,OFFSET($X$3,$S104,BO$1)-BO$3+1),0)
*OFFSET($AC$3,$S104,BO$1)
/(INDEX($D$4:$D$13,BO$3)
*INDEX($E$4:$E$13,BO$3)))</f>
        <v>0.58715682240120781</v>
      </c>
      <c r="BP104" s="39">
        <f t="shared" ca="1" si="67"/>
        <v>0.88073523360181161</v>
      </c>
      <c r="BQ104" s="39">
        <f t="shared" ca="1" si="67"/>
        <v>1.4678920560030193</v>
      </c>
      <c r="BR104" s="39">
        <f t="shared" ca="1" si="67"/>
        <v>2.9357841120060386</v>
      </c>
      <c r="BS104" s="39">
        <f t="shared" ca="1" si="67"/>
        <v>5.8715682240120772</v>
      </c>
      <c r="BT104" s="39">
        <f t="shared" ca="1" si="67"/>
        <v>11.743136448024154</v>
      </c>
      <c r="BU104" s="39">
        <f t="shared" ca="1" si="67"/>
        <v>23.486272896048309</v>
      </c>
      <c r="BV104" s="39">
        <f t="shared" ca="1" si="67"/>
        <v>0</v>
      </c>
      <c r="BW104" s="39">
        <f t="shared" ca="1" si="67"/>
        <v>0</v>
      </c>
      <c r="BX104" s="39">
        <f t="shared" ca="1" si="67"/>
        <v>0</v>
      </c>
      <c r="BY104" s="39">
        <f t="shared" ref="BY104:CH113" ca="1" si="68">IF(OFFSET($X$3,$S104,BY$1)&lt;BY$3,0,
OFFSET($S$3,$S104,BY$1)
*IFERROR(INDEX($K$33:$K$42,OFFSET($X$3,$S104,BY$1)-BY$3+1),0)
*OFFSET($AC$3,$S104,BY$1)
/(INDEX($D$4:$D$13,BY$3)
*INDEX($E$4:$E$13,BY$3)))</f>
        <v>0.3183786666666667</v>
      </c>
      <c r="BZ104" s="39">
        <f t="shared" ca="1" si="68"/>
        <v>0.47756799999999999</v>
      </c>
      <c r="CA104" s="39">
        <f t="shared" ca="1" si="68"/>
        <v>0.79594666666666669</v>
      </c>
      <c r="CB104" s="39">
        <f t="shared" ca="1" si="68"/>
        <v>1.5918933333333334</v>
      </c>
      <c r="CC104" s="39">
        <f t="shared" ca="1" si="68"/>
        <v>3.1837866666666668</v>
      </c>
      <c r="CD104" s="39">
        <f t="shared" ca="1" si="68"/>
        <v>6.3675733333333335</v>
      </c>
      <c r="CE104" s="39">
        <f t="shared" ca="1" si="68"/>
        <v>12.735146666666667</v>
      </c>
      <c r="CF104" s="39">
        <f t="shared" ca="1" si="68"/>
        <v>0</v>
      </c>
      <c r="CG104" s="39">
        <f t="shared" ca="1" si="68"/>
        <v>0</v>
      </c>
      <c r="CH104" s="39">
        <f t="shared" ca="1" si="68"/>
        <v>0</v>
      </c>
      <c r="CI104" s="39">
        <f t="shared" ref="CI104:CR113" ca="1" si="69">IF(OFFSET($X$3,$S104,CI$1)&lt;CI$3,0,
OFFSET($S$3,$S104,CI$1)
*IFERROR(INDEX($K$33:$K$42,OFFSET($X$3,$S104,CI$1)-CI$3+1),0)
*OFFSET($AC$3,$S104,CI$1)
/(INDEX($D$4:$D$13,CI$3)
*INDEX($E$4:$E$13,CI$3)))</f>
        <v>4.8338991800000015E-2</v>
      </c>
      <c r="CJ104" s="39">
        <f t="shared" ca="1" si="69"/>
        <v>9.6677983600000031E-2</v>
      </c>
      <c r="CK104" s="39">
        <f t="shared" ca="1" si="69"/>
        <v>0.14501697540000005</v>
      </c>
      <c r="CL104" s="39">
        <f t="shared" ca="1" si="69"/>
        <v>0.24169495900000007</v>
      </c>
      <c r="CM104" s="39">
        <f t="shared" ca="1" si="69"/>
        <v>0.48338991800000014</v>
      </c>
      <c r="CN104" s="39">
        <f t="shared" ca="1" si="69"/>
        <v>0.96677983600000028</v>
      </c>
      <c r="CO104" s="39">
        <f t="shared" ca="1" si="69"/>
        <v>1.9335596720000006</v>
      </c>
      <c r="CP104" s="39">
        <f t="shared" ca="1" si="69"/>
        <v>3.8671193440000011</v>
      </c>
      <c r="CQ104" s="39">
        <f t="shared" ca="1" si="69"/>
        <v>0</v>
      </c>
      <c r="CR104" s="39">
        <f t="shared" ca="1" si="69"/>
        <v>0</v>
      </c>
      <c r="CS104" s="39">
        <f t="shared" ref="CS104:DB113" ca="1" si="70">IF(OFFSET($X$3,$S104,CS$1)&lt;CS$3,0,
OFFSET($S$3,$S104,CS$1)
*IFERROR(INDEX($K$33:$K$42,OFFSET($X$3,$S104,CS$1)-CS$3+1),0)
*OFFSET($AC$3,$S104,CS$1)
/(INDEX($D$4:$D$13,CS$3)
*INDEX($E$4:$E$13,CS$3)))</f>
        <v>1.3986576000000001E-2</v>
      </c>
      <c r="CT104" s="39">
        <f t="shared" ca="1" si="70"/>
        <v>1.3986576000000001E-2</v>
      </c>
      <c r="CU104" s="39">
        <f t="shared" ca="1" si="70"/>
        <v>2.7973152000000001E-2</v>
      </c>
      <c r="CV104" s="39">
        <f t="shared" ca="1" si="70"/>
        <v>4.1959727999999995E-2</v>
      </c>
      <c r="CW104" s="39">
        <f t="shared" ca="1" si="70"/>
        <v>6.9932880000000003E-2</v>
      </c>
      <c r="CX104" s="39">
        <f t="shared" ca="1" si="70"/>
        <v>0.13986576000000001</v>
      </c>
      <c r="CY104" s="39">
        <f t="shared" ca="1" si="70"/>
        <v>0.27973152000000001</v>
      </c>
      <c r="CZ104" s="39">
        <f t="shared" ca="1" si="70"/>
        <v>0.55946304000000002</v>
      </c>
      <c r="DA104" s="39">
        <f t="shared" ca="1" si="70"/>
        <v>1.11892608</v>
      </c>
      <c r="DB104" s="39">
        <f t="shared" ca="1" si="70"/>
        <v>0</v>
      </c>
    </row>
    <row r="105" spans="19:106" x14ac:dyDescent="0.15">
      <c r="S105" s="39">
        <v>102</v>
      </c>
      <c r="T105" s="40">
        <f>引用信息!W124</f>
        <v>366.57804235975709</v>
      </c>
      <c r="U105" s="40">
        <f>引用信息!X124</f>
        <v>26.076859240242939</v>
      </c>
      <c r="V105" s="40">
        <f>引用信息!Y124</f>
        <v>10.410666666666668</v>
      </c>
      <c r="W105" s="40">
        <f>引用信息!Z124</f>
        <v>2.7929704000000011</v>
      </c>
      <c r="X105" s="40">
        <f>引用信息!AA124</f>
        <v>0.80812799999999996</v>
      </c>
      <c r="Y105" s="37">
        <f>IF(INT(求节点($J$4:$J$12,$I$4:$I$12,节奏总纲!AD105))&gt;$I$12,$I$12,INT(求节点($J$4:$J$12,$I$4:$I$12,节奏总纲!AD105)))</f>
        <v>7</v>
      </c>
      <c r="Z105" s="37">
        <f>IF(INT(求节点($J$4:$J$12,$I$4:$I$12,节奏总纲!AE105))&gt;$I$12,$I$12,INT(求节点($J$4:$J$12,$I$4:$I$12,节奏总纲!AE105)))</f>
        <v>7</v>
      </c>
      <c r="AA105" s="37">
        <f>IF(INT(求节点($J$4:$J$12,$I$4:$I$12,节奏总纲!AF105))&gt;$I$12,$I$12,INT(求节点($J$4:$J$12,$I$4:$I$12,节奏总纲!AF105)))</f>
        <v>7</v>
      </c>
      <c r="AB105" s="37">
        <f>IF(INT(求节点($J$4:$J$12,$I$4:$I$12,节奏总纲!AG105))&gt;$I$12,$I$12,INT(求节点($J$4:$J$12,$I$4:$I$12,节奏总纲!AG105)))</f>
        <v>8</v>
      </c>
      <c r="AC105" s="37">
        <f>IF(INT(求节点($J$4:$J$12,$I$4:$I$12,节奏总纲!AH105))&gt;$I$12,$I$12,INT(求节点($J$4:$J$12,$I$4:$I$12,节奏总纲!AH105)))</f>
        <v>9</v>
      </c>
      <c r="AD105" s="57">
        <f>('[2]功能-行军令'!F$7+'[2]功能-行军令'!F$14+24*60/'[2]功能-行军令'!$F$18)*'[2]功能-行军令'!$AJ$8/$J$30</f>
        <v>9.2000000000000011</v>
      </c>
      <c r="AE105" s="57">
        <f>('[2]功能-行军令'!G$7+'[2]功能-行军令'!G$14+24*60/'[2]功能-行军令'!$F$18)*'[2]功能-行军令'!$AJ$8/$J$30</f>
        <v>13.4</v>
      </c>
      <c r="AF105" s="57">
        <f>('[2]功能-行军令'!H$7+'[2]功能-行军令'!H$14+24*60/'[2]功能-行军令'!$F$18)*'[2]功能-行军令'!$AJ$8/$J$30</f>
        <v>18.2</v>
      </c>
      <c r="AG105" s="57">
        <f>('[2]功能-行军令'!I$7+'[2]功能-行军令'!I$14+24*60/'[2]功能-行军令'!$F$18)*'[2]功能-行军令'!$AJ$8/$J$30</f>
        <v>20.6</v>
      </c>
      <c r="AH105" s="57">
        <f>('[2]功能-行军令'!J$7+'[2]功能-行军令'!J$14+24*60/'[2]功能-行军令'!$F$18)*'[2]功能-行军令'!$AJ$8/$J$30</f>
        <v>20.6</v>
      </c>
      <c r="AL105" s="39">
        <v>102</v>
      </c>
      <c r="AM105" s="28">
        <f t="shared" ca="1" si="65"/>
        <v>6.5808555839705916</v>
      </c>
      <c r="AN105" s="28">
        <f t="shared" ca="1" si="65"/>
        <v>9.8883199398892181</v>
      </c>
      <c r="AO105" s="28">
        <f t="shared" ca="1" si="65"/>
        <v>16.469175523859811</v>
      </c>
      <c r="AP105" s="28">
        <f t="shared" ca="1" si="65"/>
        <v>32.876532191852952</v>
      </c>
      <c r="AQ105" s="28">
        <f t="shared" ca="1" si="65"/>
        <v>65.739191519705912</v>
      </c>
      <c r="AR105" s="28">
        <f t="shared" ca="1" si="65"/>
        <v>131.47838303941182</v>
      </c>
      <c r="AS105" s="28">
        <f t="shared" ca="1" si="65"/>
        <v>262.95676607882365</v>
      </c>
      <c r="AT105" s="28">
        <f t="shared" ca="1" si="65"/>
        <v>4.3905939093333348</v>
      </c>
      <c r="AU105" s="28">
        <f t="shared" ca="1" si="65"/>
        <v>1.1098291200000001</v>
      </c>
      <c r="AV105" s="28">
        <f t="shared" ca="1" si="65"/>
        <v>0</v>
      </c>
      <c r="AW105" s="28"/>
      <c r="AX105" s="28">
        <f t="shared" ca="1" si="48"/>
        <v>531.48964690684727</v>
      </c>
      <c r="AY105" s="28"/>
      <c r="BA105" s="28"/>
      <c r="BB105" s="28"/>
      <c r="BC105" s="28"/>
      <c r="BD105" s="39">
        <v>102</v>
      </c>
      <c r="BE105" s="39">
        <f t="shared" ca="1" si="66"/>
        <v>5.6208633161829438</v>
      </c>
      <c r="BF105" s="39">
        <f t="shared" ca="1" si="66"/>
        <v>8.4312949742744134</v>
      </c>
      <c r="BG105" s="39">
        <f t="shared" ca="1" si="66"/>
        <v>14.052158290457356</v>
      </c>
      <c r="BH105" s="39">
        <f t="shared" ca="1" si="66"/>
        <v>28.104316580914713</v>
      </c>
      <c r="BI105" s="39">
        <f t="shared" ca="1" si="66"/>
        <v>56.208633161829425</v>
      </c>
      <c r="BJ105" s="39">
        <f t="shared" ca="1" si="66"/>
        <v>112.41726632365885</v>
      </c>
      <c r="BK105" s="39">
        <f t="shared" ca="1" si="66"/>
        <v>224.8345326473177</v>
      </c>
      <c r="BL105" s="39">
        <f t="shared" ca="1" si="66"/>
        <v>0</v>
      </c>
      <c r="BM105" s="39">
        <f t="shared" ca="1" si="66"/>
        <v>0</v>
      </c>
      <c r="BN105" s="39">
        <f t="shared" ca="1" si="66"/>
        <v>0</v>
      </c>
      <c r="BO105" s="39">
        <f t="shared" ca="1" si="67"/>
        <v>0.58238318969875902</v>
      </c>
      <c r="BP105" s="39">
        <f t="shared" ca="1" si="67"/>
        <v>0.87357478454813842</v>
      </c>
      <c r="BQ105" s="39">
        <f t="shared" ca="1" si="67"/>
        <v>1.4559579742468973</v>
      </c>
      <c r="BR105" s="39">
        <f t="shared" ca="1" si="67"/>
        <v>2.9119159484937946</v>
      </c>
      <c r="BS105" s="39">
        <f t="shared" ca="1" si="67"/>
        <v>5.8238318969875893</v>
      </c>
      <c r="BT105" s="39">
        <f t="shared" ca="1" si="67"/>
        <v>11.647663793975179</v>
      </c>
      <c r="BU105" s="39">
        <f t="shared" ca="1" si="67"/>
        <v>23.295327587950357</v>
      </c>
      <c r="BV105" s="39">
        <f t="shared" ca="1" si="67"/>
        <v>0</v>
      </c>
      <c r="BW105" s="39">
        <f t="shared" ca="1" si="67"/>
        <v>0</v>
      </c>
      <c r="BX105" s="39">
        <f t="shared" ca="1" si="67"/>
        <v>0</v>
      </c>
      <c r="BY105" s="39">
        <f t="shared" ca="1" si="68"/>
        <v>0.31579022222222225</v>
      </c>
      <c r="BZ105" s="39">
        <f t="shared" ca="1" si="68"/>
        <v>0.47368533333333335</v>
      </c>
      <c r="CA105" s="39">
        <f t="shared" ca="1" si="68"/>
        <v>0.7894755555555556</v>
      </c>
      <c r="CB105" s="39">
        <f t="shared" ca="1" si="68"/>
        <v>1.5789511111111112</v>
      </c>
      <c r="CC105" s="39">
        <f t="shared" ca="1" si="68"/>
        <v>3.1579022222222224</v>
      </c>
      <c r="CD105" s="39">
        <f t="shared" ca="1" si="68"/>
        <v>6.3158044444444448</v>
      </c>
      <c r="CE105" s="39">
        <f t="shared" ca="1" si="68"/>
        <v>12.63160888888889</v>
      </c>
      <c r="CF105" s="39">
        <f t="shared" ca="1" si="68"/>
        <v>0</v>
      </c>
      <c r="CG105" s="39">
        <f t="shared" ca="1" si="68"/>
        <v>0</v>
      </c>
      <c r="CH105" s="39">
        <f t="shared" ca="1" si="68"/>
        <v>0</v>
      </c>
      <c r="CI105" s="39">
        <f t="shared" ca="1" si="69"/>
        <v>4.7945991866666683E-2</v>
      </c>
      <c r="CJ105" s="39">
        <f t="shared" ca="1" si="69"/>
        <v>9.5891983733333366E-2</v>
      </c>
      <c r="CK105" s="39">
        <f t="shared" ca="1" si="69"/>
        <v>0.14383797560000006</v>
      </c>
      <c r="CL105" s="39">
        <f t="shared" ca="1" si="69"/>
        <v>0.23972995933333344</v>
      </c>
      <c r="CM105" s="39">
        <f t="shared" ca="1" si="69"/>
        <v>0.47945991866666687</v>
      </c>
      <c r="CN105" s="39">
        <f t="shared" ca="1" si="69"/>
        <v>0.95891983733333375</v>
      </c>
      <c r="CO105" s="39">
        <f t="shared" ca="1" si="69"/>
        <v>1.9178396746666675</v>
      </c>
      <c r="CP105" s="39">
        <f t="shared" ca="1" si="69"/>
        <v>3.835679349333335</v>
      </c>
      <c r="CQ105" s="39">
        <f t="shared" ca="1" si="69"/>
        <v>0</v>
      </c>
      <c r="CR105" s="39">
        <f t="shared" ca="1" si="69"/>
        <v>0</v>
      </c>
      <c r="CS105" s="39">
        <f t="shared" ca="1" si="70"/>
        <v>1.3872864E-2</v>
      </c>
      <c r="CT105" s="39">
        <f t="shared" ca="1" si="70"/>
        <v>1.3872864E-2</v>
      </c>
      <c r="CU105" s="39">
        <f t="shared" ca="1" si="70"/>
        <v>2.7745728000000001E-2</v>
      </c>
      <c r="CV105" s="39">
        <f t="shared" ca="1" si="70"/>
        <v>4.1618592000000003E-2</v>
      </c>
      <c r="CW105" s="39">
        <f t="shared" ca="1" si="70"/>
        <v>6.9364320000000007E-2</v>
      </c>
      <c r="CX105" s="39">
        <f t="shared" ca="1" si="70"/>
        <v>0.13872864000000001</v>
      </c>
      <c r="CY105" s="39">
        <f t="shared" ca="1" si="70"/>
        <v>0.27745728000000003</v>
      </c>
      <c r="CZ105" s="39">
        <f t="shared" ca="1" si="70"/>
        <v>0.55491456000000006</v>
      </c>
      <c r="DA105" s="39">
        <f t="shared" ca="1" si="70"/>
        <v>1.1098291200000001</v>
      </c>
      <c r="DB105" s="39">
        <f t="shared" ca="1" si="70"/>
        <v>0</v>
      </c>
    </row>
    <row r="106" spans="19:106" x14ac:dyDescent="0.15">
      <c r="S106" s="39">
        <v>103</v>
      </c>
      <c r="T106" s="40">
        <f>引用信息!W125</f>
        <v>363.57330430762789</v>
      </c>
      <c r="U106" s="40">
        <f>引用信息!X125</f>
        <v>25.863114492372091</v>
      </c>
      <c r="V106" s="40">
        <f>引用信息!Y125</f>
        <v>10.325333333333333</v>
      </c>
      <c r="W106" s="40">
        <f>引用信息!Z125</f>
        <v>2.7700772000000007</v>
      </c>
      <c r="X106" s="40">
        <f>引用信息!AA125</f>
        <v>0.80150399999999988</v>
      </c>
      <c r="Y106" s="37">
        <f>IF(INT(求节点($J$4:$J$12,$I$4:$I$12,节奏总纲!AD106))&gt;$I$12,$I$12,INT(求节点($J$4:$J$12,$I$4:$I$12,节奏总纲!AD106)))</f>
        <v>7</v>
      </c>
      <c r="Z106" s="37">
        <f>IF(INT(求节点($J$4:$J$12,$I$4:$I$12,节奏总纲!AE106))&gt;$I$12,$I$12,INT(求节点($J$4:$J$12,$I$4:$I$12,节奏总纲!AE106)))</f>
        <v>7</v>
      </c>
      <c r="AA106" s="37">
        <f>IF(INT(求节点($J$4:$J$12,$I$4:$I$12,节奏总纲!AF106))&gt;$I$12,$I$12,INT(求节点($J$4:$J$12,$I$4:$I$12,节奏总纲!AF106)))</f>
        <v>7</v>
      </c>
      <c r="AB106" s="37">
        <f>IF(INT(求节点($J$4:$J$12,$I$4:$I$12,节奏总纲!AG106))&gt;$I$12,$I$12,INT(求节点($J$4:$J$12,$I$4:$I$12,节奏总纲!AG106)))</f>
        <v>8</v>
      </c>
      <c r="AC106" s="37">
        <f>IF(INT(求节点($J$4:$J$12,$I$4:$I$12,节奏总纲!AH106))&gt;$I$12,$I$12,INT(求节点($J$4:$J$12,$I$4:$I$12,节奏总纲!AH106)))</f>
        <v>9</v>
      </c>
      <c r="AD106" s="57">
        <f>('[2]功能-行军令'!F$7+'[2]功能-行军令'!F$14+24*60/'[2]功能-行军令'!$F$18)*'[2]功能-行军令'!$AJ$8/$J$30</f>
        <v>9.2000000000000011</v>
      </c>
      <c r="AE106" s="57">
        <f>('[2]功能-行军令'!G$7+'[2]功能-行军令'!G$14+24*60/'[2]功能-行军令'!$F$18)*'[2]功能-行军令'!$AJ$8/$J$30</f>
        <v>13.4</v>
      </c>
      <c r="AF106" s="57">
        <f>('[2]功能-行军令'!H$7+'[2]功能-行军令'!H$14+24*60/'[2]功能-行军令'!$F$18)*'[2]功能-行军令'!$AJ$8/$J$30</f>
        <v>18.2</v>
      </c>
      <c r="AG106" s="57">
        <f>('[2]功能-行军令'!I$7+'[2]功能-行军令'!I$14+24*60/'[2]功能-行军令'!$F$18)*'[2]功能-行军令'!$AJ$8/$J$30</f>
        <v>20.6</v>
      </c>
      <c r="AH106" s="57">
        <f>('[2]功能-行军令'!J$7+'[2]功能-行军令'!J$14+24*60/'[2]功能-行军令'!$F$18)*'[2]功能-行军令'!$AJ$8/$J$30</f>
        <v>20.6</v>
      </c>
      <c r="AL106" s="39">
        <v>103</v>
      </c>
      <c r="AM106" s="28">
        <f t="shared" ca="1" si="65"/>
        <v>6.5269141447577166</v>
      </c>
      <c r="AN106" s="28">
        <f t="shared" ca="1" si="65"/>
        <v>9.8072681371032395</v>
      </c>
      <c r="AO106" s="28">
        <f t="shared" ca="1" si="65"/>
        <v>16.334182281860961</v>
      </c>
      <c r="AP106" s="28">
        <f t="shared" ca="1" si="65"/>
        <v>32.607052419788594</v>
      </c>
      <c r="AQ106" s="28">
        <f t="shared" ca="1" si="65"/>
        <v>65.200345687577183</v>
      </c>
      <c r="AR106" s="28">
        <f t="shared" ca="1" si="65"/>
        <v>130.40069137515437</v>
      </c>
      <c r="AS106" s="28">
        <f t="shared" ca="1" si="65"/>
        <v>260.80138275030873</v>
      </c>
      <c r="AT106" s="28">
        <f t="shared" ca="1" si="65"/>
        <v>4.3546054346666683</v>
      </c>
      <c r="AU106" s="28">
        <f t="shared" ca="1" si="65"/>
        <v>1.10073216</v>
      </c>
      <c r="AV106" s="28">
        <f t="shared" ca="1" si="65"/>
        <v>0</v>
      </c>
      <c r="AW106" s="28"/>
      <c r="AX106" s="28">
        <f t="shared" ca="1" si="48"/>
        <v>527.13317439121749</v>
      </c>
      <c r="AY106" s="28"/>
      <c r="BA106" s="28"/>
      <c r="BB106" s="28"/>
      <c r="BC106" s="28"/>
      <c r="BD106" s="39">
        <v>103</v>
      </c>
      <c r="BE106" s="39">
        <f t="shared" ca="1" si="66"/>
        <v>5.5747906660502951</v>
      </c>
      <c r="BF106" s="39">
        <f t="shared" ca="1" si="66"/>
        <v>8.3621859990754412</v>
      </c>
      <c r="BG106" s="39">
        <f t="shared" ca="1" si="66"/>
        <v>13.936976665125739</v>
      </c>
      <c r="BH106" s="39">
        <f t="shared" ca="1" si="66"/>
        <v>27.873953330251478</v>
      </c>
      <c r="BI106" s="39">
        <f t="shared" ca="1" si="66"/>
        <v>55.747906660502956</v>
      </c>
      <c r="BJ106" s="39">
        <f t="shared" ca="1" si="66"/>
        <v>111.49581332100591</v>
      </c>
      <c r="BK106" s="39">
        <f t="shared" ca="1" si="66"/>
        <v>222.99162664201182</v>
      </c>
      <c r="BL106" s="39">
        <f t="shared" ca="1" si="66"/>
        <v>0</v>
      </c>
      <c r="BM106" s="39">
        <f t="shared" ca="1" si="66"/>
        <v>0</v>
      </c>
      <c r="BN106" s="39">
        <f t="shared" ca="1" si="66"/>
        <v>0</v>
      </c>
      <c r="BO106" s="39">
        <f t="shared" ca="1" si="67"/>
        <v>0.57760955699631011</v>
      </c>
      <c r="BP106" s="39">
        <f t="shared" ca="1" si="67"/>
        <v>0.866414335494465</v>
      </c>
      <c r="BQ106" s="39">
        <f t="shared" ca="1" si="67"/>
        <v>1.4440238924907753</v>
      </c>
      <c r="BR106" s="39">
        <f t="shared" ca="1" si="67"/>
        <v>2.8880477849815507</v>
      </c>
      <c r="BS106" s="39">
        <f t="shared" ca="1" si="67"/>
        <v>5.7760955699631014</v>
      </c>
      <c r="BT106" s="39">
        <f t="shared" ca="1" si="67"/>
        <v>11.552191139926203</v>
      </c>
      <c r="BU106" s="39">
        <f t="shared" ca="1" si="67"/>
        <v>23.104382279852405</v>
      </c>
      <c r="BV106" s="39">
        <f t="shared" ca="1" si="67"/>
        <v>0</v>
      </c>
      <c r="BW106" s="39">
        <f t="shared" ca="1" si="67"/>
        <v>0</v>
      </c>
      <c r="BX106" s="39">
        <f t="shared" ca="1" si="67"/>
        <v>0</v>
      </c>
      <c r="BY106" s="39">
        <f t="shared" ca="1" si="68"/>
        <v>0.31320177777777775</v>
      </c>
      <c r="BZ106" s="39">
        <f t="shared" ca="1" si="68"/>
        <v>0.46980266666666659</v>
      </c>
      <c r="CA106" s="39">
        <f t="shared" ca="1" si="68"/>
        <v>0.78300444444444439</v>
      </c>
      <c r="CB106" s="39">
        <f t="shared" ca="1" si="68"/>
        <v>1.5660088888888888</v>
      </c>
      <c r="CC106" s="39">
        <f t="shared" ca="1" si="68"/>
        <v>3.1320177777777776</v>
      </c>
      <c r="CD106" s="39">
        <f t="shared" ca="1" si="68"/>
        <v>6.2640355555555551</v>
      </c>
      <c r="CE106" s="39">
        <f t="shared" ca="1" si="68"/>
        <v>12.52807111111111</v>
      </c>
      <c r="CF106" s="39">
        <f t="shared" ca="1" si="68"/>
        <v>0</v>
      </c>
      <c r="CG106" s="39">
        <f t="shared" ca="1" si="68"/>
        <v>0</v>
      </c>
      <c r="CH106" s="39">
        <f t="shared" ca="1" si="68"/>
        <v>0</v>
      </c>
      <c r="CI106" s="39">
        <f t="shared" ca="1" si="69"/>
        <v>4.7552991933333351E-2</v>
      </c>
      <c r="CJ106" s="39">
        <f t="shared" ca="1" si="69"/>
        <v>9.5105983866666702E-2</v>
      </c>
      <c r="CK106" s="39">
        <f t="shared" ca="1" si="69"/>
        <v>0.14265897580000006</v>
      </c>
      <c r="CL106" s="39">
        <f t="shared" ca="1" si="69"/>
        <v>0.23776495966666675</v>
      </c>
      <c r="CM106" s="39">
        <f t="shared" ca="1" si="69"/>
        <v>0.4755299193333335</v>
      </c>
      <c r="CN106" s="39">
        <f t="shared" ca="1" si="69"/>
        <v>0.95105983866666699</v>
      </c>
      <c r="CO106" s="39">
        <f t="shared" ca="1" si="69"/>
        <v>1.902119677333334</v>
      </c>
      <c r="CP106" s="39">
        <f t="shared" ca="1" si="69"/>
        <v>3.804239354666668</v>
      </c>
      <c r="CQ106" s="39">
        <f t="shared" ca="1" si="69"/>
        <v>0</v>
      </c>
      <c r="CR106" s="39">
        <f t="shared" ca="1" si="69"/>
        <v>0</v>
      </c>
      <c r="CS106" s="39">
        <f t="shared" ca="1" si="70"/>
        <v>1.3759151999999998E-2</v>
      </c>
      <c r="CT106" s="39">
        <f t="shared" ca="1" si="70"/>
        <v>1.3759151999999998E-2</v>
      </c>
      <c r="CU106" s="39">
        <f t="shared" ca="1" si="70"/>
        <v>2.7518303999999997E-2</v>
      </c>
      <c r="CV106" s="39">
        <f t="shared" ca="1" si="70"/>
        <v>4.1277455999999997E-2</v>
      </c>
      <c r="CW106" s="39">
        <f t="shared" ca="1" si="70"/>
        <v>6.8795759999999997E-2</v>
      </c>
      <c r="CX106" s="39">
        <f t="shared" ca="1" si="70"/>
        <v>0.13759151999999999</v>
      </c>
      <c r="CY106" s="39">
        <f t="shared" ca="1" si="70"/>
        <v>0.27518303999999999</v>
      </c>
      <c r="CZ106" s="39">
        <f t="shared" ca="1" si="70"/>
        <v>0.55036607999999998</v>
      </c>
      <c r="DA106" s="39">
        <f t="shared" ca="1" si="70"/>
        <v>1.10073216</v>
      </c>
      <c r="DB106" s="39">
        <f t="shared" ca="1" si="70"/>
        <v>0</v>
      </c>
    </row>
    <row r="107" spans="19:106" x14ac:dyDescent="0.15">
      <c r="S107" s="39">
        <v>104</v>
      </c>
      <c r="T107" s="40">
        <f>引用信息!W126</f>
        <v>360.56856625549875</v>
      </c>
      <c r="U107" s="40">
        <f>引用信息!X126</f>
        <v>25.64936974450125</v>
      </c>
      <c r="V107" s="40">
        <f>引用信息!Y126</f>
        <v>10.24</v>
      </c>
      <c r="W107" s="40">
        <f>引用信息!Z126</f>
        <v>2.7471840000000007</v>
      </c>
      <c r="X107" s="40">
        <f>引用信息!AA126</f>
        <v>0.79487999999999992</v>
      </c>
      <c r="Y107" s="37">
        <f>IF(INT(求节点($J$4:$J$12,$I$4:$I$12,节奏总纲!AD107))&gt;$I$12,$I$12,INT(求节点($J$4:$J$12,$I$4:$I$12,节奏总纲!AD107)))</f>
        <v>7</v>
      </c>
      <c r="Z107" s="37">
        <f>IF(INT(求节点($J$4:$J$12,$I$4:$I$12,节奏总纲!AE107))&gt;$I$12,$I$12,INT(求节点($J$4:$J$12,$I$4:$I$12,节奏总纲!AE107)))</f>
        <v>7</v>
      </c>
      <c r="AA107" s="37">
        <f>IF(INT(求节点($J$4:$J$12,$I$4:$I$12,节奏总纲!AF107))&gt;$I$12,$I$12,INT(求节点($J$4:$J$12,$I$4:$I$12,节奏总纲!AF107)))</f>
        <v>7</v>
      </c>
      <c r="AB107" s="37">
        <f>IF(INT(求节点($J$4:$J$12,$I$4:$I$12,节奏总纲!AG107))&gt;$I$12,$I$12,INT(求节点($J$4:$J$12,$I$4:$I$12,节奏总纲!AG107)))</f>
        <v>8</v>
      </c>
      <c r="AC107" s="37">
        <f>IF(INT(求节点($J$4:$J$12,$I$4:$I$12,节奏总纲!AH107))&gt;$I$12,$I$12,INT(求节点($J$4:$J$12,$I$4:$I$12,节奏总纲!AH107)))</f>
        <v>9</v>
      </c>
      <c r="AD107" s="57">
        <f>('[2]功能-行军令'!F$7+'[2]功能-行军令'!F$14+24*60/'[2]功能-行军令'!$F$18)*'[2]功能-行军令'!$AJ$8/$J$30</f>
        <v>9.2000000000000011</v>
      </c>
      <c r="AE107" s="57">
        <f>('[2]功能-行军令'!G$7+'[2]功能-行军令'!G$14+24*60/'[2]功能-行军令'!$F$18)*'[2]功能-行军令'!$AJ$8/$J$30</f>
        <v>13.4</v>
      </c>
      <c r="AF107" s="57">
        <f>('[2]功能-行军令'!H$7+'[2]功能-行军令'!H$14+24*60/'[2]功能-行军令'!$F$18)*'[2]功能-行军令'!$AJ$8/$J$30</f>
        <v>18.2</v>
      </c>
      <c r="AG107" s="57">
        <f>('[2]功能-行军令'!I$7+'[2]功能-行军令'!I$14+24*60/'[2]功能-行军令'!$F$18)*'[2]功能-行军令'!$AJ$8/$J$30</f>
        <v>20.6</v>
      </c>
      <c r="AH107" s="57">
        <f>('[2]功能-行军令'!J$7+'[2]功能-行军令'!J$14+24*60/'[2]功能-行军令'!$F$18)*'[2]功能-行军令'!$AJ$8/$J$30</f>
        <v>20.6</v>
      </c>
      <c r="AL107" s="39">
        <v>104</v>
      </c>
      <c r="AM107" s="28">
        <f t="shared" ca="1" si="65"/>
        <v>6.4729727055448434</v>
      </c>
      <c r="AN107" s="28">
        <f t="shared" ca="1" si="65"/>
        <v>9.7262163343172645</v>
      </c>
      <c r="AO107" s="28">
        <f t="shared" ca="1" si="65"/>
        <v>16.199189039862105</v>
      </c>
      <c r="AP107" s="28">
        <f t="shared" ca="1" si="65"/>
        <v>32.337572647724215</v>
      </c>
      <c r="AQ107" s="28">
        <f t="shared" ca="1" si="65"/>
        <v>64.661499855448426</v>
      </c>
      <c r="AR107" s="28">
        <f t="shared" ca="1" si="65"/>
        <v>129.32299971089685</v>
      </c>
      <c r="AS107" s="28">
        <f t="shared" ca="1" si="65"/>
        <v>258.6459994217937</v>
      </c>
      <c r="AT107" s="28">
        <f t="shared" ca="1" si="65"/>
        <v>4.3186169600000017</v>
      </c>
      <c r="AU107" s="28">
        <f t="shared" ca="1" si="65"/>
        <v>1.0916352</v>
      </c>
      <c r="AV107" s="28">
        <f t="shared" ca="1" si="65"/>
        <v>0</v>
      </c>
      <c r="AW107" s="28"/>
      <c r="AX107" s="28">
        <f t="shared" ca="1" si="48"/>
        <v>522.77670187558738</v>
      </c>
      <c r="AY107" s="28"/>
      <c r="BA107" s="28"/>
      <c r="BB107" s="28"/>
      <c r="BC107" s="28"/>
      <c r="BD107" s="39">
        <v>104</v>
      </c>
      <c r="BE107" s="39">
        <f t="shared" ca="1" si="66"/>
        <v>5.5287180159176481</v>
      </c>
      <c r="BF107" s="39">
        <f t="shared" ca="1" si="66"/>
        <v>8.2930770238764726</v>
      </c>
      <c r="BG107" s="39">
        <f t="shared" ca="1" si="66"/>
        <v>13.82179503979412</v>
      </c>
      <c r="BH107" s="39">
        <f t="shared" ca="1" si="66"/>
        <v>27.64359007958824</v>
      </c>
      <c r="BI107" s="39">
        <f t="shared" ca="1" si="66"/>
        <v>55.287180159176479</v>
      </c>
      <c r="BJ107" s="39">
        <f t="shared" ca="1" si="66"/>
        <v>110.57436031835296</v>
      </c>
      <c r="BK107" s="39">
        <f t="shared" ca="1" si="66"/>
        <v>221.14872063670592</v>
      </c>
      <c r="BL107" s="39">
        <f t="shared" ca="1" si="66"/>
        <v>0</v>
      </c>
      <c r="BM107" s="39">
        <f t="shared" ca="1" si="66"/>
        <v>0</v>
      </c>
      <c r="BN107" s="39">
        <f t="shared" ca="1" si="66"/>
        <v>0</v>
      </c>
      <c r="BO107" s="39">
        <f t="shared" ca="1" si="67"/>
        <v>0.57283592429386132</v>
      </c>
      <c r="BP107" s="39">
        <f t="shared" ca="1" si="67"/>
        <v>0.85925388644079181</v>
      </c>
      <c r="BQ107" s="39">
        <f t="shared" ca="1" si="67"/>
        <v>1.4320898107346534</v>
      </c>
      <c r="BR107" s="39">
        <f t="shared" ca="1" si="67"/>
        <v>2.8641796214693067</v>
      </c>
      <c r="BS107" s="39">
        <f t="shared" ca="1" si="67"/>
        <v>5.7283592429386134</v>
      </c>
      <c r="BT107" s="39">
        <f t="shared" ca="1" si="67"/>
        <v>11.456718485877227</v>
      </c>
      <c r="BU107" s="39">
        <f t="shared" ca="1" si="67"/>
        <v>22.913436971754454</v>
      </c>
      <c r="BV107" s="39">
        <f t="shared" ca="1" si="67"/>
        <v>0</v>
      </c>
      <c r="BW107" s="39">
        <f t="shared" ca="1" si="67"/>
        <v>0</v>
      </c>
      <c r="BX107" s="39">
        <f t="shared" ca="1" si="67"/>
        <v>0</v>
      </c>
      <c r="BY107" s="39">
        <f t="shared" ca="1" si="68"/>
        <v>0.31061333333333335</v>
      </c>
      <c r="BZ107" s="39">
        <f t="shared" ca="1" si="68"/>
        <v>0.46591999999999995</v>
      </c>
      <c r="CA107" s="39">
        <f t="shared" ca="1" si="68"/>
        <v>0.77653333333333341</v>
      </c>
      <c r="CB107" s="39">
        <f t="shared" ca="1" si="68"/>
        <v>1.5530666666666668</v>
      </c>
      <c r="CC107" s="39">
        <f t="shared" ca="1" si="68"/>
        <v>3.1061333333333336</v>
      </c>
      <c r="CD107" s="39">
        <f t="shared" ca="1" si="68"/>
        <v>6.2122666666666673</v>
      </c>
      <c r="CE107" s="39">
        <f t="shared" ca="1" si="68"/>
        <v>12.424533333333335</v>
      </c>
      <c r="CF107" s="39">
        <f t="shared" ca="1" si="68"/>
        <v>0</v>
      </c>
      <c r="CG107" s="39">
        <f t="shared" ca="1" si="68"/>
        <v>0</v>
      </c>
      <c r="CH107" s="39">
        <f t="shared" ca="1" si="68"/>
        <v>0</v>
      </c>
      <c r="CI107" s="39">
        <f t="shared" ca="1" si="69"/>
        <v>4.7159992000000019E-2</v>
      </c>
      <c r="CJ107" s="39">
        <f t="shared" ca="1" si="69"/>
        <v>9.4319984000000037E-2</v>
      </c>
      <c r="CK107" s="39">
        <f t="shared" ca="1" si="69"/>
        <v>0.14147997600000004</v>
      </c>
      <c r="CL107" s="39">
        <f t="shared" ca="1" si="69"/>
        <v>0.23579996000000011</v>
      </c>
      <c r="CM107" s="39">
        <f t="shared" ca="1" si="69"/>
        <v>0.47159992000000023</v>
      </c>
      <c r="CN107" s="39">
        <f t="shared" ca="1" si="69"/>
        <v>0.94319984000000046</v>
      </c>
      <c r="CO107" s="39">
        <f t="shared" ca="1" si="69"/>
        <v>1.8863996800000009</v>
      </c>
      <c r="CP107" s="39">
        <f t="shared" ca="1" si="69"/>
        <v>3.7727993600000018</v>
      </c>
      <c r="CQ107" s="39">
        <f t="shared" ca="1" si="69"/>
        <v>0</v>
      </c>
      <c r="CR107" s="39">
        <f t="shared" ca="1" si="69"/>
        <v>0</v>
      </c>
      <c r="CS107" s="39">
        <f t="shared" ca="1" si="70"/>
        <v>1.364544E-2</v>
      </c>
      <c r="CT107" s="39">
        <f t="shared" ca="1" si="70"/>
        <v>1.364544E-2</v>
      </c>
      <c r="CU107" s="39">
        <f t="shared" ca="1" si="70"/>
        <v>2.729088E-2</v>
      </c>
      <c r="CV107" s="39">
        <f t="shared" ca="1" si="70"/>
        <v>4.0936319999999998E-2</v>
      </c>
      <c r="CW107" s="39">
        <f t="shared" ca="1" si="70"/>
        <v>6.8227200000000002E-2</v>
      </c>
      <c r="CX107" s="39">
        <f t="shared" ca="1" si="70"/>
        <v>0.1364544</v>
      </c>
      <c r="CY107" s="39">
        <f t="shared" ca="1" si="70"/>
        <v>0.27290880000000001</v>
      </c>
      <c r="CZ107" s="39">
        <f t="shared" ca="1" si="70"/>
        <v>0.54581760000000001</v>
      </c>
      <c r="DA107" s="39">
        <f t="shared" ca="1" si="70"/>
        <v>1.0916352</v>
      </c>
      <c r="DB107" s="39">
        <f t="shared" ca="1" si="70"/>
        <v>0</v>
      </c>
    </row>
    <row r="108" spans="19:106" x14ac:dyDescent="0.15">
      <c r="S108" s="39">
        <v>105</v>
      </c>
      <c r="T108" s="40">
        <f>引用信息!W127</f>
        <v>357.56382820336961</v>
      </c>
      <c r="U108" s="40">
        <f>引用信息!X127</f>
        <v>25.435624996630406</v>
      </c>
      <c r="V108" s="40">
        <f>引用信息!Y127</f>
        <v>10.154666666666667</v>
      </c>
      <c r="W108" s="40">
        <f>引用信息!Z127</f>
        <v>2.7242908000000008</v>
      </c>
      <c r="X108" s="40">
        <f>引用信息!AA127</f>
        <v>0.78825599999999996</v>
      </c>
      <c r="Y108" s="37">
        <f>IF(INT(求节点($J$4:$J$12,$I$4:$I$12,节奏总纲!AD108))&gt;$I$12,$I$12,INT(求节点($J$4:$J$12,$I$4:$I$12,节奏总纲!AD108)))</f>
        <v>7</v>
      </c>
      <c r="Z108" s="37">
        <f>IF(INT(求节点($J$4:$J$12,$I$4:$I$12,节奏总纲!AE108))&gt;$I$12,$I$12,INT(求节点($J$4:$J$12,$I$4:$I$12,节奏总纲!AE108)))</f>
        <v>7</v>
      </c>
      <c r="AA108" s="37">
        <f>IF(INT(求节点($J$4:$J$12,$I$4:$I$12,节奏总纲!AF108))&gt;$I$12,$I$12,INT(求节点($J$4:$J$12,$I$4:$I$12,节奏总纲!AF108)))</f>
        <v>7</v>
      </c>
      <c r="AB108" s="37">
        <f>IF(INT(求节点($J$4:$J$12,$I$4:$I$12,节奏总纲!AG108))&gt;$I$12,$I$12,INT(求节点($J$4:$J$12,$I$4:$I$12,节奏总纲!AG108)))</f>
        <v>8</v>
      </c>
      <c r="AC108" s="37">
        <f>IF(INT(求节点($J$4:$J$12,$I$4:$I$12,节奏总纲!AH108))&gt;$I$12,$I$12,INT(求节点($J$4:$J$12,$I$4:$I$12,节奏总纲!AH108)))</f>
        <v>9</v>
      </c>
      <c r="AD108" s="57">
        <f>('[2]功能-行军令'!F$7+'[2]功能-行军令'!F$14+24*60/'[2]功能-行军令'!$F$18)*'[2]功能-行军令'!$AJ$8/$J$30</f>
        <v>9.2000000000000011</v>
      </c>
      <c r="AE108" s="57">
        <f>('[2]功能-行军令'!G$7+'[2]功能-行军令'!G$14+24*60/'[2]功能-行军令'!$F$18)*'[2]功能-行军令'!$AJ$8/$J$30</f>
        <v>13.4</v>
      </c>
      <c r="AF108" s="57">
        <f>('[2]功能-行军令'!H$7+'[2]功能-行军令'!H$14+24*60/'[2]功能-行军令'!$F$18)*'[2]功能-行军令'!$AJ$8/$J$30</f>
        <v>18.2</v>
      </c>
      <c r="AG108" s="57">
        <f>('[2]功能-行军令'!I$7+'[2]功能-行军令'!I$14+24*60/'[2]功能-行军令'!$F$18)*'[2]功能-行军令'!$AJ$8/$J$30</f>
        <v>20.6</v>
      </c>
      <c r="AH108" s="57">
        <f>('[2]功能-行军令'!J$7+'[2]功能-行军令'!J$14+24*60/'[2]功能-行军令'!$F$18)*'[2]功能-行军令'!$AJ$8/$J$30</f>
        <v>20.6</v>
      </c>
      <c r="AL108" s="39">
        <v>105</v>
      </c>
      <c r="AM108" s="28">
        <f t="shared" ca="1" si="65"/>
        <v>6.4190312663319702</v>
      </c>
      <c r="AN108" s="28">
        <f t="shared" ca="1" si="65"/>
        <v>9.6451645315312877</v>
      </c>
      <c r="AO108" s="28">
        <f t="shared" ca="1" si="65"/>
        <v>16.064195797863256</v>
      </c>
      <c r="AP108" s="28">
        <f t="shared" ca="1" si="65"/>
        <v>32.068092875659843</v>
      </c>
      <c r="AQ108" s="28">
        <f t="shared" ca="1" si="65"/>
        <v>64.122654023319697</v>
      </c>
      <c r="AR108" s="28">
        <f t="shared" ca="1" si="65"/>
        <v>128.24530804663939</v>
      </c>
      <c r="AS108" s="28">
        <f t="shared" ca="1" si="65"/>
        <v>256.49061609327879</v>
      </c>
      <c r="AT108" s="28">
        <f t="shared" ca="1" si="65"/>
        <v>4.2826284853333352</v>
      </c>
      <c r="AU108" s="28">
        <f t="shared" ca="1" si="65"/>
        <v>1.0825382400000001</v>
      </c>
      <c r="AV108" s="28">
        <f t="shared" ca="1" si="65"/>
        <v>0</v>
      </c>
      <c r="AW108" s="28"/>
      <c r="AX108" s="28">
        <f t="shared" ca="1" si="48"/>
        <v>518.42022935995749</v>
      </c>
      <c r="AY108" s="28"/>
      <c r="BA108" s="28"/>
      <c r="BB108" s="28"/>
      <c r="BC108" s="28"/>
      <c r="BD108" s="39">
        <v>105</v>
      </c>
      <c r="BE108" s="39">
        <f t="shared" ca="1" si="66"/>
        <v>5.4826453657850012</v>
      </c>
      <c r="BF108" s="39">
        <f t="shared" ca="1" si="66"/>
        <v>8.2239680486775022</v>
      </c>
      <c r="BG108" s="39">
        <f t="shared" ca="1" si="66"/>
        <v>13.706613414462502</v>
      </c>
      <c r="BH108" s="39">
        <f t="shared" ca="1" si="66"/>
        <v>27.413226828925005</v>
      </c>
      <c r="BI108" s="39">
        <f t="shared" ca="1" si="66"/>
        <v>54.82645365785001</v>
      </c>
      <c r="BJ108" s="39">
        <f t="shared" ca="1" si="66"/>
        <v>109.65290731570002</v>
      </c>
      <c r="BK108" s="39">
        <f t="shared" ca="1" si="66"/>
        <v>219.30581463140004</v>
      </c>
      <c r="BL108" s="39">
        <f t="shared" ca="1" si="66"/>
        <v>0</v>
      </c>
      <c r="BM108" s="39">
        <f t="shared" ca="1" si="66"/>
        <v>0</v>
      </c>
      <c r="BN108" s="39">
        <f t="shared" ca="1" si="66"/>
        <v>0</v>
      </c>
      <c r="BO108" s="39">
        <f t="shared" ca="1" si="67"/>
        <v>0.56806229159141242</v>
      </c>
      <c r="BP108" s="39">
        <f t="shared" ca="1" si="67"/>
        <v>0.85209343738711862</v>
      </c>
      <c r="BQ108" s="39">
        <f t="shared" ca="1" si="67"/>
        <v>1.4201557289785312</v>
      </c>
      <c r="BR108" s="39">
        <f t="shared" ca="1" si="67"/>
        <v>2.8403114579570623</v>
      </c>
      <c r="BS108" s="39">
        <f t="shared" ca="1" si="67"/>
        <v>5.6806229159141246</v>
      </c>
      <c r="BT108" s="39">
        <f t="shared" ca="1" si="67"/>
        <v>11.361245831828249</v>
      </c>
      <c r="BU108" s="39">
        <f t="shared" ca="1" si="67"/>
        <v>22.722491663656498</v>
      </c>
      <c r="BV108" s="39">
        <f t="shared" ca="1" si="67"/>
        <v>0</v>
      </c>
      <c r="BW108" s="39">
        <f t="shared" ca="1" si="67"/>
        <v>0</v>
      </c>
      <c r="BX108" s="39">
        <f t="shared" ca="1" si="67"/>
        <v>0</v>
      </c>
      <c r="BY108" s="39">
        <f t="shared" ca="1" si="68"/>
        <v>0.3080248888888889</v>
      </c>
      <c r="BZ108" s="39">
        <f t="shared" ca="1" si="68"/>
        <v>0.46203733333333336</v>
      </c>
      <c r="CA108" s="39">
        <f t="shared" ca="1" si="68"/>
        <v>0.7700622222222222</v>
      </c>
      <c r="CB108" s="39">
        <f t="shared" ca="1" si="68"/>
        <v>1.5401244444444444</v>
      </c>
      <c r="CC108" s="39">
        <f t="shared" ca="1" si="68"/>
        <v>3.0802488888888888</v>
      </c>
      <c r="CD108" s="39">
        <f t="shared" ca="1" si="68"/>
        <v>6.1604977777777776</v>
      </c>
      <c r="CE108" s="39">
        <f t="shared" ca="1" si="68"/>
        <v>12.320995555555555</v>
      </c>
      <c r="CF108" s="39">
        <f t="shared" ca="1" si="68"/>
        <v>0</v>
      </c>
      <c r="CG108" s="39">
        <f t="shared" ca="1" si="68"/>
        <v>0</v>
      </c>
      <c r="CH108" s="39">
        <f t="shared" ca="1" si="68"/>
        <v>0</v>
      </c>
      <c r="CI108" s="39">
        <f t="shared" ca="1" si="69"/>
        <v>4.6766992066666686E-2</v>
      </c>
      <c r="CJ108" s="39">
        <f t="shared" ca="1" si="69"/>
        <v>9.3533984133333373E-2</v>
      </c>
      <c r="CK108" s="39">
        <f t="shared" ca="1" si="69"/>
        <v>0.14030097620000004</v>
      </c>
      <c r="CL108" s="39">
        <f t="shared" ca="1" si="69"/>
        <v>0.23383496033333342</v>
      </c>
      <c r="CM108" s="39">
        <f t="shared" ca="1" si="69"/>
        <v>0.46766992066666685</v>
      </c>
      <c r="CN108" s="39">
        <f t="shared" ca="1" si="69"/>
        <v>0.9353398413333337</v>
      </c>
      <c r="CO108" s="39">
        <f t="shared" ca="1" si="69"/>
        <v>1.8706796826666674</v>
      </c>
      <c r="CP108" s="39">
        <f t="shared" ca="1" si="69"/>
        <v>3.7413593653333348</v>
      </c>
      <c r="CQ108" s="39">
        <f t="shared" ca="1" si="69"/>
        <v>0</v>
      </c>
      <c r="CR108" s="39">
        <f t="shared" ca="1" si="69"/>
        <v>0</v>
      </c>
      <c r="CS108" s="39">
        <f t="shared" ca="1" si="70"/>
        <v>1.3531728000000002E-2</v>
      </c>
      <c r="CT108" s="39">
        <f t="shared" ca="1" si="70"/>
        <v>1.3531728000000002E-2</v>
      </c>
      <c r="CU108" s="39">
        <f t="shared" ca="1" si="70"/>
        <v>2.7063456000000003E-2</v>
      </c>
      <c r="CV108" s="39">
        <f t="shared" ca="1" si="70"/>
        <v>4.0595183999999999E-2</v>
      </c>
      <c r="CW108" s="39">
        <f t="shared" ca="1" si="70"/>
        <v>6.7658640000000006E-2</v>
      </c>
      <c r="CX108" s="39">
        <f t="shared" ca="1" si="70"/>
        <v>0.13531728000000001</v>
      </c>
      <c r="CY108" s="39">
        <f t="shared" ca="1" si="70"/>
        <v>0.27063456000000002</v>
      </c>
      <c r="CZ108" s="39">
        <f t="shared" ca="1" si="70"/>
        <v>0.54126912000000005</v>
      </c>
      <c r="DA108" s="39">
        <f t="shared" ca="1" si="70"/>
        <v>1.0825382400000001</v>
      </c>
      <c r="DB108" s="39">
        <f t="shared" ca="1" si="70"/>
        <v>0</v>
      </c>
    </row>
    <row r="109" spans="19:106" x14ac:dyDescent="0.15">
      <c r="S109" s="39">
        <v>106</v>
      </c>
      <c r="T109" s="40">
        <f>引用信息!W128</f>
        <v>354.55909015124041</v>
      </c>
      <c r="U109" s="40">
        <f>引用信息!X128</f>
        <v>25.221880248759561</v>
      </c>
      <c r="V109" s="40">
        <f>引用信息!Y128</f>
        <v>10.069333333333333</v>
      </c>
      <c r="W109" s="40">
        <f>引用信息!Z128</f>
        <v>2.7013976000000008</v>
      </c>
      <c r="X109" s="40">
        <f>引用信息!AA128</f>
        <v>0.78163199999999988</v>
      </c>
      <c r="Y109" s="37">
        <f>IF(INT(求节点($J$4:$J$12,$I$4:$I$12,节奏总纲!AD109))&gt;$I$12,$I$12,INT(求节点($J$4:$J$12,$I$4:$I$12,节奏总纲!AD109)))</f>
        <v>7</v>
      </c>
      <c r="Z109" s="37">
        <f>IF(INT(求节点($J$4:$J$12,$I$4:$I$12,节奏总纲!AE109))&gt;$I$12,$I$12,INT(求节点($J$4:$J$12,$I$4:$I$12,节奏总纲!AE109)))</f>
        <v>7</v>
      </c>
      <c r="AA109" s="37">
        <f>IF(INT(求节点($J$4:$J$12,$I$4:$I$12,节奏总纲!AF109))&gt;$I$12,$I$12,INT(求节点($J$4:$J$12,$I$4:$I$12,节奏总纲!AF109)))</f>
        <v>7</v>
      </c>
      <c r="AB109" s="37">
        <f>IF(INT(求节点($J$4:$J$12,$I$4:$I$12,节奏总纲!AG109))&gt;$I$12,$I$12,INT(求节点($J$4:$J$12,$I$4:$I$12,节奏总纲!AG109)))</f>
        <v>8</v>
      </c>
      <c r="AC109" s="37">
        <f>IF(INT(求节点($J$4:$J$12,$I$4:$I$12,节奏总纲!AH109))&gt;$I$12,$I$12,INT(求节点($J$4:$J$12,$I$4:$I$12,节奏总纲!AH109)))</f>
        <v>9</v>
      </c>
      <c r="AD109" s="57">
        <f>('[2]功能-行军令'!F$7+'[2]功能-行军令'!F$14+24*60/'[2]功能-行军令'!$F$18)*'[2]功能-行军令'!$AJ$8/$J$30</f>
        <v>9.2000000000000011</v>
      </c>
      <c r="AE109" s="57">
        <f>('[2]功能-行军令'!G$7+'[2]功能-行军令'!G$14+24*60/'[2]功能-行军令'!$F$18)*'[2]功能-行军令'!$AJ$8/$J$30</f>
        <v>13.4</v>
      </c>
      <c r="AF109" s="57">
        <f>('[2]功能-行军令'!H$7+'[2]功能-行军令'!H$14+24*60/'[2]功能-行军令'!$F$18)*'[2]功能-行军令'!$AJ$8/$J$30</f>
        <v>18.2</v>
      </c>
      <c r="AG109" s="57">
        <f>('[2]功能-行军令'!I$7+'[2]功能-行军令'!I$14+24*60/'[2]功能-行军令'!$F$18)*'[2]功能-行军令'!$AJ$8/$J$30</f>
        <v>20.6</v>
      </c>
      <c r="AH109" s="57">
        <f>('[2]功能-行军令'!J$7+'[2]功能-行军令'!J$14+24*60/'[2]功能-行军令'!$F$18)*'[2]功能-行军令'!$AJ$8/$J$30</f>
        <v>20.6</v>
      </c>
      <c r="AL109" s="39">
        <v>106</v>
      </c>
      <c r="AM109" s="28">
        <f t="shared" ca="1" si="65"/>
        <v>6.3650898271190952</v>
      </c>
      <c r="AN109" s="28">
        <f t="shared" ca="1" si="65"/>
        <v>9.5641127287453092</v>
      </c>
      <c r="AO109" s="28">
        <f t="shared" ca="1" si="65"/>
        <v>15.929202555864405</v>
      </c>
      <c r="AP109" s="28">
        <f t="shared" ca="1" si="65"/>
        <v>31.798613103595478</v>
      </c>
      <c r="AQ109" s="28">
        <f t="shared" ca="1" si="65"/>
        <v>63.583808191190954</v>
      </c>
      <c r="AR109" s="28">
        <f t="shared" ca="1" si="65"/>
        <v>127.16761638238191</v>
      </c>
      <c r="AS109" s="28">
        <f t="shared" ca="1" si="65"/>
        <v>254.33523276476382</v>
      </c>
      <c r="AT109" s="28">
        <f t="shared" ca="1" si="65"/>
        <v>4.2466400106666686</v>
      </c>
      <c r="AU109" s="28">
        <f t="shared" ca="1" si="65"/>
        <v>1.0734412799999999</v>
      </c>
      <c r="AV109" s="28">
        <f t="shared" ca="1" si="65"/>
        <v>0</v>
      </c>
      <c r="AW109" s="28"/>
      <c r="AX109" s="28">
        <f t="shared" ca="1" si="48"/>
        <v>514.0637568443276</v>
      </c>
      <c r="AY109" s="28"/>
      <c r="BA109" s="28"/>
      <c r="BB109" s="28"/>
      <c r="BC109" s="28"/>
      <c r="BD109" s="39">
        <v>106</v>
      </c>
      <c r="BE109" s="39">
        <f t="shared" ca="1" si="66"/>
        <v>5.4365727156523533</v>
      </c>
      <c r="BF109" s="39">
        <f t="shared" ca="1" si="66"/>
        <v>8.15485907347853</v>
      </c>
      <c r="BG109" s="39">
        <f t="shared" ca="1" si="66"/>
        <v>13.591431789130885</v>
      </c>
      <c r="BH109" s="39">
        <f t="shared" ca="1" si="66"/>
        <v>27.18286357826177</v>
      </c>
      <c r="BI109" s="39">
        <f t="shared" ca="1" si="66"/>
        <v>54.36572715652354</v>
      </c>
      <c r="BJ109" s="39">
        <f t="shared" ca="1" si="66"/>
        <v>108.73145431304708</v>
      </c>
      <c r="BK109" s="39">
        <f t="shared" ca="1" si="66"/>
        <v>217.46290862609416</v>
      </c>
      <c r="BL109" s="39">
        <f t="shared" ca="1" si="66"/>
        <v>0</v>
      </c>
      <c r="BM109" s="39">
        <f t="shared" ca="1" si="66"/>
        <v>0</v>
      </c>
      <c r="BN109" s="39">
        <f t="shared" ca="1" si="66"/>
        <v>0</v>
      </c>
      <c r="BO109" s="39">
        <f t="shared" ca="1" si="67"/>
        <v>0.56328865888896351</v>
      </c>
      <c r="BP109" s="39">
        <f t="shared" ca="1" si="67"/>
        <v>0.84493298833344532</v>
      </c>
      <c r="BQ109" s="39">
        <f t="shared" ca="1" si="67"/>
        <v>1.4082216472224089</v>
      </c>
      <c r="BR109" s="39">
        <f t="shared" ca="1" si="67"/>
        <v>2.8164432944448179</v>
      </c>
      <c r="BS109" s="39">
        <f t="shared" ca="1" si="67"/>
        <v>5.6328865888896358</v>
      </c>
      <c r="BT109" s="39">
        <f t="shared" ca="1" si="67"/>
        <v>11.265773177779272</v>
      </c>
      <c r="BU109" s="39">
        <f t="shared" ca="1" si="67"/>
        <v>22.531546355558543</v>
      </c>
      <c r="BV109" s="39">
        <f t="shared" ca="1" si="67"/>
        <v>0</v>
      </c>
      <c r="BW109" s="39">
        <f t="shared" ca="1" si="67"/>
        <v>0</v>
      </c>
      <c r="BX109" s="39">
        <f t="shared" ca="1" si="67"/>
        <v>0</v>
      </c>
      <c r="BY109" s="39">
        <f t="shared" ca="1" si="68"/>
        <v>0.30543644444444445</v>
      </c>
      <c r="BZ109" s="39">
        <f t="shared" ca="1" si="68"/>
        <v>0.45815466666666654</v>
      </c>
      <c r="CA109" s="39">
        <f t="shared" ca="1" si="68"/>
        <v>0.763591111111111</v>
      </c>
      <c r="CB109" s="39">
        <f t="shared" ca="1" si="68"/>
        <v>1.527182222222222</v>
      </c>
      <c r="CC109" s="39">
        <f t="shared" ca="1" si="68"/>
        <v>3.054364444444444</v>
      </c>
      <c r="CD109" s="39">
        <f t="shared" ca="1" si="68"/>
        <v>6.108728888888888</v>
      </c>
      <c r="CE109" s="39">
        <f t="shared" ca="1" si="68"/>
        <v>12.217457777777776</v>
      </c>
      <c r="CF109" s="39">
        <f t="shared" ca="1" si="68"/>
        <v>0</v>
      </c>
      <c r="CG109" s="39">
        <f t="shared" ca="1" si="68"/>
        <v>0</v>
      </c>
      <c r="CH109" s="39">
        <f t="shared" ca="1" si="68"/>
        <v>0</v>
      </c>
      <c r="CI109" s="39">
        <f t="shared" ca="1" si="69"/>
        <v>4.6373992133333354E-2</v>
      </c>
      <c r="CJ109" s="39">
        <f t="shared" ca="1" si="69"/>
        <v>9.2747984266666708E-2</v>
      </c>
      <c r="CK109" s="39">
        <f t="shared" ca="1" si="69"/>
        <v>0.13912197640000004</v>
      </c>
      <c r="CL109" s="39">
        <f t="shared" ca="1" si="69"/>
        <v>0.23186996066666679</v>
      </c>
      <c r="CM109" s="39">
        <f t="shared" ca="1" si="69"/>
        <v>0.46373992133333358</v>
      </c>
      <c r="CN109" s="39">
        <f t="shared" ca="1" si="69"/>
        <v>0.92747984266666716</v>
      </c>
      <c r="CO109" s="39">
        <f t="shared" ca="1" si="69"/>
        <v>1.8549596853333343</v>
      </c>
      <c r="CP109" s="39">
        <f t="shared" ca="1" si="69"/>
        <v>3.7099193706666687</v>
      </c>
      <c r="CQ109" s="39">
        <f t="shared" ca="1" si="69"/>
        <v>0</v>
      </c>
      <c r="CR109" s="39">
        <f t="shared" ca="1" si="69"/>
        <v>0</v>
      </c>
      <c r="CS109" s="39">
        <f t="shared" ca="1" si="70"/>
        <v>1.3418015999999998E-2</v>
      </c>
      <c r="CT109" s="39">
        <f t="shared" ca="1" si="70"/>
        <v>1.3418015999999998E-2</v>
      </c>
      <c r="CU109" s="39">
        <f t="shared" ca="1" si="70"/>
        <v>2.6836031999999996E-2</v>
      </c>
      <c r="CV109" s="39">
        <f t="shared" ca="1" si="70"/>
        <v>4.0254047999999994E-2</v>
      </c>
      <c r="CW109" s="39">
        <f t="shared" ca="1" si="70"/>
        <v>6.7090079999999996E-2</v>
      </c>
      <c r="CX109" s="39">
        <f t="shared" ca="1" si="70"/>
        <v>0.13418015999999999</v>
      </c>
      <c r="CY109" s="39">
        <f t="shared" ca="1" si="70"/>
        <v>0.26836031999999999</v>
      </c>
      <c r="CZ109" s="39">
        <f t="shared" ca="1" si="70"/>
        <v>0.53672063999999997</v>
      </c>
      <c r="DA109" s="39">
        <f t="shared" ca="1" si="70"/>
        <v>1.0734412799999999</v>
      </c>
      <c r="DB109" s="39">
        <f t="shared" ca="1" si="70"/>
        <v>0</v>
      </c>
    </row>
    <row r="110" spans="19:106" x14ac:dyDescent="0.15">
      <c r="S110" s="39">
        <v>107</v>
      </c>
      <c r="T110" s="40">
        <f>引用信息!W129</f>
        <v>351.55435209911127</v>
      </c>
      <c r="U110" s="40">
        <f>引用信息!X129</f>
        <v>25.008135500888717</v>
      </c>
      <c r="V110" s="40">
        <f>引用信息!Y129</f>
        <v>9.984</v>
      </c>
      <c r="W110" s="40">
        <f>引用信息!Z129</f>
        <v>2.6785044000000009</v>
      </c>
      <c r="X110" s="40">
        <f>引用信息!AA129</f>
        <v>0.77500799999999992</v>
      </c>
      <c r="Y110" s="37">
        <f>IF(INT(求节点($J$4:$J$12,$I$4:$I$12,节奏总纲!AD110))&gt;$I$12,$I$12,INT(求节点($J$4:$J$12,$I$4:$I$12,节奏总纲!AD110)))</f>
        <v>7</v>
      </c>
      <c r="Z110" s="37">
        <f>IF(INT(求节点($J$4:$J$12,$I$4:$I$12,节奏总纲!AE110))&gt;$I$12,$I$12,INT(求节点($J$4:$J$12,$I$4:$I$12,节奏总纲!AE110)))</f>
        <v>7</v>
      </c>
      <c r="AA110" s="37">
        <f>IF(INT(求节点($J$4:$J$12,$I$4:$I$12,节奏总纲!AF110))&gt;$I$12,$I$12,INT(求节点($J$4:$J$12,$I$4:$I$12,节奏总纲!AF110)))</f>
        <v>7</v>
      </c>
      <c r="AB110" s="37">
        <f>IF(INT(求节点($J$4:$J$12,$I$4:$I$12,节奏总纲!AG110))&gt;$I$12,$I$12,INT(求节点($J$4:$J$12,$I$4:$I$12,节奏总纲!AG110)))</f>
        <v>8</v>
      </c>
      <c r="AC110" s="37">
        <f>IF(INT(求节点($J$4:$J$12,$I$4:$I$12,节奏总纲!AH110))&gt;$I$12,$I$12,INT(求节点($J$4:$J$12,$I$4:$I$12,节奏总纲!AH110)))</f>
        <v>9</v>
      </c>
      <c r="AD110" s="57">
        <f>('[2]功能-行军令'!F$7+'[2]功能-行军令'!F$14+24*60/'[2]功能-行军令'!$F$18)*'[2]功能-行军令'!$AJ$8/$J$30</f>
        <v>9.2000000000000011</v>
      </c>
      <c r="AE110" s="57">
        <f>('[2]功能-行军令'!G$7+'[2]功能-行军令'!G$14+24*60/'[2]功能-行军令'!$F$18)*'[2]功能-行军令'!$AJ$8/$J$30</f>
        <v>13.4</v>
      </c>
      <c r="AF110" s="57">
        <f>('[2]功能-行军令'!H$7+'[2]功能-行军令'!H$14+24*60/'[2]功能-行军令'!$F$18)*'[2]功能-行军令'!$AJ$8/$J$30</f>
        <v>18.2</v>
      </c>
      <c r="AG110" s="57">
        <f>('[2]功能-行军令'!I$7+'[2]功能-行军令'!I$14+24*60/'[2]功能-行军令'!$F$18)*'[2]功能-行军令'!$AJ$8/$J$30</f>
        <v>20.6</v>
      </c>
      <c r="AH110" s="57">
        <f>('[2]功能-行军令'!J$7+'[2]功能-行军令'!J$14+24*60/'[2]功能-行军令'!$F$18)*'[2]功能-行军令'!$AJ$8/$J$30</f>
        <v>20.6</v>
      </c>
      <c r="AL110" s="39">
        <v>107</v>
      </c>
      <c r="AM110" s="28">
        <f t="shared" ca="1" si="65"/>
        <v>6.3111483879062211</v>
      </c>
      <c r="AN110" s="28">
        <f t="shared" ca="1" si="65"/>
        <v>9.4830609259593306</v>
      </c>
      <c r="AO110" s="28">
        <f t="shared" ca="1" si="65"/>
        <v>15.794209313865553</v>
      </c>
      <c r="AP110" s="28">
        <f t="shared" ca="1" si="65"/>
        <v>31.529133331531103</v>
      </c>
      <c r="AQ110" s="28">
        <f t="shared" ca="1" si="65"/>
        <v>63.044962359062211</v>
      </c>
      <c r="AR110" s="28">
        <f t="shared" ca="1" si="65"/>
        <v>126.08992471812442</v>
      </c>
      <c r="AS110" s="28">
        <f t="shared" ca="1" si="65"/>
        <v>252.17984943624884</v>
      </c>
      <c r="AT110" s="28">
        <f t="shared" ca="1" si="65"/>
        <v>4.2106515360000021</v>
      </c>
      <c r="AU110" s="28">
        <f t="shared" ca="1" si="65"/>
        <v>1.06434432</v>
      </c>
      <c r="AV110" s="28">
        <f t="shared" ca="1" si="65"/>
        <v>0</v>
      </c>
      <c r="AW110" s="28"/>
      <c r="AX110" s="28">
        <f t="shared" ca="1" si="48"/>
        <v>509.70728432869765</v>
      </c>
      <c r="AY110" s="28"/>
      <c r="BA110" s="28"/>
      <c r="BB110" s="28"/>
      <c r="BC110" s="28"/>
      <c r="BD110" s="39">
        <v>107</v>
      </c>
      <c r="BE110" s="39">
        <f t="shared" ca="1" si="66"/>
        <v>5.3905000655197064</v>
      </c>
      <c r="BF110" s="39">
        <f t="shared" ca="1" si="66"/>
        <v>8.0857500982795596</v>
      </c>
      <c r="BG110" s="39">
        <f t="shared" ca="1" si="66"/>
        <v>13.476250163799266</v>
      </c>
      <c r="BH110" s="39">
        <f t="shared" ca="1" si="66"/>
        <v>26.952500327598532</v>
      </c>
      <c r="BI110" s="39">
        <f t="shared" ca="1" si="66"/>
        <v>53.905000655197064</v>
      </c>
      <c r="BJ110" s="39">
        <f t="shared" ca="1" si="66"/>
        <v>107.81000131039413</v>
      </c>
      <c r="BK110" s="39">
        <f t="shared" ca="1" si="66"/>
        <v>215.62000262078826</v>
      </c>
      <c r="BL110" s="39">
        <f t="shared" ca="1" si="66"/>
        <v>0</v>
      </c>
      <c r="BM110" s="39">
        <f t="shared" ca="1" si="66"/>
        <v>0</v>
      </c>
      <c r="BN110" s="39">
        <f t="shared" ca="1" si="66"/>
        <v>0</v>
      </c>
      <c r="BO110" s="39">
        <f t="shared" ca="1" si="67"/>
        <v>0.55851502618651472</v>
      </c>
      <c r="BP110" s="39">
        <f t="shared" ca="1" si="67"/>
        <v>0.83777253927977202</v>
      </c>
      <c r="BQ110" s="39">
        <f t="shared" ca="1" si="67"/>
        <v>1.396287565466287</v>
      </c>
      <c r="BR110" s="39">
        <f t="shared" ca="1" si="67"/>
        <v>2.7925751309325739</v>
      </c>
      <c r="BS110" s="39">
        <f t="shared" ca="1" si="67"/>
        <v>5.5851502618651478</v>
      </c>
      <c r="BT110" s="39">
        <f t="shared" ca="1" si="67"/>
        <v>11.170300523730296</v>
      </c>
      <c r="BU110" s="39">
        <f t="shared" ca="1" si="67"/>
        <v>22.340601047460591</v>
      </c>
      <c r="BV110" s="39">
        <f t="shared" ca="1" si="67"/>
        <v>0</v>
      </c>
      <c r="BW110" s="39">
        <f t="shared" ca="1" si="67"/>
        <v>0</v>
      </c>
      <c r="BX110" s="39">
        <f t="shared" ca="1" si="67"/>
        <v>0</v>
      </c>
      <c r="BY110" s="39">
        <f t="shared" ca="1" si="68"/>
        <v>0.30284799999999995</v>
      </c>
      <c r="BZ110" s="39">
        <f t="shared" ca="1" si="68"/>
        <v>0.45427200000000001</v>
      </c>
      <c r="CA110" s="39">
        <f t="shared" ca="1" si="68"/>
        <v>0.75712000000000002</v>
      </c>
      <c r="CB110" s="39">
        <f t="shared" ca="1" si="68"/>
        <v>1.51424</v>
      </c>
      <c r="CC110" s="39">
        <f t="shared" ca="1" si="68"/>
        <v>3.0284800000000001</v>
      </c>
      <c r="CD110" s="39">
        <f t="shared" ca="1" si="68"/>
        <v>6.0569600000000001</v>
      </c>
      <c r="CE110" s="39">
        <f t="shared" ca="1" si="68"/>
        <v>12.11392</v>
      </c>
      <c r="CF110" s="39">
        <f t="shared" ca="1" si="68"/>
        <v>0</v>
      </c>
      <c r="CG110" s="39">
        <f t="shared" ca="1" si="68"/>
        <v>0</v>
      </c>
      <c r="CH110" s="39">
        <f t="shared" ca="1" si="68"/>
        <v>0</v>
      </c>
      <c r="CI110" s="39">
        <f t="shared" ca="1" si="69"/>
        <v>4.5980992200000015E-2</v>
      </c>
      <c r="CJ110" s="39">
        <f t="shared" ca="1" si="69"/>
        <v>9.196198440000003E-2</v>
      </c>
      <c r="CK110" s="39">
        <f t="shared" ca="1" si="69"/>
        <v>0.13794297660000004</v>
      </c>
      <c r="CL110" s="39">
        <f t="shared" ca="1" si="69"/>
        <v>0.2299049610000001</v>
      </c>
      <c r="CM110" s="39">
        <f t="shared" ca="1" si="69"/>
        <v>0.4598099220000002</v>
      </c>
      <c r="CN110" s="39">
        <f t="shared" ca="1" si="69"/>
        <v>0.91961984400000041</v>
      </c>
      <c r="CO110" s="39">
        <f t="shared" ca="1" si="69"/>
        <v>1.8392396880000008</v>
      </c>
      <c r="CP110" s="39">
        <f t="shared" ca="1" si="69"/>
        <v>3.6784793760000016</v>
      </c>
      <c r="CQ110" s="39">
        <f t="shared" ca="1" si="69"/>
        <v>0</v>
      </c>
      <c r="CR110" s="39">
        <f t="shared" ca="1" si="69"/>
        <v>0</v>
      </c>
      <c r="CS110" s="39">
        <f t="shared" ca="1" si="70"/>
        <v>1.3304304000000001E-2</v>
      </c>
      <c r="CT110" s="39">
        <f t="shared" ca="1" si="70"/>
        <v>1.3304304000000001E-2</v>
      </c>
      <c r="CU110" s="39">
        <f t="shared" ca="1" si="70"/>
        <v>2.6608608000000002E-2</v>
      </c>
      <c r="CV110" s="39">
        <f t="shared" ca="1" si="70"/>
        <v>3.9912912000000002E-2</v>
      </c>
      <c r="CW110" s="39">
        <f t="shared" ca="1" si="70"/>
        <v>6.6521520000000001E-2</v>
      </c>
      <c r="CX110" s="39">
        <f t="shared" ca="1" si="70"/>
        <v>0.13304304</v>
      </c>
      <c r="CY110" s="39">
        <f t="shared" ca="1" si="70"/>
        <v>0.26608608</v>
      </c>
      <c r="CZ110" s="39">
        <f t="shared" ca="1" si="70"/>
        <v>0.53217216000000001</v>
      </c>
      <c r="DA110" s="39">
        <f t="shared" ca="1" si="70"/>
        <v>1.06434432</v>
      </c>
      <c r="DB110" s="39">
        <f t="shared" ca="1" si="70"/>
        <v>0</v>
      </c>
    </row>
    <row r="111" spans="19:106" x14ac:dyDescent="0.15">
      <c r="S111" s="39">
        <v>108</v>
      </c>
      <c r="T111" s="40">
        <f>引用信息!W130</f>
        <v>348.54961404698213</v>
      </c>
      <c r="U111" s="40">
        <f>引用信息!X130</f>
        <v>24.794390753017876</v>
      </c>
      <c r="V111" s="40">
        <f>引用信息!Y130</f>
        <v>9.8986666666666672</v>
      </c>
      <c r="W111" s="40">
        <f>引用信息!Z130</f>
        <v>2.6556112000000009</v>
      </c>
      <c r="X111" s="40">
        <f>引用信息!AA130</f>
        <v>0.76838399999999996</v>
      </c>
      <c r="Y111" s="37">
        <f>IF(INT(求节点($J$4:$J$12,$I$4:$I$12,节奏总纲!AD111))&gt;$I$12,$I$12,INT(求节点($J$4:$J$12,$I$4:$I$12,节奏总纲!AD111)))</f>
        <v>7</v>
      </c>
      <c r="Z111" s="37">
        <f>IF(INT(求节点($J$4:$J$12,$I$4:$I$12,节奏总纲!AE111))&gt;$I$12,$I$12,INT(求节点($J$4:$J$12,$I$4:$I$12,节奏总纲!AE111)))</f>
        <v>7</v>
      </c>
      <c r="AA111" s="37">
        <f>IF(INT(求节点($J$4:$J$12,$I$4:$I$12,节奏总纲!AF111))&gt;$I$12,$I$12,INT(求节点($J$4:$J$12,$I$4:$I$12,节奏总纲!AF111)))</f>
        <v>7</v>
      </c>
      <c r="AB111" s="37">
        <f>IF(INT(求节点($J$4:$J$12,$I$4:$I$12,节奏总纲!AG111))&gt;$I$12,$I$12,INT(求节点($J$4:$J$12,$I$4:$I$12,节奏总纲!AG111)))</f>
        <v>8</v>
      </c>
      <c r="AC111" s="37">
        <f>IF(INT(求节点($J$4:$J$12,$I$4:$I$12,节奏总纲!AH111))&gt;$I$12,$I$12,INT(求节点($J$4:$J$12,$I$4:$I$12,节奏总纲!AH111)))</f>
        <v>9</v>
      </c>
      <c r="AD111" s="57">
        <f>('[2]功能-行军令'!F$7+'[2]功能-行军令'!F$14+24*60/'[2]功能-行军令'!$F$18)*'[2]功能-行军令'!$AJ$8/$J$30</f>
        <v>9.2000000000000011</v>
      </c>
      <c r="AE111" s="57">
        <f>('[2]功能-行军令'!G$7+'[2]功能-行军令'!G$14+24*60/'[2]功能-行军令'!$F$18)*'[2]功能-行军令'!$AJ$8/$J$30</f>
        <v>13.4</v>
      </c>
      <c r="AF111" s="57">
        <f>('[2]功能-行军令'!H$7+'[2]功能-行军令'!H$14+24*60/'[2]功能-行军令'!$F$18)*'[2]功能-行军令'!$AJ$8/$J$30</f>
        <v>18.2</v>
      </c>
      <c r="AG111" s="57">
        <f>('[2]功能-行军令'!I$7+'[2]功能-行军令'!I$14+24*60/'[2]功能-行军令'!$F$18)*'[2]功能-行军令'!$AJ$8/$J$30</f>
        <v>20.6</v>
      </c>
      <c r="AH111" s="57">
        <f>('[2]功能-行军令'!J$7+'[2]功能-行军令'!J$14+24*60/'[2]功能-行军令'!$F$18)*'[2]功能-行军令'!$AJ$8/$J$30</f>
        <v>20.6</v>
      </c>
      <c r="AL111" s="39">
        <v>108</v>
      </c>
      <c r="AM111" s="28">
        <f t="shared" ca="1" si="65"/>
        <v>6.2572069486933488</v>
      </c>
      <c r="AN111" s="28">
        <f t="shared" ca="1" si="65"/>
        <v>9.4020091231733574</v>
      </c>
      <c r="AO111" s="28">
        <f t="shared" ca="1" si="65"/>
        <v>15.659216071866704</v>
      </c>
      <c r="AP111" s="28">
        <f t="shared" ca="1" si="65"/>
        <v>31.259653559466742</v>
      </c>
      <c r="AQ111" s="28">
        <f t="shared" ca="1" si="65"/>
        <v>62.506116526933482</v>
      </c>
      <c r="AR111" s="28">
        <f t="shared" ca="1" si="65"/>
        <v>125.01223305386696</v>
      </c>
      <c r="AS111" s="28">
        <f t="shared" ca="1" si="65"/>
        <v>250.02446610773393</v>
      </c>
      <c r="AT111" s="28">
        <f t="shared" ca="1" si="65"/>
        <v>4.1746630613333346</v>
      </c>
      <c r="AU111" s="28">
        <f t="shared" ca="1" si="65"/>
        <v>1.0552473600000001</v>
      </c>
      <c r="AV111" s="28">
        <f t="shared" ca="1" si="65"/>
        <v>0</v>
      </c>
      <c r="AW111" s="28"/>
      <c r="AX111" s="28">
        <f t="shared" ca="1" si="48"/>
        <v>505.35081181306782</v>
      </c>
      <c r="AY111" s="28"/>
      <c r="BA111" s="28"/>
      <c r="BB111" s="28"/>
      <c r="BC111" s="28"/>
      <c r="BD111" s="39">
        <v>108</v>
      </c>
      <c r="BE111" s="39">
        <f t="shared" ca="1" si="66"/>
        <v>5.3444274153870603</v>
      </c>
      <c r="BF111" s="39">
        <f t="shared" ca="1" si="66"/>
        <v>8.016641123080591</v>
      </c>
      <c r="BG111" s="39">
        <f t="shared" ca="1" si="66"/>
        <v>13.36106853846765</v>
      </c>
      <c r="BH111" s="39">
        <f t="shared" ca="1" si="66"/>
        <v>26.722137076935301</v>
      </c>
      <c r="BI111" s="39">
        <f t="shared" ca="1" si="66"/>
        <v>53.444274153870602</v>
      </c>
      <c r="BJ111" s="39">
        <f t="shared" ca="1" si="66"/>
        <v>106.8885483077412</v>
      </c>
      <c r="BK111" s="39">
        <f t="shared" ca="1" si="66"/>
        <v>213.77709661548241</v>
      </c>
      <c r="BL111" s="39">
        <f t="shared" ca="1" si="66"/>
        <v>0</v>
      </c>
      <c r="BM111" s="39">
        <f t="shared" ca="1" si="66"/>
        <v>0</v>
      </c>
      <c r="BN111" s="39">
        <f t="shared" ca="1" si="66"/>
        <v>0</v>
      </c>
      <c r="BO111" s="39">
        <f t="shared" ca="1" si="67"/>
        <v>0.55374139348406592</v>
      </c>
      <c r="BP111" s="39">
        <f t="shared" ca="1" si="67"/>
        <v>0.83061209022609883</v>
      </c>
      <c r="BQ111" s="39">
        <f t="shared" ca="1" si="67"/>
        <v>1.384353483710165</v>
      </c>
      <c r="BR111" s="39">
        <f t="shared" ca="1" si="67"/>
        <v>2.76870696742033</v>
      </c>
      <c r="BS111" s="39">
        <f t="shared" ca="1" si="67"/>
        <v>5.5374139348406599</v>
      </c>
      <c r="BT111" s="39">
        <f t="shared" ca="1" si="67"/>
        <v>11.07482786968132</v>
      </c>
      <c r="BU111" s="39">
        <f t="shared" ca="1" si="67"/>
        <v>22.14965573936264</v>
      </c>
      <c r="BV111" s="39">
        <f t="shared" ca="1" si="67"/>
        <v>0</v>
      </c>
      <c r="BW111" s="39">
        <f t="shared" ca="1" si="67"/>
        <v>0</v>
      </c>
      <c r="BX111" s="39">
        <f t="shared" ca="1" si="67"/>
        <v>0</v>
      </c>
      <c r="BY111" s="39">
        <f t="shared" ca="1" si="68"/>
        <v>0.30025955555555556</v>
      </c>
      <c r="BZ111" s="39">
        <f t="shared" ca="1" si="68"/>
        <v>0.45038933333333331</v>
      </c>
      <c r="CA111" s="39">
        <f t="shared" ca="1" si="68"/>
        <v>0.75064888888888903</v>
      </c>
      <c r="CB111" s="39">
        <f t="shared" ca="1" si="68"/>
        <v>1.5012977777777781</v>
      </c>
      <c r="CC111" s="39">
        <f t="shared" ca="1" si="68"/>
        <v>3.0025955555555561</v>
      </c>
      <c r="CD111" s="39">
        <f t="shared" ca="1" si="68"/>
        <v>6.0051911111111123</v>
      </c>
      <c r="CE111" s="39">
        <f t="shared" ca="1" si="68"/>
        <v>12.010382222222225</v>
      </c>
      <c r="CF111" s="39">
        <f t="shared" ca="1" si="68"/>
        <v>0</v>
      </c>
      <c r="CG111" s="39">
        <f t="shared" ca="1" si="68"/>
        <v>0</v>
      </c>
      <c r="CH111" s="39">
        <f t="shared" ca="1" si="68"/>
        <v>0</v>
      </c>
      <c r="CI111" s="39">
        <f t="shared" ca="1" si="69"/>
        <v>4.558799226666669E-2</v>
      </c>
      <c r="CJ111" s="39">
        <f t="shared" ca="1" si="69"/>
        <v>9.1175984533333379E-2</v>
      </c>
      <c r="CK111" s="39">
        <f t="shared" ca="1" si="69"/>
        <v>0.13676397680000005</v>
      </c>
      <c r="CL111" s="39">
        <f t="shared" ca="1" si="69"/>
        <v>0.22793996133333341</v>
      </c>
      <c r="CM111" s="39">
        <f t="shared" ca="1" si="69"/>
        <v>0.45587992266666683</v>
      </c>
      <c r="CN111" s="39">
        <f t="shared" ca="1" si="69"/>
        <v>0.91175984533333365</v>
      </c>
      <c r="CO111" s="39">
        <f t="shared" ca="1" si="69"/>
        <v>1.8235196906666673</v>
      </c>
      <c r="CP111" s="39">
        <f t="shared" ca="1" si="69"/>
        <v>3.6470393813333346</v>
      </c>
      <c r="CQ111" s="39">
        <f t="shared" ca="1" si="69"/>
        <v>0</v>
      </c>
      <c r="CR111" s="39">
        <f t="shared" ca="1" si="69"/>
        <v>0</v>
      </c>
      <c r="CS111" s="39">
        <f t="shared" ca="1" si="70"/>
        <v>1.3190592000000001E-2</v>
      </c>
      <c r="CT111" s="39">
        <f t="shared" ca="1" si="70"/>
        <v>1.3190592000000001E-2</v>
      </c>
      <c r="CU111" s="39">
        <f t="shared" ca="1" si="70"/>
        <v>2.6381184000000002E-2</v>
      </c>
      <c r="CV111" s="39">
        <f t="shared" ca="1" si="70"/>
        <v>3.9571776000000003E-2</v>
      </c>
      <c r="CW111" s="39">
        <f t="shared" ca="1" si="70"/>
        <v>6.5952960000000005E-2</v>
      </c>
      <c r="CX111" s="39">
        <f t="shared" ca="1" si="70"/>
        <v>0.13190592000000001</v>
      </c>
      <c r="CY111" s="39">
        <f t="shared" ca="1" si="70"/>
        <v>0.26381184000000002</v>
      </c>
      <c r="CZ111" s="39">
        <f t="shared" ca="1" si="70"/>
        <v>0.52762368000000004</v>
      </c>
      <c r="DA111" s="39">
        <f t="shared" ca="1" si="70"/>
        <v>1.0552473600000001</v>
      </c>
      <c r="DB111" s="39">
        <f t="shared" ca="1" si="70"/>
        <v>0</v>
      </c>
    </row>
    <row r="112" spans="19:106" x14ac:dyDescent="0.15">
      <c r="S112" s="39">
        <v>109</v>
      </c>
      <c r="T112" s="40">
        <f>引用信息!W131</f>
        <v>345.54487599485299</v>
      </c>
      <c r="U112" s="40">
        <f>引用信息!X131</f>
        <v>24.580646005147035</v>
      </c>
      <c r="V112" s="40">
        <f>引用信息!Y131</f>
        <v>9.8133333333333344</v>
      </c>
      <c r="W112" s="40">
        <f>引用信息!Z131</f>
        <v>2.632718000000001</v>
      </c>
      <c r="X112" s="40">
        <f>引用信息!AA131</f>
        <v>0.76175999999999999</v>
      </c>
      <c r="Y112" s="37">
        <f>IF(INT(求节点($J$4:$J$12,$I$4:$I$12,节奏总纲!AD112))&gt;$I$12,$I$12,INT(求节点($J$4:$J$12,$I$4:$I$12,节奏总纲!AD112)))</f>
        <v>7</v>
      </c>
      <c r="Z112" s="37">
        <f>IF(INT(求节点($J$4:$J$12,$I$4:$I$12,节奏总纲!AE112))&gt;$I$12,$I$12,INT(求节点($J$4:$J$12,$I$4:$I$12,节奏总纲!AE112)))</f>
        <v>7</v>
      </c>
      <c r="AA112" s="37">
        <f>IF(INT(求节点($J$4:$J$12,$I$4:$I$12,节奏总纲!AF112))&gt;$I$12,$I$12,INT(求节点($J$4:$J$12,$I$4:$I$12,节奏总纲!AF112)))</f>
        <v>7</v>
      </c>
      <c r="AB112" s="37">
        <f>IF(INT(求节点($J$4:$J$12,$I$4:$I$12,节奏总纲!AG112))&gt;$I$12,$I$12,INT(求节点($J$4:$J$12,$I$4:$I$12,节奏总纲!AG112)))</f>
        <v>8</v>
      </c>
      <c r="AC112" s="37">
        <f>IF(INT(求节点($J$4:$J$12,$I$4:$I$12,节奏总纲!AH112))&gt;$I$12,$I$12,INT(求节点($J$4:$J$12,$I$4:$I$12,节奏总纲!AH112)))</f>
        <v>9</v>
      </c>
      <c r="AD112" s="57">
        <f>('[2]功能-行军令'!F$7+'[2]功能-行军令'!F$14+24*60/'[2]功能-行军令'!$F$18)*'[2]功能-行军令'!$AJ$8/$J$30</f>
        <v>9.2000000000000011</v>
      </c>
      <c r="AE112" s="57">
        <f>('[2]功能-行军令'!G$7+'[2]功能-行军令'!G$14+24*60/'[2]功能-行军令'!$F$18)*'[2]功能-行军令'!$AJ$8/$J$30</f>
        <v>13.4</v>
      </c>
      <c r="AF112" s="57">
        <f>('[2]功能-行军令'!H$7+'[2]功能-行军令'!H$14+24*60/'[2]功能-行军令'!$F$18)*'[2]功能-行军令'!$AJ$8/$J$30</f>
        <v>18.2</v>
      </c>
      <c r="AG112" s="57">
        <f>('[2]功能-行军令'!I$7+'[2]功能-行军令'!I$14+24*60/'[2]功能-行军令'!$F$18)*'[2]功能-行军令'!$AJ$8/$J$30</f>
        <v>20.6</v>
      </c>
      <c r="AH112" s="57">
        <f>('[2]功能-行军令'!J$7+'[2]功能-行军令'!J$14+24*60/'[2]功能-行军令'!$F$18)*'[2]功能-行军令'!$AJ$8/$J$30</f>
        <v>20.6</v>
      </c>
      <c r="AL112" s="39">
        <v>109</v>
      </c>
      <c r="AM112" s="28">
        <f t="shared" ca="1" si="65"/>
        <v>6.2032655094804747</v>
      </c>
      <c r="AN112" s="28">
        <f t="shared" ca="1" si="65"/>
        <v>9.320957320387377</v>
      </c>
      <c r="AO112" s="28">
        <f t="shared" ca="1" si="65"/>
        <v>15.524222829867853</v>
      </c>
      <c r="AP112" s="28">
        <f t="shared" ca="1" si="65"/>
        <v>30.990173787402369</v>
      </c>
      <c r="AQ112" s="28">
        <f t="shared" ca="1" si="65"/>
        <v>61.967270694804739</v>
      </c>
      <c r="AR112" s="28">
        <f t="shared" ca="1" si="65"/>
        <v>123.93454138960948</v>
      </c>
      <c r="AS112" s="28">
        <f t="shared" ca="1" si="65"/>
        <v>247.86908277921896</v>
      </c>
      <c r="AT112" s="28">
        <f t="shared" ca="1" si="65"/>
        <v>4.138674586666669</v>
      </c>
      <c r="AU112" s="28">
        <f t="shared" ca="1" si="65"/>
        <v>1.0461504000000001</v>
      </c>
      <c r="AV112" s="28">
        <f t="shared" ca="1" si="65"/>
        <v>0</v>
      </c>
      <c r="AW112" s="28"/>
      <c r="AX112" s="28">
        <f t="shared" ca="1" si="48"/>
        <v>500.99433929743793</v>
      </c>
      <c r="AY112" s="28"/>
      <c r="BA112" s="28"/>
      <c r="BB112" s="28"/>
      <c r="BC112" s="28"/>
      <c r="BD112" s="39">
        <v>109</v>
      </c>
      <c r="BE112" s="39">
        <f t="shared" ca="1" si="66"/>
        <v>5.2983547652544134</v>
      </c>
      <c r="BF112" s="39">
        <f t="shared" ca="1" si="66"/>
        <v>7.9475321478816197</v>
      </c>
      <c r="BG112" s="39">
        <f t="shared" ca="1" si="66"/>
        <v>13.245886913136033</v>
      </c>
      <c r="BH112" s="39">
        <f t="shared" ca="1" si="66"/>
        <v>26.491773826272066</v>
      </c>
      <c r="BI112" s="39">
        <f t="shared" ca="1" si="66"/>
        <v>52.983547652544132</v>
      </c>
      <c r="BJ112" s="39">
        <f t="shared" ca="1" si="66"/>
        <v>105.96709530508826</v>
      </c>
      <c r="BK112" s="39">
        <f t="shared" ca="1" si="66"/>
        <v>211.93419061017653</v>
      </c>
      <c r="BL112" s="39">
        <f t="shared" ca="1" si="66"/>
        <v>0</v>
      </c>
      <c r="BM112" s="39">
        <f t="shared" ca="1" si="66"/>
        <v>0</v>
      </c>
      <c r="BN112" s="39">
        <f t="shared" ca="1" si="66"/>
        <v>0</v>
      </c>
      <c r="BO112" s="39">
        <f t="shared" ca="1" si="67"/>
        <v>0.54896776078161713</v>
      </c>
      <c r="BP112" s="39">
        <f t="shared" ca="1" si="67"/>
        <v>0.82345164117242564</v>
      </c>
      <c r="BQ112" s="39">
        <f t="shared" ca="1" si="67"/>
        <v>1.372419401954043</v>
      </c>
      <c r="BR112" s="39">
        <f t="shared" ca="1" si="67"/>
        <v>2.744838803908086</v>
      </c>
      <c r="BS112" s="39">
        <f t="shared" ca="1" si="67"/>
        <v>5.489677607816172</v>
      </c>
      <c r="BT112" s="39">
        <f t="shared" ca="1" si="67"/>
        <v>10.979355215632344</v>
      </c>
      <c r="BU112" s="39">
        <f t="shared" ca="1" si="67"/>
        <v>21.958710431264688</v>
      </c>
      <c r="BV112" s="39">
        <f t="shared" ca="1" si="67"/>
        <v>0</v>
      </c>
      <c r="BW112" s="39">
        <f t="shared" ca="1" si="67"/>
        <v>0</v>
      </c>
      <c r="BX112" s="39">
        <f t="shared" ca="1" si="67"/>
        <v>0</v>
      </c>
      <c r="BY112" s="39">
        <f t="shared" ca="1" si="68"/>
        <v>0.29767111111111116</v>
      </c>
      <c r="BZ112" s="39">
        <f t="shared" ca="1" si="68"/>
        <v>0.44650666666666661</v>
      </c>
      <c r="CA112" s="39">
        <f t="shared" ca="1" si="68"/>
        <v>0.74417777777777783</v>
      </c>
      <c r="CB112" s="39">
        <f t="shared" ca="1" si="68"/>
        <v>1.4883555555555557</v>
      </c>
      <c r="CC112" s="39">
        <f t="shared" ca="1" si="68"/>
        <v>2.9767111111111113</v>
      </c>
      <c r="CD112" s="39">
        <f t="shared" ca="1" si="68"/>
        <v>5.9534222222222226</v>
      </c>
      <c r="CE112" s="39">
        <f t="shared" ca="1" si="68"/>
        <v>11.906844444444445</v>
      </c>
      <c r="CF112" s="39">
        <f t="shared" ca="1" si="68"/>
        <v>0</v>
      </c>
      <c r="CG112" s="39">
        <f t="shared" ca="1" si="68"/>
        <v>0</v>
      </c>
      <c r="CH112" s="39">
        <f t="shared" ca="1" si="68"/>
        <v>0</v>
      </c>
      <c r="CI112" s="39">
        <f t="shared" ca="1" si="69"/>
        <v>4.519499233333335E-2</v>
      </c>
      <c r="CJ112" s="39">
        <f t="shared" ca="1" si="69"/>
        <v>9.0389984666666701E-2</v>
      </c>
      <c r="CK112" s="39">
        <f t="shared" ca="1" si="69"/>
        <v>0.13558497700000008</v>
      </c>
      <c r="CL112" s="39">
        <f t="shared" ca="1" si="69"/>
        <v>0.22597496166666678</v>
      </c>
      <c r="CM112" s="39">
        <f t="shared" ca="1" si="69"/>
        <v>0.45194992333333356</v>
      </c>
      <c r="CN112" s="39">
        <f t="shared" ca="1" si="69"/>
        <v>0.90389984666666712</v>
      </c>
      <c r="CO112" s="39">
        <f t="shared" ca="1" si="69"/>
        <v>1.8077996933333342</v>
      </c>
      <c r="CP112" s="39">
        <f t="shared" ca="1" si="69"/>
        <v>3.6155993866666685</v>
      </c>
      <c r="CQ112" s="39">
        <f t="shared" ca="1" si="69"/>
        <v>0</v>
      </c>
      <c r="CR112" s="39">
        <f t="shared" ca="1" si="69"/>
        <v>0</v>
      </c>
      <c r="CS112" s="39">
        <f t="shared" ca="1" si="70"/>
        <v>1.3076880000000001E-2</v>
      </c>
      <c r="CT112" s="39">
        <f t="shared" ca="1" si="70"/>
        <v>1.3076880000000001E-2</v>
      </c>
      <c r="CU112" s="39">
        <f t="shared" ca="1" si="70"/>
        <v>2.6153760000000002E-2</v>
      </c>
      <c r="CV112" s="39">
        <f t="shared" ca="1" si="70"/>
        <v>3.9230640000000004E-2</v>
      </c>
      <c r="CW112" s="39">
        <f t="shared" ca="1" si="70"/>
        <v>6.5384400000000009E-2</v>
      </c>
      <c r="CX112" s="39">
        <f t="shared" ca="1" si="70"/>
        <v>0.13076880000000002</v>
      </c>
      <c r="CY112" s="39">
        <f t="shared" ca="1" si="70"/>
        <v>0.26153760000000004</v>
      </c>
      <c r="CZ112" s="39">
        <f t="shared" ca="1" si="70"/>
        <v>0.52307520000000007</v>
      </c>
      <c r="DA112" s="39">
        <f t="shared" ca="1" si="70"/>
        <v>1.0461504000000001</v>
      </c>
      <c r="DB112" s="39">
        <f t="shared" ca="1" si="70"/>
        <v>0</v>
      </c>
    </row>
    <row r="113" spans="19:106" x14ac:dyDescent="0.15">
      <c r="S113" s="39">
        <v>110</v>
      </c>
      <c r="T113" s="40">
        <f>引用信息!W132</f>
        <v>342.54013794272385</v>
      </c>
      <c r="U113" s="40">
        <f>引用信息!X132</f>
        <v>24.366901257276186</v>
      </c>
      <c r="V113" s="40">
        <f>引用信息!Y132</f>
        <v>9.7279999999999998</v>
      </c>
      <c r="W113" s="40">
        <f>引用信息!Z132</f>
        <v>2.6098248000000006</v>
      </c>
      <c r="X113" s="40">
        <f>引用信息!AA132</f>
        <v>0.75513599999999992</v>
      </c>
      <c r="Y113" s="37">
        <f>IF(INT(求节点($J$4:$J$12,$I$4:$I$12,节奏总纲!AD113))&gt;$I$12,$I$12,INT(求节点($J$4:$J$12,$I$4:$I$12,节奏总纲!AD113)))</f>
        <v>7</v>
      </c>
      <c r="Z113" s="37">
        <f>IF(INT(求节点($J$4:$J$12,$I$4:$I$12,节奏总纲!AE113))&gt;$I$12,$I$12,INT(求节点($J$4:$J$12,$I$4:$I$12,节奏总纲!AE113)))</f>
        <v>7</v>
      </c>
      <c r="AA113" s="37">
        <f>IF(INT(求节点($J$4:$J$12,$I$4:$I$12,节奏总纲!AF113))&gt;$I$12,$I$12,INT(求节点($J$4:$J$12,$I$4:$I$12,节奏总纲!AF113)))</f>
        <v>7</v>
      </c>
      <c r="AB113" s="37">
        <f>IF(INT(求节点($J$4:$J$12,$I$4:$I$12,节奏总纲!AG113))&gt;$I$12,$I$12,INT(求节点($J$4:$J$12,$I$4:$I$12,节奏总纲!AG113)))</f>
        <v>8</v>
      </c>
      <c r="AC113" s="37">
        <f>IF(INT(求节点($J$4:$J$12,$I$4:$I$12,节奏总纲!AH113))&gt;$I$12,$I$12,INT(求节点($J$4:$J$12,$I$4:$I$12,节奏总纲!AH113)))</f>
        <v>9</v>
      </c>
      <c r="AD113" s="57">
        <f>('[2]功能-行军令'!F$7+'[2]功能-行军令'!F$14+24*60/'[2]功能-行军令'!$F$18)*'[2]功能-行军令'!$AJ$8/$J$30</f>
        <v>9.2000000000000011</v>
      </c>
      <c r="AE113" s="57">
        <f>('[2]功能-行军令'!G$7+'[2]功能-行军令'!G$14+24*60/'[2]功能-行军令'!$F$18)*'[2]功能-行军令'!$AJ$8/$J$30</f>
        <v>13.4</v>
      </c>
      <c r="AF113" s="57">
        <f>('[2]功能-行军令'!H$7+'[2]功能-行军令'!H$14+24*60/'[2]功能-行军令'!$F$18)*'[2]功能-行军令'!$AJ$8/$J$30</f>
        <v>18.2</v>
      </c>
      <c r="AG113" s="57">
        <f>('[2]功能-行军令'!I$7+'[2]功能-行军令'!I$14+24*60/'[2]功能-行军令'!$F$18)*'[2]功能-行军令'!$AJ$8/$J$30</f>
        <v>20.6</v>
      </c>
      <c r="AH113" s="57">
        <f>('[2]功能-行军令'!J$7+'[2]功能-行军令'!J$14+24*60/'[2]功能-行军令'!$F$18)*'[2]功能-行军令'!$AJ$8/$J$30</f>
        <v>20.6</v>
      </c>
      <c r="AL113" s="39">
        <v>110</v>
      </c>
      <c r="AM113" s="28">
        <f t="shared" ca="1" si="65"/>
        <v>6.1493240702676015</v>
      </c>
      <c r="AN113" s="28">
        <f t="shared" ca="1" si="65"/>
        <v>9.239905517601402</v>
      </c>
      <c r="AO113" s="28">
        <f t="shared" ca="1" si="65"/>
        <v>15.389229587869004</v>
      </c>
      <c r="AP113" s="28">
        <f t="shared" ca="1" si="65"/>
        <v>30.720694015338008</v>
      </c>
      <c r="AQ113" s="28">
        <f t="shared" ca="1" si="65"/>
        <v>61.428424862676017</v>
      </c>
      <c r="AR113" s="28">
        <f t="shared" ca="1" si="65"/>
        <v>122.85684972535203</v>
      </c>
      <c r="AS113" s="28">
        <f t="shared" ca="1" si="65"/>
        <v>245.71369945070407</v>
      </c>
      <c r="AT113" s="28">
        <f t="shared" ca="1" si="65"/>
        <v>4.1026861120000016</v>
      </c>
      <c r="AU113" s="28">
        <f t="shared" ca="1" si="65"/>
        <v>1.03705344</v>
      </c>
      <c r="AV113" s="28">
        <f t="shared" ca="1" si="65"/>
        <v>0</v>
      </c>
      <c r="AW113" s="28"/>
      <c r="AX113" s="28">
        <f t="shared" ca="1" si="48"/>
        <v>496.63786678180816</v>
      </c>
      <c r="AY113" s="28"/>
      <c r="BA113" s="28"/>
      <c r="BB113" s="28"/>
      <c r="BC113" s="28"/>
      <c r="BD113" s="39">
        <v>110</v>
      </c>
      <c r="BE113" s="39">
        <f t="shared" ca="1" si="66"/>
        <v>5.2522821151217665</v>
      </c>
      <c r="BF113" s="39">
        <f t="shared" ca="1" si="66"/>
        <v>7.8784231726826492</v>
      </c>
      <c r="BG113" s="39">
        <f t="shared" ca="1" si="66"/>
        <v>13.130705287804417</v>
      </c>
      <c r="BH113" s="39">
        <f t="shared" ca="1" si="66"/>
        <v>26.261410575608835</v>
      </c>
      <c r="BI113" s="39">
        <f t="shared" ca="1" si="66"/>
        <v>52.52282115121767</v>
      </c>
      <c r="BJ113" s="39">
        <f t="shared" ca="1" si="66"/>
        <v>105.04564230243534</v>
      </c>
      <c r="BK113" s="39">
        <f t="shared" ca="1" si="66"/>
        <v>210.09128460487068</v>
      </c>
      <c r="BL113" s="39">
        <f t="shared" ca="1" si="66"/>
        <v>0</v>
      </c>
      <c r="BM113" s="39">
        <f t="shared" ca="1" si="66"/>
        <v>0</v>
      </c>
      <c r="BN113" s="39">
        <f t="shared" ca="1" si="66"/>
        <v>0</v>
      </c>
      <c r="BO113" s="39">
        <f t="shared" ca="1" si="67"/>
        <v>0.54419412807916823</v>
      </c>
      <c r="BP113" s="39">
        <f t="shared" ca="1" si="67"/>
        <v>0.81629119211875223</v>
      </c>
      <c r="BQ113" s="39">
        <f t="shared" ca="1" si="67"/>
        <v>1.3604853201979206</v>
      </c>
      <c r="BR113" s="39">
        <f t="shared" ca="1" si="67"/>
        <v>2.7209706403958411</v>
      </c>
      <c r="BS113" s="39">
        <f t="shared" ca="1" si="67"/>
        <v>5.4419412807916823</v>
      </c>
      <c r="BT113" s="39">
        <f t="shared" ca="1" si="67"/>
        <v>10.883882561583365</v>
      </c>
      <c r="BU113" s="39">
        <f t="shared" ca="1" si="67"/>
        <v>21.767765123166729</v>
      </c>
      <c r="BV113" s="39">
        <f t="shared" ca="1" si="67"/>
        <v>0</v>
      </c>
      <c r="BW113" s="39">
        <f t="shared" ca="1" si="67"/>
        <v>0</v>
      </c>
      <c r="BX113" s="39">
        <f t="shared" ca="1" si="67"/>
        <v>0</v>
      </c>
      <c r="BY113" s="39">
        <f t="shared" ca="1" si="68"/>
        <v>0.29508266666666666</v>
      </c>
      <c r="BZ113" s="39">
        <f t="shared" ca="1" si="68"/>
        <v>0.44262399999999996</v>
      </c>
      <c r="CA113" s="39">
        <f t="shared" ca="1" si="68"/>
        <v>0.73770666666666662</v>
      </c>
      <c r="CB113" s="39">
        <f t="shared" ca="1" si="68"/>
        <v>1.4754133333333332</v>
      </c>
      <c r="CC113" s="39">
        <f t="shared" ca="1" si="68"/>
        <v>2.9508266666666665</v>
      </c>
      <c r="CD113" s="39">
        <f t="shared" ca="1" si="68"/>
        <v>5.901653333333333</v>
      </c>
      <c r="CE113" s="39">
        <f t="shared" ca="1" si="68"/>
        <v>11.803306666666666</v>
      </c>
      <c r="CF113" s="39">
        <f t="shared" ca="1" si="68"/>
        <v>0</v>
      </c>
      <c r="CG113" s="39">
        <f t="shared" ca="1" si="68"/>
        <v>0</v>
      </c>
      <c r="CH113" s="39">
        <f t="shared" ca="1" si="68"/>
        <v>0</v>
      </c>
      <c r="CI113" s="39">
        <f t="shared" ca="1" si="69"/>
        <v>4.4801992400000018E-2</v>
      </c>
      <c r="CJ113" s="39">
        <f t="shared" ca="1" si="69"/>
        <v>8.9603984800000036E-2</v>
      </c>
      <c r="CK113" s="39">
        <f t="shared" ca="1" si="69"/>
        <v>0.13440597720000003</v>
      </c>
      <c r="CL113" s="39">
        <f t="shared" ca="1" si="69"/>
        <v>0.22400996200000009</v>
      </c>
      <c r="CM113" s="39">
        <f t="shared" ca="1" si="69"/>
        <v>0.44801992400000018</v>
      </c>
      <c r="CN113" s="39">
        <f t="shared" ca="1" si="69"/>
        <v>0.89603984800000036</v>
      </c>
      <c r="CO113" s="39">
        <f t="shared" ca="1" si="69"/>
        <v>1.7920796960000007</v>
      </c>
      <c r="CP113" s="39">
        <f t="shared" ca="1" si="69"/>
        <v>3.5841593920000014</v>
      </c>
      <c r="CQ113" s="39">
        <f t="shared" ca="1" si="69"/>
        <v>0</v>
      </c>
      <c r="CR113" s="39">
        <f t="shared" ca="1" si="69"/>
        <v>0</v>
      </c>
      <c r="CS113" s="39">
        <f t="shared" ca="1" si="70"/>
        <v>1.2963167999999999E-2</v>
      </c>
      <c r="CT113" s="39">
        <f t="shared" ca="1" si="70"/>
        <v>1.2963167999999999E-2</v>
      </c>
      <c r="CU113" s="39">
        <f t="shared" ca="1" si="70"/>
        <v>2.5926335999999998E-2</v>
      </c>
      <c r="CV113" s="39">
        <f t="shared" ca="1" si="70"/>
        <v>3.8889503999999998E-2</v>
      </c>
      <c r="CW113" s="39">
        <f t="shared" ca="1" si="70"/>
        <v>6.481584E-2</v>
      </c>
      <c r="CX113" s="39">
        <f t="shared" ca="1" si="70"/>
        <v>0.12963168</v>
      </c>
      <c r="CY113" s="39">
        <f t="shared" ca="1" si="70"/>
        <v>0.25926336</v>
      </c>
      <c r="CZ113" s="39">
        <f t="shared" ca="1" si="70"/>
        <v>0.51852672</v>
      </c>
      <c r="DA113" s="39">
        <f t="shared" ca="1" si="70"/>
        <v>1.03705344</v>
      </c>
      <c r="DB113" s="39">
        <f t="shared" ca="1" si="70"/>
        <v>0</v>
      </c>
    </row>
    <row r="114" spans="19:106" x14ac:dyDescent="0.15">
      <c r="S114" s="39">
        <v>111</v>
      </c>
      <c r="T114" s="40">
        <f>引用信息!W133</f>
        <v>339.5353998905947</v>
      </c>
      <c r="U114" s="40">
        <f>引用信息!X133</f>
        <v>24.153156509405346</v>
      </c>
      <c r="V114" s="40">
        <f>引用信息!Y133</f>
        <v>9.6426666666666669</v>
      </c>
      <c r="W114" s="40">
        <f>引用信息!Z133</f>
        <v>2.5869316000000007</v>
      </c>
      <c r="X114" s="40">
        <f>引用信息!AA133</f>
        <v>0.74851199999999996</v>
      </c>
      <c r="Y114" s="37">
        <f>IF(INT(求节点($J$4:$J$12,$I$4:$I$12,节奏总纲!AD114))&gt;$I$12,$I$12,INT(求节点($J$4:$J$12,$I$4:$I$12,节奏总纲!AD114)))</f>
        <v>7</v>
      </c>
      <c r="Z114" s="37">
        <f>IF(INT(求节点($J$4:$J$12,$I$4:$I$12,节奏总纲!AE114))&gt;$I$12,$I$12,INT(求节点($J$4:$J$12,$I$4:$I$12,节奏总纲!AE114)))</f>
        <v>7</v>
      </c>
      <c r="AA114" s="37">
        <f>IF(INT(求节点($J$4:$J$12,$I$4:$I$12,节奏总纲!AF114))&gt;$I$12,$I$12,INT(求节点($J$4:$J$12,$I$4:$I$12,节奏总纲!AF114)))</f>
        <v>7</v>
      </c>
      <c r="AB114" s="37">
        <f>IF(INT(求节点($J$4:$J$12,$I$4:$I$12,节奏总纲!AG114))&gt;$I$12,$I$12,INT(求节点($J$4:$J$12,$I$4:$I$12,节奏总纲!AG114)))</f>
        <v>8</v>
      </c>
      <c r="AC114" s="37">
        <f>IF(INT(求节点($J$4:$J$12,$I$4:$I$12,节奏总纲!AH114))&gt;$I$12,$I$12,INT(求节点($J$4:$J$12,$I$4:$I$12,节奏总纲!AH114)))</f>
        <v>9</v>
      </c>
      <c r="AD114" s="57">
        <f>('[2]功能-行军令'!F$7+'[2]功能-行军令'!F$14+24*60/'[2]功能-行军令'!$F$18)*'[2]功能-行军令'!$AJ$8/$J$30</f>
        <v>9.2000000000000011</v>
      </c>
      <c r="AE114" s="57">
        <f>('[2]功能-行军令'!G$7+'[2]功能-行军令'!G$14+24*60/'[2]功能-行军令'!$F$18)*'[2]功能-行军令'!$AJ$8/$J$30</f>
        <v>13.4</v>
      </c>
      <c r="AF114" s="57">
        <f>('[2]功能-行军令'!H$7+'[2]功能-行军令'!H$14+24*60/'[2]功能-行军令'!$F$18)*'[2]功能-行军令'!$AJ$8/$J$30</f>
        <v>18.2</v>
      </c>
      <c r="AG114" s="57">
        <f>('[2]功能-行军令'!I$7+'[2]功能-行军令'!I$14+24*60/'[2]功能-行军令'!$F$18)*'[2]功能-行军令'!$AJ$8/$J$30</f>
        <v>20.6</v>
      </c>
      <c r="AH114" s="57">
        <f>('[2]功能-行军令'!J$7+'[2]功能-行军令'!J$14+24*60/'[2]功能-行军令'!$F$18)*'[2]功能-行军令'!$AJ$8/$J$30</f>
        <v>20.6</v>
      </c>
      <c r="AL114" s="39">
        <v>111</v>
      </c>
      <c r="AM114" s="28">
        <f t="shared" ca="1" si="65"/>
        <v>6.0953826310547283</v>
      </c>
      <c r="AN114" s="28">
        <f t="shared" ca="1" si="65"/>
        <v>9.1588537148154252</v>
      </c>
      <c r="AO114" s="28">
        <f t="shared" ca="1" si="65"/>
        <v>15.254236345870153</v>
      </c>
      <c r="AP114" s="28">
        <f t="shared" ca="1" si="65"/>
        <v>30.451214243273643</v>
      </c>
      <c r="AQ114" s="28">
        <f t="shared" ca="1" si="65"/>
        <v>60.889579030547281</v>
      </c>
      <c r="AR114" s="28">
        <f t="shared" ca="1" si="65"/>
        <v>121.77915806109456</v>
      </c>
      <c r="AS114" s="28">
        <f t="shared" ca="1" si="65"/>
        <v>243.55831612218913</v>
      </c>
      <c r="AT114" s="28">
        <f t="shared" ca="1" si="65"/>
        <v>4.0666976373333341</v>
      </c>
      <c r="AU114" s="28">
        <f t="shared" ca="1" si="65"/>
        <v>1.0279564800000001</v>
      </c>
      <c r="AV114" s="28">
        <f t="shared" ca="1" si="65"/>
        <v>0</v>
      </c>
      <c r="AW114" s="28"/>
      <c r="AX114" s="28">
        <f t="shared" ca="1" si="48"/>
        <v>492.28139426617827</v>
      </c>
      <c r="AY114" s="28"/>
      <c r="BA114" s="28"/>
      <c r="BB114" s="28"/>
      <c r="BC114" s="28"/>
      <c r="BD114" s="39">
        <v>111</v>
      </c>
      <c r="BE114" s="39">
        <f t="shared" ref="BE114:BN123" ca="1" si="71">IF(OFFSET($X$3,$S114,BE$1)&lt;BE$3,0,
OFFSET($S$3,$S114,BE$1)
*IFERROR(INDEX($K$33:$K$42,OFFSET($X$3,$S114,BE$1)-BE$3+1),0)
*OFFSET($AC$3,$S114,BE$1)
/(INDEX($D$4:$D$13,BE$3)
*INDEX($E$4:$E$13,BE$3)))</f>
        <v>5.2062094649891195</v>
      </c>
      <c r="BF114" s="39">
        <f t="shared" ca="1" si="71"/>
        <v>7.8093141974836797</v>
      </c>
      <c r="BG114" s="39">
        <f t="shared" ca="1" si="71"/>
        <v>13.0155236624728</v>
      </c>
      <c r="BH114" s="39">
        <f t="shared" ca="1" si="71"/>
        <v>26.0310473249456</v>
      </c>
      <c r="BI114" s="39">
        <f t="shared" ca="1" si="71"/>
        <v>52.062094649891201</v>
      </c>
      <c r="BJ114" s="39">
        <f t="shared" ca="1" si="71"/>
        <v>104.1241892997824</v>
      </c>
      <c r="BK114" s="39">
        <f t="shared" ca="1" si="71"/>
        <v>208.2483785995648</v>
      </c>
      <c r="BL114" s="39">
        <f t="shared" ca="1" si="71"/>
        <v>0</v>
      </c>
      <c r="BM114" s="39">
        <f t="shared" ca="1" si="71"/>
        <v>0</v>
      </c>
      <c r="BN114" s="39">
        <f t="shared" ca="1" si="71"/>
        <v>0</v>
      </c>
      <c r="BO114" s="39">
        <f t="shared" ref="BO114:BX123" ca="1" si="72">IF(OFFSET($X$3,$S114,BO$1)&lt;BO$3,0,
OFFSET($S$3,$S114,BO$1)
*IFERROR(INDEX($K$33:$K$42,OFFSET($X$3,$S114,BO$1)-BO$3+1),0)
*OFFSET($AC$3,$S114,BO$1)
/(INDEX($D$4:$D$13,BO$3)
*INDEX($E$4:$E$13,BO$3)))</f>
        <v>0.53942049537671943</v>
      </c>
      <c r="BP114" s="39">
        <f t="shared" ca="1" si="72"/>
        <v>0.80913074306507904</v>
      </c>
      <c r="BQ114" s="39">
        <f t="shared" ca="1" si="72"/>
        <v>1.3485512384417986</v>
      </c>
      <c r="BR114" s="39">
        <f t="shared" ca="1" si="72"/>
        <v>2.6971024768835972</v>
      </c>
      <c r="BS114" s="39">
        <f t="shared" ca="1" si="72"/>
        <v>5.3942049537671943</v>
      </c>
      <c r="BT114" s="39">
        <f t="shared" ca="1" si="72"/>
        <v>10.788409907534389</v>
      </c>
      <c r="BU114" s="39">
        <f t="shared" ca="1" si="72"/>
        <v>21.576819815068777</v>
      </c>
      <c r="BV114" s="39">
        <f t="shared" ca="1" si="72"/>
        <v>0</v>
      </c>
      <c r="BW114" s="39">
        <f t="shared" ca="1" si="72"/>
        <v>0</v>
      </c>
      <c r="BX114" s="39">
        <f t="shared" ca="1" si="72"/>
        <v>0</v>
      </c>
      <c r="BY114" s="39">
        <f t="shared" ref="BY114:CH123" ca="1" si="73">IF(OFFSET($X$3,$S114,BY$1)&lt;BY$3,0,
OFFSET($S$3,$S114,BY$1)
*IFERROR(INDEX($K$33:$K$42,OFFSET($X$3,$S114,BY$1)-BY$3+1),0)
*OFFSET($AC$3,$S114,BY$1)
/(INDEX($D$4:$D$13,BY$3)
*INDEX($E$4:$E$13,BY$3)))</f>
        <v>0.29249422222222227</v>
      </c>
      <c r="BZ114" s="39">
        <f t="shared" ca="1" si="73"/>
        <v>0.43874133333333326</v>
      </c>
      <c r="CA114" s="39">
        <f t="shared" ca="1" si="73"/>
        <v>0.73123555555555564</v>
      </c>
      <c r="CB114" s="39">
        <f t="shared" ca="1" si="73"/>
        <v>1.4624711111111113</v>
      </c>
      <c r="CC114" s="39">
        <f t="shared" ca="1" si="73"/>
        <v>2.9249422222222226</v>
      </c>
      <c r="CD114" s="39">
        <f t="shared" ca="1" si="73"/>
        <v>5.8498844444444451</v>
      </c>
      <c r="CE114" s="39">
        <f t="shared" ca="1" si="73"/>
        <v>11.69976888888889</v>
      </c>
      <c r="CF114" s="39">
        <f t="shared" ca="1" si="73"/>
        <v>0</v>
      </c>
      <c r="CG114" s="39">
        <f t="shared" ca="1" si="73"/>
        <v>0</v>
      </c>
      <c r="CH114" s="39">
        <f t="shared" ca="1" si="73"/>
        <v>0</v>
      </c>
      <c r="CI114" s="39">
        <f t="shared" ref="CI114:CR123" ca="1" si="74">IF(OFFSET($X$3,$S114,CI$1)&lt;CI$3,0,
OFFSET($S$3,$S114,CI$1)
*IFERROR(INDEX($K$33:$K$42,OFFSET($X$3,$S114,CI$1)-CI$3+1),0)
*OFFSET($AC$3,$S114,CI$1)
/(INDEX($D$4:$D$13,CI$3)
*INDEX($E$4:$E$13,CI$3)))</f>
        <v>4.4408992466666686E-2</v>
      </c>
      <c r="CJ114" s="39">
        <f t="shared" ca="1" si="74"/>
        <v>8.8817984933333372E-2</v>
      </c>
      <c r="CK114" s="39">
        <f t="shared" ca="1" si="74"/>
        <v>0.13322697740000006</v>
      </c>
      <c r="CL114" s="39">
        <f t="shared" ca="1" si="74"/>
        <v>0.2220449623333334</v>
      </c>
      <c r="CM114" s="39">
        <f t="shared" ca="1" si="74"/>
        <v>0.4440899246666668</v>
      </c>
      <c r="CN114" s="39">
        <f t="shared" ca="1" si="74"/>
        <v>0.8881798493333336</v>
      </c>
      <c r="CO114" s="39">
        <f t="shared" ca="1" si="74"/>
        <v>1.7763596986666672</v>
      </c>
      <c r="CP114" s="39">
        <f t="shared" ca="1" si="74"/>
        <v>3.5527193973333344</v>
      </c>
      <c r="CQ114" s="39">
        <f t="shared" ca="1" si="74"/>
        <v>0</v>
      </c>
      <c r="CR114" s="39">
        <f t="shared" ca="1" si="74"/>
        <v>0</v>
      </c>
      <c r="CS114" s="39">
        <f t="shared" ref="CS114:DB123" ca="1" si="75">IF(OFFSET($X$3,$S114,CS$1)&lt;CS$3,0,
OFFSET($S$3,$S114,CS$1)
*IFERROR(INDEX($K$33:$K$42,OFFSET($X$3,$S114,CS$1)-CS$3+1),0)
*OFFSET($AC$3,$S114,CS$1)
/(INDEX($D$4:$D$13,CS$3)
*INDEX($E$4:$E$13,CS$3)))</f>
        <v>1.2849456E-2</v>
      </c>
      <c r="CT114" s="39">
        <f t="shared" ca="1" si="75"/>
        <v>1.2849456E-2</v>
      </c>
      <c r="CU114" s="39">
        <f t="shared" ca="1" si="75"/>
        <v>2.5698912000000001E-2</v>
      </c>
      <c r="CV114" s="39">
        <f t="shared" ca="1" si="75"/>
        <v>3.8548368E-2</v>
      </c>
      <c r="CW114" s="39">
        <f t="shared" ca="1" si="75"/>
        <v>6.4247280000000004E-2</v>
      </c>
      <c r="CX114" s="39">
        <f t="shared" ca="1" si="75"/>
        <v>0.12849456000000001</v>
      </c>
      <c r="CY114" s="39">
        <f t="shared" ca="1" si="75"/>
        <v>0.25698912000000002</v>
      </c>
      <c r="CZ114" s="39">
        <f t="shared" ca="1" si="75"/>
        <v>0.51397824000000003</v>
      </c>
      <c r="DA114" s="39">
        <f t="shared" ca="1" si="75"/>
        <v>1.0279564800000001</v>
      </c>
      <c r="DB114" s="39">
        <f t="shared" ca="1" si="75"/>
        <v>0</v>
      </c>
    </row>
    <row r="115" spans="19:106" x14ac:dyDescent="0.15">
      <c r="S115" s="39">
        <v>112</v>
      </c>
      <c r="T115" s="40">
        <f>引用信息!W134</f>
        <v>336.53066183846556</v>
      </c>
      <c r="U115" s="40">
        <f>引用信息!X134</f>
        <v>23.939411761534501</v>
      </c>
      <c r="V115" s="40">
        <f>引用信息!Y134</f>
        <v>9.5573333333333341</v>
      </c>
      <c r="W115" s="40">
        <f>引用信息!Z134</f>
        <v>2.5640384000000012</v>
      </c>
      <c r="X115" s="40">
        <f>引用信息!AA134</f>
        <v>0.74188799999999999</v>
      </c>
      <c r="Y115" s="37">
        <f>IF(INT(求节点($J$4:$J$12,$I$4:$I$12,节奏总纲!AD115))&gt;$I$12,$I$12,INT(求节点($J$4:$J$12,$I$4:$I$12,节奏总纲!AD115)))</f>
        <v>7</v>
      </c>
      <c r="Z115" s="37">
        <f>IF(INT(求节点($J$4:$J$12,$I$4:$I$12,节奏总纲!AE115))&gt;$I$12,$I$12,INT(求节点($J$4:$J$12,$I$4:$I$12,节奏总纲!AE115)))</f>
        <v>7</v>
      </c>
      <c r="AA115" s="37">
        <f>IF(INT(求节点($J$4:$J$12,$I$4:$I$12,节奏总纲!AF115))&gt;$I$12,$I$12,INT(求节点($J$4:$J$12,$I$4:$I$12,节奏总纲!AF115)))</f>
        <v>7</v>
      </c>
      <c r="AB115" s="37">
        <f>IF(INT(求节点($J$4:$J$12,$I$4:$I$12,节奏总纲!AG115))&gt;$I$12,$I$12,INT(求节点($J$4:$J$12,$I$4:$I$12,节奏总纲!AG115)))</f>
        <v>8</v>
      </c>
      <c r="AC115" s="37">
        <f>IF(INT(求节点($J$4:$J$12,$I$4:$I$12,节奏总纲!AH115))&gt;$I$12,$I$12,INT(求节点($J$4:$J$12,$I$4:$I$12,节奏总纲!AH115)))</f>
        <v>9</v>
      </c>
      <c r="AD115" s="57">
        <f>('[2]功能-行军令'!F$7+'[2]功能-行军令'!F$14+24*60/'[2]功能-行军令'!$F$18)*'[2]功能-行军令'!$AJ$8/$J$30</f>
        <v>9.2000000000000011</v>
      </c>
      <c r="AE115" s="57">
        <f>('[2]功能-行军令'!G$7+'[2]功能-行军令'!G$14+24*60/'[2]功能-行军令'!$F$18)*'[2]功能-行军令'!$AJ$8/$J$30</f>
        <v>13.4</v>
      </c>
      <c r="AF115" s="57">
        <f>('[2]功能-行军令'!H$7+'[2]功能-行军令'!H$14+24*60/'[2]功能-行军令'!$F$18)*'[2]功能-行军令'!$AJ$8/$J$30</f>
        <v>18.2</v>
      </c>
      <c r="AG115" s="57">
        <f>('[2]功能-行军令'!I$7+'[2]功能-行军令'!I$14+24*60/'[2]功能-行军令'!$F$18)*'[2]功能-行军令'!$AJ$8/$J$30</f>
        <v>20.6</v>
      </c>
      <c r="AH115" s="57">
        <f>('[2]功能-行军令'!J$7+'[2]功能-行军令'!J$14+24*60/'[2]功能-行军令'!$F$18)*'[2]功能-行军令'!$AJ$8/$J$30</f>
        <v>20.6</v>
      </c>
      <c r="AL115" s="39">
        <v>112</v>
      </c>
      <c r="AM115" s="28">
        <f t="shared" ca="1" si="65"/>
        <v>6.0414411918418542</v>
      </c>
      <c r="AN115" s="28">
        <f t="shared" ca="1" si="65"/>
        <v>9.0778019120294484</v>
      </c>
      <c r="AO115" s="28">
        <f t="shared" ca="1" si="65"/>
        <v>15.119243103871302</v>
      </c>
      <c r="AP115" s="28">
        <f t="shared" ca="1" si="65"/>
        <v>30.181734471209271</v>
      </c>
      <c r="AQ115" s="28">
        <f t="shared" ca="1" si="65"/>
        <v>60.350733198418538</v>
      </c>
      <c r="AR115" s="28">
        <f t="shared" ca="1" si="65"/>
        <v>120.70146639683708</v>
      </c>
      <c r="AS115" s="28">
        <f t="shared" ca="1" si="65"/>
        <v>241.40293279367415</v>
      </c>
      <c r="AT115" s="28">
        <f t="shared" ca="1" si="65"/>
        <v>4.0307091626666685</v>
      </c>
      <c r="AU115" s="28">
        <f t="shared" ca="1" si="65"/>
        <v>1.0188595200000001</v>
      </c>
      <c r="AV115" s="28">
        <f t="shared" ca="1" si="65"/>
        <v>0</v>
      </c>
      <c r="AW115" s="28"/>
      <c r="AX115" s="28">
        <f t="shared" ca="1" si="48"/>
        <v>487.92492175054826</v>
      </c>
      <c r="AY115" s="28"/>
      <c r="BA115" s="28"/>
      <c r="BB115" s="28"/>
      <c r="BC115" s="28"/>
      <c r="BD115" s="39">
        <v>112</v>
      </c>
      <c r="BE115" s="39">
        <f t="shared" ca="1" si="71"/>
        <v>5.1601368148564726</v>
      </c>
      <c r="BF115" s="39">
        <f t="shared" ca="1" si="71"/>
        <v>7.7402052222847075</v>
      </c>
      <c r="BG115" s="39">
        <f t="shared" ca="1" si="71"/>
        <v>12.900342037141181</v>
      </c>
      <c r="BH115" s="39">
        <f t="shared" ca="1" si="71"/>
        <v>25.800684074282362</v>
      </c>
      <c r="BI115" s="39">
        <f t="shared" ca="1" si="71"/>
        <v>51.601368148564724</v>
      </c>
      <c r="BJ115" s="39">
        <f t="shared" ca="1" si="71"/>
        <v>103.20273629712945</v>
      </c>
      <c r="BK115" s="39">
        <f t="shared" ca="1" si="71"/>
        <v>206.4054725942589</v>
      </c>
      <c r="BL115" s="39">
        <f t="shared" ca="1" si="71"/>
        <v>0</v>
      </c>
      <c r="BM115" s="39">
        <f t="shared" ca="1" si="71"/>
        <v>0</v>
      </c>
      <c r="BN115" s="39">
        <f t="shared" ca="1" si="71"/>
        <v>0</v>
      </c>
      <c r="BO115" s="39">
        <f t="shared" ca="1" si="72"/>
        <v>0.53464686267427053</v>
      </c>
      <c r="BP115" s="39">
        <f t="shared" ca="1" si="72"/>
        <v>0.80197029401140585</v>
      </c>
      <c r="BQ115" s="39">
        <f t="shared" ca="1" si="72"/>
        <v>1.3366171566856764</v>
      </c>
      <c r="BR115" s="39">
        <f t="shared" ca="1" si="72"/>
        <v>2.6732343133713528</v>
      </c>
      <c r="BS115" s="39">
        <f t="shared" ca="1" si="72"/>
        <v>5.3464686267427055</v>
      </c>
      <c r="BT115" s="39">
        <f t="shared" ca="1" si="72"/>
        <v>10.692937253485411</v>
      </c>
      <c r="BU115" s="39">
        <f t="shared" ca="1" si="72"/>
        <v>21.385874506970822</v>
      </c>
      <c r="BV115" s="39">
        <f t="shared" ca="1" si="72"/>
        <v>0</v>
      </c>
      <c r="BW115" s="39">
        <f t="shared" ca="1" si="72"/>
        <v>0</v>
      </c>
      <c r="BX115" s="39">
        <f t="shared" ca="1" si="72"/>
        <v>0</v>
      </c>
      <c r="BY115" s="39">
        <f t="shared" ca="1" si="73"/>
        <v>0.28990577777777776</v>
      </c>
      <c r="BZ115" s="39">
        <f t="shared" ca="1" si="73"/>
        <v>0.43485866666666673</v>
      </c>
      <c r="CA115" s="39">
        <f t="shared" ca="1" si="73"/>
        <v>0.72476444444444443</v>
      </c>
      <c r="CB115" s="39">
        <f t="shared" ca="1" si="73"/>
        <v>1.4495288888888889</v>
      </c>
      <c r="CC115" s="39">
        <f t="shared" ca="1" si="73"/>
        <v>2.8990577777777777</v>
      </c>
      <c r="CD115" s="39">
        <f t="shared" ca="1" si="73"/>
        <v>5.7981155555555555</v>
      </c>
      <c r="CE115" s="39">
        <f t="shared" ca="1" si="73"/>
        <v>11.596231111111111</v>
      </c>
      <c r="CF115" s="39">
        <f t="shared" ca="1" si="73"/>
        <v>0</v>
      </c>
      <c r="CG115" s="39">
        <f t="shared" ca="1" si="73"/>
        <v>0</v>
      </c>
      <c r="CH115" s="39">
        <f t="shared" ca="1" si="73"/>
        <v>0</v>
      </c>
      <c r="CI115" s="39">
        <f t="shared" ca="1" si="74"/>
        <v>4.4015992533333353E-2</v>
      </c>
      <c r="CJ115" s="39">
        <f t="shared" ca="1" si="74"/>
        <v>8.8031985066666707E-2</v>
      </c>
      <c r="CK115" s="39">
        <f t="shared" ca="1" si="74"/>
        <v>0.13204797760000006</v>
      </c>
      <c r="CL115" s="39">
        <f t="shared" ca="1" si="74"/>
        <v>0.22007996266666677</v>
      </c>
      <c r="CM115" s="39">
        <f t="shared" ca="1" si="74"/>
        <v>0.44015992533333353</v>
      </c>
      <c r="CN115" s="39">
        <f t="shared" ca="1" si="74"/>
        <v>0.88031985066666707</v>
      </c>
      <c r="CO115" s="39">
        <f t="shared" ca="1" si="74"/>
        <v>1.7606397013333341</v>
      </c>
      <c r="CP115" s="39">
        <f t="shared" ca="1" si="74"/>
        <v>3.5212794026666683</v>
      </c>
      <c r="CQ115" s="39">
        <f t="shared" ca="1" si="74"/>
        <v>0</v>
      </c>
      <c r="CR115" s="39">
        <f t="shared" ca="1" si="74"/>
        <v>0</v>
      </c>
      <c r="CS115" s="39">
        <f t="shared" ca="1" si="75"/>
        <v>1.2735744E-2</v>
      </c>
      <c r="CT115" s="39">
        <f t="shared" ca="1" si="75"/>
        <v>1.2735744E-2</v>
      </c>
      <c r="CU115" s="39">
        <f t="shared" ca="1" si="75"/>
        <v>2.5471488E-2</v>
      </c>
      <c r="CV115" s="39">
        <f t="shared" ca="1" si="75"/>
        <v>3.8207232000000001E-2</v>
      </c>
      <c r="CW115" s="39">
        <f t="shared" ca="1" si="75"/>
        <v>6.3678720000000008E-2</v>
      </c>
      <c r="CX115" s="39">
        <f t="shared" ca="1" si="75"/>
        <v>0.12735744000000002</v>
      </c>
      <c r="CY115" s="39">
        <f t="shared" ca="1" si="75"/>
        <v>0.25471488000000003</v>
      </c>
      <c r="CZ115" s="39">
        <f t="shared" ca="1" si="75"/>
        <v>0.50942976000000006</v>
      </c>
      <c r="DA115" s="39">
        <f t="shared" ca="1" si="75"/>
        <v>1.0188595200000001</v>
      </c>
      <c r="DB115" s="39">
        <f t="shared" ca="1" si="75"/>
        <v>0</v>
      </c>
    </row>
    <row r="116" spans="19:106" x14ac:dyDescent="0.15">
      <c r="S116" s="39">
        <v>113</v>
      </c>
      <c r="T116" s="40">
        <f>引用信息!W135</f>
        <v>333.52592378633642</v>
      </c>
      <c r="U116" s="40">
        <f>引用信息!X135</f>
        <v>23.72566701366366</v>
      </c>
      <c r="V116" s="40">
        <f>引用信息!Y135</f>
        <v>9.4720000000000013</v>
      </c>
      <c r="W116" s="40">
        <f>引用信息!Z135</f>
        <v>2.5411452000000012</v>
      </c>
      <c r="X116" s="40">
        <f>引用信息!AA135</f>
        <v>0.73526400000000003</v>
      </c>
      <c r="Y116" s="37">
        <f>IF(INT(求节点($J$4:$J$12,$I$4:$I$12,节奏总纲!AD116))&gt;$I$12,$I$12,INT(求节点($J$4:$J$12,$I$4:$I$12,节奏总纲!AD116)))</f>
        <v>7</v>
      </c>
      <c r="Z116" s="37">
        <f>IF(INT(求节点($J$4:$J$12,$I$4:$I$12,节奏总纲!AE116))&gt;$I$12,$I$12,INT(求节点($J$4:$J$12,$I$4:$I$12,节奏总纲!AE116)))</f>
        <v>7</v>
      </c>
      <c r="AA116" s="37">
        <f>IF(INT(求节点($J$4:$J$12,$I$4:$I$12,节奏总纲!AF116))&gt;$I$12,$I$12,INT(求节点($J$4:$J$12,$I$4:$I$12,节奏总纲!AF116)))</f>
        <v>7</v>
      </c>
      <c r="AB116" s="37">
        <f>IF(INT(求节点($J$4:$J$12,$I$4:$I$12,节奏总纲!AG116))&gt;$I$12,$I$12,INT(求节点($J$4:$J$12,$I$4:$I$12,节奏总纲!AG116)))</f>
        <v>8</v>
      </c>
      <c r="AC116" s="37">
        <f>IF(INT(求节点($J$4:$J$12,$I$4:$I$12,节奏总纲!AH116))&gt;$I$12,$I$12,INT(求节点($J$4:$J$12,$I$4:$I$12,节奏总纲!AH116)))</f>
        <v>9</v>
      </c>
      <c r="AD116" s="57">
        <f>('[2]功能-行军令'!F$7+'[2]功能-行军令'!F$14+24*60/'[2]功能-行军令'!$F$18)*'[2]功能-行军令'!$AJ$8/$J$30</f>
        <v>9.2000000000000011</v>
      </c>
      <c r="AE116" s="57">
        <f>('[2]功能-行军令'!G$7+'[2]功能-行军令'!G$14+24*60/'[2]功能-行军令'!$F$18)*'[2]功能-行军令'!$AJ$8/$J$30</f>
        <v>13.4</v>
      </c>
      <c r="AF116" s="57">
        <f>('[2]功能-行军令'!H$7+'[2]功能-行军令'!H$14+24*60/'[2]功能-行军令'!$F$18)*'[2]功能-行军令'!$AJ$8/$J$30</f>
        <v>18.2</v>
      </c>
      <c r="AG116" s="57">
        <f>('[2]功能-行军令'!I$7+'[2]功能-行军令'!I$14+24*60/'[2]功能-行军令'!$F$18)*'[2]功能-行军令'!$AJ$8/$J$30</f>
        <v>20.6</v>
      </c>
      <c r="AH116" s="57">
        <f>('[2]功能-行军令'!J$7+'[2]功能-行军令'!J$14+24*60/'[2]功能-行军令'!$F$18)*'[2]功能-行军令'!$AJ$8/$J$30</f>
        <v>20.6</v>
      </c>
      <c r="AL116" s="39">
        <v>113</v>
      </c>
      <c r="AM116" s="28">
        <f t="shared" ref="AM116:AV131" ca="1" si="76">SUMIF($BE$3:$DB$3,AM$3,$BE116:$DB116)</f>
        <v>5.9874997526289802</v>
      </c>
      <c r="AN116" s="28">
        <f t="shared" ca="1" si="76"/>
        <v>8.9967501092434681</v>
      </c>
      <c r="AO116" s="28">
        <f t="shared" ca="1" si="76"/>
        <v>14.984249861872454</v>
      </c>
      <c r="AP116" s="28">
        <f t="shared" ca="1" si="76"/>
        <v>29.912254699144906</v>
      </c>
      <c r="AQ116" s="28">
        <f t="shared" ca="1" si="76"/>
        <v>59.811887366289817</v>
      </c>
      <c r="AR116" s="28">
        <f t="shared" ca="1" si="76"/>
        <v>119.62377473257963</v>
      </c>
      <c r="AS116" s="28">
        <f t="shared" ca="1" si="76"/>
        <v>239.24754946515927</v>
      </c>
      <c r="AT116" s="28">
        <f t="shared" ca="1" si="76"/>
        <v>3.9947206880000019</v>
      </c>
      <c r="AU116" s="28">
        <f t="shared" ca="1" si="76"/>
        <v>1.0097625600000002</v>
      </c>
      <c r="AV116" s="28">
        <f t="shared" ca="1" si="76"/>
        <v>0</v>
      </c>
      <c r="AW116" s="28"/>
      <c r="AX116" s="28">
        <f t="shared" ca="1" si="48"/>
        <v>483.5684492349186</v>
      </c>
      <c r="AY116" s="28"/>
      <c r="BA116" s="28"/>
      <c r="BB116" s="28"/>
      <c r="BC116" s="28"/>
      <c r="BD116" s="39">
        <v>113</v>
      </c>
      <c r="BE116" s="39">
        <f t="shared" ca="1" si="71"/>
        <v>5.1140641647238256</v>
      </c>
      <c r="BF116" s="39">
        <f t="shared" ca="1" si="71"/>
        <v>7.671096247085738</v>
      </c>
      <c r="BG116" s="39">
        <f t="shared" ca="1" si="71"/>
        <v>12.785160411809565</v>
      </c>
      <c r="BH116" s="39">
        <f t="shared" ca="1" si="71"/>
        <v>25.570320823619131</v>
      </c>
      <c r="BI116" s="39">
        <f t="shared" ca="1" si="71"/>
        <v>51.140641647238262</v>
      </c>
      <c r="BJ116" s="39">
        <f t="shared" ca="1" si="71"/>
        <v>102.28128329447652</v>
      </c>
      <c r="BK116" s="39">
        <f t="shared" ca="1" si="71"/>
        <v>204.56256658895305</v>
      </c>
      <c r="BL116" s="39">
        <f t="shared" ca="1" si="71"/>
        <v>0</v>
      </c>
      <c r="BM116" s="39">
        <f t="shared" ca="1" si="71"/>
        <v>0</v>
      </c>
      <c r="BN116" s="39">
        <f t="shared" ca="1" si="71"/>
        <v>0</v>
      </c>
      <c r="BO116" s="39">
        <f t="shared" ca="1" si="72"/>
        <v>0.52987322997182174</v>
      </c>
      <c r="BP116" s="39">
        <f t="shared" ca="1" si="72"/>
        <v>0.79480984495773255</v>
      </c>
      <c r="BQ116" s="39">
        <f t="shared" ca="1" si="72"/>
        <v>1.3246830749295546</v>
      </c>
      <c r="BR116" s="39">
        <f t="shared" ca="1" si="72"/>
        <v>2.6493661498591092</v>
      </c>
      <c r="BS116" s="39">
        <f t="shared" ca="1" si="72"/>
        <v>5.2987322997182185</v>
      </c>
      <c r="BT116" s="39">
        <f t="shared" ca="1" si="72"/>
        <v>10.597464599436437</v>
      </c>
      <c r="BU116" s="39">
        <f t="shared" ca="1" si="72"/>
        <v>21.194929198872874</v>
      </c>
      <c r="BV116" s="39">
        <f t="shared" ca="1" si="72"/>
        <v>0</v>
      </c>
      <c r="BW116" s="39">
        <f t="shared" ca="1" si="72"/>
        <v>0</v>
      </c>
      <c r="BX116" s="39">
        <f t="shared" ca="1" si="72"/>
        <v>0</v>
      </c>
      <c r="BY116" s="39">
        <f t="shared" ca="1" si="73"/>
        <v>0.28731733333333337</v>
      </c>
      <c r="BZ116" s="39">
        <f t="shared" ca="1" si="73"/>
        <v>0.43097600000000003</v>
      </c>
      <c r="CA116" s="39">
        <f t="shared" ca="1" si="73"/>
        <v>0.71829333333333345</v>
      </c>
      <c r="CB116" s="39">
        <f t="shared" ca="1" si="73"/>
        <v>1.4365866666666669</v>
      </c>
      <c r="CC116" s="39">
        <f t="shared" ca="1" si="73"/>
        <v>2.8731733333333338</v>
      </c>
      <c r="CD116" s="39">
        <f t="shared" ca="1" si="73"/>
        <v>5.7463466666666676</v>
      </c>
      <c r="CE116" s="39">
        <f t="shared" ca="1" si="73"/>
        <v>11.492693333333335</v>
      </c>
      <c r="CF116" s="39">
        <f t="shared" ca="1" si="73"/>
        <v>0</v>
      </c>
      <c r="CG116" s="39">
        <f t="shared" ca="1" si="73"/>
        <v>0</v>
      </c>
      <c r="CH116" s="39">
        <f t="shared" ca="1" si="73"/>
        <v>0</v>
      </c>
      <c r="CI116" s="39">
        <f t="shared" ca="1" si="74"/>
        <v>4.3622992600000021E-2</v>
      </c>
      <c r="CJ116" s="39">
        <f t="shared" ca="1" si="74"/>
        <v>8.7245985200000042E-2</v>
      </c>
      <c r="CK116" s="39">
        <f t="shared" ca="1" si="74"/>
        <v>0.13086897780000006</v>
      </c>
      <c r="CL116" s="39">
        <f t="shared" ca="1" si="74"/>
        <v>0.21811496300000011</v>
      </c>
      <c r="CM116" s="39">
        <f t="shared" ca="1" si="74"/>
        <v>0.43622992600000021</v>
      </c>
      <c r="CN116" s="39">
        <f t="shared" ca="1" si="74"/>
        <v>0.87245985200000042</v>
      </c>
      <c r="CO116" s="39">
        <f t="shared" ca="1" si="74"/>
        <v>1.7449197040000008</v>
      </c>
      <c r="CP116" s="39">
        <f t="shared" ca="1" si="74"/>
        <v>3.4898394080000017</v>
      </c>
      <c r="CQ116" s="39">
        <f t="shared" ca="1" si="74"/>
        <v>0</v>
      </c>
      <c r="CR116" s="39">
        <f t="shared" ca="1" si="74"/>
        <v>0</v>
      </c>
      <c r="CS116" s="39">
        <f t="shared" ca="1" si="75"/>
        <v>1.2622032000000004E-2</v>
      </c>
      <c r="CT116" s="39">
        <f t="shared" ca="1" si="75"/>
        <v>1.2622032000000004E-2</v>
      </c>
      <c r="CU116" s="39">
        <f t="shared" ca="1" si="75"/>
        <v>2.5244064000000007E-2</v>
      </c>
      <c r="CV116" s="39">
        <f t="shared" ca="1" si="75"/>
        <v>3.7866096000000009E-2</v>
      </c>
      <c r="CW116" s="39">
        <f t="shared" ca="1" si="75"/>
        <v>6.3110160000000012E-2</v>
      </c>
      <c r="CX116" s="39">
        <f t="shared" ca="1" si="75"/>
        <v>0.12622032000000002</v>
      </c>
      <c r="CY116" s="39">
        <f t="shared" ca="1" si="75"/>
        <v>0.25244064000000005</v>
      </c>
      <c r="CZ116" s="39">
        <f t="shared" ca="1" si="75"/>
        <v>0.5048812800000001</v>
      </c>
      <c r="DA116" s="39">
        <f t="shared" ca="1" si="75"/>
        <v>1.0097625600000002</v>
      </c>
      <c r="DB116" s="39">
        <f t="shared" ca="1" si="75"/>
        <v>0</v>
      </c>
    </row>
    <row r="117" spans="19:106" x14ac:dyDescent="0.15">
      <c r="S117" s="39">
        <v>114</v>
      </c>
      <c r="T117" s="40">
        <f>引用信息!W136</f>
        <v>330.52118573420722</v>
      </c>
      <c r="U117" s="40">
        <f>引用信息!X136</f>
        <v>23.511922265792812</v>
      </c>
      <c r="V117" s="40">
        <f>引用信息!Y136</f>
        <v>9.3866666666666667</v>
      </c>
      <c r="W117" s="40">
        <f>引用信息!Z136</f>
        <v>2.5182520000000008</v>
      </c>
      <c r="X117" s="40">
        <f>引用信息!AA136</f>
        <v>0.72863999999999995</v>
      </c>
      <c r="Y117" s="37">
        <f>IF(INT(求节点($J$4:$J$12,$I$4:$I$12,节奏总纲!AD117))&gt;$I$12,$I$12,INT(求节点($J$4:$J$12,$I$4:$I$12,节奏总纲!AD117)))</f>
        <v>7</v>
      </c>
      <c r="Z117" s="37">
        <f>IF(INT(求节点($J$4:$J$12,$I$4:$I$12,节奏总纲!AE117))&gt;$I$12,$I$12,INT(求节点($J$4:$J$12,$I$4:$I$12,节奏总纲!AE117)))</f>
        <v>7</v>
      </c>
      <c r="AA117" s="37">
        <f>IF(INT(求节点($J$4:$J$12,$I$4:$I$12,节奏总纲!AF117))&gt;$I$12,$I$12,INT(求节点($J$4:$J$12,$I$4:$I$12,节奏总纲!AF117)))</f>
        <v>7</v>
      </c>
      <c r="AB117" s="37">
        <f>IF(INT(求节点($J$4:$J$12,$I$4:$I$12,节奏总纲!AG117))&gt;$I$12,$I$12,INT(求节点($J$4:$J$12,$I$4:$I$12,节奏总纲!AG117)))</f>
        <v>8</v>
      </c>
      <c r="AC117" s="37">
        <f>IF(INT(求节点($J$4:$J$12,$I$4:$I$12,节奏总纲!AH117))&gt;$I$12,$I$12,INT(求节点($J$4:$J$12,$I$4:$I$12,节奏总纲!AH117)))</f>
        <v>9</v>
      </c>
      <c r="AD117" s="57">
        <f>('[2]功能-行军令'!F$7+'[2]功能-行军令'!F$14+24*60/'[2]功能-行军令'!$F$18)*'[2]功能-行军令'!$AJ$8/$J$30</f>
        <v>9.2000000000000011</v>
      </c>
      <c r="AE117" s="57">
        <f>('[2]功能-行军令'!G$7+'[2]功能-行军令'!G$14+24*60/'[2]功能-行军令'!$F$18)*'[2]功能-行军令'!$AJ$8/$J$30</f>
        <v>13.4</v>
      </c>
      <c r="AF117" s="57">
        <f>('[2]功能-行军令'!H$7+'[2]功能-行军令'!H$14+24*60/'[2]功能-行军令'!$F$18)*'[2]功能-行军令'!$AJ$8/$J$30</f>
        <v>18.2</v>
      </c>
      <c r="AG117" s="57">
        <f>('[2]功能-行军令'!I$7+'[2]功能-行军令'!I$14+24*60/'[2]功能-行军令'!$F$18)*'[2]功能-行军令'!$AJ$8/$J$30</f>
        <v>20.6</v>
      </c>
      <c r="AH117" s="57">
        <f>('[2]功能-行军令'!J$7+'[2]功能-行军令'!J$14+24*60/'[2]功能-行军令'!$F$18)*'[2]功能-行军令'!$AJ$8/$J$30</f>
        <v>20.6</v>
      </c>
      <c r="AL117" s="39">
        <v>114</v>
      </c>
      <c r="AM117" s="28">
        <f t="shared" ca="1" si="76"/>
        <v>5.933558313416107</v>
      </c>
      <c r="AN117" s="28">
        <f t="shared" ca="1" si="76"/>
        <v>8.9156983064574931</v>
      </c>
      <c r="AO117" s="28">
        <f t="shared" ca="1" si="76"/>
        <v>14.849256619873598</v>
      </c>
      <c r="AP117" s="28">
        <f t="shared" ca="1" si="76"/>
        <v>29.642774927080527</v>
      </c>
      <c r="AQ117" s="28">
        <f t="shared" ca="1" si="76"/>
        <v>59.273041534161059</v>
      </c>
      <c r="AR117" s="28">
        <f t="shared" ca="1" si="76"/>
        <v>118.54608306832212</v>
      </c>
      <c r="AS117" s="28">
        <f t="shared" ca="1" si="76"/>
        <v>237.09216613664424</v>
      </c>
      <c r="AT117" s="28">
        <f t="shared" ca="1" si="76"/>
        <v>3.9587322133333354</v>
      </c>
      <c r="AU117" s="28">
        <f t="shared" ca="1" si="76"/>
        <v>1.0006656</v>
      </c>
      <c r="AV117" s="28">
        <f t="shared" ca="1" si="76"/>
        <v>0</v>
      </c>
      <c r="AW117" s="28"/>
      <c r="AX117" s="28">
        <f t="shared" ca="1" si="48"/>
        <v>479.21197671928849</v>
      </c>
      <c r="AY117" s="28"/>
      <c r="BA117" s="28"/>
      <c r="BB117" s="28"/>
      <c r="BC117" s="28"/>
      <c r="BD117" s="39">
        <v>114</v>
      </c>
      <c r="BE117" s="39">
        <f t="shared" ca="1" si="71"/>
        <v>5.0679915145911787</v>
      </c>
      <c r="BF117" s="39">
        <f t="shared" ca="1" si="71"/>
        <v>7.6019872718867667</v>
      </c>
      <c r="BG117" s="39">
        <f t="shared" ca="1" si="71"/>
        <v>12.669978786477943</v>
      </c>
      <c r="BH117" s="39">
        <f t="shared" ca="1" si="71"/>
        <v>25.339957572955885</v>
      </c>
      <c r="BI117" s="39">
        <f t="shared" ca="1" si="71"/>
        <v>50.679915145911771</v>
      </c>
      <c r="BJ117" s="39">
        <f t="shared" ca="1" si="71"/>
        <v>101.35983029182354</v>
      </c>
      <c r="BK117" s="39">
        <f t="shared" ca="1" si="71"/>
        <v>202.71966058364708</v>
      </c>
      <c r="BL117" s="39">
        <f t="shared" ca="1" si="71"/>
        <v>0</v>
      </c>
      <c r="BM117" s="39">
        <f t="shared" ca="1" si="71"/>
        <v>0</v>
      </c>
      <c r="BN117" s="39">
        <f t="shared" ca="1" si="71"/>
        <v>0</v>
      </c>
      <c r="BO117" s="39">
        <f t="shared" ca="1" si="72"/>
        <v>0.52509959726937283</v>
      </c>
      <c r="BP117" s="39">
        <f t="shared" ca="1" si="72"/>
        <v>0.78764939590405925</v>
      </c>
      <c r="BQ117" s="39">
        <f t="shared" ca="1" si="72"/>
        <v>1.3127489931734322</v>
      </c>
      <c r="BR117" s="39">
        <f t="shared" ca="1" si="72"/>
        <v>2.6254979863468644</v>
      </c>
      <c r="BS117" s="39">
        <f t="shared" ca="1" si="72"/>
        <v>5.2509959726937288</v>
      </c>
      <c r="BT117" s="39">
        <f t="shared" ca="1" si="72"/>
        <v>10.501991945387458</v>
      </c>
      <c r="BU117" s="39">
        <f t="shared" ca="1" si="72"/>
        <v>21.003983890774915</v>
      </c>
      <c r="BV117" s="39">
        <f t="shared" ca="1" si="72"/>
        <v>0</v>
      </c>
      <c r="BW117" s="39">
        <f t="shared" ca="1" si="72"/>
        <v>0</v>
      </c>
      <c r="BX117" s="39">
        <f t="shared" ca="1" si="72"/>
        <v>0</v>
      </c>
      <c r="BY117" s="39">
        <f t="shared" ca="1" si="73"/>
        <v>0.28472888888888886</v>
      </c>
      <c r="BZ117" s="39">
        <f t="shared" ca="1" si="73"/>
        <v>0.42709333333333332</v>
      </c>
      <c r="CA117" s="39">
        <f t="shared" ca="1" si="73"/>
        <v>0.71182222222222225</v>
      </c>
      <c r="CB117" s="39">
        <f t="shared" ca="1" si="73"/>
        <v>1.4236444444444445</v>
      </c>
      <c r="CC117" s="39">
        <f t="shared" ca="1" si="73"/>
        <v>2.847288888888889</v>
      </c>
      <c r="CD117" s="39">
        <f t="shared" ca="1" si="73"/>
        <v>5.694577777777778</v>
      </c>
      <c r="CE117" s="39">
        <f t="shared" ca="1" si="73"/>
        <v>11.389155555555556</v>
      </c>
      <c r="CF117" s="39">
        <f t="shared" ca="1" si="73"/>
        <v>0</v>
      </c>
      <c r="CG117" s="39">
        <f t="shared" ca="1" si="73"/>
        <v>0</v>
      </c>
      <c r="CH117" s="39">
        <f t="shared" ca="1" si="73"/>
        <v>0</v>
      </c>
      <c r="CI117" s="39">
        <f t="shared" ca="1" si="74"/>
        <v>4.3229992666666689E-2</v>
      </c>
      <c r="CJ117" s="39">
        <f t="shared" ca="1" si="74"/>
        <v>8.6459985333333378E-2</v>
      </c>
      <c r="CK117" s="39">
        <f t="shared" ca="1" si="74"/>
        <v>0.12968997800000007</v>
      </c>
      <c r="CL117" s="39">
        <f t="shared" ca="1" si="74"/>
        <v>0.21614996333333344</v>
      </c>
      <c r="CM117" s="39">
        <f t="shared" ca="1" si="74"/>
        <v>0.43229992666666689</v>
      </c>
      <c r="CN117" s="39">
        <f t="shared" ca="1" si="74"/>
        <v>0.86459985333333378</v>
      </c>
      <c r="CO117" s="39">
        <f t="shared" ca="1" si="74"/>
        <v>1.7291997066666676</v>
      </c>
      <c r="CP117" s="39">
        <f t="shared" ca="1" si="74"/>
        <v>3.4583994133333351</v>
      </c>
      <c r="CQ117" s="39">
        <f t="shared" ca="1" si="74"/>
        <v>0</v>
      </c>
      <c r="CR117" s="39">
        <f t="shared" ca="1" si="74"/>
        <v>0</v>
      </c>
      <c r="CS117" s="39">
        <f t="shared" ca="1" si="75"/>
        <v>1.2508319999999998E-2</v>
      </c>
      <c r="CT117" s="39">
        <f t="shared" ca="1" si="75"/>
        <v>1.2508319999999998E-2</v>
      </c>
      <c r="CU117" s="39">
        <f t="shared" ca="1" si="75"/>
        <v>2.5016639999999996E-2</v>
      </c>
      <c r="CV117" s="39">
        <f t="shared" ca="1" si="75"/>
        <v>3.7524960000000003E-2</v>
      </c>
      <c r="CW117" s="39">
        <f t="shared" ca="1" si="75"/>
        <v>6.2541600000000003E-2</v>
      </c>
      <c r="CX117" s="39">
        <f t="shared" ca="1" si="75"/>
        <v>0.12508320000000001</v>
      </c>
      <c r="CY117" s="39">
        <f t="shared" ca="1" si="75"/>
        <v>0.25016640000000001</v>
      </c>
      <c r="CZ117" s="39">
        <f t="shared" ca="1" si="75"/>
        <v>0.50033280000000002</v>
      </c>
      <c r="DA117" s="39">
        <f t="shared" ca="1" si="75"/>
        <v>1.0006656</v>
      </c>
      <c r="DB117" s="39">
        <f t="shared" ca="1" si="75"/>
        <v>0</v>
      </c>
    </row>
    <row r="118" spans="19:106" x14ac:dyDescent="0.15">
      <c r="S118" s="39">
        <v>115</v>
      </c>
      <c r="T118" s="40">
        <f>引用信息!W137</f>
        <v>327.51644768207808</v>
      </c>
      <c r="U118" s="40">
        <f>引用信息!X137</f>
        <v>23.298177517921971</v>
      </c>
      <c r="V118" s="40">
        <f>引用信息!Y137</f>
        <v>9.3013333333333339</v>
      </c>
      <c r="W118" s="40">
        <f>引用信息!Z137</f>
        <v>2.4953588000000009</v>
      </c>
      <c r="X118" s="40">
        <f>引用信息!AA137</f>
        <v>0.72201599999999999</v>
      </c>
      <c r="Y118" s="37">
        <f>IF(INT(求节点($J$4:$J$12,$I$4:$I$12,节奏总纲!AD118))&gt;$I$12,$I$12,INT(求节点($J$4:$J$12,$I$4:$I$12,节奏总纲!AD118)))</f>
        <v>7</v>
      </c>
      <c r="Z118" s="37">
        <f>IF(INT(求节点($J$4:$J$12,$I$4:$I$12,节奏总纲!AE118))&gt;$I$12,$I$12,INT(求节点($J$4:$J$12,$I$4:$I$12,节奏总纲!AE118)))</f>
        <v>7</v>
      </c>
      <c r="AA118" s="37">
        <f>IF(INT(求节点($J$4:$J$12,$I$4:$I$12,节奏总纲!AF118))&gt;$I$12,$I$12,INT(求节点($J$4:$J$12,$I$4:$I$12,节奏总纲!AF118)))</f>
        <v>7</v>
      </c>
      <c r="AB118" s="37">
        <f>IF(INT(求节点($J$4:$J$12,$I$4:$I$12,节奏总纲!AG118))&gt;$I$12,$I$12,INT(求节点($J$4:$J$12,$I$4:$I$12,节奏总纲!AG118)))</f>
        <v>8</v>
      </c>
      <c r="AC118" s="37">
        <f>IF(INT(求节点($J$4:$J$12,$I$4:$I$12,节奏总纲!AH118))&gt;$I$12,$I$12,INT(求节点($J$4:$J$12,$I$4:$I$12,节奏总纲!AH118)))</f>
        <v>9</v>
      </c>
      <c r="AD118" s="57">
        <f>('[2]功能-行军令'!F$7+'[2]功能-行军令'!F$14+24*60/'[2]功能-行军令'!$F$18)*'[2]功能-行军令'!$AJ$8/$J$30</f>
        <v>9.2000000000000011</v>
      </c>
      <c r="AE118" s="57">
        <f>('[2]功能-行军令'!G$7+'[2]功能-行军令'!G$14+24*60/'[2]功能-行军令'!$F$18)*'[2]功能-行军令'!$AJ$8/$J$30</f>
        <v>13.4</v>
      </c>
      <c r="AF118" s="57">
        <f>('[2]功能-行军令'!H$7+'[2]功能-行军令'!H$14+24*60/'[2]功能-行军令'!$F$18)*'[2]功能-行军令'!$AJ$8/$J$30</f>
        <v>18.2</v>
      </c>
      <c r="AG118" s="57">
        <f>('[2]功能-行军令'!I$7+'[2]功能-行军令'!I$14+24*60/'[2]功能-行军令'!$F$18)*'[2]功能-行军令'!$AJ$8/$J$30</f>
        <v>20.6</v>
      </c>
      <c r="AH118" s="57">
        <f>('[2]功能-行军令'!J$7+'[2]功能-行军令'!J$14+24*60/'[2]功能-行军令'!$F$18)*'[2]功能-行军令'!$AJ$8/$J$30</f>
        <v>20.6</v>
      </c>
      <c r="AL118" s="39">
        <v>115</v>
      </c>
      <c r="AM118" s="28">
        <f t="shared" ca="1" si="76"/>
        <v>5.8796168742032338</v>
      </c>
      <c r="AN118" s="28">
        <f t="shared" ca="1" si="76"/>
        <v>8.8346465036715145</v>
      </c>
      <c r="AO118" s="28">
        <f t="shared" ca="1" si="76"/>
        <v>14.714263377874753</v>
      </c>
      <c r="AP118" s="28">
        <f t="shared" ca="1" si="76"/>
        <v>29.373295155016173</v>
      </c>
      <c r="AQ118" s="28">
        <f t="shared" ca="1" si="76"/>
        <v>58.734195702032345</v>
      </c>
      <c r="AR118" s="28">
        <f t="shared" ca="1" si="76"/>
        <v>117.46839140406469</v>
      </c>
      <c r="AS118" s="28">
        <f t="shared" ca="1" si="76"/>
        <v>234.93678280812938</v>
      </c>
      <c r="AT118" s="28">
        <f t="shared" ca="1" si="76"/>
        <v>3.9227437386666679</v>
      </c>
      <c r="AU118" s="28">
        <f t="shared" ca="1" si="76"/>
        <v>0.99156864000000011</v>
      </c>
      <c r="AV118" s="28">
        <f t="shared" ca="1" si="76"/>
        <v>0</v>
      </c>
      <c r="AW118" s="28"/>
      <c r="AX118" s="28">
        <f t="shared" ca="1" si="48"/>
        <v>474.85550420365877</v>
      </c>
      <c r="AY118" s="28"/>
      <c r="BA118" s="28"/>
      <c r="BB118" s="28"/>
      <c r="BC118" s="28"/>
      <c r="BD118" s="39">
        <v>115</v>
      </c>
      <c r="BE118" s="39">
        <f t="shared" ca="1" si="71"/>
        <v>5.0219188644585318</v>
      </c>
      <c r="BF118" s="39">
        <f t="shared" ca="1" si="71"/>
        <v>7.5328782966877972</v>
      </c>
      <c r="BG118" s="39">
        <f t="shared" ca="1" si="71"/>
        <v>12.554797161146331</v>
      </c>
      <c r="BH118" s="39">
        <f t="shared" ca="1" si="71"/>
        <v>25.109594322292661</v>
      </c>
      <c r="BI118" s="39">
        <f t="shared" ca="1" si="71"/>
        <v>50.219188644585323</v>
      </c>
      <c r="BJ118" s="39">
        <f t="shared" ca="1" si="71"/>
        <v>100.43837728917065</v>
      </c>
      <c r="BK118" s="39">
        <f t="shared" ca="1" si="71"/>
        <v>200.87675457834129</v>
      </c>
      <c r="BL118" s="39">
        <f t="shared" ca="1" si="71"/>
        <v>0</v>
      </c>
      <c r="BM118" s="39">
        <f t="shared" ca="1" si="71"/>
        <v>0</v>
      </c>
      <c r="BN118" s="39">
        <f t="shared" ca="1" si="71"/>
        <v>0</v>
      </c>
      <c r="BO118" s="39">
        <f t="shared" ca="1" si="72"/>
        <v>0.52032596456692404</v>
      </c>
      <c r="BP118" s="39">
        <f t="shared" ca="1" si="72"/>
        <v>0.78048894685038606</v>
      </c>
      <c r="BQ118" s="39">
        <f t="shared" ca="1" si="72"/>
        <v>1.3008149114173102</v>
      </c>
      <c r="BR118" s="39">
        <f t="shared" ca="1" si="72"/>
        <v>2.6016298228346204</v>
      </c>
      <c r="BS118" s="39">
        <f t="shared" ca="1" si="72"/>
        <v>5.2032596456692408</v>
      </c>
      <c r="BT118" s="39">
        <f t="shared" ca="1" si="72"/>
        <v>10.406519291338482</v>
      </c>
      <c r="BU118" s="39">
        <f t="shared" ca="1" si="72"/>
        <v>20.813038582676963</v>
      </c>
      <c r="BV118" s="39">
        <f t="shared" ca="1" si="72"/>
        <v>0</v>
      </c>
      <c r="BW118" s="39">
        <f t="shared" ca="1" si="72"/>
        <v>0</v>
      </c>
      <c r="BX118" s="39">
        <f t="shared" ca="1" si="72"/>
        <v>0</v>
      </c>
      <c r="BY118" s="39">
        <f t="shared" ca="1" si="73"/>
        <v>0.28214044444444447</v>
      </c>
      <c r="BZ118" s="39">
        <f t="shared" ca="1" si="73"/>
        <v>0.42321066666666668</v>
      </c>
      <c r="CA118" s="39">
        <f t="shared" ca="1" si="73"/>
        <v>0.70535111111111126</v>
      </c>
      <c r="CB118" s="39">
        <f t="shared" ca="1" si="73"/>
        <v>1.4107022222222225</v>
      </c>
      <c r="CC118" s="39">
        <f t="shared" ca="1" si="73"/>
        <v>2.821404444444445</v>
      </c>
      <c r="CD118" s="39">
        <f t="shared" ca="1" si="73"/>
        <v>5.6428088888888901</v>
      </c>
      <c r="CE118" s="39">
        <f t="shared" ca="1" si="73"/>
        <v>11.28561777777778</v>
      </c>
      <c r="CF118" s="39">
        <f t="shared" ca="1" si="73"/>
        <v>0</v>
      </c>
      <c r="CG118" s="39">
        <f t="shared" ca="1" si="73"/>
        <v>0</v>
      </c>
      <c r="CH118" s="39">
        <f t="shared" ca="1" si="73"/>
        <v>0</v>
      </c>
      <c r="CI118" s="39">
        <f t="shared" ca="1" si="74"/>
        <v>4.2836992733333357E-2</v>
      </c>
      <c r="CJ118" s="39">
        <f t="shared" ca="1" si="74"/>
        <v>8.5673985466666713E-2</v>
      </c>
      <c r="CK118" s="39">
        <f t="shared" ca="1" si="74"/>
        <v>0.12851097820000004</v>
      </c>
      <c r="CL118" s="39">
        <f t="shared" ca="1" si="74"/>
        <v>0.21418496366666676</v>
      </c>
      <c r="CM118" s="39">
        <f t="shared" ca="1" si="74"/>
        <v>0.42836992733333351</v>
      </c>
      <c r="CN118" s="39">
        <f t="shared" ca="1" si="74"/>
        <v>0.85673985466666702</v>
      </c>
      <c r="CO118" s="39">
        <f t="shared" ca="1" si="74"/>
        <v>1.713479709333334</v>
      </c>
      <c r="CP118" s="39">
        <f t="shared" ca="1" si="74"/>
        <v>3.4269594186666681</v>
      </c>
      <c r="CQ118" s="39">
        <f t="shared" ca="1" si="74"/>
        <v>0</v>
      </c>
      <c r="CR118" s="39">
        <f t="shared" ca="1" si="74"/>
        <v>0</v>
      </c>
      <c r="CS118" s="39">
        <f t="shared" ca="1" si="75"/>
        <v>1.2394608000000001E-2</v>
      </c>
      <c r="CT118" s="39">
        <f t="shared" ca="1" si="75"/>
        <v>1.2394608000000001E-2</v>
      </c>
      <c r="CU118" s="39">
        <f t="shared" ca="1" si="75"/>
        <v>2.4789216000000003E-2</v>
      </c>
      <c r="CV118" s="39">
        <f t="shared" ca="1" si="75"/>
        <v>3.7183823999999997E-2</v>
      </c>
      <c r="CW118" s="39">
        <f t="shared" ca="1" si="75"/>
        <v>6.1973040000000007E-2</v>
      </c>
      <c r="CX118" s="39">
        <f t="shared" ca="1" si="75"/>
        <v>0.12394608000000001</v>
      </c>
      <c r="CY118" s="39">
        <f t="shared" ca="1" si="75"/>
        <v>0.24789216000000003</v>
      </c>
      <c r="CZ118" s="39">
        <f t="shared" ca="1" si="75"/>
        <v>0.49578432000000006</v>
      </c>
      <c r="DA118" s="39">
        <f t="shared" ca="1" si="75"/>
        <v>0.99156864000000011</v>
      </c>
      <c r="DB118" s="39">
        <f t="shared" ca="1" si="75"/>
        <v>0</v>
      </c>
    </row>
    <row r="119" spans="19:106" x14ac:dyDescent="0.15">
      <c r="S119" s="39">
        <v>116</v>
      </c>
      <c r="T119" s="40">
        <f>引用信息!W138</f>
        <v>324.51170962994894</v>
      </c>
      <c r="U119" s="40">
        <f>引用信息!X138</f>
        <v>23.084432770051126</v>
      </c>
      <c r="V119" s="40">
        <f>引用信息!Y138</f>
        <v>9.2160000000000011</v>
      </c>
      <c r="W119" s="40">
        <f>引用信息!Z138</f>
        <v>2.4724656000000009</v>
      </c>
      <c r="X119" s="40">
        <f>引用信息!AA138</f>
        <v>0.71539200000000003</v>
      </c>
      <c r="Y119" s="37">
        <f>IF(INT(求节点($J$4:$J$12,$I$4:$I$12,节奏总纲!AD119))&gt;$I$12,$I$12,INT(求节点($J$4:$J$12,$I$4:$I$12,节奏总纲!AD119)))</f>
        <v>7</v>
      </c>
      <c r="Z119" s="37">
        <f>IF(INT(求节点($J$4:$J$12,$I$4:$I$12,节奏总纲!AE119))&gt;$I$12,$I$12,INT(求节点($J$4:$J$12,$I$4:$I$12,节奏总纲!AE119)))</f>
        <v>7</v>
      </c>
      <c r="AA119" s="37">
        <f>IF(INT(求节点($J$4:$J$12,$I$4:$I$12,节奏总纲!AF119))&gt;$I$12,$I$12,INT(求节点($J$4:$J$12,$I$4:$I$12,节奏总纲!AF119)))</f>
        <v>7</v>
      </c>
      <c r="AB119" s="37">
        <f>IF(INT(求节点($J$4:$J$12,$I$4:$I$12,节奏总纲!AG119))&gt;$I$12,$I$12,INT(求节点($J$4:$J$12,$I$4:$I$12,节奏总纲!AG119)))</f>
        <v>8</v>
      </c>
      <c r="AC119" s="37">
        <f>IF(INT(求节点($J$4:$J$12,$I$4:$I$12,节奏总纲!AH119))&gt;$I$12,$I$12,INT(求节点($J$4:$J$12,$I$4:$I$12,节奏总纲!AH119)))</f>
        <v>9</v>
      </c>
      <c r="AD119" s="57">
        <f>('[2]功能-行军令'!F$7+'[2]功能-行军令'!F$14+24*60/'[2]功能-行军令'!$F$18)*'[2]功能-行军令'!$AJ$8/$J$30</f>
        <v>9.2000000000000011</v>
      </c>
      <c r="AE119" s="57">
        <f>('[2]功能-行军令'!G$7+'[2]功能-行军令'!G$14+24*60/'[2]功能-行军令'!$F$18)*'[2]功能-行军令'!$AJ$8/$J$30</f>
        <v>13.4</v>
      </c>
      <c r="AF119" s="57">
        <f>('[2]功能-行军令'!H$7+'[2]功能-行军令'!H$14+24*60/'[2]功能-行军令'!$F$18)*'[2]功能-行军令'!$AJ$8/$J$30</f>
        <v>18.2</v>
      </c>
      <c r="AG119" s="57">
        <f>('[2]功能-行军令'!I$7+'[2]功能-行军令'!I$14+24*60/'[2]功能-行军令'!$F$18)*'[2]功能-行军令'!$AJ$8/$J$30</f>
        <v>20.6</v>
      </c>
      <c r="AH119" s="57">
        <f>('[2]功能-行军令'!J$7+'[2]功能-行军令'!J$14+24*60/'[2]功能-行军令'!$F$18)*'[2]功能-行军令'!$AJ$8/$J$30</f>
        <v>20.6</v>
      </c>
      <c r="AL119" s="39">
        <v>116</v>
      </c>
      <c r="AM119" s="28">
        <f t="shared" ca="1" si="76"/>
        <v>5.8256754349903588</v>
      </c>
      <c r="AN119" s="28">
        <f t="shared" ca="1" si="76"/>
        <v>8.7535947008855395</v>
      </c>
      <c r="AO119" s="28">
        <f t="shared" ca="1" si="76"/>
        <v>14.5792701358759</v>
      </c>
      <c r="AP119" s="28">
        <f t="shared" ca="1" si="76"/>
        <v>29.103815382951797</v>
      </c>
      <c r="AQ119" s="28">
        <f t="shared" ca="1" si="76"/>
        <v>58.195349869903595</v>
      </c>
      <c r="AR119" s="28">
        <f t="shared" ca="1" si="76"/>
        <v>116.39069973980719</v>
      </c>
      <c r="AS119" s="28">
        <f t="shared" ca="1" si="76"/>
        <v>232.78139947961438</v>
      </c>
      <c r="AT119" s="28">
        <f t="shared" ca="1" si="76"/>
        <v>3.8867552640000023</v>
      </c>
      <c r="AU119" s="28">
        <f t="shared" ca="1" si="76"/>
        <v>0.98247168000000018</v>
      </c>
      <c r="AV119" s="28">
        <f t="shared" ca="1" si="76"/>
        <v>0</v>
      </c>
      <c r="AW119" s="28"/>
      <c r="AX119" s="28">
        <f t="shared" ca="1" si="48"/>
        <v>470.49903168802877</v>
      </c>
      <c r="AY119" s="28"/>
      <c r="BA119" s="28"/>
      <c r="BB119" s="28"/>
      <c r="BC119" s="28"/>
      <c r="BD119" s="39">
        <v>116</v>
      </c>
      <c r="BE119" s="39">
        <f t="shared" ca="1" si="71"/>
        <v>4.9758462143258839</v>
      </c>
      <c r="BF119" s="39">
        <f t="shared" ca="1" si="71"/>
        <v>7.4637693214888259</v>
      </c>
      <c r="BG119" s="39">
        <f t="shared" ca="1" si="71"/>
        <v>12.43961553581471</v>
      </c>
      <c r="BH119" s="39">
        <f t="shared" ca="1" si="71"/>
        <v>24.87923107162942</v>
      </c>
      <c r="BI119" s="39">
        <f t="shared" ca="1" si="71"/>
        <v>49.758462143258839</v>
      </c>
      <c r="BJ119" s="39">
        <f t="shared" ca="1" si="71"/>
        <v>99.516924286517678</v>
      </c>
      <c r="BK119" s="39">
        <f t="shared" ca="1" si="71"/>
        <v>199.03384857303536</v>
      </c>
      <c r="BL119" s="39">
        <f t="shared" ca="1" si="71"/>
        <v>0</v>
      </c>
      <c r="BM119" s="39">
        <f t="shared" ca="1" si="71"/>
        <v>0</v>
      </c>
      <c r="BN119" s="39">
        <f t="shared" ca="1" si="71"/>
        <v>0</v>
      </c>
      <c r="BO119" s="39">
        <f t="shared" ca="1" si="72"/>
        <v>0.51555233186447513</v>
      </c>
      <c r="BP119" s="39">
        <f t="shared" ca="1" si="72"/>
        <v>0.77332849779671264</v>
      </c>
      <c r="BQ119" s="39">
        <f t="shared" ca="1" si="72"/>
        <v>1.288880829661188</v>
      </c>
      <c r="BR119" s="39">
        <f t="shared" ca="1" si="72"/>
        <v>2.577761659322376</v>
      </c>
      <c r="BS119" s="39">
        <f t="shared" ca="1" si="72"/>
        <v>5.155523318644752</v>
      </c>
      <c r="BT119" s="39">
        <f t="shared" ca="1" si="72"/>
        <v>10.311046637289504</v>
      </c>
      <c r="BU119" s="39">
        <f t="shared" ca="1" si="72"/>
        <v>20.622093274579008</v>
      </c>
      <c r="BV119" s="39">
        <f t="shared" ca="1" si="72"/>
        <v>0</v>
      </c>
      <c r="BW119" s="39">
        <f t="shared" ca="1" si="72"/>
        <v>0</v>
      </c>
      <c r="BX119" s="39">
        <f t="shared" ca="1" si="72"/>
        <v>0</v>
      </c>
      <c r="BY119" s="39">
        <f t="shared" ca="1" si="73"/>
        <v>0.27955200000000002</v>
      </c>
      <c r="BZ119" s="39">
        <f t="shared" ca="1" si="73"/>
        <v>0.41932799999999998</v>
      </c>
      <c r="CA119" s="39">
        <f t="shared" ca="1" si="73"/>
        <v>0.69888000000000006</v>
      </c>
      <c r="CB119" s="39">
        <f t="shared" ca="1" si="73"/>
        <v>1.3977600000000001</v>
      </c>
      <c r="CC119" s="39">
        <f t="shared" ca="1" si="73"/>
        <v>2.7955200000000002</v>
      </c>
      <c r="CD119" s="39">
        <f t="shared" ca="1" si="73"/>
        <v>5.5910400000000005</v>
      </c>
      <c r="CE119" s="39">
        <f t="shared" ca="1" si="73"/>
        <v>11.182080000000001</v>
      </c>
      <c r="CF119" s="39">
        <f t="shared" ca="1" si="73"/>
        <v>0</v>
      </c>
      <c r="CG119" s="39">
        <f t="shared" ca="1" si="73"/>
        <v>0</v>
      </c>
      <c r="CH119" s="39">
        <f t="shared" ca="1" si="73"/>
        <v>0</v>
      </c>
      <c r="CI119" s="39">
        <f t="shared" ca="1" si="74"/>
        <v>4.2443992800000024E-2</v>
      </c>
      <c r="CJ119" s="39">
        <f t="shared" ca="1" si="74"/>
        <v>8.4887985600000049E-2</v>
      </c>
      <c r="CK119" s="39">
        <f t="shared" ca="1" si="74"/>
        <v>0.12733197840000005</v>
      </c>
      <c r="CL119" s="39">
        <f t="shared" ca="1" si="74"/>
        <v>0.21221996400000012</v>
      </c>
      <c r="CM119" s="39">
        <f t="shared" ca="1" si="74"/>
        <v>0.42443992800000024</v>
      </c>
      <c r="CN119" s="39">
        <f t="shared" ca="1" si="74"/>
        <v>0.84887985600000049</v>
      </c>
      <c r="CO119" s="39">
        <f t="shared" ca="1" si="74"/>
        <v>1.697759712000001</v>
      </c>
      <c r="CP119" s="39">
        <f t="shared" ca="1" si="74"/>
        <v>3.395519424000002</v>
      </c>
      <c r="CQ119" s="39">
        <f t="shared" ca="1" si="74"/>
        <v>0</v>
      </c>
      <c r="CR119" s="39">
        <f t="shared" ca="1" si="74"/>
        <v>0</v>
      </c>
      <c r="CS119" s="39">
        <f t="shared" ca="1" si="75"/>
        <v>1.2280896000000001E-2</v>
      </c>
      <c r="CT119" s="39">
        <f t="shared" ca="1" si="75"/>
        <v>1.2280896000000001E-2</v>
      </c>
      <c r="CU119" s="39">
        <f t="shared" ca="1" si="75"/>
        <v>2.4561792000000002E-2</v>
      </c>
      <c r="CV119" s="39">
        <f t="shared" ca="1" si="75"/>
        <v>3.6842688000000005E-2</v>
      </c>
      <c r="CW119" s="39">
        <f t="shared" ca="1" si="75"/>
        <v>6.1404480000000011E-2</v>
      </c>
      <c r="CX119" s="39">
        <f t="shared" ca="1" si="75"/>
        <v>0.12280896000000002</v>
      </c>
      <c r="CY119" s="39">
        <f t="shared" ca="1" si="75"/>
        <v>0.24561792000000005</v>
      </c>
      <c r="CZ119" s="39">
        <f t="shared" ca="1" si="75"/>
        <v>0.49123584000000009</v>
      </c>
      <c r="DA119" s="39">
        <f t="shared" ca="1" si="75"/>
        <v>0.98247168000000018</v>
      </c>
      <c r="DB119" s="39">
        <f t="shared" ca="1" si="75"/>
        <v>0</v>
      </c>
    </row>
    <row r="120" spans="19:106" x14ac:dyDescent="0.15">
      <c r="S120" s="39">
        <v>117</v>
      </c>
      <c r="T120" s="40">
        <f>引用信息!W139</f>
        <v>321.50697157781974</v>
      </c>
      <c r="U120" s="40">
        <f>引用信息!X139</f>
        <v>22.870688022180282</v>
      </c>
      <c r="V120" s="40">
        <f>引用信息!Y139</f>
        <v>9.1306666666666683</v>
      </c>
      <c r="W120" s="40">
        <f>引用信息!Z139</f>
        <v>2.449572400000001</v>
      </c>
      <c r="X120" s="40">
        <f>引用信息!AA139</f>
        <v>0.70876799999999995</v>
      </c>
      <c r="Y120" s="37">
        <f>IF(INT(求节点($J$4:$J$12,$I$4:$I$12,节奏总纲!AD120))&gt;$I$12,$I$12,INT(求节点($J$4:$J$12,$I$4:$I$12,节奏总纲!AD120)))</f>
        <v>7</v>
      </c>
      <c r="Z120" s="37">
        <f>IF(INT(求节点($J$4:$J$12,$I$4:$I$12,节奏总纲!AE120))&gt;$I$12,$I$12,INT(求节点($J$4:$J$12,$I$4:$I$12,节奏总纲!AE120)))</f>
        <v>7</v>
      </c>
      <c r="AA120" s="37">
        <f>IF(INT(求节点($J$4:$J$12,$I$4:$I$12,节奏总纲!AF120))&gt;$I$12,$I$12,INT(求节点($J$4:$J$12,$I$4:$I$12,节奏总纲!AF120)))</f>
        <v>7</v>
      </c>
      <c r="AB120" s="37">
        <f>IF(INT(求节点($J$4:$J$12,$I$4:$I$12,节奏总纲!AG120))&gt;$I$12,$I$12,INT(求节点($J$4:$J$12,$I$4:$I$12,节奏总纲!AG120)))</f>
        <v>8</v>
      </c>
      <c r="AC120" s="37">
        <f>IF(INT(求节点($J$4:$J$12,$I$4:$I$12,节奏总纲!AH120))&gt;$I$12,$I$12,INT(求节点($J$4:$J$12,$I$4:$I$12,节奏总纲!AH120)))</f>
        <v>9</v>
      </c>
      <c r="AD120" s="57">
        <f>('[2]功能-行军令'!F$7+'[2]功能-行军令'!F$14+24*60/'[2]功能-行军令'!$F$18)*'[2]功能-行军令'!$AJ$8/$J$30</f>
        <v>9.2000000000000011</v>
      </c>
      <c r="AE120" s="57">
        <f>('[2]功能-行军令'!G$7+'[2]功能-行军令'!G$14+24*60/'[2]功能-行军令'!$F$18)*'[2]功能-行军令'!$AJ$8/$J$30</f>
        <v>13.4</v>
      </c>
      <c r="AF120" s="57">
        <f>('[2]功能-行军令'!H$7+'[2]功能-行军令'!H$14+24*60/'[2]功能-行军令'!$F$18)*'[2]功能-行军令'!$AJ$8/$J$30</f>
        <v>18.2</v>
      </c>
      <c r="AG120" s="57">
        <f>('[2]功能-行军令'!I$7+'[2]功能-行军令'!I$14+24*60/'[2]功能-行军令'!$F$18)*'[2]功能-行军令'!$AJ$8/$J$30</f>
        <v>20.6</v>
      </c>
      <c r="AH120" s="57">
        <f>('[2]功能-行军令'!J$7+'[2]功能-行军令'!J$14+24*60/'[2]功能-行军令'!$F$18)*'[2]功能-行军令'!$AJ$8/$J$30</f>
        <v>20.6</v>
      </c>
      <c r="AL120" s="39">
        <v>117</v>
      </c>
      <c r="AM120" s="28">
        <f t="shared" ca="1" si="76"/>
        <v>5.7717339957774847</v>
      </c>
      <c r="AN120" s="28">
        <f t="shared" ca="1" si="76"/>
        <v>8.6725428980995609</v>
      </c>
      <c r="AO120" s="28">
        <f t="shared" ca="1" si="76"/>
        <v>14.444276893877047</v>
      </c>
      <c r="AP120" s="28">
        <f t="shared" ca="1" si="76"/>
        <v>28.834335610887429</v>
      </c>
      <c r="AQ120" s="28">
        <f t="shared" ca="1" si="76"/>
        <v>57.656504037774859</v>
      </c>
      <c r="AR120" s="28">
        <f t="shared" ca="1" si="76"/>
        <v>115.31300807554972</v>
      </c>
      <c r="AS120" s="28">
        <f t="shared" ca="1" si="76"/>
        <v>230.62601615109944</v>
      </c>
      <c r="AT120" s="28">
        <f t="shared" ca="1" si="76"/>
        <v>3.8507667893333348</v>
      </c>
      <c r="AU120" s="28">
        <f t="shared" ca="1" si="76"/>
        <v>0.97337472000000014</v>
      </c>
      <c r="AV120" s="28">
        <f t="shared" ca="1" si="76"/>
        <v>0</v>
      </c>
      <c r="AW120" s="28"/>
      <c r="AX120" s="28">
        <f t="shared" ca="1" si="48"/>
        <v>466.14255917239888</v>
      </c>
      <c r="AY120" s="28"/>
      <c r="BA120" s="28"/>
      <c r="BB120" s="28"/>
      <c r="BC120" s="28"/>
      <c r="BD120" s="39">
        <v>117</v>
      </c>
      <c r="BE120" s="39">
        <f t="shared" ca="1" si="71"/>
        <v>4.9297735641932361</v>
      </c>
      <c r="BF120" s="39">
        <f t="shared" ca="1" si="71"/>
        <v>7.3946603462898546</v>
      </c>
      <c r="BG120" s="39">
        <f t="shared" ca="1" si="71"/>
        <v>12.324433910483092</v>
      </c>
      <c r="BH120" s="39">
        <f t="shared" ca="1" si="71"/>
        <v>24.648867820966185</v>
      </c>
      <c r="BI120" s="39">
        <f t="shared" ca="1" si="71"/>
        <v>49.29773564193237</v>
      </c>
      <c r="BJ120" s="39">
        <f t="shared" ca="1" si="71"/>
        <v>98.59547128386474</v>
      </c>
      <c r="BK120" s="39">
        <f t="shared" ca="1" si="71"/>
        <v>197.19094256772948</v>
      </c>
      <c r="BL120" s="39">
        <f t="shared" ca="1" si="71"/>
        <v>0</v>
      </c>
      <c r="BM120" s="39">
        <f t="shared" ca="1" si="71"/>
        <v>0</v>
      </c>
      <c r="BN120" s="39">
        <f t="shared" ca="1" si="71"/>
        <v>0</v>
      </c>
      <c r="BO120" s="39">
        <f t="shared" ca="1" si="72"/>
        <v>0.51077869916202634</v>
      </c>
      <c r="BP120" s="39">
        <f t="shared" ca="1" si="72"/>
        <v>0.76616804874303945</v>
      </c>
      <c r="BQ120" s="39">
        <f t="shared" ca="1" si="72"/>
        <v>1.2769467479050658</v>
      </c>
      <c r="BR120" s="39">
        <f t="shared" ca="1" si="72"/>
        <v>2.5538934958101316</v>
      </c>
      <c r="BS120" s="39">
        <f t="shared" ca="1" si="72"/>
        <v>5.1077869916202632</v>
      </c>
      <c r="BT120" s="39">
        <f t="shared" ca="1" si="72"/>
        <v>10.215573983240526</v>
      </c>
      <c r="BU120" s="39">
        <f t="shared" ca="1" si="72"/>
        <v>20.431147966481053</v>
      </c>
      <c r="BV120" s="39">
        <f t="shared" ca="1" si="72"/>
        <v>0</v>
      </c>
      <c r="BW120" s="39">
        <f t="shared" ca="1" si="72"/>
        <v>0</v>
      </c>
      <c r="BX120" s="39">
        <f t="shared" ca="1" si="72"/>
        <v>0</v>
      </c>
      <c r="BY120" s="39">
        <f t="shared" ca="1" si="73"/>
        <v>0.27696355555555563</v>
      </c>
      <c r="BZ120" s="39">
        <f t="shared" ca="1" si="73"/>
        <v>0.41544533333333339</v>
      </c>
      <c r="CA120" s="39">
        <f t="shared" ca="1" si="73"/>
        <v>0.69240888888888907</v>
      </c>
      <c r="CB120" s="39">
        <f t="shared" ca="1" si="73"/>
        <v>1.3848177777777781</v>
      </c>
      <c r="CC120" s="39">
        <f t="shared" ca="1" si="73"/>
        <v>2.7696355555555563</v>
      </c>
      <c r="CD120" s="39">
        <f t="shared" ca="1" si="73"/>
        <v>5.5392711111111126</v>
      </c>
      <c r="CE120" s="39">
        <f t="shared" ca="1" si="73"/>
        <v>11.078542222222225</v>
      </c>
      <c r="CF120" s="39">
        <f t="shared" ca="1" si="73"/>
        <v>0</v>
      </c>
      <c r="CG120" s="39">
        <f t="shared" ca="1" si="73"/>
        <v>0</v>
      </c>
      <c r="CH120" s="39">
        <f t="shared" ca="1" si="73"/>
        <v>0</v>
      </c>
      <c r="CI120" s="39">
        <f t="shared" ca="1" si="74"/>
        <v>4.2050992866666685E-2</v>
      </c>
      <c r="CJ120" s="39">
        <f t="shared" ca="1" si="74"/>
        <v>8.410198573333337E-2</v>
      </c>
      <c r="CK120" s="39">
        <f t="shared" ca="1" si="74"/>
        <v>0.12615297860000005</v>
      </c>
      <c r="CL120" s="39">
        <f t="shared" ca="1" si="74"/>
        <v>0.21025496433333343</v>
      </c>
      <c r="CM120" s="39">
        <f t="shared" ca="1" si="74"/>
        <v>0.42050992866666687</v>
      </c>
      <c r="CN120" s="39">
        <f t="shared" ca="1" si="74"/>
        <v>0.84101985733333373</v>
      </c>
      <c r="CO120" s="39">
        <f t="shared" ca="1" si="74"/>
        <v>1.6820397146666675</v>
      </c>
      <c r="CP120" s="39">
        <f t="shared" ca="1" si="74"/>
        <v>3.3640794293333349</v>
      </c>
      <c r="CQ120" s="39">
        <f t="shared" ca="1" si="74"/>
        <v>0</v>
      </c>
      <c r="CR120" s="39">
        <f t="shared" ca="1" si="74"/>
        <v>0</v>
      </c>
      <c r="CS120" s="39">
        <f t="shared" ca="1" si="75"/>
        <v>1.2167183999999999E-2</v>
      </c>
      <c r="CT120" s="39">
        <f t="shared" ca="1" si="75"/>
        <v>1.2167183999999999E-2</v>
      </c>
      <c r="CU120" s="39">
        <f t="shared" ca="1" si="75"/>
        <v>2.4334367999999999E-2</v>
      </c>
      <c r="CV120" s="39">
        <f t="shared" ca="1" si="75"/>
        <v>3.6501552E-2</v>
      </c>
      <c r="CW120" s="39">
        <f t="shared" ca="1" si="75"/>
        <v>6.0835920000000009E-2</v>
      </c>
      <c r="CX120" s="39">
        <f t="shared" ca="1" si="75"/>
        <v>0.12167184000000002</v>
      </c>
      <c r="CY120" s="39">
        <f t="shared" ca="1" si="75"/>
        <v>0.24334368000000003</v>
      </c>
      <c r="CZ120" s="39">
        <f t="shared" ca="1" si="75"/>
        <v>0.48668736000000007</v>
      </c>
      <c r="DA120" s="39">
        <f t="shared" ca="1" si="75"/>
        <v>0.97337472000000014</v>
      </c>
      <c r="DB120" s="39">
        <f t="shared" ca="1" si="75"/>
        <v>0</v>
      </c>
    </row>
    <row r="121" spans="19:106" x14ac:dyDescent="0.15">
      <c r="S121" s="39">
        <v>118</v>
      </c>
      <c r="T121" s="40">
        <f>引用信息!W140</f>
        <v>318.5022335256906</v>
      </c>
      <c r="U121" s="40">
        <f>引用信息!X140</f>
        <v>22.656943274309437</v>
      </c>
      <c r="V121" s="40">
        <f>引用信息!Y140</f>
        <v>9.0453333333333354</v>
      </c>
      <c r="W121" s="40">
        <f>引用信息!Z140</f>
        <v>2.426679200000001</v>
      </c>
      <c r="X121" s="40">
        <f>引用信息!AA140</f>
        <v>0.70214399999999999</v>
      </c>
      <c r="Y121" s="37">
        <f>IF(INT(求节点($J$4:$J$12,$I$4:$I$12,节奏总纲!AD121))&gt;$I$12,$I$12,INT(求节点($J$4:$J$12,$I$4:$I$12,节奏总纲!AD121)))</f>
        <v>7</v>
      </c>
      <c r="Z121" s="37">
        <f>IF(INT(求节点($J$4:$J$12,$I$4:$I$12,节奏总纲!AE121))&gt;$I$12,$I$12,INT(求节点($J$4:$J$12,$I$4:$I$12,节奏总纲!AE121)))</f>
        <v>7</v>
      </c>
      <c r="AA121" s="37">
        <f>IF(INT(求节点($J$4:$J$12,$I$4:$I$12,节奏总纲!AF121))&gt;$I$12,$I$12,INT(求节点($J$4:$J$12,$I$4:$I$12,节奏总纲!AF121)))</f>
        <v>7</v>
      </c>
      <c r="AB121" s="37">
        <f>IF(INT(求节点($J$4:$J$12,$I$4:$I$12,节奏总纲!AG121))&gt;$I$12,$I$12,INT(求节点($J$4:$J$12,$I$4:$I$12,节奏总纲!AG121)))</f>
        <v>8</v>
      </c>
      <c r="AC121" s="37">
        <f>IF(INT(求节点($J$4:$J$12,$I$4:$I$12,节奏总纲!AH121))&gt;$I$12,$I$12,INT(求节点($J$4:$J$12,$I$4:$I$12,节奏总纲!AH121)))</f>
        <v>9</v>
      </c>
      <c r="AD121" s="57">
        <f>('[2]功能-行军令'!F$7+'[2]功能-行军令'!F$14+24*60/'[2]功能-行军令'!$F$18)*'[2]功能-行军令'!$AJ$8/$J$30</f>
        <v>9.2000000000000011</v>
      </c>
      <c r="AE121" s="57">
        <f>('[2]功能-行军令'!G$7+'[2]功能-行军令'!G$14+24*60/'[2]功能-行军令'!$F$18)*'[2]功能-行军令'!$AJ$8/$J$30</f>
        <v>13.4</v>
      </c>
      <c r="AF121" s="57">
        <f>('[2]功能-行军令'!H$7+'[2]功能-行军令'!H$14+24*60/'[2]功能-行军令'!$F$18)*'[2]功能-行军令'!$AJ$8/$J$30</f>
        <v>18.2</v>
      </c>
      <c r="AG121" s="57">
        <f>('[2]功能-行军令'!I$7+'[2]功能-行军令'!I$14+24*60/'[2]功能-行军令'!$F$18)*'[2]功能-行军令'!$AJ$8/$J$30</f>
        <v>20.6</v>
      </c>
      <c r="AH121" s="57">
        <f>('[2]功能-行军令'!J$7+'[2]功能-行军令'!J$14+24*60/'[2]功能-行军令'!$F$18)*'[2]功能-行军令'!$AJ$8/$J$30</f>
        <v>20.6</v>
      </c>
      <c r="AL121" s="39">
        <v>118</v>
      </c>
      <c r="AM121" s="28">
        <f t="shared" ca="1" si="76"/>
        <v>5.7177925565646124</v>
      </c>
      <c r="AN121" s="28">
        <f t="shared" ca="1" si="76"/>
        <v>8.5914910953135841</v>
      </c>
      <c r="AO121" s="28">
        <f t="shared" ca="1" si="76"/>
        <v>14.309283651878195</v>
      </c>
      <c r="AP121" s="28">
        <f t="shared" ca="1" si="76"/>
        <v>28.564855838823057</v>
      </c>
      <c r="AQ121" s="28">
        <f t="shared" ca="1" si="76"/>
        <v>57.117658205646109</v>
      </c>
      <c r="AR121" s="28">
        <f t="shared" ca="1" si="76"/>
        <v>114.23531641129222</v>
      </c>
      <c r="AS121" s="28">
        <f t="shared" ca="1" si="76"/>
        <v>228.47063282258443</v>
      </c>
      <c r="AT121" s="28">
        <f t="shared" ca="1" si="76"/>
        <v>3.8147783146666687</v>
      </c>
      <c r="AU121" s="28">
        <f t="shared" ca="1" si="76"/>
        <v>0.96427775999999998</v>
      </c>
      <c r="AV121" s="28">
        <f t="shared" ca="1" si="76"/>
        <v>0</v>
      </c>
      <c r="AW121" s="28"/>
      <c r="AX121" s="28">
        <f t="shared" ca="1" si="48"/>
        <v>461.78608665676887</v>
      </c>
      <c r="AY121" s="28"/>
      <c r="BA121" s="28"/>
      <c r="BB121" s="28"/>
      <c r="BC121" s="28"/>
      <c r="BD121" s="39">
        <v>118</v>
      </c>
      <c r="BE121" s="39">
        <f t="shared" ca="1" si="71"/>
        <v>4.88370091406059</v>
      </c>
      <c r="BF121" s="39">
        <f t="shared" ca="1" si="71"/>
        <v>7.3255513710908851</v>
      </c>
      <c r="BG121" s="39">
        <f t="shared" ca="1" si="71"/>
        <v>12.209252285151473</v>
      </c>
      <c r="BH121" s="39">
        <f t="shared" ca="1" si="71"/>
        <v>24.418504570302947</v>
      </c>
      <c r="BI121" s="39">
        <f t="shared" ca="1" si="71"/>
        <v>48.837009140605893</v>
      </c>
      <c r="BJ121" s="39">
        <f t="shared" ca="1" si="71"/>
        <v>97.674018281211787</v>
      </c>
      <c r="BK121" s="39">
        <f t="shared" ca="1" si="71"/>
        <v>195.34803656242357</v>
      </c>
      <c r="BL121" s="39">
        <f t="shared" ca="1" si="71"/>
        <v>0</v>
      </c>
      <c r="BM121" s="39">
        <f t="shared" ca="1" si="71"/>
        <v>0</v>
      </c>
      <c r="BN121" s="39">
        <f t="shared" ca="1" si="71"/>
        <v>0</v>
      </c>
      <c r="BO121" s="39">
        <f t="shared" ca="1" si="72"/>
        <v>0.50600506645957744</v>
      </c>
      <c r="BP121" s="39">
        <f t="shared" ca="1" si="72"/>
        <v>0.75900759968936615</v>
      </c>
      <c r="BQ121" s="39">
        <f t="shared" ca="1" si="72"/>
        <v>1.2650126661489438</v>
      </c>
      <c r="BR121" s="39">
        <f t="shared" ca="1" si="72"/>
        <v>2.5300253322978876</v>
      </c>
      <c r="BS121" s="39">
        <f t="shared" ca="1" si="72"/>
        <v>5.0600506645957752</v>
      </c>
      <c r="BT121" s="39">
        <f t="shared" ca="1" si="72"/>
        <v>10.12010132919155</v>
      </c>
      <c r="BU121" s="39">
        <f t="shared" ca="1" si="72"/>
        <v>20.240202658383101</v>
      </c>
      <c r="BV121" s="39">
        <f t="shared" ca="1" si="72"/>
        <v>0</v>
      </c>
      <c r="BW121" s="39">
        <f t="shared" ca="1" si="72"/>
        <v>0</v>
      </c>
      <c r="BX121" s="39">
        <f t="shared" ca="1" si="72"/>
        <v>0</v>
      </c>
      <c r="BY121" s="39">
        <f t="shared" ca="1" si="73"/>
        <v>0.27437511111111118</v>
      </c>
      <c r="BZ121" s="39">
        <f t="shared" ca="1" si="73"/>
        <v>0.41156266666666674</v>
      </c>
      <c r="CA121" s="39">
        <f t="shared" ca="1" si="73"/>
        <v>0.68593777777777787</v>
      </c>
      <c r="CB121" s="39">
        <f t="shared" ca="1" si="73"/>
        <v>1.3718755555555557</v>
      </c>
      <c r="CC121" s="39">
        <f t="shared" ca="1" si="73"/>
        <v>2.7437511111111115</v>
      </c>
      <c r="CD121" s="39">
        <f t="shared" ca="1" si="73"/>
        <v>5.4875022222222229</v>
      </c>
      <c r="CE121" s="39">
        <f t="shared" ca="1" si="73"/>
        <v>10.975004444444446</v>
      </c>
      <c r="CF121" s="39">
        <f t="shared" ca="1" si="73"/>
        <v>0</v>
      </c>
      <c r="CG121" s="39">
        <f t="shared" ca="1" si="73"/>
        <v>0</v>
      </c>
      <c r="CH121" s="39">
        <f t="shared" ca="1" si="73"/>
        <v>0</v>
      </c>
      <c r="CI121" s="39">
        <f t="shared" ca="1" si="74"/>
        <v>4.1657992933333353E-2</v>
      </c>
      <c r="CJ121" s="39">
        <f t="shared" ca="1" si="74"/>
        <v>8.3315985866666706E-2</v>
      </c>
      <c r="CK121" s="39">
        <f t="shared" ca="1" si="74"/>
        <v>0.12497397880000005</v>
      </c>
      <c r="CL121" s="39">
        <f t="shared" ca="1" si="74"/>
        <v>0.2082899646666668</v>
      </c>
      <c r="CM121" s="39">
        <f t="shared" ca="1" si="74"/>
        <v>0.4165799293333336</v>
      </c>
      <c r="CN121" s="39">
        <f t="shared" ca="1" si="74"/>
        <v>0.8331598586666672</v>
      </c>
      <c r="CO121" s="39">
        <f t="shared" ca="1" si="74"/>
        <v>1.6663197173333344</v>
      </c>
      <c r="CP121" s="39">
        <f t="shared" ca="1" si="74"/>
        <v>3.3326394346666688</v>
      </c>
      <c r="CQ121" s="39">
        <f t="shared" ca="1" si="74"/>
        <v>0</v>
      </c>
      <c r="CR121" s="39">
        <f t="shared" ca="1" si="74"/>
        <v>0</v>
      </c>
      <c r="CS121" s="39">
        <f t="shared" ca="1" si="75"/>
        <v>1.2053472000000001E-2</v>
      </c>
      <c r="CT121" s="39">
        <f t="shared" ca="1" si="75"/>
        <v>1.2053472000000001E-2</v>
      </c>
      <c r="CU121" s="39">
        <f t="shared" ca="1" si="75"/>
        <v>2.4106944000000002E-2</v>
      </c>
      <c r="CV121" s="39">
        <f t="shared" ca="1" si="75"/>
        <v>3.6160415999999994E-2</v>
      </c>
      <c r="CW121" s="39">
        <f t="shared" ca="1" si="75"/>
        <v>6.0267359999999999E-2</v>
      </c>
      <c r="CX121" s="39">
        <f t="shared" ca="1" si="75"/>
        <v>0.12053472</v>
      </c>
      <c r="CY121" s="39">
        <f t="shared" ca="1" si="75"/>
        <v>0.24106944</v>
      </c>
      <c r="CZ121" s="39">
        <f t="shared" ca="1" si="75"/>
        <v>0.48213887999999999</v>
      </c>
      <c r="DA121" s="39">
        <f t="shared" ca="1" si="75"/>
        <v>0.96427775999999998</v>
      </c>
      <c r="DB121" s="39">
        <f t="shared" ca="1" si="75"/>
        <v>0</v>
      </c>
    </row>
    <row r="122" spans="19:106" x14ac:dyDescent="0.15">
      <c r="S122" s="39">
        <v>119</v>
      </c>
      <c r="T122" s="40">
        <f>引用信息!W141</f>
        <v>315.49749547356146</v>
      </c>
      <c r="U122" s="40">
        <f>引用信息!X141</f>
        <v>22.443198526438596</v>
      </c>
      <c r="V122" s="40">
        <f>引用信息!Y141</f>
        <v>8.9600000000000026</v>
      </c>
      <c r="W122" s="40">
        <f>引用信息!Z141</f>
        <v>2.4037860000000011</v>
      </c>
      <c r="X122" s="40">
        <f>引用信息!AA141</f>
        <v>0.69552000000000003</v>
      </c>
      <c r="Y122" s="37">
        <f>IF(INT(求节点($J$4:$J$12,$I$4:$I$12,节奏总纲!AD122))&gt;$I$12,$I$12,INT(求节点($J$4:$J$12,$I$4:$I$12,节奏总纲!AD122)))</f>
        <v>7</v>
      </c>
      <c r="Z122" s="37">
        <f>IF(INT(求节点($J$4:$J$12,$I$4:$I$12,节奏总纲!AE122))&gt;$I$12,$I$12,INT(求节点($J$4:$J$12,$I$4:$I$12,节奏总纲!AE122)))</f>
        <v>7</v>
      </c>
      <c r="AA122" s="37">
        <f>IF(INT(求节点($J$4:$J$12,$I$4:$I$12,节奏总纲!AF122))&gt;$I$12,$I$12,INT(求节点($J$4:$J$12,$I$4:$I$12,节奏总纲!AF122)))</f>
        <v>8</v>
      </c>
      <c r="AB122" s="37">
        <f>IF(INT(求节点($J$4:$J$12,$I$4:$I$12,节奏总纲!AG122))&gt;$I$12,$I$12,INT(求节点($J$4:$J$12,$I$4:$I$12,节奏总纲!AG122)))</f>
        <v>8</v>
      </c>
      <c r="AC122" s="37">
        <f>IF(INT(求节点($J$4:$J$12,$I$4:$I$12,节奏总纲!AH122))&gt;$I$12,$I$12,INT(求节点($J$4:$J$12,$I$4:$I$12,节奏总纲!AH122)))</f>
        <v>9</v>
      </c>
      <c r="AD122" s="57">
        <f>('[2]功能-行军令'!F$7+'[2]功能-行军令'!F$14+24*60/'[2]功能-行军令'!$F$18)*'[2]功能-行军令'!$AJ$8/$J$30</f>
        <v>9.2000000000000011</v>
      </c>
      <c r="AE122" s="57">
        <f>('[2]功能-行军令'!G$7+'[2]功能-行军令'!G$14+24*60/'[2]功能-行军令'!$F$18)*'[2]功能-行军令'!$AJ$8/$J$30</f>
        <v>13.4</v>
      </c>
      <c r="AF122" s="57">
        <f>('[2]功能-行军令'!H$7+'[2]功能-行军令'!H$14+24*60/'[2]功能-行军令'!$F$18)*'[2]功能-行军令'!$AJ$8/$J$30</f>
        <v>18.2</v>
      </c>
      <c r="AG122" s="57">
        <f>('[2]功能-行军令'!I$7+'[2]功能-行军令'!I$14+24*60/'[2]功能-行军令'!$F$18)*'[2]功能-行军令'!$AJ$8/$J$30</f>
        <v>20.6</v>
      </c>
      <c r="AH122" s="57">
        <f>('[2]功能-行军令'!J$7+'[2]功能-行军令'!J$14+24*60/'[2]功能-行军令'!$F$18)*'[2]功能-行军令'!$AJ$8/$J$30</f>
        <v>20.6</v>
      </c>
      <c r="AL122" s="39">
        <v>119</v>
      </c>
      <c r="AM122" s="28">
        <f t="shared" ca="1" si="76"/>
        <v>5.5279577840184055</v>
      </c>
      <c r="AN122" s="28">
        <f t="shared" ca="1" si="76"/>
        <v>8.3745459591942755</v>
      </c>
      <c r="AO122" s="28">
        <f t="shared" ca="1" si="76"/>
        <v>13.90250374321268</v>
      </c>
      <c r="AP122" s="28">
        <f t="shared" ca="1" si="76"/>
        <v>27.615909400092026</v>
      </c>
      <c r="AQ122" s="28">
        <f t="shared" ca="1" si="76"/>
        <v>55.219879040184054</v>
      </c>
      <c r="AR122" s="28">
        <f t="shared" ca="1" si="76"/>
        <v>110.43975808036811</v>
      </c>
      <c r="AS122" s="28">
        <f t="shared" ca="1" si="76"/>
        <v>220.87951616073622</v>
      </c>
      <c r="AT122" s="28">
        <f t="shared" ca="1" si="76"/>
        <v>14.650256506666672</v>
      </c>
      <c r="AU122" s="28">
        <f t="shared" ca="1" si="76"/>
        <v>0.95518080000000005</v>
      </c>
      <c r="AV122" s="28">
        <f t="shared" ca="1" si="76"/>
        <v>0</v>
      </c>
      <c r="AW122" s="28"/>
      <c r="AX122" s="28">
        <f t="shared" ca="1" si="48"/>
        <v>457.56550747447244</v>
      </c>
      <c r="AY122" s="28"/>
      <c r="BA122" s="28"/>
      <c r="BB122" s="28"/>
      <c r="BC122" s="28"/>
      <c r="BD122" s="39">
        <v>119</v>
      </c>
      <c r="BE122" s="39">
        <f t="shared" ca="1" si="71"/>
        <v>4.8376282639279431</v>
      </c>
      <c r="BF122" s="39">
        <f t="shared" ca="1" si="71"/>
        <v>7.2564423958919138</v>
      </c>
      <c r="BG122" s="39">
        <f t="shared" ca="1" si="71"/>
        <v>12.094070659819858</v>
      </c>
      <c r="BH122" s="39">
        <f t="shared" ca="1" si="71"/>
        <v>24.188141319639715</v>
      </c>
      <c r="BI122" s="39">
        <f t="shared" ca="1" si="71"/>
        <v>48.376282639279431</v>
      </c>
      <c r="BJ122" s="39">
        <f t="shared" ca="1" si="71"/>
        <v>96.752565278558862</v>
      </c>
      <c r="BK122" s="39">
        <f t="shared" ca="1" si="71"/>
        <v>193.50513055711772</v>
      </c>
      <c r="BL122" s="39">
        <f t="shared" ca="1" si="71"/>
        <v>0</v>
      </c>
      <c r="BM122" s="39">
        <f t="shared" ca="1" si="71"/>
        <v>0</v>
      </c>
      <c r="BN122" s="39">
        <f t="shared" ca="1" si="71"/>
        <v>0</v>
      </c>
      <c r="BO122" s="39">
        <f t="shared" ca="1" si="72"/>
        <v>0.50123143375712864</v>
      </c>
      <c r="BP122" s="39">
        <f t="shared" ca="1" si="72"/>
        <v>0.75184715063569296</v>
      </c>
      <c r="BQ122" s="39">
        <f t="shared" ca="1" si="72"/>
        <v>1.2530785843928218</v>
      </c>
      <c r="BR122" s="39">
        <f t="shared" ca="1" si="72"/>
        <v>2.5061571687856437</v>
      </c>
      <c r="BS122" s="39">
        <f t="shared" ca="1" si="72"/>
        <v>5.0123143375712873</v>
      </c>
      <c r="BT122" s="39">
        <f t="shared" ca="1" si="72"/>
        <v>10.024628675142575</v>
      </c>
      <c r="BU122" s="39">
        <f t="shared" ca="1" si="72"/>
        <v>20.049257350285149</v>
      </c>
      <c r="BV122" s="39">
        <f t="shared" ca="1" si="72"/>
        <v>0</v>
      </c>
      <c r="BW122" s="39">
        <f t="shared" ca="1" si="72"/>
        <v>0</v>
      </c>
      <c r="BX122" s="39">
        <f t="shared" ca="1" si="72"/>
        <v>0</v>
      </c>
      <c r="BY122" s="39">
        <f t="shared" ca="1" si="73"/>
        <v>0.13589333333333337</v>
      </c>
      <c r="BZ122" s="39">
        <f t="shared" ca="1" si="73"/>
        <v>0.27178666666666673</v>
      </c>
      <c r="CA122" s="39">
        <f t="shared" ca="1" si="73"/>
        <v>0.4076800000000001</v>
      </c>
      <c r="CB122" s="39">
        <f t="shared" ca="1" si="73"/>
        <v>0.67946666666666689</v>
      </c>
      <c r="CC122" s="39">
        <f t="shared" ca="1" si="73"/>
        <v>1.3589333333333338</v>
      </c>
      <c r="CD122" s="39">
        <f t="shared" ca="1" si="73"/>
        <v>2.7178666666666675</v>
      </c>
      <c r="CE122" s="39">
        <f t="shared" ca="1" si="73"/>
        <v>5.4357333333333351</v>
      </c>
      <c r="CF122" s="39">
        <f t="shared" ca="1" si="73"/>
        <v>10.87146666666667</v>
      </c>
      <c r="CG122" s="39">
        <f t="shared" ca="1" si="73"/>
        <v>0</v>
      </c>
      <c r="CH122" s="39">
        <f t="shared" ca="1" si="73"/>
        <v>0</v>
      </c>
      <c r="CI122" s="39">
        <f t="shared" ca="1" si="74"/>
        <v>4.1264993000000021E-2</v>
      </c>
      <c r="CJ122" s="39">
        <f t="shared" ca="1" si="74"/>
        <v>8.2529986000000041E-2</v>
      </c>
      <c r="CK122" s="39">
        <f t="shared" ca="1" si="74"/>
        <v>0.12379497900000004</v>
      </c>
      <c r="CL122" s="39">
        <f t="shared" ca="1" si="74"/>
        <v>0.20632496500000011</v>
      </c>
      <c r="CM122" s="39">
        <f t="shared" ca="1" si="74"/>
        <v>0.41264993000000022</v>
      </c>
      <c r="CN122" s="39">
        <f t="shared" ca="1" si="74"/>
        <v>0.82529986000000044</v>
      </c>
      <c r="CO122" s="39">
        <f t="shared" ca="1" si="74"/>
        <v>1.6505997200000009</v>
      </c>
      <c r="CP122" s="39">
        <f t="shared" ca="1" si="74"/>
        <v>3.3011994400000018</v>
      </c>
      <c r="CQ122" s="39">
        <f t="shared" ca="1" si="74"/>
        <v>0</v>
      </c>
      <c r="CR122" s="39">
        <f t="shared" ca="1" si="74"/>
        <v>0</v>
      </c>
      <c r="CS122" s="39">
        <f t="shared" ca="1" si="75"/>
        <v>1.1939760000000002E-2</v>
      </c>
      <c r="CT122" s="39">
        <f t="shared" ca="1" si="75"/>
        <v>1.1939760000000002E-2</v>
      </c>
      <c r="CU122" s="39">
        <f t="shared" ca="1" si="75"/>
        <v>2.3879520000000005E-2</v>
      </c>
      <c r="CV122" s="39">
        <f t="shared" ca="1" si="75"/>
        <v>3.5819280000000002E-2</v>
      </c>
      <c r="CW122" s="39">
        <f t="shared" ca="1" si="75"/>
        <v>5.9698800000000003E-2</v>
      </c>
      <c r="CX122" s="39">
        <f t="shared" ca="1" si="75"/>
        <v>0.11939760000000001</v>
      </c>
      <c r="CY122" s="39">
        <f t="shared" ca="1" si="75"/>
        <v>0.23879520000000001</v>
      </c>
      <c r="CZ122" s="39">
        <f t="shared" ca="1" si="75"/>
        <v>0.47759040000000003</v>
      </c>
      <c r="DA122" s="39">
        <f t="shared" ca="1" si="75"/>
        <v>0.95518080000000005</v>
      </c>
      <c r="DB122" s="39">
        <f t="shared" ca="1" si="75"/>
        <v>0</v>
      </c>
    </row>
    <row r="123" spans="19:106" x14ac:dyDescent="0.15">
      <c r="S123" s="39">
        <v>120</v>
      </c>
      <c r="T123" s="40">
        <f>引用信息!W142</f>
        <v>313.99512644749683</v>
      </c>
      <c r="U123" s="40">
        <f>引用信息!X142</f>
        <v>22.336326152503169</v>
      </c>
      <c r="V123" s="40">
        <f>引用信息!Y142</f>
        <v>8.9173333333333336</v>
      </c>
      <c r="W123" s="40">
        <f>引用信息!Z142</f>
        <v>2.3923394000000004</v>
      </c>
      <c r="X123" s="40">
        <f>引用信息!AA142</f>
        <v>0.69220799999999982</v>
      </c>
      <c r="Y123" s="37">
        <f>IF(INT(求节点($J$4:$J$12,$I$4:$I$12,节奏总纲!AD123))&gt;$I$12,$I$12,INT(求节点($J$4:$J$12,$I$4:$I$12,节奏总纲!AD123)))</f>
        <v>7</v>
      </c>
      <c r="Z123" s="37">
        <f>IF(INT(求节点($J$4:$J$12,$I$4:$I$12,节奏总纲!AE123))&gt;$I$12,$I$12,INT(求节点($J$4:$J$12,$I$4:$I$12,节奏总纲!AE123)))</f>
        <v>7</v>
      </c>
      <c r="AA123" s="37">
        <f>IF(INT(求节点($J$4:$J$12,$I$4:$I$12,节奏总纲!AF123))&gt;$I$12,$I$12,INT(求节点($J$4:$J$12,$I$4:$I$12,节奏总纲!AF123)))</f>
        <v>8</v>
      </c>
      <c r="AB123" s="37">
        <f>IF(INT(求节点($J$4:$J$12,$I$4:$I$12,节奏总纲!AG123))&gt;$I$12,$I$12,INT(求节点($J$4:$J$12,$I$4:$I$12,节奏总纲!AG123)))</f>
        <v>8</v>
      </c>
      <c r="AC123" s="37">
        <f>IF(INT(求节点($J$4:$J$12,$I$4:$I$12,节奏总纲!AH123))&gt;$I$12,$I$12,INT(求节点($J$4:$J$12,$I$4:$I$12,节奏总纲!AH123)))</f>
        <v>9</v>
      </c>
      <c r="AD123" s="57">
        <f>('[2]功能-行军令'!F$7+'[2]功能-行军令'!F$14+24*60/'[2]功能-行军令'!$F$18)*'[2]功能-行军令'!$AJ$8/$J$30</f>
        <v>9.2000000000000011</v>
      </c>
      <c r="AE123" s="57">
        <f>('[2]功能-行军令'!G$7+'[2]功能-行军令'!G$14+24*60/'[2]功能-行军令'!$F$18)*'[2]功能-行军令'!$AJ$8/$J$30</f>
        <v>13.4</v>
      </c>
      <c r="AF123" s="57">
        <f>('[2]功能-行军令'!H$7+'[2]功能-行军令'!H$14+24*60/'[2]功能-行军令'!$F$18)*'[2]功能-行军令'!$AJ$8/$J$30</f>
        <v>18.2</v>
      </c>
      <c r="AG123" s="57">
        <f>('[2]功能-行军令'!I$7+'[2]功能-行军令'!I$14+24*60/'[2]功能-行军令'!$F$18)*'[2]功能-行军令'!$AJ$8/$J$30</f>
        <v>20.6</v>
      </c>
      <c r="AH123" s="57">
        <f>('[2]功能-行军令'!J$7+'[2]功能-行军令'!J$14+24*60/'[2]功能-行军令'!$F$18)*'[2]功能-行军令'!$AJ$8/$J$30</f>
        <v>20.6</v>
      </c>
      <c r="AL123" s="39">
        <v>120</v>
      </c>
      <c r="AM123" s="28">
        <f t="shared" ca="1" si="76"/>
        <v>5.5016341755230789</v>
      </c>
      <c r="AN123" s="28">
        <f t="shared" ca="1" si="76"/>
        <v>8.3346671689123948</v>
      </c>
      <c r="AO123" s="28">
        <f t="shared" ca="1" si="76"/>
        <v>13.836301344435475</v>
      </c>
      <c r="AP123" s="28">
        <f t="shared" ca="1" si="76"/>
        <v>27.484405069615395</v>
      </c>
      <c r="AQ123" s="28">
        <f t="shared" ca="1" si="76"/>
        <v>54.956927235230786</v>
      </c>
      <c r="AR123" s="28">
        <f t="shared" ca="1" si="76"/>
        <v>109.91385447046157</v>
      </c>
      <c r="AS123" s="28">
        <f t="shared" ca="1" si="76"/>
        <v>219.82770894092315</v>
      </c>
      <c r="AT123" s="28">
        <f t="shared" ca="1" si="76"/>
        <v>14.580493380444446</v>
      </c>
      <c r="AU123" s="28">
        <f t="shared" ca="1" si="76"/>
        <v>0.95063231999999986</v>
      </c>
      <c r="AV123" s="28">
        <f t="shared" ca="1" si="76"/>
        <v>0</v>
      </c>
      <c r="AW123" s="28"/>
      <c r="AX123" s="28">
        <f t="shared" ca="1" si="48"/>
        <v>455.38662410554628</v>
      </c>
      <c r="AY123" s="28"/>
      <c r="BA123" s="28"/>
      <c r="BB123" s="28"/>
      <c r="BC123" s="28"/>
      <c r="BD123" s="39">
        <v>120</v>
      </c>
      <c r="BE123" s="39">
        <f t="shared" ca="1" si="71"/>
        <v>4.8145919388616187</v>
      </c>
      <c r="BF123" s="39">
        <f t="shared" ca="1" si="71"/>
        <v>7.2218879082924277</v>
      </c>
      <c r="BG123" s="39">
        <f t="shared" ca="1" si="71"/>
        <v>12.036479847154048</v>
      </c>
      <c r="BH123" s="39">
        <f t="shared" ca="1" si="71"/>
        <v>24.072959694308096</v>
      </c>
      <c r="BI123" s="39">
        <f t="shared" ca="1" si="71"/>
        <v>48.145919388616193</v>
      </c>
      <c r="BJ123" s="39">
        <f t="shared" ca="1" si="71"/>
        <v>96.291838777232385</v>
      </c>
      <c r="BK123" s="39">
        <f t="shared" ca="1" si="71"/>
        <v>192.58367755446477</v>
      </c>
      <c r="BL123" s="39">
        <f t="shared" ca="1" si="71"/>
        <v>0</v>
      </c>
      <c r="BM123" s="39">
        <f t="shared" ca="1" si="71"/>
        <v>0</v>
      </c>
      <c r="BN123" s="39">
        <f t="shared" ca="1" si="71"/>
        <v>0</v>
      </c>
      <c r="BO123" s="39">
        <f t="shared" ca="1" si="72"/>
        <v>0.49884461740590408</v>
      </c>
      <c r="BP123" s="39">
        <f t="shared" ca="1" si="72"/>
        <v>0.74826692610885626</v>
      </c>
      <c r="BQ123" s="39">
        <f t="shared" ca="1" si="72"/>
        <v>1.2471115435147604</v>
      </c>
      <c r="BR123" s="39">
        <f t="shared" ca="1" si="72"/>
        <v>2.4942230870295208</v>
      </c>
      <c r="BS123" s="39">
        <f t="shared" ca="1" si="72"/>
        <v>4.9884461740590416</v>
      </c>
      <c r="BT123" s="39">
        <f t="shared" ca="1" si="72"/>
        <v>9.9768923481180831</v>
      </c>
      <c r="BU123" s="39">
        <f t="shared" ca="1" si="72"/>
        <v>19.953784696236166</v>
      </c>
      <c r="BV123" s="39">
        <f t="shared" ca="1" si="72"/>
        <v>0</v>
      </c>
      <c r="BW123" s="39">
        <f t="shared" ca="1" si="72"/>
        <v>0</v>
      </c>
      <c r="BX123" s="39">
        <f t="shared" ca="1" si="72"/>
        <v>0</v>
      </c>
      <c r="BY123" s="39">
        <f t="shared" ca="1" si="73"/>
        <v>0.13524622222222224</v>
      </c>
      <c r="BZ123" s="39">
        <f t="shared" ca="1" si="73"/>
        <v>0.27049244444444448</v>
      </c>
      <c r="CA123" s="39">
        <f t="shared" ca="1" si="73"/>
        <v>0.40573866666666664</v>
      </c>
      <c r="CB123" s="39">
        <f t="shared" ca="1" si="73"/>
        <v>0.67623111111111112</v>
      </c>
      <c r="CC123" s="39">
        <f t="shared" ca="1" si="73"/>
        <v>1.3524622222222222</v>
      </c>
      <c r="CD123" s="39">
        <f t="shared" ca="1" si="73"/>
        <v>2.7049244444444445</v>
      </c>
      <c r="CE123" s="39">
        <f t="shared" ca="1" si="73"/>
        <v>5.4098488888888889</v>
      </c>
      <c r="CF123" s="39">
        <f t="shared" ca="1" si="73"/>
        <v>10.819697777777778</v>
      </c>
      <c r="CG123" s="39">
        <f t="shared" ca="1" si="73"/>
        <v>0</v>
      </c>
      <c r="CH123" s="39">
        <f t="shared" ca="1" si="73"/>
        <v>0</v>
      </c>
      <c r="CI123" s="39">
        <f t="shared" ca="1" si="74"/>
        <v>4.1068493033333341E-2</v>
      </c>
      <c r="CJ123" s="39">
        <f t="shared" ca="1" si="74"/>
        <v>8.2136986066666681E-2</v>
      </c>
      <c r="CK123" s="39">
        <f t="shared" ca="1" si="74"/>
        <v>0.12320547910000003</v>
      </c>
      <c r="CL123" s="39">
        <f t="shared" ca="1" si="74"/>
        <v>0.20534246516666674</v>
      </c>
      <c r="CM123" s="39">
        <f t="shared" ca="1" si="74"/>
        <v>0.41068493033333348</v>
      </c>
      <c r="CN123" s="39">
        <f t="shared" ca="1" si="74"/>
        <v>0.82136986066666695</v>
      </c>
      <c r="CO123" s="39">
        <f t="shared" ca="1" si="74"/>
        <v>1.6427397213333339</v>
      </c>
      <c r="CP123" s="39">
        <f t="shared" ca="1" si="74"/>
        <v>3.2854794426666678</v>
      </c>
      <c r="CQ123" s="39">
        <f t="shared" ca="1" si="74"/>
        <v>0</v>
      </c>
      <c r="CR123" s="39">
        <f t="shared" ca="1" si="74"/>
        <v>0</v>
      </c>
      <c r="CS123" s="39">
        <f t="shared" ca="1" si="75"/>
        <v>1.1882903999999998E-2</v>
      </c>
      <c r="CT123" s="39">
        <f t="shared" ca="1" si="75"/>
        <v>1.1882903999999998E-2</v>
      </c>
      <c r="CU123" s="39">
        <f t="shared" ca="1" si="75"/>
        <v>2.3765807999999996E-2</v>
      </c>
      <c r="CV123" s="39">
        <f t="shared" ca="1" si="75"/>
        <v>3.5648711999999992E-2</v>
      </c>
      <c r="CW123" s="39">
        <f t="shared" ca="1" si="75"/>
        <v>5.9414519999999992E-2</v>
      </c>
      <c r="CX123" s="39">
        <f t="shared" ca="1" si="75"/>
        <v>0.11882903999999998</v>
      </c>
      <c r="CY123" s="39">
        <f t="shared" ca="1" si="75"/>
        <v>0.23765807999999997</v>
      </c>
      <c r="CZ123" s="39">
        <f t="shared" ca="1" si="75"/>
        <v>0.47531615999999993</v>
      </c>
      <c r="DA123" s="39">
        <f t="shared" ca="1" si="75"/>
        <v>0.95063231999999986</v>
      </c>
      <c r="DB123" s="39">
        <f t="shared" ca="1" si="75"/>
        <v>0</v>
      </c>
    </row>
    <row r="124" spans="19:106" x14ac:dyDescent="0.15">
      <c r="S124" s="39">
        <v>121</v>
      </c>
      <c r="T124" s="40">
        <f>引用信息!W143</f>
        <v>312.49275742143232</v>
      </c>
      <c r="U124" s="40">
        <f>引用信息!X143</f>
        <v>22.229453778567756</v>
      </c>
      <c r="V124" s="40">
        <f>引用信息!Y143</f>
        <v>8.8746666666666698</v>
      </c>
      <c r="W124" s="40">
        <f>引用信息!Z143</f>
        <v>2.3808928000000011</v>
      </c>
      <c r="X124" s="40">
        <f>引用信息!AA143</f>
        <v>0.68889600000000006</v>
      </c>
      <c r="Y124" s="37">
        <f>IF(INT(求节点($J$4:$J$12,$I$4:$I$12,节奏总纲!AD124))&gt;$I$12,$I$12,INT(求节点($J$4:$J$12,$I$4:$I$12,节奏总纲!AD124)))</f>
        <v>7</v>
      </c>
      <c r="Z124" s="37">
        <f>IF(INT(求节点($J$4:$J$12,$I$4:$I$12,节奏总纲!AE124))&gt;$I$12,$I$12,INT(求节点($J$4:$J$12,$I$4:$I$12,节奏总纲!AE124)))</f>
        <v>7</v>
      </c>
      <c r="AA124" s="37">
        <f>IF(INT(求节点($J$4:$J$12,$I$4:$I$12,节奏总纲!AF124))&gt;$I$12,$I$12,INT(求节点($J$4:$J$12,$I$4:$I$12,节奏总纲!AF124)))</f>
        <v>8</v>
      </c>
      <c r="AB124" s="37">
        <f>IF(INT(求节点($J$4:$J$12,$I$4:$I$12,节奏总纲!AG124))&gt;$I$12,$I$12,INT(求节点($J$4:$J$12,$I$4:$I$12,节奏总纲!AG124)))</f>
        <v>8</v>
      </c>
      <c r="AC124" s="37">
        <f>IF(INT(求节点($J$4:$J$12,$I$4:$I$12,节奏总纲!AH124))&gt;$I$12,$I$12,INT(求节点($J$4:$J$12,$I$4:$I$12,节奏总纲!AH124)))</f>
        <v>9</v>
      </c>
      <c r="AD124" s="57">
        <f>('[2]功能-行军令'!F$7+'[2]功能-行军令'!F$14+24*60/'[2]功能-行军令'!$F$18)*'[2]功能-行军令'!$AJ$8/$J$30</f>
        <v>9.2000000000000011</v>
      </c>
      <c r="AE124" s="57">
        <f>('[2]功能-行军令'!G$7+'[2]功能-行军令'!G$14+24*60/'[2]功能-行军令'!$F$18)*'[2]功能-行军令'!$AJ$8/$J$30</f>
        <v>13.4</v>
      </c>
      <c r="AF124" s="57">
        <f>('[2]功能-行军令'!H$7+'[2]功能-行军令'!H$14+24*60/'[2]功能-行军令'!$F$18)*'[2]功能-行军令'!$AJ$8/$J$30</f>
        <v>18.2</v>
      </c>
      <c r="AG124" s="57">
        <f>('[2]功能-行军令'!I$7+'[2]功能-行军令'!I$14+24*60/'[2]功能-行军令'!$F$18)*'[2]功能-行军令'!$AJ$8/$J$30</f>
        <v>20.6</v>
      </c>
      <c r="AH124" s="57">
        <f>('[2]功能-行军令'!J$7+'[2]功能-行军令'!J$14+24*60/'[2]功能-行军令'!$F$18)*'[2]功能-行军令'!$AJ$8/$J$30</f>
        <v>20.6</v>
      </c>
      <c r="AL124" s="39">
        <v>121</v>
      </c>
      <c r="AM124" s="28">
        <f t="shared" ca="1" si="76"/>
        <v>5.4753105670277531</v>
      </c>
      <c r="AN124" s="28">
        <f t="shared" ca="1" si="76"/>
        <v>8.2947883786305194</v>
      </c>
      <c r="AO124" s="28">
        <f t="shared" ca="1" si="76"/>
        <v>13.770098945658274</v>
      </c>
      <c r="AP124" s="28">
        <f t="shared" ca="1" si="76"/>
        <v>27.352900739138772</v>
      </c>
      <c r="AQ124" s="28">
        <f t="shared" ca="1" si="76"/>
        <v>54.693975430277547</v>
      </c>
      <c r="AR124" s="28">
        <f t="shared" ca="1" si="76"/>
        <v>109.38795086055509</v>
      </c>
      <c r="AS124" s="28">
        <f t="shared" ca="1" si="76"/>
        <v>218.77590172111019</v>
      </c>
      <c r="AT124" s="28">
        <f t="shared" ca="1" si="76"/>
        <v>14.51073025422223</v>
      </c>
      <c r="AU124" s="28">
        <f t="shared" ca="1" si="76"/>
        <v>0.94608384000000012</v>
      </c>
      <c r="AV124" s="28">
        <f t="shared" ca="1" si="76"/>
        <v>0</v>
      </c>
      <c r="AW124" s="28"/>
      <c r="AX124" s="28">
        <f t="shared" ca="1" si="48"/>
        <v>453.20774073662039</v>
      </c>
      <c r="AY124" s="28"/>
      <c r="BA124" s="28"/>
      <c r="BB124" s="28"/>
      <c r="BC124" s="28"/>
      <c r="BD124" s="39">
        <v>121</v>
      </c>
      <c r="BE124" s="39">
        <f t="shared" ref="BE124:BN133" ca="1" si="77">IF(OFFSET($X$3,$S124,BE$1)&lt;BE$3,0,
OFFSET($S$3,$S124,BE$1)
*IFERROR(INDEX($K$33:$K$42,OFFSET($X$3,$S124,BE$1)-BE$3+1),0)
*OFFSET($AC$3,$S124,BE$1)
/(INDEX($D$4:$D$13,BE$3)
*INDEX($E$4:$E$13,BE$3)))</f>
        <v>4.7915556137952962</v>
      </c>
      <c r="BF124" s="39">
        <f t="shared" ca="1" si="77"/>
        <v>7.1873334206929442</v>
      </c>
      <c r="BG124" s="39">
        <f t="shared" ca="1" si="77"/>
        <v>11.97888903448824</v>
      </c>
      <c r="BH124" s="39">
        <f t="shared" ca="1" si="77"/>
        <v>23.957778068976481</v>
      </c>
      <c r="BI124" s="39">
        <f t="shared" ca="1" si="77"/>
        <v>47.915556137952962</v>
      </c>
      <c r="BJ124" s="39">
        <f t="shared" ca="1" si="77"/>
        <v>95.831112275905923</v>
      </c>
      <c r="BK124" s="39">
        <f t="shared" ca="1" si="77"/>
        <v>191.66222455181185</v>
      </c>
      <c r="BL124" s="39">
        <f t="shared" ca="1" si="77"/>
        <v>0</v>
      </c>
      <c r="BM124" s="39">
        <f t="shared" ca="1" si="77"/>
        <v>0</v>
      </c>
      <c r="BN124" s="39">
        <f t="shared" ca="1" si="77"/>
        <v>0</v>
      </c>
      <c r="BO124" s="39">
        <f t="shared" ref="BO124:BX133" ca="1" si="78">IF(OFFSET($X$3,$S124,BO$1)&lt;BO$3,0,
OFFSET($S$3,$S124,BO$1)
*IFERROR(INDEX($K$33:$K$42,OFFSET($X$3,$S124,BO$1)-BO$3+1),0)
*OFFSET($AC$3,$S124,BO$1)
/(INDEX($D$4:$D$13,BO$3)
*INDEX($E$4:$E$13,BO$3)))</f>
        <v>0.4964578010546799</v>
      </c>
      <c r="BP124" s="39">
        <f t="shared" ca="1" si="78"/>
        <v>0.74468670158201977</v>
      </c>
      <c r="BQ124" s="39">
        <f t="shared" ca="1" si="78"/>
        <v>1.2411445026366998</v>
      </c>
      <c r="BR124" s="39">
        <f t="shared" ca="1" si="78"/>
        <v>2.4822890052733997</v>
      </c>
      <c r="BS124" s="39">
        <f t="shared" ca="1" si="78"/>
        <v>4.9645780105467994</v>
      </c>
      <c r="BT124" s="39">
        <f t="shared" ca="1" si="78"/>
        <v>9.9291560210935987</v>
      </c>
      <c r="BU124" s="39">
        <f t="shared" ca="1" si="78"/>
        <v>19.858312042187197</v>
      </c>
      <c r="BV124" s="39">
        <f t="shared" ca="1" si="78"/>
        <v>0</v>
      </c>
      <c r="BW124" s="39">
        <f t="shared" ca="1" si="78"/>
        <v>0</v>
      </c>
      <c r="BX124" s="39">
        <f t="shared" ca="1" si="78"/>
        <v>0</v>
      </c>
      <c r="BY124" s="39">
        <f t="shared" ref="BY124:CH133" ca="1" si="79">IF(OFFSET($X$3,$S124,BY$1)&lt;BY$3,0,
OFFSET($S$3,$S124,BY$1)
*IFERROR(INDEX($K$33:$K$42,OFFSET($X$3,$S124,BY$1)-BY$3+1),0)
*OFFSET($AC$3,$S124,BY$1)
/(INDEX($D$4:$D$13,BY$3)
*INDEX($E$4:$E$13,BY$3)))</f>
        <v>0.13459911111111114</v>
      </c>
      <c r="BZ124" s="39">
        <f t="shared" ca="1" si="79"/>
        <v>0.26919822222222228</v>
      </c>
      <c r="CA124" s="39">
        <f t="shared" ca="1" si="79"/>
        <v>0.4037973333333334</v>
      </c>
      <c r="CB124" s="39">
        <f t="shared" ca="1" si="79"/>
        <v>0.6729955555555559</v>
      </c>
      <c r="CC124" s="39">
        <f t="shared" ca="1" si="79"/>
        <v>1.3459911111111118</v>
      </c>
      <c r="CD124" s="39">
        <f t="shared" ca="1" si="79"/>
        <v>2.6919822222222236</v>
      </c>
      <c r="CE124" s="39">
        <f t="shared" ca="1" si="79"/>
        <v>5.3839644444444472</v>
      </c>
      <c r="CF124" s="39">
        <f t="shared" ca="1" si="79"/>
        <v>10.767928888888894</v>
      </c>
      <c r="CG124" s="39">
        <f t="shared" ca="1" si="79"/>
        <v>0</v>
      </c>
      <c r="CH124" s="39">
        <f t="shared" ca="1" si="79"/>
        <v>0</v>
      </c>
      <c r="CI124" s="39">
        <f t="shared" ref="CI124:CR133" ca="1" si="80">IF(OFFSET($X$3,$S124,CI$1)&lt;CI$3,0,
OFFSET($S$3,$S124,CI$1)
*IFERROR(INDEX($K$33:$K$42,OFFSET($X$3,$S124,CI$1)-CI$3+1),0)
*OFFSET($AC$3,$S124,CI$1)
/(INDEX($D$4:$D$13,CI$3)
*INDEX($E$4:$E$13,CI$3)))</f>
        <v>4.0871993066666688E-2</v>
      </c>
      <c r="CJ124" s="39">
        <f t="shared" ca="1" si="80"/>
        <v>8.1743986133333377E-2</v>
      </c>
      <c r="CK124" s="39">
        <f t="shared" ca="1" si="80"/>
        <v>0.12261597920000007</v>
      </c>
      <c r="CL124" s="39">
        <f t="shared" ca="1" si="80"/>
        <v>0.20435996533333345</v>
      </c>
      <c r="CM124" s="39">
        <f t="shared" ca="1" si="80"/>
        <v>0.4087199306666669</v>
      </c>
      <c r="CN124" s="39">
        <f t="shared" ca="1" si="80"/>
        <v>0.81743986133333379</v>
      </c>
      <c r="CO124" s="39">
        <f t="shared" ca="1" si="80"/>
        <v>1.6348797226666676</v>
      </c>
      <c r="CP124" s="39">
        <f t="shared" ca="1" si="80"/>
        <v>3.2697594453333352</v>
      </c>
      <c r="CQ124" s="39">
        <f t="shared" ca="1" si="80"/>
        <v>0</v>
      </c>
      <c r="CR124" s="39">
        <f t="shared" ca="1" si="80"/>
        <v>0</v>
      </c>
      <c r="CS124" s="39">
        <f t="shared" ref="CS124:DB133" ca="1" si="81">IF(OFFSET($X$3,$S124,CS$1)&lt;CS$3,0,
OFFSET($S$3,$S124,CS$1)
*IFERROR(INDEX($K$33:$K$42,OFFSET($X$3,$S124,CS$1)-CS$3+1),0)
*OFFSET($AC$3,$S124,CS$1)
/(INDEX($D$4:$D$13,CS$3)
*INDEX($E$4:$E$13,CS$3)))</f>
        <v>1.1826048E-2</v>
      </c>
      <c r="CT124" s="39">
        <f t="shared" ca="1" si="81"/>
        <v>1.1826048E-2</v>
      </c>
      <c r="CU124" s="39">
        <f t="shared" ca="1" si="81"/>
        <v>2.3652096000000001E-2</v>
      </c>
      <c r="CV124" s="39">
        <f t="shared" ca="1" si="81"/>
        <v>3.547814400000001E-2</v>
      </c>
      <c r="CW124" s="39">
        <f t="shared" ca="1" si="81"/>
        <v>5.9130240000000008E-2</v>
      </c>
      <c r="CX124" s="39">
        <f t="shared" ca="1" si="81"/>
        <v>0.11826048000000002</v>
      </c>
      <c r="CY124" s="39">
        <f t="shared" ca="1" si="81"/>
        <v>0.23652096000000003</v>
      </c>
      <c r="CZ124" s="39">
        <f t="shared" ca="1" si="81"/>
        <v>0.47304192000000006</v>
      </c>
      <c r="DA124" s="39">
        <f t="shared" ca="1" si="81"/>
        <v>0.94608384000000012</v>
      </c>
      <c r="DB124" s="39">
        <f t="shared" ca="1" si="81"/>
        <v>0</v>
      </c>
    </row>
    <row r="125" spans="19:106" x14ac:dyDescent="0.15">
      <c r="S125" s="39">
        <v>122</v>
      </c>
      <c r="T125" s="40">
        <f>引用信息!W144</f>
        <v>310.99038839536775</v>
      </c>
      <c r="U125" s="40">
        <f>引用信息!X144</f>
        <v>22.122581404632331</v>
      </c>
      <c r="V125" s="40">
        <f>引用信息!Y144</f>
        <v>8.8320000000000025</v>
      </c>
      <c r="W125" s="40">
        <f>引用信息!Z144</f>
        <v>2.3694462000000009</v>
      </c>
      <c r="X125" s="40">
        <f>引用信息!AA144</f>
        <v>0.68558399999999997</v>
      </c>
      <c r="Y125" s="37">
        <f>IF(INT(求节点($J$4:$J$12,$I$4:$I$12,节奏总纲!AD125))&gt;$I$12,$I$12,INT(求节点($J$4:$J$12,$I$4:$I$12,节奏总纲!AD125)))</f>
        <v>7</v>
      </c>
      <c r="Z125" s="37">
        <f>IF(INT(求节点($J$4:$J$12,$I$4:$I$12,节奏总纲!AE125))&gt;$I$12,$I$12,INT(求节点($J$4:$J$12,$I$4:$I$12,节奏总纲!AE125)))</f>
        <v>7</v>
      </c>
      <c r="AA125" s="37">
        <f>IF(INT(求节点($J$4:$J$12,$I$4:$I$12,节奏总纲!AF125))&gt;$I$12,$I$12,INT(求节点($J$4:$J$12,$I$4:$I$12,节奏总纲!AF125)))</f>
        <v>8</v>
      </c>
      <c r="AB125" s="37">
        <f>IF(INT(求节点($J$4:$J$12,$I$4:$I$12,节奏总纲!AG125))&gt;$I$12,$I$12,INT(求节点($J$4:$J$12,$I$4:$I$12,节奏总纲!AG125)))</f>
        <v>8</v>
      </c>
      <c r="AC125" s="37">
        <f>IF(INT(求节点($J$4:$J$12,$I$4:$I$12,节奏总纲!AH125))&gt;$I$12,$I$12,INT(求节点($J$4:$J$12,$I$4:$I$12,节奏总纲!AH125)))</f>
        <v>9</v>
      </c>
      <c r="AD125" s="57">
        <f>('[2]功能-行军令'!F$7+'[2]功能-行军令'!F$14+24*60/'[2]功能-行军令'!$F$18)*'[2]功能-行军令'!$AJ$8/$J$30</f>
        <v>9.2000000000000011</v>
      </c>
      <c r="AE125" s="57">
        <f>('[2]功能-行军令'!G$7+'[2]功能-行军令'!G$14+24*60/'[2]功能-行军令'!$F$18)*'[2]功能-行军令'!$AJ$8/$J$30</f>
        <v>13.4</v>
      </c>
      <c r="AF125" s="57">
        <f>('[2]功能-行军令'!H$7+'[2]功能-行军令'!H$14+24*60/'[2]功能-行军令'!$F$18)*'[2]功能-行军令'!$AJ$8/$J$30</f>
        <v>18.2</v>
      </c>
      <c r="AG125" s="57">
        <f>('[2]功能-行军令'!I$7+'[2]功能-行军令'!I$14+24*60/'[2]功能-行军令'!$F$18)*'[2]功能-行军令'!$AJ$8/$J$30</f>
        <v>20.6</v>
      </c>
      <c r="AH125" s="57">
        <f>('[2]功能-行军令'!J$7+'[2]功能-行军令'!J$14+24*60/'[2]功能-行军令'!$F$18)*'[2]功能-行军令'!$AJ$8/$J$30</f>
        <v>20.6</v>
      </c>
      <c r="AL125" s="39">
        <v>122</v>
      </c>
      <c r="AM125" s="28">
        <f t="shared" ca="1" si="76"/>
        <v>5.4489869585324282</v>
      </c>
      <c r="AN125" s="28">
        <f t="shared" ca="1" si="76"/>
        <v>8.2549095883486423</v>
      </c>
      <c r="AO125" s="28">
        <f t="shared" ca="1" si="76"/>
        <v>13.703896546881072</v>
      </c>
      <c r="AP125" s="28">
        <f t="shared" ca="1" si="76"/>
        <v>27.221396408662144</v>
      </c>
      <c r="AQ125" s="28">
        <f t="shared" ca="1" si="76"/>
        <v>54.431023625324286</v>
      </c>
      <c r="AR125" s="28">
        <f t="shared" ca="1" si="76"/>
        <v>108.86204725064857</v>
      </c>
      <c r="AS125" s="28">
        <f t="shared" ca="1" si="76"/>
        <v>217.72409450129715</v>
      </c>
      <c r="AT125" s="28">
        <f t="shared" ca="1" si="76"/>
        <v>14.440967128000006</v>
      </c>
      <c r="AU125" s="28">
        <f t="shared" ca="1" si="76"/>
        <v>0.94153536000000015</v>
      </c>
      <c r="AV125" s="28">
        <f t="shared" ca="1" si="76"/>
        <v>0</v>
      </c>
      <c r="AW125" s="28"/>
      <c r="AX125" s="28">
        <f t="shared" ca="1" si="48"/>
        <v>451.02885736769429</v>
      </c>
      <c r="AY125" s="28"/>
      <c r="BA125" s="28"/>
      <c r="BB125" s="28"/>
      <c r="BC125" s="28"/>
      <c r="BD125" s="39">
        <v>122</v>
      </c>
      <c r="BE125" s="39">
        <f t="shared" ca="1" si="77"/>
        <v>4.7685192887289727</v>
      </c>
      <c r="BF125" s="39">
        <f t="shared" ca="1" si="77"/>
        <v>7.152778933093459</v>
      </c>
      <c r="BG125" s="39">
        <f t="shared" ca="1" si="77"/>
        <v>11.921298221822433</v>
      </c>
      <c r="BH125" s="39">
        <f t="shared" ca="1" si="77"/>
        <v>23.842596443644865</v>
      </c>
      <c r="BI125" s="39">
        <f t="shared" ca="1" si="77"/>
        <v>47.68519288728973</v>
      </c>
      <c r="BJ125" s="39">
        <f t="shared" ca="1" si="77"/>
        <v>95.370385774579461</v>
      </c>
      <c r="BK125" s="39">
        <f t="shared" ca="1" si="77"/>
        <v>190.74077154915892</v>
      </c>
      <c r="BL125" s="39">
        <f t="shared" ca="1" si="77"/>
        <v>0</v>
      </c>
      <c r="BM125" s="39">
        <f t="shared" ca="1" si="77"/>
        <v>0</v>
      </c>
      <c r="BN125" s="39">
        <f t="shared" ca="1" si="77"/>
        <v>0</v>
      </c>
      <c r="BO125" s="39">
        <f t="shared" ca="1" si="78"/>
        <v>0.49407098470345545</v>
      </c>
      <c r="BP125" s="39">
        <f t="shared" ca="1" si="78"/>
        <v>0.74110647705518318</v>
      </c>
      <c r="BQ125" s="39">
        <f t="shared" ca="1" si="78"/>
        <v>1.2351774617586386</v>
      </c>
      <c r="BR125" s="39">
        <f t="shared" ca="1" si="78"/>
        <v>2.4703549235172773</v>
      </c>
      <c r="BS125" s="39">
        <f t="shared" ca="1" si="78"/>
        <v>4.9407098470345545</v>
      </c>
      <c r="BT125" s="39">
        <f t="shared" ca="1" si="78"/>
        <v>9.881419694069109</v>
      </c>
      <c r="BU125" s="39">
        <f t="shared" ca="1" si="78"/>
        <v>19.762839388138218</v>
      </c>
      <c r="BV125" s="39">
        <f t="shared" ca="1" si="78"/>
        <v>0</v>
      </c>
      <c r="BW125" s="39">
        <f t="shared" ca="1" si="78"/>
        <v>0</v>
      </c>
      <c r="BX125" s="39">
        <f t="shared" ca="1" si="78"/>
        <v>0</v>
      </c>
      <c r="BY125" s="39">
        <f t="shared" ca="1" si="79"/>
        <v>0.13395200000000004</v>
      </c>
      <c r="BZ125" s="39">
        <f t="shared" ca="1" si="79"/>
        <v>0.26790400000000009</v>
      </c>
      <c r="CA125" s="39">
        <f t="shared" ca="1" si="79"/>
        <v>0.40185600000000016</v>
      </c>
      <c r="CB125" s="39">
        <f t="shared" ca="1" si="79"/>
        <v>0.66976000000000024</v>
      </c>
      <c r="CC125" s="39">
        <f t="shared" ca="1" si="79"/>
        <v>1.3395200000000005</v>
      </c>
      <c r="CD125" s="39">
        <f t="shared" ca="1" si="79"/>
        <v>2.679040000000001</v>
      </c>
      <c r="CE125" s="39">
        <f t="shared" ca="1" si="79"/>
        <v>5.358080000000002</v>
      </c>
      <c r="CF125" s="39">
        <f t="shared" ca="1" si="79"/>
        <v>10.716160000000004</v>
      </c>
      <c r="CG125" s="39">
        <f t="shared" ca="1" si="79"/>
        <v>0</v>
      </c>
      <c r="CH125" s="39">
        <f t="shared" ca="1" si="79"/>
        <v>0</v>
      </c>
      <c r="CI125" s="39">
        <f t="shared" ca="1" si="80"/>
        <v>4.0675493100000022E-2</v>
      </c>
      <c r="CJ125" s="39">
        <f t="shared" ca="1" si="80"/>
        <v>8.1350986200000044E-2</v>
      </c>
      <c r="CK125" s="39">
        <f t="shared" ca="1" si="80"/>
        <v>0.12202647930000005</v>
      </c>
      <c r="CL125" s="39">
        <f t="shared" ca="1" si="80"/>
        <v>0.2033774655000001</v>
      </c>
      <c r="CM125" s="39">
        <f t="shared" ca="1" si="80"/>
        <v>0.40675493100000021</v>
      </c>
      <c r="CN125" s="39">
        <f t="shared" ca="1" si="80"/>
        <v>0.81350986200000042</v>
      </c>
      <c r="CO125" s="39">
        <f t="shared" ca="1" si="80"/>
        <v>1.6270197240000008</v>
      </c>
      <c r="CP125" s="39">
        <f t="shared" ca="1" si="80"/>
        <v>3.2540394480000017</v>
      </c>
      <c r="CQ125" s="39">
        <f t="shared" ca="1" si="80"/>
        <v>0</v>
      </c>
      <c r="CR125" s="39">
        <f t="shared" ca="1" si="80"/>
        <v>0</v>
      </c>
      <c r="CS125" s="39">
        <f t="shared" ca="1" si="81"/>
        <v>1.1769192E-2</v>
      </c>
      <c r="CT125" s="39">
        <f t="shared" ca="1" si="81"/>
        <v>1.1769192E-2</v>
      </c>
      <c r="CU125" s="39">
        <f t="shared" ca="1" si="81"/>
        <v>2.3538383999999999E-2</v>
      </c>
      <c r="CV125" s="39">
        <f t="shared" ca="1" si="81"/>
        <v>3.5307576E-2</v>
      </c>
      <c r="CW125" s="39">
        <f t="shared" ca="1" si="81"/>
        <v>5.884596000000001E-2</v>
      </c>
      <c r="CX125" s="39">
        <f t="shared" ca="1" si="81"/>
        <v>0.11769192000000002</v>
      </c>
      <c r="CY125" s="39">
        <f t="shared" ca="1" si="81"/>
        <v>0.23538384000000004</v>
      </c>
      <c r="CZ125" s="39">
        <f t="shared" ca="1" si="81"/>
        <v>0.47076768000000008</v>
      </c>
      <c r="DA125" s="39">
        <f t="shared" ca="1" si="81"/>
        <v>0.94153536000000015</v>
      </c>
      <c r="DB125" s="39">
        <f t="shared" ca="1" si="81"/>
        <v>0</v>
      </c>
    </row>
    <row r="126" spans="19:106" x14ac:dyDescent="0.15">
      <c r="S126" s="39">
        <v>123</v>
      </c>
      <c r="T126" s="40">
        <f>引用信息!W145</f>
        <v>309.48801936930306</v>
      </c>
      <c r="U126" s="40">
        <f>引用信息!X145</f>
        <v>22.015709030696904</v>
      </c>
      <c r="V126" s="40">
        <f>引用信息!Y145</f>
        <v>8.7893333333333334</v>
      </c>
      <c r="W126" s="40">
        <f>引用信息!Z145</f>
        <v>2.3579996000000008</v>
      </c>
      <c r="X126" s="40">
        <f>引用信息!AA145</f>
        <v>0.68227199999999988</v>
      </c>
      <c r="Y126" s="37">
        <f>IF(INT(求节点($J$4:$J$12,$I$4:$I$12,节奏总纲!AD126))&gt;$I$12,$I$12,INT(求节点($J$4:$J$12,$I$4:$I$12,节奏总纲!AD126)))</f>
        <v>7</v>
      </c>
      <c r="Z126" s="37">
        <f>IF(INT(求节点($J$4:$J$12,$I$4:$I$12,节奏总纲!AE126))&gt;$I$12,$I$12,INT(求节点($J$4:$J$12,$I$4:$I$12,节奏总纲!AE126)))</f>
        <v>7</v>
      </c>
      <c r="AA126" s="37">
        <f>IF(INT(求节点($J$4:$J$12,$I$4:$I$12,节奏总纲!AF126))&gt;$I$12,$I$12,INT(求节点($J$4:$J$12,$I$4:$I$12,节奏总纲!AF126)))</f>
        <v>8</v>
      </c>
      <c r="AB126" s="37">
        <f>IF(INT(求节点($J$4:$J$12,$I$4:$I$12,节奏总纲!AG126))&gt;$I$12,$I$12,INT(求节点($J$4:$J$12,$I$4:$I$12,节奏总纲!AG126)))</f>
        <v>8</v>
      </c>
      <c r="AC126" s="37">
        <f>IF(INT(求节点($J$4:$J$12,$I$4:$I$12,节奏总纲!AH126))&gt;$I$12,$I$12,INT(求节点($J$4:$J$12,$I$4:$I$12,节奏总纲!AH126)))</f>
        <v>9</v>
      </c>
      <c r="AD126" s="57">
        <f>('[2]功能-行军令'!F$7+'[2]功能-行军令'!F$14+24*60/'[2]功能-行军令'!$F$18)*'[2]功能-行军令'!$AJ$8/$J$30</f>
        <v>9.2000000000000011</v>
      </c>
      <c r="AE126" s="57">
        <f>('[2]功能-行军令'!G$7+'[2]功能-行军令'!G$14+24*60/'[2]功能-行军令'!$F$18)*'[2]功能-行军令'!$AJ$8/$J$30</f>
        <v>13.4</v>
      </c>
      <c r="AF126" s="57">
        <f>('[2]功能-行军令'!H$7+'[2]功能-行军令'!H$14+24*60/'[2]功能-行军令'!$F$18)*'[2]功能-行军令'!$AJ$8/$J$30</f>
        <v>18.2</v>
      </c>
      <c r="AG126" s="57">
        <f>('[2]功能-行军令'!I$7+'[2]功能-行军令'!I$14+24*60/'[2]功能-行军令'!$F$18)*'[2]功能-行军令'!$AJ$8/$J$30</f>
        <v>20.6</v>
      </c>
      <c r="AH126" s="57">
        <f>('[2]功能-行军令'!J$7+'[2]功能-行军令'!J$14+24*60/'[2]功能-行军令'!$F$18)*'[2]功能-行军令'!$AJ$8/$J$30</f>
        <v>20.6</v>
      </c>
      <c r="AL126" s="39">
        <v>123</v>
      </c>
      <c r="AM126" s="28">
        <f t="shared" ca="1" si="76"/>
        <v>5.4226633500371015</v>
      </c>
      <c r="AN126" s="28">
        <f t="shared" ca="1" si="76"/>
        <v>8.2150307980667616</v>
      </c>
      <c r="AO126" s="28">
        <f t="shared" ca="1" si="76"/>
        <v>13.637694148103863</v>
      </c>
      <c r="AP126" s="28">
        <f t="shared" ca="1" si="76"/>
        <v>27.089892078185503</v>
      </c>
      <c r="AQ126" s="28">
        <f t="shared" ca="1" si="76"/>
        <v>54.168071820371004</v>
      </c>
      <c r="AR126" s="28">
        <f t="shared" ca="1" si="76"/>
        <v>108.33614364074201</v>
      </c>
      <c r="AS126" s="28">
        <f t="shared" ca="1" si="76"/>
        <v>216.67228728148402</v>
      </c>
      <c r="AT126" s="28">
        <f t="shared" ca="1" si="76"/>
        <v>14.371204001777777</v>
      </c>
      <c r="AU126" s="28">
        <f t="shared" ca="1" si="76"/>
        <v>0.93698687999999997</v>
      </c>
      <c r="AV126" s="28">
        <f t="shared" ca="1" si="76"/>
        <v>0</v>
      </c>
      <c r="AW126" s="28"/>
      <c r="AX126" s="28">
        <f t="shared" ca="1" si="48"/>
        <v>448.84997399876801</v>
      </c>
      <c r="AY126" s="28"/>
      <c r="BA126" s="28"/>
      <c r="BB126" s="28"/>
      <c r="BC126" s="28"/>
      <c r="BD126" s="39">
        <v>123</v>
      </c>
      <c r="BE126" s="39">
        <f t="shared" ca="1" si="77"/>
        <v>4.7454829636626483</v>
      </c>
      <c r="BF126" s="39">
        <f t="shared" ca="1" si="77"/>
        <v>7.1182244454939712</v>
      </c>
      <c r="BG126" s="39">
        <f t="shared" ca="1" si="77"/>
        <v>11.863707409156619</v>
      </c>
      <c r="BH126" s="39">
        <f t="shared" ca="1" si="77"/>
        <v>23.727414818313239</v>
      </c>
      <c r="BI126" s="39">
        <f t="shared" ca="1" si="77"/>
        <v>47.454829636626478</v>
      </c>
      <c r="BJ126" s="39">
        <f t="shared" ca="1" si="77"/>
        <v>94.909659273252956</v>
      </c>
      <c r="BK126" s="39">
        <f t="shared" ca="1" si="77"/>
        <v>189.81931854650591</v>
      </c>
      <c r="BL126" s="39">
        <f t="shared" ca="1" si="77"/>
        <v>0</v>
      </c>
      <c r="BM126" s="39">
        <f t="shared" ca="1" si="77"/>
        <v>0</v>
      </c>
      <c r="BN126" s="39">
        <f t="shared" ca="1" si="77"/>
        <v>0</v>
      </c>
      <c r="BO126" s="39">
        <f t="shared" ca="1" si="78"/>
        <v>0.49168416835223083</v>
      </c>
      <c r="BP126" s="39">
        <f t="shared" ca="1" si="78"/>
        <v>0.73752625252834625</v>
      </c>
      <c r="BQ126" s="39">
        <f t="shared" ca="1" si="78"/>
        <v>1.2292104208805772</v>
      </c>
      <c r="BR126" s="39">
        <f t="shared" ca="1" si="78"/>
        <v>2.4584208417611544</v>
      </c>
      <c r="BS126" s="39">
        <f t="shared" ca="1" si="78"/>
        <v>4.9168416835223088</v>
      </c>
      <c r="BT126" s="39">
        <f t="shared" ca="1" si="78"/>
        <v>9.8336833670446175</v>
      </c>
      <c r="BU126" s="39">
        <f t="shared" ca="1" si="78"/>
        <v>19.667366734089235</v>
      </c>
      <c r="BV126" s="39">
        <f t="shared" ca="1" si="78"/>
        <v>0</v>
      </c>
      <c r="BW126" s="39">
        <f t="shared" ca="1" si="78"/>
        <v>0</v>
      </c>
      <c r="BX126" s="39">
        <f t="shared" ca="1" si="78"/>
        <v>0</v>
      </c>
      <c r="BY126" s="39">
        <f t="shared" ca="1" si="79"/>
        <v>0.13330488888888889</v>
      </c>
      <c r="BZ126" s="39">
        <f t="shared" ca="1" si="79"/>
        <v>0.26660977777777778</v>
      </c>
      <c r="CA126" s="39">
        <f t="shared" ca="1" si="79"/>
        <v>0.39991466666666664</v>
      </c>
      <c r="CB126" s="39">
        <f t="shared" ca="1" si="79"/>
        <v>0.66652444444444436</v>
      </c>
      <c r="CC126" s="39">
        <f t="shared" ca="1" si="79"/>
        <v>1.3330488888888887</v>
      </c>
      <c r="CD126" s="39">
        <f t="shared" ca="1" si="79"/>
        <v>2.6660977777777775</v>
      </c>
      <c r="CE126" s="39">
        <f t="shared" ca="1" si="79"/>
        <v>5.3321955555555549</v>
      </c>
      <c r="CF126" s="39">
        <f t="shared" ca="1" si="79"/>
        <v>10.66439111111111</v>
      </c>
      <c r="CG126" s="39">
        <f t="shared" ca="1" si="79"/>
        <v>0</v>
      </c>
      <c r="CH126" s="39">
        <f t="shared" ca="1" si="79"/>
        <v>0</v>
      </c>
      <c r="CI126" s="39">
        <f t="shared" ca="1" si="80"/>
        <v>4.0478993133333356E-2</v>
      </c>
      <c r="CJ126" s="39">
        <f t="shared" ca="1" si="80"/>
        <v>8.0957986266666712E-2</v>
      </c>
      <c r="CK126" s="39">
        <f t="shared" ca="1" si="80"/>
        <v>0.12143697940000003</v>
      </c>
      <c r="CL126" s="39">
        <f t="shared" ca="1" si="80"/>
        <v>0.20239496566666673</v>
      </c>
      <c r="CM126" s="39">
        <f t="shared" ca="1" si="80"/>
        <v>0.40478993133333346</v>
      </c>
      <c r="CN126" s="39">
        <f t="shared" ca="1" si="80"/>
        <v>0.80957986266666693</v>
      </c>
      <c r="CO126" s="39">
        <f t="shared" ca="1" si="80"/>
        <v>1.6191597253333339</v>
      </c>
      <c r="CP126" s="39">
        <f t="shared" ca="1" si="80"/>
        <v>3.2383194506666677</v>
      </c>
      <c r="CQ126" s="39">
        <f t="shared" ca="1" si="80"/>
        <v>0</v>
      </c>
      <c r="CR126" s="39">
        <f t="shared" ca="1" si="80"/>
        <v>0</v>
      </c>
      <c r="CS126" s="39">
        <f t="shared" ca="1" si="81"/>
        <v>1.1712335999999999E-2</v>
      </c>
      <c r="CT126" s="39">
        <f t="shared" ca="1" si="81"/>
        <v>1.1712335999999999E-2</v>
      </c>
      <c r="CU126" s="39">
        <f t="shared" ca="1" si="81"/>
        <v>2.3424671999999997E-2</v>
      </c>
      <c r="CV126" s="39">
        <f t="shared" ca="1" si="81"/>
        <v>3.513700799999999E-2</v>
      </c>
      <c r="CW126" s="39">
        <f t="shared" ca="1" si="81"/>
        <v>5.8561679999999998E-2</v>
      </c>
      <c r="CX126" s="39">
        <f t="shared" ca="1" si="81"/>
        <v>0.11712336</v>
      </c>
      <c r="CY126" s="39">
        <f t="shared" ca="1" si="81"/>
        <v>0.23424671999999999</v>
      </c>
      <c r="CZ126" s="39">
        <f t="shared" ca="1" si="81"/>
        <v>0.46849343999999998</v>
      </c>
      <c r="DA126" s="39">
        <f t="shared" ca="1" si="81"/>
        <v>0.93698687999999997</v>
      </c>
      <c r="DB126" s="39">
        <f t="shared" ca="1" si="81"/>
        <v>0</v>
      </c>
    </row>
    <row r="127" spans="19:106" x14ac:dyDescent="0.15">
      <c r="S127" s="39">
        <v>124</v>
      </c>
      <c r="T127" s="40">
        <f>引用信息!W146</f>
        <v>307.9856503432386</v>
      </c>
      <c r="U127" s="40">
        <f>引用信息!X146</f>
        <v>21.908836656761487</v>
      </c>
      <c r="V127" s="40">
        <f>引用信息!Y146</f>
        <v>8.7466666666666697</v>
      </c>
      <c r="W127" s="40">
        <f>引用信息!Z146</f>
        <v>2.346553000000001</v>
      </c>
      <c r="X127" s="40">
        <f>引用信息!AA146</f>
        <v>0.67896000000000001</v>
      </c>
      <c r="Y127" s="37">
        <f>IF(INT(求节点($J$4:$J$12,$I$4:$I$12,节奏总纲!AD127))&gt;$I$12,$I$12,INT(求节点($J$4:$J$12,$I$4:$I$12,节奏总纲!AD127)))</f>
        <v>7</v>
      </c>
      <c r="Z127" s="37">
        <f>IF(INT(求节点($J$4:$J$12,$I$4:$I$12,节奏总纲!AE127))&gt;$I$12,$I$12,INT(求节点($J$4:$J$12,$I$4:$I$12,节奏总纲!AE127)))</f>
        <v>7</v>
      </c>
      <c r="AA127" s="37">
        <f>IF(INT(求节点($J$4:$J$12,$I$4:$I$12,节奏总纲!AF127))&gt;$I$12,$I$12,INT(求节点($J$4:$J$12,$I$4:$I$12,节奏总纲!AF127)))</f>
        <v>8</v>
      </c>
      <c r="AB127" s="37">
        <f>IF(INT(求节点($J$4:$J$12,$I$4:$I$12,节奏总纲!AG127))&gt;$I$12,$I$12,INT(求节点($J$4:$J$12,$I$4:$I$12,节奏总纲!AG127)))</f>
        <v>8</v>
      </c>
      <c r="AC127" s="37">
        <f>IF(INT(求节点($J$4:$J$12,$I$4:$I$12,节奏总纲!AH127))&gt;$I$12,$I$12,INT(求节点($J$4:$J$12,$I$4:$I$12,节奏总纲!AH127)))</f>
        <v>9</v>
      </c>
      <c r="AD127" s="57">
        <f>('[2]功能-行军令'!F$7+'[2]功能-行军令'!F$14+24*60/'[2]功能-行军令'!$F$18)*'[2]功能-行军令'!$AJ$8/$J$30</f>
        <v>9.2000000000000011</v>
      </c>
      <c r="AE127" s="57">
        <f>('[2]功能-行军令'!G$7+'[2]功能-行军令'!G$14+24*60/'[2]功能-行军令'!$F$18)*'[2]功能-行军令'!$AJ$8/$J$30</f>
        <v>13.4</v>
      </c>
      <c r="AF127" s="57">
        <f>('[2]功能-行军令'!H$7+'[2]功能-行军令'!H$14+24*60/'[2]功能-行军令'!$F$18)*'[2]功能-行军令'!$AJ$8/$J$30</f>
        <v>18.2</v>
      </c>
      <c r="AG127" s="57">
        <f>('[2]功能-行军令'!I$7+'[2]功能-行军令'!I$14+24*60/'[2]功能-行军令'!$F$18)*'[2]功能-行军令'!$AJ$8/$J$30</f>
        <v>20.6</v>
      </c>
      <c r="AH127" s="57">
        <f>('[2]功能-行军令'!J$7+'[2]功能-行军令'!J$14+24*60/'[2]功能-行军令'!$F$18)*'[2]功能-行军令'!$AJ$8/$J$30</f>
        <v>20.6</v>
      </c>
      <c r="AL127" s="39">
        <v>124</v>
      </c>
      <c r="AM127" s="28">
        <f t="shared" ca="1" si="76"/>
        <v>5.3963397415417775</v>
      </c>
      <c r="AN127" s="28">
        <f t="shared" ca="1" si="76"/>
        <v>8.175152007784888</v>
      </c>
      <c r="AO127" s="28">
        <f t="shared" ca="1" si="76"/>
        <v>13.571491749326665</v>
      </c>
      <c r="AP127" s="28">
        <f t="shared" ca="1" si="76"/>
        <v>26.958387747708887</v>
      </c>
      <c r="AQ127" s="28">
        <f t="shared" ca="1" si="76"/>
        <v>53.905120015417772</v>
      </c>
      <c r="AR127" s="28">
        <f t="shared" ca="1" si="76"/>
        <v>107.81024003083554</v>
      </c>
      <c r="AS127" s="28">
        <f t="shared" ca="1" si="76"/>
        <v>215.62048006167109</v>
      </c>
      <c r="AT127" s="28">
        <f t="shared" ca="1" si="76"/>
        <v>14.301440875555562</v>
      </c>
      <c r="AU127" s="28">
        <f t="shared" ca="1" si="76"/>
        <v>0.9324384</v>
      </c>
      <c r="AV127" s="28">
        <f t="shared" ca="1" si="76"/>
        <v>0</v>
      </c>
      <c r="AW127" s="28"/>
      <c r="AX127" s="28">
        <f t="shared" ca="1" si="48"/>
        <v>446.67109062984224</v>
      </c>
      <c r="AY127" s="28"/>
      <c r="BA127" s="28"/>
      <c r="BB127" s="28"/>
      <c r="BC127" s="28"/>
      <c r="BD127" s="39">
        <v>124</v>
      </c>
      <c r="BE127" s="39">
        <f t="shared" ca="1" si="77"/>
        <v>4.7224466385963257</v>
      </c>
      <c r="BF127" s="39">
        <f t="shared" ca="1" si="77"/>
        <v>7.0836699578944886</v>
      </c>
      <c r="BG127" s="39">
        <f t="shared" ca="1" si="77"/>
        <v>11.806116596490815</v>
      </c>
      <c r="BH127" s="39">
        <f t="shared" ca="1" si="77"/>
        <v>23.61223319298163</v>
      </c>
      <c r="BI127" s="39">
        <f t="shared" ca="1" si="77"/>
        <v>47.224466385963261</v>
      </c>
      <c r="BJ127" s="39">
        <f t="shared" ca="1" si="77"/>
        <v>94.448932771926522</v>
      </c>
      <c r="BK127" s="39">
        <f t="shared" ca="1" si="77"/>
        <v>188.89786554385304</v>
      </c>
      <c r="BL127" s="39">
        <f t="shared" ca="1" si="77"/>
        <v>0</v>
      </c>
      <c r="BM127" s="39">
        <f t="shared" ca="1" si="77"/>
        <v>0</v>
      </c>
      <c r="BN127" s="39">
        <f t="shared" ca="1" si="77"/>
        <v>0</v>
      </c>
      <c r="BO127" s="39">
        <f t="shared" ca="1" si="78"/>
        <v>0.4892973520010066</v>
      </c>
      <c r="BP127" s="39">
        <f t="shared" ca="1" si="78"/>
        <v>0.73394602800150988</v>
      </c>
      <c r="BQ127" s="39">
        <f t="shared" ca="1" si="78"/>
        <v>1.2232433800025164</v>
      </c>
      <c r="BR127" s="39">
        <f t="shared" ca="1" si="78"/>
        <v>2.4464867600050328</v>
      </c>
      <c r="BS127" s="39">
        <f t="shared" ca="1" si="78"/>
        <v>4.8929735200100657</v>
      </c>
      <c r="BT127" s="39">
        <f t="shared" ca="1" si="78"/>
        <v>9.7859470400201314</v>
      </c>
      <c r="BU127" s="39">
        <f t="shared" ca="1" si="78"/>
        <v>19.571894080040263</v>
      </c>
      <c r="BV127" s="39">
        <f t="shared" ca="1" si="78"/>
        <v>0</v>
      </c>
      <c r="BW127" s="39">
        <f t="shared" ca="1" si="78"/>
        <v>0</v>
      </c>
      <c r="BX127" s="39">
        <f t="shared" ca="1" si="78"/>
        <v>0</v>
      </c>
      <c r="BY127" s="39">
        <f t="shared" ca="1" si="79"/>
        <v>0.13265777777777782</v>
      </c>
      <c r="BZ127" s="39">
        <f t="shared" ca="1" si="79"/>
        <v>0.26531555555555564</v>
      </c>
      <c r="CA127" s="39">
        <f t="shared" ca="1" si="79"/>
        <v>0.39797333333333346</v>
      </c>
      <c r="CB127" s="39">
        <f t="shared" ca="1" si="79"/>
        <v>0.66328888888888915</v>
      </c>
      <c r="CC127" s="39">
        <f t="shared" ca="1" si="79"/>
        <v>1.3265777777777783</v>
      </c>
      <c r="CD127" s="39">
        <f t="shared" ca="1" si="79"/>
        <v>2.6531555555555566</v>
      </c>
      <c r="CE127" s="39">
        <f t="shared" ca="1" si="79"/>
        <v>5.3063111111111132</v>
      </c>
      <c r="CF127" s="39">
        <f t="shared" ca="1" si="79"/>
        <v>10.612622222222226</v>
      </c>
      <c r="CG127" s="39">
        <f t="shared" ca="1" si="79"/>
        <v>0</v>
      </c>
      <c r="CH127" s="39">
        <f t="shared" ca="1" si="79"/>
        <v>0</v>
      </c>
      <c r="CI127" s="39">
        <f t="shared" ca="1" si="80"/>
        <v>4.028249316666669E-2</v>
      </c>
      <c r="CJ127" s="39">
        <f t="shared" ca="1" si="80"/>
        <v>8.056498633333338E-2</v>
      </c>
      <c r="CK127" s="39">
        <f t="shared" ca="1" si="80"/>
        <v>0.12084747950000004</v>
      </c>
      <c r="CL127" s="39">
        <f t="shared" ca="1" si="80"/>
        <v>0.20141246583333347</v>
      </c>
      <c r="CM127" s="39">
        <f t="shared" ca="1" si="80"/>
        <v>0.40282493166666694</v>
      </c>
      <c r="CN127" s="39">
        <f t="shared" ca="1" si="80"/>
        <v>0.80564986333333388</v>
      </c>
      <c r="CO127" s="39">
        <f t="shared" ca="1" si="80"/>
        <v>1.6112997266666678</v>
      </c>
      <c r="CP127" s="39">
        <f t="shared" ca="1" si="80"/>
        <v>3.2225994533333355</v>
      </c>
      <c r="CQ127" s="39">
        <f t="shared" ca="1" si="80"/>
        <v>0</v>
      </c>
      <c r="CR127" s="39">
        <f t="shared" ca="1" si="80"/>
        <v>0</v>
      </c>
      <c r="CS127" s="39">
        <f t="shared" ca="1" si="81"/>
        <v>1.1655480000000001E-2</v>
      </c>
      <c r="CT127" s="39">
        <f t="shared" ca="1" si="81"/>
        <v>1.1655480000000001E-2</v>
      </c>
      <c r="CU127" s="39">
        <f t="shared" ca="1" si="81"/>
        <v>2.3310960000000002E-2</v>
      </c>
      <c r="CV127" s="39">
        <f t="shared" ca="1" si="81"/>
        <v>3.4966440000000001E-2</v>
      </c>
      <c r="CW127" s="39">
        <f t="shared" ca="1" si="81"/>
        <v>5.82774E-2</v>
      </c>
      <c r="CX127" s="39">
        <f t="shared" ca="1" si="81"/>
        <v>0.1165548</v>
      </c>
      <c r="CY127" s="39">
        <f t="shared" ca="1" si="81"/>
        <v>0.2331096</v>
      </c>
      <c r="CZ127" s="39">
        <f t="shared" ca="1" si="81"/>
        <v>0.4662192</v>
      </c>
      <c r="DA127" s="39">
        <f t="shared" ca="1" si="81"/>
        <v>0.9324384</v>
      </c>
      <c r="DB127" s="39">
        <f t="shared" ca="1" si="81"/>
        <v>0</v>
      </c>
    </row>
    <row r="128" spans="19:106" x14ac:dyDescent="0.15">
      <c r="S128" s="39">
        <v>125</v>
      </c>
      <c r="T128" s="40">
        <f>引用信息!W147</f>
        <v>306.48328131717392</v>
      </c>
      <c r="U128" s="40">
        <f>引用信息!X147</f>
        <v>21.801964282826063</v>
      </c>
      <c r="V128" s="40">
        <f>引用信息!Y147</f>
        <v>8.7040000000000006</v>
      </c>
      <c r="W128" s="40">
        <f>引用信息!Z147</f>
        <v>2.3351064000000008</v>
      </c>
      <c r="X128" s="40">
        <f>引用信息!AA147</f>
        <v>0.67564799999999992</v>
      </c>
      <c r="Y128" s="37">
        <f>IF(INT(求节点($J$4:$J$12,$I$4:$I$12,节奏总纲!AD128))&gt;$I$12,$I$12,INT(求节点($J$4:$J$12,$I$4:$I$12,节奏总纲!AD128)))</f>
        <v>7</v>
      </c>
      <c r="Z128" s="37">
        <f>IF(INT(求节点($J$4:$J$12,$I$4:$I$12,节奏总纲!AE128))&gt;$I$12,$I$12,INT(求节点($J$4:$J$12,$I$4:$I$12,节奏总纲!AE128)))</f>
        <v>7</v>
      </c>
      <c r="AA128" s="37">
        <f>IF(INT(求节点($J$4:$J$12,$I$4:$I$12,节奏总纲!AF128))&gt;$I$12,$I$12,INT(求节点($J$4:$J$12,$I$4:$I$12,节奏总纲!AF128)))</f>
        <v>8</v>
      </c>
      <c r="AB128" s="37">
        <f>IF(INT(求节点($J$4:$J$12,$I$4:$I$12,节奏总纲!AG128))&gt;$I$12,$I$12,INT(求节点($J$4:$J$12,$I$4:$I$12,节奏总纲!AG128)))</f>
        <v>8</v>
      </c>
      <c r="AC128" s="37">
        <f>IF(INT(求节点($J$4:$J$12,$I$4:$I$12,节奏总纲!AH128))&gt;$I$12,$I$12,INT(求节点($J$4:$J$12,$I$4:$I$12,节奏总纲!AH128)))</f>
        <v>9</v>
      </c>
      <c r="AD128" s="57">
        <f>('[2]功能-行军令'!F$7+'[2]功能-行军令'!F$14+24*60/'[2]功能-行军令'!$F$18)*'[2]功能-行军令'!$AJ$8/$J$30</f>
        <v>9.2000000000000011</v>
      </c>
      <c r="AE128" s="57">
        <f>('[2]功能-行军令'!G$7+'[2]功能-行军令'!G$14+24*60/'[2]功能-行军令'!$F$18)*'[2]功能-行军令'!$AJ$8/$J$30</f>
        <v>13.4</v>
      </c>
      <c r="AF128" s="57">
        <f>('[2]功能-行军令'!H$7+'[2]功能-行军令'!H$14+24*60/'[2]功能-行军令'!$F$18)*'[2]功能-行军令'!$AJ$8/$J$30</f>
        <v>18.2</v>
      </c>
      <c r="AG128" s="57">
        <f>('[2]功能-行军令'!I$7+'[2]功能-行军令'!I$14+24*60/'[2]功能-行军令'!$F$18)*'[2]功能-行军令'!$AJ$8/$J$30</f>
        <v>20.6</v>
      </c>
      <c r="AH128" s="57">
        <f>('[2]功能-行军令'!J$7+'[2]功能-行军令'!J$14+24*60/'[2]功能-行军令'!$F$18)*'[2]功能-行军令'!$AJ$8/$J$30</f>
        <v>20.6</v>
      </c>
      <c r="AL128" s="39">
        <v>125</v>
      </c>
      <c r="AM128" s="28">
        <f t="shared" ca="1" si="76"/>
        <v>5.37001613304645</v>
      </c>
      <c r="AN128" s="28">
        <f t="shared" ca="1" si="76"/>
        <v>8.1352732175030056</v>
      </c>
      <c r="AO128" s="28">
        <f t="shared" ca="1" si="76"/>
        <v>13.505289350549457</v>
      </c>
      <c r="AP128" s="28">
        <f t="shared" ca="1" si="76"/>
        <v>26.826883417232249</v>
      </c>
      <c r="AQ128" s="28">
        <f t="shared" ca="1" si="76"/>
        <v>53.642168210464497</v>
      </c>
      <c r="AR128" s="28">
        <f t="shared" ca="1" si="76"/>
        <v>107.28433642092899</v>
      </c>
      <c r="AS128" s="28">
        <f t="shared" ca="1" si="76"/>
        <v>214.56867284185799</v>
      </c>
      <c r="AT128" s="28">
        <f t="shared" ca="1" si="76"/>
        <v>14.231677749333334</v>
      </c>
      <c r="AU128" s="28">
        <f t="shared" ca="1" si="76"/>
        <v>0.92788992000000003</v>
      </c>
      <c r="AV128" s="28">
        <f t="shared" ca="1" si="76"/>
        <v>0</v>
      </c>
      <c r="AW128" s="28"/>
      <c r="AX128" s="28">
        <f t="shared" ca="1" si="48"/>
        <v>444.49220726091596</v>
      </c>
      <c r="AY128" s="28"/>
      <c r="BA128" s="28"/>
      <c r="BB128" s="28"/>
      <c r="BC128" s="28"/>
      <c r="BD128" s="39">
        <v>125</v>
      </c>
      <c r="BE128" s="39">
        <f t="shared" ca="1" si="77"/>
        <v>4.6994103135300005</v>
      </c>
      <c r="BF128" s="39">
        <f t="shared" ca="1" si="77"/>
        <v>7.0491154702949999</v>
      </c>
      <c r="BG128" s="39">
        <f t="shared" ca="1" si="77"/>
        <v>11.748525783825002</v>
      </c>
      <c r="BH128" s="39">
        <f t="shared" ca="1" si="77"/>
        <v>23.497051567650004</v>
      </c>
      <c r="BI128" s="39">
        <f t="shared" ca="1" si="77"/>
        <v>46.994103135300008</v>
      </c>
      <c r="BJ128" s="39">
        <f t="shared" ca="1" si="77"/>
        <v>93.988206270600017</v>
      </c>
      <c r="BK128" s="39">
        <f t="shared" ca="1" si="77"/>
        <v>187.97641254120003</v>
      </c>
      <c r="BL128" s="39">
        <f t="shared" ca="1" si="77"/>
        <v>0</v>
      </c>
      <c r="BM128" s="39">
        <f t="shared" ca="1" si="77"/>
        <v>0</v>
      </c>
      <c r="BN128" s="39">
        <f t="shared" ca="1" si="77"/>
        <v>0</v>
      </c>
      <c r="BO128" s="39">
        <f t="shared" ca="1" si="78"/>
        <v>0.48691053564978209</v>
      </c>
      <c r="BP128" s="39">
        <f t="shared" ca="1" si="78"/>
        <v>0.73036580347467306</v>
      </c>
      <c r="BQ128" s="39">
        <f t="shared" ca="1" si="78"/>
        <v>1.2172763391244552</v>
      </c>
      <c r="BR128" s="39">
        <f t="shared" ca="1" si="78"/>
        <v>2.4345526782489104</v>
      </c>
      <c r="BS128" s="39">
        <f t="shared" ca="1" si="78"/>
        <v>4.8691053564978208</v>
      </c>
      <c r="BT128" s="39">
        <f t="shared" ca="1" si="78"/>
        <v>9.7382107129956417</v>
      </c>
      <c r="BU128" s="39">
        <f t="shared" ca="1" si="78"/>
        <v>19.476421425991283</v>
      </c>
      <c r="BV128" s="39">
        <f t="shared" ca="1" si="78"/>
        <v>0</v>
      </c>
      <c r="BW128" s="39">
        <f t="shared" ca="1" si="78"/>
        <v>0</v>
      </c>
      <c r="BX128" s="39">
        <f t="shared" ca="1" si="78"/>
        <v>0</v>
      </c>
      <c r="BY128" s="39">
        <f t="shared" ca="1" si="79"/>
        <v>0.13201066666666667</v>
      </c>
      <c r="BZ128" s="39">
        <f t="shared" ca="1" si="79"/>
        <v>0.26402133333333333</v>
      </c>
      <c r="CA128" s="39">
        <f t="shared" ca="1" si="79"/>
        <v>0.396032</v>
      </c>
      <c r="CB128" s="39">
        <f t="shared" ca="1" si="79"/>
        <v>0.66005333333333338</v>
      </c>
      <c r="CC128" s="39">
        <f t="shared" ca="1" si="79"/>
        <v>1.3201066666666668</v>
      </c>
      <c r="CD128" s="39">
        <f t="shared" ca="1" si="79"/>
        <v>2.6402133333333335</v>
      </c>
      <c r="CE128" s="39">
        <f t="shared" ca="1" si="79"/>
        <v>5.280426666666667</v>
      </c>
      <c r="CF128" s="39">
        <f t="shared" ca="1" si="79"/>
        <v>10.560853333333334</v>
      </c>
      <c r="CG128" s="39">
        <f t="shared" ca="1" si="79"/>
        <v>0</v>
      </c>
      <c r="CH128" s="39">
        <f t="shared" ca="1" si="79"/>
        <v>0</v>
      </c>
      <c r="CI128" s="39">
        <f t="shared" ca="1" si="80"/>
        <v>4.0085993200000017E-2</v>
      </c>
      <c r="CJ128" s="39">
        <f t="shared" ca="1" si="80"/>
        <v>8.0171986400000034E-2</v>
      </c>
      <c r="CK128" s="39">
        <f t="shared" ca="1" si="80"/>
        <v>0.12025797960000006</v>
      </c>
      <c r="CL128" s="39">
        <f t="shared" ca="1" si="80"/>
        <v>0.2004299660000001</v>
      </c>
      <c r="CM128" s="39">
        <f t="shared" ca="1" si="80"/>
        <v>0.4008599320000002</v>
      </c>
      <c r="CN128" s="39">
        <f t="shared" ca="1" si="80"/>
        <v>0.80171986400000039</v>
      </c>
      <c r="CO128" s="39">
        <f t="shared" ca="1" si="80"/>
        <v>1.6034397280000008</v>
      </c>
      <c r="CP128" s="39">
        <f t="shared" ca="1" si="80"/>
        <v>3.2068794560000016</v>
      </c>
      <c r="CQ128" s="39">
        <f t="shared" ca="1" si="80"/>
        <v>0</v>
      </c>
      <c r="CR128" s="39">
        <f t="shared" ca="1" si="80"/>
        <v>0</v>
      </c>
      <c r="CS128" s="39">
        <f t="shared" ca="1" si="81"/>
        <v>1.1598624E-2</v>
      </c>
      <c r="CT128" s="39">
        <f t="shared" ca="1" si="81"/>
        <v>1.1598624E-2</v>
      </c>
      <c r="CU128" s="39">
        <f t="shared" ca="1" si="81"/>
        <v>2.3197248E-2</v>
      </c>
      <c r="CV128" s="39">
        <f t="shared" ca="1" si="81"/>
        <v>3.4795871999999999E-2</v>
      </c>
      <c r="CW128" s="39">
        <f t="shared" ca="1" si="81"/>
        <v>5.7993120000000002E-2</v>
      </c>
      <c r="CX128" s="39">
        <f t="shared" ca="1" si="81"/>
        <v>0.11598624</v>
      </c>
      <c r="CY128" s="39">
        <f t="shared" ca="1" si="81"/>
        <v>0.23197248000000001</v>
      </c>
      <c r="CZ128" s="39">
        <f t="shared" ca="1" si="81"/>
        <v>0.46394496000000002</v>
      </c>
      <c r="DA128" s="39">
        <f t="shared" ca="1" si="81"/>
        <v>0.92788992000000003</v>
      </c>
      <c r="DB128" s="39">
        <f t="shared" ca="1" si="81"/>
        <v>0</v>
      </c>
    </row>
    <row r="129" spans="19:106" x14ac:dyDescent="0.15">
      <c r="S129" s="39">
        <v>126</v>
      </c>
      <c r="T129" s="40">
        <f>引用信息!W148</f>
        <v>304.98091229110935</v>
      </c>
      <c r="U129" s="40">
        <f>引用信息!X148</f>
        <v>21.695091908890639</v>
      </c>
      <c r="V129" s="40">
        <f>引用信息!Y148</f>
        <v>8.6613333333333333</v>
      </c>
      <c r="W129" s="40">
        <f>引用信息!Z148</f>
        <v>2.3236598000000006</v>
      </c>
      <c r="X129" s="40">
        <f>引用信息!AA148</f>
        <v>0.67233599999999982</v>
      </c>
      <c r="Y129" s="37">
        <f>IF(INT(求节点($J$4:$J$12,$I$4:$I$12,节奏总纲!AD129))&gt;$I$12,$I$12,INT(求节点($J$4:$J$12,$I$4:$I$12,节奏总纲!AD129)))</f>
        <v>7</v>
      </c>
      <c r="Z129" s="37">
        <f>IF(INT(求节点($J$4:$J$12,$I$4:$I$12,节奏总纲!AE129))&gt;$I$12,$I$12,INT(求节点($J$4:$J$12,$I$4:$I$12,节奏总纲!AE129)))</f>
        <v>7</v>
      </c>
      <c r="AA129" s="37">
        <f>IF(INT(求节点($J$4:$J$12,$I$4:$I$12,节奏总纲!AF129))&gt;$I$12,$I$12,INT(求节点($J$4:$J$12,$I$4:$I$12,节奏总纲!AF129)))</f>
        <v>8</v>
      </c>
      <c r="AB129" s="37">
        <f>IF(INT(求节点($J$4:$J$12,$I$4:$I$12,节奏总纲!AG129))&gt;$I$12,$I$12,INT(求节点($J$4:$J$12,$I$4:$I$12,节奏总纲!AG129)))</f>
        <v>8</v>
      </c>
      <c r="AC129" s="37">
        <f>IF(INT(求节点($J$4:$J$12,$I$4:$I$12,节奏总纲!AH129))&gt;$I$12,$I$12,INT(求节点($J$4:$J$12,$I$4:$I$12,节奏总纲!AH129)))</f>
        <v>9</v>
      </c>
      <c r="AD129" s="57">
        <f>('[2]功能-行军令'!F$7+'[2]功能-行军令'!F$14+24*60/'[2]功能-行军令'!$F$18)*'[2]功能-行军令'!$AJ$8/$J$30</f>
        <v>9.2000000000000011</v>
      </c>
      <c r="AE129" s="57">
        <f>('[2]功能-行军令'!G$7+'[2]功能-行军令'!G$14+24*60/'[2]功能-行军令'!$F$18)*'[2]功能-行军令'!$AJ$8/$J$30</f>
        <v>13.4</v>
      </c>
      <c r="AF129" s="57">
        <f>('[2]功能-行军令'!H$7+'[2]功能-行军令'!H$14+24*60/'[2]功能-行军令'!$F$18)*'[2]功能-行军令'!$AJ$8/$J$30</f>
        <v>18.2</v>
      </c>
      <c r="AG129" s="57">
        <f>('[2]功能-行军令'!I$7+'[2]功能-行军令'!I$14+24*60/'[2]功能-行军令'!$F$18)*'[2]功能-行军令'!$AJ$8/$J$30</f>
        <v>20.6</v>
      </c>
      <c r="AH129" s="57">
        <f>('[2]功能-行军令'!J$7+'[2]功能-行军令'!J$14+24*60/'[2]功能-行军令'!$F$18)*'[2]功能-行军令'!$AJ$8/$J$30</f>
        <v>20.6</v>
      </c>
      <c r="AL129" s="39">
        <v>126</v>
      </c>
      <c r="AM129" s="28">
        <f t="shared" ca="1" si="76"/>
        <v>5.3436925245511242</v>
      </c>
      <c r="AN129" s="28">
        <f t="shared" ca="1" si="76"/>
        <v>8.0953944272211302</v>
      </c>
      <c r="AO129" s="28">
        <f t="shared" ca="1" si="76"/>
        <v>13.439086951772255</v>
      </c>
      <c r="AP129" s="28">
        <f t="shared" ca="1" si="76"/>
        <v>26.695379086755622</v>
      </c>
      <c r="AQ129" s="28">
        <f t="shared" ca="1" si="76"/>
        <v>53.379216405511244</v>
      </c>
      <c r="AR129" s="28">
        <f t="shared" ca="1" si="76"/>
        <v>106.75843281102249</v>
      </c>
      <c r="AS129" s="28">
        <f t="shared" ca="1" si="76"/>
        <v>213.51686562204497</v>
      </c>
      <c r="AT129" s="28">
        <f t="shared" ca="1" si="76"/>
        <v>14.161914623111114</v>
      </c>
      <c r="AU129" s="28">
        <f t="shared" ca="1" si="76"/>
        <v>0.92334143999999985</v>
      </c>
      <c r="AV129" s="28">
        <f t="shared" ca="1" si="76"/>
        <v>0</v>
      </c>
      <c r="AW129" s="28"/>
      <c r="AX129" s="28">
        <f t="shared" ca="1" si="48"/>
        <v>442.31332389198991</v>
      </c>
      <c r="AY129" s="28"/>
      <c r="BA129" s="28"/>
      <c r="BB129" s="28"/>
      <c r="BC129" s="28"/>
      <c r="BD129" s="39">
        <v>126</v>
      </c>
      <c r="BE129" s="39">
        <f t="shared" ca="1" si="77"/>
        <v>4.676373988463677</v>
      </c>
      <c r="BF129" s="39">
        <f t="shared" ca="1" si="77"/>
        <v>7.0145609826955146</v>
      </c>
      <c r="BG129" s="39">
        <f t="shared" ca="1" si="77"/>
        <v>11.690934971159194</v>
      </c>
      <c r="BH129" s="39">
        <f t="shared" ca="1" si="77"/>
        <v>23.381869942318389</v>
      </c>
      <c r="BI129" s="39">
        <f t="shared" ca="1" si="77"/>
        <v>46.763739884636777</v>
      </c>
      <c r="BJ129" s="39">
        <f t="shared" ca="1" si="77"/>
        <v>93.527479769273555</v>
      </c>
      <c r="BK129" s="39">
        <f t="shared" ca="1" si="77"/>
        <v>187.05495953854711</v>
      </c>
      <c r="BL129" s="39">
        <f t="shared" ca="1" si="77"/>
        <v>0</v>
      </c>
      <c r="BM129" s="39">
        <f t="shared" ca="1" si="77"/>
        <v>0</v>
      </c>
      <c r="BN129" s="39">
        <f t="shared" ca="1" si="77"/>
        <v>0</v>
      </c>
      <c r="BO129" s="39">
        <f t="shared" ca="1" si="78"/>
        <v>0.48452371929855764</v>
      </c>
      <c r="BP129" s="39">
        <f t="shared" ca="1" si="78"/>
        <v>0.72678557894783635</v>
      </c>
      <c r="BQ129" s="39">
        <f t="shared" ca="1" si="78"/>
        <v>1.211309298246394</v>
      </c>
      <c r="BR129" s="39">
        <f t="shared" ca="1" si="78"/>
        <v>2.422618596492788</v>
      </c>
      <c r="BS129" s="39">
        <f t="shared" ca="1" si="78"/>
        <v>4.845237192985576</v>
      </c>
      <c r="BT129" s="39">
        <f t="shared" ca="1" si="78"/>
        <v>9.690474385971152</v>
      </c>
      <c r="BU129" s="39">
        <f t="shared" ca="1" si="78"/>
        <v>19.380948771942304</v>
      </c>
      <c r="BV129" s="39">
        <f t="shared" ca="1" si="78"/>
        <v>0</v>
      </c>
      <c r="BW129" s="39">
        <f t="shared" ca="1" si="78"/>
        <v>0</v>
      </c>
      <c r="BX129" s="39">
        <f t="shared" ca="1" si="78"/>
        <v>0</v>
      </c>
      <c r="BY129" s="39">
        <f t="shared" ca="1" si="79"/>
        <v>0.13136355555555554</v>
      </c>
      <c r="BZ129" s="39">
        <f t="shared" ca="1" si="79"/>
        <v>0.26272711111111108</v>
      </c>
      <c r="CA129" s="39">
        <f t="shared" ca="1" si="79"/>
        <v>0.39409066666666664</v>
      </c>
      <c r="CB129" s="39">
        <f t="shared" ca="1" si="79"/>
        <v>0.65681777777777783</v>
      </c>
      <c r="CC129" s="39">
        <f t="shared" ca="1" si="79"/>
        <v>1.3136355555555557</v>
      </c>
      <c r="CD129" s="39">
        <f t="shared" ca="1" si="79"/>
        <v>2.6272711111111113</v>
      </c>
      <c r="CE129" s="39">
        <f t="shared" ca="1" si="79"/>
        <v>5.2545422222222227</v>
      </c>
      <c r="CF129" s="39">
        <f t="shared" ca="1" si="79"/>
        <v>10.509084444444445</v>
      </c>
      <c r="CG129" s="39">
        <f t="shared" ca="1" si="79"/>
        <v>0</v>
      </c>
      <c r="CH129" s="39">
        <f t="shared" ca="1" si="79"/>
        <v>0</v>
      </c>
      <c r="CI129" s="39">
        <f t="shared" ca="1" si="80"/>
        <v>3.9889493233333351E-2</v>
      </c>
      <c r="CJ129" s="39">
        <f t="shared" ca="1" si="80"/>
        <v>7.9778986466666701E-2</v>
      </c>
      <c r="CK129" s="39">
        <f t="shared" ca="1" si="80"/>
        <v>0.11966847970000004</v>
      </c>
      <c r="CL129" s="39">
        <f t="shared" ca="1" si="80"/>
        <v>0.19944746616666675</v>
      </c>
      <c r="CM129" s="39">
        <f t="shared" ca="1" si="80"/>
        <v>0.39889493233333351</v>
      </c>
      <c r="CN129" s="39">
        <f t="shared" ca="1" si="80"/>
        <v>0.79778986466666701</v>
      </c>
      <c r="CO129" s="39">
        <f t="shared" ca="1" si="80"/>
        <v>1.595579729333334</v>
      </c>
      <c r="CP129" s="39">
        <f t="shared" ca="1" si="80"/>
        <v>3.1911594586666681</v>
      </c>
      <c r="CQ129" s="39">
        <f t="shared" ca="1" si="80"/>
        <v>0</v>
      </c>
      <c r="CR129" s="39">
        <f t="shared" ca="1" si="80"/>
        <v>0</v>
      </c>
      <c r="CS129" s="39">
        <f t="shared" ca="1" si="81"/>
        <v>1.1541767999999999E-2</v>
      </c>
      <c r="CT129" s="39">
        <f t="shared" ca="1" si="81"/>
        <v>1.1541767999999999E-2</v>
      </c>
      <c r="CU129" s="39">
        <f t="shared" ca="1" si="81"/>
        <v>2.3083535999999998E-2</v>
      </c>
      <c r="CV129" s="39">
        <f t="shared" ca="1" si="81"/>
        <v>3.4625303999999989E-2</v>
      </c>
      <c r="CW129" s="39">
        <f t="shared" ca="1" si="81"/>
        <v>5.770883999999999E-2</v>
      </c>
      <c r="CX129" s="39">
        <f t="shared" ca="1" si="81"/>
        <v>0.11541767999999998</v>
      </c>
      <c r="CY129" s="39">
        <f t="shared" ca="1" si="81"/>
        <v>0.23083535999999996</v>
      </c>
      <c r="CZ129" s="39">
        <f t="shared" ca="1" si="81"/>
        <v>0.46167071999999992</v>
      </c>
      <c r="DA129" s="39">
        <f t="shared" ca="1" si="81"/>
        <v>0.92334143999999985</v>
      </c>
      <c r="DB129" s="39">
        <f t="shared" ca="1" si="81"/>
        <v>0</v>
      </c>
    </row>
    <row r="130" spans="19:106" x14ac:dyDescent="0.15">
      <c r="S130" s="39">
        <v>127</v>
      </c>
      <c r="T130" s="40">
        <f>引用信息!W149</f>
        <v>303.47854326504478</v>
      </c>
      <c r="U130" s="40">
        <f>引用信息!X149</f>
        <v>21.588219534955218</v>
      </c>
      <c r="V130" s="40">
        <f>引用信息!Y149</f>
        <v>8.6186666666666678</v>
      </c>
      <c r="W130" s="40">
        <f>引用信息!Z149</f>
        <v>2.3122132000000009</v>
      </c>
      <c r="X130" s="40">
        <f>引用信息!AA149</f>
        <v>0.66902399999999995</v>
      </c>
      <c r="Y130" s="37">
        <f>IF(INT(求节点($J$4:$J$12,$I$4:$I$12,节奏总纲!AD130))&gt;$I$12,$I$12,INT(求节点($J$4:$J$12,$I$4:$I$12,节奏总纲!AD130)))</f>
        <v>7</v>
      </c>
      <c r="Z130" s="37">
        <f>IF(INT(求节点($J$4:$J$12,$I$4:$I$12,节奏总纲!AE130))&gt;$I$12,$I$12,INT(求节点($J$4:$J$12,$I$4:$I$12,节奏总纲!AE130)))</f>
        <v>7</v>
      </c>
      <c r="AA130" s="37">
        <f>IF(INT(求节点($J$4:$J$12,$I$4:$I$12,节奏总纲!AF130))&gt;$I$12,$I$12,INT(求节点($J$4:$J$12,$I$4:$I$12,节奏总纲!AF130)))</f>
        <v>8</v>
      </c>
      <c r="AB130" s="37">
        <f>IF(INT(求节点($J$4:$J$12,$I$4:$I$12,节奏总纲!AG130))&gt;$I$12,$I$12,INT(求节点($J$4:$J$12,$I$4:$I$12,节奏总纲!AG130)))</f>
        <v>8</v>
      </c>
      <c r="AC130" s="37">
        <f>IF(INT(求节点($J$4:$J$12,$I$4:$I$12,节奏总纲!AH130))&gt;$I$12,$I$12,INT(求节点($J$4:$J$12,$I$4:$I$12,节奏总纲!AH130)))</f>
        <v>9</v>
      </c>
      <c r="AD130" s="57">
        <f>('[2]功能-行军令'!F$7+'[2]功能-行军令'!F$14+24*60/'[2]功能-行军令'!$F$18)*'[2]功能-行军令'!$AJ$8/$J$30</f>
        <v>9.2000000000000011</v>
      </c>
      <c r="AE130" s="57">
        <f>('[2]功能-行军令'!G$7+'[2]功能-行军令'!G$14+24*60/'[2]功能-行军令'!$F$18)*'[2]功能-行军令'!$AJ$8/$J$30</f>
        <v>13.4</v>
      </c>
      <c r="AF130" s="57">
        <f>('[2]功能-行军令'!H$7+'[2]功能-行军令'!H$14+24*60/'[2]功能-行军令'!$F$18)*'[2]功能-行军令'!$AJ$8/$J$30</f>
        <v>18.2</v>
      </c>
      <c r="AG130" s="57">
        <f>('[2]功能-行军令'!I$7+'[2]功能-行军令'!I$14+24*60/'[2]功能-行军令'!$F$18)*'[2]功能-行军令'!$AJ$8/$J$30</f>
        <v>20.6</v>
      </c>
      <c r="AH130" s="57">
        <f>('[2]功能-行军令'!J$7+'[2]功能-行军令'!J$14+24*60/'[2]功能-行军令'!$F$18)*'[2]功能-行军令'!$AJ$8/$J$30</f>
        <v>20.6</v>
      </c>
      <c r="AL130" s="39">
        <v>127</v>
      </c>
      <c r="AM130" s="28">
        <f t="shared" ca="1" si="76"/>
        <v>5.3173689160557984</v>
      </c>
      <c r="AN130" s="28">
        <f t="shared" ca="1" si="76"/>
        <v>8.0555156369392531</v>
      </c>
      <c r="AO130" s="28">
        <f t="shared" ca="1" si="76"/>
        <v>13.372884552995052</v>
      </c>
      <c r="AP130" s="28">
        <f t="shared" ca="1" si="76"/>
        <v>26.563874756278992</v>
      </c>
      <c r="AQ130" s="28">
        <f t="shared" ca="1" si="76"/>
        <v>53.116264600557983</v>
      </c>
      <c r="AR130" s="28">
        <f t="shared" ca="1" si="76"/>
        <v>106.23252920111597</v>
      </c>
      <c r="AS130" s="28">
        <f t="shared" ca="1" si="76"/>
        <v>212.46505840223193</v>
      </c>
      <c r="AT130" s="28">
        <f t="shared" ca="1" si="76"/>
        <v>14.092151496888892</v>
      </c>
      <c r="AU130" s="28">
        <f t="shared" ca="1" si="76"/>
        <v>0.9187929600000001</v>
      </c>
      <c r="AV130" s="28">
        <f t="shared" ca="1" si="76"/>
        <v>0</v>
      </c>
      <c r="AW130" s="28"/>
      <c r="AX130" s="28">
        <f t="shared" ca="1" si="48"/>
        <v>440.13444052306392</v>
      </c>
      <c r="AY130" s="28"/>
      <c r="BA130" s="28"/>
      <c r="BB130" s="28"/>
      <c r="BC130" s="28"/>
      <c r="BD130" s="39">
        <v>127</v>
      </c>
      <c r="BE130" s="39">
        <f t="shared" ca="1" si="77"/>
        <v>4.6533376633973536</v>
      </c>
      <c r="BF130" s="39">
        <f t="shared" ca="1" si="77"/>
        <v>6.9800064950960303</v>
      </c>
      <c r="BG130" s="39">
        <f t="shared" ca="1" si="77"/>
        <v>11.633344158493385</v>
      </c>
      <c r="BH130" s="39">
        <f t="shared" ca="1" si="77"/>
        <v>23.26668831698677</v>
      </c>
      <c r="BI130" s="39">
        <f t="shared" ca="1" si="77"/>
        <v>46.533376633973539</v>
      </c>
      <c r="BJ130" s="39">
        <f t="shared" ca="1" si="77"/>
        <v>93.066753267947078</v>
      </c>
      <c r="BK130" s="39">
        <f t="shared" ca="1" si="77"/>
        <v>186.13350653589416</v>
      </c>
      <c r="BL130" s="39">
        <f t="shared" ca="1" si="77"/>
        <v>0</v>
      </c>
      <c r="BM130" s="39">
        <f t="shared" ca="1" si="77"/>
        <v>0</v>
      </c>
      <c r="BN130" s="39">
        <f t="shared" ca="1" si="77"/>
        <v>0</v>
      </c>
      <c r="BO130" s="39">
        <f t="shared" ca="1" si="78"/>
        <v>0.48213690294733325</v>
      </c>
      <c r="BP130" s="39">
        <f t="shared" ca="1" si="78"/>
        <v>0.72320535442099976</v>
      </c>
      <c r="BQ130" s="39">
        <f t="shared" ca="1" si="78"/>
        <v>1.205342257368333</v>
      </c>
      <c r="BR130" s="39">
        <f t="shared" ca="1" si="78"/>
        <v>2.410684514736666</v>
      </c>
      <c r="BS130" s="39">
        <f t="shared" ca="1" si="78"/>
        <v>4.821369029473332</v>
      </c>
      <c r="BT130" s="39">
        <f t="shared" ca="1" si="78"/>
        <v>9.642738058946664</v>
      </c>
      <c r="BU130" s="39">
        <f t="shared" ca="1" si="78"/>
        <v>19.285476117893328</v>
      </c>
      <c r="BV130" s="39">
        <f t="shared" ca="1" si="78"/>
        <v>0</v>
      </c>
      <c r="BW130" s="39">
        <f t="shared" ca="1" si="78"/>
        <v>0</v>
      </c>
      <c r="BX130" s="39">
        <f t="shared" ca="1" si="78"/>
        <v>0</v>
      </c>
      <c r="BY130" s="39">
        <f t="shared" ca="1" si="79"/>
        <v>0.13071644444444444</v>
      </c>
      <c r="BZ130" s="39">
        <f t="shared" ca="1" si="79"/>
        <v>0.26143288888888888</v>
      </c>
      <c r="CA130" s="39">
        <f t="shared" ca="1" si="79"/>
        <v>0.39214933333333329</v>
      </c>
      <c r="CB130" s="39">
        <f t="shared" ca="1" si="79"/>
        <v>0.65358222222222229</v>
      </c>
      <c r="CC130" s="39">
        <f t="shared" ca="1" si="79"/>
        <v>1.3071644444444446</v>
      </c>
      <c r="CD130" s="39">
        <f t="shared" ca="1" si="79"/>
        <v>2.6143288888888891</v>
      </c>
      <c r="CE130" s="39">
        <f t="shared" ca="1" si="79"/>
        <v>5.2286577777777783</v>
      </c>
      <c r="CF130" s="39">
        <f t="shared" ca="1" si="79"/>
        <v>10.457315555555557</v>
      </c>
      <c r="CG130" s="39">
        <f t="shared" ca="1" si="79"/>
        <v>0</v>
      </c>
      <c r="CH130" s="39">
        <f t="shared" ca="1" si="79"/>
        <v>0</v>
      </c>
      <c r="CI130" s="39">
        <f t="shared" ca="1" si="80"/>
        <v>3.9692993266666692E-2</v>
      </c>
      <c r="CJ130" s="39">
        <f t="shared" ca="1" si="80"/>
        <v>7.9385986533333383E-2</v>
      </c>
      <c r="CK130" s="39">
        <f t="shared" ca="1" si="80"/>
        <v>0.11907897980000005</v>
      </c>
      <c r="CL130" s="39">
        <f t="shared" ca="1" si="80"/>
        <v>0.19846496633333344</v>
      </c>
      <c r="CM130" s="39">
        <f t="shared" ca="1" si="80"/>
        <v>0.39692993266666687</v>
      </c>
      <c r="CN130" s="39">
        <f t="shared" ca="1" si="80"/>
        <v>0.79385986533333375</v>
      </c>
      <c r="CO130" s="39">
        <f t="shared" ca="1" si="80"/>
        <v>1.5877197306666675</v>
      </c>
      <c r="CP130" s="39">
        <f t="shared" ca="1" si="80"/>
        <v>3.175439461333335</v>
      </c>
      <c r="CQ130" s="39">
        <f t="shared" ca="1" si="80"/>
        <v>0</v>
      </c>
      <c r="CR130" s="39">
        <f t="shared" ca="1" si="80"/>
        <v>0</v>
      </c>
      <c r="CS130" s="39">
        <f t="shared" ca="1" si="81"/>
        <v>1.1484912E-2</v>
      </c>
      <c r="CT130" s="39">
        <f t="shared" ca="1" si="81"/>
        <v>1.1484912E-2</v>
      </c>
      <c r="CU130" s="39">
        <f t="shared" ca="1" si="81"/>
        <v>2.2969824E-2</v>
      </c>
      <c r="CV130" s="39">
        <f t="shared" ca="1" si="81"/>
        <v>3.4454735999999993E-2</v>
      </c>
      <c r="CW130" s="39">
        <f t="shared" ca="1" si="81"/>
        <v>5.7424560000000006E-2</v>
      </c>
      <c r="CX130" s="39">
        <f t="shared" ca="1" si="81"/>
        <v>0.11484912000000001</v>
      </c>
      <c r="CY130" s="39">
        <f t="shared" ca="1" si="81"/>
        <v>0.22969824000000003</v>
      </c>
      <c r="CZ130" s="39">
        <f t="shared" ca="1" si="81"/>
        <v>0.45939648000000005</v>
      </c>
      <c r="DA130" s="39">
        <f t="shared" ca="1" si="81"/>
        <v>0.9187929600000001</v>
      </c>
      <c r="DB130" s="39">
        <f t="shared" ca="1" si="81"/>
        <v>0</v>
      </c>
    </row>
    <row r="131" spans="19:106" x14ac:dyDescent="0.15">
      <c r="S131" s="39">
        <v>128</v>
      </c>
      <c r="T131" s="40">
        <f>引用信息!W150</f>
        <v>301.97617423898021</v>
      </c>
      <c r="U131" s="40">
        <f>引用信息!X150</f>
        <v>21.481347161019798</v>
      </c>
      <c r="V131" s="40">
        <f>引用信息!Y150</f>
        <v>8.5760000000000005</v>
      </c>
      <c r="W131" s="40">
        <f>引用信息!Z150</f>
        <v>2.3007666000000007</v>
      </c>
      <c r="X131" s="40">
        <f>引用信息!AA150</f>
        <v>0.66571199999999986</v>
      </c>
      <c r="Y131" s="37">
        <f>IF(INT(求节点($J$4:$J$12,$I$4:$I$12,节奏总纲!AD131))&gt;$I$12,$I$12,INT(求节点($J$4:$J$12,$I$4:$I$12,节奏总纲!AD131)))</f>
        <v>7</v>
      </c>
      <c r="Z131" s="37">
        <f>IF(INT(求节点($J$4:$J$12,$I$4:$I$12,节奏总纲!AE131))&gt;$I$12,$I$12,INT(求节点($J$4:$J$12,$I$4:$I$12,节奏总纲!AE131)))</f>
        <v>7</v>
      </c>
      <c r="AA131" s="37">
        <f>IF(INT(求节点($J$4:$J$12,$I$4:$I$12,节奏总纲!AF131))&gt;$I$12,$I$12,INT(求节点($J$4:$J$12,$I$4:$I$12,节奏总纲!AF131)))</f>
        <v>8</v>
      </c>
      <c r="AB131" s="37">
        <f>IF(INT(求节点($J$4:$J$12,$I$4:$I$12,节奏总纲!AG131))&gt;$I$12,$I$12,INT(求节点($J$4:$J$12,$I$4:$I$12,节奏总纲!AG131)))</f>
        <v>8</v>
      </c>
      <c r="AC131" s="37">
        <f>IF(INT(求节点($J$4:$J$12,$I$4:$I$12,节奏总纲!AH131))&gt;$I$12,$I$12,INT(求节点($J$4:$J$12,$I$4:$I$12,节奏总纲!AH131)))</f>
        <v>9</v>
      </c>
      <c r="AD131" s="57">
        <f>('[2]功能-行军令'!F$7+'[2]功能-行军令'!F$14+24*60/'[2]功能-行军令'!$F$18)*'[2]功能-行军令'!$AJ$8/$J$30</f>
        <v>9.2000000000000011</v>
      </c>
      <c r="AE131" s="57">
        <f>('[2]功能-行军令'!G$7+'[2]功能-行军令'!G$14+24*60/'[2]功能-行军令'!$F$18)*'[2]功能-行军令'!$AJ$8/$J$30</f>
        <v>13.4</v>
      </c>
      <c r="AF131" s="57">
        <f>('[2]功能-行军令'!H$7+'[2]功能-行军令'!H$14+24*60/'[2]功能-行军令'!$F$18)*'[2]功能-行军令'!$AJ$8/$J$30</f>
        <v>18.2</v>
      </c>
      <c r="AG131" s="57">
        <f>('[2]功能-行军令'!I$7+'[2]功能-行军令'!I$14+24*60/'[2]功能-行军令'!$F$18)*'[2]功能-行军令'!$AJ$8/$J$30</f>
        <v>20.6</v>
      </c>
      <c r="AH131" s="57">
        <f>('[2]功能-行军令'!J$7+'[2]功能-行军令'!J$14+24*60/'[2]功能-行军令'!$F$18)*'[2]功能-行军令'!$AJ$8/$J$30</f>
        <v>20.6</v>
      </c>
      <c r="AL131" s="39">
        <v>128</v>
      </c>
      <c r="AM131" s="28">
        <f t="shared" ca="1" si="76"/>
        <v>5.2910453075604718</v>
      </c>
      <c r="AN131" s="28">
        <f t="shared" ca="1" si="76"/>
        <v>8.0156368466573742</v>
      </c>
      <c r="AO131" s="28">
        <f t="shared" ca="1" si="76"/>
        <v>13.30668215421785</v>
      </c>
      <c r="AP131" s="28">
        <f t="shared" ca="1" si="76"/>
        <v>26.432370425802365</v>
      </c>
      <c r="AQ131" s="28">
        <f t="shared" ca="1" si="76"/>
        <v>52.85331279560473</v>
      </c>
      <c r="AR131" s="28">
        <f t="shared" ca="1" si="76"/>
        <v>105.70662559120946</v>
      </c>
      <c r="AS131" s="28">
        <f t="shared" ca="1" si="76"/>
        <v>211.41325118241892</v>
      </c>
      <c r="AT131" s="28">
        <f t="shared" ca="1" si="76"/>
        <v>14.02238837066667</v>
      </c>
      <c r="AU131" s="28">
        <f t="shared" ca="1" si="76"/>
        <v>0.9142444799999998</v>
      </c>
      <c r="AV131" s="28">
        <f t="shared" ca="1" si="76"/>
        <v>0</v>
      </c>
      <c r="AW131" s="28"/>
      <c r="AX131" s="28">
        <f t="shared" ca="1" si="48"/>
        <v>437.95555715413781</v>
      </c>
      <c r="AY131" s="28"/>
      <c r="BA131" s="28"/>
      <c r="BB131" s="28"/>
      <c r="BC131" s="28"/>
      <c r="BD131" s="39">
        <v>128</v>
      </c>
      <c r="BE131" s="39">
        <f t="shared" ca="1" si="77"/>
        <v>4.6303013383310301</v>
      </c>
      <c r="BF131" s="39">
        <f t="shared" ca="1" si="77"/>
        <v>6.9454520074965451</v>
      </c>
      <c r="BG131" s="39">
        <f t="shared" ca="1" si="77"/>
        <v>11.575753345827577</v>
      </c>
      <c r="BH131" s="39">
        <f t="shared" ca="1" si="77"/>
        <v>23.151506691655154</v>
      </c>
      <c r="BI131" s="39">
        <f t="shared" ca="1" si="77"/>
        <v>46.303013383310308</v>
      </c>
      <c r="BJ131" s="39">
        <f t="shared" ca="1" si="77"/>
        <v>92.606026766620616</v>
      </c>
      <c r="BK131" s="39">
        <f t="shared" ca="1" si="77"/>
        <v>185.21205353324123</v>
      </c>
      <c r="BL131" s="39">
        <f t="shared" ca="1" si="77"/>
        <v>0</v>
      </c>
      <c r="BM131" s="39">
        <f t="shared" ca="1" si="77"/>
        <v>0</v>
      </c>
      <c r="BN131" s="39">
        <f t="shared" ca="1" si="77"/>
        <v>0</v>
      </c>
      <c r="BO131" s="39">
        <f t="shared" ca="1" si="78"/>
        <v>0.47975008659610885</v>
      </c>
      <c r="BP131" s="39">
        <f t="shared" ca="1" si="78"/>
        <v>0.71962512989416316</v>
      </c>
      <c r="BQ131" s="39">
        <f t="shared" ca="1" si="78"/>
        <v>1.199375216490272</v>
      </c>
      <c r="BR131" s="39">
        <f t="shared" ca="1" si="78"/>
        <v>2.398750432980544</v>
      </c>
      <c r="BS131" s="39">
        <f t="shared" ca="1" si="78"/>
        <v>4.797500865961088</v>
      </c>
      <c r="BT131" s="39">
        <f t="shared" ca="1" si="78"/>
        <v>9.5950017319221761</v>
      </c>
      <c r="BU131" s="39">
        <f t="shared" ca="1" si="78"/>
        <v>19.190003463844352</v>
      </c>
      <c r="BV131" s="39">
        <f t="shared" ca="1" si="78"/>
        <v>0</v>
      </c>
      <c r="BW131" s="39">
        <f t="shared" ca="1" si="78"/>
        <v>0</v>
      </c>
      <c r="BX131" s="39">
        <f t="shared" ca="1" si="78"/>
        <v>0</v>
      </c>
      <c r="BY131" s="39">
        <f t="shared" ca="1" si="79"/>
        <v>0.13006933333333334</v>
      </c>
      <c r="BZ131" s="39">
        <f t="shared" ca="1" si="79"/>
        <v>0.26013866666666668</v>
      </c>
      <c r="CA131" s="39">
        <f t="shared" ca="1" si="79"/>
        <v>0.39020799999999994</v>
      </c>
      <c r="CB131" s="39">
        <f t="shared" ca="1" si="79"/>
        <v>0.65034666666666674</v>
      </c>
      <c r="CC131" s="39">
        <f t="shared" ca="1" si="79"/>
        <v>1.3006933333333335</v>
      </c>
      <c r="CD131" s="39">
        <f t="shared" ca="1" si="79"/>
        <v>2.601386666666667</v>
      </c>
      <c r="CE131" s="39">
        <f t="shared" ca="1" si="79"/>
        <v>5.2027733333333339</v>
      </c>
      <c r="CF131" s="39">
        <f t="shared" ca="1" si="79"/>
        <v>10.405546666666668</v>
      </c>
      <c r="CG131" s="39">
        <f t="shared" ca="1" si="79"/>
        <v>0</v>
      </c>
      <c r="CH131" s="39">
        <f t="shared" ca="1" si="79"/>
        <v>0</v>
      </c>
      <c r="CI131" s="39">
        <f t="shared" ca="1" si="80"/>
        <v>3.9496493300000012E-2</v>
      </c>
      <c r="CJ131" s="39">
        <f t="shared" ca="1" si="80"/>
        <v>7.8992986600000023E-2</v>
      </c>
      <c r="CK131" s="39">
        <f t="shared" ca="1" si="80"/>
        <v>0.11848947990000003</v>
      </c>
      <c r="CL131" s="39">
        <f t="shared" ca="1" si="80"/>
        <v>0.19748246650000009</v>
      </c>
      <c r="CM131" s="39">
        <f t="shared" ca="1" si="80"/>
        <v>0.39496493300000018</v>
      </c>
      <c r="CN131" s="39">
        <f t="shared" ca="1" si="80"/>
        <v>0.78992986600000037</v>
      </c>
      <c r="CO131" s="39">
        <f t="shared" ca="1" si="80"/>
        <v>1.5798597320000007</v>
      </c>
      <c r="CP131" s="39">
        <f t="shared" ca="1" si="80"/>
        <v>3.1597194640000015</v>
      </c>
      <c r="CQ131" s="39">
        <f t="shared" ca="1" si="80"/>
        <v>0</v>
      </c>
      <c r="CR131" s="39">
        <f t="shared" ca="1" si="80"/>
        <v>0</v>
      </c>
      <c r="CS131" s="39">
        <f t="shared" ca="1" si="81"/>
        <v>1.1428055999999999E-2</v>
      </c>
      <c r="CT131" s="39">
        <f t="shared" ca="1" si="81"/>
        <v>1.1428055999999999E-2</v>
      </c>
      <c r="CU131" s="39">
        <f t="shared" ca="1" si="81"/>
        <v>2.2856111999999998E-2</v>
      </c>
      <c r="CV131" s="39">
        <f t="shared" ca="1" si="81"/>
        <v>3.428416799999999E-2</v>
      </c>
      <c r="CW131" s="39">
        <f t="shared" ca="1" si="81"/>
        <v>5.7140279999999988E-2</v>
      </c>
      <c r="CX131" s="39">
        <f t="shared" ca="1" si="81"/>
        <v>0.11428055999999998</v>
      </c>
      <c r="CY131" s="39">
        <f t="shared" ca="1" si="81"/>
        <v>0.22856111999999995</v>
      </c>
      <c r="CZ131" s="39">
        <f t="shared" ca="1" si="81"/>
        <v>0.4571222399999999</v>
      </c>
      <c r="DA131" s="39">
        <f t="shared" ca="1" si="81"/>
        <v>0.9142444799999998</v>
      </c>
      <c r="DB131" s="39">
        <f t="shared" ca="1" si="81"/>
        <v>0</v>
      </c>
    </row>
    <row r="132" spans="19:106" x14ac:dyDescent="0.15">
      <c r="S132" s="39">
        <v>129</v>
      </c>
      <c r="T132" s="40">
        <f>引用信息!W151</f>
        <v>300.47380521291564</v>
      </c>
      <c r="U132" s="40">
        <f>引用信息!X151</f>
        <v>21.374474787084374</v>
      </c>
      <c r="V132" s="40">
        <f>引用信息!Y151</f>
        <v>8.5333333333333332</v>
      </c>
      <c r="W132" s="40">
        <f>引用信息!Z151</f>
        <v>2.2893200000000005</v>
      </c>
      <c r="X132" s="40">
        <f>引用信息!AA151</f>
        <v>0.66239999999999988</v>
      </c>
      <c r="Y132" s="37">
        <f>IF(INT(求节点($J$4:$J$12,$I$4:$I$12,节奏总纲!AD132))&gt;$I$12,$I$12,INT(求节点($J$4:$J$12,$I$4:$I$12,节奏总纲!AD132)))</f>
        <v>7</v>
      </c>
      <c r="Z132" s="37">
        <f>IF(INT(求节点($J$4:$J$12,$I$4:$I$12,节奏总纲!AE132))&gt;$I$12,$I$12,INT(求节点($J$4:$J$12,$I$4:$I$12,节奏总纲!AE132)))</f>
        <v>7</v>
      </c>
      <c r="AA132" s="37">
        <f>IF(INT(求节点($J$4:$J$12,$I$4:$I$12,节奏总纲!AF132))&gt;$I$12,$I$12,INT(求节点($J$4:$J$12,$I$4:$I$12,节奏总纲!AF132)))</f>
        <v>8</v>
      </c>
      <c r="AB132" s="37">
        <f>IF(INT(求节点($J$4:$J$12,$I$4:$I$12,节奏总纲!AG132))&gt;$I$12,$I$12,INT(求节点($J$4:$J$12,$I$4:$I$12,节奏总纲!AG132)))</f>
        <v>8</v>
      </c>
      <c r="AC132" s="37">
        <f>IF(INT(求节点($J$4:$J$12,$I$4:$I$12,节奏总纲!AH132))&gt;$I$12,$I$12,INT(求节点($J$4:$J$12,$I$4:$I$12,节奏总纲!AH132)))</f>
        <v>9</v>
      </c>
      <c r="AD132" s="57">
        <f>('[2]功能-行军令'!F$7+'[2]功能-行军令'!F$14+24*60/'[2]功能-行军令'!$F$18)*'[2]功能-行军令'!$AJ$8/$J$30</f>
        <v>9.2000000000000011</v>
      </c>
      <c r="AE132" s="57">
        <f>('[2]功能-行军令'!G$7+'[2]功能-行军令'!G$14+24*60/'[2]功能-行军令'!$F$18)*'[2]功能-行军令'!$AJ$8/$J$30</f>
        <v>13.4</v>
      </c>
      <c r="AF132" s="57">
        <f>('[2]功能-行军令'!H$7+'[2]功能-行军令'!H$14+24*60/'[2]功能-行军令'!$F$18)*'[2]功能-行军令'!$AJ$8/$J$30</f>
        <v>18.2</v>
      </c>
      <c r="AG132" s="57">
        <f>('[2]功能-行军令'!I$7+'[2]功能-行军令'!I$14+24*60/'[2]功能-行军令'!$F$18)*'[2]功能-行军令'!$AJ$8/$J$30</f>
        <v>20.6</v>
      </c>
      <c r="AH132" s="57">
        <f>('[2]功能-行军令'!J$7+'[2]功能-行军令'!J$14+24*60/'[2]功能-行军令'!$F$18)*'[2]功能-行军令'!$AJ$8/$J$30</f>
        <v>20.6</v>
      </c>
      <c r="AL132" s="39">
        <v>129</v>
      </c>
      <c r="AM132" s="28">
        <f t="shared" ref="AM132:AV147" ca="1" si="82">SUMIF($BE$3:$DB$3,AM$3,$BE132:$DB132)</f>
        <v>5.2647216990651469</v>
      </c>
      <c r="AN132" s="28">
        <f t="shared" ca="1" si="82"/>
        <v>7.9757580563754988</v>
      </c>
      <c r="AO132" s="28">
        <f t="shared" ca="1" si="82"/>
        <v>13.240479755440647</v>
      </c>
      <c r="AP132" s="28">
        <f t="shared" ca="1" si="82"/>
        <v>26.300866095325741</v>
      </c>
      <c r="AQ132" s="28">
        <f t="shared" ca="1" si="82"/>
        <v>52.590360990651483</v>
      </c>
      <c r="AR132" s="28">
        <f t="shared" ca="1" si="82"/>
        <v>105.18072198130297</v>
      </c>
      <c r="AS132" s="28">
        <f t="shared" ca="1" si="82"/>
        <v>210.36144396260593</v>
      </c>
      <c r="AT132" s="28">
        <f t="shared" ca="1" si="82"/>
        <v>13.952625244444445</v>
      </c>
      <c r="AU132" s="28">
        <f t="shared" ca="1" si="82"/>
        <v>0.90969599999999995</v>
      </c>
      <c r="AV132" s="28">
        <f t="shared" ca="1" si="82"/>
        <v>0</v>
      </c>
      <c r="AW132" s="28"/>
      <c r="AX132" s="28">
        <f t="shared" ca="1" si="48"/>
        <v>435.77667378521181</v>
      </c>
      <c r="AY132" s="28"/>
      <c r="BA132" s="28"/>
      <c r="BB132" s="28"/>
      <c r="BC132" s="28"/>
      <c r="BD132" s="39">
        <v>129</v>
      </c>
      <c r="BE132" s="39">
        <f t="shared" ca="1" si="77"/>
        <v>4.6072650132647066</v>
      </c>
      <c r="BF132" s="39">
        <f t="shared" ca="1" si="77"/>
        <v>6.9108975198970599</v>
      </c>
      <c r="BG132" s="39">
        <f t="shared" ca="1" si="77"/>
        <v>11.518162533161769</v>
      </c>
      <c r="BH132" s="39">
        <f t="shared" ca="1" si="77"/>
        <v>23.036325066323538</v>
      </c>
      <c r="BI132" s="39">
        <f t="shared" ca="1" si="77"/>
        <v>46.072650132647077</v>
      </c>
      <c r="BJ132" s="39">
        <f t="shared" ca="1" si="77"/>
        <v>92.145300265294154</v>
      </c>
      <c r="BK132" s="39">
        <f t="shared" ca="1" si="77"/>
        <v>184.29060053058831</v>
      </c>
      <c r="BL132" s="39">
        <f t="shared" ca="1" si="77"/>
        <v>0</v>
      </c>
      <c r="BM132" s="39">
        <f t="shared" ca="1" si="77"/>
        <v>0</v>
      </c>
      <c r="BN132" s="39">
        <f t="shared" ca="1" si="77"/>
        <v>0</v>
      </c>
      <c r="BO132" s="39">
        <f t="shared" ca="1" si="78"/>
        <v>0.4773632702448844</v>
      </c>
      <c r="BP132" s="39">
        <f t="shared" ca="1" si="78"/>
        <v>0.71604490536732657</v>
      </c>
      <c r="BQ132" s="39">
        <f t="shared" ca="1" si="78"/>
        <v>1.193408175612211</v>
      </c>
      <c r="BR132" s="39">
        <f t="shared" ca="1" si="78"/>
        <v>2.386816351224422</v>
      </c>
      <c r="BS132" s="39">
        <f t="shared" ca="1" si="78"/>
        <v>4.7736327024488441</v>
      </c>
      <c r="BT132" s="39">
        <f t="shared" ca="1" si="78"/>
        <v>9.5472654048976882</v>
      </c>
      <c r="BU132" s="39">
        <f t="shared" ca="1" si="78"/>
        <v>19.094530809795376</v>
      </c>
      <c r="BV132" s="39">
        <f t="shared" ca="1" si="78"/>
        <v>0</v>
      </c>
      <c r="BW132" s="39">
        <f t="shared" ca="1" si="78"/>
        <v>0</v>
      </c>
      <c r="BX132" s="39">
        <f t="shared" ca="1" si="78"/>
        <v>0</v>
      </c>
      <c r="BY132" s="39">
        <f t="shared" ca="1" si="79"/>
        <v>0.12942222222222222</v>
      </c>
      <c r="BZ132" s="39">
        <f t="shared" ca="1" si="79"/>
        <v>0.25884444444444443</v>
      </c>
      <c r="CA132" s="39">
        <f t="shared" ca="1" si="79"/>
        <v>0.3882666666666667</v>
      </c>
      <c r="CB132" s="39">
        <f t="shared" ca="1" si="79"/>
        <v>0.64711111111111108</v>
      </c>
      <c r="CC132" s="39">
        <f t="shared" ca="1" si="79"/>
        <v>1.2942222222222222</v>
      </c>
      <c r="CD132" s="39">
        <f t="shared" ca="1" si="79"/>
        <v>2.5884444444444443</v>
      </c>
      <c r="CE132" s="39">
        <f t="shared" ca="1" si="79"/>
        <v>5.1768888888888887</v>
      </c>
      <c r="CF132" s="39">
        <f t="shared" ca="1" si="79"/>
        <v>10.353777777777777</v>
      </c>
      <c r="CG132" s="39">
        <f t="shared" ca="1" si="79"/>
        <v>0</v>
      </c>
      <c r="CH132" s="39">
        <f t="shared" ca="1" si="79"/>
        <v>0</v>
      </c>
      <c r="CI132" s="39">
        <f t="shared" ca="1" si="80"/>
        <v>3.9299993333333345E-2</v>
      </c>
      <c r="CJ132" s="39">
        <f t="shared" ca="1" si="80"/>
        <v>7.8599986666666691E-2</v>
      </c>
      <c r="CK132" s="39">
        <f t="shared" ca="1" si="80"/>
        <v>0.11789998000000002</v>
      </c>
      <c r="CL132" s="39">
        <f t="shared" ca="1" si="80"/>
        <v>0.19649996666666672</v>
      </c>
      <c r="CM132" s="39">
        <f t="shared" ca="1" si="80"/>
        <v>0.39299993333333344</v>
      </c>
      <c r="CN132" s="39">
        <f t="shared" ca="1" si="80"/>
        <v>0.78599986666666688</v>
      </c>
      <c r="CO132" s="39">
        <f t="shared" ca="1" si="80"/>
        <v>1.5719997333333338</v>
      </c>
      <c r="CP132" s="39">
        <f t="shared" ca="1" si="80"/>
        <v>3.1439994666666675</v>
      </c>
      <c r="CQ132" s="39">
        <f t="shared" ca="1" si="80"/>
        <v>0</v>
      </c>
      <c r="CR132" s="39">
        <f t="shared" ca="1" si="80"/>
        <v>0</v>
      </c>
      <c r="CS132" s="39">
        <f t="shared" ca="1" si="81"/>
        <v>1.1371199999999998E-2</v>
      </c>
      <c r="CT132" s="39">
        <f t="shared" ca="1" si="81"/>
        <v>1.1371199999999998E-2</v>
      </c>
      <c r="CU132" s="39">
        <f t="shared" ca="1" si="81"/>
        <v>2.2742399999999996E-2</v>
      </c>
      <c r="CV132" s="39">
        <f t="shared" ca="1" si="81"/>
        <v>3.4113600000000001E-2</v>
      </c>
      <c r="CW132" s="39">
        <f t="shared" ca="1" si="81"/>
        <v>5.6855999999999997E-2</v>
      </c>
      <c r="CX132" s="39">
        <f t="shared" ca="1" si="81"/>
        <v>0.11371199999999999</v>
      </c>
      <c r="CY132" s="39">
        <f t="shared" ca="1" si="81"/>
        <v>0.22742399999999999</v>
      </c>
      <c r="CZ132" s="39">
        <f t="shared" ca="1" si="81"/>
        <v>0.45484799999999997</v>
      </c>
      <c r="DA132" s="39">
        <f t="shared" ca="1" si="81"/>
        <v>0.90969599999999995</v>
      </c>
      <c r="DB132" s="39">
        <f t="shared" ca="1" si="81"/>
        <v>0</v>
      </c>
    </row>
    <row r="133" spans="19:106" x14ac:dyDescent="0.15">
      <c r="S133" s="39">
        <v>130</v>
      </c>
      <c r="T133" s="40">
        <f>引用信息!W152</f>
        <v>298.97143618685107</v>
      </c>
      <c r="U133" s="40">
        <f>引用信息!X152</f>
        <v>21.267602413148953</v>
      </c>
      <c r="V133" s="40">
        <f>引用信息!Y152</f>
        <v>8.4906666666666677</v>
      </c>
      <c r="W133" s="40">
        <f>引用信息!Z152</f>
        <v>2.2778734000000007</v>
      </c>
      <c r="X133" s="40">
        <f>引用信息!AA152</f>
        <v>0.6590879999999999</v>
      </c>
      <c r="Y133" s="37">
        <f>IF(INT(求节点($J$4:$J$12,$I$4:$I$12,节奏总纲!AD133))&gt;$I$12,$I$12,INT(求节点($J$4:$J$12,$I$4:$I$12,节奏总纲!AD133)))</f>
        <v>7</v>
      </c>
      <c r="Z133" s="37">
        <f>IF(INT(求节点($J$4:$J$12,$I$4:$I$12,节奏总纲!AE133))&gt;$I$12,$I$12,INT(求节点($J$4:$J$12,$I$4:$I$12,节奏总纲!AE133)))</f>
        <v>7</v>
      </c>
      <c r="AA133" s="37">
        <f>IF(INT(求节点($J$4:$J$12,$I$4:$I$12,节奏总纲!AF133))&gt;$I$12,$I$12,INT(求节点($J$4:$J$12,$I$4:$I$12,节奏总纲!AF133)))</f>
        <v>8</v>
      </c>
      <c r="AB133" s="37">
        <f>IF(INT(求节点($J$4:$J$12,$I$4:$I$12,节奏总纲!AG133))&gt;$I$12,$I$12,INT(求节点($J$4:$J$12,$I$4:$I$12,节奏总纲!AG133)))</f>
        <v>8</v>
      </c>
      <c r="AC133" s="37">
        <f>IF(INT(求节点($J$4:$J$12,$I$4:$I$12,节奏总纲!AH133))&gt;$I$12,$I$12,INT(求节点($J$4:$J$12,$I$4:$I$12,节奏总纲!AH133)))</f>
        <v>9</v>
      </c>
      <c r="AD133" s="57">
        <f>('[2]功能-行军令'!F$7+'[2]功能-行军令'!F$14+24*60/'[2]功能-行军令'!$F$18)*'[2]功能-行军令'!$AJ$8/$J$30</f>
        <v>9.2000000000000011</v>
      </c>
      <c r="AE133" s="57">
        <f>('[2]功能-行军令'!G$7+'[2]功能-行军令'!G$14+24*60/'[2]功能-行军令'!$F$18)*'[2]功能-行军令'!$AJ$8/$J$30</f>
        <v>13.4</v>
      </c>
      <c r="AF133" s="57">
        <f>('[2]功能-行军令'!H$7+'[2]功能-行军令'!H$14+24*60/'[2]功能-行军令'!$F$18)*'[2]功能-行军令'!$AJ$8/$J$30</f>
        <v>18.2</v>
      </c>
      <c r="AG133" s="57">
        <f>('[2]功能-行军令'!I$7+'[2]功能-行军令'!I$14+24*60/'[2]功能-行军令'!$F$18)*'[2]功能-行军令'!$AJ$8/$J$30</f>
        <v>20.6</v>
      </c>
      <c r="AH133" s="57">
        <f>('[2]功能-行军令'!J$7+'[2]功能-行军令'!J$14+24*60/'[2]功能-行军令'!$F$18)*'[2]功能-行军令'!$AJ$8/$J$30</f>
        <v>20.6</v>
      </c>
      <c r="AL133" s="39">
        <v>130</v>
      </c>
      <c r="AM133" s="28">
        <f t="shared" ca="1" si="82"/>
        <v>5.238398090569822</v>
      </c>
      <c r="AN133" s="28">
        <f t="shared" ca="1" si="82"/>
        <v>7.9358792660936199</v>
      </c>
      <c r="AO133" s="28">
        <f t="shared" ca="1" si="82"/>
        <v>13.174277356663442</v>
      </c>
      <c r="AP133" s="28">
        <f t="shared" ca="1" si="82"/>
        <v>26.169361764849107</v>
      </c>
      <c r="AQ133" s="28">
        <f t="shared" ca="1" si="82"/>
        <v>52.327409185698215</v>
      </c>
      <c r="AR133" s="28">
        <f t="shared" ca="1" si="82"/>
        <v>104.65481837139643</v>
      </c>
      <c r="AS133" s="28">
        <f t="shared" ca="1" si="82"/>
        <v>209.30963674279286</v>
      </c>
      <c r="AT133" s="28">
        <f t="shared" ca="1" si="82"/>
        <v>13.882862118222224</v>
      </c>
      <c r="AU133" s="28">
        <f t="shared" ca="1" si="82"/>
        <v>0.90514751999999987</v>
      </c>
      <c r="AV133" s="28">
        <f t="shared" ca="1" si="82"/>
        <v>0</v>
      </c>
      <c r="AW133" s="28"/>
      <c r="AX133" s="28">
        <f t="shared" ref="AX133:AX196" ca="1" si="83">SUM(AM133:AV133)</f>
        <v>433.59779041628576</v>
      </c>
      <c r="AY133" s="28"/>
      <c r="BA133" s="28"/>
      <c r="BB133" s="28"/>
      <c r="BC133" s="28"/>
      <c r="BD133" s="39">
        <v>130</v>
      </c>
      <c r="BE133" s="39">
        <f t="shared" ca="1" si="77"/>
        <v>4.584228688198384</v>
      </c>
      <c r="BF133" s="39">
        <f t="shared" ca="1" si="77"/>
        <v>6.8763430322975756</v>
      </c>
      <c r="BG133" s="39">
        <f t="shared" ca="1" si="77"/>
        <v>11.460571720495958</v>
      </c>
      <c r="BH133" s="39">
        <f t="shared" ca="1" si="77"/>
        <v>22.921143440991916</v>
      </c>
      <c r="BI133" s="39">
        <f t="shared" ca="1" si="77"/>
        <v>45.842286881983831</v>
      </c>
      <c r="BJ133" s="39">
        <f t="shared" ca="1" si="77"/>
        <v>91.684573763967663</v>
      </c>
      <c r="BK133" s="39">
        <f t="shared" ca="1" si="77"/>
        <v>183.36914752793533</v>
      </c>
      <c r="BL133" s="39">
        <f t="shared" ca="1" si="77"/>
        <v>0</v>
      </c>
      <c r="BM133" s="39">
        <f t="shared" ca="1" si="77"/>
        <v>0</v>
      </c>
      <c r="BN133" s="39">
        <f t="shared" ca="1" si="77"/>
        <v>0</v>
      </c>
      <c r="BO133" s="39">
        <f t="shared" ca="1" si="78"/>
        <v>0.47497645389366</v>
      </c>
      <c r="BP133" s="39">
        <f t="shared" ca="1" si="78"/>
        <v>0.71246468084048997</v>
      </c>
      <c r="BQ133" s="39">
        <f t="shared" ca="1" si="78"/>
        <v>1.18744113473415</v>
      </c>
      <c r="BR133" s="39">
        <f t="shared" ca="1" si="78"/>
        <v>2.3748822694683001</v>
      </c>
      <c r="BS133" s="39">
        <f t="shared" ca="1" si="78"/>
        <v>4.7497645389366001</v>
      </c>
      <c r="BT133" s="39">
        <f t="shared" ca="1" si="78"/>
        <v>9.4995290778732002</v>
      </c>
      <c r="BU133" s="39">
        <f t="shared" ca="1" si="78"/>
        <v>18.9990581557464</v>
      </c>
      <c r="BV133" s="39">
        <f t="shared" ca="1" si="78"/>
        <v>0</v>
      </c>
      <c r="BW133" s="39">
        <f t="shared" ca="1" si="78"/>
        <v>0</v>
      </c>
      <c r="BX133" s="39">
        <f t="shared" ca="1" si="78"/>
        <v>0</v>
      </c>
      <c r="BY133" s="39">
        <f t="shared" ca="1" si="79"/>
        <v>0.12877511111111112</v>
      </c>
      <c r="BZ133" s="39">
        <f t="shared" ca="1" si="79"/>
        <v>0.25755022222222224</v>
      </c>
      <c r="CA133" s="39">
        <f t="shared" ca="1" si="79"/>
        <v>0.38632533333333335</v>
      </c>
      <c r="CB133" s="39">
        <f t="shared" ca="1" si="79"/>
        <v>0.64387555555555565</v>
      </c>
      <c r="CC133" s="39">
        <f t="shared" ca="1" si="79"/>
        <v>1.2877511111111113</v>
      </c>
      <c r="CD133" s="39">
        <f t="shared" ca="1" si="79"/>
        <v>2.5755022222222226</v>
      </c>
      <c r="CE133" s="39">
        <f t="shared" ca="1" si="79"/>
        <v>5.1510044444444452</v>
      </c>
      <c r="CF133" s="39">
        <f t="shared" ca="1" si="79"/>
        <v>10.30200888888889</v>
      </c>
      <c r="CG133" s="39">
        <f t="shared" ca="1" si="79"/>
        <v>0</v>
      </c>
      <c r="CH133" s="39">
        <f t="shared" ca="1" si="79"/>
        <v>0</v>
      </c>
      <c r="CI133" s="39">
        <f t="shared" ca="1" si="80"/>
        <v>3.9103493366666686E-2</v>
      </c>
      <c r="CJ133" s="39">
        <f t="shared" ca="1" si="80"/>
        <v>7.8206986733333372E-2</v>
      </c>
      <c r="CK133" s="39">
        <f t="shared" ca="1" si="80"/>
        <v>0.11731048010000002</v>
      </c>
      <c r="CL133" s="39">
        <f t="shared" ca="1" si="80"/>
        <v>0.1955174668333334</v>
      </c>
      <c r="CM133" s="39">
        <f t="shared" ca="1" si="80"/>
        <v>0.39103493366666681</v>
      </c>
      <c r="CN133" s="39">
        <f t="shared" ca="1" si="80"/>
        <v>0.78206986733333361</v>
      </c>
      <c r="CO133" s="39">
        <f t="shared" ca="1" si="80"/>
        <v>1.5641397346666672</v>
      </c>
      <c r="CP133" s="39">
        <f t="shared" ca="1" si="80"/>
        <v>3.1282794693333345</v>
      </c>
      <c r="CQ133" s="39">
        <f t="shared" ca="1" si="80"/>
        <v>0</v>
      </c>
      <c r="CR133" s="39">
        <f t="shared" ca="1" si="80"/>
        <v>0</v>
      </c>
      <c r="CS133" s="39">
        <f t="shared" ca="1" si="81"/>
        <v>1.1314343999999999E-2</v>
      </c>
      <c r="CT133" s="39">
        <f t="shared" ca="1" si="81"/>
        <v>1.1314343999999999E-2</v>
      </c>
      <c r="CU133" s="39">
        <f t="shared" ca="1" si="81"/>
        <v>2.2628687999999997E-2</v>
      </c>
      <c r="CV133" s="39">
        <f t="shared" ca="1" si="81"/>
        <v>3.3943031999999998E-2</v>
      </c>
      <c r="CW133" s="39">
        <f t="shared" ca="1" si="81"/>
        <v>5.6571719999999992E-2</v>
      </c>
      <c r="CX133" s="39">
        <f t="shared" ca="1" si="81"/>
        <v>0.11314343999999998</v>
      </c>
      <c r="CY133" s="39">
        <f t="shared" ca="1" si="81"/>
        <v>0.22628687999999997</v>
      </c>
      <c r="CZ133" s="39">
        <f t="shared" ca="1" si="81"/>
        <v>0.45257375999999994</v>
      </c>
      <c r="DA133" s="39">
        <f t="shared" ca="1" si="81"/>
        <v>0.90514751999999987</v>
      </c>
      <c r="DB133" s="39">
        <f t="shared" ca="1" si="81"/>
        <v>0</v>
      </c>
    </row>
    <row r="134" spans="19:106" x14ac:dyDescent="0.15">
      <c r="S134" s="39">
        <v>131</v>
      </c>
      <c r="T134" s="40">
        <f>引用信息!W153</f>
        <v>297.46906716078649</v>
      </c>
      <c r="U134" s="40">
        <f>引用信息!X153</f>
        <v>21.160730039213529</v>
      </c>
      <c r="V134" s="40">
        <f>引用信息!Y153</f>
        <v>8.4480000000000004</v>
      </c>
      <c r="W134" s="40">
        <f>引用信息!Z153</f>
        <v>2.2664268000000005</v>
      </c>
      <c r="X134" s="40">
        <f>引用信息!AA153</f>
        <v>0.65577599999999991</v>
      </c>
      <c r="Y134" s="37">
        <f>IF(INT(求节点($J$4:$J$12,$I$4:$I$12,节奏总纲!AD134))&gt;$I$12,$I$12,INT(求节点($J$4:$J$12,$I$4:$I$12,节奏总纲!AD134)))</f>
        <v>7</v>
      </c>
      <c r="Z134" s="37">
        <f>IF(INT(求节点($J$4:$J$12,$I$4:$I$12,节奏总纲!AE134))&gt;$I$12,$I$12,INT(求节点($J$4:$J$12,$I$4:$I$12,节奏总纲!AE134)))</f>
        <v>7</v>
      </c>
      <c r="AA134" s="37">
        <f>IF(INT(求节点($J$4:$J$12,$I$4:$I$12,节奏总纲!AF134))&gt;$I$12,$I$12,INT(求节点($J$4:$J$12,$I$4:$I$12,节奏总纲!AF134)))</f>
        <v>8</v>
      </c>
      <c r="AB134" s="37">
        <f>IF(INT(求节点($J$4:$J$12,$I$4:$I$12,节奏总纲!AG134))&gt;$I$12,$I$12,INT(求节点($J$4:$J$12,$I$4:$I$12,节奏总纲!AG134)))</f>
        <v>8</v>
      </c>
      <c r="AC134" s="37">
        <f>IF(INT(求节点($J$4:$J$12,$I$4:$I$12,节奏总纲!AH134))&gt;$I$12,$I$12,INT(求节点($J$4:$J$12,$I$4:$I$12,节奏总纲!AH134)))</f>
        <v>9</v>
      </c>
      <c r="AD134" s="57">
        <f>('[2]功能-行军令'!F$7+'[2]功能-行军令'!F$14+24*60/'[2]功能-行军令'!$F$18)*'[2]功能-行军令'!$AJ$8/$J$30</f>
        <v>9.2000000000000011</v>
      </c>
      <c r="AE134" s="57">
        <f>('[2]功能-行军令'!G$7+'[2]功能-行军令'!G$14+24*60/'[2]功能-行军令'!$F$18)*'[2]功能-行军令'!$AJ$8/$J$30</f>
        <v>13.4</v>
      </c>
      <c r="AF134" s="57">
        <f>('[2]功能-行军令'!H$7+'[2]功能-行军令'!H$14+24*60/'[2]功能-行军令'!$F$18)*'[2]功能-行军令'!$AJ$8/$J$30</f>
        <v>18.2</v>
      </c>
      <c r="AG134" s="57">
        <f>('[2]功能-行军令'!I$7+'[2]功能-行军令'!I$14+24*60/'[2]功能-行军令'!$F$18)*'[2]功能-行军令'!$AJ$8/$J$30</f>
        <v>20.6</v>
      </c>
      <c r="AH134" s="57">
        <f>('[2]功能-行军令'!J$7+'[2]功能-行军令'!J$14+24*60/'[2]功能-行军令'!$F$18)*'[2]功能-行军令'!$AJ$8/$J$30</f>
        <v>20.6</v>
      </c>
      <c r="AL134" s="39">
        <v>131</v>
      </c>
      <c r="AM134" s="28">
        <f t="shared" ca="1" si="82"/>
        <v>5.2120744820744971</v>
      </c>
      <c r="AN134" s="28">
        <f t="shared" ca="1" si="82"/>
        <v>7.8960004758117419</v>
      </c>
      <c r="AO134" s="28">
        <f t="shared" ca="1" si="82"/>
        <v>13.10807495788624</v>
      </c>
      <c r="AP134" s="28">
        <f t="shared" ca="1" si="82"/>
        <v>26.037857434372476</v>
      </c>
      <c r="AQ134" s="28">
        <f t="shared" ca="1" si="82"/>
        <v>52.064457380744955</v>
      </c>
      <c r="AR134" s="28">
        <f t="shared" ca="1" si="82"/>
        <v>104.12891476148991</v>
      </c>
      <c r="AS134" s="28">
        <f t="shared" ca="1" si="82"/>
        <v>208.25782952297982</v>
      </c>
      <c r="AT134" s="28">
        <f t="shared" ca="1" si="82"/>
        <v>13.813098992</v>
      </c>
      <c r="AU134" s="28">
        <f t="shared" ca="1" si="82"/>
        <v>0.90059904000000002</v>
      </c>
      <c r="AV134" s="28">
        <f t="shared" ca="1" si="82"/>
        <v>0</v>
      </c>
      <c r="AW134" s="28"/>
      <c r="AX134" s="28">
        <f t="shared" ca="1" si="83"/>
        <v>431.4189070473596</v>
      </c>
      <c r="AY134" s="28"/>
      <c r="BA134" s="28"/>
      <c r="BB134" s="28"/>
      <c r="BC134" s="28"/>
      <c r="BD134" s="39">
        <v>131</v>
      </c>
      <c r="BE134" s="39">
        <f t="shared" ref="BE134:BN143" ca="1" si="84">IF(OFFSET($X$3,$S134,BE$1)&lt;BE$3,0,
OFFSET($S$3,$S134,BE$1)
*IFERROR(INDEX($K$33:$K$42,OFFSET($X$3,$S134,BE$1)-BE$3+1),0)
*OFFSET($AC$3,$S134,BE$1)
/(INDEX($D$4:$D$13,BE$3)
*INDEX($E$4:$E$13,BE$3)))</f>
        <v>4.5611923631320606</v>
      </c>
      <c r="BF134" s="39">
        <f t="shared" ca="1" si="84"/>
        <v>6.8417885446980895</v>
      </c>
      <c r="BG134" s="39">
        <f t="shared" ca="1" si="84"/>
        <v>11.40298090783015</v>
      </c>
      <c r="BH134" s="39">
        <f t="shared" ca="1" si="84"/>
        <v>22.8059618156603</v>
      </c>
      <c r="BI134" s="39">
        <f t="shared" ca="1" si="84"/>
        <v>45.6119236313206</v>
      </c>
      <c r="BJ134" s="39">
        <f t="shared" ca="1" si="84"/>
        <v>91.2238472626412</v>
      </c>
      <c r="BK134" s="39">
        <f t="shared" ca="1" si="84"/>
        <v>182.4476945252824</v>
      </c>
      <c r="BL134" s="39">
        <f t="shared" ca="1" si="84"/>
        <v>0</v>
      </c>
      <c r="BM134" s="39">
        <f t="shared" ca="1" si="84"/>
        <v>0</v>
      </c>
      <c r="BN134" s="39">
        <f t="shared" ca="1" si="84"/>
        <v>0</v>
      </c>
      <c r="BO134" s="39">
        <f t="shared" ref="BO134:BX143" ca="1" si="85">IF(OFFSET($X$3,$S134,BO$1)&lt;BO$3,0,
OFFSET($S$3,$S134,BO$1)
*IFERROR(INDEX($K$33:$K$42,OFFSET($X$3,$S134,BO$1)-BO$3+1),0)
*OFFSET($AC$3,$S134,BO$1)
/(INDEX($D$4:$D$13,BO$3)
*INDEX($E$4:$E$13,BO$3)))</f>
        <v>0.47258963754243549</v>
      </c>
      <c r="BP134" s="39">
        <f t="shared" ca="1" si="85"/>
        <v>0.70888445631365327</v>
      </c>
      <c r="BQ134" s="39">
        <f t="shared" ca="1" si="85"/>
        <v>1.1814740938560888</v>
      </c>
      <c r="BR134" s="39">
        <f t="shared" ca="1" si="85"/>
        <v>2.3629481877121776</v>
      </c>
      <c r="BS134" s="39">
        <f t="shared" ca="1" si="85"/>
        <v>4.7258963754243553</v>
      </c>
      <c r="BT134" s="39">
        <f t="shared" ca="1" si="85"/>
        <v>9.4517927508487105</v>
      </c>
      <c r="BU134" s="39">
        <f t="shared" ca="1" si="85"/>
        <v>18.903585501697421</v>
      </c>
      <c r="BV134" s="39">
        <f t="shared" ca="1" si="85"/>
        <v>0</v>
      </c>
      <c r="BW134" s="39">
        <f t="shared" ca="1" si="85"/>
        <v>0</v>
      </c>
      <c r="BX134" s="39">
        <f t="shared" ca="1" si="85"/>
        <v>0</v>
      </c>
      <c r="BY134" s="39">
        <f t="shared" ref="BY134:CH143" ca="1" si="86">IF(OFFSET($X$3,$S134,BY$1)&lt;BY$3,0,
OFFSET($S$3,$S134,BY$1)
*IFERROR(INDEX($K$33:$K$42,OFFSET($X$3,$S134,BY$1)-BY$3+1),0)
*OFFSET($AC$3,$S134,BY$1)
/(INDEX($D$4:$D$13,BY$3)
*INDEX($E$4:$E$13,BY$3)))</f>
        <v>0.12812799999999999</v>
      </c>
      <c r="BZ134" s="39">
        <f t="shared" ca="1" si="86"/>
        <v>0.25625599999999998</v>
      </c>
      <c r="CA134" s="39">
        <f t="shared" ca="1" si="86"/>
        <v>0.384384</v>
      </c>
      <c r="CB134" s="39">
        <f t="shared" ca="1" si="86"/>
        <v>0.64063999999999999</v>
      </c>
      <c r="CC134" s="39">
        <f t="shared" ca="1" si="86"/>
        <v>1.28128</v>
      </c>
      <c r="CD134" s="39">
        <f t="shared" ca="1" si="86"/>
        <v>2.5625599999999999</v>
      </c>
      <c r="CE134" s="39">
        <f t="shared" ca="1" si="86"/>
        <v>5.1251199999999999</v>
      </c>
      <c r="CF134" s="39">
        <f t="shared" ca="1" si="86"/>
        <v>10.25024</v>
      </c>
      <c r="CG134" s="39">
        <f t="shared" ca="1" si="86"/>
        <v>0</v>
      </c>
      <c r="CH134" s="39">
        <f t="shared" ca="1" si="86"/>
        <v>0</v>
      </c>
      <c r="CI134" s="39">
        <f t="shared" ref="CI134:CR143" ca="1" si="87">IF(OFFSET($X$3,$S134,CI$1)&lt;CI$3,0,
OFFSET($S$3,$S134,CI$1)
*IFERROR(INDEX($K$33:$K$42,OFFSET($X$3,$S134,CI$1)-CI$3+1),0)
*OFFSET($AC$3,$S134,CI$1)
/(INDEX($D$4:$D$13,CI$3)
*INDEX($E$4:$E$13,CI$3)))</f>
        <v>3.8906993400000013E-2</v>
      </c>
      <c r="CJ134" s="39">
        <f t="shared" ca="1" si="87"/>
        <v>7.7813986800000026E-2</v>
      </c>
      <c r="CK134" s="39">
        <f t="shared" ca="1" si="87"/>
        <v>0.11672098020000005</v>
      </c>
      <c r="CL134" s="39">
        <f t="shared" ca="1" si="87"/>
        <v>0.19453496700000006</v>
      </c>
      <c r="CM134" s="39">
        <f t="shared" ca="1" si="87"/>
        <v>0.38906993400000012</v>
      </c>
      <c r="CN134" s="39">
        <f t="shared" ca="1" si="87"/>
        <v>0.77813986800000023</v>
      </c>
      <c r="CO134" s="39">
        <f t="shared" ca="1" si="87"/>
        <v>1.5562797360000005</v>
      </c>
      <c r="CP134" s="39">
        <f t="shared" ca="1" si="87"/>
        <v>3.1125594720000009</v>
      </c>
      <c r="CQ134" s="39">
        <f t="shared" ca="1" si="87"/>
        <v>0</v>
      </c>
      <c r="CR134" s="39">
        <f t="shared" ca="1" si="87"/>
        <v>0</v>
      </c>
      <c r="CS134" s="39">
        <f t="shared" ref="CS134:DB143" ca="1" si="88">IF(OFFSET($X$3,$S134,CS$1)&lt;CS$3,0,
OFFSET($S$3,$S134,CS$1)
*IFERROR(INDEX($K$33:$K$42,OFFSET($X$3,$S134,CS$1)-CS$3+1),0)
*OFFSET($AC$3,$S134,CS$1)
/(INDEX($D$4:$D$13,CS$3)
*INDEX($E$4:$E$13,CS$3)))</f>
        <v>1.1257488000000001E-2</v>
      </c>
      <c r="CT134" s="39">
        <f t="shared" ca="1" si="88"/>
        <v>1.1257488000000001E-2</v>
      </c>
      <c r="CU134" s="39">
        <f t="shared" ca="1" si="88"/>
        <v>2.2514976000000003E-2</v>
      </c>
      <c r="CV134" s="39">
        <f t="shared" ca="1" si="88"/>
        <v>3.3772463999999995E-2</v>
      </c>
      <c r="CW134" s="39">
        <f t="shared" ca="1" si="88"/>
        <v>5.6287440000000001E-2</v>
      </c>
      <c r="CX134" s="39">
        <f t="shared" ca="1" si="88"/>
        <v>0.11257488</v>
      </c>
      <c r="CY134" s="39">
        <f t="shared" ca="1" si="88"/>
        <v>0.22514976</v>
      </c>
      <c r="CZ134" s="39">
        <f t="shared" ca="1" si="88"/>
        <v>0.45029952000000001</v>
      </c>
      <c r="DA134" s="39">
        <f t="shared" ca="1" si="88"/>
        <v>0.90059904000000002</v>
      </c>
      <c r="DB134" s="39">
        <f t="shared" ca="1" si="88"/>
        <v>0</v>
      </c>
    </row>
    <row r="135" spans="19:106" x14ac:dyDescent="0.15">
      <c r="S135" s="39">
        <v>132</v>
      </c>
      <c r="T135" s="40">
        <f>引用信息!W154</f>
        <v>295.96669813472187</v>
      </c>
      <c r="U135" s="40">
        <f>引用信息!X154</f>
        <v>21.053857665278109</v>
      </c>
      <c r="V135" s="40">
        <f>引用信息!Y154</f>
        <v>8.4053333333333331</v>
      </c>
      <c r="W135" s="40">
        <f>引用信息!Z154</f>
        <v>2.2549802000000003</v>
      </c>
      <c r="X135" s="40">
        <f>引用信息!AA154</f>
        <v>0.65246399999999982</v>
      </c>
      <c r="Y135" s="37">
        <f>IF(INT(求节点($J$4:$J$12,$I$4:$I$12,节奏总纲!AD135))&gt;$I$12,$I$12,INT(求节点($J$4:$J$12,$I$4:$I$12,节奏总纲!AD135)))</f>
        <v>7</v>
      </c>
      <c r="Z135" s="37">
        <f>IF(INT(求节点($J$4:$J$12,$I$4:$I$12,节奏总纲!AE135))&gt;$I$12,$I$12,INT(求节点($J$4:$J$12,$I$4:$I$12,节奏总纲!AE135)))</f>
        <v>7</v>
      </c>
      <c r="AA135" s="37">
        <f>IF(INT(求节点($J$4:$J$12,$I$4:$I$12,节奏总纲!AF135))&gt;$I$12,$I$12,INT(求节点($J$4:$J$12,$I$4:$I$12,节奏总纲!AF135)))</f>
        <v>8</v>
      </c>
      <c r="AB135" s="37">
        <f>IF(INT(求节点($J$4:$J$12,$I$4:$I$12,节奏总纲!AG135))&gt;$I$12,$I$12,INT(求节点($J$4:$J$12,$I$4:$I$12,节奏总纲!AG135)))</f>
        <v>8</v>
      </c>
      <c r="AC135" s="37">
        <f>IF(INT(求节点($J$4:$J$12,$I$4:$I$12,节奏总纲!AH135))&gt;$I$12,$I$12,INT(求节点($J$4:$J$12,$I$4:$I$12,节奏总纲!AH135)))</f>
        <v>9</v>
      </c>
      <c r="AD135" s="57">
        <f>('[2]功能-行军令'!F$7+'[2]功能-行军令'!F$14+24*60/'[2]功能-行军令'!$F$18)*'[2]功能-行军令'!$AJ$8/$J$30</f>
        <v>9.2000000000000011</v>
      </c>
      <c r="AE135" s="57">
        <f>('[2]功能-行军令'!G$7+'[2]功能-行军令'!G$14+24*60/'[2]功能-行军令'!$F$18)*'[2]功能-行军令'!$AJ$8/$J$30</f>
        <v>13.4</v>
      </c>
      <c r="AF135" s="57">
        <f>('[2]功能-行军令'!H$7+'[2]功能-行军令'!H$14+24*60/'[2]功能-行军令'!$F$18)*'[2]功能-行军令'!$AJ$8/$J$30</f>
        <v>18.2</v>
      </c>
      <c r="AG135" s="57">
        <f>('[2]功能-行军令'!I$7+'[2]功能-行军令'!I$14+24*60/'[2]功能-行军令'!$F$18)*'[2]功能-行军令'!$AJ$8/$J$30</f>
        <v>20.6</v>
      </c>
      <c r="AH135" s="57">
        <f>('[2]功能-行军令'!J$7+'[2]功能-行军令'!J$14+24*60/'[2]功能-行军令'!$F$18)*'[2]功能-行军令'!$AJ$8/$J$30</f>
        <v>20.6</v>
      </c>
      <c r="AL135" s="39">
        <v>132</v>
      </c>
      <c r="AM135" s="28">
        <f t="shared" ca="1" si="82"/>
        <v>5.1857508735791695</v>
      </c>
      <c r="AN135" s="28">
        <f t="shared" ca="1" si="82"/>
        <v>7.8561216855298648</v>
      </c>
      <c r="AO135" s="28">
        <f t="shared" ca="1" si="82"/>
        <v>13.041872559109034</v>
      </c>
      <c r="AP135" s="28">
        <f t="shared" ca="1" si="82"/>
        <v>25.906353103895849</v>
      </c>
      <c r="AQ135" s="28">
        <f t="shared" ca="1" si="82"/>
        <v>51.801505575791701</v>
      </c>
      <c r="AR135" s="28">
        <f t="shared" ca="1" si="82"/>
        <v>103.6030111515834</v>
      </c>
      <c r="AS135" s="28">
        <f t="shared" ca="1" si="82"/>
        <v>207.2060223031668</v>
      </c>
      <c r="AT135" s="28">
        <f t="shared" ca="1" si="82"/>
        <v>13.743335865777778</v>
      </c>
      <c r="AU135" s="28">
        <f t="shared" ca="1" si="82"/>
        <v>0.89605055999999983</v>
      </c>
      <c r="AV135" s="28">
        <f t="shared" ca="1" si="82"/>
        <v>0</v>
      </c>
      <c r="AW135" s="28"/>
      <c r="AX135" s="28">
        <f t="shared" ca="1" si="83"/>
        <v>429.2400236784336</v>
      </c>
      <c r="AY135" s="28"/>
      <c r="BA135" s="28"/>
      <c r="BB135" s="28"/>
      <c r="BC135" s="28"/>
      <c r="BD135" s="39">
        <v>132</v>
      </c>
      <c r="BE135" s="39">
        <f t="shared" ca="1" si="84"/>
        <v>4.5381560380657353</v>
      </c>
      <c r="BF135" s="39">
        <f t="shared" ca="1" si="84"/>
        <v>6.8072340570986034</v>
      </c>
      <c r="BG135" s="39">
        <f t="shared" ca="1" si="84"/>
        <v>11.34539009516434</v>
      </c>
      <c r="BH135" s="39">
        <f t="shared" ca="1" si="84"/>
        <v>22.690780190328681</v>
      </c>
      <c r="BI135" s="39">
        <f t="shared" ca="1" si="84"/>
        <v>45.381560380657362</v>
      </c>
      <c r="BJ135" s="39">
        <f t="shared" ca="1" si="84"/>
        <v>90.763120761314724</v>
      </c>
      <c r="BK135" s="39">
        <f t="shared" ca="1" si="84"/>
        <v>181.52624152262945</v>
      </c>
      <c r="BL135" s="39">
        <f t="shared" ca="1" si="84"/>
        <v>0</v>
      </c>
      <c r="BM135" s="39">
        <f t="shared" ca="1" si="84"/>
        <v>0</v>
      </c>
      <c r="BN135" s="39">
        <f t="shared" ca="1" si="84"/>
        <v>0</v>
      </c>
      <c r="BO135" s="39">
        <f t="shared" ca="1" si="85"/>
        <v>0.4702028211912111</v>
      </c>
      <c r="BP135" s="39">
        <f t="shared" ca="1" si="85"/>
        <v>0.70530423178681667</v>
      </c>
      <c r="BQ135" s="39">
        <f t="shared" ca="1" si="85"/>
        <v>1.1755070529780278</v>
      </c>
      <c r="BR135" s="39">
        <f t="shared" ca="1" si="85"/>
        <v>2.3510141059560556</v>
      </c>
      <c r="BS135" s="39">
        <f t="shared" ca="1" si="85"/>
        <v>4.7020282119121113</v>
      </c>
      <c r="BT135" s="39">
        <f t="shared" ca="1" si="85"/>
        <v>9.4040564238242226</v>
      </c>
      <c r="BU135" s="39">
        <f t="shared" ca="1" si="85"/>
        <v>18.808112847648445</v>
      </c>
      <c r="BV135" s="39">
        <f t="shared" ca="1" si="85"/>
        <v>0</v>
      </c>
      <c r="BW135" s="39">
        <f t="shared" ca="1" si="85"/>
        <v>0</v>
      </c>
      <c r="BX135" s="39">
        <f t="shared" ca="1" si="85"/>
        <v>0</v>
      </c>
      <c r="BY135" s="39">
        <f t="shared" ca="1" si="86"/>
        <v>0.12748088888888887</v>
      </c>
      <c r="BZ135" s="39">
        <f t="shared" ca="1" si="86"/>
        <v>0.25496177777777773</v>
      </c>
      <c r="CA135" s="39">
        <f t="shared" ca="1" si="86"/>
        <v>0.38244266666666665</v>
      </c>
      <c r="CB135" s="39">
        <f t="shared" ca="1" si="86"/>
        <v>0.63740444444444444</v>
      </c>
      <c r="CC135" s="39">
        <f t="shared" ca="1" si="86"/>
        <v>1.2748088888888889</v>
      </c>
      <c r="CD135" s="39">
        <f t="shared" ca="1" si="86"/>
        <v>2.5496177777777778</v>
      </c>
      <c r="CE135" s="39">
        <f t="shared" ca="1" si="86"/>
        <v>5.0992355555555555</v>
      </c>
      <c r="CF135" s="39">
        <f t="shared" ca="1" si="86"/>
        <v>10.198471111111111</v>
      </c>
      <c r="CG135" s="39">
        <f t="shared" ca="1" si="86"/>
        <v>0</v>
      </c>
      <c r="CH135" s="39">
        <f t="shared" ca="1" si="86"/>
        <v>0</v>
      </c>
      <c r="CI135" s="39">
        <f t="shared" ca="1" si="87"/>
        <v>3.8710493433333347E-2</v>
      </c>
      <c r="CJ135" s="39">
        <f t="shared" ca="1" si="87"/>
        <v>7.7420986866666694E-2</v>
      </c>
      <c r="CK135" s="39">
        <f t="shared" ca="1" si="87"/>
        <v>0.11613148030000002</v>
      </c>
      <c r="CL135" s="39">
        <f t="shared" ca="1" si="87"/>
        <v>0.19355246716666671</v>
      </c>
      <c r="CM135" s="39">
        <f t="shared" ca="1" si="87"/>
        <v>0.38710493433333343</v>
      </c>
      <c r="CN135" s="39">
        <f t="shared" ca="1" si="87"/>
        <v>0.77420986866666686</v>
      </c>
      <c r="CO135" s="39">
        <f t="shared" ca="1" si="87"/>
        <v>1.5484197373333337</v>
      </c>
      <c r="CP135" s="39">
        <f t="shared" ca="1" si="87"/>
        <v>3.0968394746666674</v>
      </c>
      <c r="CQ135" s="39">
        <f t="shared" ca="1" si="87"/>
        <v>0</v>
      </c>
      <c r="CR135" s="39">
        <f t="shared" ca="1" si="87"/>
        <v>0</v>
      </c>
      <c r="CS135" s="39">
        <f t="shared" ca="1" si="88"/>
        <v>1.1200631999999997E-2</v>
      </c>
      <c r="CT135" s="39">
        <f t="shared" ca="1" si="88"/>
        <v>1.1200631999999997E-2</v>
      </c>
      <c r="CU135" s="39">
        <f t="shared" ca="1" si="88"/>
        <v>2.2401263999999994E-2</v>
      </c>
      <c r="CV135" s="39">
        <f t="shared" ca="1" si="88"/>
        <v>3.3601895999999992E-2</v>
      </c>
      <c r="CW135" s="39">
        <f t="shared" ca="1" si="88"/>
        <v>5.6003159999999989E-2</v>
      </c>
      <c r="CX135" s="39">
        <f t="shared" ca="1" si="88"/>
        <v>0.11200631999999998</v>
      </c>
      <c r="CY135" s="39">
        <f t="shared" ca="1" si="88"/>
        <v>0.22401263999999996</v>
      </c>
      <c r="CZ135" s="39">
        <f t="shared" ca="1" si="88"/>
        <v>0.44802527999999991</v>
      </c>
      <c r="DA135" s="39">
        <f t="shared" ca="1" si="88"/>
        <v>0.89605055999999983</v>
      </c>
      <c r="DB135" s="39">
        <f t="shared" ca="1" si="88"/>
        <v>0</v>
      </c>
    </row>
    <row r="136" spans="19:106" x14ac:dyDescent="0.15">
      <c r="S136" s="39">
        <v>133</v>
      </c>
      <c r="T136" s="40">
        <f>引用信息!W155</f>
        <v>294.46432910865735</v>
      </c>
      <c r="U136" s="40">
        <f>引用信息!X155</f>
        <v>20.946985291342688</v>
      </c>
      <c r="V136" s="40">
        <f>引用信息!Y155</f>
        <v>8.3626666666666676</v>
      </c>
      <c r="W136" s="40">
        <f>引用信息!Z155</f>
        <v>2.2435336000000006</v>
      </c>
      <c r="X136" s="40">
        <f>引用信息!AA155</f>
        <v>0.64915199999999995</v>
      </c>
      <c r="Y136" s="37">
        <f>IF(INT(求节点($J$4:$J$12,$I$4:$I$12,节奏总纲!AD136))&gt;$I$12,$I$12,INT(求节点($J$4:$J$12,$I$4:$I$12,节奏总纲!AD136)))</f>
        <v>7</v>
      </c>
      <c r="Z136" s="37">
        <f>IF(INT(求节点($J$4:$J$12,$I$4:$I$12,节奏总纲!AE136))&gt;$I$12,$I$12,INT(求节点($J$4:$J$12,$I$4:$I$12,节奏总纲!AE136)))</f>
        <v>7</v>
      </c>
      <c r="AA136" s="37">
        <f>IF(INT(求节点($J$4:$J$12,$I$4:$I$12,节奏总纲!AF136))&gt;$I$12,$I$12,INT(求节点($J$4:$J$12,$I$4:$I$12,节奏总纲!AF136)))</f>
        <v>8</v>
      </c>
      <c r="AB136" s="37">
        <f>IF(INT(求节点($J$4:$J$12,$I$4:$I$12,节奏总纲!AG136))&gt;$I$12,$I$12,INT(求节点($J$4:$J$12,$I$4:$I$12,节奏总纲!AG136)))</f>
        <v>8</v>
      </c>
      <c r="AC136" s="37">
        <f>IF(INT(求节点($J$4:$J$12,$I$4:$I$12,节奏总纲!AH136))&gt;$I$12,$I$12,INT(求节点($J$4:$J$12,$I$4:$I$12,节奏总纲!AH136)))</f>
        <v>9</v>
      </c>
      <c r="AD136" s="57">
        <f>('[2]功能-行军令'!F$7+'[2]功能-行军令'!F$14+24*60/'[2]功能-行军令'!$F$18)*'[2]功能-行军令'!$AJ$8/$J$30</f>
        <v>9.2000000000000011</v>
      </c>
      <c r="AE136" s="57">
        <f>('[2]功能-行军令'!G$7+'[2]功能-行军令'!G$14+24*60/'[2]功能-行军令'!$F$18)*'[2]功能-行军令'!$AJ$8/$J$30</f>
        <v>13.4</v>
      </c>
      <c r="AF136" s="57">
        <f>('[2]功能-行军令'!H$7+'[2]功能-行军令'!H$14+24*60/'[2]功能-行军令'!$F$18)*'[2]功能-行军令'!$AJ$8/$J$30</f>
        <v>18.2</v>
      </c>
      <c r="AG136" s="57">
        <f>('[2]功能-行军令'!I$7+'[2]功能-行军令'!I$14+24*60/'[2]功能-行军令'!$F$18)*'[2]功能-行军令'!$AJ$8/$J$30</f>
        <v>20.6</v>
      </c>
      <c r="AH136" s="57">
        <f>('[2]功能-行军令'!J$7+'[2]功能-行军令'!J$14+24*60/'[2]功能-行军令'!$F$18)*'[2]功能-行军令'!$AJ$8/$J$30</f>
        <v>20.6</v>
      </c>
      <c r="AL136" s="39">
        <v>133</v>
      </c>
      <c r="AM136" s="28">
        <f t="shared" ca="1" si="82"/>
        <v>5.1594272650838446</v>
      </c>
      <c r="AN136" s="28">
        <f t="shared" ca="1" si="82"/>
        <v>7.8162428952479877</v>
      </c>
      <c r="AO136" s="28">
        <f t="shared" ca="1" si="82"/>
        <v>12.975670160331834</v>
      </c>
      <c r="AP136" s="28">
        <f t="shared" ca="1" si="82"/>
        <v>25.774848773419226</v>
      </c>
      <c r="AQ136" s="28">
        <f t="shared" ca="1" si="82"/>
        <v>51.538553770838455</v>
      </c>
      <c r="AR136" s="28">
        <f t="shared" ca="1" si="82"/>
        <v>103.07710754167691</v>
      </c>
      <c r="AS136" s="28">
        <f t="shared" ca="1" si="82"/>
        <v>206.15421508335382</v>
      </c>
      <c r="AT136" s="28">
        <f t="shared" ca="1" si="82"/>
        <v>13.673572739555558</v>
      </c>
      <c r="AU136" s="28">
        <f t="shared" ca="1" si="82"/>
        <v>0.89150207999999997</v>
      </c>
      <c r="AV136" s="28">
        <f t="shared" ca="1" si="82"/>
        <v>0</v>
      </c>
      <c r="AW136" s="28"/>
      <c r="AX136" s="28">
        <f t="shared" ca="1" si="83"/>
        <v>427.06114030950766</v>
      </c>
      <c r="AY136" s="28"/>
      <c r="BA136" s="28"/>
      <c r="BB136" s="28"/>
      <c r="BC136" s="28"/>
      <c r="BD136" s="39">
        <v>133</v>
      </c>
      <c r="BE136" s="39">
        <f t="shared" ca="1" si="84"/>
        <v>4.5151197129994136</v>
      </c>
      <c r="BF136" s="39">
        <f t="shared" ca="1" si="84"/>
        <v>6.7726795694991191</v>
      </c>
      <c r="BG136" s="39">
        <f t="shared" ca="1" si="84"/>
        <v>11.287799282498534</v>
      </c>
      <c r="BH136" s="39">
        <f t="shared" ca="1" si="84"/>
        <v>22.575598564997069</v>
      </c>
      <c r="BI136" s="39">
        <f t="shared" ca="1" si="84"/>
        <v>45.151197129994138</v>
      </c>
      <c r="BJ136" s="39">
        <f t="shared" ca="1" si="84"/>
        <v>90.302394259988276</v>
      </c>
      <c r="BK136" s="39">
        <f t="shared" ca="1" si="84"/>
        <v>180.60478851997655</v>
      </c>
      <c r="BL136" s="39">
        <f t="shared" ca="1" si="84"/>
        <v>0</v>
      </c>
      <c r="BM136" s="39">
        <f t="shared" ca="1" si="84"/>
        <v>0</v>
      </c>
      <c r="BN136" s="39">
        <f t="shared" ca="1" si="84"/>
        <v>0</v>
      </c>
      <c r="BO136" s="39">
        <f t="shared" ca="1" si="85"/>
        <v>0.46781600483998681</v>
      </c>
      <c r="BP136" s="39">
        <f t="shared" ca="1" si="85"/>
        <v>0.70172400725998008</v>
      </c>
      <c r="BQ136" s="39">
        <f t="shared" ca="1" si="85"/>
        <v>1.1695400120999668</v>
      </c>
      <c r="BR136" s="39">
        <f t="shared" ca="1" si="85"/>
        <v>2.3390800241999337</v>
      </c>
      <c r="BS136" s="39">
        <f t="shared" ca="1" si="85"/>
        <v>4.6781600483998673</v>
      </c>
      <c r="BT136" s="39">
        <f t="shared" ca="1" si="85"/>
        <v>9.3563200967997346</v>
      </c>
      <c r="BU136" s="39">
        <f t="shared" ca="1" si="85"/>
        <v>18.712640193599469</v>
      </c>
      <c r="BV136" s="39">
        <f t="shared" ca="1" si="85"/>
        <v>0</v>
      </c>
      <c r="BW136" s="39">
        <f t="shared" ca="1" si="85"/>
        <v>0</v>
      </c>
      <c r="BX136" s="39">
        <f t="shared" ca="1" si="85"/>
        <v>0</v>
      </c>
      <c r="BY136" s="39">
        <f t="shared" ca="1" si="86"/>
        <v>0.1268337777777778</v>
      </c>
      <c r="BZ136" s="39">
        <f t="shared" ca="1" si="86"/>
        <v>0.25366755555555559</v>
      </c>
      <c r="CA136" s="39">
        <f t="shared" ca="1" si="86"/>
        <v>0.3805013333333333</v>
      </c>
      <c r="CB136" s="39">
        <f t="shared" ca="1" si="86"/>
        <v>0.634168888888889</v>
      </c>
      <c r="CC136" s="39">
        <f t="shared" ca="1" si="86"/>
        <v>1.268337777777778</v>
      </c>
      <c r="CD136" s="39">
        <f t="shared" ca="1" si="86"/>
        <v>2.536675555555556</v>
      </c>
      <c r="CE136" s="39">
        <f t="shared" ca="1" si="86"/>
        <v>5.073351111111112</v>
      </c>
      <c r="CF136" s="39">
        <f t="shared" ca="1" si="86"/>
        <v>10.146702222222224</v>
      </c>
      <c r="CG136" s="39">
        <f t="shared" ca="1" si="86"/>
        <v>0</v>
      </c>
      <c r="CH136" s="39">
        <f t="shared" ca="1" si="86"/>
        <v>0</v>
      </c>
      <c r="CI136" s="39">
        <f t="shared" ca="1" si="87"/>
        <v>3.8513993466666681E-2</v>
      </c>
      <c r="CJ136" s="39">
        <f t="shared" ca="1" si="87"/>
        <v>7.7027986933333362E-2</v>
      </c>
      <c r="CK136" s="39">
        <f t="shared" ca="1" si="87"/>
        <v>0.11554198040000004</v>
      </c>
      <c r="CL136" s="39">
        <f t="shared" ca="1" si="87"/>
        <v>0.1925699673333334</v>
      </c>
      <c r="CM136" s="39">
        <f t="shared" ca="1" si="87"/>
        <v>0.38513993466666679</v>
      </c>
      <c r="CN136" s="39">
        <f t="shared" ca="1" si="87"/>
        <v>0.77027986933333359</v>
      </c>
      <c r="CO136" s="39">
        <f t="shared" ca="1" si="87"/>
        <v>1.5405597386666672</v>
      </c>
      <c r="CP136" s="39">
        <f t="shared" ca="1" si="87"/>
        <v>3.0811194773333344</v>
      </c>
      <c r="CQ136" s="39">
        <f t="shared" ca="1" si="87"/>
        <v>0</v>
      </c>
      <c r="CR136" s="39">
        <f t="shared" ca="1" si="87"/>
        <v>0</v>
      </c>
      <c r="CS136" s="39">
        <f t="shared" ca="1" si="88"/>
        <v>1.1143776000000001E-2</v>
      </c>
      <c r="CT136" s="39">
        <f t="shared" ca="1" si="88"/>
        <v>1.1143776000000001E-2</v>
      </c>
      <c r="CU136" s="39">
        <f t="shared" ca="1" si="88"/>
        <v>2.2287552000000002E-2</v>
      </c>
      <c r="CV136" s="39">
        <f t="shared" ca="1" si="88"/>
        <v>3.3431328000000003E-2</v>
      </c>
      <c r="CW136" s="39">
        <f t="shared" ca="1" si="88"/>
        <v>5.5718879999999998E-2</v>
      </c>
      <c r="CX136" s="39">
        <f t="shared" ca="1" si="88"/>
        <v>0.11143776</v>
      </c>
      <c r="CY136" s="39">
        <f t="shared" ca="1" si="88"/>
        <v>0.22287551999999999</v>
      </c>
      <c r="CZ136" s="39">
        <f t="shared" ca="1" si="88"/>
        <v>0.44575103999999999</v>
      </c>
      <c r="DA136" s="39">
        <f t="shared" ca="1" si="88"/>
        <v>0.89150207999999997</v>
      </c>
      <c r="DB136" s="39">
        <f t="shared" ca="1" si="88"/>
        <v>0</v>
      </c>
    </row>
    <row r="137" spans="19:106" x14ac:dyDescent="0.15">
      <c r="S137" s="39">
        <v>134</v>
      </c>
      <c r="T137" s="40">
        <f>引用信息!W156</f>
        <v>292.96196008259273</v>
      </c>
      <c r="U137" s="40">
        <f>引用信息!X156</f>
        <v>20.840112917407264</v>
      </c>
      <c r="V137" s="40">
        <f>引用信息!Y156</f>
        <v>8.32</v>
      </c>
      <c r="W137" s="40">
        <f>引用信息!Z156</f>
        <v>2.2320870000000008</v>
      </c>
      <c r="X137" s="40">
        <f>引用信息!AA156</f>
        <v>0.64583999999999986</v>
      </c>
      <c r="Y137" s="37">
        <f>IF(INT(求节点($J$4:$J$12,$I$4:$I$12,节奏总纲!AD137))&gt;$I$12,$I$12,INT(求节点($J$4:$J$12,$I$4:$I$12,节奏总纲!AD137)))</f>
        <v>7</v>
      </c>
      <c r="Z137" s="37">
        <f>IF(INT(求节点($J$4:$J$12,$I$4:$I$12,节奏总纲!AE137))&gt;$I$12,$I$12,INT(求节点($J$4:$J$12,$I$4:$I$12,节奏总纲!AE137)))</f>
        <v>7</v>
      </c>
      <c r="AA137" s="37">
        <f>IF(INT(求节点($J$4:$J$12,$I$4:$I$12,节奏总纲!AF137))&gt;$I$12,$I$12,INT(求节点($J$4:$J$12,$I$4:$I$12,节奏总纲!AF137)))</f>
        <v>8</v>
      </c>
      <c r="AB137" s="37">
        <f>IF(INT(求节点($J$4:$J$12,$I$4:$I$12,节奏总纲!AG137))&gt;$I$12,$I$12,INT(求节点($J$4:$J$12,$I$4:$I$12,节奏总纲!AG137)))</f>
        <v>8</v>
      </c>
      <c r="AC137" s="37">
        <f>IF(INT(求节点($J$4:$J$12,$I$4:$I$12,节奏总纲!AH137))&gt;$I$12,$I$12,INT(求节点($J$4:$J$12,$I$4:$I$12,节奏总纲!AH137)))</f>
        <v>9</v>
      </c>
      <c r="AD137" s="57">
        <f>('[2]功能-行军令'!F$7+'[2]功能-行军令'!F$14+24*60/'[2]功能-行军令'!$F$18)*'[2]功能-行军令'!$AJ$8/$J$30</f>
        <v>9.2000000000000011</v>
      </c>
      <c r="AE137" s="57">
        <f>('[2]功能-行军令'!G$7+'[2]功能-行军令'!G$14+24*60/'[2]功能-行军令'!$F$18)*'[2]功能-行军令'!$AJ$8/$J$30</f>
        <v>13.4</v>
      </c>
      <c r="AF137" s="57">
        <f>('[2]功能-行军令'!H$7+'[2]功能-行军令'!H$14+24*60/'[2]功能-行军令'!$F$18)*'[2]功能-行军令'!$AJ$8/$J$30</f>
        <v>18.2</v>
      </c>
      <c r="AG137" s="57">
        <f>('[2]功能-行军令'!I$7+'[2]功能-行军令'!I$14+24*60/'[2]功能-行军令'!$F$18)*'[2]功能-行军令'!$AJ$8/$J$30</f>
        <v>20.6</v>
      </c>
      <c r="AH137" s="57">
        <f>('[2]功能-行军令'!J$7+'[2]功能-行军令'!J$14+24*60/'[2]功能-行军令'!$F$18)*'[2]功能-行军令'!$AJ$8/$J$30</f>
        <v>20.6</v>
      </c>
      <c r="AL137" s="39">
        <v>134</v>
      </c>
      <c r="AM137" s="28">
        <f t="shared" ca="1" si="82"/>
        <v>5.1331036565885189</v>
      </c>
      <c r="AN137" s="28">
        <f t="shared" ca="1" si="82"/>
        <v>7.7763641049661096</v>
      </c>
      <c r="AO137" s="28">
        <f t="shared" ca="1" si="82"/>
        <v>12.909467761554628</v>
      </c>
      <c r="AP137" s="28">
        <f t="shared" ca="1" si="82"/>
        <v>25.643344442942592</v>
      </c>
      <c r="AQ137" s="28">
        <f t="shared" ca="1" si="82"/>
        <v>51.27560196588518</v>
      </c>
      <c r="AR137" s="28">
        <f t="shared" ca="1" si="82"/>
        <v>102.55120393177036</v>
      </c>
      <c r="AS137" s="28">
        <f t="shared" ca="1" si="82"/>
        <v>205.10240786354072</v>
      </c>
      <c r="AT137" s="28">
        <f t="shared" ca="1" si="82"/>
        <v>13.603809613333334</v>
      </c>
      <c r="AU137" s="28">
        <f t="shared" ca="1" si="82"/>
        <v>0.8869535999999999</v>
      </c>
      <c r="AV137" s="28">
        <f t="shared" ca="1" si="82"/>
        <v>0</v>
      </c>
      <c r="AW137" s="28"/>
      <c r="AX137" s="28">
        <f t="shared" ca="1" si="83"/>
        <v>424.88225694058144</v>
      </c>
      <c r="AY137" s="28"/>
      <c r="BA137" s="28"/>
      <c r="BB137" s="28"/>
      <c r="BC137" s="28"/>
      <c r="BD137" s="39">
        <v>134</v>
      </c>
      <c r="BE137" s="39">
        <f t="shared" ca="1" si="84"/>
        <v>4.4920833879330893</v>
      </c>
      <c r="BF137" s="39">
        <f t="shared" ca="1" si="84"/>
        <v>6.738125081899633</v>
      </c>
      <c r="BG137" s="39">
        <f t="shared" ca="1" si="84"/>
        <v>11.230208469832723</v>
      </c>
      <c r="BH137" s="39">
        <f t="shared" ca="1" si="84"/>
        <v>22.460416939665446</v>
      </c>
      <c r="BI137" s="39">
        <f t="shared" ca="1" si="84"/>
        <v>44.920833879330893</v>
      </c>
      <c r="BJ137" s="39">
        <f t="shared" ca="1" si="84"/>
        <v>89.841667758661785</v>
      </c>
      <c r="BK137" s="39">
        <f t="shared" ca="1" si="84"/>
        <v>179.68333551732357</v>
      </c>
      <c r="BL137" s="39">
        <f t="shared" ca="1" si="84"/>
        <v>0</v>
      </c>
      <c r="BM137" s="39">
        <f t="shared" ca="1" si="84"/>
        <v>0</v>
      </c>
      <c r="BN137" s="39">
        <f t="shared" ca="1" si="84"/>
        <v>0</v>
      </c>
      <c r="BO137" s="39">
        <f t="shared" ca="1" si="85"/>
        <v>0.46542918848876225</v>
      </c>
      <c r="BP137" s="39">
        <f t="shared" ca="1" si="85"/>
        <v>0.69814378273314348</v>
      </c>
      <c r="BQ137" s="39">
        <f t="shared" ca="1" si="85"/>
        <v>1.1635729712219056</v>
      </c>
      <c r="BR137" s="39">
        <f t="shared" ca="1" si="85"/>
        <v>2.3271459424438112</v>
      </c>
      <c r="BS137" s="39">
        <f t="shared" ca="1" si="85"/>
        <v>4.6542918848876225</v>
      </c>
      <c r="BT137" s="39">
        <f t="shared" ca="1" si="85"/>
        <v>9.3085837697752449</v>
      </c>
      <c r="BU137" s="39">
        <f t="shared" ca="1" si="85"/>
        <v>18.61716753955049</v>
      </c>
      <c r="BV137" s="39">
        <f t="shared" ca="1" si="85"/>
        <v>0</v>
      </c>
      <c r="BW137" s="39">
        <f t="shared" ca="1" si="85"/>
        <v>0</v>
      </c>
      <c r="BX137" s="39">
        <f t="shared" ca="1" si="85"/>
        <v>0</v>
      </c>
      <c r="BY137" s="39">
        <f t="shared" ca="1" si="86"/>
        <v>0.12618666666666667</v>
      </c>
      <c r="BZ137" s="39">
        <f t="shared" ca="1" si="86"/>
        <v>0.25237333333333334</v>
      </c>
      <c r="CA137" s="39">
        <f t="shared" ca="1" si="86"/>
        <v>0.37855999999999995</v>
      </c>
      <c r="CB137" s="39">
        <f t="shared" ca="1" si="86"/>
        <v>0.63093333333333335</v>
      </c>
      <c r="CC137" s="39">
        <f t="shared" ca="1" si="86"/>
        <v>1.2618666666666667</v>
      </c>
      <c r="CD137" s="39">
        <f t="shared" ca="1" si="86"/>
        <v>2.5237333333333334</v>
      </c>
      <c r="CE137" s="39">
        <f t="shared" ca="1" si="86"/>
        <v>5.0474666666666668</v>
      </c>
      <c r="CF137" s="39">
        <f t="shared" ca="1" si="86"/>
        <v>10.094933333333334</v>
      </c>
      <c r="CG137" s="39">
        <f t="shared" ca="1" si="86"/>
        <v>0</v>
      </c>
      <c r="CH137" s="39">
        <f t="shared" ca="1" si="86"/>
        <v>0</v>
      </c>
      <c r="CI137" s="39">
        <f t="shared" ca="1" si="87"/>
        <v>3.8317493500000022E-2</v>
      </c>
      <c r="CJ137" s="39">
        <f t="shared" ca="1" si="87"/>
        <v>7.6634987000000043E-2</v>
      </c>
      <c r="CK137" s="39">
        <f t="shared" ca="1" si="87"/>
        <v>0.11495248050000005</v>
      </c>
      <c r="CL137" s="39">
        <f t="shared" ca="1" si="87"/>
        <v>0.19158746750000011</v>
      </c>
      <c r="CM137" s="39">
        <f t="shared" ca="1" si="87"/>
        <v>0.38317493500000022</v>
      </c>
      <c r="CN137" s="39">
        <f t="shared" ca="1" si="87"/>
        <v>0.76634987000000043</v>
      </c>
      <c r="CO137" s="39">
        <f t="shared" ca="1" si="87"/>
        <v>1.5326997400000009</v>
      </c>
      <c r="CP137" s="39">
        <f t="shared" ca="1" si="87"/>
        <v>3.0653994800000017</v>
      </c>
      <c r="CQ137" s="39">
        <f t="shared" ca="1" si="87"/>
        <v>0</v>
      </c>
      <c r="CR137" s="39">
        <f t="shared" ca="1" si="87"/>
        <v>0</v>
      </c>
      <c r="CS137" s="39">
        <f t="shared" ca="1" si="88"/>
        <v>1.1086919999999998E-2</v>
      </c>
      <c r="CT137" s="39">
        <f t="shared" ca="1" si="88"/>
        <v>1.1086919999999998E-2</v>
      </c>
      <c r="CU137" s="39">
        <f t="shared" ca="1" si="88"/>
        <v>2.2173839999999997E-2</v>
      </c>
      <c r="CV137" s="39">
        <f t="shared" ca="1" si="88"/>
        <v>3.3260759999999993E-2</v>
      </c>
      <c r="CW137" s="39">
        <f t="shared" ca="1" si="88"/>
        <v>5.5434599999999994E-2</v>
      </c>
      <c r="CX137" s="39">
        <f t="shared" ca="1" si="88"/>
        <v>0.11086919999999999</v>
      </c>
      <c r="CY137" s="39">
        <f t="shared" ca="1" si="88"/>
        <v>0.22173839999999997</v>
      </c>
      <c r="CZ137" s="39">
        <f t="shared" ca="1" si="88"/>
        <v>0.44347679999999995</v>
      </c>
      <c r="DA137" s="39">
        <f t="shared" ca="1" si="88"/>
        <v>0.8869535999999999</v>
      </c>
      <c r="DB137" s="39">
        <f t="shared" ca="1" si="88"/>
        <v>0</v>
      </c>
    </row>
    <row r="138" spans="19:106" x14ac:dyDescent="0.15">
      <c r="S138" s="39">
        <v>135</v>
      </c>
      <c r="T138" s="40">
        <f>引用信息!W157</f>
        <v>291.45959105652815</v>
      </c>
      <c r="U138" s="40">
        <f>引用信息!X157</f>
        <v>20.73324054347184</v>
      </c>
      <c r="V138" s="40">
        <f>引用信息!Y157</f>
        <v>8.277333333333333</v>
      </c>
      <c r="W138" s="40">
        <f>引用信息!Z157</f>
        <v>2.2206404000000006</v>
      </c>
      <c r="X138" s="40">
        <f>引用信息!AA157</f>
        <v>0.64252799999999988</v>
      </c>
      <c r="Y138" s="37">
        <f>IF(INT(求节点($J$4:$J$12,$I$4:$I$12,节奏总纲!AD138))&gt;$I$12,$I$12,INT(求节点($J$4:$J$12,$I$4:$I$12,节奏总纲!AD138)))</f>
        <v>7</v>
      </c>
      <c r="Z138" s="37">
        <f>IF(INT(求节点($J$4:$J$12,$I$4:$I$12,节奏总纲!AE138))&gt;$I$12,$I$12,INT(求节点($J$4:$J$12,$I$4:$I$12,节奏总纲!AE138)))</f>
        <v>7</v>
      </c>
      <c r="AA138" s="37">
        <f>IF(INT(求节点($J$4:$J$12,$I$4:$I$12,节奏总纲!AF138))&gt;$I$12,$I$12,INT(求节点($J$4:$J$12,$I$4:$I$12,节奏总纲!AF138)))</f>
        <v>8</v>
      </c>
      <c r="AB138" s="37">
        <f>IF(INT(求节点($J$4:$J$12,$I$4:$I$12,节奏总纲!AG138))&gt;$I$12,$I$12,INT(求节点($J$4:$J$12,$I$4:$I$12,节奏总纲!AG138)))</f>
        <v>8</v>
      </c>
      <c r="AC138" s="37">
        <f>IF(INT(求节点($J$4:$J$12,$I$4:$I$12,节奏总纲!AH138))&gt;$I$12,$I$12,INT(求节点($J$4:$J$12,$I$4:$I$12,节奏总纲!AH138)))</f>
        <v>9</v>
      </c>
      <c r="AD138" s="57">
        <f>('[2]功能-行军令'!F$7+'[2]功能-行军令'!F$14+24*60/'[2]功能-行军令'!$F$18)*'[2]功能-行军令'!$AJ$8/$J$30</f>
        <v>9.2000000000000011</v>
      </c>
      <c r="AE138" s="57">
        <f>('[2]功能-行军令'!G$7+'[2]功能-行军令'!G$14+24*60/'[2]功能-行军令'!$F$18)*'[2]功能-行军令'!$AJ$8/$J$30</f>
        <v>13.4</v>
      </c>
      <c r="AF138" s="57">
        <f>('[2]功能-行军令'!H$7+'[2]功能-行军令'!H$14+24*60/'[2]功能-行军令'!$F$18)*'[2]功能-行军令'!$AJ$8/$J$30</f>
        <v>18.2</v>
      </c>
      <c r="AG138" s="57">
        <f>('[2]功能-行军令'!I$7+'[2]功能-行军令'!I$14+24*60/'[2]功能-行军令'!$F$18)*'[2]功能-行军令'!$AJ$8/$J$30</f>
        <v>20.6</v>
      </c>
      <c r="AH138" s="57">
        <f>('[2]功能-行军令'!J$7+'[2]功能-行军令'!J$14+24*60/'[2]功能-行军令'!$F$18)*'[2]功能-行军令'!$AJ$8/$J$30</f>
        <v>20.6</v>
      </c>
      <c r="AL138" s="39">
        <v>135</v>
      </c>
      <c r="AM138" s="28">
        <f t="shared" ca="1" si="82"/>
        <v>5.1067800480931913</v>
      </c>
      <c r="AN138" s="28">
        <f t="shared" ca="1" si="82"/>
        <v>7.7364853146842334</v>
      </c>
      <c r="AO138" s="28">
        <f t="shared" ca="1" si="82"/>
        <v>12.843265362777426</v>
      </c>
      <c r="AP138" s="28">
        <f t="shared" ca="1" si="82"/>
        <v>25.511840112465965</v>
      </c>
      <c r="AQ138" s="28">
        <f t="shared" ca="1" si="82"/>
        <v>51.012650160931933</v>
      </c>
      <c r="AR138" s="28">
        <f t="shared" ca="1" si="82"/>
        <v>102.02530032186387</v>
      </c>
      <c r="AS138" s="28">
        <f t="shared" ca="1" si="82"/>
        <v>204.05060064372773</v>
      </c>
      <c r="AT138" s="28">
        <f t="shared" ca="1" si="82"/>
        <v>13.534046487111114</v>
      </c>
      <c r="AU138" s="28">
        <f t="shared" ca="1" si="82"/>
        <v>0.88240511999999993</v>
      </c>
      <c r="AV138" s="28">
        <f t="shared" ca="1" si="82"/>
        <v>0</v>
      </c>
      <c r="AW138" s="28"/>
      <c r="AX138" s="28">
        <f t="shared" ca="1" si="83"/>
        <v>422.7033735716555</v>
      </c>
      <c r="AY138" s="28"/>
      <c r="BA138" s="28"/>
      <c r="BB138" s="28"/>
      <c r="BC138" s="28"/>
      <c r="BD138" s="39">
        <v>135</v>
      </c>
      <c r="BE138" s="39">
        <f t="shared" ca="1" si="84"/>
        <v>4.4690470628667658</v>
      </c>
      <c r="BF138" s="39">
        <f t="shared" ca="1" si="84"/>
        <v>6.7035705943001487</v>
      </c>
      <c r="BG138" s="39">
        <f t="shared" ca="1" si="84"/>
        <v>11.172617657166915</v>
      </c>
      <c r="BH138" s="39">
        <f t="shared" ca="1" si="84"/>
        <v>22.345235314333831</v>
      </c>
      <c r="BI138" s="39">
        <f t="shared" ca="1" si="84"/>
        <v>44.690470628667661</v>
      </c>
      <c r="BJ138" s="39">
        <f t="shared" ca="1" si="84"/>
        <v>89.380941257335323</v>
      </c>
      <c r="BK138" s="39">
        <f t="shared" ca="1" si="84"/>
        <v>178.76188251467065</v>
      </c>
      <c r="BL138" s="39">
        <f t="shared" ca="1" si="84"/>
        <v>0</v>
      </c>
      <c r="BM138" s="39">
        <f t="shared" ca="1" si="84"/>
        <v>0</v>
      </c>
      <c r="BN138" s="39">
        <f t="shared" ca="1" si="84"/>
        <v>0</v>
      </c>
      <c r="BO138" s="39">
        <f t="shared" ca="1" si="85"/>
        <v>0.46304237213753779</v>
      </c>
      <c r="BP138" s="39">
        <f t="shared" ca="1" si="85"/>
        <v>0.69456355820630655</v>
      </c>
      <c r="BQ138" s="39">
        <f t="shared" ca="1" si="85"/>
        <v>1.1576059303438444</v>
      </c>
      <c r="BR138" s="39">
        <f t="shared" ca="1" si="85"/>
        <v>2.3152118606876888</v>
      </c>
      <c r="BS138" s="39">
        <f t="shared" ca="1" si="85"/>
        <v>4.6304237213753776</v>
      </c>
      <c r="BT138" s="39">
        <f t="shared" ca="1" si="85"/>
        <v>9.2608474427507552</v>
      </c>
      <c r="BU138" s="39">
        <f t="shared" ca="1" si="85"/>
        <v>18.52169488550151</v>
      </c>
      <c r="BV138" s="39">
        <f t="shared" ca="1" si="85"/>
        <v>0</v>
      </c>
      <c r="BW138" s="39">
        <f t="shared" ca="1" si="85"/>
        <v>0</v>
      </c>
      <c r="BX138" s="39">
        <f t="shared" ca="1" si="85"/>
        <v>0</v>
      </c>
      <c r="BY138" s="39">
        <f t="shared" ca="1" si="86"/>
        <v>0.12553955555555554</v>
      </c>
      <c r="BZ138" s="39">
        <f t="shared" ca="1" si="86"/>
        <v>0.25107911111111109</v>
      </c>
      <c r="CA138" s="39">
        <f t="shared" ca="1" si="86"/>
        <v>0.37661866666666666</v>
      </c>
      <c r="CB138" s="39">
        <f t="shared" ca="1" si="86"/>
        <v>0.6276977777777778</v>
      </c>
      <c r="CC138" s="39">
        <f t="shared" ca="1" si="86"/>
        <v>1.2553955555555556</v>
      </c>
      <c r="CD138" s="39">
        <f t="shared" ca="1" si="86"/>
        <v>2.5107911111111112</v>
      </c>
      <c r="CE138" s="39">
        <f t="shared" ca="1" si="86"/>
        <v>5.0215822222222224</v>
      </c>
      <c r="CF138" s="39">
        <f t="shared" ca="1" si="86"/>
        <v>10.043164444444445</v>
      </c>
      <c r="CG138" s="39">
        <f t="shared" ca="1" si="86"/>
        <v>0</v>
      </c>
      <c r="CH138" s="39">
        <f t="shared" ca="1" si="86"/>
        <v>0</v>
      </c>
      <c r="CI138" s="39">
        <f t="shared" ca="1" si="87"/>
        <v>3.8120993533333349E-2</v>
      </c>
      <c r="CJ138" s="39">
        <f t="shared" ca="1" si="87"/>
        <v>7.6241987066666697E-2</v>
      </c>
      <c r="CK138" s="39">
        <f t="shared" ca="1" si="87"/>
        <v>0.11436298060000004</v>
      </c>
      <c r="CL138" s="39">
        <f t="shared" ca="1" si="87"/>
        <v>0.19060496766666676</v>
      </c>
      <c r="CM138" s="39">
        <f t="shared" ca="1" si="87"/>
        <v>0.38120993533333353</v>
      </c>
      <c r="CN138" s="39">
        <f t="shared" ca="1" si="87"/>
        <v>0.76241987066666705</v>
      </c>
      <c r="CO138" s="39">
        <f t="shared" ca="1" si="87"/>
        <v>1.5248397413333341</v>
      </c>
      <c r="CP138" s="39">
        <f t="shared" ca="1" si="87"/>
        <v>3.0496794826666682</v>
      </c>
      <c r="CQ138" s="39">
        <f t="shared" ca="1" si="87"/>
        <v>0</v>
      </c>
      <c r="CR138" s="39">
        <f t="shared" ca="1" si="87"/>
        <v>0</v>
      </c>
      <c r="CS138" s="39">
        <f t="shared" ca="1" si="88"/>
        <v>1.1030063999999999E-2</v>
      </c>
      <c r="CT138" s="39">
        <f t="shared" ca="1" si="88"/>
        <v>1.1030063999999999E-2</v>
      </c>
      <c r="CU138" s="39">
        <f t="shared" ca="1" si="88"/>
        <v>2.2060127999999998E-2</v>
      </c>
      <c r="CV138" s="39">
        <f t="shared" ca="1" si="88"/>
        <v>3.3090191999999997E-2</v>
      </c>
      <c r="CW138" s="39">
        <f t="shared" ca="1" si="88"/>
        <v>5.5150319999999996E-2</v>
      </c>
      <c r="CX138" s="39">
        <f t="shared" ca="1" si="88"/>
        <v>0.11030063999999999</v>
      </c>
      <c r="CY138" s="39">
        <f t="shared" ca="1" si="88"/>
        <v>0.22060127999999998</v>
      </c>
      <c r="CZ138" s="39">
        <f t="shared" ca="1" si="88"/>
        <v>0.44120255999999997</v>
      </c>
      <c r="DA138" s="39">
        <f t="shared" ca="1" si="88"/>
        <v>0.88240511999999993</v>
      </c>
      <c r="DB138" s="39">
        <f t="shared" ca="1" si="88"/>
        <v>0</v>
      </c>
    </row>
    <row r="139" spans="19:106" x14ac:dyDescent="0.15">
      <c r="S139" s="39">
        <v>136</v>
      </c>
      <c r="T139" s="40">
        <f>引用信息!W158</f>
        <v>289.95722203046358</v>
      </c>
      <c r="U139" s="40">
        <f>引用信息!X158</f>
        <v>20.626368169536423</v>
      </c>
      <c r="V139" s="40">
        <f>引用信息!Y158</f>
        <v>8.2346666666666675</v>
      </c>
      <c r="W139" s="40">
        <f>引用信息!Z158</f>
        <v>2.2091938000000009</v>
      </c>
      <c r="X139" s="40">
        <f>引用信息!AA158</f>
        <v>0.63921600000000001</v>
      </c>
      <c r="Y139" s="37">
        <f>IF(INT(求节点($J$4:$J$12,$I$4:$I$12,节奏总纲!AD139))&gt;$I$12,$I$12,INT(求节点($J$4:$J$12,$I$4:$I$12,节奏总纲!AD139)))</f>
        <v>7</v>
      </c>
      <c r="Z139" s="37">
        <f>IF(INT(求节点($J$4:$J$12,$I$4:$I$12,节奏总纲!AE139))&gt;$I$12,$I$12,INT(求节点($J$4:$J$12,$I$4:$I$12,节奏总纲!AE139)))</f>
        <v>7</v>
      </c>
      <c r="AA139" s="37">
        <f>IF(INT(求节点($J$4:$J$12,$I$4:$I$12,节奏总纲!AF139))&gt;$I$12,$I$12,INT(求节点($J$4:$J$12,$I$4:$I$12,节奏总纲!AF139)))</f>
        <v>8</v>
      </c>
      <c r="AB139" s="37">
        <f>IF(INT(求节点($J$4:$J$12,$I$4:$I$12,节奏总纲!AG139))&gt;$I$12,$I$12,INT(求节点($J$4:$J$12,$I$4:$I$12,节奏总纲!AG139)))</f>
        <v>8</v>
      </c>
      <c r="AC139" s="37">
        <f>IF(INT(求节点($J$4:$J$12,$I$4:$I$12,节奏总纲!AH139))&gt;$I$12,$I$12,INT(求节点($J$4:$J$12,$I$4:$I$12,节奏总纲!AH139)))</f>
        <v>9</v>
      </c>
      <c r="AD139" s="57">
        <f>('[2]功能-行军令'!F$7+'[2]功能-行军令'!F$14+24*60/'[2]功能-行军令'!$F$18)*'[2]功能-行军令'!$AJ$8/$J$30</f>
        <v>9.2000000000000011</v>
      </c>
      <c r="AE139" s="57">
        <f>('[2]功能-行军令'!G$7+'[2]功能-行军令'!G$14+24*60/'[2]功能-行军令'!$F$18)*'[2]功能-行军令'!$AJ$8/$J$30</f>
        <v>13.4</v>
      </c>
      <c r="AF139" s="57">
        <f>('[2]功能-行军令'!H$7+'[2]功能-行军令'!H$14+24*60/'[2]功能-行军令'!$F$18)*'[2]功能-行军令'!$AJ$8/$J$30</f>
        <v>18.2</v>
      </c>
      <c r="AG139" s="57">
        <f>('[2]功能-行军令'!I$7+'[2]功能-行军令'!I$14+24*60/'[2]功能-行军令'!$F$18)*'[2]功能-行军令'!$AJ$8/$J$30</f>
        <v>20.6</v>
      </c>
      <c r="AH139" s="57">
        <f>('[2]功能-行军令'!J$7+'[2]功能-行军令'!J$14+24*60/'[2]功能-行军令'!$F$18)*'[2]功能-行军令'!$AJ$8/$J$30</f>
        <v>20.6</v>
      </c>
      <c r="AL139" s="39">
        <v>136</v>
      </c>
      <c r="AM139" s="28">
        <f t="shared" ca="1" si="82"/>
        <v>5.0804564395978682</v>
      </c>
      <c r="AN139" s="28">
        <f t="shared" ca="1" si="82"/>
        <v>7.6966065244023554</v>
      </c>
      <c r="AO139" s="28">
        <f t="shared" ca="1" si="82"/>
        <v>12.777062964000221</v>
      </c>
      <c r="AP139" s="28">
        <f t="shared" ca="1" si="82"/>
        <v>25.380335781989334</v>
      </c>
      <c r="AQ139" s="28">
        <f t="shared" ca="1" si="82"/>
        <v>50.749698355978666</v>
      </c>
      <c r="AR139" s="28">
        <f t="shared" ca="1" si="82"/>
        <v>101.49939671195733</v>
      </c>
      <c r="AS139" s="28">
        <f t="shared" ca="1" si="82"/>
        <v>202.99879342391466</v>
      </c>
      <c r="AT139" s="28">
        <f t="shared" ca="1" si="82"/>
        <v>13.464283360888894</v>
      </c>
      <c r="AU139" s="28">
        <f t="shared" ca="1" si="82"/>
        <v>0.87785664000000019</v>
      </c>
      <c r="AV139" s="28">
        <f t="shared" ca="1" si="82"/>
        <v>0</v>
      </c>
      <c r="AW139" s="28"/>
      <c r="AX139" s="28">
        <f t="shared" ca="1" si="83"/>
        <v>420.52449020272934</v>
      </c>
      <c r="AY139" s="28"/>
      <c r="BA139" s="28"/>
      <c r="BB139" s="28"/>
      <c r="BC139" s="28"/>
      <c r="BD139" s="39">
        <v>136</v>
      </c>
      <c r="BE139" s="39">
        <f t="shared" ca="1" si="84"/>
        <v>4.4460107378004423</v>
      </c>
      <c r="BF139" s="39">
        <f t="shared" ca="1" si="84"/>
        <v>6.6690161067006635</v>
      </c>
      <c r="BG139" s="39">
        <f t="shared" ca="1" si="84"/>
        <v>11.115026844501104</v>
      </c>
      <c r="BH139" s="39">
        <f t="shared" ca="1" si="84"/>
        <v>22.230053689002208</v>
      </c>
      <c r="BI139" s="39">
        <f t="shared" ca="1" si="84"/>
        <v>44.460107378004416</v>
      </c>
      <c r="BJ139" s="39">
        <f t="shared" ca="1" si="84"/>
        <v>88.920214756008832</v>
      </c>
      <c r="BK139" s="39">
        <f t="shared" ca="1" si="84"/>
        <v>177.84042951201766</v>
      </c>
      <c r="BL139" s="39">
        <f t="shared" ca="1" si="84"/>
        <v>0</v>
      </c>
      <c r="BM139" s="39">
        <f t="shared" ca="1" si="84"/>
        <v>0</v>
      </c>
      <c r="BN139" s="39">
        <f t="shared" ca="1" si="84"/>
        <v>0</v>
      </c>
      <c r="BO139" s="39">
        <f t="shared" ca="1" si="85"/>
        <v>0.46065555578631345</v>
      </c>
      <c r="BP139" s="39">
        <f t="shared" ca="1" si="85"/>
        <v>0.69098333367947029</v>
      </c>
      <c r="BQ139" s="39">
        <f t="shared" ca="1" si="85"/>
        <v>1.1516388894657836</v>
      </c>
      <c r="BR139" s="39">
        <f t="shared" ca="1" si="85"/>
        <v>2.3032777789315673</v>
      </c>
      <c r="BS139" s="39">
        <f t="shared" ca="1" si="85"/>
        <v>4.6065555578631345</v>
      </c>
      <c r="BT139" s="39">
        <f t="shared" ca="1" si="85"/>
        <v>9.2131111157262691</v>
      </c>
      <c r="BU139" s="39">
        <f t="shared" ca="1" si="85"/>
        <v>18.426222231452538</v>
      </c>
      <c r="BV139" s="39">
        <f t="shared" ca="1" si="85"/>
        <v>0</v>
      </c>
      <c r="BW139" s="39">
        <f t="shared" ca="1" si="85"/>
        <v>0</v>
      </c>
      <c r="BX139" s="39">
        <f t="shared" ca="1" si="85"/>
        <v>0</v>
      </c>
      <c r="BY139" s="39">
        <f t="shared" ca="1" si="86"/>
        <v>0.12489244444444446</v>
      </c>
      <c r="BZ139" s="39">
        <f t="shared" ca="1" si="86"/>
        <v>0.24978488888888892</v>
      </c>
      <c r="CA139" s="39">
        <f t="shared" ca="1" si="86"/>
        <v>0.37467733333333331</v>
      </c>
      <c r="CB139" s="39">
        <f t="shared" ca="1" si="86"/>
        <v>0.62446222222222236</v>
      </c>
      <c r="CC139" s="39">
        <f t="shared" ca="1" si="86"/>
        <v>1.2489244444444447</v>
      </c>
      <c r="CD139" s="39">
        <f t="shared" ca="1" si="86"/>
        <v>2.4978488888888895</v>
      </c>
      <c r="CE139" s="39">
        <f t="shared" ca="1" si="86"/>
        <v>4.9956977777777789</v>
      </c>
      <c r="CF139" s="39">
        <f t="shared" ca="1" si="86"/>
        <v>9.9913955555555578</v>
      </c>
      <c r="CG139" s="39">
        <f t="shared" ca="1" si="86"/>
        <v>0</v>
      </c>
      <c r="CH139" s="39">
        <f t="shared" ca="1" si="86"/>
        <v>0</v>
      </c>
      <c r="CI139" s="39">
        <f t="shared" ca="1" si="87"/>
        <v>3.7924493566666682E-2</v>
      </c>
      <c r="CJ139" s="39">
        <f t="shared" ca="1" si="87"/>
        <v>7.5848987133333365E-2</v>
      </c>
      <c r="CK139" s="39">
        <f t="shared" ca="1" si="87"/>
        <v>0.11377348070000005</v>
      </c>
      <c r="CL139" s="39">
        <f t="shared" ca="1" si="87"/>
        <v>0.18962246783333345</v>
      </c>
      <c r="CM139" s="39">
        <f t="shared" ca="1" si="87"/>
        <v>0.37924493566666689</v>
      </c>
      <c r="CN139" s="39">
        <f t="shared" ca="1" si="87"/>
        <v>0.75848987133333379</v>
      </c>
      <c r="CO139" s="39">
        <f t="shared" ca="1" si="87"/>
        <v>1.5169797426666676</v>
      </c>
      <c r="CP139" s="39">
        <f t="shared" ca="1" si="87"/>
        <v>3.0339594853333351</v>
      </c>
      <c r="CQ139" s="39">
        <f t="shared" ca="1" si="87"/>
        <v>0</v>
      </c>
      <c r="CR139" s="39">
        <f t="shared" ca="1" si="87"/>
        <v>0</v>
      </c>
      <c r="CS139" s="39">
        <f t="shared" ca="1" si="88"/>
        <v>1.0973208E-2</v>
      </c>
      <c r="CT139" s="39">
        <f t="shared" ca="1" si="88"/>
        <v>1.0973208E-2</v>
      </c>
      <c r="CU139" s="39">
        <f t="shared" ca="1" si="88"/>
        <v>2.1946416E-2</v>
      </c>
      <c r="CV139" s="39">
        <f t="shared" ca="1" si="88"/>
        <v>3.2919624000000001E-2</v>
      </c>
      <c r="CW139" s="39">
        <f t="shared" ca="1" si="88"/>
        <v>5.4866040000000012E-2</v>
      </c>
      <c r="CX139" s="39">
        <f t="shared" ca="1" si="88"/>
        <v>0.10973208000000002</v>
      </c>
      <c r="CY139" s="39">
        <f t="shared" ca="1" si="88"/>
        <v>0.21946416000000005</v>
      </c>
      <c r="CZ139" s="39">
        <f t="shared" ca="1" si="88"/>
        <v>0.43892832000000009</v>
      </c>
      <c r="DA139" s="39">
        <f t="shared" ca="1" si="88"/>
        <v>0.87785664000000019</v>
      </c>
      <c r="DB139" s="39">
        <f t="shared" ca="1" si="88"/>
        <v>0</v>
      </c>
    </row>
    <row r="140" spans="19:106" x14ac:dyDescent="0.15">
      <c r="S140" s="39">
        <v>137</v>
      </c>
      <c r="T140" s="40">
        <f>引用信息!W159</f>
        <v>288.45485300439901</v>
      </c>
      <c r="U140" s="40">
        <f>引用信息!X159</f>
        <v>20.519495795600999</v>
      </c>
      <c r="V140" s="40">
        <f>引用信息!Y159</f>
        <v>8.1920000000000002</v>
      </c>
      <c r="W140" s="40">
        <f>引用信息!Z159</f>
        <v>2.1977472000000007</v>
      </c>
      <c r="X140" s="40">
        <f>引用信息!AA159</f>
        <v>0.63590399999999991</v>
      </c>
      <c r="Y140" s="37">
        <f>IF(INT(求节点($J$4:$J$12,$I$4:$I$12,节奏总纲!AD140))&gt;$I$12,$I$12,INT(求节点($J$4:$J$12,$I$4:$I$12,节奏总纲!AD140)))</f>
        <v>7</v>
      </c>
      <c r="Z140" s="37">
        <f>IF(INT(求节点($J$4:$J$12,$I$4:$I$12,节奏总纲!AE140))&gt;$I$12,$I$12,INT(求节点($J$4:$J$12,$I$4:$I$12,节奏总纲!AE140)))</f>
        <v>7</v>
      </c>
      <c r="AA140" s="37">
        <f>IF(INT(求节点($J$4:$J$12,$I$4:$I$12,节奏总纲!AF140))&gt;$I$12,$I$12,INT(求节点($J$4:$J$12,$I$4:$I$12,节奏总纲!AF140)))</f>
        <v>8</v>
      </c>
      <c r="AB140" s="37">
        <f>IF(INT(求节点($J$4:$J$12,$I$4:$I$12,节奏总纲!AG140))&gt;$I$12,$I$12,INT(求节点($J$4:$J$12,$I$4:$I$12,节奏总纲!AG140)))</f>
        <v>8</v>
      </c>
      <c r="AC140" s="37">
        <f>IF(INT(求节点($J$4:$J$12,$I$4:$I$12,节奏总纲!AH140))&gt;$I$12,$I$12,INT(求节点($J$4:$J$12,$I$4:$I$12,节奏总纲!AH140)))</f>
        <v>9</v>
      </c>
      <c r="AD140" s="57">
        <f>('[2]功能-行军令'!F$7+'[2]功能-行军令'!F$14+24*60/'[2]功能-行军令'!$F$18)*'[2]功能-行军令'!$AJ$8/$J$30</f>
        <v>9.2000000000000011</v>
      </c>
      <c r="AE140" s="57">
        <f>('[2]功能-行军令'!G$7+'[2]功能-行军令'!G$14+24*60/'[2]功能-行军令'!$F$18)*'[2]功能-行军令'!$AJ$8/$J$30</f>
        <v>13.4</v>
      </c>
      <c r="AF140" s="57">
        <f>('[2]功能-行军令'!H$7+'[2]功能-行军令'!H$14+24*60/'[2]功能-行军令'!$F$18)*'[2]功能-行军令'!$AJ$8/$J$30</f>
        <v>18.2</v>
      </c>
      <c r="AG140" s="57">
        <f>('[2]功能-行军令'!I$7+'[2]功能-行军令'!I$14+24*60/'[2]功能-行军令'!$F$18)*'[2]功能-行军令'!$AJ$8/$J$30</f>
        <v>20.6</v>
      </c>
      <c r="AH140" s="57">
        <f>('[2]功能-行军令'!J$7+'[2]功能-行军令'!J$14+24*60/'[2]功能-行军令'!$F$18)*'[2]功能-行军令'!$AJ$8/$J$30</f>
        <v>20.6</v>
      </c>
      <c r="AL140" s="39">
        <v>137</v>
      </c>
      <c r="AM140" s="28">
        <f t="shared" ca="1" si="82"/>
        <v>5.0541328311025415</v>
      </c>
      <c r="AN140" s="28">
        <f t="shared" ca="1" si="82"/>
        <v>7.6567277341204782</v>
      </c>
      <c r="AO140" s="28">
        <f t="shared" ca="1" si="82"/>
        <v>12.710860565223019</v>
      </c>
      <c r="AP140" s="28">
        <f t="shared" ca="1" si="82"/>
        <v>25.248831451512704</v>
      </c>
      <c r="AQ140" s="28">
        <f t="shared" ca="1" si="82"/>
        <v>50.486746551025405</v>
      </c>
      <c r="AR140" s="28">
        <f t="shared" ca="1" si="82"/>
        <v>100.97349310205081</v>
      </c>
      <c r="AS140" s="28">
        <f t="shared" ca="1" si="82"/>
        <v>201.94698620410162</v>
      </c>
      <c r="AT140" s="28">
        <f t="shared" ca="1" si="82"/>
        <v>13.394520234666668</v>
      </c>
      <c r="AU140" s="28">
        <f t="shared" ca="1" si="82"/>
        <v>0.87330816</v>
      </c>
      <c r="AV140" s="28">
        <f t="shared" ca="1" si="82"/>
        <v>0</v>
      </c>
      <c r="AW140" s="28"/>
      <c r="AX140" s="28">
        <f t="shared" ca="1" si="83"/>
        <v>418.34560683380329</v>
      </c>
      <c r="AY140" s="28"/>
      <c r="BA140" s="28"/>
      <c r="BB140" s="28"/>
      <c r="BC140" s="28"/>
      <c r="BD140" s="39">
        <v>137</v>
      </c>
      <c r="BE140" s="39">
        <f t="shared" ca="1" si="84"/>
        <v>4.4229744127341188</v>
      </c>
      <c r="BF140" s="39">
        <f t="shared" ca="1" si="84"/>
        <v>6.6344616191011783</v>
      </c>
      <c r="BG140" s="39">
        <f t="shared" ca="1" si="84"/>
        <v>11.057436031835296</v>
      </c>
      <c r="BH140" s="39">
        <f t="shared" ca="1" si="84"/>
        <v>22.114872063670592</v>
      </c>
      <c r="BI140" s="39">
        <f t="shared" ca="1" si="84"/>
        <v>44.229744127341185</v>
      </c>
      <c r="BJ140" s="39">
        <f t="shared" ca="1" si="84"/>
        <v>88.45948825468237</v>
      </c>
      <c r="BK140" s="39">
        <f t="shared" ca="1" si="84"/>
        <v>176.91897650936474</v>
      </c>
      <c r="BL140" s="39">
        <f t="shared" ca="1" si="84"/>
        <v>0</v>
      </c>
      <c r="BM140" s="39">
        <f t="shared" ca="1" si="84"/>
        <v>0</v>
      </c>
      <c r="BN140" s="39">
        <f t="shared" ca="1" si="84"/>
        <v>0</v>
      </c>
      <c r="BO140" s="39">
        <f t="shared" ca="1" si="85"/>
        <v>0.45826873943508906</v>
      </c>
      <c r="BP140" s="39">
        <f t="shared" ca="1" si="85"/>
        <v>0.68740310915263347</v>
      </c>
      <c r="BQ140" s="39">
        <f t="shared" ca="1" si="85"/>
        <v>1.1456718485877226</v>
      </c>
      <c r="BR140" s="39">
        <f t="shared" ca="1" si="85"/>
        <v>2.2913436971754453</v>
      </c>
      <c r="BS140" s="39">
        <f t="shared" ca="1" si="85"/>
        <v>4.5826873943508906</v>
      </c>
      <c r="BT140" s="39">
        <f t="shared" ca="1" si="85"/>
        <v>9.1653747887017811</v>
      </c>
      <c r="BU140" s="39">
        <f t="shared" ca="1" si="85"/>
        <v>18.330749577403562</v>
      </c>
      <c r="BV140" s="39">
        <f t="shared" ca="1" si="85"/>
        <v>0</v>
      </c>
      <c r="BW140" s="39">
        <f t="shared" ca="1" si="85"/>
        <v>0</v>
      </c>
      <c r="BX140" s="39">
        <f t="shared" ca="1" si="85"/>
        <v>0</v>
      </c>
      <c r="BY140" s="39">
        <f t="shared" ca="1" si="86"/>
        <v>0.12424533333333333</v>
      </c>
      <c r="BZ140" s="39">
        <f t="shared" ca="1" si="86"/>
        <v>0.24849066666666667</v>
      </c>
      <c r="CA140" s="39">
        <f t="shared" ca="1" si="86"/>
        <v>0.37273600000000001</v>
      </c>
      <c r="CB140" s="39">
        <f t="shared" ca="1" si="86"/>
        <v>0.6212266666666667</v>
      </c>
      <c r="CC140" s="39">
        <f t="shared" ca="1" si="86"/>
        <v>1.2424533333333334</v>
      </c>
      <c r="CD140" s="39">
        <f t="shared" ca="1" si="86"/>
        <v>2.4849066666666668</v>
      </c>
      <c r="CE140" s="39">
        <f t="shared" ca="1" si="86"/>
        <v>4.9698133333333336</v>
      </c>
      <c r="CF140" s="39">
        <f t="shared" ca="1" si="86"/>
        <v>9.9396266666666673</v>
      </c>
      <c r="CG140" s="39">
        <f t="shared" ca="1" si="86"/>
        <v>0</v>
      </c>
      <c r="CH140" s="39">
        <f t="shared" ca="1" si="86"/>
        <v>0</v>
      </c>
      <c r="CI140" s="39">
        <f t="shared" ca="1" si="87"/>
        <v>3.7727993600000016E-2</v>
      </c>
      <c r="CJ140" s="39">
        <f t="shared" ca="1" si="87"/>
        <v>7.5455987200000033E-2</v>
      </c>
      <c r="CK140" s="39">
        <f t="shared" ca="1" si="87"/>
        <v>0.11318398080000004</v>
      </c>
      <c r="CL140" s="39">
        <f t="shared" ca="1" si="87"/>
        <v>0.18863996800000007</v>
      </c>
      <c r="CM140" s="39">
        <f t="shared" ca="1" si="87"/>
        <v>0.37727993600000015</v>
      </c>
      <c r="CN140" s="39">
        <f t="shared" ca="1" si="87"/>
        <v>0.7545598720000003</v>
      </c>
      <c r="CO140" s="39">
        <f t="shared" ca="1" si="87"/>
        <v>1.5091197440000006</v>
      </c>
      <c r="CP140" s="39">
        <f t="shared" ca="1" si="87"/>
        <v>3.0182394880000012</v>
      </c>
      <c r="CQ140" s="39">
        <f t="shared" ca="1" si="87"/>
        <v>0</v>
      </c>
      <c r="CR140" s="39">
        <f t="shared" ca="1" si="87"/>
        <v>0</v>
      </c>
      <c r="CS140" s="39">
        <f t="shared" ca="1" si="88"/>
        <v>1.0916351999999999E-2</v>
      </c>
      <c r="CT140" s="39">
        <f t="shared" ca="1" si="88"/>
        <v>1.0916351999999999E-2</v>
      </c>
      <c r="CU140" s="39">
        <f t="shared" ca="1" si="88"/>
        <v>2.1832703999999998E-2</v>
      </c>
      <c r="CV140" s="39">
        <f t="shared" ca="1" si="88"/>
        <v>3.2749055999999992E-2</v>
      </c>
      <c r="CW140" s="39">
        <f t="shared" ca="1" si="88"/>
        <v>5.458176E-2</v>
      </c>
      <c r="CX140" s="39">
        <f t="shared" ca="1" si="88"/>
        <v>0.10916352</v>
      </c>
      <c r="CY140" s="39">
        <f t="shared" ca="1" si="88"/>
        <v>0.21832704</v>
      </c>
      <c r="CZ140" s="39">
        <f t="shared" ca="1" si="88"/>
        <v>0.43665408</v>
      </c>
      <c r="DA140" s="39">
        <f t="shared" ca="1" si="88"/>
        <v>0.87330816</v>
      </c>
      <c r="DB140" s="39">
        <f t="shared" ca="1" si="88"/>
        <v>0</v>
      </c>
    </row>
    <row r="141" spans="19:106" x14ac:dyDescent="0.15">
      <c r="S141" s="39">
        <v>138</v>
      </c>
      <c r="T141" s="40">
        <f>引用信息!W160</f>
        <v>286.95248397833439</v>
      </c>
      <c r="U141" s="40">
        <f>引用信息!X160</f>
        <v>20.412623421665575</v>
      </c>
      <c r="V141" s="40">
        <f>引用信息!Y160</f>
        <v>8.1493333333333329</v>
      </c>
      <c r="W141" s="40">
        <f>引用信息!Z160</f>
        <v>2.1863006000000005</v>
      </c>
      <c r="X141" s="40">
        <f>引用信息!AA160</f>
        <v>0.63259199999999982</v>
      </c>
      <c r="Y141" s="37">
        <f>IF(INT(求节点($J$4:$J$12,$I$4:$I$12,节奏总纲!AD141))&gt;$I$12,$I$12,INT(求节点($J$4:$J$12,$I$4:$I$12,节奏总纲!AD141)))</f>
        <v>7</v>
      </c>
      <c r="Z141" s="37">
        <f>IF(INT(求节点($J$4:$J$12,$I$4:$I$12,节奏总纲!AE141))&gt;$I$12,$I$12,INT(求节点($J$4:$J$12,$I$4:$I$12,节奏总纲!AE141)))</f>
        <v>7</v>
      </c>
      <c r="AA141" s="37">
        <f>IF(INT(求节点($J$4:$J$12,$I$4:$I$12,节奏总纲!AF141))&gt;$I$12,$I$12,INT(求节点($J$4:$J$12,$I$4:$I$12,节奏总纲!AF141)))</f>
        <v>8</v>
      </c>
      <c r="AB141" s="37">
        <f>IF(INT(求节点($J$4:$J$12,$I$4:$I$12,节奏总纲!AG141))&gt;$I$12,$I$12,INT(求节点($J$4:$J$12,$I$4:$I$12,节奏总纲!AG141)))</f>
        <v>8</v>
      </c>
      <c r="AC141" s="37">
        <f>IF(INT(求节点($J$4:$J$12,$I$4:$I$12,节奏总纲!AH141))&gt;$I$12,$I$12,INT(求节点($J$4:$J$12,$I$4:$I$12,节奏总纲!AH141)))</f>
        <v>9</v>
      </c>
      <c r="AD141" s="57">
        <f>('[2]功能-行军令'!F$7+'[2]功能-行军令'!F$14+24*60/'[2]功能-行军令'!$F$18)*'[2]功能-行军令'!$AJ$8/$J$30</f>
        <v>9.2000000000000011</v>
      </c>
      <c r="AE141" s="57">
        <f>('[2]功能-行军令'!G$7+'[2]功能-行军令'!G$14+24*60/'[2]功能-行军令'!$F$18)*'[2]功能-行军令'!$AJ$8/$J$30</f>
        <v>13.4</v>
      </c>
      <c r="AF141" s="57">
        <f>('[2]功能-行军令'!H$7+'[2]功能-行军令'!H$14+24*60/'[2]功能-行军令'!$F$18)*'[2]功能-行军令'!$AJ$8/$J$30</f>
        <v>18.2</v>
      </c>
      <c r="AG141" s="57">
        <f>('[2]功能-行军令'!I$7+'[2]功能-行军令'!I$14+24*60/'[2]功能-行军令'!$F$18)*'[2]功能-行军令'!$AJ$8/$J$30</f>
        <v>20.6</v>
      </c>
      <c r="AH141" s="57">
        <f>('[2]功能-行军令'!J$7+'[2]功能-行军令'!J$14+24*60/'[2]功能-行军令'!$F$18)*'[2]功能-行军令'!$AJ$8/$J$30</f>
        <v>20.6</v>
      </c>
      <c r="AL141" s="39">
        <v>138</v>
      </c>
      <c r="AM141" s="28">
        <f t="shared" ca="1" si="82"/>
        <v>5.0278092226072149</v>
      </c>
      <c r="AN141" s="28">
        <f t="shared" ca="1" si="82"/>
        <v>7.6168489438385993</v>
      </c>
      <c r="AO141" s="28">
        <f t="shared" ca="1" si="82"/>
        <v>12.644658166445815</v>
      </c>
      <c r="AP141" s="28">
        <f t="shared" ca="1" si="82"/>
        <v>25.11732712103607</v>
      </c>
      <c r="AQ141" s="28">
        <f t="shared" ca="1" si="82"/>
        <v>50.223794746072144</v>
      </c>
      <c r="AR141" s="28">
        <f t="shared" ca="1" si="82"/>
        <v>100.44758949214429</v>
      </c>
      <c r="AS141" s="28">
        <f t="shared" ca="1" si="82"/>
        <v>200.89517898428858</v>
      </c>
      <c r="AT141" s="28">
        <f t="shared" ca="1" si="82"/>
        <v>13.324757108444444</v>
      </c>
      <c r="AU141" s="28">
        <f t="shared" ca="1" si="82"/>
        <v>0.86875967999999981</v>
      </c>
      <c r="AV141" s="28">
        <f t="shared" ca="1" si="82"/>
        <v>0</v>
      </c>
      <c r="AW141" s="28"/>
      <c r="AX141" s="28">
        <f t="shared" ca="1" si="83"/>
        <v>416.16672346487712</v>
      </c>
      <c r="AY141" s="28"/>
      <c r="BA141" s="28"/>
      <c r="BB141" s="28"/>
      <c r="BC141" s="28"/>
      <c r="BD141" s="39">
        <v>138</v>
      </c>
      <c r="BE141" s="39">
        <f t="shared" ca="1" si="84"/>
        <v>4.3999380876677945</v>
      </c>
      <c r="BF141" s="39">
        <f t="shared" ca="1" si="84"/>
        <v>6.5999071315016913</v>
      </c>
      <c r="BG141" s="39">
        <f t="shared" ca="1" si="84"/>
        <v>10.999845219169487</v>
      </c>
      <c r="BH141" s="39">
        <f t="shared" ca="1" si="84"/>
        <v>21.999690438338973</v>
      </c>
      <c r="BI141" s="39">
        <f t="shared" ca="1" si="84"/>
        <v>43.999380876677947</v>
      </c>
      <c r="BJ141" s="39">
        <f t="shared" ca="1" si="84"/>
        <v>87.998761753355893</v>
      </c>
      <c r="BK141" s="39">
        <f t="shared" ca="1" si="84"/>
        <v>175.99752350671179</v>
      </c>
      <c r="BL141" s="39">
        <f t="shared" ca="1" si="84"/>
        <v>0</v>
      </c>
      <c r="BM141" s="39">
        <f t="shared" ca="1" si="84"/>
        <v>0</v>
      </c>
      <c r="BN141" s="39">
        <f t="shared" ca="1" si="84"/>
        <v>0</v>
      </c>
      <c r="BO141" s="39">
        <f t="shared" ca="1" si="85"/>
        <v>0.4558819230838646</v>
      </c>
      <c r="BP141" s="39">
        <f t="shared" ca="1" si="85"/>
        <v>0.68382288462579677</v>
      </c>
      <c r="BQ141" s="39">
        <f t="shared" ca="1" si="85"/>
        <v>1.1397048077096612</v>
      </c>
      <c r="BR141" s="39">
        <f t="shared" ca="1" si="85"/>
        <v>2.2794096154193224</v>
      </c>
      <c r="BS141" s="39">
        <f t="shared" ca="1" si="85"/>
        <v>4.5588192308386448</v>
      </c>
      <c r="BT141" s="39">
        <f t="shared" ca="1" si="85"/>
        <v>9.1176384616772896</v>
      </c>
      <c r="BU141" s="39">
        <f t="shared" ca="1" si="85"/>
        <v>18.235276923354579</v>
      </c>
      <c r="BV141" s="39">
        <f t="shared" ca="1" si="85"/>
        <v>0</v>
      </c>
      <c r="BW141" s="39">
        <f t="shared" ca="1" si="85"/>
        <v>0</v>
      </c>
      <c r="BX141" s="39">
        <f t="shared" ca="1" si="85"/>
        <v>0</v>
      </c>
      <c r="BY141" s="39">
        <f t="shared" ca="1" si="86"/>
        <v>0.12359822222222222</v>
      </c>
      <c r="BZ141" s="39">
        <f t="shared" ca="1" si="86"/>
        <v>0.24719644444444444</v>
      </c>
      <c r="CA141" s="39">
        <f t="shared" ca="1" si="86"/>
        <v>0.37079466666666661</v>
      </c>
      <c r="CB141" s="39">
        <f t="shared" ca="1" si="86"/>
        <v>0.61799111111111105</v>
      </c>
      <c r="CC141" s="39">
        <f t="shared" ca="1" si="86"/>
        <v>1.2359822222222221</v>
      </c>
      <c r="CD141" s="39">
        <f t="shared" ca="1" si="86"/>
        <v>2.4719644444444442</v>
      </c>
      <c r="CE141" s="39">
        <f t="shared" ca="1" si="86"/>
        <v>4.9439288888888884</v>
      </c>
      <c r="CF141" s="39">
        <f t="shared" ca="1" si="86"/>
        <v>9.8878577777777767</v>
      </c>
      <c r="CG141" s="39">
        <f t="shared" ca="1" si="86"/>
        <v>0</v>
      </c>
      <c r="CH141" s="39">
        <f t="shared" ca="1" si="86"/>
        <v>0</v>
      </c>
      <c r="CI141" s="39">
        <f t="shared" ca="1" si="87"/>
        <v>3.7531493633333343E-2</v>
      </c>
      <c r="CJ141" s="39">
        <f t="shared" ca="1" si="87"/>
        <v>7.5062987266666686E-2</v>
      </c>
      <c r="CK141" s="39">
        <f t="shared" ca="1" si="87"/>
        <v>0.11259448090000003</v>
      </c>
      <c r="CL141" s="39">
        <f t="shared" ca="1" si="87"/>
        <v>0.18765746816666673</v>
      </c>
      <c r="CM141" s="39">
        <f t="shared" ca="1" si="87"/>
        <v>0.37531493633333346</v>
      </c>
      <c r="CN141" s="39">
        <f t="shared" ca="1" si="87"/>
        <v>0.75062987266666692</v>
      </c>
      <c r="CO141" s="39">
        <f t="shared" ca="1" si="87"/>
        <v>1.5012597453333338</v>
      </c>
      <c r="CP141" s="39">
        <f t="shared" ca="1" si="87"/>
        <v>3.0025194906666677</v>
      </c>
      <c r="CQ141" s="39">
        <f t="shared" ca="1" si="87"/>
        <v>0</v>
      </c>
      <c r="CR141" s="39">
        <f t="shared" ca="1" si="87"/>
        <v>0</v>
      </c>
      <c r="CS141" s="39">
        <f t="shared" ca="1" si="88"/>
        <v>1.0859495999999998E-2</v>
      </c>
      <c r="CT141" s="39">
        <f t="shared" ca="1" si="88"/>
        <v>1.0859495999999998E-2</v>
      </c>
      <c r="CU141" s="39">
        <f t="shared" ca="1" si="88"/>
        <v>2.1718991999999996E-2</v>
      </c>
      <c r="CV141" s="39">
        <f t="shared" ca="1" si="88"/>
        <v>3.2578487999999989E-2</v>
      </c>
      <c r="CW141" s="39">
        <f t="shared" ca="1" si="88"/>
        <v>5.4297479999999988E-2</v>
      </c>
      <c r="CX141" s="39">
        <f t="shared" ca="1" si="88"/>
        <v>0.10859495999999998</v>
      </c>
      <c r="CY141" s="39">
        <f t="shared" ca="1" si="88"/>
        <v>0.21718991999999995</v>
      </c>
      <c r="CZ141" s="39">
        <f t="shared" ca="1" si="88"/>
        <v>0.43437983999999991</v>
      </c>
      <c r="DA141" s="39">
        <f t="shared" ca="1" si="88"/>
        <v>0.86875967999999981</v>
      </c>
      <c r="DB141" s="39">
        <f t="shared" ca="1" si="88"/>
        <v>0</v>
      </c>
    </row>
    <row r="142" spans="19:106" x14ac:dyDescent="0.15">
      <c r="S142" s="39">
        <v>139</v>
      </c>
      <c r="T142" s="40">
        <f>引用信息!W161</f>
        <v>285.45011495226987</v>
      </c>
      <c r="U142" s="40">
        <f>引用信息!X161</f>
        <v>20.305751047730158</v>
      </c>
      <c r="V142" s="40">
        <f>引用信息!Y161</f>
        <v>8.1066666666666674</v>
      </c>
      <c r="W142" s="40">
        <f>引用信息!Z161</f>
        <v>2.1748540000000007</v>
      </c>
      <c r="X142" s="40">
        <f>引用信息!AA161</f>
        <v>0.62927999999999995</v>
      </c>
      <c r="Y142" s="37">
        <f>IF(INT(求节点($J$4:$J$12,$I$4:$I$12,节奏总纲!AD142))&gt;$I$12,$I$12,INT(求节点($J$4:$J$12,$I$4:$I$12,节奏总纲!AD142)))</f>
        <v>7</v>
      </c>
      <c r="Z142" s="37">
        <f>IF(INT(求节点($J$4:$J$12,$I$4:$I$12,节奏总纲!AE142))&gt;$I$12,$I$12,INT(求节点($J$4:$J$12,$I$4:$I$12,节奏总纲!AE142)))</f>
        <v>7</v>
      </c>
      <c r="AA142" s="37">
        <f>IF(INT(求节点($J$4:$J$12,$I$4:$I$12,节奏总纲!AF142))&gt;$I$12,$I$12,INT(求节点($J$4:$J$12,$I$4:$I$12,节奏总纲!AF142)))</f>
        <v>8</v>
      </c>
      <c r="AB142" s="37">
        <f>IF(INT(求节点($J$4:$J$12,$I$4:$I$12,节奏总纲!AG142))&gt;$I$12,$I$12,INT(求节点($J$4:$J$12,$I$4:$I$12,节奏总纲!AG142)))</f>
        <v>8</v>
      </c>
      <c r="AC142" s="37">
        <f>IF(INT(求节点($J$4:$J$12,$I$4:$I$12,节奏总纲!AH142))&gt;$I$12,$I$12,INT(求节点($J$4:$J$12,$I$4:$I$12,节奏总纲!AH142)))</f>
        <v>9</v>
      </c>
      <c r="AD142" s="57">
        <f>('[2]功能-行军令'!F$7+'[2]功能-行军令'!F$14+24*60/'[2]功能-行军令'!$F$18)*'[2]功能-行军令'!$AJ$8/$J$30</f>
        <v>9.2000000000000011</v>
      </c>
      <c r="AE142" s="57">
        <f>('[2]功能-行军令'!G$7+'[2]功能-行军令'!G$14+24*60/'[2]功能-行军令'!$F$18)*'[2]功能-行军令'!$AJ$8/$J$30</f>
        <v>13.4</v>
      </c>
      <c r="AF142" s="57">
        <f>('[2]功能-行军令'!H$7+'[2]功能-行军令'!H$14+24*60/'[2]功能-行军令'!$F$18)*'[2]功能-行军令'!$AJ$8/$J$30</f>
        <v>18.2</v>
      </c>
      <c r="AG142" s="57">
        <f>('[2]功能-行军令'!I$7+'[2]功能-行军令'!I$14+24*60/'[2]功能-行军令'!$F$18)*'[2]功能-行军令'!$AJ$8/$J$30</f>
        <v>20.6</v>
      </c>
      <c r="AH142" s="57">
        <f>('[2]功能-行军令'!J$7+'[2]功能-行军令'!J$14+24*60/'[2]功能-行军令'!$F$18)*'[2]功能-行军令'!$AJ$8/$J$30</f>
        <v>20.6</v>
      </c>
      <c r="AL142" s="39">
        <v>139</v>
      </c>
      <c r="AM142" s="28">
        <f t="shared" ca="1" si="82"/>
        <v>5.0014856141118891</v>
      </c>
      <c r="AN142" s="28">
        <f t="shared" ca="1" si="82"/>
        <v>7.5769701535567231</v>
      </c>
      <c r="AO142" s="28">
        <f t="shared" ca="1" si="82"/>
        <v>12.578455767668613</v>
      </c>
      <c r="AP142" s="28">
        <f t="shared" ca="1" si="82"/>
        <v>24.985822790559446</v>
      </c>
      <c r="AQ142" s="28">
        <f t="shared" ca="1" si="82"/>
        <v>49.960842941118891</v>
      </c>
      <c r="AR142" s="28">
        <f t="shared" ca="1" si="82"/>
        <v>99.921685882237782</v>
      </c>
      <c r="AS142" s="28">
        <f t="shared" ca="1" si="82"/>
        <v>199.84337176447556</v>
      </c>
      <c r="AT142" s="28">
        <f t="shared" ca="1" si="82"/>
        <v>13.254993982222224</v>
      </c>
      <c r="AU142" s="28">
        <f t="shared" ca="1" si="82"/>
        <v>0.86421120000000007</v>
      </c>
      <c r="AV142" s="28">
        <f t="shared" ca="1" si="82"/>
        <v>0</v>
      </c>
      <c r="AW142" s="28"/>
      <c r="AX142" s="28">
        <f t="shared" ca="1" si="83"/>
        <v>413.98784009595113</v>
      </c>
      <c r="AY142" s="28"/>
      <c r="BA142" s="28"/>
      <c r="BB142" s="28"/>
      <c r="BC142" s="28"/>
      <c r="BD142" s="39">
        <v>139</v>
      </c>
      <c r="BE142" s="39">
        <f t="shared" ca="1" si="84"/>
        <v>4.3769017626014719</v>
      </c>
      <c r="BF142" s="39">
        <f t="shared" ca="1" si="84"/>
        <v>6.5653526439022079</v>
      </c>
      <c r="BG142" s="39">
        <f t="shared" ca="1" si="84"/>
        <v>10.942254406503679</v>
      </c>
      <c r="BH142" s="39">
        <f t="shared" ca="1" si="84"/>
        <v>21.884508813007358</v>
      </c>
      <c r="BI142" s="39">
        <f t="shared" ca="1" si="84"/>
        <v>43.769017626014715</v>
      </c>
      <c r="BJ142" s="39">
        <f t="shared" ca="1" si="84"/>
        <v>87.538035252029431</v>
      </c>
      <c r="BK142" s="39">
        <f t="shared" ca="1" si="84"/>
        <v>175.07607050405886</v>
      </c>
      <c r="BL142" s="39">
        <f t="shared" ca="1" si="84"/>
        <v>0</v>
      </c>
      <c r="BM142" s="39">
        <f t="shared" ca="1" si="84"/>
        <v>0</v>
      </c>
      <c r="BN142" s="39">
        <f t="shared" ca="1" si="84"/>
        <v>0</v>
      </c>
      <c r="BO142" s="39">
        <f t="shared" ca="1" si="85"/>
        <v>0.45349510673264021</v>
      </c>
      <c r="BP142" s="39">
        <f t="shared" ca="1" si="85"/>
        <v>0.68024266009896028</v>
      </c>
      <c r="BQ142" s="39">
        <f t="shared" ca="1" si="85"/>
        <v>1.1337377668316007</v>
      </c>
      <c r="BR142" s="39">
        <f t="shared" ca="1" si="85"/>
        <v>2.2674755336632013</v>
      </c>
      <c r="BS142" s="39">
        <f t="shared" ca="1" si="85"/>
        <v>4.5349510673264026</v>
      </c>
      <c r="BT142" s="39">
        <f t="shared" ca="1" si="85"/>
        <v>9.0699021346528053</v>
      </c>
      <c r="BU142" s="39">
        <f t="shared" ca="1" si="85"/>
        <v>18.139804269305611</v>
      </c>
      <c r="BV142" s="39">
        <f t="shared" ca="1" si="85"/>
        <v>0</v>
      </c>
      <c r="BW142" s="39">
        <f t="shared" ca="1" si="85"/>
        <v>0</v>
      </c>
      <c r="BX142" s="39">
        <f t="shared" ca="1" si="85"/>
        <v>0</v>
      </c>
      <c r="BY142" s="39">
        <f t="shared" ca="1" si="86"/>
        <v>0.12295111111111112</v>
      </c>
      <c r="BZ142" s="39">
        <f t="shared" ca="1" si="86"/>
        <v>0.24590222222222224</v>
      </c>
      <c r="CA142" s="39">
        <f t="shared" ca="1" si="86"/>
        <v>0.36885333333333331</v>
      </c>
      <c r="CB142" s="39">
        <f t="shared" ca="1" si="86"/>
        <v>0.61475555555555561</v>
      </c>
      <c r="CC142" s="39">
        <f t="shared" ca="1" si="86"/>
        <v>1.2295111111111112</v>
      </c>
      <c r="CD142" s="39">
        <f t="shared" ca="1" si="86"/>
        <v>2.4590222222222224</v>
      </c>
      <c r="CE142" s="39">
        <f t="shared" ca="1" si="86"/>
        <v>4.9180444444444449</v>
      </c>
      <c r="CF142" s="39">
        <f t="shared" ca="1" si="86"/>
        <v>9.8360888888888898</v>
      </c>
      <c r="CG142" s="39">
        <f t="shared" ca="1" si="86"/>
        <v>0</v>
      </c>
      <c r="CH142" s="39">
        <f t="shared" ca="1" si="86"/>
        <v>0</v>
      </c>
      <c r="CI142" s="39">
        <f t="shared" ca="1" si="87"/>
        <v>3.7334993666666684E-2</v>
      </c>
      <c r="CJ142" s="39">
        <f t="shared" ca="1" si="87"/>
        <v>7.4669987333333368E-2</v>
      </c>
      <c r="CK142" s="39">
        <f t="shared" ca="1" si="87"/>
        <v>0.11200498100000005</v>
      </c>
      <c r="CL142" s="39">
        <f t="shared" ca="1" si="87"/>
        <v>0.18667496833333341</v>
      </c>
      <c r="CM142" s="39">
        <f t="shared" ca="1" si="87"/>
        <v>0.37334993666666683</v>
      </c>
      <c r="CN142" s="39">
        <f t="shared" ca="1" si="87"/>
        <v>0.74669987333333365</v>
      </c>
      <c r="CO142" s="39">
        <f t="shared" ca="1" si="87"/>
        <v>1.4933997466666673</v>
      </c>
      <c r="CP142" s="39">
        <f t="shared" ca="1" si="87"/>
        <v>2.9867994933333346</v>
      </c>
      <c r="CQ142" s="39">
        <f t="shared" ca="1" si="87"/>
        <v>0</v>
      </c>
      <c r="CR142" s="39">
        <f t="shared" ca="1" si="87"/>
        <v>0</v>
      </c>
      <c r="CS142" s="39">
        <f t="shared" ca="1" si="88"/>
        <v>1.0802640000000001E-2</v>
      </c>
      <c r="CT142" s="39">
        <f t="shared" ca="1" si="88"/>
        <v>1.0802640000000001E-2</v>
      </c>
      <c r="CU142" s="39">
        <f t="shared" ca="1" si="88"/>
        <v>2.1605280000000001E-2</v>
      </c>
      <c r="CV142" s="39">
        <f t="shared" ca="1" si="88"/>
        <v>3.240792E-2</v>
      </c>
      <c r="CW142" s="39">
        <f t="shared" ca="1" si="88"/>
        <v>5.4013200000000004E-2</v>
      </c>
      <c r="CX142" s="39">
        <f t="shared" ca="1" si="88"/>
        <v>0.10802640000000001</v>
      </c>
      <c r="CY142" s="39">
        <f t="shared" ca="1" si="88"/>
        <v>0.21605280000000002</v>
      </c>
      <c r="CZ142" s="39">
        <f t="shared" ca="1" si="88"/>
        <v>0.43210560000000003</v>
      </c>
      <c r="DA142" s="39">
        <f t="shared" ca="1" si="88"/>
        <v>0.86421120000000007</v>
      </c>
      <c r="DB142" s="39">
        <f t="shared" ca="1" si="88"/>
        <v>0</v>
      </c>
    </row>
    <row r="143" spans="19:106" x14ac:dyDescent="0.15">
      <c r="S143" s="39">
        <v>140</v>
      </c>
      <c r="T143" s="40">
        <f>引用信息!W162</f>
        <v>283.94774592620524</v>
      </c>
      <c r="U143" s="40">
        <f>引用信息!X162</f>
        <v>20.198878673794734</v>
      </c>
      <c r="V143" s="40">
        <f>引用信息!Y162</f>
        <v>8.0640000000000001</v>
      </c>
      <c r="W143" s="40">
        <f>引用信息!Z162</f>
        <v>2.1634074000000005</v>
      </c>
      <c r="X143" s="40">
        <f>引用信息!AA162</f>
        <v>0.62596799999999997</v>
      </c>
      <c r="Y143" s="37">
        <f>IF(INT(求节点($J$4:$J$12,$I$4:$I$12,节奏总纲!AD143))&gt;$I$12,$I$12,INT(求节点($J$4:$J$12,$I$4:$I$12,节奏总纲!AD143)))</f>
        <v>7</v>
      </c>
      <c r="Z143" s="37">
        <f>IF(INT(求节点($J$4:$J$12,$I$4:$I$12,节奏总纲!AE143))&gt;$I$12,$I$12,INT(求节点($J$4:$J$12,$I$4:$I$12,节奏总纲!AE143)))</f>
        <v>7</v>
      </c>
      <c r="AA143" s="37">
        <f>IF(INT(求节点($J$4:$J$12,$I$4:$I$12,节奏总纲!AF143))&gt;$I$12,$I$12,INT(求节点($J$4:$J$12,$I$4:$I$12,节奏总纲!AF143)))</f>
        <v>8</v>
      </c>
      <c r="AB143" s="37">
        <f>IF(INT(求节点($J$4:$J$12,$I$4:$I$12,节奏总纲!AG143))&gt;$I$12,$I$12,INT(求节点($J$4:$J$12,$I$4:$I$12,节奏总纲!AG143)))</f>
        <v>8</v>
      </c>
      <c r="AC143" s="37">
        <f>IF(INT(求节点($J$4:$J$12,$I$4:$I$12,节奏总纲!AH143))&gt;$I$12,$I$12,INT(求节点($J$4:$J$12,$I$4:$I$12,节奏总纲!AH143)))</f>
        <v>9</v>
      </c>
      <c r="AD143" s="57">
        <f>('[2]功能-行军令'!F$7+'[2]功能-行军令'!F$14+24*60/'[2]功能-行军令'!$F$18)*'[2]功能-行军令'!$AJ$8/$J$30</f>
        <v>9.2000000000000011</v>
      </c>
      <c r="AE143" s="57">
        <f>('[2]功能-行军令'!G$7+'[2]功能-行军令'!G$14+24*60/'[2]功能-行军令'!$F$18)*'[2]功能-行军令'!$AJ$8/$J$30</f>
        <v>13.4</v>
      </c>
      <c r="AF143" s="57">
        <f>('[2]功能-行军令'!H$7+'[2]功能-行军令'!H$14+24*60/'[2]功能-行军令'!$F$18)*'[2]功能-行军令'!$AJ$8/$J$30</f>
        <v>18.2</v>
      </c>
      <c r="AG143" s="57">
        <f>('[2]功能-行军令'!I$7+'[2]功能-行军令'!I$14+24*60/'[2]功能-行军令'!$F$18)*'[2]功能-行军令'!$AJ$8/$J$30</f>
        <v>20.6</v>
      </c>
      <c r="AH143" s="57">
        <f>('[2]功能-行军令'!J$7+'[2]功能-行军令'!J$14+24*60/'[2]功能-行军令'!$F$18)*'[2]功能-行军令'!$AJ$8/$J$30</f>
        <v>20.6</v>
      </c>
      <c r="AL143" s="39">
        <v>140</v>
      </c>
      <c r="AM143" s="28">
        <f t="shared" ca="1" si="82"/>
        <v>4.9751620056165624</v>
      </c>
      <c r="AN143" s="28">
        <f t="shared" ca="1" si="82"/>
        <v>7.537091363274846</v>
      </c>
      <c r="AO143" s="28">
        <f t="shared" ca="1" si="82"/>
        <v>12.512253368891407</v>
      </c>
      <c r="AP143" s="28">
        <f t="shared" ca="1" si="82"/>
        <v>24.854318460082816</v>
      </c>
      <c r="AQ143" s="28">
        <f t="shared" ca="1" si="82"/>
        <v>49.69789113616563</v>
      </c>
      <c r="AR143" s="28">
        <f t="shared" ca="1" si="82"/>
        <v>99.39578227233126</v>
      </c>
      <c r="AS143" s="28">
        <f t="shared" ca="1" si="82"/>
        <v>198.79156454466252</v>
      </c>
      <c r="AT143" s="28">
        <f t="shared" ca="1" si="82"/>
        <v>13.185230856</v>
      </c>
      <c r="AU143" s="28">
        <f t="shared" ca="1" si="82"/>
        <v>0.85966271999999988</v>
      </c>
      <c r="AV143" s="28">
        <f t="shared" ca="1" si="82"/>
        <v>0</v>
      </c>
      <c r="AW143" s="28"/>
      <c r="AX143" s="28">
        <f t="shared" ca="1" si="83"/>
        <v>411.80895672702508</v>
      </c>
      <c r="AY143" s="28"/>
      <c r="BA143" s="28"/>
      <c r="BB143" s="28"/>
      <c r="BC143" s="28"/>
      <c r="BD143" s="39">
        <v>140</v>
      </c>
      <c r="BE143" s="39">
        <f t="shared" ca="1" si="84"/>
        <v>4.3538654375351475</v>
      </c>
      <c r="BF143" s="39">
        <f t="shared" ca="1" si="84"/>
        <v>6.5307981563027218</v>
      </c>
      <c r="BG143" s="39">
        <f t="shared" ca="1" si="84"/>
        <v>10.884663593837869</v>
      </c>
      <c r="BH143" s="39">
        <f t="shared" ca="1" si="84"/>
        <v>21.769327187675739</v>
      </c>
      <c r="BI143" s="39">
        <f t="shared" ca="1" si="84"/>
        <v>43.538654375351477</v>
      </c>
      <c r="BJ143" s="39">
        <f t="shared" ca="1" si="84"/>
        <v>87.077308750702954</v>
      </c>
      <c r="BK143" s="39">
        <f t="shared" ca="1" si="84"/>
        <v>174.15461750140591</v>
      </c>
      <c r="BL143" s="39">
        <f t="shared" ca="1" si="84"/>
        <v>0</v>
      </c>
      <c r="BM143" s="39">
        <f t="shared" ca="1" si="84"/>
        <v>0</v>
      </c>
      <c r="BN143" s="39">
        <f t="shared" ca="1" si="84"/>
        <v>0</v>
      </c>
      <c r="BO143" s="39">
        <f t="shared" ca="1" si="85"/>
        <v>0.4511082903814157</v>
      </c>
      <c r="BP143" s="39">
        <f t="shared" ca="1" si="85"/>
        <v>0.67666243557212358</v>
      </c>
      <c r="BQ143" s="39">
        <f t="shared" ca="1" si="85"/>
        <v>1.1277707259535392</v>
      </c>
      <c r="BR143" s="39">
        <f t="shared" ca="1" si="85"/>
        <v>2.2555414519070784</v>
      </c>
      <c r="BS143" s="39">
        <f t="shared" ca="1" si="85"/>
        <v>4.5110829038141569</v>
      </c>
      <c r="BT143" s="39">
        <f t="shared" ca="1" si="85"/>
        <v>9.0221658076283138</v>
      </c>
      <c r="BU143" s="39">
        <f t="shared" ca="1" si="85"/>
        <v>18.044331615256628</v>
      </c>
      <c r="BV143" s="39">
        <f t="shared" ca="1" si="85"/>
        <v>0</v>
      </c>
      <c r="BW143" s="39">
        <f t="shared" ca="1" si="85"/>
        <v>0</v>
      </c>
      <c r="BX143" s="39">
        <f t="shared" ca="1" si="85"/>
        <v>0</v>
      </c>
      <c r="BY143" s="39">
        <f t="shared" ca="1" si="86"/>
        <v>0.12230400000000001</v>
      </c>
      <c r="BZ143" s="39">
        <f t="shared" ca="1" si="86"/>
        <v>0.24460800000000002</v>
      </c>
      <c r="CA143" s="39">
        <f t="shared" ca="1" si="86"/>
        <v>0.36691199999999996</v>
      </c>
      <c r="CB143" s="39">
        <f t="shared" ca="1" si="86"/>
        <v>0.61151999999999995</v>
      </c>
      <c r="CC143" s="39">
        <f t="shared" ca="1" si="86"/>
        <v>1.2230399999999999</v>
      </c>
      <c r="CD143" s="39">
        <f t="shared" ca="1" si="86"/>
        <v>2.4460799999999998</v>
      </c>
      <c r="CE143" s="39">
        <f t="shared" ca="1" si="86"/>
        <v>4.8921599999999996</v>
      </c>
      <c r="CF143" s="39">
        <f t="shared" ca="1" si="86"/>
        <v>9.7843199999999992</v>
      </c>
      <c r="CG143" s="39">
        <f t="shared" ca="1" si="86"/>
        <v>0</v>
      </c>
      <c r="CH143" s="39">
        <f t="shared" ca="1" si="86"/>
        <v>0</v>
      </c>
      <c r="CI143" s="39">
        <f t="shared" ca="1" si="87"/>
        <v>3.7138493700000018E-2</v>
      </c>
      <c r="CJ143" s="39">
        <f t="shared" ca="1" si="87"/>
        <v>7.4276987400000036E-2</v>
      </c>
      <c r="CK143" s="39">
        <f t="shared" ca="1" si="87"/>
        <v>0.11141548110000003</v>
      </c>
      <c r="CL143" s="39">
        <f t="shared" ca="1" si="87"/>
        <v>0.18569246850000007</v>
      </c>
      <c r="CM143" s="39">
        <f t="shared" ca="1" si="87"/>
        <v>0.37138493700000014</v>
      </c>
      <c r="CN143" s="39">
        <f t="shared" ca="1" si="87"/>
        <v>0.74276987400000027</v>
      </c>
      <c r="CO143" s="39">
        <f t="shared" ca="1" si="87"/>
        <v>1.4855397480000005</v>
      </c>
      <c r="CP143" s="39">
        <f t="shared" ca="1" si="87"/>
        <v>2.9710794960000011</v>
      </c>
      <c r="CQ143" s="39">
        <f t="shared" ca="1" si="87"/>
        <v>0</v>
      </c>
      <c r="CR143" s="39">
        <f t="shared" ca="1" si="87"/>
        <v>0</v>
      </c>
      <c r="CS143" s="39">
        <f t="shared" ca="1" si="88"/>
        <v>1.0745784000000001E-2</v>
      </c>
      <c r="CT143" s="39">
        <f t="shared" ca="1" si="88"/>
        <v>1.0745784000000001E-2</v>
      </c>
      <c r="CU143" s="39">
        <f t="shared" ca="1" si="88"/>
        <v>2.1491568000000003E-2</v>
      </c>
      <c r="CV143" s="39">
        <f t="shared" ca="1" si="88"/>
        <v>3.2237351999999997E-2</v>
      </c>
      <c r="CW143" s="39">
        <f t="shared" ca="1" si="88"/>
        <v>5.3728919999999993E-2</v>
      </c>
      <c r="CX143" s="39">
        <f t="shared" ca="1" si="88"/>
        <v>0.10745783999999999</v>
      </c>
      <c r="CY143" s="39">
        <f t="shared" ca="1" si="88"/>
        <v>0.21491567999999997</v>
      </c>
      <c r="CZ143" s="39">
        <f t="shared" ca="1" si="88"/>
        <v>0.42983135999999994</v>
      </c>
      <c r="DA143" s="39">
        <f t="shared" ca="1" si="88"/>
        <v>0.85966271999999988</v>
      </c>
      <c r="DB143" s="39">
        <f t="shared" ca="1" si="88"/>
        <v>0</v>
      </c>
    </row>
    <row r="144" spans="19:106" x14ac:dyDescent="0.15">
      <c r="S144" s="39">
        <v>141</v>
      </c>
      <c r="T144" s="40">
        <f>引用信息!W163</f>
        <v>282.44537690014067</v>
      </c>
      <c r="U144" s="40">
        <f>引用信息!X163</f>
        <v>20.09200629985931</v>
      </c>
      <c r="V144" s="40">
        <f>引用信息!Y163</f>
        <v>8.0213333333333328</v>
      </c>
      <c r="W144" s="40">
        <f>引用信息!Z163</f>
        <v>2.1519608000000003</v>
      </c>
      <c r="X144" s="40">
        <f>引用信息!AA163</f>
        <v>0.62265599999999988</v>
      </c>
      <c r="Y144" s="37">
        <f>IF(INT(求节点($J$4:$J$12,$I$4:$I$12,节奏总纲!AD144))&gt;$I$12,$I$12,INT(求节点($J$4:$J$12,$I$4:$I$12,节奏总纲!AD144)))</f>
        <v>7</v>
      </c>
      <c r="Z144" s="37">
        <f>IF(INT(求节点($J$4:$J$12,$I$4:$I$12,节奏总纲!AE144))&gt;$I$12,$I$12,INT(求节点($J$4:$J$12,$I$4:$I$12,节奏总纲!AE144)))</f>
        <v>7</v>
      </c>
      <c r="AA144" s="37">
        <f>IF(INT(求节点($J$4:$J$12,$I$4:$I$12,节奏总纲!AF144))&gt;$I$12,$I$12,INT(求节点($J$4:$J$12,$I$4:$I$12,节奏总纲!AF144)))</f>
        <v>8</v>
      </c>
      <c r="AB144" s="37">
        <f>IF(INT(求节点($J$4:$J$12,$I$4:$I$12,节奏总纲!AG144))&gt;$I$12,$I$12,INT(求节点($J$4:$J$12,$I$4:$I$12,节奏总纲!AG144)))</f>
        <v>8</v>
      </c>
      <c r="AC144" s="37">
        <f>IF(INT(求节点($J$4:$J$12,$I$4:$I$12,节奏总纲!AH144))&gt;$I$12,$I$12,INT(求节点($J$4:$J$12,$I$4:$I$12,节奏总纲!AH144)))</f>
        <v>9</v>
      </c>
      <c r="AD144" s="57">
        <f>('[2]功能-行军令'!F$7+'[2]功能-行军令'!F$14+24*60/'[2]功能-行军令'!$F$18)*'[2]功能-行军令'!$AJ$8/$J$30</f>
        <v>9.2000000000000011</v>
      </c>
      <c r="AE144" s="57">
        <f>('[2]功能-行军令'!G$7+'[2]功能-行军令'!G$14+24*60/'[2]功能-行军令'!$F$18)*'[2]功能-行军令'!$AJ$8/$J$30</f>
        <v>13.4</v>
      </c>
      <c r="AF144" s="57">
        <f>('[2]功能-行军令'!H$7+'[2]功能-行军令'!H$14+24*60/'[2]功能-行军令'!$F$18)*'[2]功能-行军令'!$AJ$8/$J$30</f>
        <v>18.2</v>
      </c>
      <c r="AG144" s="57">
        <f>('[2]功能-行军令'!I$7+'[2]功能-行军令'!I$14+24*60/'[2]功能-行军令'!$F$18)*'[2]功能-行军令'!$AJ$8/$J$30</f>
        <v>20.6</v>
      </c>
      <c r="AH144" s="57">
        <f>('[2]功能-行军令'!J$7+'[2]功能-行军令'!J$14+24*60/'[2]功能-行军令'!$F$18)*'[2]功能-行军令'!$AJ$8/$J$30</f>
        <v>20.6</v>
      </c>
      <c r="AL144" s="39">
        <v>141</v>
      </c>
      <c r="AM144" s="28">
        <f t="shared" ca="1" si="82"/>
        <v>4.9488383971212375</v>
      </c>
      <c r="AN144" s="28">
        <f t="shared" ca="1" si="82"/>
        <v>7.4972125729929688</v>
      </c>
      <c r="AO144" s="28">
        <f t="shared" ca="1" si="82"/>
        <v>12.446050970114207</v>
      </c>
      <c r="AP144" s="28">
        <f t="shared" ca="1" si="82"/>
        <v>24.722814129606192</v>
      </c>
      <c r="AQ144" s="28">
        <f t="shared" ca="1" si="82"/>
        <v>49.434939331212384</v>
      </c>
      <c r="AR144" s="28">
        <f t="shared" ca="1" si="82"/>
        <v>98.869878662424767</v>
      </c>
      <c r="AS144" s="28">
        <f t="shared" ca="1" si="82"/>
        <v>197.73975732484953</v>
      </c>
      <c r="AT144" s="28">
        <f t="shared" ca="1" si="82"/>
        <v>13.115467729777778</v>
      </c>
      <c r="AU144" s="28">
        <f t="shared" ca="1" si="82"/>
        <v>0.85511423999999991</v>
      </c>
      <c r="AV144" s="28">
        <f t="shared" ca="1" si="82"/>
        <v>0</v>
      </c>
      <c r="AW144" s="28"/>
      <c r="AX144" s="28">
        <f t="shared" ca="1" si="83"/>
        <v>409.63007335809903</v>
      </c>
      <c r="AY144" s="28"/>
      <c r="BA144" s="28"/>
      <c r="BB144" s="28"/>
      <c r="BC144" s="28"/>
      <c r="BD144" s="39">
        <v>141</v>
      </c>
      <c r="BE144" s="39">
        <f t="shared" ref="BE144:BN153" ca="1" si="89">IF(OFFSET($X$3,$S144,BE$1)&lt;BE$3,0,
OFFSET($S$3,$S144,BE$1)
*IFERROR(INDEX($K$33:$K$42,OFFSET($X$3,$S144,BE$1)-BE$3+1),0)
*OFFSET($AC$3,$S144,BE$1)
/(INDEX($D$4:$D$13,BE$3)
*INDEX($E$4:$E$13,BE$3)))</f>
        <v>4.3308291124688241</v>
      </c>
      <c r="BF144" s="39">
        <f t="shared" ca="1" si="89"/>
        <v>6.4962436687032366</v>
      </c>
      <c r="BG144" s="39">
        <f t="shared" ca="1" si="89"/>
        <v>10.827072781172062</v>
      </c>
      <c r="BH144" s="39">
        <f t="shared" ca="1" si="89"/>
        <v>21.654145562344123</v>
      </c>
      <c r="BI144" s="39">
        <f t="shared" ca="1" si="89"/>
        <v>43.308291124688246</v>
      </c>
      <c r="BJ144" s="39">
        <f t="shared" ca="1" si="89"/>
        <v>86.616582249376492</v>
      </c>
      <c r="BK144" s="39">
        <f t="shared" ca="1" si="89"/>
        <v>173.23316449875298</v>
      </c>
      <c r="BL144" s="39">
        <f t="shared" ca="1" si="89"/>
        <v>0</v>
      </c>
      <c r="BM144" s="39">
        <f t="shared" ca="1" si="89"/>
        <v>0</v>
      </c>
      <c r="BN144" s="39">
        <f t="shared" ca="1" si="89"/>
        <v>0</v>
      </c>
      <c r="BO144" s="39">
        <f t="shared" ref="BO144:BX153" ca="1" si="90">IF(OFFSET($X$3,$S144,BO$1)&lt;BO$3,0,
OFFSET($S$3,$S144,BO$1)
*IFERROR(INDEX($K$33:$K$42,OFFSET($X$3,$S144,BO$1)-BO$3+1),0)
*OFFSET($AC$3,$S144,BO$1)
/(INDEX($D$4:$D$13,BO$3)
*INDEX($E$4:$E$13,BO$3)))</f>
        <v>0.4487214740301913</v>
      </c>
      <c r="BP144" s="39">
        <f t="shared" ca="1" si="90"/>
        <v>0.67308221104528698</v>
      </c>
      <c r="BQ144" s="39">
        <f t="shared" ca="1" si="90"/>
        <v>1.1218036850754782</v>
      </c>
      <c r="BR144" s="39">
        <f t="shared" ca="1" si="90"/>
        <v>2.2436073701509565</v>
      </c>
      <c r="BS144" s="39">
        <f t="shared" ca="1" si="90"/>
        <v>4.4872147403019129</v>
      </c>
      <c r="BT144" s="39">
        <f t="shared" ca="1" si="90"/>
        <v>8.9744294806038258</v>
      </c>
      <c r="BU144" s="39">
        <f t="shared" ca="1" si="90"/>
        <v>17.948858961207652</v>
      </c>
      <c r="BV144" s="39">
        <f t="shared" ca="1" si="90"/>
        <v>0</v>
      </c>
      <c r="BW144" s="39">
        <f t="shared" ca="1" si="90"/>
        <v>0</v>
      </c>
      <c r="BX144" s="39">
        <f t="shared" ca="1" si="90"/>
        <v>0</v>
      </c>
      <c r="BY144" s="39">
        <f t="shared" ref="BY144:CH153" ca="1" si="91">IF(OFFSET($X$3,$S144,BY$1)&lt;BY$3,0,
OFFSET($S$3,$S144,BY$1)
*IFERROR(INDEX($K$33:$K$42,OFFSET($X$3,$S144,BY$1)-BY$3+1),0)
*OFFSET($AC$3,$S144,BY$1)
/(INDEX($D$4:$D$13,BY$3)
*INDEX($E$4:$E$13,BY$3)))</f>
        <v>0.12165688888888888</v>
      </c>
      <c r="BZ144" s="39">
        <f t="shared" ca="1" si="91"/>
        <v>0.24331377777777777</v>
      </c>
      <c r="CA144" s="39">
        <f t="shared" ca="1" si="91"/>
        <v>0.36497066666666661</v>
      </c>
      <c r="CB144" s="39">
        <f t="shared" ca="1" si="91"/>
        <v>0.60828444444444452</v>
      </c>
      <c r="CC144" s="39">
        <f t="shared" ca="1" si="91"/>
        <v>1.216568888888889</v>
      </c>
      <c r="CD144" s="39">
        <f t="shared" ca="1" si="91"/>
        <v>2.4331377777777781</v>
      </c>
      <c r="CE144" s="39">
        <f t="shared" ca="1" si="91"/>
        <v>4.8662755555555561</v>
      </c>
      <c r="CF144" s="39">
        <f t="shared" ca="1" si="91"/>
        <v>9.7325511111111123</v>
      </c>
      <c r="CG144" s="39">
        <f t="shared" ca="1" si="91"/>
        <v>0</v>
      </c>
      <c r="CH144" s="39">
        <f t="shared" ca="1" si="91"/>
        <v>0</v>
      </c>
      <c r="CI144" s="39">
        <f t="shared" ref="CI144:CR153" ca="1" si="92">IF(OFFSET($X$3,$S144,CI$1)&lt;CI$3,0,
OFFSET($S$3,$S144,CI$1)
*IFERROR(INDEX($K$33:$K$42,OFFSET($X$3,$S144,CI$1)-CI$3+1),0)
*OFFSET($AC$3,$S144,CI$1)
/(INDEX($D$4:$D$13,CI$3)
*INDEX($E$4:$E$13,CI$3)))</f>
        <v>3.6941993733333338E-2</v>
      </c>
      <c r="CJ144" s="39">
        <f t="shared" ca="1" si="92"/>
        <v>7.3883987466666676E-2</v>
      </c>
      <c r="CK144" s="39">
        <f t="shared" ca="1" si="92"/>
        <v>0.11082598120000003</v>
      </c>
      <c r="CL144" s="39">
        <f t="shared" ca="1" si="92"/>
        <v>0.1847099686666667</v>
      </c>
      <c r="CM144" s="39">
        <f t="shared" ca="1" si="92"/>
        <v>0.36941993733333339</v>
      </c>
      <c r="CN144" s="39">
        <f t="shared" ca="1" si="92"/>
        <v>0.73883987466666678</v>
      </c>
      <c r="CO144" s="39">
        <f t="shared" ca="1" si="92"/>
        <v>1.4776797493333336</v>
      </c>
      <c r="CP144" s="39">
        <f t="shared" ca="1" si="92"/>
        <v>2.9553594986666671</v>
      </c>
      <c r="CQ144" s="39">
        <f t="shared" ca="1" si="92"/>
        <v>0</v>
      </c>
      <c r="CR144" s="39">
        <f t="shared" ca="1" si="92"/>
        <v>0</v>
      </c>
      <c r="CS144" s="39">
        <f t="shared" ref="CS144:DB153" ca="1" si="93">IF(OFFSET($X$3,$S144,CS$1)&lt;CS$3,0,
OFFSET($S$3,$S144,CS$1)
*IFERROR(INDEX($K$33:$K$42,OFFSET($X$3,$S144,CS$1)-CS$3+1),0)
*OFFSET($AC$3,$S144,CS$1)
/(INDEX($D$4:$D$13,CS$3)
*INDEX($E$4:$E$13,CS$3)))</f>
        <v>1.0688927999999999E-2</v>
      </c>
      <c r="CT144" s="39">
        <f t="shared" ca="1" si="93"/>
        <v>1.0688927999999999E-2</v>
      </c>
      <c r="CU144" s="39">
        <f t="shared" ca="1" si="93"/>
        <v>2.1377855999999997E-2</v>
      </c>
      <c r="CV144" s="39">
        <f t="shared" ca="1" si="93"/>
        <v>3.2066783999999994E-2</v>
      </c>
      <c r="CW144" s="39">
        <f t="shared" ca="1" si="93"/>
        <v>5.3444639999999995E-2</v>
      </c>
      <c r="CX144" s="39">
        <f t="shared" ca="1" si="93"/>
        <v>0.10688927999999999</v>
      </c>
      <c r="CY144" s="39">
        <f t="shared" ca="1" si="93"/>
        <v>0.21377855999999998</v>
      </c>
      <c r="CZ144" s="39">
        <f t="shared" ca="1" si="93"/>
        <v>0.42755711999999996</v>
      </c>
      <c r="DA144" s="39">
        <f t="shared" ca="1" si="93"/>
        <v>0.85511423999999991</v>
      </c>
      <c r="DB144" s="39">
        <f t="shared" ca="1" si="93"/>
        <v>0</v>
      </c>
    </row>
    <row r="145" spans="19:106" x14ac:dyDescent="0.15">
      <c r="S145" s="39">
        <v>142</v>
      </c>
      <c r="T145" s="40">
        <f>引用信息!W164</f>
        <v>280.9430078740761</v>
      </c>
      <c r="U145" s="40">
        <f>引用信息!X164</f>
        <v>19.985133925923886</v>
      </c>
      <c r="V145" s="40">
        <f>引用信息!Y164</f>
        <v>7.9786666666666664</v>
      </c>
      <c r="W145" s="40">
        <f>引用信息!Z164</f>
        <v>2.1405142000000001</v>
      </c>
      <c r="X145" s="40">
        <f>引用信息!AA164</f>
        <v>0.61934399999999989</v>
      </c>
      <c r="Y145" s="37">
        <f>IF(INT(求节点($J$4:$J$12,$I$4:$I$12,节奏总纲!AD145))&gt;$I$12,$I$12,INT(求节点($J$4:$J$12,$I$4:$I$12,节奏总纲!AD145)))</f>
        <v>7</v>
      </c>
      <c r="Z145" s="37">
        <f>IF(INT(求节点($J$4:$J$12,$I$4:$I$12,节奏总纲!AE145))&gt;$I$12,$I$12,INT(求节点($J$4:$J$12,$I$4:$I$12,节奏总纲!AE145)))</f>
        <v>7</v>
      </c>
      <c r="AA145" s="37">
        <f>IF(INT(求节点($J$4:$J$12,$I$4:$I$12,节奏总纲!AF145))&gt;$I$12,$I$12,INT(求节点($J$4:$J$12,$I$4:$I$12,节奏总纲!AF145)))</f>
        <v>8</v>
      </c>
      <c r="AB145" s="37">
        <f>IF(INT(求节点($J$4:$J$12,$I$4:$I$12,节奏总纲!AG145))&gt;$I$12,$I$12,INT(求节点($J$4:$J$12,$I$4:$I$12,节奏总纲!AG145)))</f>
        <v>8</v>
      </c>
      <c r="AC145" s="37">
        <f>IF(INT(求节点($J$4:$J$12,$I$4:$I$12,节奏总纲!AH145))&gt;$I$12,$I$12,INT(求节点($J$4:$J$12,$I$4:$I$12,节奏总纲!AH145)))</f>
        <v>9</v>
      </c>
      <c r="AD145" s="57">
        <f>('[2]功能-行军令'!F$7+'[2]功能-行军令'!F$14+24*60/'[2]功能-行军令'!$F$18)*'[2]功能-行军令'!$AJ$8/$J$30</f>
        <v>9.2000000000000011</v>
      </c>
      <c r="AE145" s="57">
        <f>('[2]功能-行军令'!G$7+'[2]功能-行军令'!G$14+24*60/'[2]功能-行军令'!$F$18)*'[2]功能-行军令'!$AJ$8/$J$30</f>
        <v>13.4</v>
      </c>
      <c r="AF145" s="57">
        <f>('[2]功能-行军令'!H$7+'[2]功能-行军令'!H$14+24*60/'[2]功能-行军令'!$F$18)*'[2]功能-行军令'!$AJ$8/$J$30</f>
        <v>18.2</v>
      </c>
      <c r="AG145" s="57">
        <f>('[2]功能-行军令'!I$7+'[2]功能-行军令'!I$14+24*60/'[2]功能-行军令'!$F$18)*'[2]功能-行军令'!$AJ$8/$J$30</f>
        <v>20.6</v>
      </c>
      <c r="AH145" s="57">
        <f>('[2]功能-行军令'!J$7+'[2]功能-行军令'!J$14+24*60/'[2]功能-行军令'!$F$18)*'[2]功能-行军令'!$AJ$8/$J$30</f>
        <v>20.6</v>
      </c>
      <c r="AL145" s="39">
        <v>142</v>
      </c>
      <c r="AM145" s="28">
        <f t="shared" ca="1" si="82"/>
        <v>4.9225147886259117</v>
      </c>
      <c r="AN145" s="28">
        <f t="shared" ca="1" si="82"/>
        <v>7.4573337827110899</v>
      </c>
      <c r="AO145" s="28">
        <f t="shared" ca="1" si="82"/>
        <v>12.379848571337003</v>
      </c>
      <c r="AP145" s="28">
        <f t="shared" ca="1" si="82"/>
        <v>24.591309799129561</v>
      </c>
      <c r="AQ145" s="28">
        <f t="shared" ca="1" si="82"/>
        <v>49.171987526259123</v>
      </c>
      <c r="AR145" s="28">
        <f t="shared" ca="1" si="82"/>
        <v>98.343975052518246</v>
      </c>
      <c r="AS145" s="28">
        <f t="shared" ca="1" si="82"/>
        <v>196.68795010503649</v>
      </c>
      <c r="AT145" s="28">
        <f t="shared" ca="1" si="82"/>
        <v>13.045704603555555</v>
      </c>
      <c r="AU145" s="28">
        <f t="shared" ca="1" si="82"/>
        <v>0.85056575999999995</v>
      </c>
      <c r="AV145" s="28">
        <f t="shared" ca="1" si="82"/>
        <v>0</v>
      </c>
      <c r="AW145" s="28"/>
      <c r="AX145" s="28">
        <f t="shared" ca="1" si="83"/>
        <v>407.45118998917303</v>
      </c>
      <c r="AY145" s="28"/>
      <c r="BA145" s="28"/>
      <c r="BB145" s="28"/>
      <c r="BC145" s="28"/>
      <c r="BD145" s="39">
        <v>142</v>
      </c>
      <c r="BE145" s="39">
        <f t="shared" ca="1" si="89"/>
        <v>4.3077927874025006</v>
      </c>
      <c r="BF145" s="39">
        <f t="shared" ca="1" si="89"/>
        <v>6.4616891811037513</v>
      </c>
      <c r="BG145" s="39">
        <f t="shared" ca="1" si="89"/>
        <v>10.769481968506254</v>
      </c>
      <c r="BH145" s="39">
        <f t="shared" ca="1" si="89"/>
        <v>21.538963937012507</v>
      </c>
      <c r="BI145" s="39">
        <f t="shared" ca="1" si="89"/>
        <v>43.077927874025015</v>
      </c>
      <c r="BJ145" s="39">
        <f t="shared" ca="1" si="89"/>
        <v>86.15585574805003</v>
      </c>
      <c r="BK145" s="39">
        <f t="shared" ca="1" si="89"/>
        <v>172.31171149610006</v>
      </c>
      <c r="BL145" s="39">
        <f t="shared" ca="1" si="89"/>
        <v>0</v>
      </c>
      <c r="BM145" s="39">
        <f t="shared" ca="1" si="89"/>
        <v>0</v>
      </c>
      <c r="BN145" s="39">
        <f t="shared" ca="1" si="89"/>
        <v>0</v>
      </c>
      <c r="BO145" s="39">
        <f t="shared" ca="1" si="90"/>
        <v>0.44633465767896685</v>
      </c>
      <c r="BP145" s="39">
        <f t="shared" ca="1" si="90"/>
        <v>0.66950198651845028</v>
      </c>
      <c r="BQ145" s="39">
        <f t="shared" ca="1" si="90"/>
        <v>1.1158366441974172</v>
      </c>
      <c r="BR145" s="39">
        <f t="shared" ca="1" si="90"/>
        <v>2.2316732883948345</v>
      </c>
      <c r="BS145" s="39">
        <f t="shared" ca="1" si="90"/>
        <v>4.463346576789669</v>
      </c>
      <c r="BT145" s="39">
        <f t="shared" ca="1" si="90"/>
        <v>8.9266931535793379</v>
      </c>
      <c r="BU145" s="39">
        <f t="shared" ca="1" si="90"/>
        <v>17.853386307158676</v>
      </c>
      <c r="BV145" s="39">
        <f t="shared" ca="1" si="90"/>
        <v>0</v>
      </c>
      <c r="BW145" s="39">
        <f t="shared" ca="1" si="90"/>
        <v>0</v>
      </c>
      <c r="BX145" s="39">
        <f t="shared" ca="1" si="90"/>
        <v>0</v>
      </c>
      <c r="BY145" s="39">
        <f t="shared" ca="1" si="91"/>
        <v>0.12100977777777776</v>
      </c>
      <c r="BZ145" s="39">
        <f t="shared" ca="1" si="91"/>
        <v>0.24201955555555552</v>
      </c>
      <c r="CA145" s="39">
        <f t="shared" ca="1" si="91"/>
        <v>0.36302933333333326</v>
      </c>
      <c r="CB145" s="39">
        <f t="shared" ca="1" si="91"/>
        <v>0.60504888888888886</v>
      </c>
      <c r="CC145" s="39">
        <f t="shared" ca="1" si="91"/>
        <v>1.2100977777777777</v>
      </c>
      <c r="CD145" s="39">
        <f t="shared" ca="1" si="91"/>
        <v>2.4201955555555554</v>
      </c>
      <c r="CE145" s="39">
        <f t="shared" ca="1" si="91"/>
        <v>4.8403911111111109</v>
      </c>
      <c r="CF145" s="39">
        <f t="shared" ca="1" si="91"/>
        <v>9.6807822222222217</v>
      </c>
      <c r="CG145" s="39">
        <f t="shared" ca="1" si="91"/>
        <v>0</v>
      </c>
      <c r="CH145" s="39">
        <f t="shared" ca="1" si="91"/>
        <v>0</v>
      </c>
      <c r="CI145" s="39">
        <f t="shared" ca="1" si="92"/>
        <v>3.6745493766666672E-2</v>
      </c>
      <c r="CJ145" s="39">
        <f t="shared" ca="1" si="92"/>
        <v>7.3490987533333343E-2</v>
      </c>
      <c r="CK145" s="39">
        <f t="shared" ca="1" si="92"/>
        <v>0.11023648130000002</v>
      </c>
      <c r="CL145" s="39">
        <f t="shared" ca="1" si="92"/>
        <v>0.18372746883333335</v>
      </c>
      <c r="CM145" s="39">
        <f t="shared" ca="1" si="92"/>
        <v>0.3674549376666667</v>
      </c>
      <c r="CN145" s="39">
        <f t="shared" ca="1" si="92"/>
        <v>0.73490987533333341</v>
      </c>
      <c r="CO145" s="39">
        <f t="shared" ca="1" si="92"/>
        <v>1.4698197506666668</v>
      </c>
      <c r="CP145" s="39">
        <f t="shared" ca="1" si="92"/>
        <v>2.9396395013333336</v>
      </c>
      <c r="CQ145" s="39">
        <f t="shared" ca="1" si="92"/>
        <v>0</v>
      </c>
      <c r="CR145" s="39">
        <f t="shared" ca="1" si="92"/>
        <v>0</v>
      </c>
      <c r="CS145" s="39">
        <f t="shared" ca="1" si="93"/>
        <v>1.0632071999999999E-2</v>
      </c>
      <c r="CT145" s="39">
        <f t="shared" ca="1" si="93"/>
        <v>1.0632071999999999E-2</v>
      </c>
      <c r="CU145" s="39">
        <f t="shared" ca="1" si="93"/>
        <v>2.1264143999999999E-2</v>
      </c>
      <c r="CV145" s="39">
        <f t="shared" ca="1" si="93"/>
        <v>3.1896215999999998E-2</v>
      </c>
      <c r="CW145" s="39">
        <f t="shared" ca="1" si="93"/>
        <v>5.3160359999999997E-2</v>
      </c>
      <c r="CX145" s="39">
        <f t="shared" ca="1" si="93"/>
        <v>0.10632071999999999</v>
      </c>
      <c r="CY145" s="39">
        <f t="shared" ca="1" si="93"/>
        <v>0.21264143999999999</v>
      </c>
      <c r="CZ145" s="39">
        <f t="shared" ca="1" si="93"/>
        <v>0.42528287999999997</v>
      </c>
      <c r="DA145" s="39">
        <f t="shared" ca="1" si="93"/>
        <v>0.85056575999999995</v>
      </c>
      <c r="DB145" s="39">
        <f t="shared" ca="1" si="93"/>
        <v>0</v>
      </c>
    </row>
    <row r="146" spans="19:106" x14ac:dyDescent="0.15">
      <c r="S146" s="39">
        <v>143</v>
      </c>
      <c r="T146" s="40">
        <f>引用信息!W165</f>
        <v>279.44063884801153</v>
      </c>
      <c r="U146" s="40">
        <f>引用信息!X165</f>
        <v>19.878261551988469</v>
      </c>
      <c r="V146" s="40">
        <f>引用信息!Y165</f>
        <v>7.9359999999999999</v>
      </c>
      <c r="W146" s="40">
        <f>引用信息!Z165</f>
        <v>2.1290676000000004</v>
      </c>
      <c r="X146" s="40">
        <f>引用信息!AA165</f>
        <v>0.61603199999999991</v>
      </c>
      <c r="Y146" s="37">
        <f>IF(INT(求节点($J$4:$J$12,$I$4:$I$12,节奏总纲!AD146))&gt;$I$12,$I$12,INT(求节点($J$4:$J$12,$I$4:$I$12,节奏总纲!AD146)))</f>
        <v>7</v>
      </c>
      <c r="Z146" s="37">
        <f>IF(INT(求节点($J$4:$J$12,$I$4:$I$12,节奏总纲!AE146))&gt;$I$12,$I$12,INT(求节点($J$4:$J$12,$I$4:$I$12,节奏总纲!AE146)))</f>
        <v>7</v>
      </c>
      <c r="AA146" s="37">
        <f>IF(INT(求节点($J$4:$J$12,$I$4:$I$12,节奏总纲!AF146))&gt;$I$12,$I$12,INT(求节点($J$4:$J$12,$I$4:$I$12,节奏总纲!AF146)))</f>
        <v>8</v>
      </c>
      <c r="AB146" s="37">
        <f>IF(INT(求节点($J$4:$J$12,$I$4:$I$12,节奏总纲!AG146))&gt;$I$12,$I$12,INT(求节点($J$4:$J$12,$I$4:$I$12,节奏总纲!AG146)))</f>
        <v>8</v>
      </c>
      <c r="AC146" s="37">
        <f>IF(INT(求节点($J$4:$J$12,$I$4:$I$12,节奏总纲!AH146))&gt;$I$12,$I$12,INT(求节点($J$4:$J$12,$I$4:$I$12,节奏总纲!AH146)))</f>
        <v>9</v>
      </c>
      <c r="AD146" s="57">
        <f>('[2]功能-行军令'!F$7+'[2]功能-行军令'!F$14+24*60/'[2]功能-行军令'!$F$18)*'[2]功能-行军令'!$AJ$8/$J$30</f>
        <v>9.2000000000000011</v>
      </c>
      <c r="AE146" s="57">
        <f>('[2]功能-行军令'!G$7+'[2]功能-行军令'!G$14+24*60/'[2]功能-行军令'!$F$18)*'[2]功能-行军令'!$AJ$8/$J$30</f>
        <v>13.4</v>
      </c>
      <c r="AF146" s="57">
        <f>('[2]功能-行军令'!H$7+'[2]功能-行军令'!H$14+24*60/'[2]功能-行军令'!$F$18)*'[2]功能-行军令'!$AJ$8/$J$30</f>
        <v>18.2</v>
      </c>
      <c r="AG146" s="57">
        <f>('[2]功能-行军令'!I$7+'[2]功能-行军令'!I$14+24*60/'[2]功能-行军令'!$F$18)*'[2]功能-行军令'!$AJ$8/$J$30</f>
        <v>20.6</v>
      </c>
      <c r="AH146" s="57">
        <f>('[2]功能-行军令'!J$7+'[2]功能-行军令'!J$14+24*60/'[2]功能-行军令'!$F$18)*'[2]功能-行军令'!$AJ$8/$J$30</f>
        <v>20.6</v>
      </c>
      <c r="AL146" s="39">
        <v>143</v>
      </c>
      <c r="AM146" s="28">
        <f t="shared" ca="1" si="82"/>
        <v>4.8961911801305869</v>
      </c>
      <c r="AN146" s="28">
        <f t="shared" ca="1" si="82"/>
        <v>7.4174549924292146</v>
      </c>
      <c r="AO146" s="28">
        <f t="shared" ca="1" si="82"/>
        <v>12.3136461725598</v>
      </c>
      <c r="AP146" s="28">
        <f t="shared" ca="1" si="82"/>
        <v>24.459805468652931</v>
      </c>
      <c r="AQ146" s="28">
        <f t="shared" ca="1" si="82"/>
        <v>48.909035721305862</v>
      </c>
      <c r="AR146" s="28">
        <f t="shared" ca="1" si="82"/>
        <v>97.818071442611725</v>
      </c>
      <c r="AS146" s="28">
        <f t="shared" ca="1" si="82"/>
        <v>195.63614288522345</v>
      </c>
      <c r="AT146" s="28">
        <f t="shared" ca="1" si="82"/>
        <v>12.975941477333336</v>
      </c>
      <c r="AU146" s="28">
        <f t="shared" ca="1" si="82"/>
        <v>0.84601727999999998</v>
      </c>
      <c r="AV146" s="28">
        <f t="shared" ca="1" si="82"/>
        <v>0</v>
      </c>
      <c r="AW146" s="28"/>
      <c r="AX146" s="28">
        <f t="shared" ca="1" si="83"/>
        <v>405.27230662024687</v>
      </c>
      <c r="AY146" s="28"/>
      <c r="BA146" s="28"/>
      <c r="BB146" s="28"/>
      <c r="BC146" s="28"/>
      <c r="BD146" s="39">
        <v>143</v>
      </c>
      <c r="BE146" s="39">
        <f t="shared" ca="1" si="89"/>
        <v>4.2847564623361771</v>
      </c>
      <c r="BF146" s="39">
        <f t="shared" ca="1" si="89"/>
        <v>6.427134693504267</v>
      </c>
      <c r="BG146" s="39">
        <f t="shared" ca="1" si="89"/>
        <v>10.711891155840442</v>
      </c>
      <c r="BH146" s="39">
        <f t="shared" ca="1" si="89"/>
        <v>21.423782311680885</v>
      </c>
      <c r="BI146" s="39">
        <f t="shared" ca="1" si="89"/>
        <v>42.84756462336177</v>
      </c>
      <c r="BJ146" s="39">
        <f t="shared" ca="1" si="89"/>
        <v>85.695129246723539</v>
      </c>
      <c r="BK146" s="39">
        <f t="shared" ca="1" si="89"/>
        <v>171.39025849344708</v>
      </c>
      <c r="BL146" s="39">
        <f t="shared" ca="1" si="89"/>
        <v>0</v>
      </c>
      <c r="BM146" s="39">
        <f t="shared" ca="1" si="89"/>
        <v>0</v>
      </c>
      <c r="BN146" s="39">
        <f t="shared" ca="1" si="89"/>
        <v>0</v>
      </c>
      <c r="BO146" s="39">
        <f t="shared" ca="1" si="90"/>
        <v>0.44394784132774245</v>
      </c>
      <c r="BP146" s="39">
        <f t="shared" ca="1" si="90"/>
        <v>0.66592176199161368</v>
      </c>
      <c r="BQ146" s="39">
        <f t="shared" ca="1" si="90"/>
        <v>1.1098696033193562</v>
      </c>
      <c r="BR146" s="39">
        <f t="shared" ca="1" si="90"/>
        <v>2.2197392066387125</v>
      </c>
      <c r="BS146" s="39">
        <f t="shared" ca="1" si="90"/>
        <v>4.439478413277425</v>
      </c>
      <c r="BT146" s="39">
        <f t="shared" ca="1" si="90"/>
        <v>8.87895682655485</v>
      </c>
      <c r="BU146" s="39">
        <f t="shared" ca="1" si="90"/>
        <v>17.7579136531097</v>
      </c>
      <c r="BV146" s="39">
        <f t="shared" ca="1" si="90"/>
        <v>0</v>
      </c>
      <c r="BW146" s="39">
        <f t="shared" ca="1" si="90"/>
        <v>0</v>
      </c>
      <c r="BX146" s="39">
        <f t="shared" ca="1" si="90"/>
        <v>0</v>
      </c>
      <c r="BY146" s="39">
        <f t="shared" ca="1" si="91"/>
        <v>0.12036266666666666</v>
      </c>
      <c r="BZ146" s="39">
        <f t="shared" ca="1" si="91"/>
        <v>0.24072533333333332</v>
      </c>
      <c r="CA146" s="39">
        <f t="shared" ca="1" si="91"/>
        <v>0.36108800000000002</v>
      </c>
      <c r="CB146" s="39">
        <f t="shared" ca="1" si="91"/>
        <v>0.60181333333333342</v>
      </c>
      <c r="CC146" s="39">
        <f t="shared" ca="1" si="91"/>
        <v>1.2036266666666668</v>
      </c>
      <c r="CD146" s="39">
        <f t="shared" ca="1" si="91"/>
        <v>2.4072533333333337</v>
      </c>
      <c r="CE146" s="39">
        <f t="shared" ca="1" si="91"/>
        <v>4.8145066666666674</v>
      </c>
      <c r="CF146" s="39">
        <f t="shared" ca="1" si="91"/>
        <v>9.6290133333333348</v>
      </c>
      <c r="CG146" s="39">
        <f t="shared" ca="1" si="91"/>
        <v>0</v>
      </c>
      <c r="CH146" s="39">
        <f t="shared" ca="1" si="91"/>
        <v>0</v>
      </c>
      <c r="CI146" s="39">
        <f t="shared" ca="1" si="92"/>
        <v>3.6548993800000013E-2</v>
      </c>
      <c r="CJ146" s="39">
        <f t="shared" ca="1" si="92"/>
        <v>7.3097987600000025E-2</v>
      </c>
      <c r="CK146" s="39">
        <f t="shared" ca="1" si="92"/>
        <v>0.10964698140000002</v>
      </c>
      <c r="CL146" s="39">
        <f t="shared" ca="1" si="92"/>
        <v>0.18274496900000006</v>
      </c>
      <c r="CM146" s="39">
        <f t="shared" ca="1" si="92"/>
        <v>0.36548993800000013</v>
      </c>
      <c r="CN146" s="39">
        <f t="shared" ca="1" si="92"/>
        <v>0.73097987600000025</v>
      </c>
      <c r="CO146" s="39">
        <f t="shared" ca="1" si="92"/>
        <v>1.4619597520000005</v>
      </c>
      <c r="CP146" s="39">
        <f t="shared" ca="1" si="92"/>
        <v>2.923919504000001</v>
      </c>
      <c r="CQ146" s="39">
        <f t="shared" ca="1" si="92"/>
        <v>0</v>
      </c>
      <c r="CR146" s="39">
        <f t="shared" ca="1" si="92"/>
        <v>0</v>
      </c>
      <c r="CS146" s="39">
        <f t="shared" ca="1" si="93"/>
        <v>1.0575216E-2</v>
      </c>
      <c r="CT146" s="39">
        <f t="shared" ca="1" si="93"/>
        <v>1.0575216E-2</v>
      </c>
      <c r="CU146" s="39">
        <f t="shared" ca="1" si="93"/>
        <v>2.1150432E-2</v>
      </c>
      <c r="CV146" s="39">
        <f t="shared" ca="1" si="93"/>
        <v>3.1725648000000002E-2</v>
      </c>
      <c r="CW146" s="39">
        <f t="shared" ca="1" si="93"/>
        <v>5.2876079999999999E-2</v>
      </c>
      <c r="CX146" s="39">
        <f t="shared" ca="1" si="93"/>
        <v>0.10575216</v>
      </c>
      <c r="CY146" s="39">
        <f t="shared" ca="1" si="93"/>
        <v>0.21150432</v>
      </c>
      <c r="CZ146" s="39">
        <f t="shared" ca="1" si="93"/>
        <v>0.42300863999999999</v>
      </c>
      <c r="DA146" s="39">
        <f t="shared" ca="1" si="93"/>
        <v>0.84601727999999998</v>
      </c>
      <c r="DB146" s="39">
        <f t="shared" ca="1" si="93"/>
        <v>0</v>
      </c>
    </row>
    <row r="147" spans="19:106" x14ac:dyDescent="0.15">
      <c r="S147" s="39">
        <v>144</v>
      </c>
      <c r="T147" s="40">
        <f>引用信息!W166</f>
        <v>277.93826982194696</v>
      </c>
      <c r="U147" s="40">
        <f>引用信息!X166</f>
        <v>19.771389178053045</v>
      </c>
      <c r="V147" s="40">
        <f>引用信息!Y166</f>
        <v>7.8933333333333335</v>
      </c>
      <c r="W147" s="40">
        <f>引用信息!Z166</f>
        <v>2.1176210000000006</v>
      </c>
      <c r="X147" s="40">
        <f>引用信息!AA166</f>
        <v>0.61271999999999993</v>
      </c>
      <c r="Y147" s="37">
        <f>IF(INT(求节点($J$4:$J$12,$I$4:$I$12,节奏总纲!AD147))&gt;$I$12,$I$12,INT(求节点($J$4:$J$12,$I$4:$I$12,节奏总纲!AD147)))</f>
        <v>7</v>
      </c>
      <c r="Z147" s="37">
        <f>IF(INT(求节点($J$4:$J$12,$I$4:$I$12,节奏总纲!AE147))&gt;$I$12,$I$12,INT(求节点($J$4:$J$12,$I$4:$I$12,节奏总纲!AE147)))</f>
        <v>7</v>
      </c>
      <c r="AA147" s="37">
        <f>IF(INT(求节点($J$4:$J$12,$I$4:$I$12,节奏总纲!AF147))&gt;$I$12,$I$12,INT(求节点($J$4:$J$12,$I$4:$I$12,节奏总纲!AF147)))</f>
        <v>8</v>
      </c>
      <c r="AB147" s="37">
        <f>IF(INT(求节点($J$4:$J$12,$I$4:$I$12,节奏总纲!AG147))&gt;$I$12,$I$12,INT(求节点($J$4:$J$12,$I$4:$I$12,节奏总纲!AG147)))</f>
        <v>8</v>
      </c>
      <c r="AC147" s="37">
        <f>IF(INT(求节点($J$4:$J$12,$I$4:$I$12,节奏总纲!AH147))&gt;$I$12,$I$12,INT(求节点($J$4:$J$12,$I$4:$I$12,节奏总纲!AH147)))</f>
        <v>9</v>
      </c>
      <c r="AD147" s="57">
        <f>('[2]功能-行军令'!F$7+'[2]功能-行军令'!F$14+24*60/'[2]功能-行军令'!$F$18)*'[2]功能-行军令'!$AJ$8/$J$30</f>
        <v>9.2000000000000011</v>
      </c>
      <c r="AE147" s="57">
        <f>('[2]功能-行军令'!G$7+'[2]功能-行军令'!G$14+24*60/'[2]功能-行军令'!$F$18)*'[2]功能-行军令'!$AJ$8/$J$30</f>
        <v>13.4</v>
      </c>
      <c r="AF147" s="57">
        <f>('[2]功能-行军令'!H$7+'[2]功能-行军令'!H$14+24*60/'[2]功能-行军令'!$F$18)*'[2]功能-行军令'!$AJ$8/$J$30</f>
        <v>18.2</v>
      </c>
      <c r="AG147" s="57">
        <f>('[2]功能-行军令'!I$7+'[2]功能-行军令'!I$14+24*60/'[2]功能-行军令'!$F$18)*'[2]功能-行军令'!$AJ$8/$J$30</f>
        <v>20.6</v>
      </c>
      <c r="AH147" s="57">
        <f>('[2]功能-行军令'!J$7+'[2]功能-行军令'!J$14+24*60/'[2]功能-行军令'!$F$18)*'[2]功能-行军令'!$AJ$8/$J$30</f>
        <v>20.6</v>
      </c>
      <c r="AL147" s="39">
        <v>144</v>
      </c>
      <c r="AM147" s="28">
        <f t="shared" ca="1" si="82"/>
        <v>4.8698675716352602</v>
      </c>
      <c r="AN147" s="28">
        <f t="shared" ca="1" si="82"/>
        <v>7.3775762021473339</v>
      </c>
      <c r="AO147" s="28">
        <f t="shared" ca="1" si="82"/>
        <v>12.247443773782596</v>
      </c>
      <c r="AP147" s="28">
        <f t="shared" ca="1" si="82"/>
        <v>24.328301138176304</v>
      </c>
      <c r="AQ147" s="28">
        <f t="shared" ca="1" si="82"/>
        <v>48.646083916352609</v>
      </c>
      <c r="AR147" s="28">
        <f t="shared" ca="1" si="82"/>
        <v>97.292167832705218</v>
      </c>
      <c r="AS147" s="28">
        <f t="shared" ca="1" si="82"/>
        <v>194.58433566541044</v>
      </c>
      <c r="AT147" s="28">
        <f t="shared" ca="1" si="82"/>
        <v>12.906178351111112</v>
      </c>
      <c r="AU147" s="28">
        <f t="shared" ca="1" si="82"/>
        <v>0.84146879999999991</v>
      </c>
      <c r="AV147" s="28">
        <f t="shared" ca="1" si="82"/>
        <v>0</v>
      </c>
      <c r="AW147" s="28"/>
      <c r="AX147" s="28">
        <f t="shared" ca="1" si="83"/>
        <v>403.09342325132087</v>
      </c>
      <c r="AY147" s="28"/>
      <c r="BA147" s="28"/>
      <c r="BB147" s="28"/>
      <c r="BC147" s="28"/>
      <c r="BD147" s="39">
        <v>144</v>
      </c>
      <c r="BE147" s="39">
        <f t="shared" ca="1" si="89"/>
        <v>4.2617201372698537</v>
      </c>
      <c r="BF147" s="39">
        <f t="shared" ca="1" si="89"/>
        <v>6.3925802059047792</v>
      </c>
      <c r="BG147" s="39">
        <f t="shared" ca="1" si="89"/>
        <v>10.654300343174635</v>
      </c>
      <c r="BH147" s="39">
        <f t="shared" ca="1" si="89"/>
        <v>21.308600686349269</v>
      </c>
      <c r="BI147" s="39">
        <f t="shared" ca="1" si="89"/>
        <v>42.617201372698538</v>
      </c>
      <c r="BJ147" s="39">
        <f t="shared" ca="1" si="89"/>
        <v>85.234402745397077</v>
      </c>
      <c r="BK147" s="39">
        <f t="shared" ca="1" si="89"/>
        <v>170.46880549079415</v>
      </c>
      <c r="BL147" s="39">
        <f t="shared" ca="1" si="89"/>
        <v>0</v>
      </c>
      <c r="BM147" s="39">
        <f t="shared" ca="1" si="89"/>
        <v>0</v>
      </c>
      <c r="BN147" s="39">
        <f t="shared" ca="1" si="89"/>
        <v>0</v>
      </c>
      <c r="BO147" s="39">
        <f t="shared" ca="1" si="90"/>
        <v>0.441561024976518</v>
      </c>
      <c r="BP147" s="39">
        <f t="shared" ca="1" si="90"/>
        <v>0.66234153746477709</v>
      </c>
      <c r="BQ147" s="39">
        <f t="shared" ca="1" si="90"/>
        <v>1.1039025624412953</v>
      </c>
      <c r="BR147" s="39">
        <f t="shared" ca="1" si="90"/>
        <v>2.2078051248825905</v>
      </c>
      <c r="BS147" s="39">
        <f t="shared" ca="1" si="90"/>
        <v>4.415610249765181</v>
      </c>
      <c r="BT147" s="39">
        <f t="shared" ca="1" si="90"/>
        <v>8.831220499530362</v>
      </c>
      <c r="BU147" s="39">
        <f t="shared" ca="1" si="90"/>
        <v>17.662440999060724</v>
      </c>
      <c r="BV147" s="39">
        <f t="shared" ca="1" si="90"/>
        <v>0</v>
      </c>
      <c r="BW147" s="39">
        <f t="shared" ca="1" si="90"/>
        <v>0</v>
      </c>
      <c r="BX147" s="39">
        <f t="shared" ca="1" si="90"/>
        <v>0</v>
      </c>
      <c r="BY147" s="39">
        <f t="shared" ca="1" si="91"/>
        <v>0.11971555555555556</v>
      </c>
      <c r="BZ147" s="39">
        <f t="shared" ca="1" si="91"/>
        <v>0.23943111111111112</v>
      </c>
      <c r="CA147" s="39">
        <f t="shared" ca="1" si="91"/>
        <v>0.35914666666666667</v>
      </c>
      <c r="CB147" s="39">
        <f t="shared" ca="1" si="91"/>
        <v>0.59857777777777776</v>
      </c>
      <c r="CC147" s="39">
        <f t="shared" ca="1" si="91"/>
        <v>1.1971555555555555</v>
      </c>
      <c r="CD147" s="39">
        <f t="shared" ca="1" si="91"/>
        <v>2.3943111111111111</v>
      </c>
      <c r="CE147" s="39">
        <f t="shared" ca="1" si="91"/>
        <v>4.7886222222222221</v>
      </c>
      <c r="CF147" s="39">
        <f t="shared" ca="1" si="91"/>
        <v>9.5772444444444442</v>
      </c>
      <c r="CG147" s="39">
        <f t="shared" ca="1" si="91"/>
        <v>0</v>
      </c>
      <c r="CH147" s="39">
        <f t="shared" ca="1" si="91"/>
        <v>0</v>
      </c>
      <c r="CI147" s="39">
        <f t="shared" ca="1" si="92"/>
        <v>3.6352493833333353E-2</v>
      </c>
      <c r="CJ147" s="39">
        <f t="shared" ca="1" si="92"/>
        <v>7.2704987666666707E-2</v>
      </c>
      <c r="CK147" s="39">
        <f t="shared" ca="1" si="92"/>
        <v>0.10905748150000004</v>
      </c>
      <c r="CL147" s="39">
        <f t="shared" ca="1" si="92"/>
        <v>0.18176246916666672</v>
      </c>
      <c r="CM147" s="39">
        <f t="shared" ca="1" si="92"/>
        <v>0.36352493833333344</v>
      </c>
      <c r="CN147" s="39">
        <f t="shared" ca="1" si="92"/>
        <v>0.72704987666666687</v>
      </c>
      <c r="CO147" s="39">
        <f t="shared" ca="1" si="92"/>
        <v>1.4540997533333337</v>
      </c>
      <c r="CP147" s="39">
        <f t="shared" ca="1" si="92"/>
        <v>2.9081995066666675</v>
      </c>
      <c r="CQ147" s="39">
        <f t="shared" ca="1" si="92"/>
        <v>0</v>
      </c>
      <c r="CR147" s="39">
        <f t="shared" ca="1" si="92"/>
        <v>0</v>
      </c>
      <c r="CS147" s="39">
        <f t="shared" ca="1" si="93"/>
        <v>1.0518359999999999E-2</v>
      </c>
      <c r="CT147" s="39">
        <f t="shared" ca="1" si="93"/>
        <v>1.0518359999999999E-2</v>
      </c>
      <c r="CU147" s="39">
        <f t="shared" ca="1" si="93"/>
        <v>2.1036719999999998E-2</v>
      </c>
      <c r="CV147" s="39">
        <f t="shared" ca="1" si="93"/>
        <v>3.1555079999999999E-2</v>
      </c>
      <c r="CW147" s="39">
        <f t="shared" ca="1" si="93"/>
        <v>5.2591799999999994E-2</v>
      </c>
      <c r="CX147" s="39">
        <f t="shared" ca="1" si="93"/>
        <v>0.10518359999999999</v>
      </c>
      <c r="CY147" s="39">
        <f t="shared" ca="1" si="93"/>
        <v>0.21036719999999998</v>
      </c>
      <c r="CZ147" s="39">
        <f t="shared" ca="1" si="93"/>
        <v>0.42073439999999995</v>
      </c>
      <c r="DA147" s="39">
        <f t="shared" ca="1" si="93"/>
        <v>0.84146879999999991</v>
      </c>
      <c r="DB147" s="39">
        <f t="shared" ca="1" si="93"/>
        <v>0</v>
      </c>
    </row>
    <row r="148" spans="19:106" x14ac:dyDescent="0.15">
      <c r="S148" s="39">
        <v>145</v>
      </c>
      <c r="T148" s="40">
        <f>引用信息!W167</f>
        <v>276.43590079588233</v>
      </c>
      <c r="U148" s="40">
        <f>引用信息!X167</f>
        <v>19.664516804117621</v>
      </c>
      <c r="V148" s="40">
        <f>引用信息!Y167</f>
        <v>7.8506666666666662</v>
      </c>
      <c r="W148" s="40">
        <f>引用信息!Z167</f>
        <v>2.1061744000000004</v>
      </c>
      <c r="X148" s="40">
        <f>引用信息!AA167</f>
        <v>0.60940799999999984</v>
      </c>
      <c r="Y148" s="37">
        <f>IF(INT(求节点($J$4:$J$12,$I$4:$I$12,节奏总纲!AD148))&gt;$I$12,$I$12,INT(求节点($J$4:$J$12,$I$4:$I$12,节奏总纲!AD148)))</f>
        <v>7</v>
      </c>
      <c r="Z148" s="37">
        <f>IF(INT(求节点($J$4:$J$12,$I$4:$I$12,节奏总纲!AE148))&gt;$I$12,$I$12,INT(求节点($J$4:$J$12,$I$4:$I$12,节奏总纲!AE148)))</f>
        <v>7</v>
      </c>
      <c r="AA148" s="37">
        <f>IF(INT(求节点($J$4:$J$12,$I$4:$I$12,节奏总纲!AF148))&gt;$I$12,$I$12,INT(求节点($J$4:$J$12,$I$4:$I$12,节奏总纲!AF148)))</f>
        <v>8</v>
      </c>
      <c r="AB148" s="37">
        <f>IF(INT(求节点($J$4:$J$12,$I$4:$I$12,节奏总纲!AG148))&gt;$I$12,$I$12,INT(求节点($J$4:$J$12,$I$4:$I$12,节奏总纲!AG148)))</f>
        <v>8</v>
      </c>
      <c r="AC148" s="37">
        <f>IF(INT(求节点($J$4:$J$12,$I$4:$I$12,节奏总纲!AH148))&gt;$I$12,$I$12,INT(求节点($J$4:$J$12,$I$4:$I$12,节奏总纲!AH148)))</f>
        <v>9</v>
      </c>
      <c r="AD148" s="57">
        <f>('[2]功能-行军令'!F$7+'[2]功能-行军令'!F$14+24*60/'[2]功能-行军令'!$F$18)*'[2]功能-行军令'!$AJ$8/$J$30</f>
        <v>9.2000000000000011</v>
      </c>
      <c r="AE148" s="57">
        <f>('[2]功能-行军令'!G$7+'[2]功能-行军令'!G$14+24*60/'[2]功能-行军令'!$F$18)*'[2]功能-行军令'!$AJ$8/$J$30</f>
        <v>13.4</v>
      </c>
      <c r="AF148" s="57">
        <f>('[2]功能-行军令'!H$7+'[2]功能-行军令'!H$14+24*60/'[2]功能-行军令'!$F$18)*'[2]功能-行军令'!$AJ$8/$J$30</f>
        <v>18.2</v>
      </c>
      <c r="AG148" s="57">
        <f>('[2]功能-行军令'!I$7+'[2]功能-行军令'!I$14+24*60/'[2]功能-行军令'!$F$18)*'[2]功能-行军令'!$AJ$8/$J$30</f>
        <v>20.6</v>
      </c>
      <c r="AH148" s="57">
        <f>('[2]功能-行军令'!J$7+'[2]功能-行军令'!J$14+24*60/'[2]功能-行军令'!$F$18)*'[2]功能-行军令'!$AJ$8/$J$30</f>
        <v>20.6</v>
      </c>
      <c r="AL148" s="39">
        <v>145</v>
      </c>
      <c r="AM148" s="28">
        <f t="shared" ref="AM148:AV163" ca="1" si="94">SUMIF($BE$3:$DB$3,AM$3,$BE148:$DB148)</f>
        <v>4.8435439631399335</v>
      </c>
      <c r="AN148" s="28">
        <f t="shared" ca="1" si="94"/>
        <v>7.3376974118654559</v>
      </c>
      <c r="AO148" s="28">
        <f t="shared" ca="1" si="94"/>
        <v>12.181241375005392</v>
      </c>
      <c r="AP148" s="28">
        <f t="shared" ca="1" si="94"/>
        <v>24.19679680769967</v>
      </c>
      <c r="AQ148" s="28">
        <f t="shared" ca="1" si="94"/>
        <v>48.383132111399341</v>
      </c>
      <c r="AR148" s="28">
        <f t="shared" ca="1" si="94"/>
        <v>96.766264222798682</v>
      </c>
      <c r="AS148" s="28">
        <f t="shared" ca="1" si="94"/>
        <v>193.53252844559736</v>
      </c>
      <c r="AT148" s="28">
        <f t="shared" ca="1" si="94"/>
        <v>12.83641522488889</v>
      </c>
      <c r="AU148" s="28">
        <f t="shared" ca="1" si="94"/>
        <v>0.83692031999999994</v>
      </c>
      <c r="AV148" s="28">
        <f t="shared" ca="1" si="94"/>
        <v>0</v>
      </c>
      <c r="AW148" s="28"/>
      <c r="AX148" s="28">
        <f t="shared" ca="1" si="83"/>
        <v>400.91453988239465</v>
      </c>
      <c r="AY148" s="28"/>
      <c r="BA148" s="28"/>
      <c r="BB148" s="28"/>
      <c r="BC148" s="28"/>
      <c r="BD148" s="39">
        <v>145</v>
      </c>
      <c r="BE148" s="39">
        <f t="shared" ca="1" si="89"/>
        <v>4.2386838122035293</v>
      </c>
      <c r="BF148" s="39">
        <f t="shared" ca="1" si="89"/>
        <v>6.3580257183052931</v>
      </c>
      <c r="BG148" s="39">
        <f t="shared" ca="1" si="89"/>
        <v>10.596709530508825</v>
      </c>
      <c r="BH148" s="39">
        <f t="shared" ca="1" si="89"/>
        <v>21.19341906101765</v>
      </c>
      <c r="BI148" s="39">
        <f t="shared" ca="1" si="89"/>
        <v>42.3868381220353</v>
      </c>
      <c r="BJ148" s="39">
        <f t="shared" ca="1" si="89"/>
        <v>84.7736762440706</v>
      </c>
      <c r="BK148" s="39">
        <f t="shared" ca="1" si="89"/>
        <v>169.5473524881412</v>
      </c>
      <c r="BL148" s="39">
        <f t="shared" ca="1" si="89"/>
        <v>0</v>
      </c>
      <c r="BM148" s="39">
        <f t="shared" ca="1" si="89"/>
        <v>0</v>
      </c>
      <c r="BN148" s="39">
        <f t="shared" ca="1" si="89"/>
        <v>0</v>
      </c>
      <c r="BO148" s="39">
        <f t="shared" ca="1" si="90"/>
        <v>0.43917420862529349</v>
      </c>
      <c r="BP148" s="39">
        <f t="shared" ca="1" si="90"/>
        <v>0.65876131293794027</v>
      </c>
      <c r="BQ148" s="39">
        <f t="shared" ca="1" si="90"/>
        <v>1.0979355215632338</v>
      </c>
      <c r="BR148" s="39">
        <f t="shared" ca="1" si="90"/>
        <v>2.1958710431264676</v>
      </c>
      <c r="BS148" s="39">
        <f t="shared" ca="1" si="90"/>
        <v>4.3917420862529353</v>
      </c>
      <c r="BT148" s="39">
        <f t="shared" ca="1" si="90"/>
        <v>8.7834841725058705</v>
      </c>
      <c r="BU148" s="39">
        <f t="shared" ca="1" si="90"/>
        <v>17.566968345011741</v>
      </c>
      <c r="BV148" s="39">
        <f t="shared" ca="1" si="90"/>
        <v>0</v>
      </c>
      <c r="BW148" s="39">
        <f t="shared" ca="1" si="90"/>
        <v>0</v>
      </c>
      <c r="BX148" s="39">
        <f t="shared" ca="1" si="90"/>
        <v>0</v>
      </c>
      <c r="BY148" s="39">
        <f t="shared" ca="1" si="91"/>
        <v>0.11906844444444444</v>
      </c>
      <c r="BZ148" s="39">
        <f t="shared" ca="1" si="91"/>
        <v>0.23813688888888887</v>
      </c>
      <c r="CA148" s="39">
        <f t="shared" ca="1" si="91"/>
        <v>0.35720533333333332</v>
      </c>
      <c r="CB148" s="39">
        <f t="shared" ca="1" si="91"/>
        <v>0.59534222222222222</v>
      </c>
      <c r="CC148" s="39">
        <f t="shared" ca="1" si="91"/>
        <v>1.1906844444444444</v>
      </c>
      <c r="CD148" s="39">
        <f t="shared" ca="1" si="91"/>
        <v>2.3813688888888889</v>
      </c>
      <c r="CE148" s="39">
        <f t="shared" ca="1" si="91"/>
        <v>4.7627377777777777</v>
      </c>
      <c r="CF148" s="39">
        <f t="shared" ca="1" si="91"/>
        <v>9.5254755555555555</v>
      </c>
      <c r="CG148" s="39">
        <f t="shared" ca="1" si="91"/>
        <v>0</v>
      </c>
      <c r="CH148" s="39">
        <f t="shared" ca="1" si="91"/>
        <v>0</v>
      </c>
      <c r="CI148" s="39">
        <f t="shared" ca="1" si="92"/>
        <v>3.6155993866666673E-2</v>
      </c>
      <c r="CJ148" s="39">
        <f t="shared" ca="1" si="92"/>
        <v>7.2311987733333347E-2</v>
      </c>
      <c r="CK148" s="39">
        <f t="shared" ca="1" si="92"/>
        <v>0.10846798160000003</v>
      </c>
      <c r="CL148" s="39">
        <f t="shared" ca="1" si="92"/>
        <v>0.1807799693333334</v>
      </c>
      <c r="CM148" s="39">
        <f t="shared" ca="1" si="92"/>
        <v>0.3615599386666668</v>
      </c>
      <c r="CN148" s="39">
        <f t="shared" ca="1" si="92"/>
        <v>0.7231198773333336</v>
      </c>
      <c r="CO148" s="39">
        <f t="shared" ca="1" si="92"/>
        <v>1.4462397546666672</v>
      </c>
      <c r="CP148" s="39">
        <f t="shared" ca="1" si="92"/>
        <v>2.8924795093333344</v>
      </c>
      <c r="CQ148" s="39">
        <f t="shared" ca="1" si="92"/>
        <v>0</v>
      </c>
      <c r="CR148" s="39">
        <f t="shared" ca="1" si="92"/>
        <v>0</v>
      </c>
      <c r="CS148" s="39">
        <f t="shared" ca="1" si="93"/>
        <v>1.0461503999999998E-2</v>
      </c>
      <c r="CT148" s="39">
        <f t="shared" ca="1" si="93"/>
        <v>1.0461503999999998E-2</v>
      </c>
      <c r="CU148" s="39">
        <f t="shared" ca="1" si="93"/>
        <v>2.0923007999999996E-2</v>
      </c>
      <c r="CV148" s="39">
        <f t="shared" ca="1" si="93"/>
        <v>3.1384511999999996E-2</v>
      </c>
      <c r="CW148" s="39">
        <f t="shared" ca="1" si="93"/>
        <v>5.2307519999999996E-2</v>
      </c>
      <c r="CX148" s="39">
        <f t="shared" ca="1" si="93"/>
        <v>0.10461503999999999</v>
      </c>
      <c r="CY148" s="39">
        <f t="shared" ca="1" si="93"/>
        <v>0.20923007999999998</v>
      </c>
      <c r="CZ148" s="39">
        <f t="shared" ca="1" si="93"/>
        <v>0.41846015999999997</v>
      </c>
      <c r="DA148" s="39">
        <f t="shared" ca="1" si="93"/>
        <v>0.83692031999999994</v>
      </c>
      <c r="DB148" s="39">
        <f t="shared" ca="1" si="93"/>
        <v>0</v>
      </c>
    </row>
    <row r="149" spans="19:106" x14ac:dyDescent="0.15">
      <c r="S149" s="39">
        <v>146</v>
      </c>
      <c r="T149" s="40">
        <f>引用信息!W168</f>
        <v>274.93353176981782</v>
      </c>
      <c r="U149" s="40">
        <f>引用信息!X168</f>
        <v>19.557644430182201</v>
      </c>
      <c r="V149" s="40">
        <f>引用信息!Y168</f>
        <v>7.8080000000000007</v>
      </c>
      <c r="W149" s="40">
        <f>引用信息!Z168</f>
        <v>2.0947278000000007</v>
      </c>
      <c r="X149" s="40">
        <f>引用信息!AA168</f>
        <v>0.60609599999999997</v>
      </c>
      <c r="Y149" s="37">
        <f>IF(INT(求节点($J$4:$J$12,$I$4:$I$12,节奏总纲!AD149))&gt;$I$12,$I$12,INT(求节点($J$4:$J$12,$I$4:$I$12,节奏总纲!AD149)))</f>
        <v>7</v>
      </c>
      <c r="Z149" s="37">
        <f>IF(INT(求节点($J$4:$J$12,$I$4:$I$12,节奏总纲!AE149))&gt;$I$12,$I$12,INT(求节点($J$4:$J$12,$I$4:$I$12,节奏总纲!AE149)))</f>
        <v>8</v>
      </c>
      <c r="AA149" s="37">
        <f>IF(INT(求节点($J$4:$J$12,$I$4:$I$12,节奏总纲!AF149))&gt;$I$12,$I$12,INT(求节点($J$4:$J$12,$I$4:$I$12,节奏总纲!AF149)))</f>
        <v>8</v>
      </c>
      <c r="AB149" s="37">
        <f>IF(INT(求节点($J$4:$J$12,$I$4:$I$12,节奏总纲!AG149))&gt;$I$12,$I$12,INT(求节点($J$4:$J$12,$I$4:$I$12,节奏总纲!AG149)))</f>
        <v>8</v>
      </c>
      <c r="AC149" s="37">
        <f>IF(INT(求节点($J$4:$J$12,$I$4:$I$12,节奏总纲!AH149))&gt;$I$12,$I$12,INT(求节点($J$4:$J$12,$I$4:$I$12,节奏总纲!AH149)))</f>
        <v>9</v>
      </c>
      <c r="AD149" s="57">
        <f>('[2]功能-行军令'!F$7+'[2]功能-行军令'!F$14+24*60/'[2]功能-行军令'!$F$18)*'[2]功能-行军令'!$AJ$8/$J$30</f>
        <v>9.2000000000000011</v>
      </c>
      <c r="AE149" s="57">
        <f>('[2]功能-行军令'!G$7+'[2]功能-行军令'!G$14+24*60/'[2]功能-行军令'!$F$18)*'[2]功能-行军令'!$AJ$8/$J$30</f>
        <v>13.4</v>
      </c>
      <c r="AF149" s="57">
        <f>('[2]功能-行军令'!H$7+'[2]功能-行军令'!H$14+24*60/'[2]功能-行军令'!$F$18)*'[2]功能-行军令'!$AJ$8/$J$30</f>
        <v>18.2</v>
      </c>
      <c r="AG149" s="57">
        <f>('[2]功能-行军令'!I$7+'[2]功能-行军令'!I$14+24*60/'[2]功能-行军令'!$F$18)*'[2]功能-行军令'!$AJ$8/$J$30</f>
        <v>20.6</v>
      </c>
      <c r="AH149" s="57">
        <f>('[2]功能-行军令'!J$7+'[2]功能-行军令'!J$14+24*60/'[2]功能-行军令'!$F$18)*'[2]功能-行军令'!$AJ$8/$J$30</f>
        <v>20.6</v>
      </c>
      <c r="AL149" s="39">
        <v>146</v>
      </c>
      <c r="AM149" s="28">
        <f t="shared" ca="1" si="94"/>
        <v>4.5988266585075745</v>
      </c>
      <c r="AN149" s="28">
        <f t="shared" ca="1" si="94"/>
        <v>7.0794249254465456</v>
      </c>
      <c r="AO149" s="28">
        <f t="shared" ca="1" si="94"/>
        <v>11.678251583954122</v>
      </c>
      <c r="AP149" s="28">
        <f t="shared" ca="1" si="94"/>
        <v>22.973323996537875</v>
      </c>
      <c r="AQ149" s="28">
        <f t="shared" ca="1" si="94"/>
        <v>45.936243345075745</v>
      </c>
      <c r="AR149" s="28">
        <f t="shared" ca="1" si="94"/>
        <v>91.87248669015149</v>
      </c>
      <c r="AS149" s="28">
        <f t="shared" ca="1" si="94"/>
        <v>183.74497338030298</v>
      </c>
      <c r="AT149" s="28">
        <f t="shared" ca="1" si="94"/>
        <v>30.238147789629434</v>
      </c>
      <c r="AU149" s="28">
        <f t="shared" ca="1" si="94"/>
        <v>0.83237184000000008</v>
      </c>
      <c r="AV149" s="28">
        <f t="shared" ca="1" si="94"/>
        <v>0</v>
      </c>
      <c r="AW149" s="28"/>
      <c r="AX149" s="28">
        <f t="shared" ca="1" si="83"/>
        <v>398.95405020960573</v>
      </c>
      <c r="AY149" s="28"/>
      <c r="BA149" s="28"/>
      <c r="BB149" s="28"/>
      <c r="BC149" s="28"/>
      <c r="BD149" s="39">
        <v>146</v>
      </c>
      <c r="BE149" s="39">
        <f t="shared" ca="1" si="89"/>
        <v>4.2156474871372067</v>
      </c>
      <c r="BF149" s="39">
        <f t="shared" ca="1" si="89"/>
        <v>6.3234712307058096</v>
      </c>
      <c r="BG149" s="39">
        <f t="shared" ca="1" si="89"/>
        <v>10.539118717843019</v>
      </c>
      <c r="BH149" s="39">
        <f t="shared" ca="1" si="89"/>
        <v>21.078237435686038</v>
      </c>
      <c r="BI149" s="39">
        <f t="shared" ca="1" si="89"/>
        <v>42.156474871372076</v>
      </c>
      <c r="BJ149" s="39">
        <f t="shared" ca="1" si="89"/>
        <v>84.312949742744152</v>
      </c>
      <c r="BK149" s="39">
        <f t="shared" ca="1" si="89"/>
        <v>168.6258994854883</v>
      </c>
      <c r="BL149" s="39">
        <f t="shared" ca="1" si="89"/>
        <v>0</v>
      </c>
      <c r="BM149" s="39">
        <f t="shared" ca="1" si="89"/>
        <v>0</v>
      </c>
      <c r="BN149" s="39">
        <f t="shared" ca="1" si="89"/>
        <v>0</v>
      </c>
      <c r="BO149" s="39">
        <f t="shared" ca="1" si="90"/>
        <v>0.21839369613703455</v>
      </c>
      <c r="BP149" s="39">
        <f t="shared" ca="1" si="90"/>
        <v>0.4367873922740691</v>
      </c>
      <c r="BQ149" s="39">
        <f t="shared" ca="1" si="90"/>
        <v>0.65518108841110378</v>
      </c>
      <c r="BR149" s="39">
        <f t="shared" ca="1" si="90"/>
        <v>1.0919684806851728</v>
      </c>
      <c r="BS149" s="39">
        <f t="shared" ca="1" si="90"/>
        <v>2.1839369613703457</v>
      </c>
      <c r="BT149" s="39">
        <f t="shared" ca="1" si="90"/>
        <v>4.3678739227406913</v>
      </c>
      <c r="BU149" s="39">
        <f t="shared" ca="1" si="90"/>
        <v>8.7357478454813826</v>
      </c>
      <c r="BV149" s="39">
        <f t="shared" ca="1" si="90"/>
        <v>17.471495690962765</v>
      </c>
      <c r="BW149" s="39">
        <f t="shared" ca="1" si="90"/>
        <v>0</v>
      </c>
      <c r="BX149" s="39">
        <f t="shared" ca="1" si="90"/>
        <v>0</v>
      </c>
      <c r="BY149" s="39">
        <f t="shared" ca="1" si="91"/>
        <v>0.11842133333333334</v>
      </c>
      <c r="BZ149" s="39">
        <f t="shared" ca="1" si="91"/>
        <v>0.23684266666666667</v>
      </c>
      <c r="CA149" s="39">
        <f t="shared" ca="1" si="91"/>
        <v>0.35526400000000002</v>
      </c>
      <c r="CB149" s="39">
        <f t="shared" ca="1" si="91"/>
        <v>0.59210666666666678</v>
      </c>
      <c r="CC149" s="39">
        <f t="shared" ca="1" si="91"/>
        <v>1.1842133333333336</v>
      </c>
      <c r="CD149" s="39">
        <f t="shared" ca="1" si="91"/>
        <v>2.3684266666666671</v>
      </c>
      <c r="CE149" s="39">
        <f t="shared" ca="1" si="91"/>
        <v>4.7368533333333342</v>
      </c>
      <c r="CF149" s="39">
        <f t="shared" ca="1" si="91"/>
        <v>9.4737066666666685</v>
      </c>
      <c r="CG149" s="39">
        <f t="shared" ca="1" si="91"/>
        <v>0</v>
      </c>
      <c r="CH149" s="39">
        <f t="shared" ca="1" si="91"/>
        <v>0</v>
      </c>
      <c r="CI149" s="39">
        <f t="shared" ca="1" si="92"/>
        <v>3.5959493900000014E-2</v>
      </c>
      <c r="CJ149" s="39">
        <f t="shared" ca="1" si="92"/>
        <v>7.1918987800000028E-2</v>
      </c>
      <c r="CK149" s="39">
        <f t="shared" ca="1" si="92"/>
        <v>0.10787848170000003</v>
      </c>
      <c r="CL149" s="39">
        <f t="shared" ca="1" si="92"/>
        <v>0.17979746950000008</v>
      </c>
      <c r="CM149" s="39">
        <f t="shared" ca="1" si="92"/>
        <v>0.35959493900000017</v>
      </c>
      <c r="CN149" s="39">
        <f t="shared" ca="1" si="92"/>
        <v>0.71918987800000034</v>
      </c>
      <c r="CO149" s="39">
        <f t="shared" ca="1" si="92"/>
        <v>1.4383797560000007</v>
      </c>
      <c r="CP149" s="39">
        <f t="shared" ca="1" si="92"/>
        <v>2.8767595120000014</v>
      </c>
      <c r="CQ149" s="39">
        <f t="shared" ca="1" si="92"/>
        <v>0</v>
      </c>
      <c r="CR149" s="39">
        <f t="shared" ca="1" si="92"/>
        <v>0</v>
      </c>
      <c r="CS149" s="39">
        <f t="shared" ca="1" si="93"/>
        <v>1.0404648000000001E-2</v>
      </c>
      <c r="CT149" s="39">
        <f t="shared" ca="1" si="93"/>
        <v>1.0404648000000001E-2</v>
      </c>
      <c r="CU149" s="39">
        <f t="shared" ca="1" si="93"/>
        <v>2.0809296000000001E-2</v>
      </c>
      <c r="CV149" s="39">
        <f t="shared" ca="1" si="93"/>
        <v>3.1213943999999997E-2</v>
      </c>
      <c r="CW149" s="39">
        <f t="shared" ca="1" si="93"/>
        <v>5.2023240000000005E-2</v>
      </c>
      <c r="CX149" s="39">
        <f t="shared" ca="1" si="93"/>
        <v>0.10404648000000001</v>
      </c>
      <c r="CY149" s="39">
        <f t="shared" ca="1" si="93"/>
        <v>0.20809296000000002</v>
      </c>
      <c r="CZ149" s="39">
        <f t="shared" ca="1" si="93"/>
        <v>0.41618592000000004</v>
      </c>
      <c r="DA149" s="39">
        <f t="shared" ca="1" si="93"/>
        <v>0.83237184000000008</v>
      </c>
      <c r="DB149" s="39">
        <f t="shared" ca="1" si="93"/>
        <v>0</v>
      </c>
    </row>
    <row r="150" spans="19:106" x14ac:dyDescent="0.15">
      <c r="S150" s="39">
        <v>147</v>
      </c>
      <c r="T150" s="40">
        <f>引用信息!W169</f>
        <v>273.43116274375319</v>
      </c>
      <c r="U150" s="40">
        <f>引用信息!X169</f>
        <v>19.45077205624678</v>
      </c>
      <c r="V150" s="40">
        <f>引用信息!Y169</f>
        <v>7.7653333333333334</v>
      </c>
      <c r="W150" s="40">
        <f>引用信息!Z169</f>
        <v>2.0832812000000005</v>
      </c>
      <c r="X150" s="40">
        <f>引用信息!AA169</f>
        <v>0.60278399999999988</v>
      </c>
      <c r="Y150" s="37">
        <f>IF(INT(求节点($J$4:$J$12,$I$4:$I$12,节奏总纲!AD150))&gt;$I$12,$I$12,INT(求节点($J$4:$J$12,$I$4:$I$12,节奏总纲!AD150)))</f>
        <v>7</v>
      </c>
      <c r="Z150" s="37">
        <f>IF(INT(求节点($J$4:$J$12,$I$4:$I$12,节奏总纲!AE150))&gt;$I$12,$I$12,INT(求节点($J$4:$J$12,$I$4:$I$12,节奏总纲!AE150)))</f>
        <v>8</v>
      </c>
      <c r="AA150" s="37">
        <f>IF(INT(求节点($J$4:$J$12,$I$4:$I$12,节奏总纲!AF150))&gt;$I$12,$I$12,INT(求节点($J$4:$J$12,$I$4:$I$12,节奏总纲!AF150)))</f>
        <v>8</v>
      </c>
      <c r="AB150" s="37">
        <f>IF(INT(求节点($J$4:$J$12,$I$4:$I$12,节奏总纲!AG150))&gt;$I$12,$I$12,INT(求节点($J$4:$J$12,$I$4:$I$12,节奏总纲!AG150)))</f>
        <v>8</v>
      </c>
      <c r="AC150" s="37">
        <f>IF(INT(求节点($J$4:$J$12,$I$4:$I$12,节奏总纲!AH150))&gt;$I$12,$I$12,INT(求节点($J$4:$J$12,$I$4:$I$12,节奏总纲!AH150)))</f>
        <v>9</v>
      </c>
      <c r="AD150" s="57">
        <f>('[2]功能-行军令'!F$7+'[2]功能-行军令'!F$14+24*60/'[2]功能-行军令'!$F$18)*'[2]功能-行军令'!$AJ$8/$J$30</f>
        <v>9.2000000000000011</v>
      </c>
      <c r="AE150" s="57">
        <f>('[2]功能-行军令'!G$7+'[2]功能-行军令'!G$14+24*60/'[2]功能-行军令'!$F$18)*'[2]功能-行军令'!$AJ$8/$J$30</f>
        <v>13.4</v>
      </c>
      <c r="AF150" s="57">
        <f>('[2]功能-行军令'!H$7+'[2]功能-行军令'!H$14+24*60/'[2]功能-行军令'!$F$18)*'[2]功能-行军令'!$AJ$8/$J$30</f>
        <v>18.2</v>
      </c>
      <c r="AG150" s="57">
        <f>('[2]功能-行军令'!I$7+'[2]功能-行军令'!I$14+24*60/'[2]功能-行军令'!$F$18)*'[2]功能-行军令'!$AJ$8/$J$30</f>
        <v>20.6</v>
      </c>
      <c r="AH150" s="57">
        <f>('[2]功能-行军令'!J$7+'[2]功能-行军令'!J$14+24*60/'[2]功能-行军令'!$F$18)*'[2]功能-行军令'!$AJ$8/$J$30</f>
        <v>20.6</v>
      </c>
      <c r="AL150" s="39">
        <v>147</v>
      </c>
      <c r="AM150" s="28">
        <f t="shared" ca="1" si="94"/>
        <v>4.573696458187861</v>
      </c>
      <c r="AN150" s="28">
        <f t="shared" ca="1" si="94"/>
        <v>7.0407395433402797</v>
      </c>
      <c r="AO150" s="28">
        <f t="shared" ca="1" si="94"/>
        <v>11.614436001528142</v>
      </c>
      <c r="AP150" s="28">
        <f t="shared" ca="1" si="94"/>
        <v>22.847786706939306</v>
      </c>
      <c r="AQ150" s="28">
        <f t="shared" ca="1" si="94"/>
        <v>45.685225621878615</v>
      </c>
      <c r="AR150" s="28">
        <f t="shared" ca="1" si="94"/>
        <v>91.37045124375723</v>
      </c>
      <c r="AS150" s="28">
        <f t="shared" ca="1" si="94"/>
        <v>182.74090248751446</v>
      </c>
      <c r="AT150" s="28">
        <f t="shared" ca="1" si="94"/>
        <v>30.072912009358234</v>
      </c>
      <c r="AU150" s="28">
        <f t="shared" ca="1" si="94"/>
        <v>0.8278233599999999</v>
      </c>
      <c r="AV150" s="28">
        <f t="shared" ca="1" si="94"/>
        <v>0</v>
      </c>
      <c r="AW150" s="28"/>
      <c r="AX150" s="28">
        <f t="shared" ca="1" si="83"/>
        <v>396.77397343250414</v>
      </c>
      <c r="AY150" s="28"/>
      <c r="BA150" s="28"/>
      <c r="BB150" s="28"/>
      <c r="BC150" s="28"/>
      <c r="BD150" s="39">
        <v>147</v>
      </c>
      <c r="BE150" s="39">
        <f t="shared" ca="1" si="89"/>
        <v>4.1926111620708832</v>
      </c>
      <c r="BF150" s="39">
        <f t="shared" ca="1" si="89"/>
        <v>6.2889167431063235</v>
      </c>
      <c r="BG150" s="39">
        <f t="shared" ca="1" si="89"/>
        <v>10.481527905177208</v>
      </c>
      <c r="BH150" s="39">
        <f t="shared" ca="1" si="89"/>
        <v>20.963055810354415</v>
      </c>
      <c r="BI150" s="39">
        <f t="shared" ca="1" si="89"/>
        <v>41.926111620708831</v>
      </c>
      <c r="BJ150" s="39">
        <f t="shared" ca="1" si="89"/>
        <v>83.852223241417661</v>
      </c>
      <c r="BK150" s="39">
        <f t="shared" ca="1" si="89"/>
        <v>167.70444648283532</v>
      </c>
      <c r="BL150" s="39">
        <f t="shared" ca="1" si="89"/>
        <v>0</v>
      </c>
      <c r="BM150" s="39">
        <f t="shared" ca="1" si="89"/>
        <v>0</v>
      </c>
      <c r="BN150" s="39">
        <f t="shared" ca="1" si="89"/>
        <v>0</v>
      </c>
      <c r="BO150" s="39">
        <f t="shared" ca="1" si="90"/>
        <v>0.21720028796142241</v>
      </c>
      <c r="BP150" s="39">
        <f t="shared" ca="1" si="90"/>
        <v>0.43440057592284481</v>
      </c>
      <c r="BQ150" s="39">
        <f t="shared" ca="1" si="90"/>
        <v>0.65160086388426708</v>
      </c>
      <c r="BR150" s="39">
        <f t="shared" ca="1" si="90"/>
        <v>1.0860014398071118</v>
      </c>
      <c r="BS150" s="39">
        <f t="shared" ca="1" si="90"/>
        <v>2.1720028796142237</v>
      </c>
      <c r="BT150" s="39">
        <f t="shared" ca="1" si="90"/>
        <v>4.3440057592284473</v>
      </c>
      <c r="BU150" s="39">
        <f t="shared" ca="1" si="90"/>
        <v>8.6880115184568947</v>
      </c>
      <c r="BV150" s="39">
        <f t="shared" ca="1" si="90"/>
        <v>17.376023036913789</v>
      </c>
      <c r="BW150" s="39">
        <f t="shared" ca="1" si="90"/>
        <v>0</v>
      </c>
      <c r="BX150" s="39">
        <f t="shared" ca="1" si="90"/>
        <v>0</v>
      </c>
      <c r="BY150" s="39">
        <f t="shared" ca="1" si="91"/>
        <v>0.11777422222222222</v>
      </c>
      <c r="BZ150" s="39">
        <f t="shared" ca="1" si="91"/>
        <v>0.23554844444444445</v>
      </c>
      <c r="CA150" s="39">
        <f t="shared" ca="1" si="91"/>
        <v>0.35332266666666667</v>
      </c>
      <c r="CB150" s="39">
        <f t="shared" ca="1" si="91"/>
        <v>0.58887111111111112</v>
      </c>
      <c r="CC150" s="39">
        <f t="shared" ca="1" si="91"/>
        <v>1.1777422222222222</v>
      </c>
      <c r="CD150" s="39">
        <f t="shared" ca="1" si="91"/>
        <v>2.3554844444444445</v>
      </c>
      <c r="CE150" s="39">
        <f t="shared" ca="1" si="91"/>
        <v>4.710968888888889</v>
      </c>
      <c r="CF150" s="39">
        <f t="shared" ca="1" si="91"/>
        <v>9.421937777777778</v>
      </c>
      <c r="CG150" s="39">
        <f t="shared" ca="1" si="91"/>
        <v>0</v>
      </c>
      <c r="CH150" s="39">
        <f t="shared" ca="1" si="91"/>
        <v>0</v>
      </c>
      <c r="CI150" s="39">
        <f t="shared" ca="1" si="92"/>
        <v>3.5762993933333348E-2</v>
      </c>
      <c r="CJ150" s="39">
        <f t="shared" ca="1" si="92"/>
        <v>7.1525987866666696E-2</v>
      </c>
      <c r="CK150" s="39">
        <f t="shared" ca="1" si="92"/>
        <v>0.10728898180000003</v>
      </c>
      <c r="CL150" s="39">
        <f t="shared" ca="1" si="92"/>
        <v>0.17881496966666674</v>
      </c>
      <c r="CM150" s="39">
        <f t="shared" ca="1" si="92"/>
        <v>0.35762993933333348</v>
      </c>
      <c r="CN150" s="39">
        <f t="shared" ca="1" si="92"/>
        <v>0.71525987866666696</v>
      </c>
      <c r="CO150" s="39">
        <f t="shared" ca="1" si="92"/>
        <v>1.4305197573333339</v>
      </c>
      <c r="CP150" s="39">
        <f t="shared" ca="1" si="92"/>
        <v>2.8610395146666678</v>
      </c>
      <c r="CQ150" s="39">
        <f t="shared" ca="1" si="92"/>
        <v>0</v>
      </c>
      <c r="CR150" s="39">
        <f t="shared" ca="1" si="92"/>
        <v>0</v>
      </c>
      <c r="CS150" s="39">
        <f t="shared" ca="1" si="93"/>
        <v>1.0347791999999998E-2</v>
      </c>
      <c r="CT150" s="39">
        <f t="shared" ca="1" si="93"/>
        <v>1.0347791999999998E-2</v>
      </c>
      <c r="CU150" s="39">
        <f t="shared" ca="1" si="93"/>
        <v>2.0695583999999996E-2</v>
      </c>
      <c r="CV150" s="39">
        <f t="shared" ca="1" si="93"/>
        <v>3.1043375999999994E-2</v>
      </c>
      <c r="CW150" s="39">
        <f t="shared" ca="1" si="93"/>
        <v>5.1738959999999994E-2</v>
      </c>
      <c r="CX150" s="39">
        <f t="shared" ca="1" si="93"/>
        <v>0.10347791999999999</v>
      </c>
      <c r="CY150" s="39">
        <f t="shared" ca="1" si="93"/>
        <v>0.20695583999999997</v>
      </c>
      <c r="CZ150" s="39">
        <f t="shared" ca="1" si="93"/>
        <v>0.41391167999999995</v>
      </c>
      <c r="DA150" s="39">
        <f t="shared" ca="1" si="93"/>
        <v>0.8278233599999999</v>
      </c>
      <c r="DB150" s="39">
        <f t="shared" ca="1" si="93"/>
        <v>0</v>
      </c>
    </row>
    <row r="151" spans="19:106" x14ac:dyDescent="0.15">
      <c r="S151" s="39">
        <v>148</v>
      </c>
      <c r="T151" s="40">
        <f>引用信息!W170</f>
        <v>271.92879371768862</v>
      </c>
      <c r="U151" s="40">
        <f>引用信息!X170</f>
        <v>19.343899682311356</v>
      </c>
      <c r="V151" s="40">
        <f>引用信息!Y170</f>
        <v>7.7226666666666661</v>
      </c>
      <c r="W151" s="40">
        <f>引用信息!Z170</f>
        <v>2.0718346000000003</v>
      </c>
      <c r="X151" s="40">
        <f>引用信息!AA170</f>
        <v>0.59947199999999989</v>
      </c>
      <c r="Y151" s="37">
        <f>IF(INT(求节点($J$4:$J$12,$I$4:$I$12,节奏总纲!AD151))&gt;$I$12,$I$12,INT(求节点($J$4:$J$12,$I$4:$I$12,节奏总纲!AD151)))</f>
        <v>7</v>
      </c>
      <c r="Z151" s="37">
        <f>IF(INT(求节点($J$4:$J$12,$I$4:$I$12,节奏总纲!AE151))&gt;$I$12,$I$12,INT(求节点($J$4:$J$12,$I$4:$I$12,节奏总纲!AE151)))</f>
        <v>8</v>
      </c>
      <c r="AA151" s="37">
        <f>IF(INT(求节点($J$4:$J$12,$I$4:$I$12,节奏总纲!AF151))&gt;$I$12,$I$12,INT(求节点($J$4:$J$12,$I$4:$I$12,节奏总纲!AF151)))</f>
        <v>8</v>
      </c>
      <c r="AB151" s="37">
        <f>IF(INT(求节点($J$4:$J$12,$I$4:$I$12,节奏总纲!AG151))&gt;$I$12,$I$12,INT(求节点($J$4:$J$12,$I$4:$I$12,节奏总纲!AG151)))</f>
        <v>8</v>
      </c>
      <c r="AC151" s="37">
        <f>IF(INT(求节点($J$4:$J$12,$I$4:$I$12,节奏总纲!AH151))&gt;$I$12,$I$12,INT(求节点($J$4:$J$12,$I$4:$I$12,节奏总纲!AH151)))</f>
        <v>9</v>
      </c>
      <c r="AD151" s="57">
        <f>('[2]功能-行军令'!F$7+'[2]功能-行军令'!F$14+24*60/'[2]功能-行军令'!$F$18)*'[2]功能-行军令'!$AJ$8/$J$30</f>
        <v>9.2000000000000011</v>
      </c>
      <c r="AE151" s="57">
        <f>('[2]功能-行军令'!G$7+'[2]功能-行军令'!G$14+24*60/'[2]功能-行军令'!$F$18)*'[2]功能-行军令'!$AJ$8/$J$30</f>
        <v>13.4</v>
      </c>
      <c r="AF151" s="57">
        <f>('[2]功能-行军令'!H$7+'[2]功能-行军令'!H$14+24*60/'[2]功能-行军令'!$F$18)*'[2]功能-行军令'!$AJ$8/$J$30</f>
        <v>18.2</v>
      </c>
      <c r="AG151" s="57">
        <f>('[2]功能-行军令'!I$7+'[2]功能-行军令'!I$14+24*60/'[2]功能-行军令'!$F$18)*'[2]功能-行军令'!$AJ$8/$J$30</f>
        <v>20.6</v>
      </c>
      <c r="AH151" s="57">
        <f>('[2]功能-行军令'!J$7+'[2]功能-行军令'!J$14+24*60/'[2]功能-行军令'!$F$18)*'[2]功能-行军令'!$AJ$8/$J$30</f>
        <v>20.6</v>
      </c>
      <c r="AL151" s="39">
        <v>148</v>
      </c>
      <c r="AM151" s="28">
        <f t="shared" ca="1" si="94"/>
        <v>4.5485662578681483</v>
      </c>
      <c r="AN151" s="28">
        <f t="shared" ca="1" si="94"/>
        <v>7.0020541612340139</v>
      </c>
      <c r="AO151" s="28">
        <f t="shared" ca="1" si="94"/>
        <v>11.550620419102161</v>
      </c>
      <c r="AP151" s="28">
        <f t="shared" ca="1" si="94"/>
        <v>22.722249417340741</v>
      </c>
      <c r="AQ151" s="28">
        <f t="shared" ca="1" si="94"/>
        <v>45.434207898681478</v>
      </c>
      <c r="AR151" s="28">
        <f t="shared" ca="1" si="94"/>
        <v>90.868415797362957</v>
      </c>
      <c r="AS151" s="28">
        <f t="shared" ca="1" si="94"/>
        <v>181.73683159472591</v>
      </c>
      <c r="AT151" s="28">
        <f t="shared" ca="1" si="94"/>
        <v>29.907676229087034</v>
      </c>
      <c r="AU151" s="28">
        <f t="shared" ca="1" si="94"/>
        <v>0.82327487999999993</v>
      </c>
      <c r="AV151" s="28">
        <f t="shared" ca="1" si="94"/>
        <v>0</v>
      </c>
      <c r="AW151" s="28"/>
      <c r="AX151" s="28">
        <f t="shared" ca="1" si="83"/>
        <v>394.59389665540243</v>
      </c>
      <c r="AY151" s="28"/>
      <c r="BA151" s="28"/>
      <c r="BB151" s="28"/>
      <c r="BC151" s="28"/>
      <c r="BD151" s="39">
        <v>148</v>
      </c>
      <c r="BE151" s="39">
        <f t="shared" ca="1" si="89"/>
        <v>4.1695748370045598</v>
      </c>
      <c r="BF151" s="39">
        <f t="shared" ca="1" si="89"/>
        <v>6.2543622555068383</v>
      </c>
      <c r="BG151" s="39">
        <f t="shared" ca="1" si="89"/>
        <v>10.4239370925114</v>
      </c>
      <c r="BH151" s="39">
        <f t="shared" ca="1" si="89"/>
        <v>20.8478741850228</v>
      </c>
      <c r="BI151" s="39">
        <f t="shared" ca="1" si="89"/>
        <v>41.6957483700456</v>
      </c>
      <c r="BJ151" s="39">
        <f t="shared" ca="1" si="89"/>
        <v>83.391496740091199</v>
      </c>
      <c r="BK151" s="39">
        <f t="shared" ca="1" si="89"/>
        <v>166.7829934801824</v>
      </c>
      <c r="BL151" s="39">
        <f t="shared" ca="1" si="89"/>
        <v>0</v>
      </c>
      <c r="BM151" s="39">
        <f t="shared" ca="1" si="89"/>
        <v>0</v>
      </c>
      <c r="BN151" s="39">
        <f t="shared" ca="1" si="89"/>
        <v>0</v>
      </c>
      <c r="BO151" s="39">
        <f t="shared" ca="1" si="90"/>
        <v>0.21600687978581015</v>
      </c>
      <c r="BP151" s="39">
        <f t="shared" ca="1" si="90"/>
        <v>0.4320137595716203</v>
      </c>
      <c r="BQ151" s="39">
        <f t="shared" ca="1" si="90"/>
        <v>0.64802063935743048</v>
      </c>
      <c r="BR151" s="39">
        <f t="shared" ca="1" si="90"/>
        <v>1.0800343989290508</v>
      </c>
      <c r="BS151" s="39">
        <f t="shared" ca="1" si="90"/>
        <v>2.1600687978581017</v>
      </c>
      <c r="BT151" s="39">
        <f t="shared" ca="1" si="90"/>
        <v>4.3201375957162034</v>
      </c>
      <c r="BU151" s="39">
        <f t="shared" ca="1" si="90"/>
        <v>8.6402751914324067</v>
      </c>
      <c r="BV151" s="39">
        <f t="shared" ca="1" si="90"/>
        <v>17.280550382864813</v>
      </c>
      <c r="BW151" s="39">
        <f t="shared" ca="1" si="90"/>
        <v>0</v>
      </c>
      <c r="BX151" s="39">
        <f t="shared" ca="1" si="90"/>
        <v>0</v>
      </c>
      <c r="BY151" s="39">
        <f t="shared" ca="1" si="91"/>
        <v>0.11712711111111111</v>
      </c>
      <c r="BZ151" s="39">
        <f t="shared" ca="1" si="91"/>
        <v>0.23425422222222222</v>
      </c>
      <c r="CA151" s="39">
        <f t="shared" ca="1" si="91"/>
        <v>0.35138133333333327</v>
      </c>
      <c r="CB151" s="39">
        <f t="shared" ca="1" si="91"/>
        <v>0.58563555555555558</v>
      </c>
      <c r="CC151" s="39">
        <f t="shared" ca="1" si="91"/>
        <v>1.1712711111111112</v>
      </c>
      <c r="CD151" s="39">
        <f t="shared" ca="1" si="91"/>
        <v>2.3425422222222223</v>
      </c>
      <c r="CE151" s="39">
        <f t="shared" ca="1" si="91"/>
        <v>4.6850844444444446</v>
      </c>
      <c r="CF151" s="39">
        <f t="shared" ca="1" si="91"/>
        <v>9.3701688888888892</v>
      </c>
      <c r="CG151" s="39">
        <f t="shared" ca="1" si="91"/>
        <v>0</v>
      </c>
      <c r="CH151" s="39">
        <f t="shared" ca="1" si="91"/>
        <v>0</v>
      </c>
      <c r="CI151" s="39">
        <f t="shared" ca="1" si="92"/>
        <v>3.5566493966666675E-2</v>
      </c>
      <c r="CJ151" s="39">
        <f t="shared" ca="1" si="92"/>
        <v>7.113298793333335E-2</v>
      </c>
      <c r="CK151" s="39">
        <f t="shared" ca="1" si="92"/>
        <v>0.10669948190000002</v>
      </c>
      <c r="CL151" s="39">
        <f t="shared" ca="1" si="92"/>
        <v>0.17783246983333337</v>
      </c>
      <c r="CM151" s="39">
        <f t="shared" ca="1" si="92"/>
        <v>0.35566493966666674</v>
      </c>
      <c r="CN151" s="39">
        <f t="shared" ca="1" si="92"/>
        <v>0.71132987933333347</v>
      </c>
      <c r="CO151" s="39">
        <f t="shared" ca="1" si="92"/>
        <v>1.4226597586666669</v>
      </c>
      <c r="CP151" s="39">
        <f t="shared" ca="1" si="92"/>
        <v>2.8453195173333339</v>
      </c>
      <c r="CQ151" s="39">
        <f t="shared" ca="1" si="92"/>
        <v>0</v>
      </c>
      <c r="CR151" s="39">
        <f t="shared" ca="1" si="92"/>
        <v>0</v>
      </c>
      <c r="CS151" s="39">
        <f t="shared" ca="1" si="93"/>
        <v>1.0290935999999999E-2</v>
      </c>
      <c r="CT151" s="39">
        <f t="shared" ca="1" si="93"/>
        <v>1.0290935999999999E-2</v>
      </c>
      <c r="CU151" s="39">
        <f t="shared" ca="1" si="93"/>
        <v>2.0581871999999998E-2</v>
      </c>
      <c r="CV151" s="39">
        <f t="shared" ca="1" si="93"/>
        <v>3.0872807999999991E-2</v>
      </c>
      <c r="CW151" s="39">
        <f t="shared" ca="1" si="93"/>
        <v>5.1454679999999996E-2</v>
      </c>
      <c r="CX151" s="39">
        <f t="shared" ca="1" si="93"/>
        <v>0.10290935999999999</v>
      </c>
      <c r="CY151" s="39">
        <f t="shared" ca="1" si="93"/>
        <v>0.20581871999999998</v>
      </c>
      <c r="CZ151" s="39">
        <f t="shared" ca="1" si="93"/>
        <v>0.41163743999999997</v>
      </c>
      <c r="DA151" s="39">
        <f t="shared" ca="1" si="93"/>
        <v>0.82327487999999993</v>
      </c>
      <c r="DB151" s="39">
        <f t="shared" ca="1" si="93"/>
        <v>0</v>
      </c>
    </row>
    <row r="152" spans="19:106" x14ac:dyDescent="0.15">
      <c r="S152" s="39">
        <v>149</v>
      </c>
      <c r="T152" s="40">
        <f>引用信息!W171</f>
        <v>270.42642469162405</v>
      </c>
      <c r="U152" s="40">
        <f>引用信息!X171</f>
        <v>19.237027308375936</v>
      </c>
      <c r="V152" s="40">
        <f>引用信息!Y171</f>
        <v>7.6800000000000006</v>
      </c>
      <c r="W152" s="40">
        <f>引用信息!Z171</f>
        <v>2.0603880000000006</v>
      </c>
      <c r="X152" s="40">
        <f>引用信息!AA171</f>
        <v>0.59615999999999991</v>
      </c>
      <c r="Y152" s="37">
        <f>IF(INT(求节点($J$4:$J$12,$I$4:$I$12,节奏总纲!AD152))&gt;$I$12,$I$12,INT(求节点($J$4:$J$12,$I$4:$I$12,节奏总纲!AD152)))</f>
        <v>7</v>
      </c>
      <c r="Z152" s="37">
        <f>IF(INT(求节点($J$4:$J$12,$I$4:$I$12,节奏总纲!AE152))&gt;$I$12,$I$12,INT(求节点($J$4:$J$12,$I$4:$I$12,节奏总纲!AE152)))</f>
        <v>8</v>
      </c>
      <c r="AA152" s="37">
        <f>IF(INT(求节点($J$4:$J$12,$I$4:$I$12,节奏总纲!AF152))&gt;$I$12,$I$12,INT(求节点($J$4:$J$12,$I$4:$I$12,节奏总纲!AF152)))</f>
        <v>8</v>
      </c>
      <c r="AB152" s="37">
        <f>IF(INT(求节点($J$4:$J$12,$I$4:$I$12,节奏总纲!AG152))&gt;$I$12,$I$12,INT(求节点($J$4:$J$12,$I$4:$I$12,节奏总纲!AG152)))</f>
        <v>8</v>
      </c>
      <c r="AC152" s="37">
        <f>IF(INT(求节点($J$4:$J$12,$I$4:$I$12,节奏总纲!AH152))&gt;$I$12,$I$12,INT(求节点($J$4:$J$12,$I$4:$I$12,节奏总纲!AH152)))</f>
        <v>9</v>
      </c>
      <c r="AD152" s="57">
        <f>('[2]功能-行军令'!F$7+'[2]功能-行军令'!F$14+24*60/'[2]功能-行军令'!$F$18)*'[2]功能-行军令'!$AJ$8/$J$30</f>
        <v>9.2000000000000011</v>
      </c>
      <c r="AE152" s="57">
        <f>('[2]功能-行军令'!G$7+'[2]功能-行军令'!G$14+24*60/'[2]功能-行军令'!$F$18)*'[2]功能-行军令'!$AJ$8/$J$30</f>
        <v>13.4</v>
      </c>
      <c r="AF152" s="57">
        <f>('[2]功能-行军令'!H$7+'[2]功能-行军令'!H$14+24*60/'[2]功能-行军令'!$F$18)*'[2]功能-行军令'!$AJ$8/$J$30</f>
        <v>18.2</v>
      </c>
      <c r="AG152" s="57">
        <f>('[2]功能-行军令'!I$7+'[2]功能-行军令'!I$14+24*60/'[2]功能-行军令'!$F$18)*'[2]功能-行军令'!$AJ$8/$J$30</f>
        <v>20.6</v>
      </c>
      <c r="AH152" s="57">
        <f>('[2]功能-行军令'!J$7+'[2]功能-行军令'!J$14+24*60/'[2]功能-行军令'!$F$18)*'[2]功能-行军令'!$AJ$8/$J$30</f>
        <v>20.6</v>
      </c>
      <c r="AL152" s="39">
        <v>149</v>
      </c>
      <c r="AM152" s="28">
        <f t="shared" ca="1" si="94"/>
        <v>4.5234360575484347</v>
      </c>
      <c r="AN152" s="28">
        <f t="shared" ca="1" si="94"/>
        <v>6.9633687791277499</v>
      </c>
      <c r="AO152" s="28">
        <f t="shared" ca="1" si="94"/>
        <v>11.486804836676184</v>
      </c>
      <c r="AP152" s="28">
        <f t="shared" ca="1" si="94"/>
        <v>22.596712127742169</v>
      </c>
      <c r="AQ152" s="28">
        <f t="shared" ca="1" si="94"/>
        <v>45.183190175484334</v>
      </c>
      <c r="AR152" s="28">
        <f t="shared" ca="1" si="94"/>
        <v>90.366380350968669</v>
      </c>
      <c r="AS152" s="28">
        <f t="shared" ca="1" si="94"/>
        <v>180.73276070193734</v>
      </c>
      <c r="AT152" s="28">
        <f t="shared" ca="1" si="94"/>
        <v>29.742440448815842</v>
      </c>
      <c r="AU152" s="28">
        <f t="shared" ca="1" si="94"/>
        <v>0.81872639999999997</v>
      </c>
      <c r="AV152" s="28">
        <f t="shared" ca="1" si="94"/>
        <v>0</v>
      </c>
      <c r="AW152" s="28"/>
      <c r="AX152" s="28">
        <f t="shared" ca="1" si="83"/>
        <v>392.41381987830067</v>
      </c>
      <c r="AY152" s="28"/>
      <c r="BA152" s="28"/>
      <c r="BB152" s="28"/>
      <c r="BC152" s="28"/>
      <c r="BD152" s="39">
        <v>149</v>
      </c>
      <c r="BE152" s="39">
        <f t="shared" ca="1" si="89"/>
        <v>4.1465385119382363</v>
      </c>
      <c r="BF152" s="39">
        <f t="shared" ca="1" si="89"/>
        <v>6.219807767907354</v>
      </c>
      <c r="BG152" s="39">
        <f t="shared" ca="1" si="89"/>
        <v>10.36634627984559</v>
      </c>
      <c r="BH152" s="39">
        <f t="shared" ca="1" si="89"/>
        <v>20.732692559691181</v>
      </c>
      <c r="BI152" s="39">
        <f t="shared" ca="1" si="89"/>
        <v>41.465385119382361</v>
      </c>
      <c r="BJ152" s="39">
        <f t="shared" ca="1" si="89"/>
        <v>82.930770238764723</v>
      </c>
      <c r="BK152" s="39">
        <f t="shared" ca="1" si="89"/>
        <v>165.86154047752945</v>
      </c>
      <c r="BL152" s="39">
        <f t="shared" ca="1" si="89"/>
        <v>0</v>
      </c>
      <c r="BM152" s="39">
        <f t="shared" ca="1" si="89"/>
        <v>0</v>
      </c>
      <c r="BN152" s="39">
        <f t="shared" ca="1" si="89"/>
        <v>0</v>
      </c>
      <c r="BO152" s="39">
        <f t="shared" ca="1" si="90"/>
        <v>0.21481347161019795</v>
      </c>
      <c r="BP152" s="39">
        <f t="shared" ca="1" si="90"/>
        <v>0.42962694322039591</v>
      </c>
      <c r="BQ152" s="39">
        <f t="shared" ca="1" si="90"/>
        <v>0.64444041483059389</v>
      </c>
      <c r="BR152" s="39">
        <f t="shared" ca="1" si="90"/>
        <v>1.0740673580509899</v>
      </c>
      <c r="BS152" s="39">
        <f t="shared" ca="1" si="90"/>
        <v>2.1481347161019797</v>
      </c>
      <c r="BT152" s="39">
        <f t="shared" ca="1" si="90"/>
        <v>4.2962694322039594</v>
      </c>
      <c r="BU152" s="39">
        <f t="shared" ca="1" si="90"/>
        <v>8.5925388644079188</v>
      </c>
      <c r="BV152" s="39">
        <f t="shared" ca="1" si="90"/>
        <v>17.185077728815838</v>
      </c>
      <c r="BW152" s="39">
        <f t="shared" ca="1" si="90"/>
        <v>0</v>
      </c>
      <c r="BX152" s="39">
        <f t="shared" ca="1" si="90"/>
        <v>0</v>
      </c>
      <c r="BY152" s="39">
        <f t="shared" ca="1" si="91"/>
        <v>0.11648000000000001</v>
      </c>
      <c r="BZ152" s="39">
        <f t="shared" ca="1" si="91"/>
        <v>0.23296000000000003</v>
      </c>
      <c r="CA152" s="39">
        <f t="shared" ca="1" si="91"/>
        <v>0.34944000000000003</v>
      </c>
      <c r="CB152" s="39">
        <f t="shared" ca="1" si="91"/>
        <v>0.58240000000000014</v>
      </c>
      <c r="CC152" s="39">
        <f t="shared" ca="1" si="91"/>
        <v>1.1648000000000003</v>
      </c>
      <c r="CD152" s="39">
        <f t="shared" ca="1" si="91"/>
        <v>2.3296000000000006</v>
      </c>
      <c r="CE152" s="39">
        <f t="shared" ca="1" si="91"/>
        <v>4.6592000000000011</v>
      </c>
      <c r="CF152" s="39">
        <f t="shared" ca="1" si="91"/>
        <v>9.3184000000000022</v>
      </c>
      <c r="CG152" s="39">
        <f t="shared" ca="1" si="91"/>
        <v>0</v>
      </c>
      <c r="CH152" s="39">
        <f t="shared" ca="1" si="91"/>
        <v>0</v>
      </c>
      <c r="CI152" s="39">
        <f t="shared" ca="1" si="92"/>
        <v>3.5369994000000009E-2</v>
      </c>
      <c r="CJ152" s="39">
        <f t="shared" ca="1" si="92"/>
        <v>7.0739988000000018E-2</v>
      </c>
      <c r="CK152" s="39">
        <f t="shared" ca="1" si="92"/>
        <v>0.10610998200000003</v>
      </c>
      <c r="CL152" s="39">
        <f t="shared" ca="1" si="92"/>
        <v>0.17684997000000011</v>
      </c>
      <c r="CM152" s="39">
        <f t="shared" ca="1" si="92"/>
        <v>0.35369994000000021</v>
      </c>
      <c r="CN152" s="39">
        <f t="shared" ca="1" si="92"/>
        <v>0.70739988000000043</v>
      </c>
      <c r="CO152" s="39">
        <f t="shared" ca="1" si="92"/>
        <v>1.4147997600000009</v>
      </c>
      <c r="CP152" s="39">
        <f t="shared" ca="1" si="92"/>
        <v>2.8295995200000017</v>
      </c>
      <c r="CQ152" s="39">
        <f t="shared" ca="1" si="92"/>
        <v>0</v>
      </c>
      <c r="CR152" s="39">
        <f t="shared" ca="1" si="92"/>
        <v>0</v>
      </c>
      <c r="CS152" s="39">
        <f t="shared" ca="1" si="93"/>
        <v>1.023408E-2</v>
      </c>
      <c r="CT152" s="39">
        <f t="shared" ca="1" si="93"/>
        <v>1.023408E-2</v>
      </c>
      <c r="CU152" s="39">
        <f t="shared" ca="1" si="93"/>
        <v>2.0468159999999999E-2</v>
      </c>
      <c r="CV152" s="39">
        <f t="shared" ca="1" si="93"/>
        <v>3.0702239999999995E-2</v>
      </c>
      <c r="CW152" s="39">
        <f t="shared" ca="1" si="93"/>
        <v>5.1170399999999998E-2</v>
      </c>
      <c r="CX152" s="39">
        <f t="shared" ca="1" si="93"/>
        <v>0.1023408</v>
      </c>
      <c r="CY152" s="39">
        <f t="shared" ca="1" si="93"/>
        <v>0.20468159999999999</v>
      </c>
      <c r="CZ152" s="39">
        <f t="shared" ca="1" si="93"/>
        <v>0.40936319999999998</v>
      </c>
      <c r="DA152" s="39">
        <f t="shared" ca="1" si="93"/>
        <v>0.81872639999999997</v>
      </c>
      <c r="DB152" s="39">
        <f t="shared" ca="1" si="93"/>
        <v>0</v>
      </c>
    </row>
    <row r="153" spans="19:106" x14ac:dyDescent="0.15">
      <c r="S153" s="39">
        <v>150</v>
      </c>
      <c r="T153" s="40">
        <f>引用信息!W172</f>
        <v>268.84893721425624</v>
      </c>
      <c r="U153" s="40">
        <f>引用信息!X172</f>
        <v>19.124811315743745</v>
      </c>
      <c r="V153" s="40">
        <f>引用信息!Y172</f>
        <v>7.6352000000000002</v>
      </c>
      <c r="W153" s="40">
        <f>引用信息!Z172</f>
        <v>2.0483690700000006</v>
      </c>
      <c r="X153" s="40">
        <f>引用信息!AA172</f>
        <v>0.59268239999999994</v>
      </c>
      <c r="Y153" s="37">
        <f>IF(INT(求节点($J$4:$J$12,$I$4:$I$12,节奏总纲!AD153))&gt;$I$12,$I$12,INT(求节点($J$4:$J$12,$I$4:$I$12,节奏总纲!AD153)))</f>
        <v>7</v>
      </c>
      <c r="Z153" s="37">
        <f>IF(INT(求节点($J$4:$J$12,$I$4:$I$12,节奏总纲!AE153))&gt;$I$12,$I$12,INT(求节点($J$4:$J$12,$I$4:$I$12,节奏总纲!AE153)))</f>
        <v>8</v>
      </c>
      <c r="AA153" s="37">
        <f>IF(INT(求节点($J$4:$J$12,$I$4:$I$12,节奏总纲!AF153))&gt;$I$12,$I$12,INT(求节点($J$4:$J$12,$I$4:$I$12,节奏总纲!AF153)))</f>
        <v>8</v>
      </c>
      <c r="AB153" s="37">
        <f>IF(INT(求节点($J$4:$J$12,$I$4:$I$12,节奏总纲!AG153))&gt;$I$12,$I$12,INT(求节点($J$4:$J$12,$I$4:$I$12,节奏总纲!AG153)))</f>
        <v>8</v>
      </c>
      <c r="AC153" s="37">
        <f>IF(INT(求节点($J$4:$J$12,$I$4:$I$12,节奏总纲!AH153))&gt;$I$12,$I$12,INT(求节点($J$4:$J$12,$I$4:$I$12,节奏总纲!AH153)))</f>
        <v>9</v>
      </c>
      <c r="AD153" s="57">
        <f>('[2]功能-行军令'!F$7+'[2]功能-行军令'!F$14+24*60/'[2]功能-行军令'!$F$18)*'[2]功能-行军令'!$AJ$8/$J$30</f>
        <v>9.2000000000000011</v>
      </c>
      <c r="AE153" s="57">
        <f>('[2]功能-行军令'!G$7+'[2]功能-行军令'!G$14+24*60/'[2]功能-行军令'!$F$18)*'[2]功能-行军令'!$AJ$8/$J$30</f>
        <v>13.4</v>
      </c>
      <c r="AF153" s="57">
        <f>('[2]功能-行军令'!H$7+'[2]功能-行军令'!H$14+24*60/'[2]功能-行军令'!$F$18)*'[2]功能-行军令'!$AJ$8/$J$30</f>
        <v>18.2</v>
      </c>
      <c r="AG153" s="57">
        <f>('[2]功能-行军令'!I$7+'[2]功能-行军令'!I$14+24*60/'[2]功能-行军令'!$F$18)*'[2]功能-行军令'!$AJ$8/$J$30</f>
        <v>20.6</v>
      </c>
      <c r="AH153" s="57">
        <f>('[2]功能-行军令'!J$7+'[2]功能-行军令'!J$14+24*60/'[2]功能-行军令'!$F$18)*'[2]功能-行军令'!$AJ$8/$J$30</f>
        <v>20.6</v>
      </c>
      <c r="AL153" s="39">
        <v>150</v>
      </c>
      <c r="AM153" s="28">
        <f t="shared" ca="1" si="94"/>
        <v>4.4970493472127329</v>
      </c>
      <c r="AN153" s="28">
        <f t="shared" ca="1" si="94"/>
        <v>6.9227491279161697</v>
      </c>
      <c r="AO153" s="28">
        <f t="shared" ca="1" si="94"/>
        <v>11.419798475128905</v>
      </c>
      <c r="AP153" s="28">
        <f t="shared" ca="1" si="94"/>
        <v>22.464897973663675</v>
      </c>
      <c r="AQ153" s="28">
        <f t="shared" ca="1" si="94"/>
        <v>44.919621566127347</v>
      </c>
      <c r="AR153" s="28">
        <f t="shared" ca="1" si="94"/>
        <v>89.839243132254694</v>
      </c>
      <c r="AS153" s="28">
        <f t="shared" ca="1" si="94"/>
        <v>179.67848626450939</v>
      </c>
      <c r="AT153" s="28">
        <f t="shared" ca="1" si="94"/>
        <v>29.568942879531082</v>
      </c>
      <c r="AU153" s="28">
        <f t="shared" ca="1" si="94"/>
        <v>0.81395049600000002</v>
      </c>
      <c r="AV153" s="28">
        <f t="shared" ca="1" si="94"/>
        <v>0</v>
      </c>
      <c r="AW153" s="28"/>
      <c r="AX153" s="28">
        <f t="shared" ca="1" si="83"/>
        <v>390.12473926234406</v>
      </c>
      <c r="AY153" s="28"/>
      <c r="BA153" s="28"/>
      <c r="BB153" s="28"/>
      <c r="BC153" s="28"/>
      <c r="BD153" s="39">
        <v>150</v>
      </c>
      <c r="BE153" s="39">
        <f t="shared" ca="1" si="89"/>
        <v>4.1223503706185953</v>
      </c>
      <c r="BF153" s="39">
        <f t="shared" ca="1" si="89"/>
        <v>6.1835255559278934</v>
      </c>
      <c r="BG153" s="39">
        <f t="shared" ca="1" si="89"/>
        <v>10.305875926546491</v>
      </c>
      <c r="BH153" s="39">
        <f t="shared" ca="1" si="89"/>
        <v>20.611751853092983</v>
      </c>
      <c r="BI153" s="39">
        <f t="shared" ca="1" si="89"/>
        <v>41.223503706185966</v>
      </c>
      <c r="BJ153" s="39">
        <f t="shared" ca="1" si="89"/>
        <v>82.447007412371931</v>
      </c>
      <c r="BK153" s="39">
        <f t="shared" ca="1" si="89"/>
        <v>164.89401482474386</v>
      </c>
      <c r="BL153" s="39">
        <f t="shared" ca="1" si="89"/>
        <v>0</v>
      </c>
      <c r="BM153" s="39">
        <f t="shared" ca="1" si="89"/>
        <v>0</v>
      </c>
      <c r="BN153" s="39">
        <f t="shared" ca="1" si="89"/>
        <v>0</v>
      </c>
      <c r="BO153" s="39">
        <f t="shared" ca="1" si="90"/>
        <v>0.21356039302580518</v>
      </c>
      <c r="BP153" s="39">
        <f t="shared" ca="1" si="90"/>
        <v>0.42712078605161036</v>
      </c>
      <c r="BQ153" s="39">
        <f t="shared" ca="1" si="90"/>
        <v>0.6406811790774154</v>
      </c>
      <c r="BR153" s="39">
        <f t="shared" ca="1" si="90"/>
        <v>1.0678019651290258</v>
      </c>
      <c r="BS153" s="39">
        <f t="shared" ca="1" si="90"/>
        <v>2.1356039302580516</v>
      </c>
      <c r="BT153" s="39">
        <f t="shared" ca="1" si="90"/>
        <v>4.2712078605161032</v>
      </c>
      <c r="BU153" s="39">
        <f t="shared" ca="1" si="90"/>
        <v>8.5424157210322065</v>
      </c>
      <c r="BV153" s="39">
        <f t="shared" ca="1" si="90"/>
        <v>17.084831442064413</v>
      </c>
      <c r="BW153" s="39">
        <f t="shared" ca="1" si="90"/>
        <v>0</v>
      </c>
      <c r="BX153" s="39">
        <f t="shared" ca="1" si="90"/>
        <v>0</v>
      </c>
      <c r="BY153" s="39">
        <f t="shared" ca="1" si="91"/>
        <v>0.11580053333333333</v>
      </c>
      <c r="BZ153" s="39">
        <f t="shared" ca="1" si="91"/>
        <v>0.23160106666666666</v>
      </c>
      <c r="CA153" s="39">
        <f t="shared" ca="1" si="91"/>
        <v>0.34740159999999998</v>
      </c>
      <c r="CB153" s="39">
        <f t="shared" ca="1" si="91"/>
        <v>0.57900266666666667</v>
      </c>
      <c r="CC153" s="39">
        <f t="shared" ca="1" si="91"/>
        <v>1.1580053333333333</v>
      </c>
      <c r="CD153" s="39">
        <f t="shared" ca="1" si="91"/>
        <v>2.3160106666666667</v>
      </c>
      <c r="CE153" s="39">
        <f t="shared" ca="1" si="91"/>
        <v>4.6320213333333333</v>
      </c>
      <c r="CF153" s="39">
        <f t="shared" ca="1" si="91"/>
        <v>9.2640426666666666</v>
      </c>
      <c r="CG153" s="39">
        <f t="shared" ca="1" si="91"/>
        <v>0</v>
      </c>
      <c r="CH153" s="39">
        <f t="shared" ca="1" si="91"/>
        <v>0</v>
      </c>
      <c r="CI153" s="39">
        <f t="shared" ca="1" si="92"/>
        <v>3.5163669035000011E-2</v>
      </c>
      <c r="CJ153" s="39">
        <f t="shared" ca="1" si="92"/>
        <v>7.0327338070000023E-2</v>
      </c>
      <c r="CK153" s="39">
        <f t="shared" ca="1" si="92"/>
        <v>0.10549100710500003</v>
      </c>
      <c r="CL153" s="39">
        <f t="shared" ca="1" si="92"/>
        <v>0.17581834517500006</v>
      </c>
      <c r="CM153" s="39">
        <f t="shared" ca="1" si="92"/>
        <v>0.35163669035000011</v>
      </c>
      <c r="CN153" s="39">
        <f t="shared" ca="1" si="92"/>
        <v>0.70327338070000023</v>
      </c>
      <c r="CO153" s="39">
        <f t="shared" ca="1" si="92"/>
        <v>1.4065467614000005</v>
      </c>
      <c r="CP153" s="39">
        <f t="shared" ca="1" si="92"/>
        <v>2.8130935228000009</v>
      </c>
      <c r="CQ153" s="39">
        <f t="shared" ca="1" si="92"/>
        <v>0</v>
      </c>
      <c r="CR153" s="39">
        <f t="shared" ca="1" si="92"/>
        <v>0</v>
      </c>
      <c r="CS153" s="39">
        <f t="shared" ca="1" si="93"/>
        <v>1.0174381200000001E-2</v>
      </c>
      <c r="CT153" s="39">
        <f t="shared" ca="1" si="93"/>
        <v>1.0174381200000001E-2</v>
      </c>
      <c r="CU153" s="39">
        <f t="shared" ca="1" si="93"/>
        <v>2.0348762400000001E-2</v>
      </c>
      <c r="CV153" s="39">
        <f t="shared" ca="1" si="93"/>
        <v>3.05231436E-2</v>
      </c>
      <c r="CW153" s="39">
        <f t="shared" ca="1" si="93"/>
        <v>5.0871906000000001E-2</v>
      </c>
      <c r="CX153" s="39">
        <f t="shared" ca="1" si="93"/>
        <v>0.101743812</v>
      </c>
      <c r="CY153" s="39">
        <f t="shared" ca="1" si="93"/>
        <v>0.20348762400000001</v>
      </c>
      <c r="CZ153" s="39">
        <f t="shared" ca="1" si="93"/>
        <v>0.40697524800000001</v>
      </c>
      <c r="DA153" s="39">
        <f t="shared" ca="1" si="93"/>
        <v>0.81395049600000002</v>
      </c>
      <c r="DB153" s="39">
        <f t="shared" ca="1" si="93"/>
        <v>0</v>
      </c>
    </row>
    <row r="154" spans="19:106" x14ac:dyDescent="0.15">
      <c r="S154" s="39">
        <v>151</v>
      </c>
      <c r="T154" s="40">
        <f>引用信息!W173</f>
        <v>267.27144973688843</v>
      </c>
      <c r="U154" s="40">
        <f>引用信息!X173</f>
        <v>19.012595323111551</v>
      </c>
      <c r="V154" s="40">
        <f>引用信息!Y173</f>
        <v>7.5904000000000007</v>
      </c>
      <c r="W154" s="40">
        <f>引用信息!Z173</f>
        <v>2.0363501400000006</v>
      </c>
      <c r="X154" s="40">
        <f>引用信息!AA173</f>
        <v>0.58920479999999997</v>
      </c>
      <c r="Y154" s="37">
        <f>IF(INT(求节点($J$4:$J$12,$I$4:$I$12,节奏总纲!AD154))&gt;$I$12,$I$12,INT(求节点($J$4:$J$12,$I$4:$I$12,节奏总纲!AD154)))</f>
        <v>7</v>
      </c>
      <c r="Z154" s="37">
        <f>IF(INT(求节点($J$4:$J$12,$I$4:$I$12,节奏总纲!AE154))&gt;$I$12,$I$12,INT(求节点($J$4:$J$12,$I$4:$I$12,节奏总纲!AE154)))</f>
        <v>8</v>
      </c>
      <c r="AA154" s="37">
        <f>IF(INT(求节点($J$4:$J$12,$I$4:$I$12,节奏总纲!AF154))&gt;$I$12,$I$12,INT(求节点($J$4:$J$12,$I$4:$I$12,节奏总纲!AF154)))</f>
        <v>8</v>
      </c>
      <c r="AB154" s="37">
        <f>IF(INT(求节点($J$4:$J$12,$I$4:$I$12,节奏总纲!AG154))&gt;$I$12,$I$12,INT(求节点($J$4:$J$12,$I$4:$I$12,节奏总纲!AG154)))</f>
        <v>8</v>
      </c>
      <c r="AC154" s="37">
        <f>IF(INT(求节点($J$4:$J$12,$I$4:$I$12,节奏总纲!AH154))&gt;$I$12,$I$12,INT(求节点($J$4:$J$12,$I$4:$I$12,节奏总纲!AH154)))</f>
        <v>9</v>
      </c>
      <c r="AD154" s="57">
        <f>('[2]功能-行军令'!F$7+'[2]功能-行军令'!F$14+24*60/'[2]功能-行军令'!$F$18)*'[2]功能-行军令'!$AJ$8/$J$30</f>
        <v>9.2000000000000011</v>
      </c>
      <c r="AE154" s="57">
        <f>('[2]功能-行军令'!G$7+'[2]功能-行军令'!G$14+24*60/'[2]功能-行军令'!$F$18)*'[2]功能-行军令'!$AJ$8/$J$30</f>
        <v>13.4</v>
      </c>
      <c r="AF154" s="57">
        <f>('[2]功能-行军令'!H$7+'[2]功能-行军令'!H$14+24*60/'[2]功能-行军令'!$F$18)*'[2]功能-行军令'!$AJ$8/$J$30</f>
        <v>18.2</v>
      </c>
      <c r="AG154" s="57">
        <f>('[2]功能-行军令'!I$7+'[2]功能-行军令'!I$14+24*60/'[2]功能-行军令'!$F$18)*'[2]功能-行军令'!$AJ$8/$J$30</f>
        <v>20.6</v>
      </c>
      <c r="AH154" s="57">
        <f>('[2]功能-行军令'!J$7+'[2]功能-行军令'!J$14+24*60/'[2]功能-行军令'!$F$18)*'[2]功能-行军令'!$AJ$8/$J$30</f>
        <v>20.6</v>
      </c>
      <c r="AL154" s="39">
        <v>151</v>
      </c>
      <c r="AM154" s="28">
        <f t="shared" ca="1" si="94"/>
        <v>4.4706626368770364</v>
      </c>
      <c r="AN154" s="28">
        <f t="shared" ca="1" si="94"/>
        <v>6.8821294767045931</v>
      </c>
      <c r="AO154" s="28">
        <f t="shared" ca="1" si="94"/>
        <v>11.352792113581629</v>
      </c>
      <c r="AP154" s="28">
        <f t="shared" ca="1" si="94"/>
        <v>22.333083819585173</v>
      </c>
      <c r="AQ154" s="28">
        <f t="shared" ca="1" si="94"/>
        <v>44.656052956770345</v>
      </c>
      <c r="AR154" s="28">
        <f t="shared" ca="1" si="94"/>
        <v>89.312105913540691</v>
      </c>
      <c r="AS154" s="28">
        <f t="shared" ca="1" si="94"/>
        <v>178.62421182708138</v>
      </c>
      <c r="AT154" s="28">
        <f t="shared" ca="1" si="94"/>
        <v>29.395445310246323</v>
      </c>
      <c r="AU154" s="28">
        <f t="shared" ca="1" si="94"/>
        <v>0.80917459200000008</v>
      </c>
      <c r="AV154" s="28">
        <f t="shared" ca="1" si="94"/>
        <v>0</v>
      </c>
      <c r="AW154" s="28"/>
      <c r="AX154" s="28">
        <f t="shared" ca="1" si="83"/>
        <v>387.83565864638712</v>
      </c>
      <c r="AY154" s="28"/>
      <c r="BA154" s="28"/>
      <c r="BB154" s="28"/>
      <c r="BC154" s="28"/>
      <c r="BD154" s="39">
        <v>151</v>
      </c>
      <c r="BE154" s="39">
        <f t="shared" ref="BE154:BN163" ca="1" si="95">IF(OFFSET($X$3,$S154,BE$1)&lt;BE$3,0,
OFFSET($S$3,$S154,BE$1)
*IFERROR(INDEX($K$33:$K$42,OFFSET($X$3,$S154,BE$1)-BE$3+1),0)
*OFFSET($AC$3,$S154,BE$1)
/(INDEX($D$4:$D$13,BE$3)
*INDEX($E$4:$E$13,BE$3)))</f>
        <v>4.0981622292989561</v>
      </c>
      <c r="BF154" s="39">
        <f t="shared" ca="1" si="95"/>
        <v>6.1472433439484346</v>
      </c>
      <c r="BG154" s="39">
        <f t="shared" ca="1" si="95"/>
        <v>10.245405573247391</v>
      </c>
      <c r="BH154" s="39">
        <f t="shared" ca="1" si="95"/>
        <v>20.490811146494782</v>
      </c>
      <c r="BI154" s="39">
        <f t="shared" ca="1" si="95"/>
        <v>40.981622292989563</v>
      </c>
      <c r="BJ154" s="39">
        <f t="shared" ca="1" si="95"/>
        <v>81.963244585979126</v>
      </c>
      <c r="BK154" s="39">
        <f t="shared" ca="1" si="95"/>
        <v>163.92648917195825</v>
      </c>
      <c r="BL154" s="39">
        <f t="shared" ca="1" si="95"/>
        <v>0</v>
      </c>
      <c r="BM154" s="39">
        <f t="shared" ca="1" si="95"/>
        <v>0</v>
      </c>
      <c r="BN154" s="39">
        <f t="shared" ca="1" si="95"/>
        <v>0</v>
      </c>
      <c r="BO154" s="39">
        <f t="shared" ref="BO154:BX163" ca="1" si="96">IF(OFFSET($X$3,$S154,BO$1)&lt;BO$3,0,
OFFSET($S$3,$S154,BO$1)
*IFERROR(INDEX($K$33:$K$42,OFFSET($X$3,$S154,BO$1)-BO$3+1),0)
*OFFSET($AC$3,$S154,BO$1)
/(INDEX($D$4:$D$13,BO$3)
*INDEX($E$4:$E$13,BO$3)))</f>
        <v>0.21230731444141229</v>
      </c>
      <c r="BP154" s="39">
        <f t="shared" ca="1" si="96"/>
        <v>0.42461462888282459</v>
      </c>
      <c r="BQ154" s="39">
        <f t="shared" ca="1" si="96"/>
        <v>0.63692194332423702</v>
      </c>
      <c r="BR154" s="39">
        <f t="shared" ca="1" si="96"/>
        <v>1.0615365722070618</v>
      </c>
      <c r="BS154" s="39">
        <f t="shared" ca="1" si="96"/>
        <v>2.1230731444141235</v>
      </c>
      <c r="BT154" s="39">
        <f t="shared" ca="1" si="96"/>
        <v>4.2461462888282471</v>
      </c>
      <c r="BU154" s="39">
        <f t="shared" ca="1" si="96"/>
        <v>8.4922925776564941</v>
      </c>
      <c r="BV154" s="39">
        <f t="shared" ca="1" si="96"/>
        <v>16.984585155312988</v>
      </c>
      <c r="BW154" s="39">
        <f t="shared" ca="1" si="96"/>
        <v>0</v>
      </c>
      <c r="BX154" s="39">
        <f t="shared" ca="1" si="96"/>
        <v>0</v>
      </c>
      <c r="BY154" s="39">
        <f t="shared" ref="BY154:CH163" ca="1" si="97">IF(OFFSET($X$3,$S154,BY$1)&lt;BY$3,0,
OFFSET($S$3,$S154,BY$1)
*IFERROR(INDEX($K$33:$K$42,OFFSET($X$3,$S154,BY$1)-BY$3+1),0)
*OFFSET($AC$3,$S154,BY$1)
/(INDEX($D$4:$D$13,BY$3)
*INDEX($E$4:$E$13,BY$3)))</f>
        <v>0.11512106666666667</v>
      </c>
      <c r="BZ154" s="39">
        <f t="shared" ca="1" si="97"/>
        <v>0.23024213333333335</v>
      </c>
      <c r="CA154" s="39">
        <f t="shared" ca="1" si="97"/>
        <v>0.34536320000000004</v>
      </c>
      <c r="CB154" s="39">
        <f t="shared" ca="1" si="97"/>
        <v>0.57560533333333341</v>
      </c>
      <c r="CC154" s="39">
        <f t="shared" ca="1" si="97"/>
        <v>1.1512106666666668</v>
      </c>
      <c r="CD154" s="39">
        <f t="shared" ca="1" si="97"/>
        <v>2.3024213333333337</v>
      </c>
      <c r="CE154" s="39">
        <f t="shared" ca="1" si="97"/>
        <v>4.6048426666666673</v>
      </c>
      <c r="CF154" s="39">
        <f t="shared" ca="1" si="97"/>
        <v>9.2096853333333346</v>
      </c>
      <c r="CG154" s="39">
        <f t="shared" ca="1" si="97"/>
        <v>0</v>
      </c>
      <c r="CH154" s="39">
        <f t="shared" ca="1" si="97"/>
        <v>0</v>
      </c>
      <c r="CI154" s="39">
        <f t="shared" ref="CI154:CR163" ca="1" si="98">IF(OFFSET($X$3,$S154,CI$1)&lt;CI$3,0,
OFFSET($S$3,$S154,CI$1)
*IFERROR(INDEX($K$33:$K$42,OFFSET($X$3,$S154,CI$1)-CI$3+1),0)
*OFFSET($AC$3,$S154,CI$1)
/(INDEX($D$4:$D$13,CI$3)
*INDEX($E$4:$E$13,CI$3)))</f>
        <v>3.4957344070000014E-2</v>
      </c>
      <c r="CJ154" s="39">
        <f t="shared" ca="1" si="98"/>
        <v>6.9914688140000028E-2</v>
      </c>
      <c r="CK154" s="39">
        <f t="shared" ca="1" si="98"/>
        <v>0.10487203221000002</v>
      </c>
      <c r="CL154" s="39">
        <f t="shared" ca="1" si="98"/>
        <v>0.17478672035000006</v>
      </c>
      <c r="CM154" s="39">
        <f t="shared" ca="1" si="98"/>
        <v>0.34957344070000013</v>
      </c>
      <c r="CN154" s="39">
        <f t="shared" ca="1" si="98"/>
        <v>0.69914688140000025</v>
      </c>
      <c r="CO154" s="39">
        <f t="shared" ca="1" si="98"/>
        <v>1.3982937628000005</v>
      </c>
      <c r="CP154" s="39">
        <f t="shared" ca="1" si="98"/>
        <v>2.796587525600001</v>
      </c>
      <c r="CQ154" s="39">
        <f t="shared" ca="1" si="98"/>
        <v>0</v>
      </c>
      <c r="CR154" s="39">
        <f t="shared" ca="1" si="98"/>
        <v>0</v>
      </c>
      <c r="CS154" s="39">
        <f t="shared" ref="CS154:DB163" ca="1" si="99">IF(OFFSET($X$3,$S154,CS$1)&lt;CS$3,0,
OFFSET($S$3,$S154,CS$1)
*IFERROR(INDEX($K$33:$K$42,OFFSET($X$3,$S154,CS$1)-CS$3+1),0)
*OFFSET($AC$3,$S154,CS$1)
/(INDEX($D$4:$D$13,CS$3)
*INDEX($E$4:$E$13,CS$3)))</f>
        <v>1.01146824E-2</v>
      </c>
      <c r="CT154" s="39">
        <f t="shared" ca="1" si="99"/>
        <v>1.01146824E-2</v>
      </c>
      <c r="CU154" s="39">
        <f t="shared" ca="1" si="99"/>
        <v>2.02293648E-2</v>
      </c>
      <c r="CV154" s="39">
        <f t="shared" ca="1" si="99"/>
        <v>3.0344047199999998E-2</v>
      </c>
      <c r="CW154" s="39">
        <f t="shared" ca="1" si="99"/>
        <v>5.0573412000000005E-2</v>
      </c>
      <c r="CX154" s="39">
        <f t="shared" ca="1" si="99"/>
        <v>0.10114682400000001</v>
      </c>
      <c r="CY154" s="39">
        <f t="shared" ca="1" si="99"/>
        <v>0.20229364800000002</v>
      </c>
      <c r="CZ154" s="39">
        <f t="shared" ca="1" si="99"/>
        <v>0.40458729600000004</v>
      </c>
      <c r="DA154" s="39">
        <f t="shared" ca="1" si="99"/>
        <v>0.80917459200000008</v>
      </c>
      <c r="DB154" s="39">
        <f t="shared" ca="1" si="99"/>
        <v>0</v>
      </c>
    </row>
    <row r="155" spans="19:106" x14ac:dyDescent="0.15">
      <c r="S155" s="39">
        <v>152</v>
      </c>
      <c r="T155" s="40">
        <f>引用信息!W174</f>
        <v>265.69396225952067</v>
      </c>
      <c r="U155" s="40">
        <f>引用信息!X174</f>
        <v>18.900379330479357</v>
      </c>
      <c r="V155" s="40">
        <f>引用信息!Y174</f>
        <v>7.5456000000000003</v>
      </c>
      <c r="W155" s="40">
        <f>引用信息!Z174</f>
        <v>2.0243312100000006</v>
      </c>
      <c r="X155" s="40">
        <f>引用信息!AA174</f>
        <v>0.58572719999999989</v>
      </c>
      <c r="Y155" s="37">
        <f>IF(INT(求节点($J$4:$J$12,$I$4:$I$12,节奏总纲!AD155))&gt;$I$12,$I$12,INT(求节点($J$4:$J$12,$I$4:$I$12,节奏总纲!AD155)))</f>
        <v>7</v>
      </c>
      <c r="Z155" s="37">
        <f>IF(INT(求节点($J$4:$J$12,$I$4:$I$12,节奏总纲!AE155))&gt;$I$12,$I$12,INT(求节点($J$4:$J$12,$I$4:$I$12,节奏总纲!AE155)))</f>
        <v>8</v>
      </c>
      <c r="AA155" s="37">
        <f>IF(INT(求节点($J$4:$J$12,$I$4:$I$12,节奏总纲!AF155))&gt;$I$12,$I$12,INT(求节点($J$4:$J$12,$I$4:$I$12,节奏总纲!AF155)))</f>
        <v>8</v>
      </c>
      <c r="AB155" s="37">
        <f>IF(INT(求节点($J$4:$J$12,$I$4:$I$12,节奏总纲!AG155))&gt;$I$12,$I$12,INT(求节点($J$4:$J$12,$I$4:$I$12,节奏总纲!AG155)))</f>
        <v>8</v>
      </c>
      <c r="AC155" s="37">
        <f>IF(INT(求节点($J$4:$J$12,$I$4:$I$12,节奏总纲!AH155))&gt;$I$12,$I$12,INT(求节点($J$4:$J$12,$I$4:$I$12,节奏总纲!AH155)))</f>
        <v>9</v>
      </c>
      <c r="AD155" s="57">
        <f>('[2]功能-行军令'!F$7+'[2]功能-行军令'!F$14+24*60/'[2]功能-行军令'!$F$18)*'[2]功能-行军令'!$AJ$8/$J$30</f>
        <v>9.2000000000000011</v>
      </c>
      <c r="AE155" s="57">
        <f>('[2]功能-行军令'!G$7+'[2]功能-行军令'!G$14+24*60/'[2]功能-行军令'!$F$18)*'[2]功能-行军令'!$AJ$8/$J$30</f>
        <v>13.4</v>
      </c>
      <c r="AF155" s="57">
        <f>('[2]功能-行军令'!H$7+'[2]功能-行军令'!H$14+24*60/'[2]功能-行军令'!$F$18)*'[2]功能-行军令'!$AJ$8/$J$30</f>
        <v>18.2</v>
      </c>
      <c r="AG155" s="57">
        <f>('[2]功能-行军令'!I$7+'[2]功能-行军令'!I$14+24*60/'[2]功能-行军令'!$F$18)*'[2]功能-行军令'!$AJ$8/$J$30</f>
        <v>20.6</v>
      </c>
      <c r="AH155" s="57">
        <f>('[2]功能-行军令'!J$7+'[2]功能-行军令'!J$14+24*60/'[2]功能-行军令'!$F$18)*'[2]功能-行军令'!$AJ$8/$J$30</f>
        <v>20.6</v>
      </c>
      <c r="AL155" s="39">
        <v>152</v>
      </c>
      <c r="AM155" s="28">
        <f t="shared" ca="1" si="94"/>
        <v>4.4442759265413372</v>
      </c>
      <c r="AN155" s="28">
        <f t="shared" ca="1" si="94"/>
        <v>6.8415098254930165</v>
      </c>
      <c r="AO155" s="28">
        <f t="shared" ca="1" si="94"/>
        <v>11.285785752034352</v>
      </c>
      <c r="AP155" s="28">
        <f t="shared" ca="1" si="94"/>
        <v>22.201269665506683</v>
      </c>
      <c r="AQ155" s="28">
        <f t="shared" ca="1" si="94"/>
        <v>44.392484347413365</v>
      </c>
      <c r="AR155" s="28">
        <f t="shared" ca="1" si="94"/>
        <v>88.78496869482673</v>
      </c>
      <c r="AS155" s="28">
        <f t="shared" ca="1" si="94"/>
        <v>177.56993738965346</v>
      </c>
      <c r="AT155" s="28">
        <f t="shared" ca="1" si="94"/>
        <v>29.221947740961561</v>
      </c>
      <c r="AU155" s="28">
        <f t="shared" ca="1" si="94"/>
        <v>0.80439868800000003</v>
      </c>
      <c r="AV155" s="28">
        <f t="shared" ca="1" si="94"/>
        <v>0</v>
      </c>
      <c r="AW155" s="28"/>
      <c r="AX155" s="28">
        <f t="shared" ca="1" si="83"/>
        <v>385.54657803043051</v>
      </c>
      <c r="AY155" s="28"/>
      <c r="BA155" s="28"/>
      <c r="BB155" s="28"/>
      <c r="BC155" s="28"/>
      <c r="BD155" s="39">
        <v>152</v>
      </c>
      <c r="BE155" s="39">
        <f t="shared" ca="1" si="95"/>
        <v>4.0739740879793178</v>
      </c>
      <c r="BF155" s="39">
        <f t="shared" ca="1" si="95"/>
        <v>6.1109611319689767</v>
      </c>
      <c r="BG155" s="39">
        <f t="shared" ca="1" si="95"/>
        <v>10.184935219948294</v>
      </c>
      <c r="BH155" s="39">
        <f t="shared" ca="1" si="95"/>
        <v>20.369870439896587</v>
      </c>
      <c r="BI155" s="39">
        <f t="shared" ca="1" si="95"/>
        <v>40.739740879793175</v>
      </c>
      <c r="BJ155" s="39">
        <f t="shared" ca="1" si="95"/>
        <v>81.479481759586349</v>
      </c>
      <c r="BK155" s="39">
        <f t="shared" ca="1" si="95"/>
        <v>162.9589635191727</v>
      </c>
      <c r="BL155" s="39">
        <f t="shared" ca="1" si="95"/>
        <v>0</v>
      </c>
      <c r="BM155" s="39">
        <f t="shared" ca="1" si="95"/>
        <v>0</v>
      </c>
      <c r="BN155" s="39">
        <f t="shared" ca="1" si="95"/>
        <v>0</v>
      </c>
      <c r="BO155" s="39">
        <f t="shared" ca="1" si="96"/>
        <v>0.21105423585701952</v>
      </c>
      <c r="BP155" s="39">
        <f t="shared" ca="1" si="96"/>
        <v>0.42210847171403904</v>
      </c>
      <c r="BQ155" s="39">
        <f t="shared" ca="1" si="96"/>
        <v>0.63316270757105841</v>
      </c>
      <c r="BR155" s="39">
        <f t="shared" ca="1" si="96"/>
        <v>1.0552711792850975</v>
      </c>
      <c r="BS155" s="39">
        <f t="shared" ca="1" si="96"/>
        <v>2.110542358570195</v>
      </c>
      <c r="BT155" s="39">
        <f t="shared" ca="1" si="96"/>
        <v>4.22108471714039</v>
      </c>
      <c r="BU155" s="39">
        <f t="shared" ca="1" si="96"/>
        <v>8.44216943428078</v>
      </c>
      <c r="BV155" s="39">
        <f t="shared" ca="1" si="96"/>
        <v>16.88433886856156</v>
      </c>
      <c r="BW155" s="39">
        <f t="shared" ca="1" si="96"/>
        <v>0</v>
      </c>
      <c r="BX155" s="39">
        <f t="shared" ca="1" si="96"/>
        <v>0</v>
      </c>
      <c r="BY155" s="39">
        <f t="shared" ca="1" si="97"/>
        <v>0.11444160000000002</v>
      </c>
      <c r="BZ155" s="39">
        <f t="shared" ca="1" si="97"/>
        <v>0.22888320000000004</v>
      </c>
      <c r="CA155" s="39">
        <f t="shared" ca="1" si="97"/>
        <v>0.34332479999999999</v>
      </c>
      <c r="CB155" s="39">
        <f t="shared" ca="1" si="97"/>
        <v>0.57220800000000005</v>
      </c>
      <c r="CC155" s="39">
        <f t="shared" ca="1" si="97"/>
        <v>1.1444160000000001</v>
      </c>
      <c r="CD155" s="39">
        <f t="shared" ca="1" si="97"/>
        <v>2.2888320000000002</v>
      </c>
      <c r="CE155" s="39">
        <f t="shared" ca="1" si="97"/>
        <v>4.5776640000000004</v>
      </c>
      <c r="CF155" s="39">
        <f t="shared" ca="1" si="97"/>
        <v>9.1553280000000008</v>
      </c>
      <c r="CG155" s="39">
        <f t="shared" ca="1" si="97"/>
        <v>0</v>
      </c>
      <c r="CH155" s="39">
        <f t="shared" ca="1" si="97"/>
        <v>0</v>
      </c>
      <c r="CI155" s="39">
        <f t="shared" ca="1" si="98"/>
        <v>3.4751019105000017E-2</v>
      </c>
      <c r="CJ155" s="39">
        <f t="shared" ca="1" si="98"/>
        <v>6.9502038210000033E-2</v>
      </c>
      <c r="CK155" s="39">
        <f t="shared" ca="1" si="98"/>
        <v>0.10425305731500002</v>
      </c>
      <c r="CL155" s="39">
        <f t="shared" ca="1" si="98"/>
        <v>0.1737550955250001</v>
      </c>
      <c r="CM155" s="39">
        <f t="shared" ca="1" si="98"/>
        <v>0.34751019105000019</v>
      </c>
      <c r="CN155" s="39">
        <f t="shared" ca="1" si="98"/>
        <v>0.69502038210000039</v>
      </c>
      <c r="CO155" s="39">
        <f t="shared" ca="1" si="98"/>
        <v>1.3900407642000008</v>
      </c>
      <c r="CP155" s="39">
        <f t="shared" ca="1" si="98"/>
        <v>2.7800815284000016</v>
      </c>
      <c r="CQ155" s="39">
        <f t="shared" ca="1" si="98"/>
        <v>0</v>
      </c>
      <c r="CR155" s="39">
        <f t="shared" ca="1" si="98"/>
        <v>0</v>
      </c>
      <c r="CS155" s="39">
        <f t="shared" ca="1" si="99"/>
        <v>1.0054983599999999E-2</v>
      </c>
      <c r="CT155" s="39">
        <f t="shared" ca="1" si="99"/>
        <v>1.0054983599999999E-2</v>
      </c>
      <c r="CU155" s="39">
        <f t="shared" ca="1" si="99"/>
        <v>2.0109967199999999E-2</v>
      </c>
      <c r="CV155" s="39">
        <f t="shared" ca="1" si="99"/>
        <v>3.0164950799999996E-2</v>
      </c>
      <c r="CW155" s="39">
        <f t="shared" ca="1" si="99"/>
        <v>5.0274918000000002E-2</v>
      </c>
      <c r="CX155" s="39">
        <f t="shared" ca="1" si="99"/>
        <v>0.100549836</v>
      </c>
      <c r="CY155" s="39">
        <f t="shared" ca="1" si="99"/>
        <v>0.20109967200000001</v>
      </c>
      <c r="CZ155" s="39">
        <f t="shared" ca="1" si="99"/>
        <v>0.40219934400000001</v>
      </c>
      <c r="DA155" s="39">
        <f t="shared" ca="1" si="99"/>
        <v>0.80439868800000003</v>
      </c>
      <c r="DB155" s="39">
        <f t="shared" ca="1" si="99"/>
        <v>0</v>
      </c>
    </row>
    <row r="156" spans="19:106" x14ac:dyDescent="0.15">
      <c r="S156" s="39">
        <v>153</v>
      </c>
      <c r="T156" s="40">
        <f>引用信息!W175</f>
        <v>264.11647478215286</v>
      </c>
      <c r="U156" s="40">
        <f>引用信息!X175</f>
        <v>18.788163337847166</v>
      </c>
      <c r="V156" s="40">
        <f>引用信息!Y175</f>
        <v>7.5008000000000008</v>
      </c>
      <c r="W156" s="40">
        <f>引用信息!Z175</f>
        <v>2.0123122800000006</v>
      </c>
      <c r="X156" s="40">
        <f>引用信息!AA175</f>
        <v>0.58224959999999992</v>
      </c>
      <c r="Y156" s="37">
        <f>IF(INT(求节点($J$4:$J$12,$I$4:$I$12,节奏总纲!AD156))&gt;$I$12,$I$12,INT(求节点($J$4:$J$12,$I$4:$I$12,节奏总纲!AD156)))</f>
        <v>7</v>
      </c>
      <c r="Z156" s="37">
        <f>IF(INT(求节点($J$4:$J$12,$I$4:$I$12,节奏总纲!AE156))&gt;$I$12,$I$12,INT(求节点($J$4:$J$12,$I$4:$I$12,节奏总纲!AE156)))</f>
        <v>8</v>
      </c>
      <c r="AA156" s="37">
        <f>IF(INT(求节点($J$4:$J$12,$I$4:$I$12,节奏总纲!AF156))&gt;$I$12,$I$12,INT(求节点($J$4:$J$12,$I$4:$I$12,节奏总纲!AF156)))</f>
        <v>8</v>
      </c>
      <c r="AB156" s="37">
        <f>IF(INT(求节点($J$4:$J$12,$I$4:$I$12,节奏总纲!AG156))&gt;$I$12,$I$12,INT(求节点($J$4:$J$12,$I$4:$I$12,节奏总纲!AG156)))</f>
        <v>8</v>
      </c>
      <c r="AC156" s="37">
        <f>IF(INT(求节点($J$4:$J$12,$I$4:$I$12,节奏总纲!AH156))&gt;$I$12,$I$12,INT(求节点($J$4:$J$12,$I$4:$I$12,节奏总纲!AH156)))</f>
        <v>9</v>
      </c>
      <c r="AD156" s="57">
        <f>('[2]功能-行军令'!F$7+'[2]功能-行军令'!F$14+24*60/'[2]功能-行军令'!$F$18)*'[2]功能-行军令'!$AJ$8/$J$30</f>
        <v>9.2000000000000011</v>
      </c>
      <c r="AE156" s="57">
        <f>('[2]功能-行军令'!G$7+'[2]功能-行军令'!G$14+24*60/'[2]功能-行军令'!$F$18)*'[2]功能-行军令'!$AJ$8/$J$30</f>
        <v>13.4</v>
      </c>
      <c r="AF156" s="57">
        <f>('[2]功能-行军令'!H$7+'[2]功能-行军令'!H$14+24*60/'[2]功能-行军令'!$F$18)*'[2]功能-行军令'!$AJ$8/$J$30</f>
        <v>18.2</v>
      </c>
      <c r="AG156" s="57">
        <f>('[2]功能-行军令'!I$7+'[2]功能-行军令'!I$14+24*60/'[2]功能-行军令'!$F$18)*'[2]功能-行军令'!$AJ$8/$J$30</f>
        <v>20.6</v>
      </c>
      <c r="AH156" s="57">
        <f>('[2]功能-行军令'!J$7+'[2]功能-行军令'!J$14+24*60/'[2]功能-行军令'!$F$18)*'[2]功能-行军令'!$AJ$8/$J$30</f>
        <v>20.6</v>
      </c>
      <c r="AL156" s="39">
        <v>153</v>
      </c>
      <c r="AM156" s="28">
        <f t="shared" ca="1" si="94"/>
        <v>4.4178892162056371</v>
      </c>
      <c r="AN156" s="28">
        <f t="shared" ca="1" si="94"/>
        <v>6.8008901742814354</v>
      </c>
      <c r="AO156" s="28">
        <f t="shared" ca="1" si="94"/>
        <v>11.218779390487073</v>
      </c>
      <c r="AP156" s="28">
        <f t="shared" ca="1" si="94"/>
        <v>22.069455511428188</v>
      </c>
      <c r="AQ156" s="28">
        <f t="shared" ca="1" si="94"/>
        <v>44.128915738056378</v>
      </c>
      <c r="AR156" s="28">
        <f t="shared" ca="1" si="94"/>
        <v>88.257831476112756</v>
      </c>
      <c r="AS156" s="28">
        <f t="shared" ca="1" si="94"/>
        <v>176.51566295222551</v>
      </c>
      <c r="AT156" s="28">
        <f t="shared" ca="1" si="94"/>
        <v>29.048450171676805</v>
      </c>
      <c r="AU156" s="28">
        <f t="shared" ca="1" si="94"/>
        <v>0.79962278399999998</v>
      </c>
      <c r="AV156" s="28">
        <f t="shared" ca="1" si="94"/>
        <v>0</v>
      </c>
      <c r="AW156" s="28"/>
      <c r="AX156" s="28">
        <f t="shared" ca="1" si="83"/>
        <v>383.25749741447379</v>
      </c>
      <c r="AY156" s="28"/>
      <c r="BA156" s="28"/>
      <c r="BB156" s="28"/>
      <c r="BC156" s="28"/>
      <c r="BD156" s="39">
        <v>153</v>
      </c>
      <c r="BE156" s="39">
        <f t="shared" ca="1" si="95"/>
        <v>4.0497859466596777</v>
      </c>
      <c r="BF156" s="39">
        <f t="shared" ca="1" si="95"/>
        <v>6.0746789199895161</v>
      </c>
      <c r="BG156" s="39">
        <f t="shared" ca="1" si="95"/>
        <v>10.124464866649195</v>
      </c>
      <c r="BH156" s="39">
        <f t="shared" ca="1" si="95"/>
        <v>20.24892973329839</v>
      </c>
      <c r="BI156" s="39">
        <f t="shared" ca="1" si="95"/>
        <v>40.497859466596779</v>
      </c>
      <c r="BJ156" s="39">
        <f t="shared" ca="1" si="95"/>
        <v>80.995718933193558</v>
      </c>
      <c r="BK156" s="39">
        <f t="shared" ca="1" si="95"/>
        <v>161.99143786638712</v>
      </c>
      <c r="BL156" s="39">
        <f t="shared" ca="1" si="95"/>
        <v>0</v>
      </c>
      <c r="BM156" s="39">
        <f t="shared" ca="1" si="95"/>
        <v>0</v>
      </c>
      <c r="BN156" s="39">
        <f t="shared" ca="1" si="95"/>
        <v>0</v>
      </c>
      <c r="BO156" s="39">
        <f t="shared" ca="1" si="96"/>
        <v>0.20980115727262669</v>
      </c>
      <c r="BP156" s="39">
        <f t="shared" ca="1" si="96"/>
        <v>0.41960231454525337</v>
      </c>
      <c r="BQ156" s="39">
        <f t="shared" ca="1" si="96"/>
        <v>0.62940347181788014</v>
      </c>
      <c r="BR156" s="39">
        <f t="shared" ca="1" si="96"/>
        <v>1.0490057863631337</v>
      </c>
      <c r="BS156" s="39">
        <f t="shared" ca="1" si="96"/>
        <v>2.0980115727262674</v>
      </c>
      <c r="BT156" s="39">
        <f t="shared" ca="1" si="96"/>
        <v>4.1960231454525347</v>
      </c>
      <c r="BU156" s="39">
        <f t="shared" ca="1" si="96"/>
        <v>8.3920462909050695</v>
      </c>
      <c r="BV156" s="39">
        <f t="shared" ca="1" si="96"/>
        <v>16.784092581810139</v>
      </c>
      <c r="BW156" s="39">
        <f t="shared" ca="1" si="96"/>
        <v>0</v>
      </c>
      <c r="BX156" s="39">
        <f t="shared" ca="1" si="96"/>
        <v>0</v>
      </c>
      <c r="BY156" s="39">
        <f t="shared" ca="1" si="97"/>
        <v>0.11376213333333333</v>
      </c>
      <c r="BZ156" s="39">
        <f t="shared" ca="1" si="97"/>
        <v>0.22752426666666667</v>
      </c>
      <c r="CA156" s="39">
        <f t="shared" ca="1" si="97"/>
        <v>0.34128639999999999</v>
      </c>
      <c r="CB156" s="39">
        <f t="shared" ca="1" si="97"/>
        <v>0.56881066666666669</v>
      </c>
      <c r="CC156" s="39">
        <f t="shared" ca="1" si="97"/>
        <v>1.1376213333333334</v>
      </c>
      <c r="CD156" s="39">
        <f t="shared" ca="1" si="97"/>
        <v>2.2752426666666667</v>
      </c>
      <c r="CE156" s="39">
        <f t="shared" ca="1" si="97"/>
        <v>4.5504853333333335</v>
      </c>
      <c r="CF156" s="39">
        <f t="shared" ca="1" si="97"/>
        <v>9.100970666666667</v>
      </c>
      <c r="CG156" s="39">
        <f t="shared" ca="1" si="97"/>
        <v>0</v>
      </c>
      <c r="CH156" s="39">
        <f t="shared" ca="1" si="97"/>
        <v>0</v>
      </c>
      <c r="CI156" s="39">
        <f t="shared" ca="1" si="98"/>
        <v>3.4544694140000019E-2</v>
      </c>
      <c r="CJ156" s="39">
        <f t="shared" ca="1" si="98"/>
        <v>6.9089388280000039E-2</v>
      </c>
      <c r="CK156" s="39">
        <f t="shared" ca="1" si="98"/>
        <v>0.10363408242000004</v>
      </c>
      <c r="CL156" s="39">
        <f t="shared" ca="1" si="98"/>
        <v>0.17272347070000008</v>
      </c>
      <c r="CM156" s="39">
        <f t="shared" ca="1" si="98"/>
        <v>0.34544694140000015</v>
      </c>
      <c r="CN156" s="39">
        <f t="shared" ca="1" si="98"/>
        <v>0.6908938828000003</v>
      </c>
      <c r="CO156" s="39">
        <f t="shared" ca="1" si="98"/>
        <v>1.3817877656000006</v>
      </c>
      <c r="CP156" s="39">
        <f t="shared" ca="1" si="98"/>
        <v>2.7635755312000012</v>
      </c>
      <c r="CQ156" s="39">
        <f t="shared" ca="1" si="98"/>
        <v>0</v>
      </c>
      <c r="CR156" s="39">
        <f t="shared" ca="1" si="98"/>
        <v>0</v>
      </c>
      <c r="CS156" s="39">
        <f t="shared" ca="1" si="99"/>
        <v>9.9952847999999987E-3</v>
      </c>
      <c r="CT156" s="39">
        <f t="shared" ca="1" si="99"/>
        <v>9.9952847999999987E-3</v>
      </c>
      <c r="CU156" s="39">
        <f t="shared" ca="1" si="99"/>
        <v>1.9990569599999997E-2</v>
      </c>
      <c r="CV156" s="39">
        <f t="shared" ca="1" si="99"/>
        <v>2.9985854399999998E-2</v>
      </c>
      <c r="CW156" s="39">
        <f t="shared" ca="1" si="99"/>
        <v>4.9976423999999998E-2</v>
      </c>
      <c r="CX156" s="39">
        <f t="shared" ca="1" si="99"/>
        <v>9.9952847999999997E-2</v>
      </c>
      <c r="CY156" s="39">
        <f t="shared" ca="1" si="99"/>
        <v>0.19990569599999999</v>
      </c>
      <c r="CZ156" s="39">
        <f t="shared" ca="1" si="99"/>
        <v>0.39981139199999999</v>
      </c>
      <c r="DA156" s="39">
        <f t="shared" ca="1" si="99"/>
        <v>0.79962278399999998</v>
      </c>
      <c r="DB156" s="39">
        <f t="shared" ca="1" si="99"/>
        <v>0</v>
      </c>
    </row>
    <row r="157" spans="19:106" x14ac:dyDescent="0.15">
      <c r="S157" s="39">
        <v>154</v>
      </c>
      <c r="T157" s="40">
        <f>引用信息!W176</f>
        <v>262.53898730478505</v>
      </c>
      <c r="U157" s="40">
        <f>引用信息!X176</f>
        <v>18.675947345214972</v>
      </c>
      <c r="V157" s="40">
        <f>引用信息!Y176</f>
        <v>7.4560000000000004</v>
      </c>
      <c r="W157" s="40">
        <f>引用信息!Z176</f>
        <v>2.0002933500000006</v>
      </c>
      <c r="X157" s="40">
        <f>引用信息!AA176</f>
        <v>0.57877199999999995</v>
      </c>
      <c r="Y157" s="37">
        <f>IF(INT(求节点($J$4:$J$12,$I$4:$I$12,节奏总纲!AD157))&gt;$I$12,$I$12,INT(求节点($J$4:$J$12,$I$4:$I$12,节奏总纲!AD157)))</f>
        <v>7</v>
      </c>
      <c r="Z157" s="37">
        <f>IF(INT(求节点($J$4:$J$12,$I$4:$I$12,节奏总纲!AE157))&gt;$I$12,$I$12,INT(求节点($J$4:$J$12,$I$4:$I$12,节奏总纲!AE157)))</f>
        <v>8</v>
      </c>
      <c r="AA157" s="37">
        <f>IF(INT(求节点($J$4:$J$12,$I$4:$I$12,节奏总纲!AF157))&gt;$I$12,$I$12,INT(求节点($J$4:$J$12,$I$4:$I$12,节奏总纲!AF157)))</f>
        <v>8</v>
      </c>
      <c r="AB157" s="37">
        <f>IF(INT(求节点($J$4:$J$12,$I$4:$I$12,节奏总纲!AG157))&gt;$I$12,$I$12,INT(求节点($J$4:$J$12,$I$4:$I$12,节奏总纲!AG157)))</f>
        <v>8</v>
      </c>
      <c r="AC157" s="37">
        <f>IF(INT(求节点($J$4:$J$12,$I$4:$I$12,节奏总纲!AH157))&gt;$I$12,$I$12,INT(求节点($J$4:$J$12,$I$4:$I$12,节奏总纲!AH157)))</f>
        <v>9</v>
      </c>
      <c r="AD157" s="57">
        <f>('[2]功能-行军令'!F$7+'[2]功能-行军令'!F$14+24*60/'[2]功能-行军令'!$F$18)*'[2]功能-行军令'!$AJ$8/$J$30</f>
        <v>9.2000000000000011</v>
      </c>
      <c r="AE157" s="57">
        <f>('[2]功能-行军令'!G$7+'[2]功能-行军令'!G$14+24*60/'[2]功能-行军令'!$F$18)*'[2]功能-行军令'!$AJ$8/$J$30</f>
        <v>13.4</v>
      </c>
      <c r="AF157" s="57">
        <f>('[2]功能-行军令'!H$7+'[2]功能-行军令'!H$14+24*60/'[2]功能-行军令'!$F$18)*'[2]功能-行军令'!$AJ$8/$J$30</f>
        <v>18.2</v>
      </c>
      <c r="AG157" s="57">
        <f>('[2]功能-行军令'!I$7+'[2]功能-行军令'!I$14+24*60/'[2]功能-行军令'!$F$18)*'[2]功能-行军令'!$AJ$8/$J$30</f>
        <v>20.6</v>
      </c>
      <c r="AH157" s="57">
        <f>('[2]功能-行军令'!J$7+'[2]功能-行军令'!J$14+24*60/'[2]功能-行军令'!$F$18)*'[2]功能-行军令'!$AJ$8/$J$30</f>
        <v>20.6</v>
      </c>
      <c r="AL157" s="39">
        <v>154</v>
      </c>
      <c r="AM157" s="28">
        <f t="shared" ca="1" si="94"/>
        <v>4.3915025058699397</v>
      </c>
      <c r="AN157" s="28">
        <f t="shared" ca="1" si="94"/>
        <v>6.7602705230698579</v>
      </c>
      <c r="AO157" s="28">
        <f t="shared" ca="1" si="94"/>
        <v>11.151773028939797</v>
      </c>
      <c r="AP157" s="28">
        <f t="shared" ca="1" si="94"/>
        <v>21.93764135734969</v>
      </c>
      <c r="AQ157" s="28">
        <f t="shared" ca="1" si="94"/>
        <v>43.865347128699383</v>
      </c>
      <c r="AR157" s="28">
        <f t="shared" ca="1" si="94"/>
        <v>87.730694257398767</v>
      </c>
      <c r="AS157" s="28">
        <f t="shared" ca="1" si="94"/>
        <v>175.46138851479753</v>
      </c>
      <c r="AT157" s="28">
        <f t="shared" ca="1" si="94"/>
        <v>28.874952602392046</v>
      </c>
      <c r="AU157" s="28">
        <f t="shared" ca="1" si="94"/>
        <v>0.79484688000000003</v>
      </c>
      <c r="AV157" s="28">
        <f t="shared" ca="1" si="94"/>
        <v>0</v>
      </c>
      <c r="AW157" s="28"/>
      <c r="AX157" s="28">
        <f t="shared" ca="1" si="83"/>
        <v>380.96841679851701</v>
      </c>
      <c r="AY157" s="28"/>
      <c r="BA157" s="28"/>
      <c r="BB157" s="28"/>
      <c r="BC157" s="28"/>
      <c r="BD157" s="39">
        <v>154</v>
      </c>
      <c r="BE157" s="39">
        <f t="shared" ca="1" si="95"/>
        <v>4.0255978053400385</v>
      </c>
      <c r="BF157" s="39">
        <f t="shared" ca="1" si="95"/>
        <v>6.0383967080100573</v>
      </c>
      <c r="BG157" s="39">
        <f t="shared" ca="1" si="95"/>
        <v>10.063994513350096</v>
      </c>
      <c r="BH157" s="39">
        <f t="shared" ca="1" si="95"/>
        <v>20.127989026700192</v>
      </c>
      <c r="BI157" s="39">
        <f t="shared" ca="1" si="95"/>
        <v>40.255978053400383</v>
      </c>
      <c r="BJ157" s="39">
        <f t="shared" ca="1" si="95"/>
        <v>80.511956106800767</v>
      </c>
      <c r="BK157" s="39">
        <f t="shared" ca="1" si="95"/>
        <v>161.02391221360153</v>
      </c>
      <c r="BL157" s="39">
        <f t="shared" ca="1" si="95"/>
        <v>0</v>
      </c>
      <c r="BM157" s="39">
        <f t="shared" ca="1" si="95"/>
        <v>0</v>
      </c>
      <c r="BN157" s="39">
        <f t="shared" ca="1" si="95"/>
        <v>0</v>
      </c>
      <c r="BO157" s="39">
        <f t="shared" ca="1" si="96"/>
        <v>0.20854807868823386</v>
      </c>
      <c r="BP157" s="39">
        <f t="shared" ca="1" si="96"/>
        <v>0.41709615737646771</v>
      </c>
      <c r="BQ157" s="39">
        <f t="shared" ca="1" si="96"/>
        <v>0.62564423606470154</v>
      </c>
      <c r="BR157" s="39">
        <f t="shared" ca="1" si="96"/>
        <v>1.0427403934411694</v>
      </c>
      <c r="BS157" s="39">
        <f t="shared" ca="1" si="96"/>
        <v>2.0854807868823388</v>
      </c>
      <c r="BT157" s="39">
        <f t="shared" ca="1" si="96"/>
        <v>4.1709615737646777</v>
      </c>
      <c r="BU157" s="39">
        <f t="shared" ca="1" si="96"/>
        <v>8.3419231475293554</v>
      </c>
      <c r="BV157" s="39">
        <f t="shared" ca="1" si="96"/>
        <v>16.683846295058711</v>
      </c>
      <c r="BW157" s="39">
        <f t="shared" ca="1" si="96"/>
        <v>0</v>
      </c>
      <c r="BX157" s="39">
        <f t="shared" ca="1" si="96"/>
        <v>0</v>
      </c>
      <c r="BY157" s="39">
        <f t="shared" ca="1" si="97"/>
        <v>0.11308266666666666</v>
      </c>
      <c r="BZ157" s="39">
        <f t="shared" ca="1" si="97"/>
        <v>0.22616533333333333</v>
      </c>
      <c r="CA157" s="39">
        <f t="shared" ca="1" si="97"/>
        <v>0.33924799999999999</v>
      </c>
      <c r="CB157" s="39">
        <f t="shared" ca="1" si="97"/>
        <v>0.56541333333333332</v>
      </c>
      <c r="CC157" s="39">
        <f t="shared" ca="1" si="97"/>
        <v>1.1308266666666666</v>
      </c>
      <c r="CD157" s="39">
        <f t="shared" ca="1" si="97"/>
        <v>2.2616533333333333</v>
      </c>
      <c r="CE157" s="39">
        <f t="shared" ca="1" si="97"/>
        <v>4.5233066666666666</v>
      </c>
      <c r="CF157" s="39">
        <f t="shared" ca="1" si="97"/>
        <v>9.0466133333333332</v>
      </c>
      <c r="CG157" s="39">
        <f t="shared" ca="1" si="97"/>
        <v>0</v>
      </c>
      <c r="CH157" s="39">
        <f t="shared" ca="1" si="97"/>
        <v>0</v>
      </c>
      <c r="CI157" s="39">
        <f t="shared" ca="1" si="98"/>
        <v>3.4338369175000015E-2</v>
      </c>
      <c r="CJ157" s="39">
        <f t="shared" ca="1" si="98"/>
        <v>6.867673835000003E-2</v>
      </c>
      <c r="CK157" s="39">
        <f t="shared" ca="1" si="98"/>
        <v>0.10301510752500004</v>
      </c>
      <c r="CL157" s="39">
        <f t="shared" ca="1" si="98"/>
        <v>0.17169184587500008</v>
      </c>
      <c r="CM157" s="39">
        <f t="shared" ca="1" si="98"/>
        <v>0.34338369175000016</v>
      </c>
      <c r="CN157" s="39">
        <f t="shared" ca="1" si="98"/>
        <v>0.68676738350000033</v>
      </c>
      <c r="CO157" s="39">
        <f t="shared" ca="1" si="98"/>
        <v>1.3735347670000007</v>
      </c>
      <c r="CP157" s="39">
        <f t="shared" ca="1" si="98"/>
        <v>2.7470695340000013</v>
      </c>
      <c r="CQ157" s="39">
        <f t="shared" ca="1" si="98"/>
        <v>0</v>
      </c>
      <c r="CR157" s="39">
        <f t="shared" ca="1" si="98"/>
        <v>0</v>
      </c>
      <c r="CS157" s="39">
        <f t="shared" ca="1" si="99"/>
        <v>9.9355859999999997E-3</v>
      </c>
      <c r="CT157" s="39">
        <f t="shared" ca="1" si="99"/>
        <v>9.9355859999999997E-3</v>
      </c>
      <c r="CU157" s="39">
        <f t="shared" ca="1" si="99"/>
        <v>1.9871171999999999E-2</v>
      </c>
      <c r="CV157" s="39">
        <f t="shared" ca="1" si="99"/>
        <v>2.9806758000000003E-2</v>
      </c>
      <c r="CW157" s="39">
        <f t="shared" ca="1" si="99"/>
        <v>4.9677930000000002E-2</v>
      </c>
      <c r="CX157" s="39">
        <f t="shared" ca="1" si="99"/>
        <v>9.9355860000000004E-2</v>
      </c>
      <c r="CY157" s="39">
        <f t="shared" ca="1" si="99"/>
        <v>0.19871172000000001</v>
      </c>
      <c r="CZ157" s="39">
        <f t="shared" ca="1" si="99"/>
        <v>0.39742344000000002</v>
      </c>
      <c r="DA157" s="39">
        <f t="shared" ca="1" si="99"/>
        <v>0.79484688000000003</v>
      </c>
      <c r="DB157" s="39">
        <f t="shared" ca="1" si="99"/>
        <v>0</v>
      </c>
    </row>
    <row r="158" spans="19:106" x14ac:dyDescent="0.15">
      <c r="S158" s="39">
        <v>155</v>
      </c>
      <c r="T158" s="40">
        <f>引用信息!W177</f>
        <v>260.96149982741724</v>
      </c>
      <c r="U158" s="40">
        <f>引用信息!X177</f>
        <v>18.563731352582778</v>
      </c>
      <c r="V158" s="40">
        <f>引用信息!Y177</f>
        <v>7.4112</v>
      </c>
      <c r="W158" s="40">
        <f>引用信息!Z177</f>
        <v>1.9882744200000007</v>
      </c>
      <c r="X158" s="40">
        <f>引用信息!AA177</f>
        <v>0.57529439999999987</v>
      </c>
      <c r="Y158" s="37">
        <f>IF(INT(求节点($J$4:$J$12,$I$4:$I$12,节奏总纲!AD158))&gt;$I$12,$I$12,INT(求节点($J$4:$J$12,$I$4:$I$12,节奏总纲!AD158)))</f>
        <v>7</v>
      </c>
      <c r="Z158" s="37">
        <f>IF(INT(求节点($J$4:$J$12,$I$4:$I$12,节奏总纲!AE158))&gt;$I$12,$I$12,INT(求节点($J$4:$J$12,$I$4:$I$12,节奏总纲!AE158)))</f>
        <v>8</v>
      </c>
      <c r="AA158" s="37">
        <f>IF(INT(求节点($J$4:$J$12,$I$4:$I$12,节奏总纲!AF158))&gt;$I$12,$I$12,INT(求节点($J$4:$J$12,$I$4:$I$12,节奏总纲!AF158)))</f>
        <v>8</v>
      </c>
      <c r="AB158" s="37">
        <f>IF(INT(求节点($J$4:$J$12,$I$4:$I$12,节奏总纲!AG158))&gt;$I$12,$I$12,INT(求节点($J$4:$J$12,$I$4:$I$12,节奏总纲!AG158)))</f>
        <v>8</v>
      </c>
      <c r="AC158" s="37">
        <f>IF(INT(求节点($J$4:$J$12,$I$4:$I$12,节奏总纲!AH158))&gt;$I$12,$I$12,INT(求节点($J$4:$J$12,$I$4:$I$12,节奏总纲!AH158)))</f>
        <v>9</v>
      </c>
      <c r="AD158" s="57">
        <f>('[2]功能-行军令'!F$7+'[2]功能-行军令'!F$14+24*60/'[2]功能-行军令'!$F$18)*'[2]功能-行军令'!$AJ$8/$J$30</f>
        <v>9.2000000000000011</v>
      </c>
      <c r="AE158" s="57">
        <f>('[2]功能-行军令'!G$7+'[2]功能-行军令'!G$14+24*60/'[2]功能-行军令'!$F$18)*'[2]功能-行军令'!$AJ$8/$J$30</f>
        <v>13.4</v>
      </c>
      <c r="AF158" s="57">
        <f>('[2]功能-行军令'!H$7+'[2]功能-行军令'!H$14+24*60/'[2]功能-行军令'!$F$18)*'[2]功能-行军令'!$AJ$8/$J$30</f>
        <v>18.2</v>
      </c>
      <c r="AG158" s="57">
        <f>('[2]功能-行军令'!I$7+'[2]功能-行军令'!I$14+24*60/'[2]功能-行军令'!$F$18)*'[2]功能-行军令'!$AJ$8/$J$30</f>
        <v>20.6</v>
      </c>
      <c r="AH158" s="57">
        <f>('[2]功能-行军令'!J$7+'[2]功能-行军令'!J$14+24*60/'[2]功能-行军令'!$F$18)*'[2]功能-行军令'!$AJ$8/$J$30</f>
        <v>20.6</v>
      </c>
      <c r="AL158" s="39">
        <v>155</v>
      </c>
      <c r="AM158" s="28">
        <f t="shared" ca="1" si="94"/>
        <v>4.3651157955342379</v>
      </c>
      <c r="AN158" s="28">
        <f t="shared" ca="1" si="94"/>
        <v>6.7196508718582795</v>
      </c>
      <c r="AO158" s="28">
        <f t="shared" ca="1" si="94"/>
        <v>11.084766667392516</v>
      </c>
      <c r="AP158" s="28">
        <f t="shared" ca="1" si="94"/>
        <v>21.805827203271193</v>
      </c>
      <c r="AQ158" s="28">
        <f t="shared" ca="1" si="94"/>
        <v>43.601778519342389</v>
      </c>
      <c r="AR158" s="28">
        <f t="shared" ca="1" si="94"/>
        <v>87.203557038684778</v>
      </c>
      <c r="AS158" s="28">
        <f t="shared" ca="1" si="94"/>
        <v>174.40711407736956</v>
      </c>
      <c r="AT158" s="28">
        <f t="shared" ca="1" si="94"/>
        <v>28.701455033107287</v>
      </c>
      <c r="AU158" s="28">
        <f t="shared" ca="1" si="94"/>
        <v>0.79007097599999987</v>
      </c>
      <c r="AV158" s="28">
        <f t="shared" ca="1" si="94"/>
        <v>0</v>
      </c>
      <c r="AW158" s="28"/>
      <c r="AX158" s="28">
        <f t="shared" ca="1" si="83"/>
        <v>378.67933618256018</v>
      </c>
      <c r="AY158" s="28"/>
      <c r="BA158" s="28"/>
      <c r="BB158" s="28"/>
      <c r="BC158" s="28"/>
      <c r="BD158" s="39">
        <v>155</v>
      </c>
      <c r="BE158" s="39">
        <f t="shared" ca="1" si="95"/>
        <v>4.0014096640203975</v>
      </c>
      <c r="BF158" s="39">
        <f t="shared" ca="1" si="95"/>
        <v>6.0021144960305968</v>
      </c>
      <c r="BG158" s="39">
        <f t="shared" ca="1" si="95"/>
        <v>10.003524160050995</v>
      </c>
      <c r="BH158" s="39">
        <f t="shared" ca="1" si="95"/>
        <v>20.00704832010199</v>
      </c>
      <c r="BI158" s="39">
        <f t="shared" ca="1" si="95"/>
        <v>40.014096640203981</v>
      </c>
      <c r="BJ158" s="39">
        <f t="shared" ca="1" si="95"/>
        <v>80.028193280407962</v>
      </c>
      <c r="BK158" s="39">
        <f t="shared" ca="1" si="95"/>
        <v>160.05638656081592</v>
      </c>
      <c r="BL158" s="39">
        <f t="shared" ca="1" si="95"/>
        <v>0</v>
      </c>
      <c r="BM158" s="39">
        <f t="shared" ca="1" si="95"/>
        <v>0</v>
      </c>
      <c r="BN158" s="39">
        <f t="shared" ca="1" si="95"/>
        <v>0</v>
      </c>
      <c r="BO158" s="39">
        <f t="shared" ca="1" si="96"/>
        <v>0.20729500010384103</v>
      </c>
      <c r="BP158" s="39">
        <f t="shared" ca="1" si="96"/>
        <v>0.41459000020768205</v>
      </c>
      <c r="BQ158" s="39">
        <f t="shared" ca="1" si="96"/>
        <v>0.62188500031152294</v>
      </c>
      <c r="BR158" s="39">
        <f t="shared" ca="1" si="96"/>
        <v>1.0364750005192052</v>
      </c>
      <c r="BS158" s="39">
        <f t="shared" ca="1" si="96"/>
        <v>2.0729500010384103</v>
      </c>
      <c r="BT158" s="39">
        <f t="shared" ca="1" si="96"/>
        <v>4.1459000020768206</v>
      </c>
      <c r="BU158" s="39">
        <f t="shared" ca="1" si="96"/>
        <v>8.2918000041536413</v>
      </c>
      <c r="BV158" s="39">
        <f t="shared" ca="1" si="96"/>
        <v>16.583600008307283</v>
      </c>
      <c r="BW158" s="39">
        <f t="shared" ca="1" si="96"/>
        <v>0</v>
      </c>
      <c r="BX158" s="39">
        <f t="shared" ca="1" si="96"/>
        <v>0</v>
      </c>
      <c r="BY158" s="39">
        <f t="shared" ca="1" si="97"/>
        <v>0.11240319999999999</v>
      </c>
      <c r="BZ158" s="39">
        <f t="shared" ca="1" si="97"/>
        <v>0.22480639999999999</v>
      </c>
      <c r="CA158" s="39">
        <f t="shared" ca="1" si="97"/>
        <v>0.3372096</v>
      </c>
      <c r="CB158" s="39">
        <f t="shared" ca="1" si="97"/>
        <v>0.56201599999999996</v>
      </c>
      <c r="CC158" s="39">
        <f t="shared" ca="1" si="97"/>
        <v>1.1240319999999999</v>
      </c>
      <c r="CD158" s="39">
        <f t="shared" ca="1" si="97"/>
        <v>2.2480639999999998</v>
      </c>
      <c r="CE158" s="39">
        <f t="shared" ca="1" si="97"/>
        <v>4.4961279999999997</v>
      </c>
      <c r="CF158" s="39">
        <f t="shared" ca="1" si="97"/>
        <v>8.9922559999999994</v>
      </c>
      <c r="CG158" s="39">
        <f t="shared" ca="1" si="97"/>
        <v>0</v>
      </c>
      <c r="CH158" s="39">
        <f t="shared" ca="1" si="97"/>
        <v>0</v>
      </c>
      <c r="CI158" s="39">
        <f t="shared" ca="1" si="98"/>
        <v>3.4132044210000011E-2</v>
      </c>
      <c r="CJ158" s="39">
        <f t="shared" ca="1" si="98"/>
        <v>6.8264088420000021E-2</v>
      </c>
      <c r="CK158" s="39">
        <f t="shared" ca="1" si="98"/>
        <v>0.10239613263000004</v>
      </c>
      <c r="CL158" s="39">
        <f t="shared" ca="1" si="98"/>
        <v>0.17066022105000009</v>
      </c>
      <c r="CM158" s="39">
        <f t="shared" ca="1" si="98"/>
        <v>0.34132044210000018</v>
      </c>
      <c r="CN158" s="39">
        <f t="shared" ca="1" si="98"/>
        <v>0.68264088420000035</v>
      </c>
      <c r="CO158" s="39">
        <f t="shared" ca="1" si="98"/>
        <v>1.3652817684000007</v>
      </c>
      <c r="CP158" s="39">
        <f t="shared" ca="1" si="98"/>
        <v>2.7305635368000014</v>
      </c>
      <c r="CQ158" s="39">
        <f t="shared" ca="1" si="98"/>
        <v>0</v>
      </c>
      <c r="CR158" s="39">
        <f t="shared" ca="1" si="98"/>
        <v>0</v>
      </c>
      <c r="CS158" s="39">
        <f t="shared" ca="1" si="99"/>
        <v>9.8758871999999973E-3</v>
      </c>
      <c r="CT158" s="39">
        <f t="shared" ca="1" si="99"/>
        <v>9.8758871999999973E-3</v>
      </c>
      <c r="CU158" s="39">
        <f t="shared" ca="1" si="99"/>
        <v>1.9751774399999995E-2</v>
      </c>
      <c r="CV158" s="39">
        <f t="shared" ca="1" si="99"/>
        <v>2.9627661599999994E-2</v>
      </c>
      <c r="CW158" s="39">
        <f t="shared" ca="1" si="99"/>
        <v>4.9379435999999992E-2</v>
      </c>
      <c r="CX158" s="39">
        <f t="shared" ca="1" si="99"/>
        <v>9.8758871999999984E-2</v>
      </c>
      <c r="CY158" s="39">
        <f t="shared" ca="1" si="99"/>
        <v>0.19751774399999997</v>
      </c>
      <c r="CZ158" s="39">
        <f t="shared" ca="1" si="99"/>
        <v>0.39503548799999993</v>
      </c>
      <c r="DA158" s="39">
        <f t="shared" ca="1" si="99"/>
        <v>0.79007097599999987</v>
      </c>
      <c r="DB158" s="39">
        <f t="shared" ca="1" si="99"/>
        <v>0</v>
      </c>
    </row>
    <row r="159" spans="19:106" x14ac:dyDescent="0.15">
      <c r="S159" s="39">
        <v>156</v>
      </c>
      <c r="T159" s="40">
        <f>引用信息!W178</f>
        <v>259.38401235004943</v>
      </c>
      <c r="U159" s="40">
        <f>引用信息!X178</f>
        <v>18.451515359950587</v>
      </c>
      <c r="V159" s="40">
        <f>引用信息!Y178</f>
        <v>7.3664000000000005</v>
      </c>
      <c r="W159" s="40">
        <f>引用信息!Z178</f>
        <v>1.9762554900000007</v>
      </c>
      <c r="X159" s="40">
        <f>引用信息!AA178</f>
        <v>0.5718167999999999</v>
      </c>
      <c r="Y159" s="37">
        <f>IF(INT(求节点($J$4:$J$12,$I$4:$I$12,节奏总纲!AD159))&gt;$I$12,$I$12,INT(求节点($J$4:$J$12,$I$4:$I$12,节奏总纲!AD159)))</f>
        <v>7</v>
      </c>
      <c r="Z159" s="37">
        <f>IF(INT(求节点($J$4:$J$12,$I$4:$I$12,节奏总纲!AE159))&gt;$I$12,$I$12,INT(求节点($J$4:$J$12,$I$4:$I$12,节奏总纲!AE159)))</f>
        <v>8</v>
      </c>
      <c r="AA159" s="37">
        <f>IF(INT(求节点($J$4:$J$12,$I$4:$I$12,节奏总纲!AF159))&gt;$I$12,$I$12,INT(求节点($J$4:$J$12,$I$4:$I$12,节奏总纲!AF159)))</f>
        <v>8</v>
      </c>
      <c r="AB159" s="37">
        <f>IF(INT(求节点($J$4:$J$12,$I$4:$I$12,节奏总纲!AG159))&gt;$I$12,$I$12,INT(求节点($J$4:$J$12,$I$4:$I$12,节奏总纲!AG159)))</f>
        <v>8</v>
      </c>
      <c r="AC159" s="37">
        <f>IF(INT(求节点($J$4:$J$12,$I$4:$I$12,节奏总纲!AH159))&gt;$I$12,$I$12,INT(求节点($J$4:$J$12,$I$4:$I$12,节奏总纲!AH159)))</f>
        <v>9</v>
      </c>
      <c r="AD159" s="57">
        <f>('[2]功能-行军令'!F$7+'[2]功能-行军令'!F$14+24*60/'[2]功能-行军令'!$F$18)*'[2]功能-行军令'!$AJ$8/$J$30</f>
        <v>9.2000000000000011</v>
      </c>
      <c r="AE159" s="57">
        <f>('[2]功能-行军令'!G$7+'[2]功能-行军令'!G$14+24*60/'[2]功能-行军令'!$F$18)*'[2]功能-行军令'!$AJ$8/$J$30</f>
        <v>13.4</v>
      </c>
      <c r="AF159" s="57">
        <f>('[2]功能-行军令'!H$7+'[2]功能-行军令'!H$14+24*60/'[2]功能-行军令'!$F$18)*'[2]功能-行军令'!$AJ$8/$J$30</f>
        <v>18.2</v>
      </c>
      <c r="AG159" s="57">
        <f>('[2]功能-行军令'!I$7+'[2]功能-行军令'!I$14+24*60/'[2]功能-行军令'!$F$18)*'[2]功能-行军令'!$AJ$8/$J$30</f>
        <v>20.6</v>
      </c>
      <c r="AH159" s="57">
        <f>('[2]功能-行军令'!J$7+'[2]功能-行军令'!J$14+24*60/'[2]功能-行军令'!$F$18)*'[2]功能-行军令'!$AJ$8/$J$30</f>
        <v>20.6</v>
      </c>
      <c r="AL159" s="39">
        <v>156</v>
      </c>
      <c r="AM159" s="28">
        <f t="shared" ca="1" si="94"/>
        <v>4.3387290851985414</v>
      </c>
      <c r="AN159" s="28">
        <f t="shared" ca="1" si="94"/>
        <v>6.6790312206467011</v>
      </c>
      <c r="AO159" s="28">
        <f t="shared" ca="1" si="94"/>
        <v>11.017760305845242</v>
      </c>
      <c r="AP159" s="28">
        <f t="shared" ca="1" si="94"/>
        <v>21.674013049192698</v>
      </c>
      <c r="AQ159" s="28">
        <f t="shared" ca="1" si="94"/>
        <v>43.338209909985402</v>
      </c>
      <c r="AR159" s="28">
        <f t="shared" ca="1" si="94"/>
        <v>86.676419819970803</v>
      </c>
      <c r="AS159" s="28">
        <f t="shared" ca="1" si="94"/>
        <v>173.35283963994161</v>
      </c>
      <c r="AT159" s="28">
        <f t="shared" ca="1" si="94"/>
        <v>28.527957463822528</v>
      </c>
      <c r="AU159" s="28">
        <f t="shared" ca="1" si="94"/>
        <v>0.78529507199999993</v>
      </c>
      <c r="AV159" s="28">
        <f t="shared" ca="1" si="94"/>
        <v>0</v>
      </c>
      <c r="AW159" s="28"/>
      <c r="AX159" s="28">
        <f t="shared" ca="1" si="83"/>
        <v>376.39025556660357</v>
      </c>
      <c r="AY159" s="28"/>
      <c r="BA159" s="28"/>
      <c r="BB159" s="28"/>
      <c r="BC159" s="28"/>
      <c r="BD159" s="39">
        <v>156</v>
      </c>
      <c r="BE159" s="39">
        <f t="shared" ca="1" si="95"/>
        <v>3.9772215227007588</v>
      </c>
      <c r="BF159" s="39">
        <f t="shared" ca="1" si="95"/>
        <v>5.965832284051138</v>
      </c>
      <c r="BG159" s="39">
        <f t="shared" ca="1" si="95"/>
        <v>9.9430538067518963</v>
      </c>
      <c r="BH159" s="39">
        <f t="shared" ca="1" si="95"/>
        <v>19.886107613503793</v>
      </c>
      <c r="BI159" s="39">
        <f t="shared" ca="1" si="95"/>
        <v>39.772215227007585</v>
      </c>
      <c r="BJ159" s="39">
        <f t="shared" ca="1" si="95"/>
        <v>79.544430454015171</v>
      </c>
      <c r="BK159" s="39">
        <f t="shared" ca="1" si="95"/>
        <v>159.08886090803034</v>
      </c>
      <c r="BL159" s="39">
        <f t="shared" ca="1" si="95"/>
        <v>0</v>
      </c>
      <c r="BM159" s="39">
        <f t="shared" ca="1" si="95"/>
        <v>0</v>
      </c>
      <c r="BN159" s="39">
        <f t="shared" ca="1" si="95"/>
        <v>0</v>
      </c>
      <c r="BO159" s="39">
        <f t="shared" ca="1" si="96"/>
        <v>0.20604192151944822</v>
      </c>
      <c r="BP159" s="39">
        <f t="shared" ca="1" si="96"/>
        <v>0.41208384303889645</v>
      </c>
      <c r="BQ159" s="39">
        <f t="shared" ca="1" si="96"/>
        <v>0.61812576455834467</v>
      </c>
      <c r="BR159" s="39">
        <f t="shared" ca="1" si="96"/>
        <v>1.0302096075972411</v>
      </c>
      <c r="BS159" s="39">
        <f t="shared" ca="1" si="96"/>
        <v>2.0604192151944822</v>
      </c>
      <c r="BT159" s="39">
        <f t="shared" ca="1" si="96"/>
        <v>4.1208384303889645</v>
      </c>
      <c r="BU159" s="39">
        <f t="shared" ca="1" si="96"/>
        <v>8.2416768607779289</v>
      </c>
      <c r="BV159" s="39">
        <f t="shared" ca="1" si="96"/>
        <v>16.483353721555858</v>
      </c>
      <c r="BW159" s="39">
        <f t="shared" ca="1" si="96"/>
        <v>0</v>
      </c>
      <c r="BX159" s="39">
        <f t="shared" ca="1" si="96"/>
        <v>0</v>
      </c>
      <c r="BY159" s="39">
        <f t="shared" ca="1" si="97"/>
        <v>0.11172373333333334</v>
      </c>
      <c r="BZ159" s="39">
        <f t="shared" ca="1" si="97"/>
        <v>0.22344746666666668</v>
      </c>
      <c r="CA159" s="39">
        <f t="shared" ca="1" si="97"/>
        <v>0.3351712</v>
      </c>
      <c r="CB159" s="39">
        <f t="shared" ca="1" si="97"/>
        <v>0.55861866666666671</v>
      </c>
      <c r="CC159" s="39">
        <f t="shared" ca="1" si="97"/>
        <v>1.1172373333333334</v>
      </c>
      <c r="CD159" s="39">
        <f t="shared" ca="1" si="97"/>
        <v>2.2344746666666668</v>
      </c>
      <c r="CE159" s="39">
        <f t="shared" ca="1" si="97"/>
        <v>4.4689493333333337</v>
      </c>
      <c r="CF159" s="39">
        <f t="shared" ca="1" si="97"/>
        <v>8.9378986666666673</v>
      </c>
      <c r="CG159" s="39">
        <f t="shared" ca="1" si="97"/>
        <v>0</v>
      </c>
      <c r="CH159" s="39">
        <f t="shared" ca="1" si="97"/>
        <v>0</v>
      </c>
      <c r="CI159" s="39">
        <f t="shared" ca="1" si="98"/>
        <v>3.3925719245000013E-2</v>
      </c>
      <c r="CJ159" s="39">
        <f t="shared" ca="1" si="98"/>
        <v>6.7851438490000027E-2</v>
      </c>
      <c r="CK159" s="39">
        <f t="shared" ca="1" si="98"/>
        <v>0.10177715773500005</v>
      </c>
      <c r="CL159" s="39">
        <f t="shared" ca="1" si="98"/>
        <v>0.16962859622500007</v>
      </c>
      <c r="CM159" s="39">
        <f t="shared" ca="1" si="98"/>
        <v>0.33925719245000013</v>
      </c>
      <c r="CN159" s="39">
        <f t="shared" ca="1" si="98"/>
        <v>0.67851438490000027</v>
      </c>
      <c r="CO159" s="39">
        <f t="shared" ca="1" si="98"/>
        <v>1.3570287698000005</v>
      </c>
      <c r="CP159" s="39">
        <f t="shared" ca="1" si="98"/>
        <v>2.7140575396000011</v>
      </c>
      <c r="CQ159" s="39">
        <f t="shared" ca="1" si="98"/>
        <v>0</v>
      </c>
      <c r="CR159" s="39">
        <f t="shared" ca="1" si="98"/>
        <v>0</v>
      </c>
      <c r="CS159" s="39">
        <f t="shared" ca="1" si="99"/>
        <v>9.8161884000000001E-3</v>
      </c>
      <c r="CT159" s="39">
        <f t="shared" ca="1" si="99"/>
        <v>9.8161884000000001E-3</v>
      </c>
      <c r="CU159" s="39">
        <f t="shared" ca="1" si="99"/>
        <v>1.96323768E-2</v>
      </c>
      <c r="CV159" s="39">
        <f t="shared" ca="1" si="99"/>
        <v>2.9448565199999999E-2</v>
      </c>
      <c r="CW159" s="39">
        <f t="shared" ca="1" si="99"/>
        <v>4.9080941999999995E-2</v>
      </c>
      <c r="CX159" s="39">
        <f t="shared" ca="1" si="99"/>
        <v>9.8161883999999991E-2</v>
      </c>
      <c r="CY159" s="39">
        <f t="shared" ca="1" si="99"/>
        <v>0.19632376799999998</v>
      </c>
      <c r="CZ159" s="39">
        <f t="shared" ca="1" si="99"/>
        <v>0.39264753599999996</v>
      </c>
      <c r="DA159" s="39">
        <f t="shared" ca="1" si="99"/>
        <v>0.78529507199999993</v>
      </c>
      <c r="DB159" s="39">
        <f t="shared" ca="1" si="99"/>
        <v>0</v>
      </c>
    </row>
    <row r="160" spans="19:106" x14ac:dyDescent="0.15">
      <c r="S160" s="39">
        <v>157</v>
      </c>
      <c r="T160" s="40">
        <f>引用信息!W179</f>
        <v>257.80652487268156</v>
      </c>
      <c r="U160" s="40">
        <f>引用信息!X179</f>
        <v>18.339299367318389</v>
      </c>
      <c r="V160" s="40">
        <f>引用信息!Y179</f>
        <v>7.3215999999999992</v>
      </c>
      <c r="W160" s="40">
        <f>引用信息!Z179</f>
        <v>1.9642365600000002</v>
      </c>
      <c r="X160" s="40">
        <f>引用信息!AA179</f>
        <v>0.56833919999999982</v>
      </c>
      <c r="Y160" s="37">
        <f>IF(INT(求节点($J$4:$J$12,$I$4:$I$12,节奏总纲!AD160))&gt;$I$12,$I$12,INT(求节点($J$4:$J$12,$I$4:$I$12,节奏总纲!AD160)))</f>
        <v>7</v>
      </c>
      <c r="Z160" s="37">
        <f>IF(INT(求节点($J$4:$J$12,$I$4:$I$12,节奏总纲!AE160))&gt;$I$12,$I$12,INT(求节点($J$4:$J$12,$I$4:$I$12,节奏总纲!AE160)))</f>
        <v>8</v>
      </c>
      <c r="AA160" s="37">
        <f>IF(INT(求节点($J$4:$J$12,$I$4:$I$12,节奏总纲!AF160))&gt;$I$12,$I$12,INT(求节点($J$4:$J$12,$I$4:$I$12,节奏总纲!AF160)))</f>
        <v>8</v>
      </c>
      <c r="AB160" s="37">
        <f>IF(INT(求节点($J$4:$J$12,$I$4:$I$12,节奏总纲!AG160))&gt;$I$12,$I$12,INT(求节点($J$4:$J$12,$I$4:$I$12,节奏总纲!AG160)))</f>
        <v>8</v>
      </c>
      <c r="AC160" s="37">
        <f>IF(INT(求节点($J$4:$J$12,$I$4:$I$12,节奏总纲!AH160))&gt;$I$12,$I$12,INT(求节点($J$4:$J$12,$I$4:$I$12,节奏总纲!AH160)))</f>
        <v>9</v>
      </c>
      <c r="AD160" s="57">
        <f>('[2]功能-行军令'!F$7+'[2]功能-行军令'!F$14+24*60/'[2]功能-行军令'!$F$18)*'[2]功能-行军令'!$AJ$8/$J$30</f>
        <v>9.2000000000000011</v>
      </c>
      <c r="AE160" s="57">
        <f>('[2]功能-行军令'!G$7+'[2]功能-行军令'!G$14+24*60/'[2]功能-行军令'!$F$18)*'[2]功能-行军令'!$AJ$8/$J$30</f>
        <v>13.4</v>
      </c>
      <c r="AF160" s="57">
        <f>('[2]功能-行军令'!H$7+'[2]功能-行军令'!H$14+24*60/'[2]功能-行军令'!$F$18)*'[2]功能-行军令'!$AJ$8/$J$30</f>
        <v>18.2</v>
      </c>
      <c r="AG160" s="57">
        <f>('[2]功能-行军令'!I$7+'[2]功能-行军令'!I$14+24*60/'[2]功能-行军令'!$F$18)*'[2]功能-行军令'!$AJ$8/$J$30</f>
        <v>20.6</v>
      </c>
      <c r="AH160" s="57">
        <f>('[2]功能-行军令'!J$7+'[2]功能-行军令'!J$14+24*60/'[2]功能-行军令'!$F$18)*'[2]功能-行军令'!$AJ$8/$J$30</f>
        <v>20.6</v>
      </c>
      <c r="AL160" s="39">
        <v>157</v>
      </c>
      <c r="AM160" s="28">
        <f t="shared" ca="1" si="94"/>
        <v>4.3123423748628396</v>
      </c>
      <c r="AN160" s="28">
        <f t="shared" ca="1" si="94"/>
        <v>6.63841156943512</v>
      </c>
      <c r="AO160" s="28">
        <f t="shared" ca="1" si="94"/>
        <v>10.95075394429796</v>
      </c>
      <c r="AP160" s="28">
        <f t="shared" ca="1" si="94"/>
        <v>21.542198895114197</v>
      </c>
      <c r="AQ160" s="28">
        <f t="shared" ca="1" si="94"/>
        <v>43.074641300628393</v>
      </c>
      <c r="AR160" s="28">
        <f t="shared" ca="1" si="94"/>
        <v>86.149282601256786</v>
      </c>
      <c r="AS160" s="28">
        <f t="shared" ca="1" si="94"/>
        <v>172.29856520251357</v>
      </c>
      <c r="AT160" s="28">
        <f t="shared" ca="1" si="94"/>
        <v>28.354459894537761</v>
      </c>
      <c r="AU160" s="28">
        <f t="shared" ca="1" si="94"/>
        <v>0.78051916799999976</v>
      </c>
      <c r="AV160" s="28">
        <f t="shared" ca="1" si="94"/>
        <v>0</v>
      </c>
      <c r="AW160" s="28"/>
      <c r="AX160" s="28">
        <f t="shared" ca="1" si="83"/>
        <v>374.10117495064657</v>
      </c>
      <c r="AY160" s="28"/>
      <c r="BA160" s="28"/>
      <c r="BB160" s="28"/>
      <c r="BC160" s="28"/>
      <c r="BD160" s="39">
        <v>157</v>
      </c>
      <c r="BE160" s="39">
        <f t="shared" ca="1" si="95"/>
        <v>3.9530333813811178</v>
      </c>
      <c r="BF160" s="39">
        <f t="shared" ca="1" si="95"/>
        <v>5.9295500720716765</v>
      </c>
      <c r="BG160" s="39">
        <f t="shared" ca="1" si="95"/>
        <v>9.8825834534527939</v>
      </c>
      <c r="BH160" s="39">
        <f t="shared" ca="1" si="95"/>
        <v>19.765166906905588</v>
      </c>
      <c r="BI160" s="39">
        <f t="shared" ca="1" si="95"/>
        <v>39.530333813811176</v>
      </c>
      <c r="BJ160" s="39">
        <f t="shared" ca="1" si="95"/>
        <v>79.060667627622351</v>
      </c>
      <c r="BK160" s="39">
        <f t="shared" ca="1" si="95"/>
        <v>158.1213352552447</v>
      </c>
      <c r="BL160" s="39">
        <f t="shared" ca="1" si="95"/>
        <v>0</v>
      </c>
      <c r="BM160" s="39">
        <f t="shared" ca="1" si="95"/>
        <v>0</v>
      </c>
      <c r="BN160" s="39">
        <f t="shared" ca="1" si="95"/>
        <v>0</v>
      </c>
      <c r="BO160" s="39">
        <f t="shared" ca="1" si="96"/>
        <v>0.20478884293505537</v>
      </c>
      <c r="BP160" s="39">
        <f t="shared" ca="1" si="96"/>
        <v>0.40957768587011073</v>
      </c>
      <c r="BQ160" s="39">
        <f t="shared" ca="1" si="96"/>
        <v>0.61436652880516596</v>
      </c>
      <c r="BR160" s="39">
        <f t="shared" ca="1" si="96"/>
        <v>1.0239442146752769</v>
      </c>
      <c r="BS160" s="39">
        <f t="shared" ca="1" si="96"/>
        <v>2.0478884293505537</v>
      </c>
      <c r="BT160" s="39">
        <f t="shared" ca="1" si="96"/>
        <v>4.0957768587011074</v>
      </c>
      <c r="BU160" s="39">
        <f t="shared" ca="1" si="96"/>
        <v>8.1915537174022148</v>
      </c>
      <c r="BV160" s="39">
        <f t="shared" ca="1" si="96"/>
        <v>16.38310743480443</v>
      </c>
      <c r="BW160" s="39">
        <f t="shared" ca="1" si="96"/>
        <v>0</v>
      </c>
      <c r="BX160" s="39">
        <f t="shared" ca="1" si="96"/>
        <v>0</v>
      </c>
      <c r="BY160" s="39">
        <f t="shared" ca="1" si="97"/>
        <v>0.11104426666666666</v>
      </c>
      <c r="BZ160" s="39">
        <f t="shared" ca="1" si="97"/>
        <v>0.22208853333333331</v>
      </c>
      <c r="CA160" s="39">
        <f t="shared" ca="1" si="97"/>
        <v>0.33313279999999995</v>
      </c>
      <c r="CB160" s="39">
        <f t="shared" ca="1" si="97"/>
        <v>0.55522133333333323</v>
      </c>
      <c r="CC160" s="39">
        <f t="shared" ca="1" si="97"/>
        <v>1.1104426666666665</v>
      </c>
      <c r="CD160" s="39">
        <f t="shared" ca="1" si="97"/>
        <v>2.2208853333333329</v>
      </c>
      <c r="CE160" s="39">
        <f t="shared" ca="1" si="97"/>
        <v>4.4417706666666659</v>
      </c>
      <c r="CF160" s="39">
        <f t="shared" ca="1" si="97"/>
        <v>8.8835413333333317</v>
      </c>
      <c r="CG160" s="39">
        <f t="shared" ca="1" si="97"/>
        <v>0</v>
      </c>
      <c r="CH160" s="39">
        <f t="shared" ca="1" si="97"/>
        <v>0</v>
      </c>
      <c r="CI160" s="39">
        <f t="shared" ca="1" si="98"/>
        <v>3.3719394280000009E-2</v>
      </c>
      <c r="CJ160" s="39">
        <f t="shared" ca="1" si="98"/>
        <v>6.7438788560000018E-2</v>
      </c>
      <c r="CK160" s="39">
        <f t="shared" ca="1" si="98"/>
        <v>0.10115818284000001</v>
      </c>
      <c r="CL160" s="39">
        <f t="shared" ca="1" si="98"/>
        <v>0.16859697140000005</v>
      </c>
      <c r="CM160" s="39">
        <f t="shared" ca="1" si="98"/>
        <v>0.33719394280000009</v>
      </c>
      <c r="CN160" s="39">
        <f t="shared" ca="1" si="98"/>
        <v>0.67438788560000018</v>
      </c>
      <c r="CO160" s="39">
        <f t="shared" ca="1" si="98"/>
        <v>1.3487757712000004</v>
      </c>
      <c r="CP160" s="39">
        <f t="shared" ca="1" si="98"/>
        <v>2.6975515424000007</v>
      </c>
      <c r="CQ160" s="39">
        <f t="shared" ca="1" si="98"/>
        <v>0</v>
      </c>
      <c r="CR160" s="39">
        <f t="shared" ca="1" si="98"/>
        <v>0</v>
      </c>
      <c r="CS160" s="39">
        <f t="shared" ca="1" si="99"/>
        <v>9.7564895999999977E-3</v>
      </c>
      <c r="CT160" s="39">
        <f t="shared" ca="1" si="99"/>
        <v>9.7564895999999977E-3</v>
      </c>
      <c r="CU160" s="39">
        <f t="shared" ca="1" si="99"/>
        <v>1.9512979199999995E-2</v>
      </c>
      <c r="CV160" s="39">
        <f t="shared" ca="1" si="99"/>
        <v>2.926946879999999E-2</v>
      </c>
      <c r="CW160" s="39">
        <f t="shared" ca="1" si="99"/>
        <v>4.8782447999999985E-2</v>
      </c>
      <c r="CX160" s="39">
        <f t="shared" ca="1" si="99"/>
        <v>9.756489599999997E-2</v>
      </c>
      <c r="CY160" s="39">
        <f t="shared" ca="1" si="99"/>
        <v>0.19512979199999994</v>
      </c>
      <c r="CZ160" s="39">
        <f t="shared" ca="1" si="99"/>
        <v>0.39025958399999988</v>
      </c>
      <c r="DA160" s="39">
        <f t="shared" ca="1" si="99"/>
        <v>0.78051916799999976</v>
      </c>
      <c r="DB160" s="39">
        <f t="shared" ca="1" si="99"/>
        <v>0</v>
      </c>
    </row>
    <row r="161" spans="19:106" x14ac:dyDescent="0.15">
      <c r="S161" s="39">
        <v>158</v>
      </c>
      <c r="T161" s="40">
        <f>引用信息!W180</f>
        <v>256.22903739531381</v>
      </c>
      <c r="U161" s="40">
        <f>引用信息!X180</f>
        <v>18.227083374686199</v>
      </c>
      <c r="V161" s="40">
        <f>引用信息!Y180</f>
        <v>7.2768000000000006</v>
      </c>
      <c r="W161" s="40">
        <f>引用信息!Z180</f>
        <v>1.9522176300000005</v>
      </c>
      <c r="X161" s="40">
        <f>引用信息!AA180</f>
        <v>0.56486159999999996</v>
      </c>
      <c r="Y161" s="37">
        <f>IF(INT(求节点($J$4:$J$12,$I$4:$I$12,节奏总纲!AD161))&gt;$I$12,$I$12,INT(求节点($J$4:$J$12,$I$4:$I$12,节奏总纲!AD161)))</f>
        <v>7</v>
      </c>
      <c r="Z161" s="37">
        <f>IF(INT(求节点($J$4:$J$12,$I$4:$I$12,节奏总纲!AE161))&gt;$I$12,$I$12,INT(求节点($J$4:$J$12,$I$4:$I$12,节奏总纲!AE161)))</f>
        <v>8</v>
      </c>
      <c r="AA161" s="37">
        <f>IF(INT(求节点($J$4:$J$12,$I$4:$I$12,节奏总纲!AF161))&gt;$I$12,$I$12,INT(求节点($J$4:$J$12,$I$4:$I$12,节奏总纲!AF161)))</f>
        <v>8</v>
      </c>
      <c r="AB161" s="37">
        <f>IF(INT(求节点($J$4:$J$12,$I$4:$I$12,节奏总纲!AG161))&gt;$I$12,$I$12,INT(求节点($J$4:$J$12,$I$4:$I$12,节奏总纲!AG161)))</f>
        <v>8</v>
      </c>
      <c r="AC161" s="37">
        <f>IF(INT(求节点($J$4:$J$12,$I$4:$I$12,节奏总纲!AH161))&gt;$I$12,$I$12,INT(求节点($J$4:$J$12,$I$4:$I$12,节奏总纲!AH161)))</f>
        <v>9</v>
      </c>
      <c r="AD161" s="57">
        <f>('[2]功能-行军令'!F$7+'[2]功能-行军令'!F$14+24*60/'[2]功能-行军令'!$F$18)*'[2]功能-行军令'!$AJ$8/$J$30</f>
        <v>9.2000000000000011</v>
      </c>
      <c r="AE161" s="57">
        <f>('[2]功能-行军令'!G$7+'[2]功能-行军令'!G$14+24*60/'[2]功能-行军令'!$F$18)*'[2]功能-行军令'!$AJ$8/$J$30</f>
        <v>13.4</v>
      </c>
      <c r="AF161" s="57">
        <f>('[2]功能-行军令'!H$7+'[2]功能-行军令'!H$14+24*60/'[2]功能-行军令'!$F$18)*'[2]功能-行军令'!$AJ$8/$J$30</f>
        <v>18.2</v>
      </c>
      <c r="AG161" s="57">
        <f>('[2]功能-行军令'!I$7+'[2]功能-行军令'!I$14+24*60/'[2]功能-行军令'!$F$18)*'[2]功能-行军令'!$AJ$8/$J$30</f>
        <v>20.6</v>
      </c>
      <c r="AH161" s="57">
        <f>('[2]功能-行军令'!J$7+'[2]功能-行军令'!J$14+24*60/'[2]功能-行军令'!$F$18)*'[2]功能-行军令'!$AJ$8/$J$30</f>
        <v>20.6</v>
      </c>
      <c r="AL161" s="39">
        <v>158</v>
      </c>
      <c r="AM161" s="28">
        <f t="shared" ca="1" si="94"/>
        <v>4.2859556645271413</v>
      </c>
      <c r="AN161" s="28">
        <f t="shared" ca="1" si="94"/>
        <v>6.5977919182235443</v>
      </c>
      <c r="AO161" s="28">
        <f t="shared" ca="1" si="94"/>
        <v>10.883747582750683</v>
      </c>
      <c r="AP161" s="28">
        <f t="shared" ca="1" si="94"/>
        <v>21.410384741035706</v>
      </c>
      <c r="AQ161" s="28">
        <f t="shared" ca="1" si="94"/>
        <v>42.811072691271413</v>
      </c>
      <c r="AR161" s="28">
        <f t="shared" ca="1" si="94"/>
        <v>85.622145382542826</v>
      </c>
      <c r="AS161" s="28">
        <f t="shared" ca="1" si="94"/>
        <v>171.24429076508565</v>
      </c>
      <c r="AT161" s="28">
        <f t="shared" ca="1" si="94"/>
        <v>28.180962325253006</v>
      </c>
      <c r="AU161" s="28">
        <f t="shared" ca="1" si="94"/>
        <v>0.77574326400000004</v>
      </c>
      <c r="AV161" s="28">
        <f t="shared" ca="1" si="94"/>
        <v>0</v>
      </c>
      <c r="AW161" s="28"/>
      <c r="AX161" s="28">
        <f t="shared" ca="1" si="83"/>
        <v>371.81209433468996</v>
      </c>
      <c r="AY161" s="28"/>
      <c r="BA161" s="28"/>
      <c r="BB161" s="28"/>
      <c r="BC161" s="28"/>
      <c r="BD161" s="39">
        <v>158</v>
      </c>
      <c r="BE161" s="39">
        <f t="shared" ca="1" si="95"/>
        <v>3.9288452400614791</v>
      </c>
      <c r="BF161" s="39">
        <f t="shared" ca="1" si="95"/>
        <v>5.8932678600922186</v>
      </c>
      <c r="BG161" s="39">
        <f t="shared" ca="1" si="95"/>
        <v>9.8221131001536968</v>
      </c>
      <c r="BH161" s="39">
        <f t="shared" ca="1" si="95"/>
        <v>19.644226200307394</v>
      </c>
      <c r="BI161" s="39">
        <f t="shared" ca="1" si="95"/>
        <v>39.288452400614787</v>
      </c>
      <c r="BJ161" s="39">
        <f t="shared" ca="1" si="95"/>
        <v>78.576904801229574</v>
      </c>
      <c r="BK161" s="39">
        <f t="shared" ca="1" si="95"/>
        <v>157.15380960245915</v>
      </c>
      <c r="BL161" s="39">
        <f t="shared" ca="1" si="95"/>
        <v>0</v>
      </c>
      <c r="BM161" s="39">
        <f t="shared" ca="1" si="95"/>
        <v>0</v>
      </c>
      <c r="BN161" s="39">
        <f t="shared" ca="1" si="95"/>
        <v>0</v>
      </c>
      <c r="BO161" s="39">
        <f t="shared" ca="1" si="96"/>
        <v>0.20353576435066256</v>
      </c>
      <c r="BP161" s="39">
        <f t="shared" ca="1" si="96"/>
        <v>0.40707152870132512</v>
      </c>
      <c r="BQ161" s="39">
        <f t="shared" ca="1" si="96"/>
        <v>0.61060729305198758</v>
      </c>
      <c r="BR161" s="39">
        <f t="shared" ca="1" si="96"/>
        <v>1.0176788217533128</v>
      </c>
      <c r="BS161" s="39">
        <f t="shared" ca="1" si="96"/>
        <v>2.0353576435066256</v>
      </c>
      <c r="BT161" s="39">
        <f t="shared" ca="1" si="96"/>
        <v>4.0707152870132512</v>
      </c>
      <c r="BU161" s="39">
        <f t="shared" ca="1" si="96"/>
        <v>8.1414305740265025</v>
      </c>
      <c r="BV161" s="39">
        <f t="shared" ca="1" si="96"/>
        <v>16.282861148053005</v>
      </c>
      <c r="BW161" s="39">
        <f t="shared" ca="1" si="96"/>
        <v>0</v>
      </c>
      <c r="BX161" s="39">
        <f t="shared" ca="1" si="96"/>
        <v>0</v>
      </c>
      <c r="BY161" s="39">
        <f t="shared" ca="1" si="97"/>
        <v>0.11036480000000003</v>
      </c>
      <c r="BZ161" s="39">
        <f t="shared" ca="1" si="97"/>
        <v>0.22072960000000005</v>
      </c>
      <c r="CA161" s="39">
        <f t="shared" ca="1" si="97"/>
        <v>0.33109439999999996</v>
      </c>
      <c r="CB161" s="39">
        <f t="shared" ca="1" si="97"/>
        <v>0.55182400000000009</v>
      </c>
      <c r="CC161" s="39">
        <f t="shared" ca="1" si="97"/>
        <v>1.1036480000000002</v>
      </c>
      <c r="CD161" s="39">
        <f t="shared" ca="1" si="97"/>
        <v>2.2072960000000004</v>
      </c>
      <c r="CE161" s="39">
        <f t="shared" ca="1" si="97"/>
        <v>4.4145920000000007</v>
      </c>
      <c r="CF161" s="39">
        <f t="shared" ca="1" si="97"/>
        <v>8.8291840000000015</v>
      </c>
      <c r="CG161" s="39">
        <f t="shared" ca="1" si="97"/>
        <v>0</v>
      </c>
      <c r="CH161" s="39">
        <f t="shared" ca="1" si="97"/>
        <v>0</v>
      </c>
      <c r="CI161" s="39">
        <f t="shared" ca="1" si="98"/>
        <v>3.3513069315000012E-2</v>
      </c>
      <c r="CJ161" s="39">
        <f t="shared" ca="1" si="98"/>
        <v>6.7026138630000023E-2</v>
      </c>
      <c r="CK161" s="39">
        <f t="shared" ca="1" si="98"/>
        <v>0.10053920794500003</v>
      </c>
      <c r="CL161" s="39">
        <f t="shared" ca="1" si="98"/>
        <v>0.16756534657500008</v>
      </c>
      <c r="CM161" s="39">
        <f t="shared" ca="1" si="98"/>
        <v>0.33513069315000016</v>
      </c>
      <c r="CN161" s="39">
        <f t="shared" ca="1" si="98"/>
        <v>0.67026138630000032</v>
      </c>
      <c r="CO161" s="39">
        <f t="shared" ca="1" si="98"/>
        <v>1.3405227726000006</v>
      </c>
      <c r="CP161" s="39">
        <f t="shared" ca="1" si="98"/>
        <v>2.6810455452000013</v>
      </c>
      <c r="CQ161" s="39">
        <f t="shared" ca="1" si="98"/>
        <v>0</v>
      </c>
      <c r="CR161" s="39">
        <f t="shared" ca="1" si="98"/>
        <v>0</v>
      </c>
      <c r="CS161" s="39">
        <f t="shared" ca="1" si="99"/>
        <v>9.6967907999999988E-3</v>
      </c>
      <c r="CT161" s="39">
        <f t="shared" ca="1" si="99"/>
        <v>9.6967907999999988E-3</v>
      </c>
      <c r="CU161" s="39">
        <f t="shared" ca="1" si="99"/>
        <v>1.9393581599999998E-2</v>
      </c>
      <c r="CV161" s="39">
        <f t="shared" ca="1" si="99"/>
        <v>2.9090372399999998E-2</v>
      </c>
      <c r="CW161" s="39">
        <f t="shared" ca="1" si="99"/>
        <v>4.8483954000000003E-2</v>
      </c>
      <c r="CX161" s="39">
        <f t="shared" ca="1" si="99"/>
        <v>9.6967908000000005E-2</v>
      </c>
      <c r="CY161" s="39">
        <f t="shared" ca="1" si="99"/>
        <v>0.19393581600000001</v>
      </c>
      <c r="CZ161" s="39">
        <f t="shared" ca="1" si="99"/>
        <v>0.38787163200000002</v>
      </c>
      <c r="DA161" s="39">
        <f t="shared" ca="1" si="99"/>
        <v>0.77574326400000004</v>
      </c>
      <c r="DB161" s="39">
        <f t="shared" ca="1" si="99"/>
        <v>0</v>
      </c>
    </row>
    <row r="162" spans="19:106" x14ac:dyDescent="0.15">
      <c r="S162" s="39">
        <v>159</v>
      </c>
      <c r="T162" s="40">
        <f>引用信息!W181</f>
        <v>254.651549917946</v>
      </c>
      <c r="U162" s="40">
        <f>引用信息!X181</f>
        <v>18.114867382054008</v>
      </c>
      <c r="V162" s="40">
        <f>引用信息!Y181</f>
        <v>7.2320000000000002</v>
      </c>
      <c r="W162" s="40">
        <f>引用信息!Z181</f>
        <v>1.9401987000000005</v>
      </c>
      <c r="X162" s="40">
        <f>引用信息!AA181</f>
        <v>0.56138399999999988</v>
      </c>
      <c r="Y162" s="37">
        <f>IF(INT(求节点($J$4:$J$12,$I$4:$I$12,节奏总纲!AD162))&gt;$I$12,$I$12,INT(求节点($J$4:$J$12,$I$4:$I$12,节奏总纲!AD162)))</f>
        <v>7</v>
      </c>
      <c r="Z162" s="37">
        <f>IF(INT(求节点($J$4:$J$12,$I$4:$I$12,节奏总纲!AE162))&gt;$I$12,$I$12,INT(求节点($J$4:$J$12,$I$4:$I$12,节奏总纲!AE162)))</f>
        <v>8</v>
      </c>
      <c r="AA162" s="37">
        <f>IF(INT(求节点($J$4:$J$12,$I$4:$I$12,节奏总纲!AF162))&gt;$I$12,$I$12,INT(求节点($J$4:$J$12,$I$4:$I$12,节奏总纲!AF162)))</f>
        <v>8</v>
      </c>
      <c r="AB162" s="37">
        <f>IF(INT(求节点($J$4:$J$12,$I$4:$I$12,节奏总纲!AG162))&gt;$I$12,$I$12,INT(求节点($J$4:$J$12,$I$4:$I$12,节奏总纲!AG162)))</f>
        <v>8</v>
      </c>
      <c r="AC162" s="37">
        <f>IF(INT(求节点($J$4:$J$12,$I$4:$I$12,节奏总纲!AH162))&gt;$I$12,$I$12,INT(求节点($J$4:$J$12,$I$4:$I$12,节奏总纲!AH162)))</f>
        <v>9</v>
      </c>
      <c r="AD162" s="57">
        <f>('[2]功能-行军令'!F$7+'[2]功能-行军令'!F$14+24*60/'[2]功能-行军令'!$F$18)*'[2]功能-行军令'!$AJ$8/$J$30</f>
        <v>9.2000000000000011</v>
      </c>
      <c r="AE162" s="57">
        <f>('[2]功能-行军令'!G$7+'[2]功能-行军令'!G$14+24*60/'[2]功能-行军令'!$F$18)*'[2]功能-行军令'!$AJ$8/$J$30</f>
        <v>13.4</v>
      </c>
      <c r="AF162" s="57">
        <f>('[2]功能-行军令'!H$7+'[2]功能-行军令'!H$14+24*60/'[2]功能-行军令'!$F$18)*'[2]功能-行军令'!$AJ$8/$J$30</f>
        <v>18.2</v>
      </c>
      <c r="AG162" s="57">
        <f>('[2]功能-行军令'!I$7+'[2]功能-行军令'!I$14+24*60/'[2]功能-行军令'!$F$18)*'[2]功能-行军令'!$AJ$8/$J$30</f>
        <v>20.6</v>
      </c>
      <c r="AH162" s="57">
        <f>('[2]功能-行军令'!J$7+'[2]功能-行军令'!J$14+24*60/'[2]功能-行军令'!$F$18)*'[2]功能-行军令'!$AJ$8/$J$30</f>
        <v>20.6</v>
      </c>
      <c r="AL162" s="39">
        <v>159</v>
      </c>
      <c r="AM162" s="28">
        <f t="shared" ca="1" si="94"/>
        <v>4.2595689541914412</v>
      </c>
      <c r="AN162" s="28">
        <f t="shared" ca="1" si="94"/>
        <v>6.5571722670119641</v>
      </c>
      <c r="AO162" s="28">
        <f t="shared" ca="1" si="94"/>
        <v>10.816741221203408</v>
      </c>
      <c r="AP162" s="28">
        <f t="shared" ca="1" si="94"/>
        <v>21.278570586957215</v>
      </c>
      <c r="AQ162" s="28">
        <f t="shared" ca="1" si="94"/>
        <v>42.547504081914433</v>
      </c>
      <c r="AR162" s="28">
        <f t="shared" ca="1" si="94"/>
        <v>85.095008163828865</v>
      </c>
      <c r="AS162" s="28">
        <f t="shared" ca="1" si="94"/>
        <v>170.19001632765773</v>
      </c>
      <c r="AT162" s="28">
        <f t="shared" ca="1" si="94"/>
        <v>28.00746475596825</v>
      </c>
      <c r="AU162" s="28">
        <f t="shared" ca="1" si="94"/>
        <v>0.77096735999999988</v>
      </c>
      <c r="AV162" s="28">
        <f t="shared" ca="1" si="94"/>
        <v>0</v>
      </c>
      <c r="AW162" s="28"/>
      <c r="AX162" s="28">
        <f t="shared" ca="1" si="83"/>
        <v>369.5230137187333</v>
      </c>
      <c r="AY162" s="28"/>
      <c r="BA162" s="28"/>
      <c r="BB162" s="28"/>
      <c r="BC162" s="28"/>
      <c r="BD162" s="39">
        <v>159</v>
      </c>
      <c r="BE162" s="39">
        <f t="shared" ca="1" si="95"/>
        <v>3.9046570987418385</v>
      </c>
      <c r="BF162" s="39">
        <f t="shared" ca="1" si="95"/>
        <v>5.856985648112758</v>
      </c>
      <c r="BG162" s="39">
        <f t="shared" ca="1" si="95"/>
        <v>9.7616427468545997</v>
      </c>
      <c r="BH162" s="39">
        <f t="shared" ca="1" si="95"/>
        <v>19.523285493709199</v>
      </c>
      <c r="BI162" s="39">
        <f t="shared" ca="1" si="95"/>
        <v>39.046570987418399</v>
      </c>
      <c r="BJ162" s="39">
        <f t="shared" ca="1" si="95"/>
        <v>78.093141974836797</v>
      </c>
      <c r="BK162" s="39">
        <f t="shared" ca="1" si="95"/>
        <v>156.18628394967359</v>
      </c>
      <c r="BL162" s="39">
        <f t="shared" ca="1" si="95"/>
        <v>0</v>
      </c>
      <c r="BM162" s="39">
        <f t="shared" ca="1" si="95"/>
        <v>0</v>
      </c>
      <c r="BN162" s="39">
        <f t="shared" ca="1" si="95"/>
        <v>0</v>
      </c>
      <c r="BO162" s="39">
        <f t="shared" ca="1" si="96"/>
        <v>0.20228268576626976</v>
      </c>
      <c r="BP162" s="39">
        <f t="shared" ca="1" si="96"/>
        <v>0.40456537153253952</v>
      </c>
      <c r="BQ162" s="39">
        <f t="shared" ca="1" si="96"/>
        <v>0.60684805729880931</v>
      </c>
      <c r="BR162" s="39">
        <f t="shared" ca="1" si="96"/>
        <v>1.011413428831349</v>
      </c>
      <c r="BS162" s="39">
        <f t="shared" ca="1" si="96"/>
        <v>2.022826857662698</v>
      </c>
      <c r="BT162" s="39">
        <f t="shared" ca="1" si="96"/>
        <v>4.045653715325396</v>
      </c>
      <c r="BU162" s="39">
        <f t="shared" ca="1" si="96"/>
        <v>8.0913074306507919</v>
      </c>
      <c r="BV162" s="39">
        <f t="shared" ca="1" si="96"/>
        <v>16.182614861301584</v>
      </c>
      <c r="BW162" s="39">
        <f t="shared" ca="1" si="96"/>
        <v>0</v>
      </c>
      <c r="BX162" s="39">
        <f t="shared" ca="1" si="96"/>
        <v>0</v>
      </c>
      <c r="BY162" s="39">
        <f t="shared" ca="1" si="97"/>
        <v>0.10968533333333334</v>
      </c>
      <c r="BZ162" s="39">
        <f t="shared" ca="1" si="97"/>
        <v>0.21937066666666669</v>
      </c>
      <c r="CA162" s="39">
        <f t="shared" ca="1" si="97"/>
        <v>0.32905599999999996</v>
      </c>
      <c r="CB162" s="39">
        <f t="shared" ca="1" si="97"/>
        <v>0.54842666666666673</v>
      </c>
      <c r="CC162" s="39">
        <f t="shared" ca="1" si="97"/>
        <v>1.0968533333333335</v>
      </c>
      <c r="CD162" s="39">
        <f t="shared" ca="1" si="97"/>
        <v>2.1937066666666669</v>
      </c>
      <c r="CE162" s="39">
        <f t="shared" ca="1" si="97"/>
        <v>4.3874133333333338</v>
      </c>
      <c r="CF162" s="39">
        <f t="shared" ca="1" si="97"/>
        <v>8.7748266666666677</v>
      </c>
      <c r="CG162" s="39">
        <f t="shared" ca="1" si="97"/>
        <v>0</v>
      </c>
      <c r="CH162" s="39">
        <f t="shared" ca="1" si="97"/>
        <v>0</v>
      </c>
      <c r="CI162" s="39">
        <f t="shared" ca="1" si="98"/>
        <v>3.3306744350000014E-2</v>
      </c>
      <c r="CJ162" s="39">
        <f t="shared" ca="1" si="98"/>
        <v>6.6613488700000029E-2</v>
      </c>
      <c r="CK162" s="39">
        <f t="shared" ca="1" si="98"/>
        <v>9.9920233050000029E-2</v>
      </c>
      <c r="CL162" s="39">
        <f t="shared" ca="1" si="98"/>
        <v>0.16653372175000006</v>
      </c>
      <c r="CM162" s="39">
        <f t="shared" ca="1" si="98"/>
        <v>0.33306744350000012</v>
      </c>
      <c r="CN162" s="39">
        <f t="shared" ca="1" si="98"/>
        <v>0.66613488700000023</v>
      </c>
      <c r="CO162" s="39">
        <f t="shared" ca="1" si="98"/>
        <v>1.3322697740000005</v>
      </c>
      <c r="CP162" s="39">
        <f t="shared" ca="1" si="98"/>
        <v>2.6645395480000009</v>
      </c>
      <c r="CQ162" s="39">
        <f t="shared" ca="1" si="98"/>
        <v>0</v>
      </c>
      <c r="CR162" s="39">
        <f t="shared" ca="1" si="98"/>
        <v>0</v>
      </c>
      <c r="CS162" s="39">
        <f t="shared" ca="1" si="99"/>
        <v>9.6370919999999999E-3</v>
      </c>
      <c r="CT162" s="39">
        <f t="shared" ca="1" si="99"/>
        <v>9.6370919999999999E-3</v>
      </c>
      <c r="CU162" s="39">
        <f t="shared" ca="1" si="99"/>
        <v>1.9274184E-2</v>
      </c>
      <c r="CV162" s="39">
        <f t="shared" ca="1" si="99"/>
        <v>2.8911275999999996E-2</v>
      </c>
      <c r="CW162" s="39">
        <f t="shared" ca="1" si="99"/>
        <v>4.8185459999999992E-2</v>
      </c>
      <c r="CX162" s="39">
        <f t="shared" ca="1" si="99"/>
        <v>9.6370919999999985E-2</v>
      </c>
      <c r="CY162" s="39">
        <f t="shared" ca="1" si="99"/>
        <v>0.19274183999999997</v>
      </c>
      <c r="CZ162" s="39">
        <f t="shared" ca="1" si="99"/>
        <v>0.38548367999999994</v>
      </c>
      <c r="DA162" s="39">
        <f t="shared" ca="1" si="99"/>
        <v>0.77096735999999988</v>
      </c>
      <c r="DB162" s="39">
        <f t="shared" ca="1" si="99"/>
        <v>0</v>
      </c>
    </row>
    <row r="163" spans="19:106" x14ac:dyDescent="0.15">
      <c r="S163" s="39">
        <v>160</v>
      </c>
      <c r="T163" s="40">
        <f>引用信息!W182</f>
        <v>253.07406244057819</v>
      </c>
      <c r="U163" s="40">
        <f>引用信息!X182</f>
        <v>18.002651389421814</v>
      </c>
      <c r="V163" s="40">
        <f>引用信息!Y182</f>
        <v>7.1872000000000007</v>
      </c>
      <c r="W163" s="40">
        <f>引用信息!Z182</f>
        <v>1.9281797700000005</v>
      </c>
      <c r="X163" s="40">
        <f>引用信息!AA182</f>
        <v>0.55790639999999991</v>
      </c>
      <c r="Y163" s="37">
        <f>IF(INT(求节点($J$4:$J$12,$I$4:$I$12,节奏总纲!AD163))&gt;$I$12,$I$12,INT(求节点($J$4:$J$12,$I$4:$I$12,节奏总纲!AD163)))</f>
        <v>7</v>
      </c>
      <c r="Z163" s="37">
        <f>IF(INT(求节点($J$4:$J$12,$I$4:$I$12,节奏总纲!AE163))&gt;$I$12,$I$12,INT(求节点($J$4:$J$12,$I$4:$I$12,节奏总纲!AE163)))</f>
        <v>8</v>
      </c>
      <c r="AA163" s="37">
        <f>IF(INT(求节点($J$4:$J$12,$I$4:$I$12,节奏总纲!AF163))&gt;$I$12,$I$12,INT(求节点($J$4:$J$12,$I$4:$I$12,节奏总纲!AF163)))</f>
        <v>8</v>
      </c>
      <c r="AB163" s="37">
        <f>IF(INT(求节点($J$4:$J$12,$I$4:$I$12,节奏总纲!AG163))&gt;$I$12,$I$12,INT(求节点($J$4:$J$12,$I$4:$I$12,节奏总纲!AG163)))</f>
        <v>8</v>
      </c>
      <c r="AC163" s="37">
        <f>IF(INT(求节点($J$4:$J$12,$I$4:$I$12,节奏总纲!AH163))&gt;$I$12,$I$12,INT(求节点($J$4:$J$12,$I$4:$I$12,节奏总纲!AH163)))</f>
        <v>9</v>
      </c>
      <c r="AD163" s="57">
        <f>('[2]功能-行军令'!F$7+'[2]功能-行军令'!F$14+24*60/'[2]功能-行军令'!$F$18)*'[2]功能-行军令'!$AJ$8/$J$30</f>
        <v>9.2000000000000011</v>
      </c>
      <c r="AE163" s="57">
        <f>('[2]功能-行军令'!G$7+'[2]功能-行军令'!G$14+24*60/'[2]功能-行军令'!$F$18)*'[2]功能-行军令'!$AJ$8/$J$30</f>
        <v>13.4</v>
      </c>
      <c r="AF163" s="57">
        <f>('[2]功能-行军令'!H$7+'[2]功能-行军令'!H$14+24*60/'[2]功能-行军令'!$F$18)*'[2]功能-行军令'!$AJ$8/$J$30</f>
        <v>18.2</v>
      </c>
      <c r="AG163" s="57">
        <f>('[2]功能-行军令'!I$7+'[2]功能-行军令'!I$14+24*60/'[2]功能-行军令'!$F$18)*'[2]功能-行军令'!$AJ$8/$J$30</f>
        <v>20.6</v>
      </c>
      <c r="AH163" s="57">
        <f>('[2]功能-行军令'!J$7+'[2]功能-行军令'!J$14+24*60/'[2]功能-行军令'!$F$18)*'[2]功能-行军令'!$AJ$8/$J$30</f>
        <v>20.6</v>
      </c>
      <c r="AL163" s="39">
        <v>160</v>
      </c>
      <c r="AM163" s="28">
        <f t="shared" ca="1" si="94"/>
        <v>4.233182243855742</v>
      </c>
      <c r="AN163" s="28">
        <f t="shared" ca="1" si="94"/>
        <v>6.5165526158003866</v>
      </c>
      <c r="AO163" s="28">
        <f t="shared" ca="1" si="94"/>
        <v>10.74973485965613</v>
      </c>
      <c r="AP163" s="28">
        <f t="shared" ca="1" si="94"/>
        <v>21.146756432878714</v>
      </c>
      <c r="AQ163" s="28">
        <f t="shared" ca="1" si="94"/>
        <v>42.283935472557431</v>
      </c>
      <c r="AR163" s="28">
        <f t="shared" ca="1" si="94"/>
        <v>84.567870945114862</v>
      </c>
      <c r="AS163" s="28">
        <f t="shared" ca="1" si="94"/>
        <v>169.13574189022972</v>
      </c>
      <c r="AT163" s="28">
        <f t="shared" ca="1" si="94"/>
        <v>27.833967186683495</v>
      </c>
      <c r="AU163" s="28">
        <f t="shared" ca="1" si="94"/>
        <v>0.76619145600000005</v>
      </c>
      <c r="AV163" s="28">
        <f t="shared" ca="1" si="94"/>
        <v>0</v>
      </c>
      <c r="AW163" s="28"/>
      <c r="AX163" s="28">
        <f t="shared" ca="1" si="83"/>
        <v>367.23393310277646</v>
      </c>
      <c r="AY163" s="28"/>
      <c r="BA163" s="28"/>
      <c r="BB163" s="28"/>
      <c r="BC163" s="28"/>
      <c r="BD163" s="39">
        <v>160</v>
      </c>
      <c r="BE163" s="39">
        <f t="shared" ca="1" si="95"/>
        <v>3.8804689574221993</v>
      </c>
      <c r="BF163" s="39">
        <f t="shared" ca="1" si="95"/>
        <v>5.8207034361332992</v>
      </c>
      <c r="BG163" s="39">
        <f t="shared" ca="1" si="95"/>
        <v>9.701172393555499</v>
      </c>
      <c r="BH163" s="39">
        <f t="shared" ca="1" si="95"/>
        <v>19.402344787110998</v>
      </c>
      <c r="BI163" s="39">
        <f t="shared" ca="1" si="95"/>
        <v>38.804689574221996</v>
      </c>
      <c r="BJ163" s="39">
        <f t="shared" ca="1" si="95"/>
        <v>77.609379148443992</v>
      </c>
      <c r="BK163" s="39">
        <f t="shared" ca="1" si="95"/>
        <v>155.21875829688798</v>
      </c>
      <c r="BL163" s="39">
        <f t="shared" ca="1" si="95"/>
        <v>0</v>
      </c>
      <c r="BM163" s="39">
        <f t="shared" ca="1" si="95"/>
        <v>0</v>
      </c>
      <c r="BN163" s="39">
        <f t="shared" ca="1" si="95"/>
        <v>0</v>
      </c>
      <c r="BO163" s="39">
        <f t="shared" ca="1" si="96"/>
        <v>0.20102960718187693</v>
      </c>
      <c r="BP163" s="39">
        <f t="shared" ca="1" si="96"/>
        <v>0.40205921436375386</v>
      </c>
      <c r="BQ163" s="39">
        <f t="shared" ca="1" si="96"/>
        <v>0.6030888215456307</v>
      </c>
      <c r="BR163" s="39">
        <f t="shared" ca="1" si="96"/>
        <v>1.0051480359093847</v>
      </c>
      <c r="BS163" s="39">
        <f t="shared" ca="1" si="96"/>
        <v>2.0102960718187695</v>
      </c>
      <c r="BT163" s="39">
        <f t="shared" ca="1" si="96"/>
        <v>4.0205921436375389</v>
      </c>
      <c r="BU163" s="39">
        <f t="shared" ca="1" si="96"/>
        <v>8.0411842872750778</v>
      </c>
      <c r="BV163" s="39">
        <f t="shared" ca="1" si="96"/>
        <v>16.082368574550156</v>
      </c>
      <c r="BW163" s="39">
        <f t="shared" ca="1" si="96"/>
        <v>0</v>
      </c>
      <c r="BX163" s="39">
        <f t="shared" ca="1" si="96"/>
        <v>0</v>
      </c>
      <c r="BY163" s="39">
        <f t="shared" ca="1" si="97"/>
        <v>0.10900586666666667</v>
      </c>
      <c r="BZ163" s="39">
        <f t="shared" ca="1" si="97"/>
        <v>0.21801173333333335</v>
      </c>
      <c r="CA163" s="39">
        <f t="shared" ca="1" si="97"/>
        <v>0.32701759999999996</v>
      </c>
      <c r="CB163" s="39">
        <f t="shared" ca="1" si="97"/>
        <v>0.54502933333333348</v>
      </c>
      <c r="CC163" s="39">
        <f t="shared" ca="1" si="97"/>
        <v>1.090058666666667</v>
      </c>
      <c r="CD163" s="39">
        <f t="shared" ca="1" si="97"/>
        <v>2.1801173333333339</v>
      </c>
      <c r="CE163" s="39">
        <f t="shared" ca="1" si="97"/>
        <v>4.3602346666666678</v>
      </c>
      <c r="CF163" s="39">
        <f t="shared" ca="1" si="97"/>
        <v>8.7204693333333356</v>
      </c>
      <c r="CG163" s="39">
        <f t="shared" ca="1" si="97"/>
        <v>0</v>
      </c>
      <c r="CH163" s="39">
        <f t="shared" ca="1" si="97"/>
        <v>0</v>
      </c>
      <c r="CI163" s="39">
        <f t="shared" ca="1" si="98"/>
        <v>3.310041938500001E-2</v>
      </c>
      <c r="CJ163" s="39">
        <f t="shared" ca="1" si="98"/>
        <v>6.620083877000002E-2</v>
      </c>
      <c r="CK163" s="39">
        <f t="shared" ca="1" si="98"/>
        <v>9.9301258155000016E-2</v>
      </c>
      <c r="CL163" s="39">
        <f t="shared" ca="1" si="98"/>
        <v>0.16550209692500006</v>
      </c>
      <c r="CM163" s="39">
        <f t="shared" ca="1" si="98"/>
        <v>0.33100419385000013</v>
      </c>
      <c r="CN163" s="39">
        <f t="shared" ca="1" si="98"/>
        <v>0.66200838770000026</v>
      </c>
      <c r="CO163" s="39">
        <f t="shared" ca="1" si="98"/>
        <v>1.3240167754000005</v>
      </c>
      <c r="CP163" s="39">
        <f t="shared" ca="1" si="98"/>
        <v>2.648033550800001</v>
      </c>
      <c r="CQ163" s="39">
        <f t="shared" ca="1" si="98"/>
        <v>0</v>
      </c>
      <c r="CR163" s="39">
        <f t="shared" ca="1" si="98"/>
        <v>0</v>
      </c>
      <c r="CS163" s="39">
        <f t="shared" ca="1" si="99"/>
        <v>9.5773931999999992E-3</v>
      </c>
      <c r="CT163" s="39">
        <f t="shared" ca="1" si="99"/>
        <v>9.5773931999999992E-3</v>
      </c>
      <c r="CU163" s="39">
        <f t="shared" ca="1" si="99"/>
        <v>1.9154786399999998E-2</v>
      </c>
      <c r="CV163" s="39">
        <f t="shared" ca="1" si="99"/>
        <v>2.8732179600000001E-2</v>
      </c>
      <c r="CW163" s="39">
        <f t="shared" ca="1" si="99"/>
        <v>4.7886966000000003E-2</v>
      </c>
      <c r="CX163" s="39">
        <f t="shared" ca="1" si="99"/>
        <v>9.5773932000000006E-2</v>
      </c>
      <c r="CY163" s="39">
        <f t="shared" ca="1" si="99"/>
        <v>0.19154786400000001</v>
      </c>
      <c r="CZ163" s="39">
        <f t="shared" ca="1" si="99"/>
        <v>0.38309572800000002</v>
      </c>
      <c r="DA163" s="39">
        <f t="shared" ca="1" si="99"/>
        <v>0.76619145600000005</v>
      </c>
      <c r="DB163" s="39">
        <f t="shared" ca="1" si="99"/>
        <v>0</v>
      </c>
    </row>
    <row r="164" spans="19:106" x14ac:dyDescent="0.15">
      <c r="S164" s="39">
        <v>161</v>
      </c>
      <c r="T164" s="40">
        <f>引用信息!W183</f>
        <v>251.49657496321038</v>
      </c>
      <c r="U164" s="40">
        <f>引用信息!X183</f>
        <v>17.89043539678962</v>
      </c>
      <c r="V164" s="40">
        <f>引用信息!Y183</f>
        <v>7.1424000000000003</v>
      </c>
      <c r="W164" s="40">
        <f>引用信息!Z183</f>
        <v>1.9161608400000005</v>
      </c>
      <c r="X164" s="40">
        <f>引用信息!AA183</f>
        <v>0.55442879999999994</v>
      </c>
      <c r="Y164" s="37">
        <f>IF(INT(求节点($J$4:$J$12,$I$4:$I$12,节奏总纲!AD164))&gt;$I$12,$I$12,INT(求节点($J$4:$J$12,$I$4:$I$12,节奏总纲!AD164)))</f>
        <v>7</v>
      </c>
      <c r="Z164" s="37">
        <f>IF(INT(求节点($J$4:$J$12,$I$4:$I$12,节奏总纲!AE164))&gt;$I$12,$I$12,INT(求节点($J$4:$J$12,$I$4:$I$12,节奏总纲!AE164)))</f>
        <v>8</v>
      </c>
      <c r="AA164" s="37">
        <f>IF(INT(求节点($J$4:$J$12,$I$4:$I$12,节奏总纲!AF164))&gt;$I$12,$I$12,INT(求节点($J$4:$J$12,$I$4:$I$12,节奏总纲!AF164)))</f>
        <v>8</v>
      </c>
      <c r="AB164" s="37">
        <f>IF(INT(求节点($J$4:$J$12,$I$4:$I$12,节奏总纲!AG164))&gt;$I$12,$I$12,INT(求节点($J$4:$J$12,$I$4:$I$12,节奏总纲!AG164)))</f>
        <v>8</v>
      </c>
      <c r="AC164" s="37">
        <f>IF(INT(求节点($J$4:$J$12,$I$4:$I$12,节奏总纲!AH164))&gt;$I$12,$I$12,INT(求节点($J$4:$J$12,$I$4:$I$12,节奏总纲!AH164)))</f>
        <v>9</v>
      </c>
      <c r="AD164" s="57">
        <f>('[2]功能-行军令'!F$7+'[2]功能-行军令'!F$14+24*60/'[2]功能-行军令'!$F$18)*'[2]功能-行军令'!$AJ$8/$J$30</f>
        <v>9.2000000000000011</v>
      </c>
      <c r="AE164" s="57">
        <f>('[2]功能-行军令'!G$7+'[2]功能-行军令'!G$14+24*60/'[2]功能-行军令'!$F$18)*'[2]功能-行军令'!$AJ$8/$J$30</f>
        <v>13.4</v>
      </c>
      <c r="AF164" s="57">
        <f>('[2]功能-行军令'!H$7+'[2]功能-行军令'!H$14+24*60/'[2]功能-行军令'!$F$18)*'[2]功能-行军令'!$AJ$8/$J$30</f>
        <v>18.2</v>
      </c>
      <c r="AG164" s="57">
        <f>('[2]功能-行军令'!I$7+'[2]功能-行军令'!I$14+24*60/'[2]功能-行军令'!$F$18)*'[2]功能-行军令'!$AJ$8/$J$30</f>
        <v>20.6</v>
      </c>
      <c r="AH164" s="57">
        <f>('[2]功能-行军令'!J$7+'[2]功能-行军令'!J$14+24*60/'[2]功能-行军令'!$F$18)*'[2]功能-行军令'!$AJ$8/$J$30</f>
        <v>20.6</v>
      </c>
      <c r="AL164" s="39">
        <v>161</v>
      </c>
      <c r="AM164" s="28">
        <f t="shared" ref="AM164:AV179" ca="1" si="100">SUMIF($BE$3:$DB$3,AM$3,$BE164:$DB164)</f>
        <v>4.2067955335200438</v>
      </c>
      <c r="AN164" s="28">
        <f t="shared" ca="1" si="100"/>
        <v>6.4759329645888082</v>
      </c>
      <c r="AO164" s="28">
        <f t="shared" ca="1" si="100"/>
        <v>10.682728498108853</v>
      </c>
      <c r="AP164" s="28">
        <f t="shared" ca="1" si="100"/>
        <v>21.01494227880022</v>
      </c>
      <c r="AQ164" s="28">
        <f t="shared" ca="1" si="100"/>
        <v>42.020366863200444</v>
      </c>
      <c r="AR164" s="28">
        <f t="shared" ca="1" si="100"/>
        <v>84.040733726400887</v>
      </c>
      <c r="AS164" s="28">
        <f t="shared" ca="1" si="100"/>
        <v>168.08146745280177</v>
      </c>
      <c r="AT164" s="28">
        <f t="shared" ca="1" si="100"/>
        <v>27.660469617398732</v>
      </c>
      <c r="AU164" s="28">
        <f t="shared" ca="1" si="100"/>
        <v>0.761415552</v>
      </c>
      <c r="AV164" s="28">
        <f t="shared" ca="1" si="100"/>
        <v>0</v>
      </c>
      <c r="AW164" s="28"/>
      <c r="AX164" s="28">
        <f t="shared" ca="1" si="83"/>
        <v>364.9448524868198</v>
      </c>
      <c r="AY164" s="28"/>
      <c r="BA164" s="28"/>
      <c r="BB164" s="28"/>
      <c r="BC164" s="28"/>
      <c r="BD164" s="39">
        <v>161</v>
      </c>
      <c r="BE164" s="39">
        <f t="shared" ref="BE164:BN173" ca="1" si="101">IF(OFFSET($X$3,$S164,BE$1)&lt;BE$3,0,
OFFSET($S$3,$S164,BE$1)
*IFERROR(INDEX($K$33:$K$42,OFFSET($X$3,$S164,BE$1)-BE$3+1),0)
*OFFSET($AC$3,$S164,BE$1)
/(INDEX($D$4:$D$13,BE$3)
*INDEX($E$4:$E$13,BE$3)))</f>
        <v>3.8562808161025592</v>
      </c>
      <c r="BF164" s="39">
        <f t="shared" ca="1" si="101"/>
        <v>5.7844212241538395</v>
      </c>
      <c r="BG164" s="39">
        <f t="shared" ca="1" si="101"/>
        <v>9.6407020402564001</v>
      </c>
      <c r="BH164" s="39">
        <f t="shared" ca="1" si="101"/>
        <v>19.2814040805128</v>
      </c>
      <c r="BI164" s="39">
        <f t="shared" ca="1" si="101"/>
        <v>38.5628081610256</v>
      </c>
      <c r="BJ164" s="39">
        <f t="shared" ca="1" si="101"/>
        <v>77.125616322051201</v>
      </c>
      <c r="BK164" s="39">
        <f t="shared" ca="1" si="101"/>
        <v>154.2512326441024</v>
      </c>
      <c r="BL164" s="39">
        <f t="shared" ca="1" si="101"/>
        <v>0</v>
      </c>
      <c r="BM164" s="39">
        <f t="shared" ca="1" si="101"/>
        <v>0</v>
      </c>
      <c r="BN164" s="39">
        <f t="shared" ca="1" si="101"/>
        <v>0</v>
      </c>
      <c r="BO164" s="39">
        <f t="shared" ref="BO164:BX173" ca="1" si="102">IF(OFFSET($X$3,$S164,BO$1)&lt;BO$3,0,
OFFSET($S$3,$S164,BO$1)
*IFERROR(INDEX($K$33:$K$42,OFFSET($X$3,$S164,BO$1)-BO$3+1),0)
*OFFSET($AC$3,$S164,BO$1)
/(INDEX($D$4:$D$13,BO$3)
*INDEX($E$4:$E$13,BO$3)))</f>
        <v>0.1997765285974841</v>
      </c>
      <c r="BP164" s="39">
        <f t="shared" ca="1" si="102"/>
        <v>0.3995530571949682</v>
      </c>
      <c r="BQ164" s="39">
        <f t="shared" ca="1" si="102"/>
        <v>0.59932958579245232</v>
      </c>
      <c r="BR164" s="39">
        <f t="shared" ca="1" si="102"/>
        <v>0.99888264298742058</v>
      </c>
      <c r="BS164" s="39">
        <f t="shared" ca="1" si="102"/>
        <v>1.9977652859748412</v>
      </c>
      <c r="BT164" s="39">
        <f t="shared" ca="1" si="102"/>
        <v>3.9955305719496823</v>
      </c>
      <c r="BU164" s="39">
        <f t="shared" ca="1" si="102"/>
        <v>7.9910611438993646</v>
      </c>
      <c r="BV164" s="39">
        <f t="shared" ca="1" si="102"/>
        <v>15.982122287798729</v>
      </c>
      <c r="BW164" s="39">
        <f t="shared" ca="1" si="102"/>
        <v>0</v>
      </c>
      <c r="BX164" s="39">
        <f t="shared" ca="1" si="102"/>
        <v>0</v>
      </c>
      <c r="BY164" s="39">
        <f t="shared" ref="BY164:CH173" ca="1" si="103">IF(OFFSET($X$3,$S164,BY$1)&lt;BY$3,0,
OFFSET($S$3,$S164,BY$1)
*IFERROR(INDEX($K$33:$K$42,OFFSET($X$3,$S164,BY$1)-BY$3+1),0)
*OFFSET($AC$3,$S164,BY$1)
/(INDEX($D$4:$D$13,BY$3)
*INDEX($E$4:$E$13,BY$3)))</f>
        <v>0.10832639999999999</v>
      </c>
      <c r="BZ164" s="39">
        <f t="shared" ca="1" si="103"/>
        <v>0.21665279999999998</v>
      </c>
      <c r="CA164" s="39">
        <f t="shared" ca="1" si="103"/>
        <v>0.32497919999999997</v>
      </c>
      <c r="CB164" s="39">
        <f t="shared" ca="1" si="103"/>
        <v>0.541632</v>
      </c>
      <c r="CC164" s="39">
        <f t="shared" ca="1" si="103"/>
        <v>1.083264</v>
      </c>
      <c r="CD164" s="39">
        <f t="shared" ca="1" si="103"/>
        <v>2.166528</v>
      </c>
      <c r="CE164" s="39">
        <f t="shared" ca="1" si="103"/>
        <v>4.333056</v>
      </c>
      <c r="CF164" s="39">
        <f t="shared" ca="1" si="103"/>
        <v>8.666112</v>
      </c>
      <c r="CG164" s="39">
        <f t="shared" ca="1" si="103"/>
        <v>0</v>
      </c>
      <c r="CH164" s="39">
        <f t="shared" ca="1" si="103"/>
        <v>0</v>
      </c>
      <c r="CI164" s="39">
        <f t="shared" ref="CI164:CR173" ca="1" si="104">IF(OFFSET($X$3,$S164,CI$1)&lt;CI$3,0,
OFFSET($S$3,$S164,CI$1)
*IFERROR(INDEX($K$33:$K$42,OFFSET($X$3,$S164,CI$1)-CI$3+1),0)
*OFFSET($AC$3,$S164,CI$1)
/(INDEX($D$4:$D$13,CI$3)
*INDEX($E$4:$E$13,CI$3)))</f>
        <v>3.2894094420000013E-2</v>
      </c>
      <c r="CJ164" s="39">
        <f t="shared" ca="1" si="104"/>
        <v>6.5788188840000025E-2</v>
      </c>
      <c r="CK164" s="39">
        <f t="shared" ca="1" si="104"/>
        <v>9.8682283260000017E-2</v>
      </c>
      <c r="CL164" s="39">
        <f t="shared" ca="1" si="104"/>
        <v>0.16447047210000007</v>
      </c>
      <c r="CM164" s="39">
        <f t="shared" ca="1" si="104"/>
        <v>0.32894094420000014</v>
      </c>
      <c r="CN164" s="39">
        <f t="shared" ca="1" si="104"/>
        <v>0.65788188840000028</v>
      </c>
      <c r="CO164" s="39">
        <f t="shared" ca="1" si="104"/>
        <v>1.3157637768000006</v>
      </c>
      <c r="CP164" s="39">
        <f t="shared" ca="1" si="104"/>
        <v>2.6315275536000011</v>
      </c>
      <c r="CQ164" s="39">
        <f t="shared" ca="1" si="104"/>
        <v>0</v>
      </c>
      <c r="CR164" s="39">
        <f t="shared" ca="1" si="104"/>
        <v>0</v>
      </c>
      <c r="CS164" s="39">
        <f t="shared" ref="CS164:DB173" ca="1" si="105">IF(OFFSET($X$3,$S164,CS$1)&lt;CS$3,0,
OFFSET($S$3,$S164,CS$1)
*IFERROR(INDEX($K$33:$K$42,OFFSET($X$3,$S164,CS$1)-CS$3+1),0)
*OFFSET($AC$3,$S164,CS$1)
/(INDEX($D$4:$D$13,CS$3)
*INDEX($E$4:$E$13,CS$3)))</f>
        <v>9.5176944000000003E-3</v>
      </c>
      <c r="CT164" s="39">
        <f t="shared" ca="1" si="105"/>
        <v>9.5176944000000003E-3</v>
      </c>
      <c r="CU164" s="39">
        <f t="shared" ca="1" si="105"/>
        <v>1.9035388800000001E-2</v>
      </c>
      <c r="CV164" s="39">
        <f t="shared" ca="1" si="105"/>
        <v>2.8553083199999996E-2</v>
      </c>
      <c r="CW164" s="39">
        <f t="shared" ca="1" si="105"/>
        <v>4.7588472E-2</v>
      </c>
      <c r="CX164" s="39">
        <f t="shared" ca="1" si="105"/>
        <v>9.5176943999999999E-2</v>
      </c>
      <c r="CY164" s="39">
        <f t="shared" ca="1" si="105"/>
        <v>0.190353888</v>
      </c>
      <c r="CZ164" s="39">
        <f t="shared" ca="1" si="105"/>
        <v>0.380707776</v>
      </c>
      <c r="DA164" s="39">
        <f t="shared" ca="1" si="105"/>
        <v>0.761415552</v>
      </c>
      <c r="DB164" s="39">
        <f t="shared" ca="1" si="105"/>
        <v>0</v>
      </c>
    </row>
    <row r="165" spans="19:106" x14ac:dyDescent="0.15">
      <c r="S165" s="39">
        <v>162</v>
      </c>
      <c r="T165" s="40">
        <f>引用信息!W184</f>
        <v>249.91908748584257</v>
      </c>
      <c r="U165" s="40">
        <f>引用信息!X184</f>
        <v>17.778219404157429</v>
      </c>
      <c r="V165" s="40">
        <f>引用信息!Y184</f>
        <v>7.0975999999999999</v>
      </c>
      <c r="W165" s="40">
        <f>引用信息!Z184</f>
        <v>1.9041419100000005</v>
      </c>
      <c r="X165" s="40">
        <f>引用信息!AA184</f>
        <v>0.55095119999999997</v>
      </c>
      <c r="Y165" s="37">
        <f>IF(INT(求节点($J$4:$J$12,$I$4:$I$12,节奏总纲!AD165))&gt;$I$12,$I$12,INT(求节点($J$4:$J$12,$I$4:$I$12,节奏总纲!AD165)))</f>
        <v>7</v>
      </c>
      <c r="Z165" s="37">
        <f>IF(INT(求节点($J$4:$J$12,$I$4:$I$12,节奏总纲!AE165))&gt;$I$12,$I$12,INT(求节点($J$4:$J$12,$I$4:$I$12,节奏总纲!AE165)))</f>
        <v>8</v>
      </c>
      <c r="AA165" s="37">
        <f>IF(INT(求节点($J$4:$J$12,$I$4:$I$12,节奏总纲!AF165))&gt;$I$12,$I$12,INT(求节点($J$4:$J$12,$I$4:$I$12,节奏总纲!AF165)))</f>
        <v>8</v>
      </c>
      <c r="AB165" s="37">
        <f>IF(INT(求节点($J$4:$J$12,$I$4:$I$12,节奏总纲!AG165))&gt;$I$12,$I$12,INT(求节点($J$4:$J$12,$I$4:$I$12,节奏总纲!AG165)))</f>
        <v>9</v>
      </c>
      <c r="AC165" s="37">
        <f>IF(INT(求节点($J$4:$J$12,$I$4:$I$12,节奏总纲!AH165))&gt;$I$12,$I$12,INT(求节点($J$4:$J$12,$I$4:$I$12,节奏总纲!AH165)))</f>
        <v>9</v>
      </c>
      <c r="AD165" s="57">
        <f>('[2]功能-行军令'!F$7+'[2]功能-行军令'!F$14+24*60/'[2]功能-行军令'!$F$18)*'[2]功能-行军令'!$AJ$8/$J$30</f>
        <v>9.2000000000000011</v>
      </c>
      <c r="AE165" s="57">
        <f>('[2]功能-行军令'!G$7+'[2]功能-行军令'!G$14+24*60/'[2]功能-行军令'!$F$18)*'[2]功能-行军令'!$AJ$8/$J$30</f>
        <v>13.4</v>
      </c>
      <c r="AF165" s="57">
        <f>('[2]功能-行军令'!H$7+'[2]功能-行军令'!H$14+24*60/'[2]功能-行军令'!$F$18)*'[2]功能-行军令'!$AJ$8/$J$30</f>
        <v>18.2</v>
      </c>
      <c r="AG165" s="57">
        <f>('[2]功能-行军令'!I$7+'[2]功能-行军令'!I$14+24*60/'[2]功能-行军令'!$F$18)*'[2]功能-行军令'!$AJ$8/$J$30</f>
        <v>20.6</v>
      </c>
      <c r="AH165" s="57">
        <f>('[2]功能-行军令'!J$7+'[2]功能-行军令'!J$14+24*60/'[2]功能-行军令'!$F$18)*'[2]功能-行军令'!$AJ$8/$J$30</f>
        <v>20.6</v>
      </c>
      <c r="AL165" s="39">
        <v>162</v>
      </c>
      <c r="AM165" s="28">
        <f t="shared" ca="1" si="100"/>
        <v>4.1804088231843446</v>
      </c>
      <c r="AN165" s="28">
        <f t="shared" ca="1" si="100"/>
        <v>6.4026255439222295</v>
      </c>
      <c r="AO165" s="28">
        <f t="shared" ca="1" si="100"/>
        <v>10.583034367106574</v>
      </c>
      <c r="AP165" s="28">
        <f t="shared" ca="1" si="100"/>
        <v>20.817752585811721</v>
      </c>
      <c r="AQ165" s="28">
        <f t="shared" ca="1" si="100"/>
        <v>41.593359406568453</v>
      </c>
      <c r="AR165" s="28">
        <f t="shared" ca="1" si="100"/>
        <v>83.186718813136906</v>
      </c>
      <c r="AS165" s="28">
        <f t="shared" ca="1" si="100"/>
        <v>166.37343762627381</v>
      </c>
      <c r="AT165" s="28">
        <f t="shared" ca="1" si="100"/>
        <v>26.179461269913972</v>
      </c>
      <c r="AU165" s="28">
        <f t="shared" ca="1" si="100"/>
        <v>3.3716612044000014</v>
      </c>
      <c r="AV165" s="28">
        <f t="shared" ca="1" si="100"/>
        <v>0</v>
      </c>
      <c r="AW165" s="28"/>
      <c r="AX165" s="28">
        <f t="shared" ca="1" si="83"/>
        <v>362.68845964031806</v>
      </c>
      <c r="AY165" s="28"/>
      <c r="BA165" s="28"/>
      <c r="BB165" s="28"/>
      <c r="BC165" s="28"/>
      <c r="BD165" s="39">
        <v>162</v>
      </c>
      <c r="BE165" s="39">
        <f t="shared" ca="1" si="101"/>
        <v>3.83209267478292</v>
      </c>
      <c r="BF165" s="39">
        <f t="shared" ca="1" si="101"/>
        <v>5.7481390121743798</v>
      </c>
      <c r="BG165" s="39">
        <f t="shared" ca="1" si="101"/>
        <v>9.5802316869572994</v>
      </c>
      <c r="BH165" s="39">
        <f t="shared" ca="1" si="101"/>
        <v>19.160463373914599</v>
      </c>
      <c r="BI165" s="39">
        <f t="shared" ca="1" si="101"/>
        <v>38.320926747829198</v>
      </c>
      <c r="BJ165" s="39">
        <f t="shared" ca="1" si="101"/>
        <v>76.641853495658395</v>
      </c>
      <c r="BK165" s="39">
        <f t="shared" ca="1" si="101"/>
        <v>153.28370699131679</v>
      </c>
      <c r="BL165" s="39">
        <f t="shared" ca="1" si="101"/>
        <v>0</v>
      </c>
      <c r="BM165" s="39">
        <f t="shared" ca="1" si="101"/>
        <v>0</v>
      </c>
      <c r="BN165" s="39">
        <f t="shared" ca="1" si="101"/>
        <v>0</v>
      </c>
      <c r="BO165" s="39">
        <f t="shared" ca="1" si="102"/>
        <v>0.19852345001309132</v>
      </c>
      <c r="BP165" s="39">
        <f t="shared" ca="1" si="102"/>
        <v>0.39704690002618265</v>
      </c>
      <c r="BQ165" s="39">
        <f t="shared" ca="1" si="102"/>
        <v>0.59557035003927383</v>
      </c>
      <c r="BR165" s="39">
        <f t="shared" ca="1" si="102"/>
        <v>0.99261725006545642</v>
      </c>
      <c r="BS165" s="39">
        <f t="shared" ca="1" si="102"/>
        <v>1.9852345001309128</v>
      </c>
      <c r="BT165" s="39">
        <f t="shared" ca="1" si="102"/>
        <v>3.9704690002618257</v>
      </c>
      <c r="BU165" s="39">
        <f t="shared" ca="1" si="102"/>
        <v>7.9409380005236514</v>
      </c>
      <c r="BV165" s="39">
        <f t="shared" ca="1" si="102"/>
        <v>15.881876001047303</v>
      </c>
      <c r="BW165" s="39">
        <f t="shared" ca="1" si="102"/>
        <v>0</v>
      </c>
      <c r="BX165" s="39">
        <f t="shared" ca="1" si="102"/>
        <v>0</v>
      </c>
      <c r="BY165" s="39">
        <f t="shared" ca="1" si="103"/>
        <v>0.10764693333333332</v>
      </c>
      <c r="BZ165" s="39">
        <f t="shared" ca="1" si="103"/>
        <v>0.21529386666666664</v>
      </c>
      <c r="CA165" s="39">
        <f t="shared" ca="1" si="103"/>
        <v>0.32294079999999997</v>
      </c>
      <c r="CB165" s="39">
        <f t="shared" ca="1" si="103"/>
        <v>0.53823466666666675</v>
      </c>
      <c r="CC165" s="39">
        <f t="shared" ca="1" si="103"/>
        <v>1.0764693333333335</v>
      </c>
      <c r="CD165" s="39">
        <f t="shared" ca="1" si="103"/>
        <v>2.152938666666667</v>
      </c>
      <c r="CE165" s="39">
        <f t="shared" ca="1" si="103"/>
        <v>4.305877333333334</v>
      </c>
      <c r="CF165" s="39">
        <f t="shared" ca="1" si="103"/>
        <v>8.611754666666668</v>
      </c>
      <c r="CG165" s="39">
        <f t="shared" ca="1" si="103"/>
        <v>0</v>
      </c>
      <c r="CH165" s="39">
        <f t="shared" ca="1" si="103"/>
        <v>0</v>
      </c>
      <c r="CI165" s="39">
        <f t="shared" ca="1" si="104"/>
        <v>3.2687769455000008E-2</v>
      </c>
      <c r="CJ165" s="39">
        <f t="shared" ca="1" si="104"/>
        <v>3.2687769455000008E-2</v>
      </c>
      <c r="CK165" s="39">
        <f t="shared" ca="1" si="104"/>
        <v>6.5375538910000017E-2</v>
      </c>
      <c r="CL165" s="39">
        <f t="shared" ca="1" si="104"/>
        <v>9.8063308365000032E-2</v>
      </c>
      <c r="CM165" s="39">
        <f t="shared" ca="1" si="104"/>
        <v>0.16343884727500008</v>
      </c>
      <c r="CN165" s="39">
        <f t="shared" ca="1" si="104"/>
        <v>0.32687769455000015</v>
      </c>
      <c r="CO165" s="39">
        <f t="shared" ca="1" si="104"/>
        <v>0.65375538910000031</v>
      </c>
      <c r="CP165" s="39">
        <f t="shared" ca="1" si="104"/>
        <v>1.3075107782000006</v>
      </c>
      <c r="CQ165" s="39">
        <f t="shared" ca="1" si="104"/>
        <v>2.6150215564000012</v>
      </c>
      <c r="CR165" s="39">
        <f t="shared" ca="1" si="104"/>
        <v>0</v>
      </c>
      <c r="CS165" s="39">
        <f t="shared" ca="1" si="105"/>
        <v>9.4579956000000014E-3</v>
      </c>
      <c r="CT165" s="39">
        <f t="shared" ca="1" si="105"/>
        <v>9.4579956000000014E-3</v>
      </c>
      <c r="CU165" s="39">
        <f t="shared" ca="1" si="105"/>
        <v>1.8915991200000003E-2</v>
      </c>
      <c r="CV165" s="39">
        <f t="shared" ca="1" si="105"/>
        <v>2.8373986800000001E-2</v>
      </c>
      <c r="CW165" s="39">
        <f t="shared" ca="1" si="105"/>
        <v>4.7289978000000003E-2</v>
      </c>
      <c r="CX165" s="39">
        <f t="shared" ca="1" si="105"/>
        <v>9.4579956000000007E-2</v>
      </c>
      <c r="CY165" s="39">
        <f t="shared" ca="1" si="105"/>
        <v>0.18915991200000001</v>
      </c>
      <c r="CZ165" s="39">
        <f t="shared" ca="1" si="105"/>
        <v>0.37831982400000003</v>
      </c>
      <c r="DA165" s="39">
        <f t="shared" ca="1" si="105"/>
        <v>0.75663964800000005</v>
      </c>
      <c r="DB165" s="39">
        <f t="shared" ca="1" si="105"/>
        <v>0</v>
      </c>
    </row>
    <row r="166" spans="19:106" x14ac:dyDescent="0.15">
      <c r="S166" s="39">
        <v>163</v>
      </c>
      <c r="T166" s="40">
        <f>引用信息!W185</f>
        <v>248.34160000847476</v>
      </c>
      <c r="U166" s="40">
        <f>引用信息!X185</f>
        <v>17.666003411525235</v>
      </c>
      <c r="V166" s="40">
        <f>引用信息!Y185</f>
        <v>7.0528000000000004</v>
      </c>
      <c r="W166" s="40">
        <f>引用信息!Z185</f>
        <v>1.8921229800000006</v>
      </c>
      <c r="X166" s="40">
        <f>引用信息!AA185</f>
        <v>0.54747359999999989</v>
      </c>
      <c r="Y166" s="37">
        <f>IF(INT(求节点($J$4:$J$12,$I$4:$I$12,节奏总纲!AD166))&gt;$I$12,$I$12,INT(求节点($J$4:$J$12,$I$4:$I$12,节奏总纲!AD166)))</f>
        <v>7</v>
      </c>
      <c r="Z166" s="37">
        <f>IF(INT(求节点($J$4:$J$12,$I$4:$I$12,节奏总纲!AE166))&gt;$I$12,$I$12,INT(求节点($J$4:$J$12,$I$4:$I$12,节奏总纲!AE166)))</f>
        <v>8</v>
      </c>
      <c r="AA166" s="37">
        <f>IF(INT(求节点($J$4:$J$12,$I$4:$I$12,节奏总纲!AF166))&gt;$I$12,$I$12,INT(求节点($J$4:$J$12,$I$4:$I$12,节奏总纲!AF166)))</f>
        <v>8</v>
      </c>
      <c r="AB166" s="37">
        <f>IF(INT(求节点($J$4:$J$12,$I$4:$I$12,节奏总纲!AG166))&gt;$I$12,$I$12,INT(求节点($J$4:$J$12,$I$4:$I$12,节奏总纲!AG166)))</f>
        <v>9</v>
      </c>
      <c r="AC166" s="37">
        <f>IF(INT(求节点($J$4:$J$12,$I$4:$I$12,节奏总纲!AH166))&gt;$I$12,$I$12,INT(求节点($J$4:$J$12,$I$4:$I$12,节奏总纲!AH166)))</f>
        <v>9</v>
      </c>
      <c r="AD166" s="57">
        <f>('[2]功能-行军令'!F$7+'[2]功能-行军令'!F$14+24*60/'[2]功能-行军令'!$F$18)*'[2]功能-行军令'!$AJ$8/$J$30</f>
        <v>9.2000000000000011</v>
      </c>
      <c r="AE166" s="57">
        <f>('[2]功能-行军令'!G$7+'[2]功能-行军令'!G$14+24*60/'[2]功能-行军令'!$F$18)*'[2]功能-行军令'!$AJ$8/$J$30</f>
        <v>13.4</v>
      </c>
      <c r="AF166" s="57">
        <f>('[2]功能-行军令'!H$7+'[2]功能-行军令'!H$14+24*60/'[2]功能-行军令'!$F$18)*'[2]功能-行军令'!$AJ$8/$J$30</f>
        <v>18.2</v>
      </c>
      <c r="AG166" s="57">
        <f>('[2]功能-行军令'!I$7+'[2]功能-行军令'!I$14+24*60/'[2]功能-行军令'!$F$18)*'[2]功能-行军令'!$AJ$8/$J$30</f>
        <v>20.6</v>
      </c>
      <c r="AH166" s="57">
        <f>('[2]功能-行军令'!J$7+'[2]功能-行军令'!J$14+24*60/'[2]功能-行军令'!$F$18)*'[2]功能-行军令'!$AJ$8/$J$30</f>
        <v>20.6</v>
      </c>
      <c r="AL166" s="39">
        <v>163</v>
      </c>
      <c r="AM166" s="28">
        <f t="shared" ca="1" si="100"/>
        <v>4.1540221128486454</v>
      </c>
      <c r="AN166" s="28">
        <f t="shared" ca="1" si="100"/>
        <v>6.3622122176756495</v>
      </c>
      <c r="AO166" s="28">
        <f t="shared" ca="1" si="100"/>
        <v>10.516234330524295</v>
      </c>
      <c r="AP166" s="28">
        <f t="shared" ca="1" si="100"/>
        <v>20.686351081663226</v>
      </c>
      <c r="AQ166" s="28">
        <f t="shared" ca="1" si="100"/>
        <v>41.330822422036455</v>
      </c>
      <c r="AR166" s="28">
        <f t="shared" ca="1" si="100"/>
        <v>82.66164484407291</v>
      </c>
      <c r="AS166" s="28">
        <f t="shared" ca="1" si="100"/>
        <v>165.32328968814582</v>
      </c>
      <c r="AT166" s="28">
        <f t="shared" ca="1" si="100"/>
        <v>26.014216699229209</v>
      </c>
      <c r="AU166" s="28">
        <f t="shared" ca="1" si="100"/>
        <v>3.3503793032000009</v>
      </c>
      <c r="AV166" s="28">
        <f t="shared" ca="1" si="100"/>
        <v>0</v>
      </c>
      <c r="AW166" s="28"/>
      <c r="AX166" s="28">
        <f t="shared" ca="1" si="83"/>
        <v>360.39917269939616</v>
      </c>
      <c r="AY166" s="28"/>
      <c r="BA166" s="28"/>
      <c r="BB166" s="28"/>
      <c r="BC166" s="28"/>
      <c r="BD166" s="39">
        <v>163</v>
      </c>
      <c r="BE166" s="39">
        <f t="shared" ca="1" si="101"/>
        <v>3.8079045334632808</v>
      </c>
      <c r="BF166" s="39">
        <f t="shared" ca="1" si="101"/>
        <v>5.7118568001949193</v>
      </c>
      <c r="BG166" s="39">
        <f t="shared" ca="1" si="101"/>
        <v>9.5197613336582005</v>
      </c>
      <c r="BH166" s="39">
        <f t="shared" ca="1" si="101"/>
        <v>19.039522667316401</v>
      </c>
      <c r="BI166" s="39">
        <f t="shared" ca="1" si="101"/>
        <v>38.079045334632802</v>
      </c>
      <c r="BJ166" s="39">
        <f t="shared" ca="1" si="101"/>
        <v>76.158090669265604</v>
      </c>
      <c r="BK166" s="39">
        <f t="shared" ca="1" si="101"/>
        <v>152.31618133853121</v>
      </c>
      <c r="BL166" s="39">
        <f t="shared" ca="1" si="101"/>
        <v>0</v>
      </c>
      <c r="BM166" s="39">
        <f t="shared" ca="1" si="101"/>
        <v>0</v>
      </c>
      <c r="BN166" s="39">
        <f t="shared" ca="1" si="101"/>
        <v>0</v>
      </c>
      <c r="BO166" s="39">
        <f t="shared" ca="1" si="102"/>
        <v>0.19727037142869849</v>
      </c>
      <c r="BP166" s="39">
        <f t="shared" ca="1" si="102"/>
        <v>0.39454074285739699</v>
      </c>
      <c r="BQ166" s="39">
        <f t="shared" ca="1" si="102"/>
        <v>0.59181111428609534</v>
      </c>
      <c r="BR166" s="39">
        <f t="shared" ca="1" si="102"/>
        <v>0.98635185714349227</v>
      </c>
      <c r="BS166" s="39">
        <f t="shared" ca="1" si="102"/>
        <v>1.9727037142869845</v>
      </c>
      <c r="BT166" s="39">
        <f t="shared" ca="1" si="102"/>
        <v>3.9454074285739691</v>
      </c>
      <c r="BU166" s="39">
        <f t="shared" ca="1" si="102"/>
        <v>7.8908148571479382</v>
      </c>
      <c r="BV166" s="39">
        <f t="shared" ca="1" si="102"/>
        <v>15.781629714295876</v>
      </c>
      <c r="BW166" s="39">
        <f t="shared" ca="1" si="102"/>
        <v>0</v>
      </c>
      <c r="BX166" s="39">
        <f t="shared" ca="1" si="102"/>
        <v>0</v>
      </c>
      <c r="BY166" s="39">
        <f t="shared" ca="1" si="103"/>
        <v>0.10696746666666668</v>
      </c>
      <c r="BZ166" s="39">
        <f t="shared" ca="1" si="103"/>
        <v>0.21393493333333335</v>
      </c>
      <c r="CA166" s="39">
        <f t="shared" ca="1" si="103"/>
        <v>0.32090239999999998</v>
      </c>
      <c r="CB166" s="39">
        <f t="shared" ca="1" si="103"/>
        <v>0.53483733333333339</v>
      </c>
      <c r="CC166" s="39">
        <f t="shared" ca="1" si="103"/>
        <v>1.0696746666666668</v>
      </c>
      <c r="CD166" s="39">
        <f t="shared" ca="1" si="103"/>
        <v>2.1393493333333335</v>
      </c>
      <c r="CE166" s="39">
        <f t="shared" ca="1" si="103"/>
        <v>4.2786986666666671</v>
      </c>
      <c r="CF166" s="39">
        <f t="shared" ca="1" si="103"/>
        <v>8.5573973333333342</v>
      </c>
      <c r="CG166" s="39">
        <f t="shared" ca="1" si="103"/>
        <v>0</v>
      </c>
      <c r="CH166" s="39">
        <f t="shared" ca="1" si="103"/>
        <v>0</v>
      </c>
      <c r="CI166" s="39">
        <f t="shared" ca="1" si="104"/>
        <v>3.2481444490000011E-2</v>
      </c>
      <c r="CJ166" s="39">
        <f t="shared" ca="1" si="104"/>
        <v>3.2481444490000011E-2</v>
      </c>
      <c r="CK166" s="39">
        <f t="shared" ca="1" si="104"/>
        <v>6.4962888980000022E-2</v>
      </c>
      <c r="CL166" s="39">
        <f t="shared" ca="1" si="104"/>
        <v>9.7444333470000033E-2</v>
      </c>
      <c r="CM166" s="39">
        <f t="shared" ca="1" si="104"/>
        <v>0.16240722245000005</v>
      </c>
      <c r="CN166" s="39">
        <f t="shared" ca="1" si="104"/>
        <v>0.32481444490000011</v>
      </c>
      <c r="CO166" s="39">
        <f t="shared" ca="1" si="104"/>
        <v>0.64962888980000022</v>
      </c>
      <c r="CP166" s="39">
        <f t="shared" ca="1" si="104"/>
        <v>1.2992577796000004</v>
      </c>
      <c r="CQ166" s="39">
        <f t="shared" ca="1" si="104"/>
        <v>2.5985155592000009</v>
      </c>
      <c r="CR166" s="39">
        <f t="shared" ca="1" si="104"/>
        <v>0</v>
      </c>
      <c r="CS166" s="39">
        <f t="shared" ca="1" si="105"/>
        <v>9.398296799999999E-3</v>
      </c>
      <c r="CT166" s="39">
        <f t="shared" ca="1" si="105"/>
        <v>9.398296799999999E-3</v>
      </c>
      <c r="CU166" s="39">
        <f t="shared" ca="1" si="105"/>
        <v>1.8796593599999998E-2</v>
      </c>
      <c r="CV166" s="39">
        <f t="shared" ca="1" si="105"/>
        <v>2.8194890399999995E-2</v>
      </c>
      <c r="CW166" s="39">
        <f t="shared" ca="1" si="105"/>
        <v>4.6991484E-2</v>
      </c>
      <c r="CX166" s="39">
        <f t="shared" ca="1" si="105"/>
        <v>9.3982968E-2</v>
      </c>
      <c r="CY166" s="39">
        <f t="shared" ca="1" si="105"/>
        <v>0.187965936</v>
      </c>
      <c r="CZ166" s="39">
        <f t="shared" ca="1" si="105"/>
        <v>0.375931872</v>
      </c>
      <c r="DA166" s="39">
        <f t="shared" ca="1" si="105"/>
        <v>0.751863744</v>
      </c>
      <c r="DB166" s="39">
        <f t="shared" ca="1" si="105"/>
        <v>0</v>
      </c>
    </row>
    <row r="167" spans="19:106" x14ac:dyDescent="0.15">
      <c r="S167" s="39">
        <v>164</v>
      </c>
      <c r="T167" s="40">
        <f>引用信息!W186</f>
        <v>246.76411253110692</v>
      </c>
      <c r="U167" s="40">
        <f>引用信息!X186</f>
        <v>17.553787418893037</v>
      </c>
      <c r="V167" s="40">
        <f>引用信息!Y186</f>
        <v>7.0079999999999991</v>
      </c>
      <c r="W167" s="40">
        <f>引用信息!Z186</f>
        <v>1.8801040500000001</v>
      </c>
      <c r="X167" s="40">
        <f>引用信息!AA186</f>
        <v>0.54399599999999981</v>
      </c>
      <c r="Y167" s="37">
        <f>IF(INT(求节点($J$4:$J$12,$I$4:$I$12,节奏总纲!AD167))&gt;$I$12,$I$12,INT(求节点($J$4:$J$12,$I$4:$I$12,节奏总纲!AD167)))</f>
        <v>7</v>
      </c>
      <c r="Z167" s="37">
        <f>IF(INT(求节点($J$4:$J$12,$I$4:$I$12,节奏总纲!AE167))&gt;$I$12,$I$12,INT(求节点($J$4:$J$12,$I$4:$I$12,节奏总纲!AE167)))</f>
        <v>8</v>
      </c>
      <c r="AA167" s="37">
        <f>IF(INT(求节点($J$4:$J$12,$I$4:$I$12,节奏总纲!AF167))&gt;$I$12,$I$12,INT(求节点($J$4:$J$12,$I$4:$I$12,节奏总纲!AF167)))</f>
        <v>8</v>
      </c>
      <c r="AB167" s="37">
        <f>IF(INT(求节点($J$4:$J$12,$I$4:$I$12,节奏总纲!AG167))&gt;$I$12,$I$12,INT(求节点($J$4:$J$12,$I$4:$I$12,节奏总纲!AG167)))</f>
        <v>9</v>
      </c>
      <c r="AC167" s="37">
        <f>IF(INT(求节点($J$4:$J$12,$I$4:$I$12,节奏总纲!AH167))&gt;$I$12,$I$12,INT(求节点($J$4:$J$12,$I$4:$I$12,节奏总纲!AH167)))</f>
        <v>9</v>
      </c>
      <c r="AD167" s="57">
        <f>('[2]功能-行军令'!F$7+'[2]功能-行军令'!F$14+24*60/'[2]功能-行军令'!$F$18)*'[2]功能-行军令'!$AJ$8/$J$30</f>
        <v>9.2000000000000011</v>
      </c>
      <c r="AE167" s="57">
        <f>('[2]功能-行军令'!G$7+'[2]功能-行军令'!G$14+24*60/'[2]功能-行军令'!$F$18)*'[2]功能-行军令'!$AJ$8/$J$30</f>
        <v>13.4</v>
      </c>
      <c r="AF167" s="57">
        <f>('[2]功能-行军令'!H$7+'[2]功能-行军令'!H$14+24*60/'[2]功能-行军令'!$F$18)*'[2]功能-行军令'!$AJ$8/$J$30</f>
        <v>18.2</v>
      </c>
      <c r="AG167" s="57">
        <f>('[2]功能-行军令'!I$7+'[2]功能-行军令'!I$14+24*60/'[2]功能-行军令'!$F$18)*'[2]功能-行军令'!$AJ$8/$J$30</f>
        <v>20.6</v>
      </c>
      <c r="AH167" s="57">
        <f>('[2]功能-行军令'!J$7+'[2]功能-行军令'!J$14+24*60/'[2]功能-行军令'!$F$18)*'[2]功能-行军令'!$AJ$8/$J$30</f>
        <v>20.6</v>
      </c>
      <c r="AL167" s="39">
        <v>164</v>
      </c>
      <c r="AM167" s="28">
        <f t="shared" ca="1" si="100"/>
        <v>4.1276354025129454</v>
      </c>
      <c r="AN167" s="28">
        <f t="shared" ca="1" si="100"/>
        <v>6.3217988914290721</v>
      </c>
      <c r="AO167" s="28">
        <f t="shared" ca="1" si="100"/>
        <v>10.449434293942016</v>
      </c>
      <c r="AP167" s="28">
        <f t="shared" ca="1" si="100"/>
        <v>20.55494957751473</v>
      </c>
      <c r="AQ167" s="28">
        <f t="shared" ca="1" si="100"/>
        <v>41.068285437504457</v>
      </c>
      <c r="AR167" s="28">
        <f t="shared" ca="1" si="100"/>
        <v>82.136570875008914</v>
      </c>
      <c r="AS167" s="28">
        <f t="shared" ca="1" si="100"/>
        <v>164.27314175001783</v>
      </c>
      <c r="AT167" s="28">
        <f t="shared" ca="1" si="100"/>
        <v>25.84897212854445</v>
      </c>
      <c r="AU167" s="28">
        <f t="shared" ca="1" si="100"/>
        <v>3.3290974020000004</v>
      </c>
      <c r="AV167" s="28">
        <f t="shared" ca="1" si="100"/>
        <v>0</v>
      </c>
      <c r="AW167" s="28"/>
      <c r="AX167" s="28">
        <f t="shared" ca="1" si="83"/>
        <v>358.10988575847443</v>
      </c>
      <c r="AY167" s="28"/>
      <c r="BA167" s="28"/>
      <c r="BB167" s="28"/>
      <c r="BC167" s="28"/>
      <c r="BD167" s="39">
        <v>164</v>
      </c>
      <c r="BE167" s="39">
        <f t="shared" ca="1" si="101"/>
        <v>3.7837163921436399</v>
      </c>
      <c r="BF167" s="39">
        <f t="shared" ca="1" si="101"/>
        <v>5.6755745882154605</v>
      </c>
      <c r="BG167" s="39">
        <f t="shared" ca="1" si="101"/>
        <v>9.4592909803590999</v>
      </c>
      <c r="BH167" s="39">
        <f t="shared" ca="1" si="101"/>
        <v>18.9185819607182</v>
      </c>
      <c r="BI167" s="39">
        <f t="shared" ca="1" si="101"/>
        <v>37.8371639214364</v>
      </c>
      <c r="BJ167" s="39">
        <f t="shared" ca="1" si="101"/>
        <v>75.674327842872799</v>
      </c>
      <c r="BK167" s="39">
        <f t="shared" ca="1" si="101"/>
        <v>151.3486556857456</v>
      </c>
      <c r="BL167" s="39">
        <f t="shared" ca="1" si="101"/>
        <v>0</v>
      </c>
      <c r="BM167" s="39">
        <f t="shared" ca="1" si="101"/>
        <v>0</v>
      </c>
      <c r="BN167" s="39">
        <f t="shared" ca="1" si="101"/>
        <v>0</v>
      </c>
      <c r="BO167" s="39">
        <f t="shared" ca="1" si="102"/>
        <v>0.19601729284430561</v>
      </c>
      <c r="BP167" s="39">
        <f t="shared" ca="1" si="102"/>
        <v>0.39203458568861121</v>
      </c>
      <c r="BQ167" s="39">
        <f t="shared" ca="1" si="102"/>
        <v>0.58805187853291674</v>
      </c>
      <c r="BR167" s="39">
        <f t="shared" ca="1" si="102"/>
        <v>0.98008646422152801</v>
      </c>
      <c r="BS167" s="39">
        <f t="shared" ca="1" si="102"/>
        <v>1.960172928443056</v>
      </c>
      <c r="BT167" s="39">
        <f t="shared" ca="1" si="102"/>
        <v>3.920345856886112</v>
      </c>
      <c r="BU167" s="39">
        <f t="shared" ca="1" si="102"/>
        <v>7.8406917137722241</v>
      </c>
      <c r="BV167" s="39">
        <f t="shared" ca="1" si="102"/>
        <v>15.681383427544448</v>
      </c>
      <c r="BW167" s="39">
        <f t="shared" ca="1" si="102"/>
        <v>0</v>
      </c>
      <c r="BX167" s="39">
        <f t="shared" ca="1" si="102"/>
        <v>0</v>
      </c>
      <c r="BY167" s="39">
        <f t="shared" ca="1" si="103"/>
        <v>0.10628799999999998</v>
      </c>
      <c r="BZ167" s="39">
        <f t="shared" ca="1" si="103"/>
        <v>0.21257599999999996</v>
      </c>
      <c r="CA167" s="39">
        <f t="shared" ca="1" si="103"/>
        <v>0.31886399999999993</v>
      </c>
      <c r="CB167" s="39">
        <f t="shared" ca="1" si="103"/>
        <v>0.53144000000000002</v>
      </c>
      <c r="CC167" s="39">
        <f t="shared" ca="1" si="103"/>
        <v>1.06288</v>
      </c>
      <c r="CD167" s="39">
        <f t="shared" ca="1" si="103"/>
        <v>2.1257600000000001</v>
      </c>
      <c r="CE167" s="39">
        <f t="shared" ca="1" si="103"/>
        <v>4.2515200000000002</v>
      </c>
      <c r="CF167" s="39">
        <f t="shared" ca="1" si="103"/>
        <v>8.5030400000000004</v>
      </c>
      <c r="CG167" s="39">
        <f t="shared" ca="1" si="103"/>
        <v>0</v>
      </c>
      <c r="CH167" s="39">
        <f t="shared" ca="1" si="103"/>
        <v>0</v>
      </c>
      <c r="CI167" s="39">
        <f t="shared" ca="1" si="104"/>
        <v>3.2275119525E-2</v>
      </c>
      <c r="CJ167" s="39">
        <f t="shared" ca="1" si="104"/>
        <v>3.2275119525E-2</v>
      </c>
      <c r="CK167" s="39">
        <f t="shared" ca="1" si="104"/>
        <v>6.455023905E-2</v>
      </c>
      <c r="CL167" s="39">
        <f t="shared" ca="1" si="104"/>
        <v>9.6825358575000006E-2</v>
      </c>
      <c r="CM167" s="39">
        <f t="shared" ca="1" si="104"/>
        <v>0.16137559762500003</v>
      </c>
      <c r="CN167" s="39">
        <f t="shared" ca="1" si="104"/>
        <v>0.32275119525000007</v>
      </c>
      <c r="CO167" s="39">
        <f t="shared" ca="1" si="104"/>
        <v>0.64550239050000013</v>
      </c>
      <c r="CP167" s="39">
        <f t="shared" ca="1" si="104"/>
        <v>1.2910047810000003</v>
      </c>
      <c r="CQ167" s="39">
        <f t="shared" ca="1" si="104"/>
        <v>2.5820095620000005</v>
      </c>
      <c r="CR167" s="39">
        <f t="shared" ca="1" si="104"/>
        <v>0</v>
      </c>
      <c r="CS167" s="39">
        <f t="shared" ca="1" si="105"/>
        <v>9.3385979999999983E-3</v>
      </c>
      <c r="CT167" s="39">
        <f t="shared" ca="1" si="105"/>
        <v>9.3385979999999983E-3</v>
      </c>
      <c r="CU167" s="39">
        <f t="shared" ca="1" si="105"/>
        <v>1.8677195999999997E-2</v>
      </c>
      <c r="CV167" s="39">
        <f t="shared" ca="1" si="105"/>
        <v>2.8015793999999993E-2</v>
      </c>
      <c r="CW167" s="39">
        <f t="shared" ca="1" si="105"/>
        <v>4.669298999999999E-2</v>
      </c>
      <c r="CX167" s="39">
        <f t="shared" ca="1" si="105"/>
        <v>9.338597999999998E-2</v>
      </c>
      <c r="CY167" s="39">
        <f t="shared" ca="1" si="105"/>
        <v>0.18677195999999996</v>
      </c>
      <c r="CZ167" s="39">
        <f t="shared" ca="1" si="105"/>
        <v>0.37354391999999992</v>
      </c>
      <c r="DA167" s="39">
        <f t="shared" ca="1" si="105"/>
        <v>0.74708783999999984</v>
      </c>
      <c r="DB167" s="39">
        <f t="shared" ca="1" si="105"/>
        <v>0</v>
      </c>
    </row>
    <row r="168" spans="19:106" x14ac:dyDescent="0.15">
      <c r="S168" s="39">
        <v>165</v>
      </c>
      <c r="T168" s="40">
        <f>引用信息!W187</f>
        <v>245.18662505373916</v>
      </c>
      <c r="U168" s="40">
        <f>引用信息!X187</f>
        <v>17.44157142626085</v>
      </c>
      <c r="V168" s="40">
        <f>引用信息!Y187</f>
        <v>6.9632000000000005</v>
      </c>
      <c r="W168" s="40">
        <f>引用信息!Z187</f>
        <v>1.8680851200000006</v>
      </c>
      <c r="X168" s="40">
        <f>引用信息!AA187</f>
        <v>0.54051839999999995</v>
      </c>
      <c r="Y168" s="37">
        <f>IF(INT(求节点($J$4:$J$12,$I$4:$I$12,节奏总纲!AD168))&gt;$I$12,$I$12,INT(求节点($J$4:$J$12,$I$4:$I$12,节奏总纲!AD168)))</f>
        <v>7</v>
      </c>
      <c r="Z168" s="37">
        <f>IF(INT(求节点($J$4:$J$12,$I$4:$I$12,节奏总纲!AE168))&gt;$I$12,$I$12,INT(求节点($J$4:$J$12,$I$4:$I$12,节奏总纲!AE168)))</f>
        <v>8</v>
      </c>
      <c r="AA168" s="37">
        <f>IF(INT(求节点($J$4:$J$12,$I$4:$I$12,节奏总纲!AF168))&gt;$I$12,$I$12,INT(求节点($J$4:$J$12,$I$4:$I$12,节奏总纲!AF168)))</f>
        <v>8</v>
      </c>
      <c r="AB168" s="37">
        <f>IF(INT(求节点($J$4:$J$12,$I$4:$I$12,节奏总纲!AG168))&gt;$I$12,$I$12,INT(求节点($J$4:$J$12,$I$4:$I$12,节奏总纲!AG168)))</f>
        <v>9</v>
      </c>
      <c r="AC168" s="37">
        <f>IF(INT(求节点($J$4:$J$12,$I$4:$I$12,节奏总纲!AH168))&gt;$I$12,$I$12,INT(求节点($J$4:$J$12,$I$4:$I$12,节奏总纲!AH168)))</f>
        <v>9</v>
      </c>
      <c r="AD168" s="57">
        <f>('[2]功能-行军令'!F$7+'[2]功能-行军令'!F$14+24*60/'[2]功能-行军令'!$F$18)*'[2]功能-行军令'!$AJ$8/$J$30</f>
        <v>9.2000000000000011</v>
      </c>
      <c r="AE168" s="57">
        <f>('[2]功能-行军令'!G$7+'[2]功能-行军令'!G$14+24*60/'[2]功能-行军令'!$F$18)*'[2]功能-行军令'!$AJ$8/$J$30</f>
        <v>13.4</v>
      </c>
      <c r="AF168" s="57">
        <f>('[2]功能-行军令'!H$7+'[2]功能-行军令'!H$14+24*60/'[2]功能-行军令'!$F$18)*'[2]功能-行军令'!$AJ$8/$J$30</f>
        <v>18.2</v>
      </c>
      <c r="AG168" s="57">
        <f>('[2]功能-行军令'!I$7+'[2]功能-行军令'!I$14+24*60/'[2]功能-行军令'!$F$18)*'[2]功能-行军令'!$AJ$8/$J$30</f>
        <v>20.6</v>
      </c>
      <c r="AH168" s="57">
        <f>('[2]功能-行军令'!J$7+'[2]功能-行军令'!J$14+24*60/'[2]功能-行军令'!$F$18)*'[2]功能-行军令'!$AJ$8/$J$30</f>
        <v>20.6</v>
      </c>
      <c r="AL168" s="39">
        <v>165</v>
      </c>
      <c r="AM168" s="28">
        <f t="shared" ca="1" si="100"/>
        <v>4.1012486921772471</v>
      </c>
      <c r="AN168" s="28">
        <f t="shared" ca="1" si="100"/>
        <v>6.2813855651824921</v>
      </c>
      <c r="AO168" s="28">
        <f t="shared" ca="1" si="100"/>
        <v>10.38263425735974</v>
      </c>
      <c r="AP168" s="28">
        <f t="shared" ca="1" si="100"/>
        <v>20.423548073366238</v>
      </c>
      <c r="AQ168" s="28">
        <f t="shared" ca="1" si="100"/>
        <v>40.805748452972473</v>
      </c>
      <c r="AR168" s="28">
        <f t="shared" ca="1" si="100"/>
        <v>81.611496905944946</v>
      </c>
      <c r="AS168" s="28">
        <f t="shared" ca="1" si="100"/>
        <v>163.22299381188989</v>
      </c>
      <c r="AT168" s="28">
        <f t="shared" ca="1" si="100"/>
        <v>25.683727557859697</v>
      </c>
      <c r="AU168" s="28">
        <f t="shared" ca="1" si="100"/>
        <v>3.3078155008000012</v>
      </c>
      <c r="AV168" s="28">
        <f t="shared" ca="1" si="100"/>
        <v>0</v>
      </c>
      <c r="AW168" s="28"/>
      <c r="AX168" s="28">
        <f t="shared" ca="1" si="83"/>
        <v>355.82059881755271</v>
      </c>
      <c r="AY168" s="28"/>
      <c r="BA168" s="28"/>
      <c r="BB168" s="28"/>
      <c r="BC168" s="28"/>
      <c r="BD168" s="39">
        <v>165</v>
      </c>
      <c r="BE168" s="39">
        <f t="shared" ca="1" si="101"/>
        <v>3.7595282508240011</v>
      </c>
      <c r="BF168" s="39">
        <f t="shared" ca="1" si="101"/>
        <v>5.6392923762360008</v>
      </c>
      <c r="BG168" s="39">
        <f t="shared" ca="1" si="101"/>
        <v>9.3988206270600028</v>
      </c>
      <c r="BH168" s="39">
        <f t="shared" ca="1" si="101"/>
        <v>18.797641254120006</v>
      </c>
      <c r="BI168" s="39">
        <f t="shared" ca="1" si="101"/>
        <v>37.595282508240011</v>
      </c>
      <c r="BJ168" s="39">
        <f t="shared" ca="1" si="101"/>
        <v>75.190565016480022</v>
      </c>
      <c r="BK168" s="39">
        <f t="shared" ca="1" si="101"/>
        <v>150.38113003296004</v>
      </c>
      <c r="BL168" s="39">
        <f t="shared" ca="1" si="101"/>
        <v>0</v>
      </c>
      <c r="BM168" s="39">
        <f t="shared" ca="1" si="101"/>
        <v>0</v>
      </c>
      <c r="BN168" s="39">
        <f t="shared" ca="1" si="101"/>
        <v>0</v>
      </c>
      <c r="BO168" s="39">
        <f t="shared" ca="1" si="102"/>
        <v>0.19476421425991286</v>
      </c>
      <c r="BP168" s="39">
        <f t="shared" ca="1" si="102"/>
        <v>0.38952842851982572</v>
      </c>
      <c r="BQ168" s="39">
        <f t="shared" ca="1" si="102"/>
        <v>0.58429264277973847</v>
      </c>
      <c r="BR168" s="39">
        <f t="shared" ca="1" si="102"/>
        <v>0.97382107129956419</v>
      </c>
      <c r="BS168" s="39">
        <f t="shared" ca="1" si="102"/>
        <v>1.9476421425991284</v>
      </c>
      <c r="BT168" s="39">
        <f t="shared" ca="1" si="102"/>
        <v>3.8952842851982568</v>
      </c>
      <c r="BU168" s="39">
        <f t="shared" ca="1" si="102"/>
        <v>7.7905685703965135</v>
      </c>
      <c r="BV168" s="39">
        <f t="shared" ca="1" si="102"/>
        <v>15.581137140793027</v>
      </c>
      <c r="BW168" s="39">
        <f t="shared" ca="1" si="102"/>
        <v>0</v>
      </c>
      <c r="BX168" s="39">
        <f t="shared" ca="1" si="102"/>
        <v>0</v>
      </c>
      <c r="BY168" s="39">
        <f t="shared" ca="1" si="103"/>
        <v>0.10560853333333335</v>
      </c>
      <c r="BZ168" s="39">
        <f t="shared" ca="1" si="103"/>
        <v>0.2112170666666667</v>
      </c>
      <c r="CA168" s="39">
        <f t="shared" ca="1" si="103"/>
        <v>0.31682559999999999</v>
      </c>
      <c r="CB168" s="39">
        <f t="shared" ca="1" si="103"/>
        <v>0.52804266666666666</v>
      </c>
      <c r="CC168" s="39">
        <f t="shared" ca="1" si="103"/>
        <v>1.0560853333333333</v>
      </c>
      <c r="CD168" s="39">
        <f t="shared" ca="1" si="103"/>
        <v>2.1121706666666666</v>
      </c>
      <c r="CE168" s="39">
        <f t="shared" ca="1" si="103"/>
        <v>4.2243413333333333</v>
      </c>
      <c r="CF168" s="39">
        <f t="shared" ca="1" si="103"/>
        <v>8.4486826666666666</v>
      </c>
      <c r="CG168" s="39">
        <f t="shared" ca="1" si="103"/>
        <v>0</v>
      </c>
      <c r="CH168" s="39">
        <f t="shared" ca="1" si="103"/>
        <v>0</v>
      </c>
      <c r="CI168" s="39">
        <f t="shared" ca="1" si="104"/>
        <v>3.2068794560000016E-2</v>
      </c>
      <c r="CJ168" s="39">
        <f t="shared" ca="1" si="104"/>
        <v>3.2068794560000016E-2</v>
      </c>
      <c r="CK168" s="39">
        <f t="shared" ca="1" si="104"/>
        <v>6.4137589120000033E-2</v>
      </c>
      <c r="CL168" s="39">
        <f t="shared" ca="1" si="104"/>
        <v>9.6206383680000049E-2</v>
      </c>
      <c r="CM168" s="39">
        <f t="shared" ca="1" si="104"/>
        <v>0.16034397280000007</v>
      </c>
      <c r="CN168" s="39">
        <f t="shared" ca="1" si="104"/>
        <v>0.32068794560000013</v>
      </c>
      <c r="CO168" s="39">
        <f t="shared" ca="1" si="104"/>
        <v>0.64137589120000027</v>
      </c>
      <c r="CP168" s="39">
        <f t="shared" ca="1" si="104"/>
        <v>1.2827517824000005</v>
      </c>
      <c r="CQ168" s="39">
        <f t="shared" ca="1" si="104"/>
        <v>2.5655035648000011</v>
      </c>
      <c r="CR168" s="39">
        <f t="shared" ca="1" si="104"/>
        <v>0</v>
      </c>
      <c r="CS168" s="39">
        <f t="shared" ca="1" si="105"/>
        <v>9.2788991999999994E-3</v>
      </c>
      <c r="CT168" s="39">
        <f t="shared" ca="1" si="105"/>
        <v>9.2788991999999994E-3</v>
      </c>
      <c r="CU168" s="39">
        <f t="shared" ca="1" si="105"/>
        <v>1.8557798399999999E-2</v>
      </c>
      <c r="CV168" s="39">
        <f t="shared" ca="1" si="105"/>
        <v>2.7836697599999998E-2</v>
      </c>
      <c r="CW168" s="39">
        <f t="shared" ca="1" si="105"/>
        <v>4.6394496E-2</v>
      </c>
      <c r="CX168" s="39">
        <f t="shared" ca="1" si="105"/>
        <v>9.2788992000000001E-2</v>
      </c>
      <c r="CY168" s="39">
        <f t="shared" ca="1" si="105"/>
        <v>0.185577984</v>
      </c>
      <c r="CZ168" s="39">
        <f t="shared" ca="1" si="105"/>
        <v>0.371155968</v>
      </c>
      <c r="DA168" s="39">
        <f t="shared" ca="1" si="105"/>
        <v>0.74231193600000001</v>
      </c>
      <c r="DB168" s="39">
        <f t="shared" ca="1" si="105"/>
        <v>0</v>
      </c>
    </row>
    <row r="169" spans="19:106" x14ac:dyDescent="0.15">
      <c r="S169" s="39">
        <v>166</v>
      </c>
      <c r="T169" s="40">
        <f>引用信息!W188</f>
        <v>243.6091375763713</v>
      </c>
      <c r="U169" s="40">
        <f>引用信息!X188</f>
        <v>17.329355433628653</v>
      </c>
      <c r="V169" s="40">
        <f>引用信息!Y188</f>
        <v>6.9183999999999992</v>
      </c>
      <c r="W169" s="40">
        <f>引用信息!Z188</f>
        <v>1.8560661900000002</v>
      </c>
      <c r="X169" s="40">
        <f>引用信息!AA188</f>
        <v>0.53704079999999976</v>
      </c>
      <c r="Y169" s="37">
        <f>IF(INT(求节点($J$4:$J$12,$I$4:$I$12,节奏总纲!AD169))&gt;$I$12,$I$12,INT(求节点($J$4:$J$12,$I$4:$I$12,节奏总纲!AD169)))</f>
        <v>7</v>
      </c>
      <c r="Z169" s="37">
        <f>IF(INT(求节点($J$4:$J$12,$I$4:$I$12,节奏总纲!AE169))&gt;$I$12,$I$12,INT(求节点($J$4:$J$12,$I$4:$I$12,节奏总纲!AE169)))</f>
        <v>8</v>
      </c>
      <c r="AA169" s="37">
        <f>IF(INT(求节点($J$4:$J$12,$I$4:$I$12,节奏总纲!AF169))&gt;$I$12,$I$12,INT(求节点($J$4:$J$12,$I$4:$I$12,节奏总纲!AF169)))</f>
        <v>8</v>
      </c>
      <c r="AB169" s="37">
        <f>IF(INT(求节点($J$4:$J$12,$I$4:$I$12,节奏总纲!AG169))&gt;$I$12,$I$12,INT(求节点($J$4:$J$12,$I$4:$I$12,节奏总纲!AG169)))</f>
        <v>9</v>
      </c>
      <c r="AC169" s="37">
        <f>IF(INT(求节点($J$4:$J$12,$I$4:$I$12,节奏总纲!AH169))&gt;$I$12,$I$12,INT(求节点($J$4:$J$12,$I$4:$I$12,节奏总纲!AH169)))</f>
        <v>9</v>
      </c>
      <c r="AD169" s="57">
        <f>('[2]功能-行军令'!F$7+'[2]功能-行军令'!F$14+24*60/'[2]功能-行军令'!$F$18)*'[2]功能-行军令'!$AJ$8/$J$30</f>
        <v>9.2000000000000011</v>
      </c>
      <c r="AE169" s="57">
        <f>('[2]功能-行军令'!G$7+'[2]功能-行军令'!G$14+24*60/'[2]功能-行军令'!$F$18)*'[2]功能-行军令'!$AJ$8/$J$30</f>
        <v>13.4</v>
      </c>
      <c r="AF169" s="57">
        <f>('[2]功能-行军令'!H$7+'[2]功能-行军令'!H$14+24*60/'[2]功能-行军令'!$F$18)*'[2]功能-行军令'!$AJ$8/$J$30</f>
        <v>18.2</v>
      </c>
      <c r="AG169" s="57">
        <f>('[2]功能-行军令'!I$7+'[2]功能-行军令'!I$14+24*60/'[2]功能-行军令'!$F$18)*'[2]功能-行军令'!$AJ$8/$J$30</f>
        <v>20.6</v>
      </c>
      <c r="AH169" s="57">
        <f>('[2]功能-行军令'!J$7+'[2]功能-行军令'!J$14+24*60/'[2]功能-行军令'!$F$18)*'[2]功能-行军令'!$AJ$8/$J$30</f>
        <v>20.6</v>
      </c>
      <c r="AL169" s="39">
        <v>166</v>
      </c>
      <c r="AM169" s="28">
        <f t="shared" ca="1" si="100"/>
        <v>4.0748619818415461</v>
      </c>
      <c r="AN169" s="28">
        <f t="shared" ca="1" si="100"/>
        <v>6.2409722389359121</v>
      </c>
      <c r="AO169" s="28">
        <f t="shared" ca="1" si="100"/>
        <v>10.315834220777459</v>
      </c>
      <c r="AP169" s="28">
        <f t="shared" ca="1" si="100"/>
        <v>20.292146569217739</v>
      </c>
      <c r="AQ169" s="28">
        <f t="shared" ca="1" si="100"/>
        <v>40.543211468440475</v>
      </c>
      <c r="AR169" s="28">
        <f t="shared" ca="1" si="100"/>
        <v>81.08642293688095</v>
      </c>
      <c r="AS169" s="28">
        <f t="shared" ca="1" si="100"/>
        <v>162.1728458737619</v>
      </c>
      <c r="AT169" s="28">
        <f t="shared" ca="1" si="100"/>
        <v>25.518482987174931</v>
      </c>
      <c r="AU169" s="28">
        <f t="shared" ca="1" si="100"/>
        <v>3.2865335996000002</v>
      </c>
      <c r="AV169" s="28">
        <f t="shared" ca="1" si="100"/>
        <v>0</v>
      </c>
      <c r="AW169" s="28"/>
      <c r="AX169" s="28">
        <f t="shared" ca="1" si="83"/>
        <v>353.53131187663092</v>
      </c>
      <c r="AY169" s="28"/>
      <c r="BA169" s="28"/>
      <c r="BB169" s="28"/>
      <c r="BC169" s="28"/>
      <c r="BD169" s="39">
        <v>166</v>
      </c>
      <c r="BE169" s="39">
        <f t="shared" ca="1" si="101"/>
        <v>3.7353401095043601</v>
      </c>
      <c r="BF169" s="39">
        <f t="shared" ca="1" si="101"/>
        <v>5.6030101642565393</v>
      </c>
      <c r="BG169" s="39">
        <f t="shared" ca="1" si="101"/>
        <v>9.3383502737609021</v>
      </c>
      <c r="BH169" s="39">
        <f t="shared" ca="1" si="101"/>
        <v>18.676700547521804</v>
      </c>
      <c r="BI169" s="39">
        <f t="shared" ca="1" si="101"/>
        <v>37.353401095043608</v>
      </c>
      <c r="BJ169" s="39">
        <f t="shared" ca="1" si="101"/>
        <v>74.706802190087217</v>
      </c>
      <c r="BK169" s="39">
        <f t="shared" ca="1" si="101"/>
        <v>149.41360438017443</v>
      </c>
      <c r="BL169" s="39">
        <f t="shared" ca="1" si="101"/>
        <v>0</v>
      </c>
      <c r="BM169" s="39">
        <f t="shared" ca="1" si="101"/>
        <v>0</v>
      </c>
      <c r="BN169" s="39">
        <f t="shared" ca="1" si="101"/>
        <v>0</v>
      </c>
      <c r="BO169" s="39">
        <f t="shared" ca="1" si="102"/>
        <v>0.19351113567552</v>
      </c>
      <c r="BP169" s="39">
        <f t="shared" ca="1" si="102"/>
        <v>0.38702227135104</v>
      </c>
      <c r="BQ169" s="39">
        <f t="shared" ca="1" si="102"/>
        <v>0.58053340702655987</v>
      </c>
      <c r="BR169" s="39">
        <f t="shared" ca="1" si="102"/>
        <v>0.96755567837759981</v>
      </c>
      <c r="BS169" s="39">
        <f t="shared" ca="1" si="102"/>
        <v>1.9351113567551996</v>
      </c>
      <c r="BT169" s="39">
        <f t="shared" ca="1" si="102"/>
        <v>3.8702227135103993</v>
      </c>
      <c r="BU169" s="39">
        <f t="shared" ca="1" si="102"/>
        <v>7.7404454270207985</v>
      </c>
      <c r="BV169" s="39">
        <f t="shared" ca="1" si="102"/>
        <v>15.480890854041597</v>
      </c>
      <c r="BW169" s="39">
        <f t="shared" ca="1" si="102"/>
        <v>0</v>
      </c>
      <c r="BX169" s="39">
        <f t="shared" ca="1" si="102"/>
        <v>0</v>
      </c>
      <c r="BY169" s="39">
        <f t="shared" ca="1" si="103"/>
        <v>0.10492906666666667</v>
      </c>
      <c r="BZ169" s="39">
        <f t="shared" ca="1" si="103"/>
        <v>0.20985813333333334</v>
      </c>
      <c r="CA169" s="39">
        <f t="shared" ca="1" si="103"/>
        <v>0.31478719999999993</v>
      </c>
      <c r="CB169" s="39">
        <f t="shared" ca="1" si="103"/>
        <v>0.5246453333333333</v>
      </c>
      <c r="CC169" s="39">
        <f t="shared" ca="1" si="103"/>
        <v>1.0492906666666666</v>
      </c>
      <c r="CD169" s="39">
        <f t="shared" ca="1" si="103"/>
        <v>2.0985813333333332</v>
      </c>
      <c r="CE169" s="39">
        <f t="shared" ca="1" si="103"/>
        <v>4.1971626666666664</v>
      </c>
      <c r="CF169" s="39">
        <f t="shared" ca="1" si="103"/>
        <v>8.3943253333333328</v>
      </c>
      <c r="CG169" s="39">
        <f t="shared" ca="1" si="103"/>
        <v>0</v>
      </c>
      <c r="CH169" s="39">
        <f t="shared" ca="1" si="103"/>
        <v>0</v>
      </c>
      <c r="CI169" s="39">
        <f t="shared" ca="1" si="104"/>
        <v>3.1862469595000005E-2</v>
      </c>
      <c r="CJ169" s="39">
        <f t="shared" ca="1" si="104"/>
        <v>3.1862469595000005E-2</v>
      </c>
      <c r="CK169" s="39">
        <f t="shared" ca="1" si="104"/>
        <v>6.372493919000001E-2</v>
      </c>
      <c r="CL169" s="39">
        <f t="shared" ca="1" si="104"/>
        <v>9.5587408785000008E-2</v>
      </c>
      <c r="CM169" s="39">
        <f t="shared" ca="1" si="104"/>
        <v>0.15931234797500002</v>
      </c>
      <c r="CN169" s="39">
        <f t="shared" ca="1" si="104"/>
        <v>0.31862469595000004</v>
      </c>
      <c r="CO169" s="39">
        <f t="shared" ca="1" si="104"/>
        <v>0.63724939190000007</v>
      </c>
      <c r="CP169" s="39">
        <f t="shared" ca="1" si="104"/>
        <v>1.2744987838000001</v>
      </c>
      <c r="CQ169" s="39">
        <f t="shared" ca="1" si="104"/>
        <v>2.5489975676000003</v>
      </c>
      <c r="CR169" s="39">
        <f t="shared" ca="1" si="104"/>
        <v>0</v>
      </c>
      <c r="CS169" s="39">
        <f t="shared" ca="1" si="105"/>
        <v>9.219200399999997E-3</v>
      </c>
      <c r="CT169" s="39">
        <f t="shared" ca="1" si="105"/>
        <v>9.219200399999997E-3</v>
      </c>
      <c r="CU169" s="39">
        <f t="shared" ca="1" si="105"/>
        <v>1.8438400799999994E-2</v>
      </c>
      <c r="CV169" s="39">
        <f t="shared" ca="1" si="105"/>
        <v>2.7657601199999993E-2</v>
      </c>
      <c r="CW169" s="39">
        <f t="shared" ca="1" si="105"/>
        <v>4.609600199999999E-2</v>
      </c>
      <c r="CX169" s="39">
        <f t="shared" ca="1" si="105"/>
        <v>9.219200399999998E-2</v>
      </c>
      <c r="CY169" s="39">
        <f t="shared" ca="1" si="105"/>
        <v>0.18438400799999996</v>
      </c>
      <c r="CZ169" s="39">
        <f t="shared" ca="1" si="105"/>
        <v>0.36876801599999992</v>
      </c>
      <c r="DA169" s="39">
        <f t="shared" ca="1" si="105"/>
        <v>0.73753603199999984</v>
      </c>
      <c r="DB169" s="39">
        <f t="shared" ca="1" si="105"/>
        <v>0</v>
      </c>
    </row>
    <row r="170" spans="19:106" x14ac:dyDescent="0.15">
      <c r="S170" s="39">
        <v>167</v>
      </c>
      <c r="T170" s="40">
        <f>引用信息!W189</f>
        <v>242.03165009900354</v>
      </c>
      <c r="U170" s="40">
        <f>引用信息!X189</f>
        <v>17.217139440996462</v>
      </c>
      <c r="V170" s="40">
        <f>引用信息!Y189</f>
        <v>6.8736000000000006</v>
      </c>
      <c r="W170" s="40">
        <f>引用信息!Z189</f>
        <v>1.8440472600000006</v>
      </c>
      <c r="X170" s="40">
        <f>引用信息!AA189</f>
        <v>0.5335631999999999</v>
      </c>
      <c r="Y170" s="37">
        <f>IF(INT(求节点($J$4:$J$12,$I$4:$I$12,节奏总纲!AD170))&gt;$I$12,$I$12,INT(求节点($J$4:$J$12,$I$4:$I$12,节奏总纲!AD170)))</f>
        <v>7</v>
      </c>
      <c r="Z170" s="37">
        <f>IF(INT(求节点($J$4:$J$12,$I$4:$I$12,节奏总纲!AE170))&gt;$I$12,$I$12,INT(求节点($J$4:$J$12,$I$4:$I$12,节奏总纲!AE170)))</f>
        <v>8</v>
      </c>
      <c r="AA170" s="37">
        <f>IF(INT(求节点($J$4:$J$12,$I$4:$I$12,节奏总纲!AF170))&gt;$I$12,$I$12,INT(求节点($J$4:$J$12,$I$4:$I$12,节奏总纲!AF170)))</f>
        <v>8</v>
      </c>
      <c r="AB170" s="37">
        <f>IF(INT(求节点($J$4:$J$12,$I$4:$I$12,节奏总纲!AG170))&gt;$I$12,$I$12,INT(求节点($J$4:$J$12,$I$4:$I$12,节奏总纲!AG170)))</f>
        <v>9</v>
      </c>
      <c r="AC170" s="37">
        <f>IF(INT(求节点($J$4:$J$12,$I$4:$I$12,节奏总纲!AH170))&gt;$I$12,$I$12,INT(求节点($J$4:$J$12,$I$4:$I$12,节奏总纲!AH170)))</f>
        <v>9</v>
      </c>
      <c r="AD170" s="57">
        <f>('[2]功能-行军令'!F$7+'[2]功能-行军令'!F$14+24*60/'[2]功能-行军令'!$F$18)*'[2]功能-行军令'!$AJ$8/$J$30</f>
        <v>9.2000000000000011</v>
      </c>
      <c r="AE170" s="57">
        <f>('[2]功能-行军令'!G$7+'[2]功能-行军令'!G$14+24*60/'[2]功能-行军令'!$F$18)*'[2]功能-行军令'!$AJ$8/$J$30</f>
        <v>13.4</v>
      </c>
      <c r="AF170" s="57">
        <f>('[2]功能-行军令'!H$7+'[2]功能-行军令'!H$14+24*60/'[2]功能-行军令'!$F$18)*'[2]功能-行军令'!$AJ$8/$J$30</f>
        <v>18.2</v>
      </c>
      <c r="AG170" s="57">
        <f>('[2]功能-行军令'!I$7+'[2]功能-行军令'!I$14+24*60/'[2]功能-行军令'!$F$18)*'[2]功能-行军令'!$AJ$8/$J$30</f>
        <v>20.6</v>
      </c>
      <c r="AH170" s="57">
        <f>('[2]功能-行军令'!J$7+'[2]功能-行军令'!J$14+24*60/'[2]功能-行军令'!$F$18)*'[2]功能-行军令'!$AJ$8/$J$30</f>
        <v>20.6</v>
      </c>
      <c r="AL170" s="39">
        <v>167</v>
      </c>
      <c r="AM170" s="28">
        <f t="shared" ca="1" si="100"/>
        <v>4.0484752715058487</v>
      </c>
      <c r="AN170" s="28">
        <f t="shared" ca="1" si="100"/>
        <v>6.2005589126893366</v>
      </c>
      <c r="AO170" s="28">
        <f t="shared" ca="1" si="100"/>
        <v>10.249034184195187</v>
      </c>
      <c r="AP170" s="28">
        <f t="shared" ca="1" si="100"/>
        <v>20.160745065069246</v>
      </c>
      <c r="AQ170" s="28">
        <f t="shared" ca="1" si="100"/>
        <v>40.280674483908491</v>
      </c>
      <c r="AR170" s="28">
        <f t="shared" ca="1" si="100"/>
        <v>80.561348967816983</v>
      </c>
      <c r="AS170" s="28">
        <f t="shared" ca="1" si="100"/>
        <v>161.12269793563397</v>
      </c>
      <c r="AT170" s="28">
        <f t="shared" ca="1" si="100"/>
        <v>25.353238416490175</v>
      </c>
      <c r="AU170" s="28">
        <f t="shared" ca="1" si="100"/>
        <v>3.2652516984000011</v>
      </c>
      <c r="AV170" s="28">
        <f t="shared" ca="1" si="100"/>
        <v>0</v>
      </c>
      <c r="AW170" s="28"/>
      <c r="AX170" s="28">
        <f t="shared" ca="1" si="83"/>
        <v>351.2420249357092</v>
      </c>
      <c r="AY170" s="28"/>
      <c r="BA170" s="28"/>
      <c r="BB170" s="28"/>
      <c r="BC170" s="28"/>
      <c r="BD170" s="39">
        <v>167</v>
      </c>
      <c r="BE170" s="39">
        <f t="shared" ca="1" si="101"/>
        <v>3.7111519681847214</v>
      </c>
      <c r="BF170" s="39">
        <f t="shared" ca="1" si="101"/>
        <v>5.5667279522770814</v>
      </c>
      <c r="BG170" s="39">
        <f t="shared" ca="1" si="101"/>
        <v>9.277879920461805</v>
      </c>
      <c r="BH170" s="39">
        <f t="shared" ca="1" si="101"/>
        <v>18.55575984092361</v>
      </c>
      <c r="BI170" s="39">
        <f t="shared" ca="1" si="101"/>
        <v>37.11151968184722</v>
      </c>
      <c r="BJ170" s="39">
        <f t="shared" ca="1" si="101"/>
        <v>74.22303936369444</v>
      </c>
      <c r="BK170" s="39">
        <f t="shared" ca="1" si="101"/>
        <v>148.44607872738888</v>
      </c>
      <c r="BL170" s="39">
        <f t="shared" ca="1" si="101"/>
        <v>0</v>
      </c>
      <c r="BM170" s="39">
        <f t="shared" ca="1" si="101"/>
        <v>0</v>
      </c>
      <c r="BN170" s="39">
        <f t="shared" ca="1" si="101"/>
        <v>0</v>
      </c>
      <c r="BO170" s="39">
        <f t="shared" ca="1" si="102"/>
        <v>0.19225805709112717</v>
      </c>
      <c r="BP170" s="39">
        <f t="shared" ca="1" si="102"/>
        <v>0.38451611418225434</v>
      </c>
      <c r="BQ170" s="39">
        <f t="shared" ca="1" si="102"/>
        <v>0.57677417127338149</v>
      </c>
      <c r="BR170" s="39">
        <f t="shared" ca="1" si="102"/>
        <v>0.96129028545563588</v>
      </c>
      <c r="BS170" s="39">
        <f t="shared" ca="1" si="102"/>
        <v>1.9225805709112718</v>
      </c>
      <c r="BT170" s="39">
        <f t="shared" ca="1" si="102"/>
        <v>3.8451611418225435</v>
      </c>
      <c r="BU170" s="39">
        <f t="shared" ca="1" si="102"/>
        <v>7.6903222836450871</v>
      </c>
      <c r="BV170" s="39">
        <f t="shared" ca="1" si="102"/>
        <v>15.380644567290174</v>
      </c>
      <c r="BW170" s="39">
        <f t="shared" ca="1" si="102"/>
        <v>0</v>
      </c>
      <c r="BX170" s="39">
        <f t="shared" ca="1" si="102"/>
        <v>0</v>
      </c>
      <c r="BY170" s="39">
        <f t="shared" ca="1" si="103"/>
        <v>0.1042496</v>
      </c>
      <c r="BZ170" s="39">
        <f t="shared" ca="1" si="103"/>
        <v>0.2084992</v>
      </c>
      <c r="CA170" s="39">
        <f t="shared" ca="1" si="103"/>
        <v>0.31274879999999999</v>
      </c>
      <c r="CB170" s="39">
        <f t="shared" ca="1" si="103"/>
        <v>0.52124800000000004</v>
      </c>
      <c r="CC170" s="39">
        <f t="shared" ca="1" si="103"/>
        <v>1.0424960000000001</v>
      </c>
      <c r="CD170" s="39">
        <f t="shared" ca="1" si="103"/>
        <v>2.0849920000000002</v>
      </c>
      <c r="CE170" s="39">
        <f t="shared" ca="1" si="103"/>
        <v>4.1699840000000004</v>
      </c>
      <c r="CF170" s="39">
        <f t="shared" ca="1" si="103"/>
        <v>8.3399680000000007</v>
      </c>
      <c r="CG170" s="39">
        <f t="shared" ca="1" si="103"/>
        <v>0</v>
      </c>
      <c r="CH170" s="39">
        <f t="shared" ca="1" si="103"/>
        <v>0</v>
      </c>
      <c r="CI170" s="39">
        <f t="shared" ca="1" si="104"/>
        <v>3.1656144630000015E-2</v>
      </c>
      <c r="CJ170" s="39">
        <f t="shared" ca="1" si="104"/>
        <v>3.1656144630000015E-2</v>
      </c>
      <c r="CK170" s="39">
        <f t="shared" ca="1" si="104"/>
        <v>6.3312289260000029E-2</v>
      </c>
      <c r="CL170" s="39">
        <f t="shared" ca="1" si="104"/>
        <v>9.4968433890000037E-2</v>
      </c>
      <c r="CM170" s="39">
        <f t="shared" ca="1" si="104"/>
        <v>0.15828072315000008</v>
      </c>
      <c r="CN170" s="39">
        <f t="shared" ca="1" si="104"/>
        <v>0.31656144630000016</v>
      </c>
      <c r="CO170" s="39">
        <f t="shared" ca="1" si="104"/>
        <v>0.63312289260000032</v>
      </c>
      <c r="CP170" s="39">
        <f t="shared" ca="1" si="104"/>
        <v>1.2662457852000006</v>
      </c>
      <c r="CQ170" s="39">
        <f t="shared" ca="1" si="104"/>
        <v>2.5324915704000013</v>
      </c>
      <c r="CR170" s="39">
        <f t="shared" ca="1" si="104"/>
        <v>0</v>
      </c>
      <c r="CS170" s="39">
        <f t="shared" ca="1" si="105"/>
        <v>9.1595015999999998E-3</v>
      </c>
      <c r="CT170" s="39">
        <f t="shared" ca="1" si="105"/>
        <v>9.1595015999999998E-3</v>
      </c>
      <c r="CU170" s="39">
        <f t="shared" ca="1" si="105"/>
        <v>1.83190032E-2</v>
      </c>
      <c r="CV170" s="39">
        <f t="shared" ca="1" si="105"/>
        <v>2.7478504799999994E-2</v>
      </c>
      <c r="CW170" s="39">
        <f t="shared" ca="1" si="105"/>
        <v>4.5797507999999994E-2</v>
      </c>
      <c r="CX170" s="39">
        <f t="shared" ca="1" si="105"/>
        <v>9.1595015999999987E-2</v>
      </c>
      <c r="CY170" s="39">
        <f t="shared" ca="1" si="105"/>
        <v>0.18319003199999997</v>
      </c>
      <c r="CZ170" s="39">
        <f t="shared" ca="1" si="105"/>
        <v>0.36638006399999995</v>
      </c>
      <c r="DA170" s="39">
        <f t="shared" ca="1" si="105"/>
        <v>0.7327601279999999</v>
      </c>
      <c r="DB170" s="39">
        <f t="shared" ca="1" si="105"/>
        <v>0</v>
      </c>
    </row>
    <row r="171" spans="19:106" x14ac:dyDescent="0.15">
      <c r="S171" s="39">
        <v>168</v>
      </c>
      <c r="T171" s="40">
        <f>引用信息!W190</f>
        <v>240.45416262163573</v>
      </c>
      <c r="U171" s="40">
        <f>引用信息!X190</f>
        <v>17.104923448364271</v>
      </c>
      <c r="V171" s="40">
        <f>引用信息!Y190</f>
        <v>6.8288000000000002</v>
      </c>
      <c r="W171" s="40">
        <f>引用信息!Z190</f>
        <v>1.8320283300000004</v>
      </c>
      <c r="X171" s="40">
        <f>引用信息!AA190</f>
        <v>0.53008559999999993</v>
      </c>
      <c r="Y171" s="37">
        <f>IF(INT(求节点($J$4:$J$12,$I$4:$I$12,节奏总纲!AD171))&gt;$I$12,$I$12,INT(求节点($J$4:$J$12,$I$4:$I$12,节奏总纲!AD171)))</f>
        <v>8</v>
      </c>
      <c r="Z171" s="37">
        <f>IF(INT(求节点($J$4:$J$12,$I$4:$I$12,节奏总纲!AE171))&gt;$I$12,$I$12,INT(求节点($J$4:$J$12,$I$4:$I$12,节奏总纲!AE171)))</f>
        <v>8</v>
      </c>
      <c r="AA171" s="37">
        <f>IF(INT(求节点($J$4:$J$12,$I$4:$I$12,节奏总纲!AF171))&gt;$I$12,$I$12,INT(求节点($J$4:$J$12,$I$4:$I$12,节奏总纲!AF171)))</f>
        <v>8</v>
      </c>
      <c r="AB171" s="37">
        <f>IF(INT(求节点($J$4:$J$12,$I$4:$I$12,节奏总纲!AG171))&gt;$I$12,$I$12,INT(求节点($J$4:$J$12,$I$4:$I$12,节奏总纲!AG171)))</f>
        <v>9</v>
      </c>
      <c r="AC171" s="37">
        <f>IF(INT(求节点($J$4:$J$12,$I$4:$I$12,节奏总纲!AH171))&gt;$I$12,$I$12,INT(求节点($J$4:$J$12,$I$4:$I$12,节奏总纲!AH171)))</f>
        <v>9</v>
      </c>
      <c r="AD171" s="57">
        <f>('[2]功能-行军令'!F$7+'[2]功能-行军令'!F$14+24*60/'[2]功能-行军令'!$F$18)*'[2]功能-行军令'!$AJ$8/$J$30</f>
        <v>9.2000000000000011</v>
      </c>
      <c r="AE171" s="57">
        <f>('[2]功能-行军令'!G$7+'[2]功能-行军令'!G$14+24*60/'[2]功能-行军令'!$F$18)*'[2]功能-行军令'!$AJ$8/$J$30</f>
        <v>13.4</v>
      </c>
      <c r="AF171" s="57">
        <f>('[2]功能-行军令'!H$7+'[2]功能-行军令'!H$14+24*60/'[2]功能-行军令'!$F$18)*'[2]功能-行军令'!$AJ$8/$J$30</f>
        <v>18.2</v>
      </c>
      <c r="AG171" s="57">
        <f>('[2]功能-行军令'!I$7+'[2]功能-行军令'!I$14+24*60/'[2]功能-行军令'!$F$18)*'[2]功能-行军令'!$AJ$8/$J$30</f>
        <v>20.6</v>
      </c>
      <c r="AH171" s="57">
        <f>('[2]功能-行军令'!J$7+'[2]功能-行军令'!J$14+24*60/'[2]功能-行军令'!$F$18)*'[2]功能-行军令'!$AJ$8/$J$30</f>
        <v>20.6</v>
      </c>
      <c r="AL171" s="39">
        <v>168</v>
      </c>
      <c r="AM171" s="28">
        <f t="shared" ca="1" si="100"/>
        <v>2.1786066477376083</v>
      </c>
      <c r="AN171" s="28">
        <f t="shared" ca="1" si="100"/>
        <v>4.3166636730102166</v>
      </c>
      <c r="AO171" s="28">
        <f t="shared" ca="1" si="100"/>
        <v>6.4952703207478253</v>
      </c>
      <c r="AP171" s="28">
        <f t="shared" ca="1" si="100"/>
        <v>10.811933993758041</v>
      </c>
      <c r="AQ171" s="28">
        <f t="shared" ca="1" si="100"/>
        <v>21.583318365051085</v>
      </c>
      <c r="AR171" s="28">
        <f t="shared" ca="1" si="100"/>
        <v>43.166636730102169</v>
      </c>
      <c r="AS171" s="28">
        <f t="shared" ca="1" si="100"/>
        <v>86.333273460204339</v>
      </c>
      <c r="AT171" s="28">
        <f t="shared" ca="1" si="100"/>
        <v>172.66654692040868</v>
      </c>
      <c r="AU171" s="28">
        <f t="shared" ca="1" si="100"/>
        <v>3.243969797200001</v>
      </c>
      <c r="AV171" s="28">
        <f t="shared" ca="1" si="100"/>
        <v>0</v>
      </c>
      <c r="AW171" s="28"/>
      <c r="AX171" s="28">
        <f t="shared" ca="1" si="83"/>
        <v>350.79621990821994</v>
      </c>
      <c r="AY171" s="28"/>
      <c r="BA171" s="28"/>
      <c r="BB171" s="28"/>
      <c r="BC171" s="28"/>
      <c r="BD171" s="39">
        <v>168</v>
      </c>
      <c r="BE171" s="39">
        <f t="shared" ca="1" si="101"/>
        <v>1.8434819134325409</v>
      </c>
      <c r="BF171" s="39">
        <f t="shared" ca="1" si="101"/>
        <v>3.6869638268650817</v>
      </c>
      <c r="BG171" s="39">
        <f t="shared" ca="1" si="101"/>
        <v>5.5304457402976226</v>
      </c>
      <c r="BH171" s="39">
        <f t="shared" ca="1" si="101"/>
        <v>9.2174095671627043</v>
      </c>
      <c r="BI171" s="39">
        <f t="shared" ca="1" si="101"/>
        <v>18.434819134325409</v>
      </c>
      <c r="BJ171" s="39">
        <f t="shared" ca="1" si="101"/>
        <v>36.869638268650817</v>
      </c>
      <c r="BK171" s="39">
        <f t="shared" ca="1" si="101"/>
        <v>73.739276537301635</v>
      </c>
      <c r="BL171" s="39">
        <f t="shared" ca="1" si="101"/>
        <v>147.47855307460327</v>
      </c>
      <c r="BM171" s="39">
        <f t="shared" ca="1" si="101"/>
        <v>0</v>
      </c>
      <c r="BN171" s="39">
        <f t="shared" ca="1" si="101"/>
        <v>0</v>
      </c>
      <c r="BO171" s="39">
        <f t="shared" ca="1" si="102"/>
        <v>0.19100497850673437</v>
      </c>
      <c r="BP171" s="39">
        <f t="shared" ca="1" si="102"/>
        <v>0.38200995701346874</v>
      </c>
      <c r="BQ171" s="39">
        <f t="shared" ca="1" si="102"/>
        <v>0.57301493552020311</v>
      </c>
      <c r="BR171" s="39">
        <f t="shared" ca="1" si="102"/>
        <v>0.95502489253367184</v>
      </c>
      <c r="BS171" s="39">
        <f t="shared" ca="1" si="102"/>
        <v>1.9100497850673437</v>
      </c>
      <c r="BT171" s="39">
        <f t="shared" ca="1" si="102"/>
        <v>3.8200995701346874</v>
      </c>
      <c r="BU171" s="39">
        <f t="shared" ca="1" si="102"/>
        <v>7.6401991402693747</v>
      </c>
      <c r="BV171" s="39">
        <f t="shared" ca="1" si="102"/>
        <v>15.280398280538749</v>
      </c>
      <c r="BW171" s="39">
        <f t="shared" ca="1" si="102"/>
        <v>0</v>
      </c>
      <c r="BX171" s="39">
        <f t="shared" ca="1" si="102"/>
        <v>0</v>
      </c>
      <c r="BY171" s="39">
        <f t="shared" ca="1" si="103"/>
        <v>0.10357013333333333</v>
      </c>
      <c r="BZ171" s="39">
        <f t="shared" ca="1" si="103"/>
        <v>0.20714026666666666</v>
      </c>
      <c r="CA171" s="39">
        <f t="shared" ca="1" si="103"/>
        <v>0.3107104</v>
      </c>
      <c r="CB171" s="39">
        <f t="shared" ca="1" si="103"/>
        <v>0.51785066666666668</v>
      </c>
      <c r="CC171" s="39">
        <f t="shared" ca="1" si="103"/>
        <v>1.0357013333333334</v>
      </c>
      <c r="CD171" s="39">
        <f t="shared" ca="1" si="103"/>
        <v>2.0714026666666667</v>
      </c>
      <c r="CE171" s="39">
        <f t="shared" ca="1" si="103"/>
        <v>4.1428053333333335</v>
      </c>
      <c r="CF171" s="39">
        <f t="shared" ca="1" si="103"/>
        <v>8.2856106666666669</v>
      </c>
      <c r="CG171" s="39">
        <f t="shared" ca="1" si="103"/>
        <v>0</v>
      </c>
      <c r="CH171" s="39">
        <f t="shared" ca="1" si="103"/>
        <v>0</v>
      </c>
      <c r="CI171" s="39">
        <f t="shared" ca="1" si="104"/>
        <v>3.144981966500001E-2</v>
      </c>
      <c r="CJ171" s="39">
        <f t="shared" ca="1" si="104"/>
        <v>3.144981966500001E-2</v>
      </c>
      <c r="CK171" s="39">
        <f t="shared" ca="1" si="104"/>
        <v>6.2899639330000021E-2</v>
      </c>
      <c r="CL171" s="39">
        <f t="shared" ca="1" si="104"/>
        <v>9.4349458995000024E-2</v>
      </c>
      <c r="CM171" s="39">
        <f t="shared" ca="1" si="104"/>
        <v>0.15724909832500006</v>
      </c>
      <c r="CN171" s="39">
        <f t="shared" ca="1" si="104"/>
        <v>0.31449819665000012</v>
      </c>
      <c r="CO171" s="39">
        <f t="shared" ca="1" si="104"/>
        <v>0.62899639330000023</v>
      </c>
      <c r="CP171" s="39">
        <f t="shared" ca="1" si="104"/>
        <v>1.2579927866000005</v>
      </c>
      <c r="CQ171" s="39">
        <f t="shared" ca="1" si="104"/>
        <v>2.5159855732000009</v>
      </c>
      <c r="CR171" s="39">
        <f t="shared" ca="1" si="104"/>
        <v>0</v>
      </c>
      <c r="CS171" s="39">
        <f t="shared" ca="1" si="105"/>
        <v>9.0998027999999991E-3</v>
      </c>
      <c r="CT171" s="39">
        <f t="shared" ca="1" si="105"/>
        <v>9.0998027999999991E-3</v>
      </c>
      <c r="CU171" s="39">
        <f t="shared" ca="1" si="105"/>
        <v>1.8199605599999998E-2</v>
      </c>
      <c r="CV171" s="39">
        <f t="shared" ca="1" si="105"/>
        <v>2.7299408399999999E-2</v>
      </c>
      <c r="CW171" s="39">
        <f t="shared" ca="1" si="105"/>
        <v>4.5499014000000004E-2</v>
      </c>
      <c r="CX171" s="39">
        <f t="shared" ca="1" si="105"/>
        <v>9.0998028000000009E-2</v>
      </c>
      <c r="CY171" s="39">
        <f t="shared" ca="1" si="105"/>
        <v>0.18199605600000002</v>
      </c>
      <c r="CZ171" s="39">
        <f t="shared" ca="1" si="105"/>
        <v>0.36399211200000003</v>
      </c>
      <c r="DA171" s="39">
        <f t="shared" ca="1" si="105"/>
        <v>0.72798422400000007</v>
      </c>
      <c r="DB171" s="39">
        <f t="shared" ca="1" si="105"/>
        <v>0</v>
      </c>
    </row>
    <row r="172" spans="19:106" x14ac:dyDescent="0.15">
      <c r="S172" s="39">
        <v>169</v>
      </c>
      <c r="T172" s="40">
        <f>引用信息!W191</f>
        <v>238.87667514426792</v>
      </c>
      <c r="U172" s="40">
        <f>引用信息!X191</f>
        <v>16.992707455732077</v>
      </c>
      <c r="V172" s="40">
        <f>引用信息!Y191</f>
        <v>6.7840000000000007</v>
      </c>
      <c r="W172" s="40">
        <f>引用信息!Z191</f>
        <v>1.8200094000000004</v>
      </c>
      <c r="X172" s="40">
        <f>引用信息!AA191</f>
        <v>0.52660799999999997</v>
      </c>
      <c r="Y172" s="37">
        <f>IF(INT(求节点($J$4:$J$12,$I$4:$I$12,节奏总纲!AD172))&gt;$I$12,$I$12,INT(求节点($J$4:$J$12,$I$4:$I$12,节奏总纲!AD172)))</f>
        <v>8</v>
      </c>
      <c r="Z172" s="37">
        <f>IF(INT(求节点($J$4:$J$12,$I$4:$I$12,节奏总纲!AE172))&gt;$I$12,$I$12,INT(求节点($J$4:$J$12,$I$4:$I$12,节奏总纲!AE172)))</f>
        <v>8</v>
      </c>
      <c r="AA172" s="37">
        <f>IF(INT(求节点($J$4:$J$12,$I$4:$I$12,节奏总纲!AF172))&gt;$I$12,$I$12,INT(求节点($J$4:$J$12,$I$4:$I$12,节奏总纲!AF172)))</f>
        <v>8</v>
      </c>
      <c r="AB172" s="37">
        <f>IF(INT(求节点($J$4:$J$12,$I$4:$I$12,节奏总纲!AG172))&gt;$I$12,$I$12,INT(求节点($J$4:$J$12,$I$4:$I$12,节奏总纲!AG172)))</f>
        <v>9</v>
      </c>
      <c r="AC172" s="37">
        <f>IF(INT(求节点($J$4:$J$12,$I$4:$I$12,节奏总纲!AH172))&gt;$I$12,$I$12,INT(求节点($J$4:$J$12,$I$4:$I$12,节奏总纲!AH172)))</f>
        <v>9</v>
      </c>
      <c r="AD172" s="57">
        <f>('[2]功能-行军令'!F$7+'[2]功能-行军令'!F$14+24*60/'[2]功能-行军令'!$F$18)*'[2]功能-行军令'!$AJ$8/$J$30</f>
        <v>9.2000000000000011</v>
      </c>
      <c r="AE172" s="57">
        <f>('[2]功能-行军令'!G$7+'[2]功能-行军令'!G$14+24*60/'[2]功能-行军令'!$F$18)*'[2]功能-行军令'!$AJ$8/$J$30</f>
        <v>13.4</v>
      </c>
      <c r="AF172" s="57">
        <f>('[2]功能-行军令'!H$7+'[2]功能-行军令'!H$14+24*60/'[2]功能-行军令'!$F$18)*'[2]功能-行军令'!$AJ$8/$J$30</f>
        <v>18.2</v>
      </c>
      <c r="AG172" s="57">
        <f>('[2]功能-行军令'!I$7+'[2]功能-行军令'!I$14+24*60/'[2]功能-行军令'!$F$18)*'[2]功能-行军令'!$AJ$8/$J$30</f>
        <v>20.6</v>
      </c>
      <c r="AH172" s="57">
        <f>('[2]功能-行军令'!J$7+'[2]功能-行军令'!J$14+24*60/'[2]功能-行军令'!$F$18)*'[2]功能-行军令'!$AJ$8/$J$30</f>
        <v>20.6</v>
      </c>
      <c r="AL172" s="39">
        <v>169</v>
      </c>
      <c r="AM172" s="28">
        <f t="shared" ca="1" si="100"/>
        <v>2.1643140080617291</v>
      </c>
      <c r="AN172" s="28">
        <f t="shared" ca="1" si="100"/>
        <v>4.2883444174234588</v>
      </c>
      <c r="AO172" s="28">
        <f t="shared" ca="1" si="100"/>
        <v>6.4526584254851862</v>
      </c>
      <c r="AP172" s="28">
        <f t="shared" ca="1" si="100"/>
        <v>10.741002842908646</v>
      </c>
      <c r="AQ172" s="28">
        <f t="shared" ca="1" si="100"/>
        <v>21.441722087117295</v>
      </c>
      <c r="AR172" s="28">
        <f t="shared" ca="1" si="100"/>
        <v>42.88344417423459</v>
      </c>
      <c r="AS172" s="28">
        <f t="shared" ca="1" si="100"/>
        <v>85.76688834846918</v>
      </c>
      <c r="AT172" s="28">
        <f t="shared" ca="1" si="100"/>
        <v>171.53377669693836</v>
      </c>
      <c r="AU172" s="28">
        <f t="shared" ca="1" si="100"/>
        <v>3.2226878960000009</v>
      </c>
      <c r="AV172" s="28">
        <f t="shared" ca="1" si="100"/>
        <v>0</v>
      </c>
      <c r="AW172" s="28"/>
      <c r="AX172" s="28">
        <f t="shared" ca="1" si="83"/>
        <v>348.4948388966385</v>
      </c>
      <c r="AY172" s="28"/>
      <c r="BA172" s="28"/>
      <c r="BB172" s="28"/>
      <c r="BC172" s="28"/>
      <c r="BD172" s="39">
        <v>169</v>
      </c>
      <c r="BE172" s="39">
        <f t="shared" ca="1" si="101"/>
        <v>1.831387842772721</v>
      </c>
      <c r="BF172" s="39">
        <f t="shared" ca="1" si="101"/>
        <v>3.6627756855454421</v>
      </c>
      <c r="BG172" s="39">
        <f t="shared" ca="1" si="101"/>
        <v>5.494163528318162</v>
      </c>
      <c r="BH172" s="39">
        <f t="shared" ca="1" si="101"/>
        <v>9.1569392138636054</v>
      </c>
      <c r="BI172" s="39">
        <f t="shared" ca="1" si="101"/>
        <v>18.313878427727211</v>
      </c>
      <c r="BJ172" s="39">
        <f t="shared" ca="1" si="101"/>
        <v>36.627756855454422</v>
      </c>
      <c r="BK172" s="39">
        <f t="shared" ca="1" si="101"/>
        <v>73.255513710908843</v>
      </c>
      <c r="BL172" s="39">
        <f t="shared" ca="1" si="101"/>
        <v>146.51102742181769</v>
      </c>
      <c r="BM172" s="39">
        <f t="shared" ca="1" si="101"/>
        <v>0</v>
      </c>
      <c r="BN172" s="39">
        <f t="shared" ca="1" si="101"/>
        <v>0</v>
      </c>
      <c r="BO172" s="39">
        <f t="shared" ca="1" si="102"/>
        <v>0.18975189992234154</v>
      </c>
      <c r="BP172" s="39">
        <f t="shared" ca="1" si="102"/>
        <v>0.37950379984468308</v>
      </c>
      <c r="BQ172" s="39">
        <f t="shared" ca="1" si="102"/>
        <v>0.56925569976702461</v>
      </c>
      <c r="BR172" s="39">
        <f t="shared" ca="1" si="102"/>
        <v>0.9487594996117078</v>
      </c>
      <c r="BS172" s="39">
        <f t="shared" ca="1" si="102"/>
        <v>1.8975189992234156</v>
      </c>
      <c r="BT172" s="39">
        <f t="shared" ca="1" si="102"/>
        <v>3.7950379984468312</v>
      </c>
      <c r="BU172" s="39">
        <f t="shared" ca="1" si="102"/>
        <v>7.5900759968936624</v>
      </c>
      <c r="BV172" s="39">
        <f t="shared" ca="1" si="102"/>
        <v>15.180151993787325</v>
      </c>
      <c r="BW172" s="39">
        <f t="shared" ca="1" si="102"/>
        <v>0</v>
      </c>
      <c r="BX172" s="39">
        <f t="shared" ca="1" si="102"/>
        <v>0</v>
      </c>
      <c r="BY172" s="39">
        <f t="shared" ca="1" si="103"/>
        <v>0.10289066666666669</v>
      </c>
      <c r="BZ172" s="39">
        <f t="shared" ca="1" si="103"/>
        <v>0.20578133333333337</v>
      </c>
      <c r="CA172" s="39">
        <f t="shared" ca="1" si="103"/>
        <v>0.308672</v>
      </c>
      <c r="CB172" s="39">
        <f t="shared" ca="1" si="103"/>
        <v>0.51445333333333343</v>
      </c>
      <c r="CC172" s="39">
        <f t="shared" ca="1" si="103"/>
        <v>1.0289066666666669</v>
      </c>
      <c r="CD172" s="39">
        <f t="shared" ca="1" si="103"/>
        <v>2.0578133333333337</v>
      </c>
      <c r="CE172" s="39">
        <f t="shared" ca="1" si="103"/>
        <v>4.1156266666666674</v>
      </c>
      <c r="CF172" s="39">
        <f t="shared" ca="1" si="103"/>
        <v>8.2312533333333349</v>
      </c>
      <c r="CG172" s="39">
        <f t="shared" ca="1" si="103"/>
        <v>0</v>
      </c>
      <c r="CH172" s="39">
        <f t="shared" ca="1" si="103"/>
        <v>0</v>
      </c>
      <c r="CI172" s="39">
        <f t="shared" ca="1" si="104"/>
        <v>3.1243494700000009E-2</v>
      </c>
      <c r="CJ172" s="39">
        <f t="shared" ca="1" si="104"/>
        <v>3.1243494700000009E-2</v>
      </c>
      <c r="CK172" s="39">
        <f t="shared" ca="1" si="104"/>
        <v>6.2486989400000019E-2</v>
      </c>
      <c r="CL172" s="39">
        <f t="shared" ca="1" si="104"/>
        <v>9.3730484100000025E-2</v>
      </c>
      <c r="CM172" s="39">
        <f t="shared" ca="1" si="104"/>
        <v>0.15621747350000006</v>
      </c>
      <c r="CN172" s="39">
        <f t="shared" ca="1" si="104"/>
        <v>0.31243494700000013</v>
      </c>
      <c r="CO172" s="39">
        <f t="shared" ca="1" si="104"/>
        <v>0.62486989400000026</v>
      </c>
      <c r="CP172" s="39">
        <f t="shared" ca="1" si="104"/>
        <v>1.2497397880000005</v>
      </c>
      <c r="CQ172" s="39">
        <f t="shared" ca="1" si="104"/>
        <v>2.499479576000001</v>
      </c>
      <c r="CR172" s="39">
        <f t="shared" ca="1" si="104"/>
        <v>0</v>
      </c>
      <c r="CS172" s="39">
        <f t="shared" ca="1" si="105"/>
        <v>9.0401039999999985E-3</v>
      </c>
      <c r="CT172" s="39">
        <f t="shared" ca="1" si="105"/>
        <v>9.0401039999999985E-3</v>
      </c>
      <c r="CU172" s="39">
        <f t="shared" ca="1" si="105"/>
        <v>1.8080207999999997E-2</v>
      </c>
      <c r="CV172" s="39">
        <f t="shared" ca="1" si="105"/>
        <v>2.7120311999999997E-2</v>
      </c>
      <c r="CW172" s="39">
        <f t="shared" ca="1" si="105"/>
        <v>4.5200520000000001E-2</v>
      </c>
      <c r="CX172" s="39">
        <f t="shared" ca="1" si="105"/>
        <v>9.0401040000000002E-2</v>
      </c>
      <c r="CY172" s="39">
        <f t="shared" ca="1" si="105"/>
        <v>0.18080208</v>
      </c>
      <c r="CZ172" s="39">
        <f t="shared" ca="1" si="105"/>
        <v>0.36160416000000001</v>
      </c>
      <c r="DA172" s="39">
        <f t="shared" ca="1" si="105"/>
        <v>0.72320832000000002</v>
      </c>
      <c r="DB172" s="39">
        <f t="shared" ca="1" si="105"/>
        <v>0</v>
      </c>
    </row>
    <row r="173" spans="19:106" x14ac:dyDescent="0.15">
      <c r="S173" s="39">
        <v>170</v>
      </c>
      <c r="T173" s="40">
        <f>引用信息!W192</f>
        <v>237.29918766690011</v>
      </c>
      <c r="U173" s="40">
        <f>引用信息!X192</f>
        <v>16.880491463099883</v>
      </c>
      <c r="V173" s="40">
        <f>引用信息!Y192</f>
        <v>6.7392000000000003</v>
      </c>
      <c r="W173" s="40">
        <f>引用信息!Z192</f>
        <v>1.8079904700000005</v>
      </c>
      <c r="X173" s="40">
        <f>引用信息!AA192</f>
        <v>0.52313039999999988</v>
      </c>
      <c r="Y173" s="37">
        <f>IF(INT(求节点($J$4:$J$12,$I$4:$I$12,节奏总纲!AD173))&gt;$I$12,$I$12,INT(求节点($J$4:$J$12,$I$4:$I$12,节奏总纲!AD173)))</f>
        <v>8</v>
      </c>
      <c r="Z173" s="37">
        <f>IF(INT(求节点($J$4:$J$12,$I$4:$I$12,节奏总纲!AE173))&gt;$I$12,$I$12,INT(求节点($J$4:$J$12,$I$4:$I$12,节奏总纲!AE173)))</f>
        <v>8</v>
      </c>
      <c r="AA173" s="37">
        <f>IF(INT(求节点($J$4:$J$12,$I$4:$I$12,节奏总纲!AF173))&gt;$I$12,$I$12,INT(求节点($J$4:$J$12,$I$4:$I$12,节奏总纲!AF173)))</f>
        <v>8</v>
      </c>
      <c r="AB173" s="37">
        <f>IF(INT(求节点($J$4:$J$12,$I$4:$I$12,节奏总纲!AG173))&gt;$I$12,$I$12,INT(求节点($J$4:$J$12,$I$4:$I$12,节奏总纲!AG173)))</f>
        <v>9</v>
      </c>
      <c r="AC173" s="37">
        <f>IF(INT(求节点($J$4:$J$12,$I$4:$I$12,节奏总纲!AH173))&gt;$I$12,$I$12,INT(求节点($J$4:$J$12,$I$4:$I$12,节奏总纲!AH173)))</f>
        <v>9</v>
      </c>
      <c r="AD173" s="57">
        <f>('[2]功能-行军令'!F$7+'[2]功能-行军令'!F$14+24*60/'[2]功能-行军令'!$F$18)*'[2]功能-行军令'!$AJ$8/$J$30</f>
        <v>9.2000000000000011</v>
      </c>
      <c r="AE173" s="57">
        <f>('[2]功能-行军令'!G$7+'[2]功能-行军令'!G$14+24*60/'[2]功能-行军令'!$F$18)*'[2]功能-行军令'!$AJ$8/$J$30</f>
        <v>13.4</v>
      </c>
      <c r="AF173" s="57">
        <f>('[2]功能-行军令'!H$7+'[2]功能-行军令'!H$14+24*60/'[2]功能-行军令'!$F$18)*'[2]功能-行军令'!$AJ$8/$J$30</f>
        <v>18.2</v>
      </c>
      <c r="AG173" s="57">
        <f>('[2]功能-行军令'!I$7+'[2]功能-行军令'!I$14+24*60/'[2]功能-行军令'!$F$18)*'[2]功能-行军令'!$AJ$8/$J$30</f>
        <v>20.6</v>
      </c>
      <c r="AH173" s="57">
        <f>('[2]功能-行军令'!J$7+'[2]功能-行军令'!J$14+24*60/'[2]功能-行军令'!$F$18)*'[2]功能-行军令'!$AJ$8/$J$30</f>
        <v>20.6</v>
      </c>
      <c r="AL173" s="39">
        <v>170</v>
      </c>
      <c r="AM173" s="28">
        <f t="shared" ca="1" si="100"/>
        <v>2.1500213683858496</v>
      </c>
      <c r="AN173" s="28">
        <f t="shared" ca="1" si="100"/>
        <v>4.2600251618366993</v>
      </c>
      <c r="AO173" s="28">
        <f t="shared" ca="1" si="100"/>
        <v>6.4100465302225489</v>
      </c>
      <c r="AP173" s="28">
        <f t="shared" ca="1" si="100"/>
        <v>10.670071692059249</v>
      </c>
      <c r="AQ173" s="28">
        <f t="shared" ca="1" si="100"/>
        <v>21.300125809183495</v>
      </c>
      <c r="AR173" s="28">
        <f t="shared" ca="1" si="100"/>
        <v>42.60025161836699</v>
      </c>
      <c r="AS173" s="28">
        <f t="shared" ca="1" si="100"/>
        <v>85.200503236733979</v>
      </c>
      <c r="AT173" s="28">
        <f t="shared" ca="1" si="100"/>
        <v>170.40100647346796</v>
      </c>
      <c r="AU173" s="28">
        <f t="shared" ca="1" si="100"/>
        <v>3.2014059948000004</v>
      </c>
      <c r="AV173" s="28">
        <f t="shared" ca="1" si="100"/>
        <v>0</v>
      </c>
      <c r="AW173" s="28"/>
      <c r="AX173" s="28">
        <f t="shared" ca="1" si="83"/>
        <v>346.19345788505677</v>
      </c>
      <c r="AY173" s="28"/>
      <c r="BA173" s="28"/>
      <c r="BB173" s="28"/>
      <c r="BC173" s="28"/>
      <c r="BD173" s="39">
        <v>170</v>
      </c>
      <c r="BE173" s="39">
        <f t="shared" ca="1" si="101"/>
        <v>1.819293772112901</v>
      </c>
      <c r="BF173" s="39">
        <f t="shared" ca="1" si="101"/>
        <v>3.638587544225802</v>
      </c>
      <c r="BG173" s="39">
        <f t="shared" ca="1" si="101"/>
        <v>5.4578813163387032</v>
      </c>
      <c r="BH173" s="39">
        <f t="shared" ca="1" si="101"/>
        <v>9.0964688605645048</v>
      </c>
      <c r="BI173" s="39">
        <f t="shared" ca="1" si="101"/>
        <v>18.19293772112901</v>
      </c>
      <c r="BJ173" s="39">
        <f t="shared" ca="1" si="101"/>
        <v>36.385875442258019</v>
      </c>
      <c r="BK173" s="39">
        <f t="shared" ca="1" si="101"/>
        <v>72.771750884516038</v>
      </c>
      <c r="BL173" s="39">
        <f t="shared" ca="1" si="101"/>
        <v>145.54350176903208</v>
      </c>
      <c r="BM173" s="39">
        <f t="shared" ca="1" si="101"/>
        <v>0</v>
      </c>
      <c r="BN173" s="39">
        <f t="shared" ca="1" si="101"/>
        <v>0</v>
      </c>
      <c r="BO173" s="39">
        <f t="shared" ca="1" si="102"/>
        <v>0.18849882133794871</v>
      </c>
      <c r="BP173" s="39">
        <f t="shared" ca="1" si="102"/>
        <v>0.37699764267589742</v>
      </c>
      <c r="BQ173" s="39">
        <f t="shared" ca="1" si="102"/>
        <v>0.56549646401384612</v>
      </c>
      <c r="BR173" s="39">
        <f t="shared" ca="1" si="102"/>
        <v>0.94249410668974365</v>
      </c>
      <c r="BS173" s="39">
        <f t="shared" ca="1" si="102"/>
        <v>1.8849882133794873</v>
      </c>
      <c r="BT173" s="39">
        <f t="shared" ca="1" si="102"/>
        <v>3.7699764267589746</v>
      </c>
      <c r="BU173" s="39">
        <f t="shared" ca="1" si="102"/>
        <v>7.5399528535179492</v>
      </c>
      <c r="BV173" s="39">
        <f t="shared" ca="1" si="102"/>
        <v>15.079905707035898</v>
      </c>
      <c r="BW173" s="39">
        <f t="shared" ca="1" si="102"/>
        <v>0</v>
      </c>
      <c r="BX173" s="39">
        <f t="shared" ca="1" si="102"/>
        <v>0</v>
      </c>
      <c r="BY173" s="39">
        <f t="shared" ca="1" si="103"/>
        <v>0.1022112</v>
      </c>
      <c r="BZ173" s="39">
        <f t="shared" ca="1" si="103"/>
        <v>0.2044224</v>
      </c>
      <c r="CA173" s="39">
        <f t="shared" ca="1" si="103"/>
        <v>0.30663360000000001</v>
      </c>
      <c r="CB173" s="39">
        <f t="shared" ca="1" si="103"/>
        <v>0.51105600000000007</v>
      </c>
      <c r="CC173" s="39">
        <f t="shared" ca="1" si="103"/>
        <v>1.0221120000000001</v>
      </c>
      <c r="CD173" s="39">
        <f t="shared" ca="1" si="103"/>
        <v>2.0442240000000003</v>
      </c>
      <c r="CE173" s="39">
        <f t="shared" ca="1" si="103"/>
        <v>4.0884480000000005</v>
      </c>
      <c r="CF173" s="39">
        <f t="shared" ca="1" si="103"/>
        <v>8.1768960000000011</v>
      </c>
      <c r="CG173" s="39">
        <f t="shared" ca="1" si="103"/>
        <v>0</v>
      </c>
      <c r="CH173" s="39">
        <f t="shared" ca="1" si="103"/>
        <v>0</v>
      </c>
      <c r="CI173" s="39">
        <f t="shared" ca="1" si="104"/>
        <v>3.1037169735000012E-2</v>
      </c>
      <c r="CJ173" s="39">
        <f t="shared" ca="1" si="104"/>
        <v>3.1037169735000012E-2</v>
      </c>
      <c r="CK173" s="39">
        <f t="shared" ca="1" si="104"/>
        <v>6.2074339470000024E-2</v>
      </c>
      <c r="CL173" s="39">
        <f t="shared" ca="1" si="104"/>
        <v>9.3111509205000012E-2</v>
      </c>
      <c r="CM173" s="39">
        <f t="shared" ca="1" si="104"/>
        <v>0.15518584867500004</v>
      </c>
      <c r="CN173" s="39">
        <f t="shared" ca="1" si="104"/>
        <v>0.31037169735000009</v>
      </c>
      <c r="CO173" s="39">
        <f t="shared" ca="1" si="104"/>
        <v>0.62074339470000017</v>
      </c>
      <c r="CP173" s="39">
        <f t="shared" ca="1" si="104"/>
        <v>1.2414867894000003</v>
      </c>
      <c r="CQ173" s="39">
        <f t="shared" ca="1" si="104"/>
        <v>2.4829735788000007</v>
      </c>
      <c r="CR173" s="39">
        <f t="shared" ca="1" si="104"/>
        <v>0</v>
      </c>
      <c r="CS173" s="39">
        <f t="shared" ca="1" si="105"/>
        <v>8.9804051999999995E-3</v>
      </c>
      <c r="CT173" s="39">
        <f t="shared" ca="1" si="105"/>
        <v>8.9804051999999995E-3</v>
      </c>
      <c r="CU173" s="39">
        <f t="shared" ca="1" si="105"/>
        <v>1.7960810399999999E-2</v>
      </c>
      <c r="CV173" s="39">
        <f t="shared" ca="1" si="105"/>
        <v>2.6941215599999999E-2</v>
      </c>
      <c r="CW173" s="39">
        <f t="shared" ca="1" si="105"/>
        <v>4.4902025999999991E-2</v>
      </c>
      <c r="CX173" s="39">
        <f t="shared" ca="1" si="105"/>
        <v>8.9804051999999981E-2</v>
      </c>
      <c r="CY173" s="39">
        <f t="shared" ca="1" si="105"/>
        <v>0.17960810399999996</v>
      </c>
      <c r="CZ173" s="39">
        <f t="shared" ca="1" si="105"/>
        <v>0.35921620799999993</v>
      </c>
      <c r="DA173" s="39">
        <f t="shared" ca="1" si="105"/>
        <v>0.71843241599999985</v>
      </c>
      <c r="DB173" s="39">
        <f t="shared" ca="1" si="105"/>
        <v>0</v>
      </c>
    </row>
    <row r="174" spans="19:106" x14ac:dyDescent="0.15">
      <c r="S174" s="39">
        <v>171</v>
      </c>
      <c r="T174" s="40">
        <f>引用信息!W193</f>
        <v>235.7217001895323</v>
      </c>
      <c r="U174" s="40">
        <f>引用信息!X193</f>
        <v>16.768275470467692</v>
      </c>
      <c r="V174" s="40">
        <f>引用信息!Y193</f>
        <v>6.6943999999999999</v>
      </c>
      <c r="W174" s="40">
        <f>引用信息!Z193</f>
        <v>1.7959715400000005</v>
      </c>
      <c r="X174" s="40">
        <f>引用信息!AA193</f>
        <v>0.51965279999999991</v>
      </c>
      <c r="Y174" s="37">
        <f>IF(INT(求节点($J$4:$J$12,$I$4:$I$12,节奏总纲!AD174))&gt;$I$12,$I$12,INT(求节点($J$4:$J$12,$I$4:$I$12,节奏总纲!AD174)))</f>
        <v>8</v>
      </c>
      <c r="Z174" s="37">
        <f>IF(INT(求节点($J$4:$J$12,$I$4:$I$12,节奏总纲!AE174))&gt;$I$12,$I$12,INT(求节点($J$4:$J$12,$I$4:$I$12,节奏总纲!AE174)))</f>
        <v>8</v>
      </c>
      <c r="AA174" s="37">
        <f>IF(INT(求节点($J$4:$J$12,$I$4:$I$12,节奏总纲!AF174))&gt;$I$12,$I$12,INT(求节点($J$4:$J$12,$I$4:$I$12,节奏总纲!AF174)))</f>
        <v>8</v>
      </c>
      <c r="AB174" s="37">
        <f>IF(INT(求节点($J$4:$J$12,$I$4:$I$12,节奏总纲!AG174))&gt;$I$12,$I$12,INT(求节点($J$4:$J$12,$I$4:$I$12,节奏总纲!AG174)))</f>
        <v>9</v>
      </c>
      <c r="AC174" s="37">
        <f>IF(INT(求节点($J$4:$J$12,$I$4:$I$12,节奏总纲!AH174))&gt;$I$12,$I$12,INT(求节点($J$4:$J$12,$I$4:$I$12,节奏总纲!AH174)))</f>
        <v>9</v>
      </c>
      <c r="AD174" s="57">
        <f>('[2]功能-行军令'!F$7+'[2]功能-行军令'!F$14+24*60/'[2]功能-行军令'!$F$18)*'[2]功能-行军令'!$AJ$8/$J$30</f>
        <v>9.2000000000000011</v>
      </c>
      <c r="AE174" s="57">
        <f>('[2]功能-行军令'!G$7+'[2]功能-行军令'!G$14+24*60/'[2]功能-行军令'!$F$18)*'[2]功能-行军令'!$AJ$8/$J$30</f>
        <v>13.4</v>
      </c>
      <c r="AF174" s="57">
        <f>('[2]功能-行军令'!H$7+'[2]功能-行军令'!H$14+24*60/'[2]功能-行军令'!$F$18)*'[2]功能-行军令'!$AJ$8/$J$30</f>
        <v>18.2</v>
      </c>
      <c r="AG174" s="57">
        <f>('[2]功能-行军令'!I$7+'[2]功能-行军令'!I$14+24*60/'[2]功能-行军令'!$F$18)*'[2]功能-行军令'!$AJ$8/$J$30</f>
        <v>20.6</v>
      </c>
      <c r="AH174" s="57">
        <f>('[2]功能-行军令'!J$7+'[2]功能-行军令'!J$14+24*60/'[2]功能-行军令'!$F$18)*'[2]功能-行军令'!$AJ$8/$J$30</f>
        <v>20.6</v>
      </c>
      <c r="AL174" s="39">
        <v>171</v>
      </c>
      <c r="AM174" s="28">
        <f t="shared" ca="1" si="100"/>
        <v>2.1357287287099704</v>
      </c>
      <c r="AN174" s="28">
        <f t="shared" ca="1" si="100"/>
        <v>4.2317059062499398</v>
      </c>
      <c r="AO174" s="28">
        <f t="shared" ca="1" si="100"/>
        <v>6.3674346349599125</v>
      </c>
      <c r="AP174" s="28">
        <f t="shared" ca="1" si="100"/>
        <v>10.599140541209852</v>
      </c>
      <c r="AQ174" s="28">
        <f t="shared" ca="1" si="100"/>
        <v>21.158529531249702</v>
      </c>
      <c r="AR174" s="28">
        <f t="shared" ca="1" si="100"/>
        <v>42.317059062499403</v>
      </c>
      <c r="AS174" s="28">
        <f t="shared" ca="1" si="100"/>
        <v>84.634118124998807</v>
      </c>
      <c r="AT174" s="28">
        <f t="shared" ca="1" si="100"/>
        <v>169.26823624999761</v>
      </c>
      <c r="AU174" s="28">
        <f t="shared" ca="1" si="100"/>
        <v>3.1801240936000013</v>
      </c>
      <c r="AV174" s="28">
        <f t="shared" ca="1" si="100"/>
        <v>0</v>
      </c>
      <c r="AW174" s="28"/>
      <c r="AX174" s="28">
        <f t="shared" ca="1" si="83"/>
        <v>343.89207687347522</v>
      </c>
      <c r="AY174" s="28"/>
      <c r="BA174" s="28"/>
      <c r="BB174" s="28"/>
      <c r="BC174" s="28"/>
      <c r="BD174" s="39">
        <v>171</v>
      </c>
      <c r="BE174" s="39">
        <f t="shared" ref="BE174:BN183" ca="1" si="106">IF(OFFSET($X$3,$S174,BE$1)&lt;BE$3,0,
OFFSET($S$3,$S174,BE$1)
*IFERROR(INDEX($K$33:$K$42,OFFSET($X$3,$S174,BE$1)-BE$3+1),0)
*OFFSET($AC$3,$S174,BE$1)
/(INDEX($D$4:$D$13,BE$3)
*INDEX($E$4:$E$13,BE$3)))</f>
        <v>1.8071997014530812</v>
      </c>
      <c r="BF174" s="39">
        <f t="shared" ca="1" si="106"/>
        <v>3.6143994029061624</v>
      </c>
      <c r="BG174" s="39">
        <f t="shared" ca="1" si="106"/>
        <v>5.4215991043592444</v>
      </c>
      <c r="BH174" s="39">
        <f t="shared" ca="1" si="106"/>
        <v>9.0359985072654059</v>
      </c>
      <c r="BI174" s="39">
        <f t="shared" ca="1" si="106"/>
        <v>18.071997014530812</v>
      </c>
      <c r="BJ174" s="39">
        <f t="shared" ca="1" si="106"/>
        <v>36.143994029061624</v>
      </c>
      <c r="BK174" s="39">
        <f t="shared" ca="1" si="106"/>
        <v>72.287988058123247</v>
      </c>
      <c r="BL174" s="39">
        <f t="shared" ca="1" si="106"/>
        <v>144.57597611624649</v>
      </c>
      <c r="BM174" s="39">
        <f t="shared" ca="1" si="106"/>
        <v>0</v>
      </c>
      <c r="BN174" s="39">
        <f t="shared" ca="1" si="106"/>
        <v>0</v>
      </c>
      <c r="BO174" s="39">
        <f t="shared" ref="BO174:BX183" ca="1" si="107">IF(OFFSET($X$3,$S174,BO$1)&lt;BO$3,0,
OFFSET($S$3,$S174,BO$1)
*IFERROR(INDEX($K$33:$K$42,OFFSET($X$3,$S174,BO$1)-BO$3+1),0)
*OFFSET($AC$3,$S174,BO$1)
/(INDEX($D$4:$D$13,BO$3)
*INDEX($E$4:$E$13,BO$3)))</f>
        <v>0.1872457427535559</v>
      </c>
      <c r="BP174" s="39">
        <f t="shared" ca="1" si="107"/>
        <v>0.37449148550711181</v>
      </c>
      <c r="BQ174" s="39">
        <f t="shared" ca="1" si="107"/>
        <v>0.56173722826066774</v>
      </c>
      <c r="BR174" s="39">
        <f t="shared" ca="1" si="107"/>
        <v>0.9362287137677795</v>
      </c>
      <c r="BS174" s="39">
        <f t="shared" ca="1" si="107"/>
        <v>1.872457427535559</v>
      </c>
      <c r="BT174" s="39">
        <f t="shared" ca="1" si="107"/>
        <v>3.744914855071118</v>
      </c>
      <c r="BU174" s="39">
        <f t="shared" ca="1" si="107"/>
        <v>7.489829710142236</v>
      </c>
      <c r="BV174" s="39">
        <f t="shared" ca="1" si="107"/>
        <v>14.979659420284472</v>
      </c>
      <c r="BW174" s="39">
        <f t="shared" ca="1" si="107"/>
        <v>0</v>
      </c>
      <c r="BX174" s="39">
        <f t="shared" ca="1" si="107"/>
        <v>0</v>
      </c>
      <c r="BY174" s="39">
        <f t="shared" ref="BY174:CH183" ca="1" si="108">IF(OFFSET($X$3,$S174,BY$1)&lt;BY$3,0,
OFFSET($S$3,$S174,BY$1)
*IFERROR(INDEX($K$33:$K$42,OFFSET($X$3,$S174,BY$1)-BY$3+1),0)
*OFFSET($AC$3,$S174,BY$1)
/(INDEX($D$4:$D$13,BY$3)
*INDEX($E$4:$E$13,BY$3)))</f>
        <v>0.10153173333333333</v>
      </c>
      <c r="BZ174" s="39">
        <f t="shared" ca="1" si="108"/>
        <v>0.20306346666666666</v>
      </c>
      <c r="CA174" s="39">
        <f t="shared" ca="1" si="108"/>
        <v>0.30459519999999995</v>
      </c>
      <c r="CB174" s="39">
        <f t="shared" ca="1" si="108"/>
        <v>0.5076586666666667</v>
      </c>
      <c r="CC174" s="39">
        <f t="shared" ca="1" si="108"/>
        <v>1.0153173333333334</v>
      </c>
      <c r="CD174" s="39">
        <f t="shared" ca="1" si="108"/>
        <v>2.0306346666666668</v>
      </c>
      <c r="CE174" s="39">
        <f t="shared" ca="1" si="108"/>
        <v>4.0612693333333336</v>
      </c>
      <c r="CF174" s="39">
        <f t="shared" ca="1" si="108"/>
        <v>8.1225386666666672</v>
      </c>
      <c r="CG174" s="39">
        <f t="shared" ca="1" si="108"/>
        <v>0</v>
      </c>
      <c r="CH174" s="39">
        <f t="shared" ca="1" si="108"/>
        <v>0</v>
      </c>
      <c r="CI174" s="39">
        <f t="shared" ref="CI174:CR183" ca="1" si="109">IF(OFFSET($X$3,$S174,CI$1)&lt;CI$3,0,
OFFSET($S$3,$S174,CI$1)
*IFERROR(INDEX($K$33:$K$42,OFFSET($X$3,$S174,CI$1)-CI$3+1),0)
*OFFSET($AC$3,$S174,CI$1)
/(INDEX($D$4:$D$13,CI$3)
*INDEX($E$4:$E$13,CI$3)))</f>
        <v>3.0830844770000015E-2</v>
      </c>
      <c r="CJ174" s="39">
        <f t="shared" ca="1" si="109"/>
        <v>3.0830844770000015E-2</v>
      </c>
      <c r="CK174" s="39">
        <f t="shared" ca="1" si="109"/>
        <v>6.1661689540000029E-2</v>
      </c>
      <c r="CL174" s="39">
        <f t="shared" ca="1" si="109"/>
        <v>9.2492534310000027E-2</v>
      </c>
      <c r="CM174" s="39">
        <f t="shared" ca="1" si="109"/>
        <v>0.15415422385000008</v>
      </c>
      <c r="CN174" s="39">
        <f t="shared" ca="1" si="109"/>
        <v>0.30830844770000015</v>
      </c>
      <c r="CO174" s="39">
        <f t="shared" ca="1" si="109"/>
        <v>0.61661689540000031</v>
      </c>
      <c r="CP174" s="39">
        <f t="shared" ca="1" si="109"/>
        <v>1.2332337908000006</v>
      </c>
      <c r="CQ174" s="39">
        <f t="shared" ca="1" si="109"/>
        <v>2.4664675816000012</v>
      </c>
      <c r="CR174" s="39">
        <f t="shared" ca="1" si="109"/>
        <v>0</v>
      </c>
      <c r="CS174" s="39">
        <f t="shared" ref="CS174:DB183" ca="1" si="110">IF(OFFSET($X$3,$S174,CS$1)&lt;CS$3,0,
OFFSET($S$3,$S174,CS$1)
*IFERROR(INDEX($K$33:$K$42,OFFSET($X$3,$S174,CS$1)-CS$3+1),0)
*OFFSET($AC$3,$S174,CS$1)
/(INDEX($D$4:$D$13,CS$3)
*INDEX($E$4:$E$13,CS$3)))</f>
        <v>8.9207063999999989E-3</v>
      </c>
      <c r="CT174" s="39">
        <f t="shared" ca="1" si="110"/>
        <v>8.9207063999999989E-3</v>
      </c>
      <c r="CU174" s="39">
        <f t="shared" ca="1" si="110"/>
        <v>1.7841412799999998E-2</v>
      </c>
      <c r="CV174" s="39">
        <f t="shared" ca="1" si="110"/>
        <v>2.6762119199999993E-2</v>
      </c>
      <c r="CW174" s="39">
        <f t="shared" ca="1" si="110"/>
        <v>4.4603532000000001E-2</v>
      </c>
      <c r="CX174" s="39">
        <f t="shared" ca="1" si="110"/>
        <v>8.9207064000000003E-2</v>
      </c>
      <c r="CY174" s="39">
        <f t="shared" ca="1" si="110"/>
        <v>0.17841412800000001</v>
      </c>
      <c r="CZ174" s="39">
        <f t="shared" ca="1" si="110"/>
        <v>0.35682825600000001</v>
      </c>
      <c r="DA174" s="39">
        <f t="shared" ca="1" si="110"/>
        <v>0.71365651200000002</v>
      </c>
      <c r="DB174" s="39">
        <f t="shared" ca="1" si="110"/>
        <v>0</v>
      </c>
    </row>
    <row r="175" spans="19:106" x14ac:dyDescent="0.15">
      <c r="S175" s="39">
        <v>172</v>
      </c>
      <c r="T175" s="40">
        <f>引用信息!W194</f>
        <v>234.14421271216452</v>
      </c>
      <c r="U175" s="40">
        <f>引用信息!X194</f>
        <v>16.656059477835498</v>
      </c>
      <c r="V175" s="40">
        <f>引用信息!Y194</f>
        <v>6.6496000000000004</v>
      </c>
      <c r="W175" s="40">
        <f>引用信息!Z194</f>
        <v>1.7839526100000005</v>
      </c>
      <c r="X175" s="40">
        <f>引用信息!AA194</f>
        <v>0.51617519999999995</v>
      </c>
      <c r="Y175" s="37">
        <f>IF(INT(求节点($J$4:$J$12,$I$4:$I$12,节奏总纲!AD175))&gt;$I$12,$I$12,INT(求节点($J$4:$J$12,$I$4:$I$12,节奏总纲!AD175)))</f>
        <v>8</v>
      </c>
      <c r="Z175" s="37">
        <f>IF(INT(求节点($J$4:$J$12,$I$4:$I$12,节奏总纲!AE175))&gt;$I$12,$I$12,INT(求节点($J$4:$J$12,$I$4:$I$12,节奏总纲!AE175)))</f>
        <v>8</v>
      </c>
      <c r="AA175" s="37">
        <f>IF(INT(求节点($J$4:$J$12,$I$4:$I$12,节奏总纲!AF175))&gt;$I$12,$I$12,INT(求节点($J$4:$J$12,$I$4:$I$12,节奏总纲!AF175)))</f>
        <v>8</v>
      </c>
      <c r="AB175" s="37">
        <f>IF(INT(求节点($J$4:$J$12,$I$4:$I$12,节奏总纲!AG175))&gt;$I$12,$I$12,INT(求节点($J$4:$J$12,$I$4:$I$12,节奏总纲!AG175)))</f>
        <v>9</v>
      </c>
      <c r="AC175" s="37">
        <f>IF(INT(求节点($J$4:$J$12,$I$4:$I$12,节奏总纲!AH175))&gt;$I$12,$I$12,INT(求节点($J$4:$J$12,$I$4:$I$12,节奏总纲!AH175)))</f>
        <v>9</v>
      </c>
      <c r="AD175" s="57">
        <f>('[2]功能-行军令'!F$7+'[2]功能-行军令'!F$14+24*60/'[2]功能-行军令'!$F$18)*'[2]功能-行军令'!$AJ$8/$J$30</f>
        <v>9.2000000000000011</v>
      </c>
      <c r="AE175" s="57">
        <f>('[2]功能-行军令'!G$7+'[2]功能-行军令'!G$14+24*60/'[2]功能-行军令'!$F$18)*'[2]功能-行军令'!$AJ$8/$J$30</f>
        <v>13.4</v>
      </c>
      <c r="AF175" s="57">
        <f>('[2]功能-行军令'!H$7+'[2]功能-行军令'!H$14+24*60/'[2]功能-行军令'!$F$18)*'[2]功能-行军令'!$AJ$8/$J$30</f>
        <v>18.2</v>
      </c>
      <c r="AG175" s="57">
        <f>('[2]功能-行军令'!I$7+'[2]功能-行军令'!I$14+24*60/'[2]功能-行军令'!$F$18)*'[2]功能-行军令'!$AJ$8/$J$30</f>
        <v>20.6</v>
      </c>
      <c r="AH175" s="57">
        <f>('[2]功能-行军令'!J$7+'[2]功能-行军令'!J$14+24*60/'[2]功能-行军令'!$F$18)*'[2]功能-行军令'!$AJ$8/$J$30</f>
        <v>20.6</v>
      </c>
      <c r="AL175" s="39">
        <v>172</v>
      </c>
      <c r="AM175" s="28">
        <f t="shared" ca="1" si="100"/>
        <v>2.1214360890340913</v>
      </c>
      <c r="AN175" s="28">
        <f t="shared" ca="1" si="100"/>
        <v>4.203386650663183</v>
      </c>
      <c r="AO175" s="28">
        <f t="shared" ca="1" si="100"/>
        <v>6.3248227396972734</v>
      </c>
      <c r="AP175" s="28">
        <f t="shared" ca="1" si="100"/>
        <v>10.528209390360457</v>
      </c>
      <c r="AQ175" s="28">
        <f t="shared" ca="1" si="100"/>
        <v>21.016933253315916</v>
      </c>
      <c r="AR175" s="28">
        <f t="shared" ca="1" si="100"/>
        <v>42.033866506631831</v>
      </c>
      <c r="AS175" s="28">
        <f t="shared" ca="1" si="100"/>
        <v>84.067733013263663</v>
      </c>
      <c r="AT175" s="28">
        <f t="shared" ca="1" si="100"/>
        <v>168.13546602652733</v>
      </c>
      <c r="AU175" s="28">
        <f t="shared" ca="1" si="100"/>
        <v>3.1588421924000007</v>
      </c>
      <c r="AV175" s="28">
        <f t="shared" ca="1" si="100"/>
        <v>0</v>
      </c>
      <c r="AW175" s="28"/>
      <c r="AX175" s="28">
        <f t="shared" ca="1" si="83"/>
        <v>341.59069586189378</v>
      </c>
      <c r="AY175" s="28"/>
      <c r="BA175" s="28"/>
      <c r="BB175" s="28"/>
      <c r="BC175" s="28"/>
      <c r="BD175" s="39">
        <v>172</v>
      </c>
      <c r="BE175" s="39">
        <f t="shared" ca="1" si="106"/>
        <v>1.7951056307932614</v>
      </c>
      <c r="BF175" s="39">
        <f t="shared" ca="1" si="106"/>
        <v>3.5902112615865227</v>
      </c>
      <c r="BG175" s="39">
        <f t="shared" ca="1" si="106"/>
        <v>5.3853168923797847</v>
      </c>
      <c r="BH175" s="39">
        <f t="shared" ca="1" si="106"/>
        <v>8.9755281539663088</v>
      </c>
      <c r="BI175" s="39">
        <f t="shared" ca="1" si="106"/>
        <v>17.951056307932618</v>
      </c>
      <c r="BJ175" s="39">
        <f t="shared" ca="1" si="106"/>
        <v>35.902112615865235</v>
      </c>
      <c r="BK175" s="39">
        <f t="shared" ca="1" si="106"/>
        <v>71.80422523173047</v>
      </c>
      <c r="BL175" s="39">
        <f t="shared" ca="1" si="106"/>
        <v>143.60845046346094</v>
      </c>
      <c r="BM175" s="39">
        <f t="shared" ca="1" si="106"/>
        <v>0</v>
      </c>
      <c r="BN175" s="39">
        <f t="shared" ca="1" si="106"/>
        <v>0</v>
      </c>
      <c r="BO175" s="39">
        <f t="shared" ca="1" si="107"/>
        <v>0.18599266416916307</v>
      </c>
      <c r="BP175" s="39">
        <f t="shared" ca="1" si="107"/>
        <v>0.37198532833832615</v>
      </c>
      <c r="BQ175" s="39">
        <f t="shared" ca="1" si="107"/>
        <v>0.55797799250748914</v>
      </c>
      <c r="BR175" s="39">
        <f t="shared" ca="1" si="107"/>
        <v>0.92996332084581546</v>
      </c>
      <c r="BS175" s="39">
        <f t="shared" ca="1" si="107"/>
        <v>1.8599266416916309</v>
      </c>
      <c r="BT175" s="39">
        <f t="shared" ca="1" si="107"/>
        <v>3.7198532833832618</v>
      </c>
      <c r="BU175" s="39">
        <f t="shared" ca="1" si="107"/>
        <v>7.4397065667665236</v>
      </c>
      <c r="BV175" s="39">
        <f t="shared" ca="1" si="107"/>
        <v>14.879413133533047</v>
      </c>
      <c r="BW175" s="39">
        <f t="shared" ca="1" si="107"/>
        <v>0</v>
      </c>
      <c r="BX175" s="39">
        <f t="shared" ca="1" si="107"/>
        <v>0</v>
      </c>
      <c r="BY175" s="39">
        <f t="shared" ca="1" si="108"/>
        <v>0.10085226666666665</v>
      </c>
      <c r="BZ175" s="39">
        <f t="shared" ca="1" si="108"/>
        <v>0.2017045333333333</v>
      </c>
      <c r="CA175" s="39">
        <f t="shared" ca="1" si="108"/>
        <v>0.30255680000000001</v>
      </c>
      <c r="CB175" s="39">
        <f t="shared" ca="1" si="108"/>
        <v>0.50426133333333334</v>
      </c>
      <c r="CC175" s="39">
        <f t="shared" ca="1" si="108"/>
        <v>1.0085226666666667</v>
      </c>
      <c r="CD175" s="39">
        <f t="shared" ca="1" si="108"/>
        <v>2.0170453333333334</v>
      </c>
      <c r="CE175" s="39">
        <f t="shared" ca="1" si="108"/>
        <v>4.0340906666666667</v>
      </c>
      <c r="CF175" s="39">
        <f t="shared" ca="1" si="108"/>
        <v>8.0681813333333334</v>
      </c>
      <c r="CG175" s="39">
        <f t="shared" ca="1" si="108"/>
        <v>0</v>
      </c>
      <c r="CH175" s="39">
        <f t="shared" ca="1" si="108"/>
        <v>0</v>
      </c>
      <c r="CI175" s="39">
        <f t="shared" ca="1" si="109"/>
        <v>3.0624519805000014E-2</v>
      </c>
      <c r="CJ175" s="39">
        <f t="shared" ca="1" si="109"/>
        <v>3.0624519805000014E-2</v>
      </c>
      <c r="CK175" s="39">
        <f t="shared" ca="1" si="109"/>
        <v>6.1249039610000028E-2</v>
      </c>
      <c r="CL175" s="39">
        <f t="shared" ca="1" si="109"/>
        <v>9.1873559415000028E-2</v>
      </c>
      <c r="CM175" s="39">
        <f t="shared" ca="1" si="109"/>
        <v>0.15312259902500006</v>
      </c>
      <c r="CN175" s="39">
        <f t="shared" ca="1" si="109"/>
        <v>0.30624519805000011</v>
      </c>
      <c r="CO175" s="39">
        <f t="shared" ca="1" si="109"/>
        <v>0.61249039610000022</v>
      </c>
      <c r="CP175" s="39">
        <f t="shared" ca="1" si="109"/>
        <v>1.2249807922000004</v>
      </c>
      <c r="CQ175" s="39">
        <f t="shared" ca="1" si="109"/>
        <v>2.4499615844000009</v>
      </c>
      <c r="CR175" s="39">
        <f t="shared" ca="1" si="109"/>
        <v>0</v>
      </c>
      <c r="CS175" s="39">
        <f t="shared" ca="1" si="110"/>
        <v>8.8610075999999999E-3</v>
      </c>
      <c r="CT175" s="39">
        <f t="shared" ca="1" si="110"/>
        <v>8.8610075999999999E-3</v>
      </c>
      <c r="CU175" s="39">
        <f t="shared" ca="1" si="110"/>
        <v>1.77220152E-2</v>
      </c>
      <c r="CV175" s="39">
        <f t="shared" ca="1" si="110"/>
        <v>2.6583022799999998E-2</v>
      </c>
      <c r="CW175" s="39">
        <f t="shared" ca="1" si="110"/>
        <v>4.4305037999999998E-2</v>
      </c>
      <c r="CX175" s="39">
        <f t="shared" ca="1" si="110"/>
        <v>8.8610075999999996E-2</v>
      </c>
      <c r="CY175" s="39">
        <f t="shared" ca="1" si="110"/>
        <v>0.17722015199999999</v>
      </c>
      <c r="CZ175" s="39">
        <f t="shared" ca="1" si="110"/>
        <v>0.35444030399999998</v>
      </c>
      <c r="DA175" s="39">
        <f t="shared" ca="1" si="110"/>
        <v>0.70888060799999997</v>
      </c>
      <c r="DB175" s="39">
        <f t="shared" ca="1" si="110"/>
        <v>0</v>
      </c>
    </row>
    <row r="176" spans="19:106" x14ac:dyDescent="0.15">
      <c r="S176" s="39">
        <v>173</v>
      </c>
      <c r="T176" s="40">
        <f>引用信息!W195</f>
        <v>232.56672523479665</v>
      </c>
      <c r="U176" s="40">
        <f>引用信息!X195</f>
        <v>16.543843485203301</v>
      </c>
      <c r="V176" s="40">
        <f>引用信息!Y195</f>
        <v>6.6047999999999991</v>
      </c>
      <c r="W176" s="40">
        <f>引用信息!Z195</f>
        <v>1.7719336800000001</v>
      </c>
      <c r="X176" s="40">
        <f>引用信息!AA195</f>
        <v>0.51269759999999986</v>
      </c>
      <c r="Y176" s="37">
        <f>IF(INT(求节点($J$4:$J$12,$I$4:$I$12,节奏总纲!AD176))&gt;$I$12,$I$12,INT(求节点($J$4:$J$12,$I$4:$I$12,节奏总纲!AD176)))</f>
        <v>8</v>
      </c>
      <c r="Z176" s="37">
        <f>IF(INT(求节点($J$4:$J$12,$I$4:$I$12,节奏总纲!AE176))&gt;$I$12,$I$12,INT(求节点($J$4:$J$12,$I$4:$I$12,节奏总纲!AE176)))</f>
        <v>8</v>
      </c>
      <c r="AA176" s="37">
        <f>IF(INT(求节点($J$4:$J$12,$I$4:$I$12,节奏总纲!AF176))&gt;$I$12,$I$12,INT(求节点($J$4:$J$12,$I$4:$I$12,节奏总纲!AF176)))</f>
        <v>8</v>
      </c>
      <c r="AB176" s="37">
        <f>IF(INT(求节点($J$4:$J$12,$I$4:$I$12,节奏总纲!AG176))&gt;$I$12,$I$12,INT(求节点($J$4:$J$12,$I$4:$I$12,节奏总纲!AG176)))</f>
        <v>9</v>
      </c>
      <c r="AC176" s="37">
        <f>IF(INT(求节点($J$4:$J$12,$I$4:$I$12,节奏总纲!AH176))&gt;$I$12,$I$12,INT(求节点($J$4:$J$12,$I$4:$I$12,节奏总纲!AH176)))</f>
        <v>9</v>
      </c>
      <c r="AD176" s="57">
        <f>('[2]功能-行军令'!F$7+'[2]功能-行军令'!F$14+24*60/'[2]功能-行军令'!$F$18)*'[2]功能-行军令'!$AJ$8/$J$30</f>
        <v>9.2000000000000011</v>
      </c>
      <c r="AE176" s="57">
        <f>('[2]功能-行军令'!G$7+'[2]功能-行军令'!G$14+24*60/'[2]功能-行军令'!$F$18)*'[2]功能-行军令'!$AJ$8/$J$30</f>
        <v>13.4</v>
      </c>
      <c r="AF176" s="57">
        <f>('[2]功能-行军令'!H$7+'[2]功能-行军令'!H$14+24*60/'[2]功能-行军令'!$F$18)*'[2]功能-行军令'!$AJ$8/$J$30</f>
        <v>18.2</v>
      </c>
      <c r="AG176" s="57">
        <f>('[2]功能-行军令'!I$7+'[2]功能-行军令'!I$14+24*60/'[2]功能-行军令'!$F$18)*'[2]功能-行军令'!$AJ$8/$J$30</f>
        <v>20.6</v>
      </c>
      <c r="AH176" s="57">
        <f>('[2]功能-行军令'!J$7+'[2]功能-行军令'!J$14+24*60/'[2]功能-行军令'!$F$18)*'[2]功能-行军令'!$AJ$8/$J$30</f>
        <v>20.6</v>
      </c>
      <c r="AL176" s="39">
        <v>173</v>
      </c>
      <c r="AM176" s="28">
        <f t="shared" ca="1" si="100"/>
        <v>2.1071434493582117</v>
      </c>
      <c r="AN176" s="28">
        <f t="shared" ca="1" si="100"/>
        <v>4.1750673950764234</v>
      </c>
      <c r="AO176" s="28">
        <f t="shared" ca="1" si="100"/>
        <v>6.2822108444346334</v>
      </c>
      <c r="AP176" s="28">
        <f t="shared" ca="1" si="100"/>
        <v>10.457278239511057</v>
      </c>
      <c r="AQ176" s="28">
        <f t="shared" ca="1" si="100"/>
        <v>20.875336975382112</v>
      </c>
      <c r="AR176" s="28">
        <f t="shared" ca="1" si="100"/>
        <v>41.750673950764224</v>
      </c>
      <c r="AS176" s="28">
        <f t="shared" ca="1" si="100"/>
        <v>83.501347901528447</v>
      </c>
      <c r="AT176" s="28">
        <f t="shared" ca="1" si="100"/>
        <v>167.00269580305689</v>
      </c>
      <c r="AU176" s="28">
        <f t="shared" ca="1" si="100"/>
        <v>3.1375602912000007</v>
      </c>
      <c r="AV176" s="28">
        <f t="shared" ca="1" si="100"/>
        <v>0</v>
      </c>
      <c r="AW176" s="28"/>
      <c r="AX176" s="28">
        <f t="shared" ca="1" si="83"/>
        <v>339.289314850312</v>
      </c>
      <c r="AY176" s="28"/>
      <c r="BA176" s="28"/>
      <c r="BB176" s="28"/>
      <c r="BC176" s="28"/>
      <c r="BD176" s="39">
        <v>173</v>
      </c>
      <c r="BE176" s="39">
        <f t="shared" ca="1" si="106"/>
        <v>1.7830115601334413</v>
      </c>
      <c r="BF176" s="39">
        <f t="shared" ca="1" si="106"/>
        <v>3.5660231202668826</v>
      </c>
      <c r="BG176" s="39">
        <f t="shared" ca="1" si="106"/>
        <v>5.3490346804003233</v>
      </c>
      <c r="BH176" s="39">
        <f t="shared" ca="1" si="106"/>
        <v>8.9150578006672063</v>
      </c>
      <c r="BI176" s="39">
        <f t="shared" ca="1" si="106"/>
        <v>17.830115601334413</v>
      </c>
      <c r="BJ176" s="39">
        <f t="shared" ca="1" si="106"/>
        <v>35.660231202668825</v>
      </c>
      <c r="BK176" s="39">
        <f t="shared" ca="1" si="106"/>
        <v>71.320462405337651</v>
      </c>
      <c r="BL176" s="39">
        <f t="shared" ca="1" si="106"/>
        <v>142.6409248106753</v>
      </c>
      <c r="BM176" s="39">
        <f t="shared" ca="1" si="106"/>
        <v>0</v>
      </c>
      <c r="BN176" s="39">
        <f t="shared" ca="1" si="106"/>
        <v>0</v>
      </c>
      <c r="BO176" s="39">
        <f t="shared" ca="1" si="107"/>
        <v>0.18473958558477019</v>
      </c>
      <c r="BP176" s="39">
        <f t="shared" ca="1" si="107"/>
        <v>0.36947917116954038</v>
      </c>
      <c r="BQ176" s="39">
        <f t="shared" ca="1" si="107"/>
        <v>0.55421875675431054</v>
      </c>
      <c r="BR176" s="39">
        <f t="shared" ca="1" si="107"/>
        <v>0.92369792792385097</v>
      </c>
      <c r="BS176" s="39">
        <f t="shared" ca="1" si="107"/>
        <v>1.8473958558477019</v>
      </c>
      <c r="BT176" s="39">
        <f t="shared" ca="1" si="107"/>
        <v>3.6947917116954039</v>
      </c>
      <c r="BU176" s="39">
        <f t="shared" ca="1" si="107"/>
        <v>7.3895834233908078</v>
      </c>
      <c r="BV176" s="39">
        <f t="shared" ca="1" si="107"/>
        <v>14.779166846781616</v>
      </c>
      <c r="BW176" s="39">
        <f t="shared" ca="1" si="107"/>
        <v>0</v>
      </c>
      <c r="BX176" s="39">
        <f t="shared" ca="1" si="107"/>
        <v>0</v>
      </c>
      <c r="BY176" s="39">
        <f t="shared" ca="1" si="108"/>
        <v>0.10017279999999999</v>
      </c>
      <c r="BZ176" s="39">
        <f t="shared" ca="1" si="108"/>
        <v>0.20034559999999998</v>
      </c>
      <c r="CA176" s="39">
        <f t="shared" ca="1" si="108"/>
        <v>0.30051839999999991</v>
      </c>
      <c r="CB176" s="39">
        <f t="shared" ca="1" si="108"/>
        <v>0.50086399999999998</v>
      </c>
      <c r="CC176" s="39">
        <f t="shared" ca="1" si="108"/>
        <v>1.001728</v>
      </c>
      <c r="CD176" s="39">
        <f t="shared" ca="1" si="108"/>
        <v>2.0034559999999999</v>
      </c>
      <c r="CE176" s="39">
        <f t="shared" ca="1" si="108"/>
        <v>4.0069119999999998</v>
      </c>
      <c r="CF176" s="39">
        <f t="shared" ca="1" si="108"/>
        <v>8.0138239999999996</v>
      </c>
      <c r="CG176" s="39">
        <f t="shared" ca="1" si="108"/>
        <v>0</v>
      </c>
      <c r="CH176" s="39">
        <f t="shared" ca="1" si="108"/>
        <v>0</v>
      </c>
      <c r="CI176" s="39">
        <f t="shared" ca="1" si="109"/>
        <v>3.0418194840000006E-2</v>
      </c>
      <c r="CJ176" s="39">
        <f t="shared" ca="1" si="109"/>
        <v>3.0418194840000006E-2</v>
      </c>
      <c r="CK176" s="39">
        <f t="shared" ca="1" si="109"/>
        <v>6.0836389680000012E-2</v>
      </c>
      <c r="CL176" s="39">
        <f t="shared" ca="1" si="109"/>
        <v>9.1254584520000001E-2</v>
      </c>
      <c r="CM176" s="39">
        <f t="shared" ca="1" si="109"/>
        <v>0.15209097420000003</v>
      </c>
      <c r="CN176" s="39">
        <f t="shared" ca="1" si="109"/>
        <v>0.30418194840000007</v>
      </c>
      <c r="CO176" s="39">
        <f t="shared" ca="1" si="109"/>
        <v>0.60836389680000014</v>
      </c>
      <c r="CP176" s="39">
        <f t="shared" ca="1" si="109"/>
        <v>1.2167277936000003</v>
      </c>
      <c r="CQ176" s="39">
        <f t="shared" ca="1" si="109"/>
        <v>2.4334555872000005</v>
      </c>
      <c r="CR176" s="39">
        <f t="shared" ca="1" si="109"/>
        <v>0</v>
      </c>
      <c r="CS176" s="39">
        <f t="shared" ca="1" si="110"/>
        <v>8.8013087999999975E-3</v>
      </c>
      <c r="CT176" s="39">
        <f t="shared" ca="1" si="110"/>
        <v>8.8013087999999975E-3</v>
      </c>
      <c r="CU176" s="39">
        <f t="shared" ca="1" si="110"/>
        <v>1.7602617599999995E-2</v>
      </c>
      <c r="CV176" s="39">
        <f t="shared" ca="1" si="110"/>
        <v>2.6403926399999996E-2</v>
      </c>
      <c r="CW176" s="39">
        <f t="shared" ca="1" si="110"/>
        <v>4.4006544000000002E-2</v>
      </c>
      <c r="CX176" s="39">
        <f t="shared" ca="1" si="110"/>
        <v>8.8013088000000003E-2</v>
      </c>
      <c r="CY176" s="39">
        <f t="shared" ca="1" si="110"/>
        <v>0.17602617600000001</v>
      </c>
      <c r="CZ176" s="39">
        <f t="shared" ca="1" si="110"/>
        <v>0.35205235200000001</v>
      </c>
      <c r="DA176" s="39">
        <f t="shared" ca="1" si="110"/>
        <v>0.70410470400000003</v>
      </c>
      <c r="DB176" s="39">
        <f t="shared" ca="1" si="110"/>
        <v>0</v>
      </c>
    </row>
    <row r="177" spans="19:106" x14ac:dyDescent="0.15">
      <c r="S177" s="39">
        <v>174</v>
      </c>
      <c r="T177" s="40">
        <f>引用信息!W196</f>
        <v>230.9892377574289</v>
      </c>
      <c r="U177" s="40">
        <f>引用信息!X196</f>
        <v>16.431627492571113</v>
      </c>
      <c r="V177" s="40">
        <f>引用信息!Y196</f>
        <v>6.5600000000000005</v>
      </c>
      <c r="W177" s="40">
        <f>引用信息!Z196</f>
        <v>1.7599147500000005</v>
      </c>
      <c r="X177" s="40">
        <f>引用信息!AA196</f>
        <v>0.50921999999999989</v>
      </c>
      <c r="Y177" s="37">
        <f>IF(INT(求节点($J$4:$J$12,$I$4:$I$12,节奏总纲!AD177))&gt;$I$12,$I$12,INT(求节点($J$4:$J$12,$I$4:$I$12,节奏总纲!AD177)))</f>
        <v>8</v>
      </c>
      <c r="Z177" s="37">
        <f>IF(INT(求节点($J$4:$J$12,$I$4:$I$12,节奏总纲!AE177))&gt;$I$12,$I$12,INT(求节点($J$4:$J$12,$I$4:$I$12,节奏总纲!AE177)))</f>
        <v>8</v>
      </c>
      <c r="AA177" s="37">
        <f>IF(INT(求节点($J$4:$J$12,$I$4:$I$12,节奏总纲!AF177))&gt;$I$12,$I$12,INT(求节点($J$4:$J$12,$I$4:$I$12,节奏总纲!AF177)))</f>
        <v>8</v>
      </c>
      <c r="AB177" s="37">
        <f>IF(INT(求节点($J$4:$J$12,$I$4:$I$12,节奏总纲!AG177))&gt;$I$12,$I$12,INT(求节点($J$4:$J$12,$I$4:$I$12,节奏总纲!AG177)))</f>
        <v>9</v>
      </c>
      <c r="AC177" s="37">
        <f>IF(INT(求节点($J$4:$J$12,$I$4:$I$12,节奏总纲!AH177))&gt;$I$12,$I$12,INT(求节点($J$4:$J$12,$I$4:$I$12,节奏总纲!AH177)))</f>
        <v>9</v>
      </c>
      <c r="AD177" s="57">
        <f>('[2]功能-行军令'!F$7+'[2]功能-行军令'!F$14+24*60/'[2]功能-行军令'!$F$18)*'[2]功能-行军令'!$AJ$8/$J$30</f>
        <v>9.2000000000000011</v>
      </c>
      <c r="AE177" s="57">
        <f>('[2]功能-行军令'!G$7+'[2]功能-行军令'!G$14+24*60/'[2]功能-行军令'!$F$18)*'[2]功能-行军令'!$AJ$8/$J$30</f>
        <v>13.4</v>
      </c>
      <c r="AF177" s="57">
        <f>('[2]功能-行军令'!H$7+'[2]功能-行军令'!H$14+24*60/'[2]功能-行军令'!$F$18)*'[2]功能-行军令'!$AJ$8/$J$30</f>
        <v>18.2</v>
      </c>
      <c r="AG177" s="57">
        <f>('[2]功能-行军令'!I$7+'[2]功能-行军令'!I$14+24*60/'[2]功能-行军令'!$F$18)*'[2]功能-行军令'!$AJ$8/$J$30</f>
        <v>20.6</v>
      </c>
      <c r="AH177" s="57">
        <f>('[2]功能-行军令'!J$7+'[2]功能-行军令'!J$14+24*60/'[2]功能-行军令'!$F$18)*'[2]功能-行军令'!$AJ$8/$J$30</f>
        <v>20.6</v>
      </c>
      <c r="AL177" s="39">
        <v>174</v>
      </c>
      <c r="AM177" s="28">
        <f t="shared" ca="1" si="100"/>
        <v>2.0928508096823331</v>
      </c>
      <c r="AN177" s="28">
        <f t="shared" ca="1" si="100"/>
        <v>4.1467481394896666</v>
      </c>
      <c r="AO177" s="28">
        <f t="shared" ca="1" si="100"/>
        <v>6.239598949171997</v>
      </c>
      <c r="AP177" s="28">
        <f t="shared" ca="1" si="100"/>
        <v>10.386347088661664</v>
      </c>
      <c r="AQ177" s="28">
        <f t="shared" ca="1" si="100"/>
        <v>20.733740697448326</v>
      </c>
      <c r="AR177" s="28">
        <f t="shared" ca="1" si="100"/>
        <v>41.467481394896652</v>
      </c>
      <c r="AS177" s="28">
        <f t="shared" ca="1" si="100"/>
        <v>82.934962789793303</v>
      </c>
      <c r="AT177" s="28">
        <f t="shared" ca="1" si="100"/>
        <v>165.86992557958661</v>
      </c>
      <c r="AU177" s="28">
        <f t="shared" ca="1" si="100"/>
        <v>3.1162783900000011</v>
      </c>
      <c r="AV177" s="28">
        <f t="shared" ca="1" si="100"/>
        <v>0</v>
      </c>
      <c r="AW177" s="28"/>
      <c r="AX177" s="28">
        <f t="shared" ca="1" si="83"/>
        <v>336.98793383873056</v>
      </c>
      <c r="AY177" s="28"/>
      <c r="BA177" s="28"/>
      <c r="BB177" s="28"/>
      <c r="BC177" s="28"/>
      <c r="BD177" s="39">
        <v>174</v>
      </c>
      <c r="BE177" s="39">
        <f t="shared" ca="1" si="106"/>
        <v>1.7709174894736222</v>
      </c>
      <c r="BF177" s="39">
        <f t="shared" ca="1" si="106"/>
        <v>3.5418349789472443</v>
      </c>
      <c r="BG177" s="39">
        <f t="shared" ca="1" si="106"/>
        <v>5.3127524684208653</v>
      </c>
      <c r="BH177" s="39">
        <f t="shared" ca="1" si="106"/>
        <v>8.8545874473681092</v>
      </c>
      <c r="BI177" s="39">
        <f t="shared" ca="1" si="106"/>
        <v>17.709174894736218</v>
      </c>
      <c r="BJ177" s="39">
        <f t="shared" ca="1" si="106"/>
        <v>35.418349789472437</v>
      </c>
      <c r="BK177" s="39">
        <f t="shared" ca="1" si="106"/>
        <v>70.836699578944874</v>
      </c>
      <c r="BL177" s="39">
        <f t="shared" ca="1" si="106"/>
        <v>141.67339915788975</v>
      </c>
      <c r="BM177" s="39">
        <f t="shared" ca="1" si="106"/>
        <v>0</v>
      </c>
      <c r="BN177" s="39">
        <f t="shared" ca="1" si="106"/>
        <v>0</v>
      </c>
      <c r="BO177" s="39">
        <f t="shared" ca="1" si="107"/>
        <v>0.18348650700037741</v>
      </c>
      <c r="BP177" s="39">
        <f t="shared" ca="1" si="107"/>
        <v>0.36697301400075483</v>
      </c>
      <c r="BQ177" s="39">
        <f t="shared" ca="1" si="107"/>
        <v>0.55045952100113227</v>
      </c>
      <c r="BR177" s="39">
        <f t="shared" ca="1" si="107"/>
        <v>0.91743253500188737</v>
      </c>
      <c r="BS177" s="39">
        <f t="shared" ca="1" si="107"/>
        <v>1.8348650700037747</v>
      </c>
      <c r="BT177" s="39">
        <f t="shared" ca="1" si="107"/>
        <v>3.6697301400075495</v>
      </c>
      <c r="BU177" s="39">
        <f t="shared" ca="1" si="107"/>
        <v>7.339460280015099</v>
      </c>
      <c r="BV177" s="39">
        <f t="shared" ca="1" si="107"/>
        <v>14.678920560030198</v>
      </c>
      <c r="BW177" s="39">
        <f t="shared" ca="1" si="107"/>
        <v>0</v>
      </c>
      <c r="BX177" s="39">
        <f t="shared" ca="1" si="107"/>
        <v>0</v>
      </c>
      <c r="BY177" s="39">
        <f t="shared" ca="1" si="108"/>
        <v>9.9493333333333336E-2</v>
      </c>
      <c r="BZ177" s="39">
        <f t="shared" ca="1" si="108"/>
        <v>0.19898666666666667</v>
      </c>
      <c r="CA177" s="39">
        <f t="shared" ca="1" si="108"/>
        <v>0.29848000000000002</v>
      </c>
      <c r="CB177" s="39">
        <f t="shared" ca="1" si="108"/>
        <v>0.49746666666666672</v>
      </c>
      <c r="CC177" s="39">
        <f t="shared" ca="1" si="108"/>
        <v>0.99493333333333345</v>
      </c>
      <c r="CD177" s="39">
        <f t="shared" ca="1" si="108"/>
        <v>1.9898666666666669</v>
      </c>
      <c r="CE177" s="39">
        <f t="shared" ca="1" si="108"/>
        <v>3.9797333333333338</v>
      </c>
      <c r="CF177" s="39">
        <f t="shared" ca="1" si="108"/>
        <v>7.9594666666666676</v>
      </c>
      <c r="CG177" s="39">
        <f t="shared" ca="1" si="108"/>
        <v>0</v>
      </c>
      <c r="CH177" s="39">
        <f t="shared" ca="1" si="108"/>
        <v>0</v>
      </c>
      <c r="CI177" s="39">
        <f t="shared" ca="1" si="109"/>
        <v>3.0211869875000009E-2</v>
      </c>
      <c r="CJ177" s="39">
        <f t="shared" ca="1" si="109"/>
        <v>3.0211869875000009E-2</v>
      </c>
      <c r="CK177" s="39">
        <f t="shared" ca="1" si="109"/>
        <v>6.0423739750000018E-2</v>
      </c>
      <c r="CL177" s="39">
        <f t="shared" ca="1" si="109"/>
        <v>9.0635609625000016E-2</v>
      </c>
      <c r="CM177" s="39">
        <f t="shared" ca="1" si="109"/>
        <v>0.15105934937500007</v>
      </c>
      <c r="CN177" s="39">
        <f t="shared" ca="1" si="109"/>
        <v>0.30211869875000014</v>
      </c>
      <c r="CO177" s="39">
        <f t="shared" ca="1" si="109"/>
        <v>0.60423739750000027</v>
      </c>
      <c r="CP177" s="39">
        <f t="shared" ca="1" si="109"/>
        <v>1.2084747950000005</v>
      </c>
      <c r="CQ177" s="39">
        <f t="shared" ca="1" si="109"/>
        <v>2.4169495900000011</v>
      </c>
      <c r="CR177" s="39">
        <f t="shared" ca="1" si="109"/>
        <v>0</v>
      </c>
      <c r="CS177" s="39">
        <f t="shared" ca="1" si="110"/>
        <v>8.7416099999999986E-3</v>
      </c>
      <c r="CT177" s="39">
        <f t="shared" ca="1" si="110"/>
        <v>8.7416099999999986E-3</v>
      </c>
      <c r="CU177" s="39">
        <f t="shared" ca="1" si="110"/>
        <v>1.7483219999999997E-2</v>
      </c>
      <c r="CV177" s="39">
        <f t="shared" ca="1" si="110"/>
        <v>2.6224829999999994E-2</v>
      </c>
      <c r="CW177" s="39">
        <f t="shared" ca="1" si="110"/>
        <v>4.3708049999999998E-2</v>
      </c>
      <c r="CX177" s="39">
        <f t="shared" ca="1" si="110"/>
        <v>8.7416099999999997E-2</v>
      </c>
      <c r="CY177" s="39">
        <f t="shared" ca="1" si="110"/>
        <v>0.17483219999999999</v>
      </c>
      <c r="CZ177" s="39">
        <f t="shared" ca="1" si="110"/>
        <v>0.34966439999999999</v>
      </c>
      <c r="DA177" s="39">
        <f t="shared" ca="1" si="110"/>
        <v>0.69932879999999997</v>
      </c>
      <c r="DB177" s="39">
        <f t="shared" ca="1" si="110"/>
        <v>0</v>
      </c>
    </row>
    <row r="178" spans="19:106" x14ac:dyDescent="0.15">
      <c r="S178" s="39">
        <v>175</v>
      </c>
      <c r="T178" s="40">
        <f>引用信息!W197</f>
        <v>229.41175028006106</v>
      </c>
      <c r="U178" s="40">
        <f>引用信息!X197</f>
        <v>16.319411499938919</v>
      </c>
      <c r="V178" s="40">
        <f>引用信息!Y197</f>
        <v>6.5151999999999992</v>
      </c>
      <c r="W178" s="40">
        <f>引用信息!Z197</f>
        <v>1.7478958200000003</v>
      </c>
      <c r="X178" s="40">
        <f>引用信息!AA197</f>
        <v>0.50574239999999993</v>
      </c>
      <c r="Y178" s="37">
        <f>IF(INT(求节点($J$4:$J$12,$I$4:$I$12,节奏总纲!AD178))&gt;$I$12,$I$12,INT(求节点($J$4:$J$12,$I$4:$I$12,节奏总纲!AD178)))</f>
        <v>8</v>
      </c>
      <c r="Z178" s="37">
        <f>IF(INT(求节点($J$4:$J$12,$I$4:$I$12,节奏总纲!AE178))&gt;$I$12,$I$12,INT(求节点($J$4:$J$12,$I$4:$I$12,节奏总纲!AE178)))</f>
        <v>8</v>
      </c>
      <c r="AA178" s="37">
        <f>IF(INT(求节点($J$4:$J$12,$I$4:$I$12,节奏总纲!AF178))&gt;$I$12,$I$12,INT(求节点($J$4:$J$12,$I$4:$I$12,节奏总纲!AF178)))</f>
        <v>8</v>
      </c>
      <c r="AB178" s="37">
        <f>IF(INT(求节点($J$4:$J$12,$I$4:$I$12,节奏总纲!AG178))&gt;$I$12,$I$12,INT(求节点($J$4:$J$12,$I$4:$I$12,节奏总纲!AG178)))</f>
        <v>9</v>
      </c>
      <c r="AC178" s="37">
        <f>IF(INT(求节点($J$4:$J$12,$I$4:$I$12,节奏总纲!AH178))&gt;$I$12,$I$12,INT(求节点($J$4:$J$12,$I$4:$I$12,节奏总纲!AH178)))</f>
        <v>9</v>
      </c>
      <c r="AD178" s="57">
        <f>('[2]功能-行军令'!F$7+'[2]功能-行军令'!F$14+24*60/'[2]功能-行军令'!$F$18)*'[2]功能-行军令'!$AJ$8/$J$30</f>
        <v>9.2000000000000011</v>
      </c>
      <c r="AE178" s="57">
        <f>('[2]功能-行军令'!G$7+'[2]功能-行军令'!G$14+24*60/'[2]功能-行军令'!$F$18)*'[2]功能-行军令'!$AJ$8/$J$30</f>
        <v>13.4</v>
      </c>
      <c r="AF178" s="57">
        <f>('[2]功能-行军令'!H$7+'[2]功能-行军令'!H$14+24*60/'[2]功能-行军令'!$F$18)*'[2]功能-行军令'!$AJ$8/$J$30</f>
        <v>18.2</v>
      </c>
      <c r="AG178" s="57">
        <f>('[2]功能-行军令'!I$7+'[2]功能-行军令'!I$14+24*60/'[2]功能-行军令'!$F$18)*'[2]功能-行军令'!$AJ$8/$J$30</f>
        <v>20.6</v>
      </c>
      <c r="AH178" s="57">
        <f>('[2]功能-行军令'!J$7+'[2]功能-行军令'!J$14+24*60/'[2]功能-行军令'!$F$18)*'[2]功能-行军令'!$AJ$8/$J$30</f>
        <v>20.6</v>
      </c>
      <c r="AL178" s="39">
        <v>175</v>
      </c>
      <c r="AM178" s="28">
        <f t="shared" ca="1" si="100"/>
        <v>2.0785581700064526</v>
      </c>
      <c r="AN178" s="28">
        <f t="shared" ca="1" si="100"/>
        <v>4.1184288839029053</v>
      </c>
      <c r="AO178" s="28">
        <f t="shared" ca="1" si="100"/>
        <v>6.1969870539093579</v>
      </c>
      <c r="AP178" s="28">
        <f t="shared" ca="1" si="100"/>
        <v>10.315415937812267</v>
      </c>
      <c r="AQ178" s="28">
        <f t="shared" ca="1" si="100"/>
        <v>20.592144419514533</v>
      </c>
      <c r="AR178" s="28">
        <f t="shared" ca="1" si="100"/>
        <v>41.184288839029065</v>
      </c>
      <c r="AS178" s="28">
        <f t="shared" ca="1" si="100"/>
        <v>82.368577678058131</v>
      </c>
      <c r="AT178" s="28">
        <f t="shared" ca="1" si="100"/>
        <v>164.73715535611626</v>
      </c>
      <c r="AU178" s="28">
        <f t="shared" ca="1" si="100"/>
        <v>3.0949964888000006</v>
      </c>
      <c r="AV178" s="28">
        <f t="shared" ca="1" si="100"/>
        <v>0</v>
      </c>
      <c r="AW178" s="28"/>
      <c r="AX178" s="28">
        <f t="shared" ca="1" si="83"/>
        <v>334.68655282714894</v>
      </c>
      <c r="AY178" s="28"/>
      <c r="BA178" s="28"/>
      <c r="BB178" s="28"/>
      <c r="BC178" s="28"/>
      <c r="BD178" s="39">
        <v>175</v>
      </c>
      <c r="BE178" s="39">
        <f t="shared" ca="1" si="106"/>
        <v>1.7588234188138017</v>
      </c>
      <c r="BF178" s="39">
        <f t="shared" ca="1" si="106"/>
        <v>3.5176468376276033</v>
      </c>
      <c r="BG178" s="39">
        <f t="shared" ca="1" si="106"/>
        <v>5.2764702564414048</v>
      </c>
      <c r="BH178" s="39">
        <f t="shared" ca="1" si="106"/>
        <v>8.7941170940690085</v>
      </c>
      <c r="BI178" s="39">
        <f t="shared" ca="1" si="106"/>
        <v>17.588234188138017</v>
      </c>
      <c r="BJ178" s="39">
        <f t="shared" ca="1" si="106"/>
        <v>35.176468376276034</v>
      </c>
      <c r="BK178" s="39">
        <f t="shared" ca="1" si="106"/>
        <v>70.352936752552068</v>
      </c>
      <c r="BL178" s="39">
        <f t="shared" ca="1" si="106"/>
        <v>140.70587350510414</v>
      </c>
      <c r="BM178" s="39">
        <f t="shared" ca="1" si="106"/>
        <v>0</v>
      </c>
      <c r="BN178" s="39">
        <f t="shared" ca="1" si="106"/>
        <v>0</v>
      </c>
      <c r="BO178" s="39">
        <f t="shared" ca="1" si="107"/>
        <v>0.18223342841598458</v>
      </c>
      <c r="BP178" s="39">
        <f t="shared" ca="1" si="107"/>
        <v>0.36446685683196917</v>
      </c>
      <c r="BQ178" s="39">
        <f t="shared" ca="1" si="107"/>
        <v>0.54670028524795378</v>
      </c>
      <c r="BR178" s="39">
        <f t="shared" ca="1" si="107"/>
        <v>0.91116714207992311</v>
      </c>
      <c r="BS178" s="39">
        <f t="shared" ca="1" si="107"/>
        <v>1.8223342841598462</v>
      </c>
      <c r="BT178" s="39">
        <f t="shared" ca="1" si="107"/>
        <v>3.6446685683196924</v>
      </c>
      <c r="BU178" s="39">
        <f t="shared" ca="1" si="107"/>
        <v>7.2893371366393849</v>
      </c>
      <c r="BV178" s="39">
        <f t="shared" ca="1" si="107"/>
        <v>14.57867427327877</v>
      </c>
      <c r="BW178" s="39">
        <f t="shared" ca="1" si="107"/>
        <v>0</v>
      </c>
      <c r="BX178" s="39">
        <f t="shared" ca="1" si="107"/>
        <v>0</v>
      </c>
      <c r="BY178" s="39">
        <f t="shared" ca="1" si="108"/>
        <v>9.8813866666666639E-2</v>
      </c>
      <c r="BZ178" s="39">
        <f t="shared" ca="1" si="108"/>
        <v>0.19762773333333328</v>
      </c>
      <c r="CA178" s="39">
        <f t="shared" ca="1" si="108"/>
        <v>0.29644159999999992</v>
      </c>
      <c r="CB178" s="39">
        <f t="shared" ca="1" si="108"/>
        <v>0.4940693333333333</v>
      </c>
      <c r="CC178" s="39">
        <f t="shared" ca="1" si="108"/>
        <v>0.98813866666666661</v>
      </c>
      <c r="CD178" s="39">
        <f t="shared" ca="1" si="108"/>
        <v>1.9762773333333332</v>
      </c>
      <c r="CE178" s="39">
        <f t="shared" ca="1" si="108"/>
        <v>3.9525546666666664</v>
      </c>
      <c r="CF178" s="39">
        <f t="shared" ca="1" si="108"/>
        <v>7.9051093333333329</v>
      </c>
      <c r="CG178" s="39">
        <f t="shared" ca="1" si="108"/>
        <v>0</v>
      </c>
      <c r="CH178" s="39">
        <f t="shared" ca="1" si="108"/>
        <v>0</v>
      </c>
      <c r="CI178" s="39">
        <f t="shared" ca="1" si="109"/>
        <v>3.0005544910000004E-2</v>
      </c>
      <c r="CJ178" s="39">
        <f t="shared" ca="1" si="109"/>
        <v>3.0005544910000004E-2</v>
      </c>
      <c r="CK178" s="39">
        <f t="shared" ca="1" si="109"/>
        <v>6.0011089820000009E-2</v>
      </c>
      <c r="CL178" s="39">
        <f t="shared" ca="1" si="109"/>
        <v>9.0016634730000031E-2</v>
      </c>
      <c r="CM178" s="39">
        <f t="shared" ca="1" si="109"/>
        <v>0.15002772455000005</v>
      </c>
      <c r="CN178" s="39">
        <f t="shared" ca="1" si="109"/>
        <v>0.30005544910000009</v>
      </c>
      <c r="CO178" s="39">
        <f t="shared" ca="1" si="109"/>
        <v>0.60011089820000019</v>
      </c>
      <c r="CP178" s="39">
        <f t="shared" ca="1" si="109"/>
        <v>1.2002217964000004</v>
      </c>
      <c r="CQ178" s="39">
        <f t="shared" ca="1" si="109"/>
        <v>2.4004435928000007</v>
      </c>
      <c r="CR178" s="39">
        <f t="shared" ca="1" si="109"/>
        <v>0</v>
      </c>
      <c r="CS178" s="39">
        <f t="shared" ca="1" si="110"/>
        <v>8.6819111999999997E-3</v>
      </c>
      <c r="CT178" s="39">
        <f t="shared" ca="1" si="110"/>
        <v>8.6819111999999997E-3</v>
      </c>
      <c r="CU178" s="39">
        <f t="shared" ca="1" si="110"/>
        <v>1.7363822399999999E-2</v>
      </c>
      <c r="CV178" s="39">
        <f t="shared" ca="1" si="110"/>
        <v>2.6045733599999996E-2</v>
      </c>
      <c r="CW178" s="39">
        <f t="shared" ca="1" si="110"/>
        <v>4.3409555999999995E-2</v>
      </c>
      <c r="CX178" s="39">
        <f t="shared" ca="1" si="110"/>
        <v>8.681911199999999E-2</v>
      </c>
      <c r="CY178" s="39">
        <f t="shared" ca="1" si="110"/>
        <v>0.17363822399999998</v>
      </c>
      <c r="CZ178" s="39">
        <f t="shared" ca="1" si="110"/>
        <v>0.34727644799999996</v>
      </c>
      <c r="DA178" s="39">
        <f t="shared" ca="1" si="110"/>
        <v>0.69455289599999992</v>
      </c>
      <c r="DB178" s="39">
        <f t="shared" ca="1" si="110"/>
        <v>0</v>
      </c>
    </row>
    <row r="179" spans="19:106" x14ac:dyDescent="0.15">
      <c r="S179" s="39">
        <v>176</v>
      </c>
      <c r="T179" s="40">
        <f>引用信息!W198</f>
        <v>227.83426280269327</v>
      </c>
      <c r="U179" s="40">
        <f>引用信息!X198</f>
        <v>16.207195507306725</v>
      </c>
      <c r="V179" s="40">
        <f>引用信息!Y198</f>
        <v>6.4704000000000006</v>
      </c>
      <c r="W179" s="40">
        <f>引用信息!Z198</f>
        <v>1.7358768900000006</v>
      </c>
      <c r="X179" s="40">
        <f>引用信息!AA198</f>
        <v>0.50226479999999996</v>
      </c>
      <c r="Y179" s="37">
        <f>IF(INT(求节点($J$4:$J$12,$I$4:$I$12,节奏总纲!AD179))&gt;$I$12,$I$12,INT(求节点($J$4:$J$12,$I$4:$I$12,节奏总纲!AD179)))</f>
        <v>8</v>
      </c>
      <c r="Z179" s="37">
        <f>IF(INT(求节点($J$4:$J$12,$I$4:$I$12,节奏总纲!AE179))&gt;$I$12,$I$12,INT(求节点($J$4:$J$12,$I$4:$I$12,节奏总纲!AE179)))</f>
        <v>8</v>
      </c>
      <c r="AA179" s="37">
        <f>IF(INT(求节点($J$4:$J$12,$I$4:$I$12,节奏总纲!AF179))&gt;$I$12,$I$12,INT(求节点($J$4:$J$12,$I$4:$I$12,节奏总纲!AF179)))</f>
        <v>8</v>
      </c>
      <c r="AB179" s="37">
        <f>IF(INT(求节点($J$4:$J$12,$I$4:$I$12,节奏总纲!AG179))&gt;$I$12,$I$12,INT(求节点($J$4:$J$12,$I$4:$I$12,节奏总纲!AG179)))</f>
        <v>9</v>
      </c>
      <c r="AC179" s="37">
        <f>IF(INT(求节点($J$4:$J$12,$I$4:$I$12,节奏总纲!AH179))&gt;$I$12,$I$12,INT(求节点($J$4:$J$12,$I$4:$I$12,节奏总纲!AH179)))</f>
        <v>9</v>
      </c>
      <c r="AD179" s="57">
        <f>('[2]功能-行军令'!F$7+'[2]功能-行军令'!F$14+24*60/'[2]功能-行军令'!$F$18)*'[2]功能-行军令'!$AJ$8/$J$30</f>
        <v>9.2000000000000011</v>
      </c>
      <c r="AE179" s="57">
        <f>('[2]功能-行军令'!G$7+'[2]功能-行军令'!G$14+24*60/'[2]功能-行军令'!$F$18)*'[2]功能-行军令'!$AJ$8/$J$30</f>
        <v>13.4</v>
      </c>
      <c r="AF179" s="57">
        <f>('[2]功能-行军令'!H$7+'[2]功能-行军令'!H$14+24*60/'[2]功能-行军令'!$F$18)*'[2]功能-行军令'!$AJ$8/$J$30</f>
        <v>18.2</v>
      </c>
      <c r="AG179" s="57">
        <f>('[2]功能-行军令'!I$7+'[2]功能-行军令'!I$14+24*60/'[2]功能-行军令'!$F$18)*'[2]功能-行军令'!$AJ$8/$J$30</f>
        <v>20.6</v>
      </c>
      <c r="AH179" s="57">
        <f>('[2]功能-行军令'!J$7+'[2]功能-行军令'!J$14+24*60/'[2]功能-行军令'!$F$18)*'[2]功能-行军令'!$AJ$8/$J$30</f>
        <v>20.6</v>
      </c>
      <c r="AL179" s="39">
        <v>176</v>
      </c>
      <c r="AM179" s="28">
        <f t="shared" ca="1" si="100"/>
        <v>2.0642655303305744</v>
      </c>
      <c r="AN179" s="28">
        <f t="shared" ca="1" si="100"/>
        <v>4.0901096283161475</v>
      </c>
      <c r="AO179" s="28">
        <f t="shared" ca="1" si="100"/>
        <v>6.1543751586467215</v>
      </c>
      <c r="AP179" s="28">
        <f t="shared" ca="1" si="100"/>
        <v>10.24448478696287</v>
      </c>
      <c r="AQ179" s="28">
        <f t="shared" ca="1" si="100"/>
        <v>20.45054814158074</v>
      </c>
      <c r="AR179" s="28">
        <f t="shared" ca="1" si="100"/>
        <v>40.901096283161479</v>
      </c>
      <c r="AS179" s="28">
        <f t="shared" ca="1" si="100"/>
        <v>81.802192566322958</v>
      </c>
      <c r="AT179" s="28">
        <f t="shared" ca="1" si="100"/>
        <v>163.60438513264592</v>
      </c>
      <c r="AU179" s="28">
        <f t="shared" ca="1" si="100"/>
        <v>3.0737145876000014</v>
      </c>
      <c r="AV179" s="28">
        <f t="shared" ca="1" si="100"/>
        <v>0</v>
      </c>
      <c r="AW179" s="28"/>
      <c r="AX179" s="28">
        <f t="shared" ca="1" si="83"/>
        <v>332.38517181556745</v>
      </c>
      <c r="AY179" s="28"/>
      <c r="BA179" s="28"/>
      <c r="BB179" s="28"/>
      <c r="BC179" s="28"/>
      <c r="BD179" s="39">
        <v>176</v>
      </c>
      <c r="BE179" s="39">
        <f t="shared" ca="1" si="106"/>
        <v>1.7467293481539823</v>
      </c>
      <c r="BF179" s="39">
        <f t="shared" ca="1" si="106"/>
        <v>3.4934586963079646</v>
      </c>
      <c r="BG179" s="39">
        <f t="shared" ca="1" si="106"/>
        <v>5.240188044461946</v>
      </c>
      <c r="BH179" s="39">
        <f t="shared" ca="1" si="106"/>
        <v>8.7336467407699097</v>
      </c>
      <c r="BI179" s="39">
        <f t="shared" ca="1" si="106"/>
        <v>17.467293481539819</v>
      </c>
      <c r="BJ179" s="39">
        <f t="shared" ca="1" si="106"/>
        <v>34.934586963079639</v>
      </c>
      <c r="BK179" s="39">
        <f t="shared" ca="1" si="106"/>
        <v>69.869173926159277</v>
      </c>
      <c r="BL179" s="39">
        <f t="shared" ca="1" si="106"/>
        <v>139.73834785231855</v>
      </c>
      <c r="BM179" s="39">
        <f t="shared" ca="1" si="106"/>
        <v>0</v>
      </c>
      <c r="BN179" s="39">
        <f t="shared" ca="1" si="106"/>
        <v>0</v>
      </c>
      <c r="BO179" s="39">
        <f t="shared" ca="1" si="107"/>
        <v>0.18098034983159181</v>
      </c>
      <c r="BP179" s="39">
        <f t="shared" ca="1" si="107"/>
        <v>0.36196069966318362</v>
      </c>
      <c r="BQ179" s="39">
        <f t="shared" ca="1" si="107"/>
        <v>0.54294104949477529</v>
      </c>
      <c r="BR179" s="39">
        <f t="shared" ca="1" si="107"/>
        <v>0.90490174915795896</v>
      </c>
      <c r="BS179" s="39">
        <f t="shared" ca="1" si="107"/>
        <v>1.8098034983159179</v>
      </c>
      <c r="BT179" s="39">
        <f t="shared" ca="1" si="107"/>
        <v>3.6196069966318358</v>
      </c>
      <c r="BU179" s="39">
        <f t="shared" ca="1" si="107"/>
        <v>7.2392139932636717</v>
      </c>
      <c r="BV179" s="39">
        <f t="shared" ca="1" si="107"/>
        <v>14.478427986527343</v>
      </c>
      <c r="BW179" s="39">
        <f t="shared" ca="1" si="107"/>
        <v>0</v>
      </c>
      <c r="BX179" s="39">
        <f t="shared" ca="1" si="107"/>
        <v>0</v>
      </c>
      <c r="BY179" s="39">
        <f t="shared" ca="1" si="108"/>
        <v>9.8134400000000011E-2</v>
      </c>
      <c r="BZ179" s="39">
        <f t="shared" ca="1" si="108"/>
        <v>0.19626880000000002</v>
      </c>
      <c r="CA179" s="39">
        <f t="shared" ca="1" si="108"/>
        <v>0.29440320000000003</v>
      </c>
      <c r="CB179" s="39">
        <f t="shared" ca="1" si="108"/>
        <v>0.490672</v>
      </c>
      <c r="CC179" s="39">
        <f t="shared" ca="1" si="108"/>
        <v>0.98134399999999999</v>
      </c>
      <c r="CD179" s="39">
        <f t="shared" ca="1" si="108"/>
        <v>1.962688</v>
      </c>
      <c r="CE179" s="39">
        <f t="shared" ca="1" si="108"/>
        <v>3.925376</v>
      </c>
      <c r="CF179" s="39">
        <f t="shared" ca="1" si="108"/>
        <v>7.850752</v>
      </c>
      <c r="CG179" s="39">
        <f t="shared" ca="1" si="108"/>
        <v>0</v>
      </c>
      <c r="CH179" s="39">
        <f t="shared" ca="1" si="108"/>
        <v>0</v>
      </c>
      <c r="CI179" s="39">
        <f t="shared" ca="1" si="109"/>
        <v>2.9799219945000011E-2</v>
      </c>
      <c r="CJ179" s="39">
        <f t="shared" ca="1" si="109"/>
        <v>2.9799219945000011E-2</v>
      </c>
      <c r="CK179" s="39">
        <f t="shared" ca="1" si="109"/>
        <v>5.9598439890000021E-2</v>
      </c>
      <c r="CL179" s="39">
        <f t="shared" ca="1" si="109"/>
        <v>8.9397659835000032E-2</v>
      </c>
      <c r="CM179" s="39">
        <f t="shared" ca="1" si="109"/>
        <v>0.14899609972500008</v>
      </c>
      <c r="CN179" s="39">
        <f t="shared" ca="1" si="109"/>
        <v>0.29799219945000016</v>
      </c>
      <c r="CO179" s="39">
        <f t="shared" ca="1" si="109"/>
        <v>0.59598439890000032</v>
      </c>
      <c r="CP179" s="39">
        <f t="shared" ca="1" si="109"/>
        <v>1.1919687978000006</v>
      </c>
      <c r="CQ179" s="39">
        <f t="shared" ca="1" si="109"/>
        <v>2.3839375956000013</v>
      </c>
      <c r="CR179" s="39">
        <f t="shared" ca="1" si="109"/>
        <v>0</v>
      </c>
      <c r="CS179" s="39">
        <f t="shared" ca="1" si="110"/>
        <v>8.622212399999999E-3</v>
      </c>
      <c r="CT179" s="39">
        <f t="shared" ca="1" si="110"/>
        <v>8.622212399999999E-3</v>
      </c>
      <c r="CU179" s="39">
        <f t="shared" ca="1" si="110"/>
        <v>1.7244424799999998E-2</v>
      </c>
      <c r="CV179" s="39">
        <f t="shared" ca="1" si="110"/>
        <v>2.5866637200000001E-2</v>
      </c>
      <c r="CW179" s="39">
        <f t="shared" ca="1" si="110"/>
        <v>4.3111061999999999E-2</v>
      </c>
      <c r="CX179" s="39">
        <f t="shared" ca="1" si="110"/>
        <v>8.6222123999999997E-2</v>
      </c>
      <c r="CY179" s="39">
        <f t="shared" ca="1" si="110"/>
        <v>0.17244424799999999</v>
      </c>
      <c r="CZ179" s="39">
        <f t="shared" ca="1" si="110"/>
        <v>0.34488849599999999</v>
      </c>
      <c r="DA179" s="39">
        <f t="shared" ca="1" si="110"/>
        <v>0.68977699199999998</v>
      </c>
      <c r="DB179" s="39">
        <f t="shared" ca="1" si="110"/>
        <v>0</v>
      </c>
    </row>
    <row r="180" spans="19:106" x14ac:dyDescent="0.15">
      <c r="S180" s="39">
        <v>177</v>
      </c>
      <c r="T180" s="40">
        <f>引用信息!W199</f>
        <v>226.25677532532544</v>
      </c>
      <c r="U180" s="40">
        <f>引用信息!X199</f>
        <v>16.094979514674531</v>
      </c>
      <c r="V180" s="40">
        <f>引用信息!Y199</f>
        <v>6.4255999999999993</v>
      </c>
      <c r="W180" s="40">
        <f>引用信息!Z199</f>
        <v>1.7238579600000004</v>
      </c>
      <c r="X180" s="40">
        <f>引用信息!AA199</f>
        <v>0.49878719999999988</v>
      </c>
      <c r="Y180" s="37">
        <f>IF(INT(求节点($J$4:$J$12,$I$4:$I$12,节奏总纲!AD180))&gt;$I$12,$I$12,INT(求节点($J$4:$J$12,$I$4:$I$12,节奏总纲!AD180)))</f>
        <v>8</v>
      </c>
      <c r="Z180" s="37">
        <f>IF(INT(求节点($J$4:$J$12,$I$4:$I$12,节奏总纲!AE180))&gt;$I$12,$I$12,INT(求节点($J$4:$J$12,$I$4:$I$12,节奏总纲!AE180)))</f>
        <v>8</v>
      </c>
      <c r="AA180" s="37">
        <f>IF(INT(求节点($J$4:$J$12,$I$4:$I$12,节奏总纲!AF180))&gt;$I$12,$I$12,INT(求节点($J$4:$J$12,$I$4:$I$12,节奏总纲!AF180)))</f>
        <v>8</v>
      </c>
      <c r="AB180" s="37">
        <f>IF(INT(求节点($J$4:$J$12,$I$4:$I$12,节奏总纲!AG180))&gt;$I$12,$I$12,INT(求节点($J$4:$J$12,$I$4:$I$12,节奏总纲!AG180)))</f>
        <v>9</v>
      </c>
      <c r="AC180" s="37">
        <f>IF(INT(求节点($J$4:$J$12,$I$4:$I$12,节奏总纲!AH180))&gt;$I$12,$I$12,INT(求节点($J$4:$J$12,$I$4:$I$12,节奏总纲!AH180)))</f>
        <v>9</v>
      </c>
      <c r="AD180" s="57">
        <f>('[2]功能-行军令'!F$7+'[2]功能-行军令'!F$14+24*60/'[2]功能-行军令'!$F$18)*'[2]功能-行军令'!$AJ$8/$J$30</f>
        <v>9.2000000000000011</v>
      </c>
      <c r="AE180" s="57">
        <f>('[2]功能-行军令'!G$7+'[2]功能-行军令'!G$14+24*60/'[2]功能-行军令'!$F$18)*'[2]功能-行军令'!$AJ$8/$J$30</f>
        <v>13.4</v>
      </c>
      <c r="AF180" s="57">
        <f>('[2]功能-行军令'!H$7+'[2]功能-行军令'!H$14+24*60/'[2]功能-行军令'!$F$18)*'[2]功能-行军令'!$AJ$8/$J$30</f>
        <v>18.2</v>
      </c>
      <c r="AG180" s="57">
        <f>('[2]功能-行军令'!I$7+'[2]功能-行军令'!I$14+24*60/'[2]功能-行军令'!$F$18)*'[2]功能-行军令'!$AJ$8/$J$30</f>
        <v>20.6</v>
      </c>
      <c r="AH180" s="57">
        <f>('[2]功能-行军令'!J$7+'[2]功能-行军令'!J$14+24*60/'[2]功能-行军令'!$F$18)*'[2]功能-行军令'!$AJ$8/$J$30</f>
        <v>20.6</v>
      </c>
      <c r="AL180" s="39">
        <v>177</v>
      </c>
      <c r="AM180" s="28">
        <f t="shared" ref="AM180:AV195" ca="1" si="111">SUMIF($BE$3:$DB$3,AM$3,$BE180:$DB180)</f>
        <v>2.0499728906546939</v>
      </c>
      <c r="AN180" s="28">
        <f t="shared" ca="1" si="111"/>
        <v>4.0617903727293889</v>
      </c>
      <c r="AO180" s="28">
        <f t="shared" ca="1" si="111"/>
        <v>6.1117632633840815</v>
      </c>
      <c r="AP180" s="28">
        <f t="shared" ca="1" si="111"/>
        <v>10.17355363611347</v>
      </c>
      <c r="AQ180" s="28">
        <f t="shared" ca="1" si="111"/>
        <v>20.308951863646939</v>
      </c>
      <c r="AR180" s="28">
        <f t="shared" ca="1" si="111"/>
        <v>40.617903727293879</v>
      </c>
      <c r="AS180" s="28">
        <f t="shared" ca="1" si="111"/>
        <v>81.235807454587757</v>
      </c>
      <c r="AT180" s="28">
        <f t="shared" ca="1" si="111"/>
        <v>162.47161490917551</v>
      </c>
      <c r="AU180" s="28">
        <f t="shared" ca="1" si="111"/>
        <v>3.0524326864000009</v>
      </c>
      <c r="AV180" s="28">
        <f t="shared" ca="1" si="111"/>
        <v>0</v>
      </c>
      <c r="AW180" s="28"/>
      <c r="AX180" s="28">
        <f t="shared" ca="1" si="83"/>
        <v>330.08379080398572</v>
      </c>
      <c r="AY180" s="28"/>
      <c r="BA180" s="28"/>
      <c r="BB180" s="28"/>
      <c r="BC180" s="28"/>
      <c r="BD180" s="39">
        <v>177</v>
      </c>
      <c r="BE180" s="39">
        <f t="shared" ca="1" si="106"/>
        <v>1.7346352774941618</v>
      </c>
      <c r="BF180" s="39">
        <f t="shared" ca="1" si="106"/>
        <v>3.4692705549883236</v>
      </c>
      <c r="BG180" s="39">
        <f t="shared" ca="1" si="106"/>
        <v>5.2039058324824854</v>
      </c>
      <c r="BH180" s="39">
        <f t="shared" ca="1" si="106"/>
        <v>8.673176387470809</v>
      </c>
      <c r="BI180" s="39">
        <f t="shared" ca="1" si="106"/>
        <v>17.346352774941618</v>
      </c>
      <c r="BJ180" s="39">
        <f t="shared" ca="1" si="106"/>
        <v>34.692705549883236</v>
      </c>
      <c r="BK180" s="39">
        <f t="shared" ca="1" si="106"/>
        <v>69.385411099766472</v>
      </c>
      <c r="BL180" s="39">
        <f t="shared" ca="1" si="106"/>
        <v>138.77082219953294</v>
      </c>
      <c r="BM180" s="39">
        <f t="shared" ca="1" si="106"/>
        <v>0</v>
      </c>
      <c r="BN180" s="39">
        <f t="shared" ca="1" si="106"/>
        <v>0</v>
      </c>
      <c r="BO180" s="39">
        <f t="shared" ca="1" si="107"/>
        <v>0.17972727124719892</v>
      </c>
      <c r="BP180" s="39">
        <f t="shared" ca="1" si="107"/>
        <v>0.35945454249439784</v>
      </c>
      <c r="BQ180" s="39">
        <f t="shared" ca="1" si="107"/>
        <v>0.53918181374159679</v>
      </c>
      <c r="BR180" s="39">
        <f t="shared" ca="1" si="107"/>
        <v>0.89863635623599469</v>
      </c>
      <c r="BS180" s="39">
        <f t="shared" ca="1" si="107"/>
        <v>1.7972727124719894</v>
      </c>
      <c r="BT180" s="39">
        <f t="shared" ca="1" si="107"/>
        <v>3.5945454249439788</v>
      </c>
      <c r="BU180" s="39">
        <f t="shared" ca="1" si="107"/>
        <v>7.1890908498879575</v>
      </c>
      <c r="BV180" s="39">
        <f t="shared" ca="1" si="107"/>
        <v>14.378181699775915</v>
      </c>
      <c r="BW180" s="39">
        <f t="shared" ca="1" si="107"/>
        <v>0</v>
      </c>
      <c r="BX180" s="39">
        <f t="shared" ca="1" si="107"/>
        <v>0</v>
      </c>
      <c r="BY180" s="39">
        <f t="shared" ca="1" si="108"/>
        <v>9.7454933333333327E-2</v>
      </c>
      <c r="BZ180" s="39">
        <f t="shared" ca="1" si="108"/>
        <v>0.19490986666666665</v>
      </c>
      <c r="CA180" s="39">
        <f t="shared" ca="1" si="108"/>
        <v>0.29236479999999992</v>
      </c>
      <c r="CB180" s="39">
        <f t="shared" ca="1" si="108"/>
        <v>0.48727466666666669</v>
      </c>
      <c r="CC180" s="39">
        <f t="shared" ca="1" si="108"/>
        <v>0.97454933333333338</v>
      </c>
      <c r="CD180" s="39">
        <f t="shared" ca="1" si="108"/>
        <v>1.9490986666666668</v>
      </c>
      <c r="CE180" s="39">
        <f t="shared" ca="1" si="108"/>
        <v>3.8981973333333335</v>
      </c>
      <c r="CF180" s="39">
        <f t="shared" ca="1" si="108"/>
        <v>7.796394666666667</v>
      </c>
      <c r="CG180" s="39">
        <f t="shared" ca="1" si="108"/>
        <v>0</v>
      </c>
      <c r="CH180" s="39">
        <f t="shared" ca="1" si="108"/>
        <v>0</v>
      </c>
      <c r="CI180" s="39">
        <f t="shared" ca="1" si="109"/>
        <v>2.959289498000001E-2</v>
      </c>
      <c r="CJ180" s="39">
        <f t="shared" ca="1" si="109"/>
        <v>2.959289498000001E-2</v>
      </c>
      <c r="CK180" s="39">
        <f t="shared" ca="1" si="109"/>
        <v>5.918578996000002E-2</v>
      </c>
      <c r="CL180" s="39">
        <f t="shared" ca="1" si="109"/>
        <v>8.8778684940000019E-2</v>
      </c>
      <c r="CM180" s="39">
        <f t="shared" ca="1" si="109"/>
        <v>0.14796447490000006</v>
      </c>
      <c r="CN180" s="39">
        <f t="shared" ca="1" si="109"/>
        <v>0.29592894980000012</v>
      </c>
      <c r="CO180" s="39">
        <f t="shared" ca="1" si="109"/>
        <v>0.59185789960000024</v>
      </c>
      <c r="CP180" s="39">
        <f t="shared" ca="1" si="109"/>
        <v>1.1837157992000005</v>
      </c>
      <c r="CQ180" s="39">
        <f t="shared" ca="1" si="109"/>
        <v>2.3674315984000009</v>
      </c>
      <c r="CR180" s="39">
        <f t="shared" ca="1" si="109"/>
        <v>0</v>
      </c>
      <c r="CS180" s="39">
        <f t="shared" ca="1" si="110"/>
        <v>8.5625136000000001E-3</v>
      </c>
      <c r="CT180" s="39">
        <f t="shared" ca="1" si="110"/>
        <v>8.5625136000000001E-3</v>
      </c>
      <c r="CU180" s="39">
        <f t="shared" ca="1" si="110"/>
        <v>1.71250272E-2</v>
      </c>
      <c r="CV180" s="39">
        <f t="shared" ca="1" si="110"/>
        <v>2.5687540799999995E-2</v>
      </c>
      <c r="CW180" s="39">
        <f t="shared" ca="1" si="110"/>
        <v>4.2812567999999995E-2</v>
      </c>
      <c r="CX180" s="39">
        <f t="shared" ca="1" si="110"/>
        <v>8.5625135999999991E-2</v>
      </c>
      <c r="CY180" s="39">
        <f t="shared" ca="1" si="110"/>
        <v>0.17125027199999998</v>
      </c>
      <c r="CZ180" s="39">
        <f t="shared" ca="1" si="110"/>
        <v>0.34250054399999996</v>
      </c>
      <c r="DA180" s="39">
        <f t="shared" ca="1" si="110"/>
        <v>0.68500108799999992</v>
      </c>
      <c r="DB180" s="39">
        <f t="shared" ca="1" si="110"/>
        <v>0</v>
      </c>
    </row>
    <row r="181" spans="19:106" x14ac:dyDescent="0.15">
      <c r="S181" s="39">
        <v>178</v>
      </c>
      <c r="T181" s="40">
        <f>引用信息!W200</f>
        <v>224.67928784795762</v>
      </c>
      <c r="U181" s="40">
        <f>引用信息!X200</f>
        <v>15.982763522042339</v>
      </c>
      <c r="V181" s="40">
        <f>引用信息!Y200</f>
        <v>6.3807999999999998</v>
      </c>
      <c r="W181" s="40">
        <f>引用信息!Z200</f>
        <v>1.7118390300000004</v>
      </c>
      <c r="X181" s="40">
        <f>引用信息!AA200</f>
        <v>0.49530959999999985</v>
      </c>
      <c r="Y181" s="37">
        <f>IF(INT(求节点($J$4:$J$12,$I$4:$I$12,节奏总纲!AD181))&gt;$I$12,$I$12,INT(求节点($J$4:$J$12,$I$4:$I$12,节奏总纲!AD181)))</f>
        <v>8</v>
      </c>
      <c r="Z181" s="37">
        <f>IF(INT(求节点($J$4:$J$12,$I$4:$I$12,节奏总纲!AE181))&gt;$I$12,$I$12,INT(求节点($J$4:$J$12,$I$4:$I$12,节奏总纲!AE181)))</f>
        <v>8</v>
      </c>
      <c r="AA181" s="37">
        <f>IF(INT(求节点($J$4:$J$12,$I$4:$I$12,节奏总纲!AF181))&gt;$I$12,$I$12,INT(求节点($J$4:$J$12,$I$4:$I$12,节奏总纲!AF181)))</f>
        <v>8</v>
      </c>
      <c r="AB181" s="37">
        <f>IF(INT(求节点($J$4:$J$12,$I$4:$I$12,节奏总纲!AG181))&gt;$I$12,$I$12,INT(求节点($J$4:$J$12,$I$4:$I$12,节奏总纲!AG181)))</f>
        <v>9</v>
      </c>
      <c r="AC181" s="37">
        <f>IF(INT(求节点($J$4:$J$12,$I$4:$I$12,节奏总纲!AH181))&gt;$I$12,$I$12,INT(求节点($J$4:$J$12,$I$4:$I$12,节奏总纲!AH181)))</f>
        <v>9</v>
      </c>
      <c r="AD181" s="57">
        <f>('[2]功能-行军令'!F$7+'[2]功能-行军令'!F$14+24*60/'[2]功能-行军令'!$F$18)*'[2]功能-行军令'!$AJ$8/$J$30</f>
        <v>9.2000000000000011</v>
      </c>
      <c r="AE181" s="57">
        <f>('[2]功能-行军令'!G$7+'[2]功能-行军令'!G$14+24*60/'[2]功能-行军令'!$F$18)*'[2]功能-行军令'!$AJ$8/$J$30</f>
        <v>13.4</v>
      </c>
      <c r="AF181" s="57">
        <f>('[2]功能-行军令'!H$7+'[2]功能-行军令'!H$14+24*60/'[2]功能-行军令'!$F$18)*'[2]功能-行军令'!$AJ$8/$J$30</f>
        <v>18.2</v>
      </c>
      <c r="AG181" s="57">
        <f>('[2]功能-行军令'!I$7+'[2]功能-行军令'!I$14+24*60/'[2]功能-行军令'!$F$18)*'[2]功能-行军令'!$AJ$8/$J$30</f>
        <v>20.6</v>
      </c>
      <c r="AH181" s="57">
        <f>('[2]功能-行军令'!J$7+'[2]功能-行军令'!J$14+24*60/'[2]功能-行军令'!$F$18)*'[2]功能-行军令'!$AJ$8/$J$30</f>
        <v>20.6</v>
      </c>
      <c r="AL181" s="39">
        <v>178</v>
      </c>
      <c r="AM181" s="28">
        <f t="shared" ca="1" si="111"/>
        <v>2.0356802509788148</v>
      </c>
      <c r="AN181" s="28">
        <f t="shared" ca="1" si="111"/>
        <v>4.0334711171426294</v>
      </c>
      <c r="AO181" s="28">
        <f t="shared" ca="1" si="111"/>
        <v>6.0691513681214442</v>
      </c>
      <c r="AP181" s="28">
        <f t="shared" ca="1" si="111"/>
        <v>10.102622485264074</v>
      </c>
      <c r="AQ181" s="28">
        <f t="shared" ca="1" si="111"/>
        <v>20.16735558571315</v>
      </c>
      <c r="AR181" s="28">
        <f t="shared" ca="1" si="111"/>
        <v>40.334711171426299</v>
      </c>
      <c r="AS181" s="28">
        <f t="shared" ca="1" si="111"/>
        <v>80.669422342852599</v>
      </c>
      <c r="AT181" s="28">
        <f t="shared" ca="1" si="111"/>
        <v>161.3388446857052</v>
      </c>
      <c r="AU181" s="28">
        <f t="shared" ca="1" si="111"/>
        <v>3.0311507852000008</v>
      </c>
      <c r="AV181" s="28">
        <f t="shared" ca="1" si="111"/>
        <v>0</v>
      </c>
      <c r="AW181" s="28"/>
      <c r="AX181" s="28">
        <f t="shared" ca="1" si="83"/>
        <v>327.78240979240422</v>
      </c>
      <c r="AY181" s="28"/>
      <c r="BA181" s="28"/>
      <c r="BB181" s="28"/>
      <c r="BC181" s="28"/>
      <c r="BD181" s="39">
        <v>178</v>
      </c>
      <c r="BE181" s="39">
        <f t="shared" ca="1" si="106"/>
        <v>1.722541206834342</v>
      </c>
      <c r="BF181" s="39">
        <f t="shared" ca="1" si="106"/>
        <v>3.445082413668684</v>
      </c>
      <c r="BG181" s="39">
        <f t="shared" ca="1" si="106"/>
        <v>5.1676236205030257</v>
      </c>
      <c r="BH181" s="39">
        <f t="shared" ca="1" si="106"/>
        <v>8.6127060341717101</v>
      </c>
      <c r="BI181" s="39">
        <f t="shared" ca="1" si="106"/>
        <v>17.22541206834342</v>
      </c>
      <c r="BJ181" s="39">
        <f t="shared" ca="1" si="106"/>
        <v>34.45082413668684</v>
      </c>
      <c r="BK181" s="39">
        <f t="shared" ca="1" si="106"/>
        <v>68.901648273373681</v>
      </c>
      <c r="BL181" s="39">
        <f t="shared" ca="1" si="106"/>
        <v>137.80329654674736</v>
      </c>
      <c r="BM181" s="39">
        <f t="shared" ca="1" si="106"/>
        <v>0</v>
      </c>
      <c r="BN181" s="39">
        <f t="shared" ca="1" si="106"/>
        <v>0</v>
      </c>
      <c r="BO181" s="39">
        <f t="shared" ca="1" si="107"/>
        <v>0.17847419266280615</v>
      </c>
      <c r="BP181" s="39">
        <f t="shared" ca="1" si="107"/>
        <v>0.35694838532561229</v>
      </c>
      <c r="BQ181" s="39">
        <f t="shared" ca="1" si="107"/>
        <v>0.53542257798841841</v>
      </c>
      <c r="BR181" s="39">
        <f t="shared" ca="1" si="107"/>
        <v>0.89237096331403076</v>
      </c>
      <c r="BS181" s="39">
        <f t="shared" ca="1" si="107"/>
        <v>1.7847419266280615</v>
      </c>
      <c r="BT181" s="39">
        <f t="shared" ca="1" si="107"/>
        <v>3.5694838532561231</v>
      </c>
      <c r="BU181" s="39">
        <f t="shared" ca="1" si="107"/>
        <v>7.1389677065122461</v>
      </c>
      <c r="BV181" s="39">
        <f t="shared" ca="1" si="107"/>
        <v>14.277935413024492</v>
      </c>
      <c r="BW181" s="39">
        <f t="shared" ca="1" si="107"/>
        <v>0</v>
      </c>
      <c r="BX181" s="39">
        <f t="shared" ca="1" si="107"/>
        <v>0</v>
      </c>
      <c r="BY181" s="39">
        <f t="shared" ca="1" si="108"/>
        <v>9.6775466666666657E-2</v>
      </c>
      <c r="BZ181" s="39">
        <f t="shared" ca="1" si="108"/>
        <v>0.19355093333333331</v>
      </c>
      <c r="CA181" s="39">
        <f t="shared" ca="1" si="108"/>
        <v>0.29032639999999993</v>
      </c>
      <c r="CB181" s="39">
        <f t="shared" ca="1" si="108"/>
        <v>0.48387733333333327</v>
      </c>
      <c r="CC181" s="39">
        <f t="shared" ca="1" si="108"/>
        <v>0.96775466666666654</v>
      </c>
      <c r="CD181" s="39">
        <f t="shared" ca="1" si="108"/>
        <v>1.9355093333333331</v>
      </c>
      <c r="CE181" s="39">
        <f t="shared" ca="1" si="108"/>
        <v>3.8710186666666662</v>
      </c>
      <c r="CF181" s="39">
        <f t="shared" ca="1" si="108"/>
        <v>7.7420373333333323</v>
      </c>
      <c r="CG181" s="39">
        <f t="shared" ca="1" si="108"/>
        <v>0</v>
      </c>
      <c r="CH181" s="39">
        <f t="shared" ca="1" si="108"/>
        <v>0</v>
      </c>
      <c r="CI181" s="39">
        <f t="shared" ca="1" si="109"/>
        <v>2.9386570015000012E-2</v>
      </c>
      <c r="CJ181" s="39">
        <f t="shared" ca="1" si="109"/>
        <v>2.9386570015000012E-2</v>
      </c>
      <c r="CK181" s="39">
        <f t="shared" ca="1" si="109"/>
        <v>5.8773140030000025E-2</v>
      </c>
      <c r="CL181" s="39">
        <f t="shared" ca="1" si="109"/>
        <v>8.815971004500002E-2</v>
      </c>
      <c r="CM181" s="39">
        <f t="shared" ca="1" si="109"/>
        <v>0.14693285007500007</v>
      </c>
      <c r="CN181" s="39">
        <f t="shared" ca="1" si="109"/>
        <v>0.29386570015000013</v>
      </c>
      <c r="CO181" s="39">
        <f t="shared" ca="1" si="109"/>
        <v>0.58773140030000026</v>
      </c>
      <c r="CP181" s="39">
        <f t="shared" ca="1" si="109"/>
        <v>1.1754628006000005</v>
      </c>
      <c r="CQ181" s="39">
        <f t="shared" ca="1" si="109"/>
        <v>2.350925601200001</v>
      </c>
      <c r="CR181" s="39">
        <f t="shared" ca="1" si="109"/>
        <v>0</v>
      </c>
      <c r="CS181" s="39">
        <f t="shared" ca="1" si="110"/>
        <v>8.5028147999999994E-3</v>
      </c>
      <c r="CT181" s="39">
        <f t="shared" ca="1" si="110"/>
        <v>8.5028147999999994E-3</v>
      </c>
      <c r="CU181" s="39">
        <f t="shared" ca="1" si="110"/>
        <v>1.7005629599999999E-2</v>
      </c>
      <c r="CV181" s="39">
        <f t="shared" ca="1" si="110"/>
        <v>2.5508444399999993E-2</v>
      </c>
      <c r="CW181" s="39">
        <f t="shared" ca="1" si="110"/>
        <v>4.2514073999999992E-2</v>
      </c>
      <c r="CX181" s="39">
        <f t="shared" ca="1" si="110"/>
        <v>8.5028147999999984E-2</v>
      </c>
      <c r="CY181" s="39">
        <f t="shared" ca="1" si="110"/>
        <v>0.17005629599999997</v>
      </c>
      <c r="CZ181" s="39">
        <f t="shared" ca="1" si="110"/>
        <v>0.34011259199999994</v>
      </c>
      <c r="DA181" s="39">
        <f t="shared" ca="1" si="110"/>
        <v>0.68022518399999987</v>
      </c>
      <c r="DB181" s="39">
        <f t="shared" ca="1" si="110"/>
        <v>0</v>
      </c>
    </row>
    <row r="182" spans="19:106" x14ac:dyDescent="0.15">
      <c r="S182" s="39">
        <v>179</v>
      </c>
      <c r="T182" s="40">
        <f>引用信息!W201</f>
        <v>223.10180037058984</v>
      </c>
      <c r="U182" s="40">
        <f>引用信息!X201</f>
        <v>15.870547529410146</v>
      </c>
      <c r="V182" s="40">
        <f>引用信息!Y201</f>
        <v>6.3359999999999994</v>
      </c>
      <c r="W182" s="40">
        <f>引用信息!Z201</f>
        <v>1.6998201000000004</v>
      </c>
      <c r="X182" s="40">
        <f>引用信息!AA201</f>
        <v>0.49183199999999988</v>
      </c>
      <c r="Y182" s="37">
        <f>IF(INT(求节点($J$4:$J$12,$I$4:$I$12,节奏总纲!AD182))&gt;$I$12,$I$12,INT(求节点($J$4:$J$12,$I$4:$I$12,节奏总纲!AD182)))</f>
        <v>8</v>
      </c>
      <c r="Z182" s="37">
        <f>IF(INT(求节点($J$4:$J$12,$I$4:$I$12,节奏总纲!AE182))&gt;$I$12,$I$12,INT(求节点($J$4:$J$12,$I$4:$I$12,节奏总纲!AE182)))</f>
        <v>8</v>
      </c>
      <c r="AA182" s="37">
        <f>IF(INT(求节点($J$4:$J$12,$I$4:$I$12,节奏总纲!AF182))&gt;$I$12,$I$12,INT(求节点($J$4:$J$12,$I$4:$I$12,节奏总纲!AF182)))</f>
        <v>8</v>
      </c>
      <c r="AB182" s="37">
        <f>IF(INT(求节点($J$4:$J$12,$I$4:$I$12,节奏总纲!AG182))&gt;$I$12,$I$12,INT(求节点($J$4:$J$12,$I$4:$I$12,节奏总纲!AG182)))</f>
        <v>9</v>
      </c>
      <c r="AC182" s="37">
        <f>IF(INT(求节点($J$4:$J$12,$I$4:$I$12,节奏总纲!AH182))&gt;$I$12,$I$12,INT(求节点($J$4:$J$12,$I$4:$I$12,节奏总纲!AH182)))</f>
        <v>9</v>
      </c>
      <c r="AD182" s="57">
        <f>('[2]功能-行军令'!F$7+'[2]功能-行军令'!F$14+24*60/'[2]功能-行军令'!$F$18)*'[2]功能-行军令'!$AJ$8/$J$30</f>
        <v>9.2000000000000011</v>
      </c>
      <c r="AE182" s="57">
        <f>('[2]功能-行军令'!G$7+'[2]功能-行军令'!G$14+24*60/'[2]功能-行军令'!$F$18)*'[2]功能-行军令'!$AJ$8/$J$30</f>
        <v>13.4</v>
      </c>
      <c r="AF182" s="57">
        <f>('[2]功能-行军令'!H$7+'[2]功能-行军令'!H$14+24*60/'[2]功能-行军令'!$F$18)*'[2]功能-行军令'!$AJ$8/$J$30</f>
        <v>18.2</v>
      </c>
      <c r="AG182" s="57">
        <f>('[2]功能-行军令'!I$7+'[2]功能-行军令'!I$14+24*60/'[2]功能-行军令'!$F$18)*'[2]功能-行军令'!$AJ$8/$J$30</f>
        <v>20.6</v>
      </c>
      <c r="AH182" s="57">
        <f>('[2]功能-行军令'!J$7+'[2]功能-行军令'!J$14+24*60/'[2]功能-行军令'!$F$18)*'[2]功能-行军令'!$AJ$8/$J$30</f>
        <v>20.6</v>
      </c>
      <c r="AL182" s="39">
        <v>179</v>
      </c>
      <c r="AM182" s="28">
        <f t="shared" ca="1" si="111"/>
        <v>2.0213876113029356</v>
      </c>
      <c r="AN182" s="28">
        <f t="shared" ca="1" si="111"/>
        <v>4.0051518615558708</v>
      </c>
      <c r="AO182" s="28">
        <f t="shared" ca="1" si="111"/>
        <v>6.0265394728588069</v>
      </c>
      <c r="AP182" s="28">
        <f t="shared" ca="1" si="111"/>
        <v>10.031691334414678</v>
      </c>
      <c r="AQ182" s="28">
        <f t="shared" ca="1" si="111"/>
        <v>20.025759307779357</v>
      </c>
      <c r="AR182" s="28">
        <f t="shared" ca="1" si="111"/>
        <v>40.051518615558713</v>
      </c>
      <c r="AS182" s="28">
        <f t="shared" ca="1" si="111"/>
        <v>80.103037231117426</v>
      </c>
      <c r="AT182" s="28">
        <f t="shared" ca="1" si="111"/>
        <v>160.20607446223485</v>
      </c>
      <c r="AU182" s="28">
        <f t="shared" ca="1" si="111"/>
        <v>3.0098688840000007</v>
      </c>
      <c r="AV182" s="28">
        <f t="shared" ca="1" si="111"/>
        <v>0</v>
      </c>
      <c r="AW182" s="28"/>
      <c r="AX182" s="28">
        <f t="shared" ca="1" si="83"/>
        <v>325.48102878082267</v>
      </c>
      <c r="AY182" s="28"/>
      <c r="BA182" s="28"/>
      <c r="BB182" s="28"/>
      <c r="BC182" s="28"/>
      <c r="BD182" s="39">
        <v>179</v>
      </c>
      <c r="BE182" s="39">
        <f t="shared" ca="1" si="106"/>
        <v>1.7104471361745224</v>
      </c>
      <c r="BF182" s="39">
        <f t="shared" ca="1" si="106"/>
        <v>3.4208942723490448</v>
      </c>
      <c r="BG182" s="39">
        <f t="shared" ca="1" si="106"/>
        <v>5.1313414085235669</v>
      </c>
      <c r="BH182" s="39">
        <f t="shared" ca="1" si="106"/>
        <v>8.5522356808726112</v>
      </c>
      <c r="BI182" s="39">
        <f t="shared" ca="1" si="106"/>
        <v>17.104471361745222</v>
      </c>
      <c r="BJ182" s="39">
        <f t="shared" ca="1" si="106"/>
        <v>34.208942723490445</v>
      </c>
      <c r="BK182" s="39">
        <f t="shared" ca="1" si="106"/>
        <v>68.41788544698089</v>
      </c>
      <c r="BL182" s="39">
        <f t="shared" ca="1" si="106"/>
        <v>136.83577089396178</v>
      </c>
      <c r="BM182" s="39">
        <f t="shared" ca="1" si="106"/>
        <v>0</v>
      </c>
      <c r="BN182" s="39">
        <f t="shared" ca="1" si="106"/>
        <v>0</v>
      </c>
      <c r="BO182" s="39">
        <f t="shared" ca="1" si="107"/>
        <v>0.17722111407841332</v>
      </c>
      <c r="BP182" s="39">
        <f t="shared" ca="1" si="107"/>
        <v>0.35444222815682663</v>
      </c>
      <c r="BQ182" s="39">
        <f t="shared" ca="1" si="107"/>
        <v>0.53166334223523981</v>
      </c>
      <c r="BR182" s="39">
        <f t="shared" ca="1" si="107"/>
        <v>0.8861055703920665</v>
      </c>
      <c r="BS182" s="39">
        <f t="shared" ca="1" si="107"/>
        <v>1.772211140784133</v>
      </c>
      <c r="BT182" s="39">
        <f t="shared" ca="1" si="107"/>
        <v>3.544422281568266</v>
      </c>
      <c r="BU182" s="39">
        <f t="shared" ca="1" si="107"/>
        <v>7.088844563136532</v>
      </c>
      <c r="BV182" s="39">
        <f t="shared" ca="1" si="107"/>
        <v>14.177689126273064</v>
      </c>
      <c r="BW182" s="39">
        <f t="shared" ca="1" si="107"/>
        <v>0</v>
      </c>
      <c r="BX182" s="39">
        <f t="shared" ca="1" si="107"/>
        <v>0</v>
      </c>
      <c r="BY182" s="39">
        <f t="shared" ca="1" si="108"/>
        <v>9.6096000000000001E-2</v>
      </c>
      <c r="BZ182" s="39">
        <f t="shared" ca="1" si="108"/>
        <v>0.192192</v>
      </c>
      <c r="CA182" s="39">
        <f t="shared" ca="1" si="108"/>
        <v>0.28828799999999993</v>
      </c>
      <c r="CB182" s="39">
        <f t="shared" ca="1" si="108"/>
        <v>0.48047999999999996</v>
      </c>
      <c r="CC182" s="39">
        <f t="shared" ca="1" si="108"/>
        <v>0.96095999999999993</v>
      </c>
      <c r="CD182" s="39">
        <f t="shared" ca="1" si="108"/>
        <v>1.9219199999999999</v>
      </c>
      <c r="CE182" s="39">
        <f t="shared" ca="1" si="108"/>
        <v>3.8438399999999997</v>
      </c>
      <c r="CF182" s="39">
        <f t="shared" ca="1" si="108"/>
        <v>7.6876799999999994</v>
      </c>
      <c r="CG182" s="39">
        <f t="shared" ca="1" si="108"/>
        <v>0</v>
      </c>
      <c r="CH182" s="39">
        <f t="shared" ca="1" si="108"/>
        <v>0</v>
      </c>
      <c r="CI182" s="39">
        <f t="shared" ca="1" si="109"/>
        <v>2.9180245050000012E-2</v>
      </c>
      <c r="CJ182" s="39">
        <f t="shared" ca="1" si="109"/>
        <v>2.9180245050000012E-2</v>
      </c>
      <c r="CK182" s="39">
        <f t="shared" ca="1" si="109"/>
        <v>5.8360490100000023E-2</v>
      </c>
      <c r="CL182" s="39">
        <f t="shared" ca="1" si="109"/>
        <v>8.7540735150000007E-2</v>
      </c>
      <c r="CM182" s="39">
        <f t="shared" ca="1" si="109"/>
        <v>0.14590122525000004</v>
      </c>
      <c r="CN182" s="39">
        <f t="shared" ca="1" si="109"/>
        <v>0.29180245050000009</v>
      </c>
      <c r="CO182" s="39">
        <f t="shared" ca="1" si="109"/>
        <v>0.58360490100000018</v>
      </c>
      <c r="CP182" s="39">
        <f t="shared" ca="1" si="109"/>
        <v>1.1672098020000004</v>
      </c>
      <c r="CQ182" s="39">
        <f t="shared" ca="1" si="109"/>
        <v>2.3344196040000007</v>
      </c>
      <c r="CR182" s="39">
        <f t="shared" ca="1" si="109"/>
        <v>0</v>
      </c>
      <c r="CS182" s="39">
        <f t="shared" ca="1" si="110"/>
        <v>8.4431159999999988E-3</v>
      </c>
      <c r="CT182" s="39">
        <f t="shared" ca="1" si="110"/>
        <v>8.4431159999999988E-3</v>
      </c>
      <c r="CU182" s="39">
        <f t="shared" ca="1" si="110"/>
        <v>1.6886231999999998E-2</v>
      </c>
      <c r="CV182" s="39">
        <f t="shared" ca="1" si="110"/>
        <v>2.5329347999999991E-2</v>
      </c>
      <c r="CW182" s="39">
        <f t="shared" ca="1" si="110"/>
        <v>4.2215579999999996E-2</v>
      </c>
      <c r="CX182" s="39">
        <f t="shared" ca="1" si="110"/>
        <v>8.4431159999999991E-2</v>
      </c>
      <c r="CY182" s="39">
        <f t="shared" ca="1" si="110"/>
        <v>0.16886231999999998</v>
      </c>
      <c r="CZ182" s="39">
        <f t="shared" ca="1" si="110"/>
        <v>0.33772463999999996</v>
      </c>
      <c r="DA182" s="39">
        <f t="shared" ca="1" si="110"/>
        <v>0.67544927999999993</v>
      </c>
      <c r="DB182" s="39">
        <f t="shared" ca="1" si="110"/>
        <v>0</v>
      </c>
    </row>
    <row r="183" spans="19:106" x14ac:dyDescent="0.15">
      <c r="S183" s="39">
        <v>180</v>
      </c>
      <c r="T183" s="40">
        <f>引用信息!W202</f>
        <v>221.8003732017614</v>
      </c>
      <c r="U183" s="40">
        <f>引用信息!X202</f>
        <v>15.777969335488587</v>
      </c>
      <c r="V183" s="40">
        <f>引用信息!Y202</f>
        <v>6.2990399999999998</v>
      </c>
      <c r="W183" s="40">
        <f>引用信息!Z202</f>
        <v>1.6899044827500003</v>
      </c>
      <c r="X183" s="40">
        <f>引用信息!AA202</f>
        <v>0.48896297999999988</v>
      </c>
      <c r="Y183" s="37">
        <f>IF(INT(求节点($J$4:$J$12,$I$4:$I$12,节奏总纲!AD183))&gt;$I$12,$I$12,INT(求节点($J$4:$J$12,$I$4:$I$12,节奏总纲!AD183)))</f>
        <v>8</v>
      </c>
      <c r="Z183" s="37">
        <f>IF(INT(求节点($J$4:$J$12,$I$4:$I$12,节奏总纲!AE183))&gt;$I$12,$I$12,INT(求节点($J$4:$J$12,$I$4:$I$12,节奏总纲!AE183)))</f>
        <v>8</v>
      </c>
      <c r="AA183" s="37">
        <f>IF(INT(求节点($J$4:$J$12,$I$4:$I$12,节奏总纲!AF183))&gt;$I$12,$I$12,INT(求节点($J$4:$J$12,$I$4:$I$12,节奏总纲!AF183)))</f>
        <v>8</v>
      </c>
      <c r="AB183" s="37">
        <f>IF(INT(求节点($J$4:$J$12,$I$4:$I$12,节奏总纲!AG183))&gt;$I$12,$I$12,INT(求节点($J$4:$J$12,$I$4:$I$12,节奏总纲!AG183)))</f>
        <v>9</v>
      </c>
      <c r="AC183" s="37">
        <f>IF(INT(求节点($J$4:$J$12,$I$4:$I$12,节奏总纲!AH183))&gt;$I$12,$I$12,INT(求节点($J$4:$J$12,$I$4:$I$12,节奏总纲!AH183)))</f>
        <v>9</v>
      </c>
      <c r="AD183" s="57">
        <f>('[2]功能-行军令'!F$7+'[2]功能-行军令'!F$14+24*60/'[2]功能-行军令'!$F$18)*'[2]功能-行军令'!$AJ$8/$J$30</f>
        <v>9.2000000000000011</v>
      </c>
      <c r="AE183" s="57">
        <f>('[2]功能-行军令'!G$7+'[2]功能-行军令'!G$14+24*60/'[2]功能-行军令'!$F$18)*'[2]功能-行军令'!$AJ$8/$J$30</f>
        <v>13.4</v>
      </c>
      <c r="AF183" s="57">
        <f>('[2]功能-行军令'!H$7+'[2]功能-行军令'!H$14+24*60/'[2]功能-行军令'!$F$18)*'[2]功能-行军令'!$AJ$8/$J$30</f>
        <v>18.2</v>
      </c>
      <c r="AG183" s="57">
        <f>('[2]功能-行军令'!I$7+'[2]功能-行军令'!I$14+24*60/'[2]功能-行军令'!$F$18)*'[2]功能-行军令'!$AJ$8/$J$30</f>
        <v>20.6</v>
      </c>
      <c r="AH183" s="57">
        <f>('[2]功能-行军令'!J$7+'[2]功能-行军令'!J$14+24*60/'[2]功能-行军令'!$F$18)*'[2]功能-行军令'!$AJ$8/$J$30</f>
        <v>20.6</v>
      </c>
      <c r="AL183" s="39">
        <v>180</v>
      </c>
      <c r="AM183" s="28">
        <f t="shared" ca="1" si="111"/>
        <v>2.0095961835703351</v>
      </c>
      <c r="AN183" s="28">
        <f t="shared" ca="1" si="111"/>
        <v>3.9817884756967952</v>
      </c>
      <c r="AO183" s="28">
        <f t="shared" ca="1" si="111"/>
        <v>5.9913846592671307</v>
      </c>
      <c r="AP183" s="28">
        <f t="shared" ca="1" si="111"/>
        <v>9.9731731349639272</v>
      </c>
      <c r="AQ183" s="28">
        <f t="shared" ca="1" si="111"/>
        <v>19.908942378483978</v>
      </c>
      <c r="AR183" s="28">
        <f t="shared" ca="1" si="111"/>
        <v>39.817884756967956</v>
      </c>
      <c r="AS183" s="28">
        <f t="shared" ca="1" si="111"/>
        <v>79.635769513935912</v>
      </c>
      <c r="AT183" s="28">
        <f t="shared" ca="1" si="111"/>
        <v>159.27153902787182</v>
      </c>
      <c r="AU183" s="28">
        <f t="shared" ca="1" si="111"/>
        <v>2.9923113155100003</v>
      </c>
      <c r="AV183" s="28">
        <f t="shared" ca="1" si="111"/>
        <v>0</v>
      </c>
      <c r="AW183" s="28"/>
      <c r="AX183" s="28">
        <f t="shared" ca="1" si="83"/>
        <v>323.58238944626788</v>
      </c>
      <c r="AY183" s="28"/>
      <c r="BA183" s="28"/>
      <c r="BB183" s="28"/>
      <c r="BC183" s="28"/>
      <c r="BD183" s="39">
        <v>180</v>
      </c>
      <c r="BE183" s="39">
        <f t="shared" ca="1" si="106"/>
        <v>1.7004695278801709</v>
      </c>
      <c r="BF183" s="39">
        <f t="shared" ca="1" si="106"/>
        <v>3.4009390557603418</v>
      </c>
      <c r="BG183" s="39">
        <f t="shared" ca="1" si="106"/>
        <v>5.101408583640513</v>
      </c>
      <c r="BH183" s="39">
        <f t="shared" ca="1" si="106"/>
        <v>8.5023476394008544</v>
      </c>
      <c r="BI183" s="39">
        <f t="shared" ca="1" si="106"/>
        <v>17.004695278801709</v>
      </c>
      <c r="BJ183" s="39">
        <f t="shared" ca="1" si="106"/>
        <v>34.009390557603417</v>
      </c>
      <c r="BK183" s="39">
        <f t="shared" ca="1" si="106"/>
        <v>68.018781115206835</v>
      </c>
      <c r="BL183" s="39">
        <f t="shared" ca="1" si="106"/>
        <v>136.03756223041367</v>
      </c>
      <c r="BM183" s="39">
        <f t="shared" ca="1" si="106"/>
        <v>0</v>
      </c>
      <c r="BN183" s="39">
        <f t="shared" ca="1" si="106"/>
        <v>0</v>
      </c>
      <c r="BO183" s="39">
        <f t="shared" ca="1" si="107"/>
        <v>0.17618732424628922</v>
      </c>
      <c r="BP183" s="39">
        <f t="shared" ca="1" si="107"/>
        <v>0.35237464849257844</v>
      </c>
      <c r="BQ183" s="39">
        <f t="shared" ca="1" si="107"/>
        <v>0.52856197273886762</v>
      </c>
      <c r="BR183" s="39">
        <f t="shared" ca="1" si="107"/>
        <v>0.88093662123144612</v>
      </c>
      <c r="BS183" s="39">
        <f t="shared" ca="1" si="107"/>
        <v>1.7618732424628922</v>
      </c>
      <c r="BT183" s="39">
        <f t="shared" ca="1" si="107"/>
        <v>3.5237464849257845</v>
      </c>
      <c r="BU183" s="39">
        <f t="shared" ca="1" si="107"/>
        <v>7.0474929698515689</v>
      </c>
      <c r="BV183" s="39">
        <f t="shared" ca="1" si="107"/>
        <v>14.094985939703138</v>
      </c>
      <c r="BW183" s="39">
        <f t="shared" ca="1" si="107"/>
        <v>0</v>
      </c>
      <c r="BX183" s="39">
        <f t="shared" ca="1" si="107"/>
        <v>0</v>
      </c>
      <c r="BY183" s="39">
        <f t="shared" ca="1" si="108"/>
        <v>9.5535439999999985E-2</v>
      </c>
      <c r="BZ183" s="39">
        <f t="shared" ca="1" si="108"/>
        <v>0.19107087999999997</v>
      </c>
      <c r="CA183" s="39">
        <f t="shared" ca="1" si="108"/>
        <v>0.28660631999999997</v>
      </c>
      <c r="CB183" s="39">
        <f t="shared" ca="1" si="108"/>
        <v>0.47767720000000002</v>
      </c>
      <c r="CC183" s="39">
        <f t="shared" ca="1" si="108"/>
        <v>0.95535440000000005</v>
      </c>
      <c r="CD183" s="39">
        <f t="shared" ca="1" si="108"/>
        <v>1.9107088000000001</v>
      </c>
      <c r="CE183" s="39">
        <f t="shared" ca="1" si="108"/>
        <v>3.8214176000000002</v>
      </c>
      <c r="CF183" s="39">
        <f t="shared" ca="1" si="108"/>
        <v>7.6428352000000004</v>
      </c>
      <c r="CG183" s="39">
        <f t="shared" ca="1" si="108"/>
        <v>0</v>
      </c>
      <c r="CH183" s="39">
        <f t="shared" ca="1" si="108"/>
        <v>0</v>
      </c>
      <c r="CI183" s="39">
        <f t="shared" ca="1" si="109"/>
        <v>2.9010026953875011E-2</v>
      </c>
      <c r="CJ183" s="39">
        <f t="shared" ca="1" si="109"/>
        <v>2.9010026953875011E-2</v>
      </c>
      <c r="CK183" s="39">
        <f t="shared" ca="1" si="109"/>
        <v>5.8020053907750023E-2</v>
      </c>
      <c r="CL183" s="39">
        <f t="shared" ca="1" si="109"/>
        <v>8.7030080861625003E-2</v>
      </c>
      <c r="CM183" s="39">
        <f t="shared" ca="1" si="109"/>
        <v>0.14505013476937503</v>
      </c>
      <c r="CN183" s="39">
        <f t="shared" ca="1" si="109"/>
        <v>0.29010026953875007</v>
      </c>
      <c r="CO183" s="39">
        <f t="shared" ca="1" si="109"/>
        <v>0.58020053907750013</v>
      </c>
      <c r="CP183" s="39">
        <f t="shared" ca="1" si="109"/>
        <v>1.1604010781550003</v>
      </c>
      <c r="CQ183" s="39">
        <f t="shared" ca="1" si="109"/>
        <v>2.3208021563100005</v>
      </c>
      <c r="CR183" s="39">
        <f t="shared" ca="1" si="109"/>
        <v>0</v>
      </c>
      <c r="CS183" s="39">
        <f t="shared" ca="1" si="110"/>
        <v>8.3938644899999981E-3</v>
      </c>
      <c r="CT183" s="39">
        <f t="shared" ca="1" si="110"/>
        <v>8.3938644899999981E-3</v>
      </c>
      <c r="CU183" s="39">
        <f t="shared" ca="1" si="110"/>
        <v>1.6787728979999996E-2</v>
      </c>
      <c r="CV183" s="39">
        <f t="shared" ca="1" si="110"/>
        <v>2.5181593469999996E-2</v>
      </c>
      <c r="CW183" s="39">
        <f t="shared" ca="1" si="110"/>
        <v>4.1969322449999992E-2</v>
      </c>
      <c r="CX183" s="39">
        <f t="shared" ca="1" si="110"/>
        <v>8.3938644899999984E-2</v>
      </c>
      <c r="CY183" s="39">
        <f t="shared" ca="1" si="110"/>
        <v>0.16787728979999997</v>
      </c>
      <c r="CZ183" s="39">
        <f t="shared" ca="1" si="110"/>
        <v>0.33575457959999994</v>
      </c>
      <c r="DA183" s="39">
        <f t="shared" ca="1" si="110"/>
        <v>0.67150915919999987</v>
      </c>
      <c r="DB183" s="39">
        <f t="shared" ca="1" si="110"/>
        <v>0</v>
      </c>
    </row>
    <row r="184" spans="19:106" x14ac:dyDescent="0.15">
      <c r="S184" s="39">
        <v>181</v>
      </c>
      <c r="T184" s="40">
        <f>引用信息!W203</f>
        <v>220.49894603293296</v>
      </c>
      <c r="U184" s="40">
        <f>引用信息!X203</f>
        <v>15.685391141567029</v>
      </c>
      <c r="V184" s="40">
        <f>引用信息!Y203</f>
        <v>6.2620800000000001</v>
      </c>
      <c r="W184" s="40">
        <f>引用信息!Z203</f>
        <v>1.6799888655000004</v>
      </c>
      <c r="X184" s="40">
        <f>引用信息!AA203</f>
        <v>0.48609395999999988</v>
      </c>
      <c r="Y184" s="37">
        <f>IF(INT(求节点($J$4:$J$12,$I$4:$I$12,节奏总纲!AD184))&gt;$I$12,$I$12,INT(求节点($J$4:$J$12,$I$4:$I$12,节奏总纲!AD184)))</f>
        <v>8</v>
      </c>
      <c r="Z184" s="37">
        <f>IF(INT(求节点($J$4:$J$12,$I$4:$I$12,节奏总纲!AE184))&gt;$I$12,$I$12,INT(求节点($J$4:$J$12,$I$4:$I$12,节奏总纲!AE184)))</f>
        <v>8</v>
      </c>
      <c r="AA184" s="37">
        <f>IF(INT(求节点($J$4:$J$12,$I$4:$I$12,节奏总纲!AF184))&gt;$I$12,$I$12,INT(求节点($J$4:$J$12,$I$4:$I$12,节奏总纲!AF184)))</f>
        <v>8</v>
      </c>
      <c r="AB184" s="37">
        <f>IF(INT(求节点($J$4:$J$12,$I$4:$I$12,节奏总纲!AG184))&gt;$I$12,$I$12,INT(求节点($J$4:$J$12,$I$4:$I$12,节奏总纲!AG184)))</f>
        <v>9</v>
      </c>
      <c r="AC184" s="37">
        <f>IF(INT(求节点($J$4:$J$12,$I$4:$I$12,节奏总纲!AH184))&gt;$I$12,$I$12,INT(求节点($J$4:$J$12,$I$4:$I$12,节奏总纲!AH184)))</f>
        <v>9</v>
      </c>
      <c r="AD184" s="57">
        <f>('[2]功能-行军令'!F$7+'[2]功能-行军令'!F$14+24*60/'[2]功能-行军令'!$F$18)*'[2]功能-行军令'!$AJ$8/$J$30</f>
        <v>9.2000000000000011</v>
      </c>
      <c r="AE184" s="57">
        <f>('[2]功能-行军令'!G$7+'[2]功能-行军令'!G$14+24*60/'[2]功能-行军令'!$F$18)*'[2]功能-行军令'!$AJ$8/$J$30</f>
        <v>13.4</v>
      </c>
      <c r="AF184" s="57">
        <f>('[2]功能-行军令'!H$7+'[2]功能-行军令'!H$14+24*60/'[2]功能-行军令'!$F$18)*'[2]功能-行军令'!$AJ$8/$J$30</f>
        <v>18.2</v>
      </c>
      <c r="AG184" s="57">
        <f>('[2]功能-行军令'!I$7+'[2]功能-行军令'!I$14+24*60/'[2]功能-行军令'!$F$18)*'[2]功能-行军令'!$AJ$8/$J$30</f>
        <v>20.6</v>
      </c>
      <c r="AH184" s="57">
        <f>('[2]功能-行军令'!J$7+'[2]功能-行军令'!J$14+24*60/'[2]功能-行军令'!$F$18)*'[2]功能-行军令'!$AJ$8/$J$30</f>
        <v>20.6</v>
      </c>
      <c r="AL184" s="39">
        <v>181</v>
      </c>
      <c r="AM184" s="28">
        <f t="shared" ca="1" si="111"/>
        <v>1.997804755837735</v>
      </c>
      <c r="AN184" s="28">
        <f t="shared" ca="1" si="111"/>
        <v>3.9584250898377205</v>
      </c>
      <c r="AO184" s="28">
        <f t="shared" ca="1" si="111"/>
        <v>5.9562298456754554</v>
      </c>
      <c r="AP184" s="28">
        <f t="shared" ca="1" si="111"/>
        <v>9.9146549355131732</v>
      </c>
      <c r="AQ184" s="28">
        <f t="shared" ca="1" si="111"/>
        <v>19.792125449188596</v>
      </c>
      <c r="AR184" s="28">
        <f t="shared" ca="1" si="111"/>
        <v>39.584250898377192</v>
      </c>
      <c r="AS184" s="28">
        <f t="shared" ca="1" si="111"/>
        <v>79.168501796754384</v>
      </c>
      <c r="AT184" s="28">
        <f t="shared" ca="1" si="111"/>
        <v>158.33700359350877</v>
      </c>
      <c r="AU184" s="28">
        <f t="shared" ca="1" si="111"/>
        <v>2.9747537470200007</v>
      </c>
      <c r="AV184" s="28">
        <f t="shared" ca="1" si="111"/>
        <v>0</v>
      </c>
      <c r="AW184" s="28"/>
      <c r="AX184" s="28">
        <f t="shared" ca="1" si="83"/>
        <v>321.68375011171298</v>
      </c>
      <c r="AY184" s="28"/>
      <c r="BA184" s="28"/>
      <c r="BB184" s="28"/>
      <c r="BC184" s="28"/>
      <c r="BD184" s="39">
        <v>181</v>
      </c>
      <c r="BE184" s="39">
        <f t="shared" ref="BE184:BN193" ca="1" si="112">IF(OFFSET($X$3,$S184,BE$1)&lt;BE$3,0,
OFFSET($S$3,$S184,BE$1)
*IFERROR(INDEX($K$33:$K$42,OFFSET($X$3,$S184,BE$1)-BE$3+1),0)
*OFFSET($AC$3,$S184,BE$1)
/(INDEX($D$4:$D$13,BE$3)
*INDEX($E$4:$E$13,BE$3)))</f>
        <v>1.6904919195858197</v>
      </c>
      <c r="BF184" s="39">
        <f ca="1">IF(OFFSET($X$3,$S184,BF$1)&lt;BF$3,0,
OFFSET($S$3,$S184,BF$1)
*IFERROR(INDEX($K$33:$K$42,OFFSET($X$3,$S184,BF$1)-BF$3+1),0)
*OFFSET($AC$3,$S184,BF$1)
/(INDEX($D$4:$D$13,BF$3)
*INDEX($E$4:$E$13,BF$3)))</f>
        <v>3.3809838391716394</v>
      </c>
      <c r="BG184" s="39">
        <f t="shared" ca="1" si="112"/>
        <v>5.071475758757459</v>
      </c>
      <c r="BH184" s="39">
        <f t="shared" ca="1" si="112"/>
        <v>8.4524595979290975</v>
      </c>
      <c r="BI184" s="39">
        <f t="shared" ca="1" si="112"/>
        <v>16.904919195858195</v>
      </c>
      <c r="BJ184" s="39">
        <f t="shared" ca="1" si="112"/>
        <v>33.80983839171639</v>
      </c>
      <c r="BK184" s="39">
        <f t="shared" ca="1" si="112"/>
        <v>67.61967678343278</v>
      </c>
      <c r="BL184" s="39">
        <f t="shared" ca="1" si="112"/>
        <v>135.23935356686556</v>
      </c>
      <c r="BM184" s="39">
        <f t="shared" ca="1" si="112"/>
        <v>0</v>
      </c>
      <c r="BN184" s="39">
        <f t="shared" ca="1" si="112"/>
        <v>0</v>
      </c>
      <c r="BO184" s="39">
        <f t="shared" ref="BO184:BX193" ca="1" si="113">IF(OFFSET($X$3,$S184,BO$1)&lt;BO$3,0,
OFFSET($S$3,$S184,BO$1)
*IFERROR(INDEX($K$33:$K$42,OFFSET($X$3,$S184,BO$1)-BO$3+1),0)
*OFFSET($AC$3,$S184,BO$1)
/(INDEX($D$4:$D$13,BO$3)
*INDEX($E$4:$E$13,BO$3)))</f>
        <v>0.17515353441416515</v>
      </c>
      <c r="BP184" s="39">
        <f t="shared" ca="1" si="113"/>
        <v>0.35030706882833029</v>
      </c>
      <c r="BQ184" s="39">
        <f t="shared" ca="1" si="113"/>
        <v>0.52546060324249544</v>
      </c>
      <c r="BR184" s="39">
        <f t="shared" ca="1" si="113"/>
        <v>0.87576767207082595</v>
      </c>
      <c r="BS184" s="39">
        <f t="shared" ca="1" si="113"/>
        <v>1.7515353441416519</v>
      </c>
      <c r="BT184" s="39">
        <f t="shared" ca="1" si="113"/>
        <v>3.5030706882833038</v>
      </c>
      <c r="BU184" s="39">
        <f t="shared" ca="1" si="113"/>
        <v>7.0061413765666076</v>
      </c>
      <c r="BV184" s="39">
        <f t="shared" ca="1" si="113"/>
        <v>14.012282753133215</v>
      </c>
      <c r="BW184" s="39">
        <f t="shared" ca="1" si="113"/>
        <v>0</v>
      </c>
      <c r="BX184" s="39">
        <f t="shared" ca="1" si="113"/>
        <v>0</v>
      </c>
      <c r="BY184" s="39">
        <f t="shared" ref="BY184:CH193" ca="1" si="114">IF(OFFSET($X$3,$S184,BY$1)&lt;BY$3,0,
OFFSET($S$3,$S184,BY$1)
*IFERROR(INDEX($K$33:$K$42,OFFSET($X$3,$S184,BY$1)-BY$3+1),0)
*OFFSET($AC$3,$S184,BY$1)
/(INDEX($D$4:$D$13,BY$3)
*INDEX($E$4:$E$13,BY$3)))</f>
        <v>9.4974879999999998E-2</v>
      </c>
      <c r="BZ184" s="39">
        <f t="shared" ca="1" si="114"/>
        <v>0.18994976</v>
      </c>
      <c r="CA184" s="39">
        <f t="shared" ca="1" si="114"/>
        <v>0.28492463999999995</v>
      </c>
      <c r="CB184" s="39">
        <f t="shared" ca="1" si="114"/>
        <v>0.47487440000000003</v>
      </c>
      <c r="CC184" s="39">
        <f t="shared" ca="1" si="114"/>
        <v>0.94974880000000006</v>
      </c>
      <c r="CD184" s="39">
        <f t="shared" ca="1" si="114"/>
        <v>1.8994976000000001</v>
      </c>
      <c r="CE184" s="39">
        <f t="shared" ca="1" si="114"/>
        <v>3.7989952000000002</v>
      </c>
      <c r="CF184" s="39">
        <f t="shared" ca="1" si="114"/>
        <v>7.5979904000000005</v>
      </c>
      <c r="CG184" s="39">
        <f t="shared" ca="1" si="114"/>
        <v>0</v>
      </c>
      <c r="CH184" s="39">
        <f t="shared" ca="1" si="114"/>
        <v>0</v>
      </c>
      <c r="CI184" s="39">
        <f t="shared" ref="CI184:CR193" ca="1" si="115">IF(OFFSET($X$3,$S184,CI$1)&lt;CI$3,0,
OFFSET($S$3,$S184,CI$1)
*IFERROR(INDEX($K$33:$K$42,OFFSET($X$3,$S184,CI$1)-CI$3+1),0)
*OFFSET($AC$3,$S184,CI$1)
/(INDEX($D$4:$D$13,CI$3)
*INDEX($E$4:$E$13,CI$3)))</f>
        <v>2.8839808857750008E-2</v>
      </c>
      <c r="CJ184" s="39">
        <f t="shared" ca="1" si="115"/>
        <v>2.8839808857750008E-2</v>
      </c>
      <c r="CK184" s="39">
        <f t="shared" ca="1" si="115"/>
        <v>5.7679617715500016E-2</v>
      </c>
      <c r="CL184" s="39">
        <f t="shared" ca="1" si="115"/>
        <v>8.6519426573250013E-2</v>
      </c>
      <c r="CM184" s="39">
        <f t="shared" ca="1" si="115"/>
        <v>0.14419904428875005</v>
      </c>
      <c r="CN184" s="39">
        <f t="shared" ca="1" si="115"/>
        <v>0.2883980885775001</v>
      </c>
      <c r="CO184" s="39">
        <f t="shared" ca="1" si="115"/>
        <v>0.5767961771550002</v>
      </c>
      <c r="CP184" s="39">
        <f t="shared" ca="1" si="115"/>
        <v>1.1535923543100004</v>
      </c>
      <c r="CQ184" s="39">
        <f t="shared" ca="1" si="115"/>
        <v>2.3071847086200008</v>
      </c>
      <c r="CR184" s="39">
        <f t="shared" ca="1" si="115"/>
        <v>0</v>
      </c>
      <c r="CS184" s="39">
        <f t="shared" ref="CS184:DB193" ca="1" si="116">IF(OFFSET($X$3,$S184,CS$1)&lt;CS$3,0,
OFFSET($S$3,$S184,CS$1)
*IFERROR(INDEX($K$33:$K$42,OFFSET($X$3,$S184,CS$1)-CS$3+1),0)
*OFFSET($AC$3,$S184,CS$1)
/(INDEX($D$4:$D$13,CS$3)
*INDEX($E$4:$E$13,CS$3)))</f>
        <v>8.3446129799999991E-3</v>
      </c>
      <c r="CT184" s="39">
        <f t="shared" ca="1" si="116"/>
        <v>8.3446129799999991E-3</v>
      </c>
      <c r="CU184" s="39">
        <f t="shared" ca="1" si="116"/>
        <v>1.6689225959999998E-2</v>
      </c>
      <c r="CV184" s="39">
        <f t="shared" ca="1" si="116"/>
        <v>2.5033838939999994E-2</v>
      </c>
      <c r="CW184" s="39">
        <f t="shared" ca="1" si="116"/>
        <v>4.1723064899999995E-2</v>
      </c>
      <c r="CX184" s="39">
        <f t="shared" ca="1" si="116"/>
        <v>8.3446129799999991E-2</v>
      </c>
      <c r="CY184" s="39">
        <f t="shared" ca="1" si="116"/>
        <v>0.16689225959999998</v>
      </c>
      <c r="CZ184" s="39">
        <f t="shared" ca="1" si="116"/>
        <v>0.33378451919999996</v>
      </c>
      <c r="DA184" s="39">
        <f t="shared" ca="1" si="116"/>
        <v>0.66756903839999993</v>
      </c>
      <c r="DB184" s="39">
        <f t="shared" ca="1" si="116"/>
        <v>0</v>
      </c>
    </row>
    <row r="185" spans="19:106" x14ac:dyDescent="0.15">
      <c r="S185" s="39">
        <v>182</v>
      </c>
      <c r="T185" s="40">
        <f>引用信息!W204</f>
        <v>219.19751886410452</v>
      </c>
      <c r="U185" s="40">
        <f>引用信息!X204</f>
        <v>15.59281294764547</v>
      </c>
      <c r="V185" s="40">
        <f>引用信息!Y204</f>
        <v>6.2251200000000004</v>
      </c>
      <c r="W185" s="40">
        <f>引用信息!Z204</f>
        <v>1.6700732482500005</v>
      </c>
      <c r="X185" s="40">
        <f>引用信息!AA204</f>
        <v>0.48322493999999994</v>
      </c>
      <c r="Y185" s="37">
        <f>IF(INT(求节点($J$4:$J$12,$I$4:$I$12,节奏总纲!AD185))&gt;$I$12,$I$12,INT(求节点($J$4:$J$12,$I$4:$I$12,节奏总纲!AD185)))</f>
        <v>8</v>
      </c>
      <c r="Z185" s="37">
        <f>IF(INT(求节点($J$4:$J$12,$I$4:$I$12,节奏总纲!AE185))&gt;$I$12,$I$12,INT(求节点($J$4:$J$12,$I$4:$I$12,节奏总纲!AE185)))</f>
        <v>8</v>
      </c>
      <c r="AA185" s="37">
        <f>IF(INT(求节点($J$4:$J$12,$I$4:$I$12,节奏总纲!AF185))&gt;$I$12,$I$12,INT(求节点($J$4:$J$12,$I$4:$I$12,节奏总纲!AF185)))</f>
        <v>8</v>
      </c>
      <c r="AB185" s="37">
        <f>IF(INT(求节点($J$4:$J$12,$I$4:$I$12,节奏总纲!AG185))&gt;$I$12,$I$12,INT(求节点($J$4:$J$12,$I$4:$I$12,节奏总纲!AG185)))</f>
        <v>9</v>
      </c>
      <c r="AC185" s="37">
        <f>IF(INT(求节点($J$4:$J$12,$I$4:$I$12,节奏总纲!AH185))&gt;$I$12,$I$12,INT(求节点($J$4:$J$12,$I$4:$I$12,节奏总纲!AH185)))</f>
        <v>9</v>
      </c>
      <c r="AD185" s="57">
        <f>('[2]功能-行军令'!F$7+'[2]功能-行军令'!F$14+24*60/'[2]功能-行军令'!$F$18)*'[2]功能-行军令'!$AJ$8/$J$30</f>
        <v>9.2000000000000011</v>
      </c>
      <c r="AE185" s="57">
        <f>('[2]功能-行军令'!G$7+'[2]功能-行军令'!G$14+24*60/'[2]功能-行军令'!$F$18)*'[2]功能-行军令'!$AJ$8/$J$30</f>
        <v>13.4</v>
      </c>
      <c r="AF185" s="57">
        <f>('[2]功能-行军令'!H$7+'[2]功能-行军令'!H$14+24*60/'[2]功能-行军令'!$F$18)*'[2]功能-行军令'!$AJ$8/$J$30</f>
        <v>18.2</v>
      </c>
      <c r="AG185" s="57">
        <f>('[2]功能-行军令'!I$7+'[2]功能-行军令'!I$14+24*60/'[2]功能-行军令'!$F$18)*'[2]功能-行军令'!$AJ$8/$J$30</f>
        <v>20.6</v>
      </c>
      <c r="AH185" s="57">
        <f>('[2]功能-行军令'!J$7+'[2]功能-行军令'!J$14+24*60/'[2]功能-行军令'!$F$18)*'[2]功能-行军令'!$AJ$8/$J$30</f>
        <v>20.6</v>
      </c>
      <c r="AL185" s="39">
        <v>182</v>
      </c>
      <c r="AM185" s="28">
        <f t="shared" ca="1" si="111"/>
        <v>1.9860133281051342</v>
      </c>
      <c r="AN185" s="28">
        <f t="shared" ca="1" si="111"/>
        <v>3.9350617039786435</v>
      </c>
      <c r="AO185" s="28">
        <f t="shared" ca="1" si="111"/>
        <v>5.9210750320837775</v>
      </c>
      <c r="AP185" s="28">
        <f t="shared" ca="1" si="111"/>
        <v>9.856136736062421</v>
      </c>
      <c r="AQ185" s="28">
        <f t="shared" ca="1" si="111"/>
        <v>19.675308519893218</v>
      </c>
      <c r="AR185" s="28">
        <f t="shared" ca="1" si="111"/>
        <v>39.350617039786435</v>
      </c>
      <c r="AS185" s="28">
        <f t="shared" ca="1" si="111"/>
        <v>78.70123407957287</v>
      </c>
      <c r="AT185" s="28">
        <f t="shared" ca="1" si="111"/>
        <v>157.40246815914574</v>
      </c>
      <c r="AU185" s="28">
        <f t="shared" ca="1" si="111"/>
        <v>2.9571961785300012</v>
      </c>
      <c r="AV185" s="28">
        <f t="shared" ca="1" si="111"/>
        <v>0</v>
      </c>
      <c r="AW185" s="28"/>
      <c r="AX185" s="28">
        <f t="shared" ca="1" si="83"/>
        <v>319.78511077715825</v>
      </c>
      <c r="AY185" s="28"/>
      <c r="BA185" s="28"/>
      <c r="BB185" s="28"/>
      <c r="BC185" s="28"/>
      <c r="BD185" s="39">
        <v>182</v>
      </c>
      <c r="BE185" s="39">
        <f t="shared" ca="1" si="112"/>
        <v>1.680514311291468</v>
      </c>
      <c r="BF185" s="39">
        <f t="shared" ca="1" si="112"/>
        <v>3.361028622582936</v>
      </c>
      <c r="BG185" s="39">
        <f t="shared" ca="1" si="112"/>
        <v>5.0415429338744042</v>
      </c>
      <c r="BH185" s="39">
        <f t="shared" ca="1" si="112"/>
        <v>8.4025715564573407</v>
      </c>
      <c r="BI185" s="39">
        <f t="shared" ca="1" si="112"/>
        <v>16.805143112914681</v>
      </c>
      <c r="BJ185" s="39">
        <f t="shared" ca="1" si="112"/>
        <v>33.610286225829363</v>
      </c>
      <c r="BK185" s="39">
        <f t="shared" ca="1" si="112"/>
        <v>67.220572451658725</v>
      </c>
      <c r="BL185" s="39">
        <f t="shared" ca="1" si="112"/>
        <v>134.44114490331745</v>
      </c>
      <c r="BM185" s="39">
        <f t="shared" ca="1" si="112"/>
        <v>0</v>
      </c>
      <c r="BN185" s="39">
        <f t="shared" ca="1" si="112"/>
        <v>0</v>
      </c>
      <c r="BO185" s="39">
        <f t="shared" ca="1" si="113"/>
        <v>0.17411974458204107</v>
      </c>
      <c r="BP185" s="39">
        <f t="shared" ca="1" si="113"/>
        <v>0.34823948916408215</v>
      </c>
      <c r="BQ185" s="39">
        <f t="shared" ca="1" si="113"/>
        <v>0.52235923374612325</v>
      </c>
      <c r="BR185" s="39">
        <f t="shared" ca="1" si="113"/>
        <v>0.87059872291020557</v>
      </c>
      <c r="BS185" s="39">
        <f t="shared" ca="1" si="113"/>
        <v>1.7411974458204111</v>
      </c>
      <c r="BT185" s="39">
        <f t="shared" ca="1" si="113"/>
        <v>3.4823948916408223</v>
      </c>
      <c r="BU185" s="39">
        <f t="shared" ca="1" si="113"/>
        <v>6.9647897832816446</v>
      </c>
      <c r="BV185" s="39">
        <f t="shared" ca="1" si="113"/>
        <v>13.929579566563289</v>
      </c>
      <c r="BW185" s="39">
        <f t="shared" ca="1" si="113"/>
        <v>0</v>
      </c>
      <c r="BX185" s="39">
        <f t="shared" ca="1" si="113"/>
        <v>0</v>
      </c>
      <c r="BY185" s="39">
        <f t="shared" ca="1" si="114"/>
        <v>9.441432000000001E-2</v>
      </c>
      <c r="BZ185" s="39">
        <f t="shared" ca="1" si="114"/>
        <v>0.18882864000000002</v>
      </c>
      <c r="CA185" s="39">
        <f t="shared" ca="1" si="114"/>
        <v>0.28324295999999999</v>
      </c>
      <c r="CB185" s="39">
        <f t="shared" ca="1" si="114"/>
        <v>0.47207160000000004</v>
      </c>
      <c r="CC185" s="39">
        <f t="shared" ca="1" si="114"/>
        <v>0.94414320000000007</v>
      </c>
      <c r="CD185" s="39">
        <f t="shared" ca="1" si="114"/>
        <v>1.8882864000000001</v>
      </c>
      <c r="CE185" s="39">
        <f t="shared" ca="1" si="114"/>
        <v>3.7765728000000003</v>
      </c>
      <c r="CF185" s="39">
        <f t="shared" ca="1" si="114"/>
        <v>7.5531456000000006</v>
      </c>
      <c r="CG185" s="39">
        <f t="shared" ca="1" si="114"/>
        <v>0</v>
      </c>
      <c r="CH185" s="39">
        <f t="shared" ca="1" si="114"/>
        <v>0</v>
      </c>
      <c r="CI185" s="39">
        <f t="shared" ca="1" si="115"/>
        <v>2.8669590761625008E-2</v>
      </c>
      <c r="CJ185" s="39">
        <f t="shared" ca="1" si="115"/>
        <v>2.8669590761625008E-2</v>
      </c>
      <c r="CK185" s="39">
        <f t="shared" ca="1" si="115"/>
        <v>5.7339181523250016E-2</v>
      </c>
      <c r="CL185" s="39">
        <f t="shared" ca="1" si="115"/>
        <v>8.6008772284875024E-2</v>
      </c>
      <c r="CM185" s="39">
        <f t="shared" ca="1" si="115"/>
        <v>0.14334795380812507</v>
      </c>
      <c r="CN185" s="39">
        <f t="shared" ca="1" si="115"/>
        <v>0.28669590761625013</v>
      </c>
      <c r="CO185" s="39">
        <f t="shared" ca="1" si="115"/>
        <v>0.57339181523250027</v>
      </c>
      <c r="CP185" s="39">
        <f t="shared" ca="1" si="115"/>
        <v>1.1467836304650005</v>
      </c>
      <c r="CQ185" s="39">
        <f t="shared" ca="1" si="115"/>
        <v>2.2935672609300011</v>
      </c>
      <c r="CR185" s="39">
        <f t="shared" ca="1" si="115"/>
        <v>0</v>
      </c>
      <c r="CS185" s="39">
        <f t="shared" ca="1" si="116"/>
        <v>8.2953614700000001E-3</v>
      </c>
      <c r="CT185" s="39">
        <f t="shared" ca="1" si="116"/>
        <v>8.2953614700000001E-3</v>
      </c>
      <c r="CU185" s="39">
        <f t="shared" ca="1" si="116"/>
        <v>1.659072294E-2</v>
      </c>
      <c r="CV185" s="39">
        <f t="shared" ca="1" si="116"/>
        <v>2.4886084409999999E-2</v>
      </c>
      <c r="CW185" s="39">
        <f t="shared" ca="1" si="116"/>
        <v>4.1476807349999999E-2</v>
      </c>
      <c r="CX185" s="39">
        <f t="shared" ca="1" si="116"/>
        <v>8.2953614699999997E-2</v>
      </c>
      <c r="CY185" s="39">
        <f t="shared" ca="1" si="116"/>
        <v>0.16590722939999999</v>
      </c>
      <c r="CZ185" s="39">
        <f t="shared" ca="1" si="116"/>
        <v>0.33181445879999999</v>
      </c>
      <c r="DA185" s="39">
        <f t="shared" ca="1" si="116"/>
        <v>0.66362891759999998</v>
      </c>
      <c r="DB185" s="39">
        <f t="shared" ca="1" si="116"/>
        <v>0</v>
      </c>
    </row>
    <row r="186" spans="19:106" x14ac:dyDescent="0.15">
      <c r="S186" s="39">
        <v>183</v>
      </c>
      <c r="T186" s="40">
        <f>引用信息!W205</f>
        <v>217.89609169527606</v>
      </c>
      <c r="U186" s="40">
        <f>引用信息!X205</f>
        <v>15.500234753723909</v>
      </c>
      <c r="V186" s="40">
        <f>引用信息!Y205</f>
        <v>6.188159999999999</v>
      </c>
      <c r="W186" s="40">
        <f>引用信息!Z205</f>
        <v>1.6601576310000001</v>
      </c>
      <c r="X186" s="40">
        <f>引用信息!AA205</f>
        <v>0.48035591999999988</v>
      </c>
      <c r="Y186" s="37">
        <f>IF(INT(求节点($J$4:$J$12,$I$4:$I$12,节奏总纲!AD186))&gt;$I$12,$I$12,INT(求节点($J$4:$J$12,$I$4:$I$12,节奏总纲!AD186)))</f>
        <v>8</v>
      </c>
      <c r="Z186" s="37">
        <f>IF(INT(求节点($J$4:$J$12,$I$4:$I$12,节奏总纲!AE186))&gt;$I$12,$I$12,INT(求节点($J$4:$J$12,$I$4:$I$12,节奏总纲!AE186)))</f>
        <v>8</v>
      </c>
      <c r="AA186" s="37">
        <f>IF(INT(求节点($J$4:$J$12,$I$4:$I$12,节奏总纲!AF186))&gt;$I$12,$I$12,INT(求节点($J$4:$J$12,$I$4:$I$12,节奏总纲!AF186)))</f>
        <v>8</v>
      </c>
      <c r="AB186" s="37">
        <f>IF(INT(求节点($J$4:$J$12,$I$4:$I$12,节奏总纲!AG186))&gt;$I$12,$I$12,INT(求节点($J$4:$J$12,$I$4:$I$12,节奏总纲!AG186)))</f>
        <v>9</v>
      </c>
      <c r="AC186" s="37">
        <f>IF(INT(求节点($J$4:$J$12,$I$4:$I$12,节奏总纲!AH186))&gt;$I$12,$I$12,INT(求节点($J$4:$J$12,$I$4:$I$12,节奏总纲!AH186)))</f>
        <v>9</v>
      </c>
      <c r="AD186" s="57">
        <f>('[2]功能-行军令'!F$7+'[2]功能-行军令'!F$14+24*60/'[2]功能-行军令'!$F$18)*'[2]功能-行军令'!$AJ$8/$J$30</f>
        <v>9.2000000000000011</v>
      </c>
      <c r="AE186" s="57">
        <f>('[2]功能-行军令'!G$7+'[2]功能-行军令'!G$14+24*60/'[2]功能-行军令'!$F$18)*'[2]功能-行军令'!$AJ$8/$J$30</f>
        <v>13.4</v>
      </c>
      <c r="AF186" s="57">
        <f>('[2]功能-行军令'!H$7+'[2]功能-行军令'!H$14+24*60/'[2]功能-行军令'!$F$18)*'[2]功能-行军令'!$AJ$8/$J$30</f>
        <v>18.2</v>
      </c>
      <c r="AG186" s="57">
        <f>('[2]功能-行军令'!I$7+'[2]功能-行军令'!I$14+24*60/'[2]功能-行军令'!$F$18)*'[2]功能-行军令'!$AJ$8/$J$30</f>
        <v>20.6</v>
      </c>
      <c r="AH186" s="57">
        <f>('[2]功能-行军令'!J$7+'[2]功能-行军令'!J$14+24*60/'[2]功能-行军令'!$F$18)*'[2]功能-行军令'!$AJ$8/$J$30</f>
        <v>20.6</v>
      </c>
      <c r="AL186" s="39">
        <v>183</v>
      </c>
      <c r="AM186" s="28">
        <f t="shared" ca="1" si="111"/>
        <v>1.9742219003725336</v>
      </c>
      <c r="AN186" s="28">
        <f t="shared" ca="1" si="111"/>
        <v>3.911698318119567</v>
      </c>
      <c r="AO186" s="28">
        <f t="shared" ca="1" si="111"/>
        <v>5.8859202184921005</v>
      </c>
      <c r="AP186" s="28">
        <f t="shared" ca="1" si="111"/>
        <v>9.7976185366116688</v>
      </c>
      <c r="AQ186" s="28">
        <f t="shared" ca="1" si="111"/>
        <v>19.558491590597839</v>
      </c>
      <c r="AR186" s="28">
        <f t="shared" ca="1" si="111"/>
        <v>39.116983181195678</v>
      </c>
      <c r="AS186" s="28">
        <f t="shared" ca="1" si="111"/>
        <v>78.233966362391357</v>
      </c>
      <c r="AT186" s="28">
        <f t="shared" ca="1" si="111"/>
        <v>156.46793272478271</v>
      </c>
      <c r="AU186" s="28">
        <f t="shared" ca="1" si="111"/>
        <v>2.9396386100400003</v>
      </c>
      <c r="AV186" s="28">
        <f t="shared" ca="1" si="111"/>
        <v>0</v>
      </c>
      <c r="AW186" s="28"/>
      <c r="AX186" s="28">
        <f t="shared" ca="1" si="83"/>
        <v>317.88647144260347</v>
      </c>
      <c r="AY186" s="28"/>
      <c r="BA186" s="28"/>
      <c r="BB186" s="28"/>
      <c r="BC186" s="28"/>
      <c r="BD186" s="39">
        <v>183</v>
      </c>
      <c r="BE186" s="39">
        <f t="shared" ca="1" si="112"/>
        <v>1.6705367029971165</v>
      </c>
      <c r="BF186" s="39">
        <f t="shared" ca="1" si="112"/>
        <v>3.3410734059942331</v>
      </c>
      <c r="BG186" s="39">
        <f t="shared" ca="1" si="112"/>
        <v>5.0116101089913494</v>
      </c>
      <c r="BH186" s="39">
        <f t="shared" ca="1" si="112"/>
        <v>8.3526835149855838</v>
      </c>
      <c r="BI186" s="39">
        <f t="shared" ca="1" si="112"/>
        <v>16.705367029971168</v>
      </c>
      <c r="BJ186" s="39">
        <f t="shared" ca="1" si="112"/>
        <v>33.410734059942335</v>
      </c>
      <c r="BK186" s="39">
        <f t="shared" ca="1" si="112"/>
        <v>66.821468119884671</v>
      </c>
      <c r="BL186" s="39">
        <f t="shared" ca="1" si="112"/>
        <v>133.64293623976934</v>
      </c>
      <c r="BM186" s="39">
        <f t="shared" ca="1" si="112"/>
        <v>0</v>
      </c>
      <c r="BN186" s="39">
        <f t="shared" ca="1" si="112"/>
        <v>0</v>
      </c>
      <c r="BO186" s="39">
        <f t="shared" ca="1" si="113"/>
        <v>0.17308595474991698</v>
      </c>
      <c r="BP186" s="39">
        <f t="shared" ca="1" si="113"/>
        <v>0.34617190949983395</v>
      </c>
      <c r="BQ186" s="39">
        <f t="shared" ca="1" si="113"/>
        <v>0.51925786424975096</v>
      </c>
      <c r="BR186" s="39">
        <f t="shared" ca="1" si="113"/>
        <v>0.86542977374958496</v>
      </c>
      <c r="BS186" s="39">
        <f t="shared" ca="1" si="113"/>
        <v>1.7308595474991699</v>
      </c>
      <c r="BT186" s="39">
        <f t="shared" ca="1" si="113"/>
        <v>3.4617190949983399</v>
      </c>
      <c r="BU186" s="39">
        <f t="shared" ca="1" si="113"/>
        <v>6.9234381899966797</v>
      </c>
      <c r="BV186" s="39">
        <f t="shared" ca="1" si="113"/>
        <v>13.846876379993359</v>
      </c>
      <c r="BW186" s="39">
        <f t="shared" ca="1" si="113"/>
        <v>0</v>
      </c>
      <c r="BX186" s="39">
        <f t="shared" ca="1" si="113"/>
        <v>0</v>
      </c>
      <c r="BY186" s="39">
        <f t="shared" ca="1" si="114"/>
        <v>9.3853759999999967E-2</v>
      </c>
      <c r="BZ186" s="39">
        <f t="shared" ca="1" si="114"/>
        <v>0.18770751999999993</v>
      </c>
      <c r="CA186" s="39">
        <f t="shared" ca="1" si="114"/>
        <v>0.28156127999999997</v>
      </c>
      <c r="CB186" s="39">
        <f t="shared" ca="1" si="114"/>
        <v>0.46926879999999987</v>
      </c>
      <c r="CC186" s="39">
        <f t="shared" ca="1" si="114"/>
        <v>0.93853759999999975</v>
      </c>
      <c r="CD186" s="39">
        <f t="shared" ca="1" si="114"/>
        <v>1.8770751999999995</v>
      </c>
      <c r="CE186" s="39">
        <f t="shared" ca="1" si="114"/>
        <v>3.754150399999999</v>
      </c>
      <c r="CF186" s="39">
        <f t="shared" ca="1" si="114"/>
        <v>7.508300799999998</v>
      </c>
      <c r="CG186" s="39">
        <f t="shared" ca="1" si="114"/>
        <v>0</v>
      </c>
      <c r="CH186" s="39">
        <f t="shared" ca="1" si="114"/>
        <v>0</v>
      </c>
      <c r="CI186" s="39">
        <f t="shared" ca="1" si="115"/>
        <v>2.8499372665500001E-2</v>
      </c>
      <c r="CJ186" s="39">
        <f t="shared" ca="1" si="115"/>
        <v>2.8499372665500001E-2</v>
      </c>
      <c r="CK186" s="39">
        <f t="shared" ca="1" si="115"/>
        <v>5.6998745331000002E-2</v>
      </c>
      <c r="CL186" s="39">
        <f t="shared" ca="1" si="115"/>
        <v>8.549811799650002E-2</v>
      </c>
      <c r="CM186" s="39">
        <f t="shared" ca="1" si="115"/>
        <v>0.14249686332750003</v>
      </c>
      <c r="CN186" s="39">
        <f t="shared" ca="1" si="115"/>
        <v>0.28499372665500006</v>
      </c>
      <c r="CO186" s="39">
        <f t="shared" ca="1" si="115"/>
        <v>0.56998745331000011</v>
      </c>
      <c r="CP186" s="39">
        <f t="shared" ca="1" si="115"/>
        <v>1.1399749066200002</v>
      </c>
      <c r="CQ186" s="39">
        <f t="shared" ca="1" si="115"/>
        <v>2.2799498132400005</v>
      </c>
      <c r="CR186" s="39">
        <f t="shared" ca="1" si="115"/>
        <v>0</v>
      </c>
      <c r="CS186" s="39">
        <f t="shared" ca="1" si="116"/>
        <v>8.2461099599999994E-3</v>
      </c>
      <c r="CT186" s="39">
        <f t="shared" ca="1" si="116"/>
        <v>8.2461099599999994E-3</v>
      </c>
      <c r="CU186" s="39">
        <f t="shared" ca="1" si="116"/>
        <v>1.6492219919999999E-2</v>
      </c>
      <c r="CV186" s="39">
        <f t="shared" ca="1" si="116"/>
        <v>2.4738329879999993E-2</v>
      </c>
      <c r="CW186" s="39">
        <f t="shared" ca="1" si="116"/>
        <v>4.1230549799999995E-2</v>
      </c>
      <c r="CX186" s="39">
        <f t="shared" ca="1" si="116"/>
        <v>8.246109959999999E-2</v>
      </c>
      <c r="CY186" s="39">
        <f t="shared" ca="1" si="116"/>
        <v>0.16492219919999998</v>
      </c>
      <c r="CZ186" s="39">
        <f t="shared" ca="1" si="116"/>
        <v>0.32984439839999996</v>
      </c>
      <c r="DA186" s="39">
        <f t="shared" ca="1" si="116"/>
        <v>0.65968879679999992</v>
      </c>
      <c r="DB186" s="39">
        <f t="shared" ca="1" si="116"/>
        <v>0</v>
      </c>
    </row>
    <row r="187" spans="19:106" x14ac:dyDescent="0.15">
      <c r="S187" s="39">
        <v>184</v>
      </c>
      <c r="T187" s="40">
        <f>引用信息!W206</f>
        <v>216.59466452644762</v>
      </c>
      <c r="U187" s="40">
        <f>引用信息!X206</f>
        <v>15.40765655980235</v>
      </c>
      <c r="V187" s="40">
        <f>引用信息!Y206</f>
        <v>6.1511999999999993</v>
      </c>
      <c r="W187" s="40">
        <f>引用信息!Z206</f>
        <v>1.6502420137500002</v>
      </c>
      <c r="X187" s="40">
        <f>引用信息!AA206</f>
        <v>0.47748689999999988</v>
      </c>
      <c r="Y187" s="37">
        <f>IF(INT(求节点($J$4:$J$12,$I$4:$I$12,节奏总纲!AD187))&gt;$I$12,$I$12,INT(求节点($J$4:$J$12,$I$4:$I$12,节奏总纲!AD187)))</f>
        <v>8</v>
      </c>
      <c r="Z187" s="37">
        <f>IF(INT(求节点($J$4:$J$12,$I$4:$I$12,节奏总纲!AE187))&gt;$I$12,$I$12,INT(求节点($J$4:$J$12,$I$4:$I$12,节奏总纲!AE187)))</f>
        <v>8</v>
      </c>
      <c r="AA187" s="37">
        <f>IF(INT(求节点($J$4:$J$12,$I$4:$I$12,节奏总纲!AF187))&gt;$I$12,$I$12,INT(求节点($J$4:$J$12,$I$4:$I$12,节奏总纲!AF187)))</f>
        <v>8</v>
      </c>
      <c r="AB187" s="37">
        <f>IF(INT(求节点($J$4:$J$12,$I$4:$I$12,节奏总纲!AG187))&gt;$I$12,$I$12,INT(求节点($J$4:$J$12,$I$4:$I$12,节奏总纲!AG187)))</f>
        <v>9</v>
      </c>
      <c r="AC187" s="37">
        <f>IF(INT(求节点($J$4:$J$12,$I$4:$I$12,节奏总纲!AH187))&gt;$I$12,$I$12,INT(求节点($J$4:$J$12,$I$4:$I$12,节奏总纲!AH187)))</f>
        <v>9</v>
      </c>
      <c r="AD187" s="57">
        <f>('[2]功能-行军令'!F$7+'[2]功能-行军令'!F$14+24*60/'[2]功能-行军令'!$F$18)*'[2]功能-行军令'!$AJ$8/$J$30</f>
        <v>9.2000000000000011</v>
      </c>
      <c r="AE187" s="57">
        <f>('[2]功能-行军令'!G$7+'[2]功能-行军令'!G$14+24*60/'[2]功能-行军令'!$F$18)*'[2]功能-行军令'!$AJ$8/$J$30</f>
        <v>13.4</v>
      </c>
      <c r="AF187" s="57">
        <f>('[2]功能-行军令'!H$7+'[2]功能-行军令'!H$14+24*60/'[2]功能-行军令'!$F$18)*'[2]功能-行军令'!$AJ$8/$J$30</f>
        <v>18.2</v>
      </c>
      <c r="AG187" s="57">
        <f>('[2]功能-行军令'!I$7+'[2]功能-行军令'!I$14+24*60/'[2]功能-行军令'!$F$18)*'[2]功能-行军令'!$AJ$8/$J$30</f>
        <v>20.6</v>
      </c>
      <c r="AH187" s="57">
        <f>('[2]功能-行军令'!J$7+'[2]功能-行军令'!J$14+24*60/'[2]功能-行军令'!$F$18)*'[2]功能-行军令'!$AJ$8/$J$30</f>
        <v>20.6</v>
      </c>
      <c r="AL187" s="39">
        <v>184</v>
      </c>
      <c r="AM187" s="28">
        <f t="shared" ca="1" si="111"/>
        <v>1.9624304726399329</v>
      </c>
      <c r="AN187" s="28">
        <f t="shared" ca="1" si="111"/>
        <v>3.8883349322604905</v>
      </c>
      <c r="AO187" s="28">
        <f t="shared" ca="1" si="111"/>
        <v>5.8507654049004234</v>
      </c>
      <c r="AP187" s="28">
        <f t="shared" ca="1" si="111"/>
        <v>9.7391003371609166</v>
      </c>
      <c r="AQ187" s="28">
        <f t="shared" ca="1" si="111"/>
        <v>19.441674661302457</v>
      </c>
      <c r="AR187" s="28">
        <f t="shared" ca="1" si="111"/>
        <v>38.883349322604914</v>
      </c>
      <c r="AS187" s="28">
        <f t="shared" ca="1" si="111"/>
        <v>77.766698645209829</v>
      </c>
      <c r="AT187" s="28">
        <f t="shared" ca="1" si="111"/>
        <v>155.53339729041966</v>
      </c>
      <c r="AU187" s="28">
        <f t="shared" ca="1" si="111"/>
        <v>2.9220810415500007</v>
      </c>
      <c r="AV187" s="28">
        <f t="shared" ca="1" si="111"/>
        <v>0</v>
      </c>
      <c r="AW187" s="28"/>
      <c r="AX187" s="28">
        <f t="shared" ca="1" si="83"/>
        <v>315.98783210804856</v>
      </c>
      <c r="AY187" s="28"/>
      <c r="BA187" s="28"/>
      <c r="BB187" s="28"/>
      <c r="BC187" s="28"/>
      <c r="BD187" s="39">
        <v>184</v>
      </c>
      <c r="BE187" s="39">
        <f t="shared" ca="1" si="112"/>
        <v>1.6605590947027651</v>
      </c>
      <c r="BF187" s="39">
        <f t="shared" ca="1" si="112"/>
        <v>3.3211181894055302</v>
      </c>
      <c r="BG187" s="39">
        <f t="shared" ca="1" si="112"/>
        <v>4.9816772841082955</v>
      </c>
      <c r="BH187" s="39">
        <f t="shared" ca="1" si="112"/>
        <v>8.302795473513827</v>
      </c>
      <c r="BI187" s="39">
        <f t="shared" ca="1" si="112"/>
        <v>16.605590947027654</v>
      </c>
      <c r="BJ187" s="39">
        <f t="shared" ca="1" si="112"/>
        <v>33.211181894055308</v>
      </c>
      <c r="BK187" s="39">
        <f t="shared" ca="1" si="112"/>
        <v>66.422363788110616</v>
      </c>
      <c r="BL187" s="39">
        <f t="shared" ca="1" si="112"/>
        <v>132.84472757622123</v>
      </c>
      <c r="BM187" s="39">
        <f t="shared" ca="1" si="112"/>
        <v>0</v>
      </c>
      <c r="BN187" s="39">
        <f t="shared" ca="1" si="112"/>
        <v>0</v>
      </c>
      <c r="BO187" s="39">
        <f t="shared" ca="1" si="113"/>
        <v>0.17205216491779288</v>
      </c>
      <c r="BP187" s="39">
        <f t="shared" ca="1" si="113"/>
        <v>0.34410432983558575</v>
      </c>
      <c r="BQ187" s="39">
        <f t="shared" ca="1" si="113"/>
        <v>0.51615649475337866</v>
      </c>
      <c r="BR187" s="39">
        <f t="shared" ca="1" si="113"/>
        <v>0.86026082458896458</v>
      </c>
      <c r="BS187" s="39">
        <f t="shared" ca="1" si="113"/>
        <v>1.7205216491779292</v>
      </c>
      <c r="BT187" s="39">
        <f t="shared" ca="1" si="113"/>
        <v>3.4410432983558583</v>
      </c>
      <c r="BU187" s="39">
        <f t="shared" ca="1" si="113"/>
        <v>6.8820865967117166</v>
      </c>
      <c r="BV187" s="39">
        <f t="shared" ca="1" si="113"/>
        <v>13.764173193423433</v>
      </c>
      <c r="BW187" s="39">
        <f t="shared" ca="1" si="113"/>
        <v>0</v>
      </c>
      <c r="BX187" s="39">
        <f t="shared" ca="1" si="113"/>
        <v>0</v>
      </c>
      <c r="BY187" s="39">
        <f t="shared" ca="1" si="114"/>
        <v>9.3293199999999979E-2</v>
      </c>
      <c r="BZ187" s="39">
        <f t="shared" ca="1" si="114"/>
        <v>0.18658639999999996</v>
      </c>
      <c r="CA187" s="39">
        <f t="shared" ca="1" si="114"/>
        <v>0.27987959999999995</v>
      </c>
      <c r="CB187" s="39">
        <f t="shared" ca="1" si="114"/>
        <v>0.46646599999999999</v>
      </c>
      <c r="CC187" s="39">
        <f t="shared" ca="1" si="114"/>
        <v>0.93293199999999998</v>
      </c>
      <c r="CD187" s="39">
        <f t="shared" ca="1" si="114"/>
        <v>1.865864</v>
      </c>
      <c r="CE187" s="39">
        <f t="shared" ca="1" si="114"/>
        <v>3.7317279999999999</v>
      </c>
      <c r="CF187" s="39">
        <f t="shared" ca="1" si="114"/>
        <v>7.4634559999999999</v>
      </c>
      <c r="CG187" s="39">
        <f t="shared" ca="1" si="114"/>
        <v>0</v>
      </c>
      <c r="CH187" s="39">
        <f t="shared" ca="1" si="114"/>
        <v>0</v>
      </c>
      <c r="CI187" s="39">
        <f t="shared" ca="1" si="115"/>
        <v>2.8329154569375004E-2</v>
      </c>
      <c r="CJ187" s="39">
        <f t="shared" ca="1" si="115"/>
        <v>2.8329154569375004E-2</v>
      </c>
      <c r="CK187" s="39">
        <f t="shared" ca="1" si="115"/>
        <v>5.6658309138750008E-2</v>
      </c>
      <c r="CL187" s="39">
        <f t="shared" ca="1" si="115"/>
        <v>8.4987463708125002E-2</v>
      </c>
      <c r="CM187" s="39">
        <f t="shared" ca="1" si="115"/>
        <v>0.14164577284687505</v>
      </c>
      <c r="CN187" s="39">
        <f t="shared" ca="1" si="115"/>
        <v>0.28329154569375009</v>
      </c>
      <c r="CO187" s="39">
        <f t="shared" ca="1" si="115"/>
        <v>0.56658309138750018</v>
      </c>
      <c r="CP187" s="39">
        <f t="shared" ca="1" si="115"/>
        <v>1.1331661827750004</v>
      </c>
      <c r="CQ187" s="39">
        <f t="shared" ca="1" si="115"/>
        <v>2.2663323655500007</v>
      </c>
      <c r="CR187" s="39">
        <f t="shared" ca="1" si="115"/>
        <v>0</v>
      </c>
      <c r="CS187" s="39">
        <f t="shared" ca="1" si="116"/>
        <v>8.1968584499999986E-3</v>
      </c>
      <c r="CT187" s="39">
        <f t="shared" ca="1" si="116"/>
        <v>8.1968584499999986E-3</v>
      </c>
      <c r="CU187" s="39">
        <f t="shared" ca="1" si="116"/>
        <v>1.6393716899999997E-2</v>
      </c>
      <c r="CV187" s="39">
        <f t="shared" ca="1" si="116"/>
        <v>2.4590575349999994E-2</v>
      </c>
      <c r="CW187" s="39">
        <f t="shared" ca="1" si="116"/>
        <v>4.0984292249999991E-2</v>
      </c>
      <c r="CX187" s="39">
        <f t="shared" ca="1" si="116"/>
        <v>8.1968584499999983E-2</v>
      </c>
      <c r="CY187" s="39">
        <f t="shared" ca="1" si="116"/>
        <v>0.16393716899999997</v>
      </c>
      <c r="CZ187" s="39">
        <f t="shared" ca="1" si="116"/>
        <v>0.32787433799999993</v>
      </c>
      <c r="DA187" s="39">
        <f t="shared" ca="1" si="116"/>
        <v>0.65574867599999986</v>
      </c>
      <c r="DB187" s="39">
        <f t="shared" ca="1" si="116"/>
        <v>0</v>
      </c>
    </row>
    <row r="188" spans="19:106" x14ac:dyDescent="0.15">
      <c r="S188" s="39">
        <v>185</v>
      </c>
      <c r="T188" s="40">
        <f>引用信息!W207</f>
        <v>215.29323735761918</v>
      </c>
      <c r="U188" s="40">
        <f>引用信息!X207</f>
        <v>15.315078365880792</v>
      </c>
      <c r="V188" s="40">
        <f>引用信息!Y207</f>
        <v>6.1142399999999997</v>
      </c>
      <c r="W188" s="40">
        <f>引用信息!Z207</f>
        <v>1.6403263965000003</v>
      </c>
      <c r="X188" s="40">
        <f>引用信息!AA207</f>
        <v>0.47461787999999988</v>
      </c>
      <c r="Y188" s="37">
        <f>IF(INT(求节点($J$4:$J$12,$I$4:$I$12,节奏总纲!AD188))&gt;$I$12,$I$12,INT(求节点($J$4:$J$12,$I$4:$I$12,节奏总纲!AD188)))</f>
        <v>8</v>
      </c>
      <c r="Z188" s="37">
        <f>IF(INT(求节点($J$4:$J$12,$I$4:$I$12,节奏总纲!AE188))&gt;$I$12,$I$12,INT(求节点($J$4:$J$12,$I$4:$I$12,节奏总纲!AE188)))</f>
        <v>8</v>
      </c>
      <c r="AA188" s="37">
        <f>IF(INT(求节点($J$4:$J$12,$I$4:$I$12,节奏总纲!AF188))&gt;$I$12,$I$12,INT(求节点($J$4:$J$12,$I$4:$I$12,节奏总纲!AF188)))</f>
        <v>8</v>
      </c>
      <c r="AB188" s="37">
        <f>IF(INT(求节点($J$4:$J$12,$I$4:$I$12,节奏总纲!AG188))&gt;$I$12,$I$12,INT(求节点($J$4:$J$12,$I$4:$I$12,节奏总纲!AG188)))</f>
        <v>9</v>
      </c>
      <c r="AC188" s="37">
        <f>IF(INT(求节点($J$4:$J$12,$I$4:$I$12,节奏总纲!AH188))&gt;$I$12,$I$12,INT(求节点($J$4:$J$12,$I$4:$I$12,节奏总纲!AH188)))</f>
        <v>9</v>
      </c>
      <c r="AD188" s="57">
        <f>('[2]功能-行军令'!F$7+'[2]功能-行军令'!F$14+24*60/'[2]功能-行军令'!$F$18)*'[2]功能-行军令'!$AJ$8/$J$30</f>
        <v>9.2000000000000011</v>
      </c>
      <c r="AE188" s="57">
        <f>('[2]功能-行军令'!G$7+'[2]功能-行军令'!G$14+24*60/'[2]功能-行军令'!$F$18)*'[2]功能-行军令'!$AJ$8/$J$30</f>
        <v>13.4</v>
      </c>
      <c r="AF188" s="57">
        <f>('[2]功能-行军令'!H$7+'[2]功能-行军令'!H$14+24*60/'[2]功能-行军令'!$F$18)*'[2]功能-行军令'!$AJ$8/$J$30</f>
        <v>18.2</v>
      </c>
      <c r="AG188" s="57">
        <f>('[2]功能-行军令'!I$7+'[2]功能-行军令'!I$14+24*60/'[2]功能-行军令'!$F$18)*'[2]功能-行军令'!$AJ$8/$J$30</f>
        <v>20.6</v>
      </c>
      <c r="AH188" s="57">
        <f>('[2]功能-行军令'!J$7+'[2]功能-行军令'!J$14+24*60/'[2]功能-行军令'!$F$18)*'[2]功能-行军令'!$AJ$8/$J$30</f>
        <v>20.6</v>
      </c>
      <c r="AL188" s="39">
        <v>185</v>
      </c>
      <c r="AM188" s="28">
        <f t="shared" ca="1" si="111"/>
        <v>1.9506390449073325</v>
      </c>
      <c r="AN188" s="28">
        <f t="shared" ca="1" si="111"/>
        <v>3.8649715464014154</v>
      </c>
      <c r="AO188" s="28">
        <f t="shared" ca="1" si="111"/>
        <v>5.8156105913087481</v>
      </c>
      <c r="AP188" s="28">
        <f t="shared" ca="1" si="111"/>
        <v>9.6805821377101626</v>
      </c>
      <c r="AQ188" s="28">
        <f t="shared" ca="1" si="111"/>
        <v>19.324857732007075</v>
      </c>
      <c r="AR188" s="28">
        <f t="shared" ca="1" si="111"/>
        <v>38.64971546401415</v>
      </c>
      <c r="AS188" s="28">
        <f t="shared" ca="1" si="111"/>
        <v>77.299430928028301</v>
      </c>
      <c r="AT188" s="28">
        <f t="shared" ca="1" si="111"/>
        <v>154.5988618560566</v>
      </c>
      <c r="AU188" s="28">
        <f t="shared" ca="1" si="111"/>
        <v>2.9045234730600002</v>
      </c>
      <c r="AV188" s="28">
        <f t="shared" ca="1" si="111"/>
        <v>0</v>
      </c>
      <c r="AW188" s="28"/>
      <c r="AX188" s="28">
        <f t="shared" ca="1" si="83"/>
        <v>314.08919277349378</v>
      </c>
      <c r="AY188" s="28"/>
      <c r="BA188" s="28"/>
      <c r="BB188" s="28"/>
      <c r="BC188" s="28"/>
      <c r="BD188" s="39">
        <v>185</v>
      </c>
      <c r="BE188" s="39">
        <f t="shared" ca="1" si="112"/>
        <v>1.6505814864084138</v>
      </c>
      <c r="BF188" s="39">
        <f t="shared" ca="1" si="112"/>
        <v>3.3011629728168277</v>
      </c>
      <c r="BG188" s="39">
        <f t="shared" ca="1" si="112"/>
        <v>4.9517444592252415</v>
      </c>
      <c r="BH188" s="39">
        <f t="shared" ca="1" si="112"/>
        <v>8.2529074320420701</v>
      </c>
      <c r="BI188" s="39">
        <f t="shared" ca="1" si="112"/>
        <v>16.50581486408414</v>
      </c>
      <c r="BJ188" s="39">
        <f t="shared" ca="1" si="112"/>
        <v>33.01162972816828</v>
      </c>
      <c r="BK188" s="39">
        <f t="shared" ca="1" si="112"/>
        <v>66.023259456336561</v>
      </c>
      <c r="BL188" s="39">
        <f t="shared" ca="1" si="112"/>
        <v>132.04651891267312</v>
      </c>
      <c r="BM188" s="39">
        <f t="shared" ca="1" si="112"/>
        <v>0</v>
      </c>
      <c r="BN188" s="39">
        <f t="shared" ca="1" si="112"/>
        <v>0</v>
      </c>
      <c r="BO188" s="39">
        <f t="shared" ca="1" si="113"/>
        <v>0.17101837508566886</v>
      </c>
      <c r="BP188" s="39">
        <f t="shared" ca="1" si="113"/>
        <v>0.34203675017133772</v>
      </c>
      <c r="BQ188" s="39">
        <f t="shared" ca="1" si="113"/>
        <v>0.51305512525700647</v>
      </c>
      <c r="BR188" s="39">
        <f t="shared" ca="1" si="113"/>
        <v>0.85509187542834431</v>
      </c>
      <c r="BS188" s="39">
        <f t="shared" ca="1" si="113"/>
        <v>1.7101837508566886</v>
      </c>
      <c r="BT188" s="39">
        <f t="shared" ca="1" si="113"/>
        <v>3.4203675017133772</v>
      </c>
      <c r="BU188" s="39">
        <f t="shared" ca="1" si="113"/>
        <v>6.8407350034267544</v>
      </c>
      <c r="BV188" s="39">
        <f t="shared" ca="1" si="113"/>
        <v>13.681470006853509</v>
      </c>
      <c r="BW188" s="39">
        <f t="shared" ca="1" si="113"/>
        <v>0</v>
      </c>
      <c r="BX188" s="39">
        <f t="shared" ca="1" si="113"/>
        <v>0</v>
      </c>
      <c r="BY188" s="39">
        <f t="shared" ca="1" si="114"/>
        <v>9.2732639999999991E-2</v>
      </c>
      <c r="BZ188" s="39">
        <f t="shared" ca="1" si="114"/>
        <v>0.18546527999999998</v>
      </c>
      <c r="CA188" s="39">
        <f t="shared" ca="1" si="114"/>
        <v>0.27819791999999993</v>
      </c>
      <c r="CB188" s="39">
        <f t="shared" ca="1" si="114"/>
        <v>0.4636632</v>
      </c>
      <c r="CC188" s="39">
        <f t="shared" ca="1" si="114"/>
        <v>0.9273264</v>
      </c>
      <c r="CD188" s="39">
        <f t="shared" ca="1" si="114"/>
        <v>1.8546528</v>
      </c>
      <c r="CE188" s="39">
        <f t="shared" ca="1" si="114"/>
        <v>3.7093056</v>
      </c>
      <c r="CF188" s="39">
        <f t="shared" ca="1" si="114"/>
        <v>7.4186112</v>
      </c>
      <c r="CG188" s="39">
        <f t="shared" ca="1" si="114"/>
        <v>0</v>
      </c>
      <c r="CH188" s="39">
        <f t="shared" ca="1" si="114"/>
        <v>0</v>
      </c>
      <c r="CI188" s="39">
        <f t="shared" ca="1" si="115"/>
        <v>2.8158936473250008E-2</v>
      </c>
      <c r="CJ188" s="39">
        <f t="shared" ca="1" si="115"/>
        <v>2.8158936473250008E-2</v>
      </c>
      <c r="CK188" s="39">
        <f t="shared" ca="1" si="115"/>
        <v>5.6317872946500015E-2</v>
      </c>
      <c r="CL188" s="39">
        <f t="shared" ca="1" si="115"/>
        <v>8.4476809419750012E-2</v>
      </c>
      <c r="CM188" s="39">
        <f t="shared" ca="1" si="115"/>
        <v>0.14079468236625003</v>
      </c>
      <c r="CN188" s="39">
        <f t="shared" ca="1" si="115"/>
        <v>0.28158936473250007</v>
      </c>
      <c r="CO188" s="39">
        <f t="shared" ca="1" si="115"/>
        <v>0.56317872946500014</v>
      </c>
      <c r="CP188" s="39">
        <f t="shared" ca="1" si="115"/>
        <v>1.1263574589300003</v>
      </c>
      <c r="CQ188" s="39">
        <f t="shared" ca="1" si="115"/>
        <v>2.2527149178600006</v>
      </c>
      <c r="CR188" s="39">
        <f t="shared" ca="1" si="115"/>
        <v>0</v>
      </c>
      <c r="CS188" s="39">
        <f t="shared" ca="1" si="116"/>
        <v>8.1476069399999979E-3</v>
      </c>
      <c r="CT188" s="39">
        <f t="shared" ca="1" si="116"/>
        <v>8.1476069399999979E-3</v>
      </c>
      <c r="CU188" s="39">
        <f t="shared" ca="1" si="116"/>
        <v>1.6295213879999996E-2</v>
      </c>
      <c r="CV188" s="39">
        <f t="shared" ca="1" si="116"/>
        <v>2.4442820819999992E-2</v>
      </c>
      <c r="CW188" s="39">
        <f t="shared" ca="1" si="116"/>
        <v>4.0738034699999995E-2</v>
      </c>
      <c r="CX188" s="39">
        <f t="shared" ca="1" si="116"/>
        <v>8.147606939999999E-2</v>
      </c>
      <c r="CY188" s="39">
        <f t="shared" ca="1" si="116"/>
        <v>0.16295213879999998</v>
      </c>
      <c r="CZ188" s="39">
        <f t="shared" ca="1" si="116"/>
        <v>0.32590427759999996</v>
      </c>
      <c r="DA188" s="39">
        <f t="shared" ca="1" si="116"/>
        <v>0.65180855519999992</v>
      </c>
      <c r="DB188" s="39">
        <f t="shared" ca="1" si="116"/>
        <v>0</v>
      </c>
    </row>
    <row r="189" spans="19:106" x14ac:dyDescent="0.15">
      <c r="S189" s="39">
        <v>186</v>
      </c>
      <c r="T189" s="40">
        <f>引用信息!W208</f>
        <v>213.99181018879074</v>
      </c>
      <c r="U189" s="40">
        <f>引用信息!X208</f>
        <v>15.222500171959231</v>
      </c>
      <c r="V189" s="40">
        <f>引用信息!Y208</f>
        <v>6.0772799999999991</v>
      </c>
      <c r="W189" s="40">
        <f>引用信息!Z208</f>
        <v>1.6304107792500002</v>
      </c>
      <c r="X189" s="40">
        <f>引用信息!AA208</f>
        <v>0.47174885999999983</v>
      </c>
      <c r="Y189" s="37">
        <f>IF(INT(求节点($J$4:$J$12,$I$4:$I$12,节奏总纲!AD189))&gt;$I$12,$I$12,INT(求节点($J$4:$J$12,$I$4:$I$12,节奏总纲!AD189)))</f>
        <v>8</v>
      </c>
      <c r="Z189" s="37">
        <f>IF(INT(求节点($J$4:$J$12,$I$4:$I$12,节奏总纲!AE189))&gt;$I$12,$I$12,INT(求节点($J$4:$J$12,$I$4:$I$12,节奏总纲!AE189)))</f>
        <v>8</v>
      </c>
      <c r="AA189" s="37">
        <f>IF(INT(求节点($J$4:$J$12,$I$4:$I$12,节奏总纲!AF189))&gt;$I$12,$I$12,INT(求节点($J$4:$J$12,$I$4:$I$12,节奏总纲!AF189)))</f>
        <v>8</v>
      </c>
      <c r="AB189" s="37">
        <f>IF(INT(求节点($J$4:$J$12,$I$4:$I$12,节奏总纲!AG189))&gt;$I$12,$I$12,INT(求节点($J$4:$J$12,$I$4:$I$12,节奏总纲!AG189)))</f>
        <v>9</v>
      </c>
      <c r="AC189" s="37">
        <f>IF(INT(求节点($J$4:$J$12,$I$4:$I$12,节奏总纲!AH189))&gt;$I$12,$I$12,INT(求节点($J$4:$J$12,$I$4:$I$12,节奏总纲!AH189)))</f>
        <v>9</v>
      </c>
      <c r="AD189" s="57">
        <f>('[2]功能-行军令'!F$7+'[2]功能-行军令'!F$14+24*60/'[2]功能-行军令'!$F$18)*'[2]功能-行军令'!$AJ$8/$J$30</f>
        <v>9.2000000000000011</v>
      </c>
      <c r="AE189" s="57">
        <f>('[2]功能-行军令'!G$7+'[2]功能-行军令'!G$14+24*60/'[2]功能-行军令'!$F$18)*'[2]功能-行军令'!$AJ$8/$J$30</f>
        <v>13.4</v>
      </c>
      <c r="AF189" s="57">
        <f>('[2]功能-行军令'!H$7+'[2]功能-行军令'!H$14+24*60/'[2]功能-行军令'!$F$18)*'[2]功能-行军令'!$AJ$8/$J$30</f>
        <v>18.2</v>
      </c>
      <c r="AG189" s="57">
        <f>('[2]功能-行军令'!I$7+'[2]功能-行军令'!I$14+24*60/'[2]功能-行军令'!$F$18)*'[2]功能-行军令'!$AJ$8/$J$30</f>
        <v>20.6</v>
      </c>
      <c r="AH189" s="57">
        <f>('[2]功能-行军令'!J$7+'[2]功能-行军令'!J$14+24*60/'[2]功能-行军令'!$F$18)*'[2]功能-行军令'!$AJ$8/$J$30</f>
        <v>20.6</v>
      </c>
      <c r="AL189" s="39">
        <v>186</v>
      </c>
      <c r="AM189" s="28">
        <f t="shared" ca="1" si="111"/>
        <v>1.9388476171747318</v>
      </c>
      <c r="AN189" s="28">
        <f t="shared" ca="1" si="111"/>
        <v>3.8416081605423384</v>
      </c>
      <c r="AO189" s="28">
        <f t="shared" ca="1" si="111"/>
        <v>5.780455777717072</v>
      </c>
      <c r="AP189" s="28">
        <f t="shared" ca="1" si="111"/>
        <v>9.6220639382594104</v>
      </c>
      <c r="AQ189" s="28">
        <f t="shared" ca="1" si="111"/>
        <v>19.208040802711697</v>
      </c>
      <c r="AR189" s="28">
        <f t="shared" ca="1" si="111"/>
        <v>38.416081605423393</v>
      </c>
      <c r="AS189" s="28">
        <f t="shared" ca="1" si="111"/>
        <v>76.832163210846787</v>
      </c>
      <c r="AT189" s="28">
        <f t="shared" ca="1" si="111"/>
        <v>153.66432642169357</v>
      </c>
      <c r="AU189" s="28">
        <f t="shared" ca="1" si="111"/>
        <v>2.8869659045700002</v>
      </c>
      <c r="AV189" s="28">
        <f t="shared" ca="1" si="111"/>
        <v>0</v>
      </c>
      <c r="AW189" s="28"/>
      <c r="AX189" s="28">
        <f t="shared" ca="1" si="83"/>
        <v>312.19055343893905</v>
      </c>
      <c r="AY189" s="28"/>
      <c r="BA189" s="28"/>
      <c r="BB189" s="28"/>
      <c r="BC189" s="28"/>
      <c r="BD189" s="39">
        <v>186</v>
      </c>
      <c r="BE189" s="39">
        <f t="shared" ca="1" si="112"/>
        <v>1.6406038781140622</v>
      </c>
      <c r="BF189" s="39">
        <f t="shared" ca="1" si="112"/>
        <v>3.2812077562281243</v>
      </c>
      <c r="BG189" s="39">
        <f t="shared" ca="1" si="112"/>
        <v>4.9218116343421876</v>
      </c>
      <c r="BH189" s="39">
        <f t="shared" ca="1" si="112"/>
        <v>8.2030193905703133</v>
      </c>
      <c r="BI189" s="39">
        <f t="shared" ca="1" si="112"/>
        <v>16.406038781140627</v>
      </c>
      <c r="BJ189" s="39">
        <f t="shared" ca="1" si="112"/>
        <v>32.812077562281253</v>
      </c>
      <c r="BK189" s="39">
        <f t="shared" ca="1" si="112"/>
        <v>65.624155124562506</v>
      </c>
      <c r="BL189" s="39">
        <f t="shared" ca="1" si="112"/>
        <v>131.24831024912501</v>
      </c>
      <c r="BM189" s="39">
        <f t="shared" ca="1" si="112"/>
        <v>0</v>
      </c>
      <c r="BN189" s="39">
        <f t="shared" ca="1" si="112"/>
        <v>0</v>
      </c>
      <c r="BO189" s="39">
        <f t="shared" ca="1" si="113"/>
        <v>0.16998458525354473</v>
      </c>
      <c r="BP189" s="39">
        <f t="shared" ca="1" si="113"/>
        <v>0.33996917050708947</v>
      </c>
      <c r="BQ189" s="39">
        <f t="shared" ca="1" si="113"/>
        <v>0.50995375576063429</v>
      </c>
      <c r="BR189" s="39">
        <f t="shared" ca="1" si="113"/>
        <v>0.84992292626772381</v>
      </c>
      <c r="BS189" s="39">
        <f t="shared" ca="1" si="113"/>
        <v>1.6998458525354476</v>
      </c>
      <c r="BT189" s="39">
        <f t="shared" ca="1" si="113"/>
        <v>3.3996917050708952</v>
      </c>
      <c r="BU189" s="39">
        <f t="shared" ca="1" si="113"/>
        <v>6.7993834101417905</v>
      </c>
      <c r="BV189" s="39">
        <f t="shared" ca="1" si="113"/>
        <v>13.598766820283581</v>
      </c>
      <c r="BW189" s="39">
        <f t="shared" ca="1" si="113"/>
        <v>0</v>
      </c>
      <c r="BX189" s="39">
        <f t="shared" ca="1" si="113"/>
        <v>0</v>
      </c>
      <c r="BY189" s="39">
        <f t="shared" ca="1" si="114"/>
        <v>9.217207999999999E-2</v>
      </c>
      <c r="BZ189" s="39">
        <f t="shared" ca="1" si="114"/>
        <v>0.18434415999999998</v>
      </c>
      <c r="CA189" s="39">
        <f t="shared" ca="1" si="114"/>
        <v>0.27651623999999991</v>
      </c>
      <c r="CB189" s="39">
        <f t="shared" ca="1" si="114"/>
        <v>0.46086039999999989</v>
      </c>
      <c r="CC189" s="39">
        <f t="shared" ca="1" si="114"/>
        <v>0.92172079999999978</v>
      </c>
      <c r="CD189" s="39">
        <f t="shared" ca="1" si="114"/>
        <v>1.8434415999999996</v>
      </c>
      <c r="CE189" s="39">
        <f t="shared" ca="1" si="114"/>
        <v>3.6868831999999991</v>
      </c>
      <c r="CF189" s="39">
        <f t="shared" ca="1" si="114"/>
        <v>7.3737663999999983</v>
      </c>
      <c r="CG189" s="39">
        <f t="shared" ca="1" si="114"/>
        <v>0</v>
      </c>
      <c r="CH189" s="39">
        <f t="shared" ca="1" si="114"/>
        <v>0</v>
      </c>
      <c r="CI189" s="39">
        <f t="shared" ca="1" si="115"/>
        <v>2.7988718377125004E-2</v>
      </c>
      <c r="CJ189" s="39">
        <f t="shared" ca="1" si="115"/>
        <v>2.7988718377125004E-2</v>
      </c>
      <c r="CK189" s="39">
        <f t="shared" ca="1" si="115"/>
        <v>5.5977436754250008E-2</v>
      </c>
      <c r="CL189" s="39">
        <f t="shared" ca="1" si="115"/>
        <v>8.3966155131375009E-2</v>
      </c>
      <c r="CM189" s="39">
        <f t="shared" ca="1" si="115"/>
        <v>0.13994359188562502</v>
      </c>
      <c r="CN189" s="39">
        <f t="shared" ca="1" si="115"/>
        <v>0.27988718377125005</v>
      </c>
      <c r="CO189" s="39">
        <f t="shared" ca="1" si="115"/>
        <v>0.5597743675425001</v>
      </c>
      <c r="CP189" s="39">
        <f t="shared" ca="1" si="115"/>
        <v>1.1195487350850002</v>
      </c>
      <c r="CQ189" s="39">
        <f t="shared" ca="1" si="115"/>
        <v>2.2390974701700004</v>
      </c>
      <c r="CR189" s="39">
        <f t="shared" ca="1" si="115"/>
        <v>0</v>
      </c>
      <c r="CS189" s="39">
        <f t="shared" ca="1" si="116"/>
        <v>8.0983554299999972E-3</v>
      </c>
      <c r="CT189" s="39">
        <f t="shared" ca="1" si="116"/>
        <v>8.0983554299999972E-3</v>
      </c>
      <c r="CU189" s="39">
        <f t="shared" ca="1" si="116"/>
        <v>1.6196710859999994E-2</v>
      </c>
      <c r="CV189" s="39">
        <f t="shared" ca="1" si="116"/>
        <v>2.429506628999999E-2</v>
      </c>
      <c r="CW189" s="39">
        <f t="shared" ca="1" si="116"/>
        <v>4.0491777149999991E-2</v>
      </c>
      <c r="CX189" s="39">
        <f t="shared" ca="1" si="116"/>
        <v>8.0983554299999982E-2</v>
      </c>
      <c r="CY189" s="39">
        <f t="shared" ca="1" si="116"/>
        <v>0.16196710859999996</v>
      </c>
      <c r="CZ189" s="39">
        <f t="shared" ca="1" si="116"/>
        <v>0.32393421719999993</v>
      </c>
      <c r="DA189" s="39">
        <f t="shared" ca="1" si="116"/>
        <v>0.64786843439999986</v>
      </c>
      <c r="DB189" s="39">
        <f t="shared" ca="1" si="116"/>
        <v>0</v>
      </c>
    </row>
    <row r="190" spans="19:106" x14ac:dyDescent="0.15">
      <c r="S190" s="39">
        <v>187</v>
      </c>
      <c r="T190" s="40">
        <f>引用信息!W209</f>
        <v>212.69038301996233</v>
      </c>
      <c r="U190" s="40">
        <f>引用信息!X209</f>
        <v>15.129921978037673</v>
      </c>
      <c r="V190" s="40">
        <f>引用信息!Y209</f>
        <v>6.0403200000000004</v>
      </c>
      <c r="W190" s="40">
        <f>引用信息!Z209</f>
        <v>1.6204951620000003</v>
      </c>
      <c r="X190" s="40">
        <f>引用信息!AA209</f>
        <v>0.46887983999999994</v>
      </c>
      <c r="Y190" s="37">
        <f>IF(INT(求节点($J$4:$J$12,$I$4:$I$12,节奏总纲!AD190))&gt;$I$12,$I$12,INT(求节点($J$4:$J$12,$I$4:$I$12,节奏总纲!AD190)))</f>
        <v>8</v>
      </c>
      <c r="Z190" s="37">
        <f>IF(INT(求节点($J$4:$J$12,$I$4:$I$12,节奏总纲!AE190))&gt;$I$12,$I$12,INT(求节点($J$4:$J$12,$I$4:$I$12,节奏总纲!AE190)))</f>
        <v>8</v>
      </c>
      <c r="AA190" s="37">
        <f>IF(INT(求节点($J$4:$J$12,$I$4:$I$12,节奏总纲!AF190))&gt;$I$12,$I$12,INT(求节点($J$4:$J$12,$I$4:$I$12,节奏总纲!AF190)))</f>
        <v>8</v>
      </c>
      <c r="AB190" s="37">
        <f>IF(INT(求节点($J$4:$J$12,$I$4:$I$12,节奏总纲!AG190))&gt;$I$12,$I$12,INT(求节点($J$4:$J$12,$I$4:$I$12,节奏总纲!AG190)))</f>
        <v>9</v>
      </c>
      <c r="AC190" s="37">
        <f>IF(INT(求节点($J$4:$J$12,$I$4:$I$12,节奏总纲!AH190))&gt;$I$12,$I$12,INT(求节点($J$4:$J$12,$I$4:$I$12,节奏总纲!AH190)))</f>
        <v>9</v>
      </c>
      <c r="AD190" s="57">
        <f>('[2]功能-行军令'!F$7+'[2]功能-行军令'!F$14+24*60/'[2]功能-行军令'!$F$18)*'[2]功能-行军令'!$AJ$8/$J$30</f>
        <v>9.2000000000000011</v>
      </c>
      <c r="AE190" s="57">
        <f>('[2]功能-行军令'!G$7+'[2]功能-行军令'!G$14+24*60/'[2]功能-行军令'!$F$18)*'[2]功能-行军令'!$AJ$8/$J$30</f>
        <v>13.4</v>
      </c>
      <c r="AF190" s="57">
        <f>('[2]功能-行军令'!H$7+'[2]功能-行军令'!H$14+24*60/'[2]功能-行军令'!$F$18)*'[2]功能-行军令'!$AJ$8/$J$30</f>
        <v>18.2</v>
      </c>
      <c r="AG190" s="57">
        <f>('[2]功能-行军令'!I$7+'[2]功能-行军令'!I$14+24*60/'[2]功能-行军令'!$F$18)*'[2]功能-行军令'!$AJ$8/$J$30</f>
        <v>20.6</v>
      </c>
      <c r="AH190" s="57">
        <f>('[2]功能-行军令'!J$7+'[2]功能-行军令'!J$14+24*60/'[2]功能-行军令'!$F$18)*'[2]功能-行军令'!$AJ$8/$J$30</f>
        <v>20.6</v>
      </c>
      <c r="AL190" s="39">
        <v>187</v>
      </c>
      <c r="AM190" s="28">
        <f t="shared" ca="1" si="111"/>
        <v>1.9270561894421319</v>
      </c>
      <c r="AN190" s="28">
        <f t="shared" ca="1" si="111"/>
        <v>3.8182447746832637</v>
      </c>
      <c r="AO190" s="28">
        <f t="shared" ca="1" si="111"/>
        <v>5.7453009641253958</v>
      </c>
      <c r="AP190" s="28">
        <f t="shared" ca="1" si="111"/>
        <v>9.56354573880866</v>
      </c>
      <c r="AQ190" s="28">
        <f t="shared" ca="1" si="111"/>
        <v>19.091223873416318</v>
      </c>
      <c r="AR190" s="28">
        <f t="shared" ca="1" si="111"/>
        <v>38.182447746832636</v>
      </c>
      <c r="AS190" s="28">
        <f t="shared" ca="1" si="111"/>
        <v>76.364895493665273</v>
      </c>
      <c r="AT190" s="28">
        <f t="shared" ca="1" si="111"/>
        <v>152.72979098733055</v>
      </c>
      <c r="AU190" s="28">
        <f t="shared" ca="1" si="111"/>
        <v>2.8694083360800007</v>
      </c>
      <c r="AV190" s="28">
        <f t="shared" ca="1" si="111"/>
        <v>0</v>
      </c>
      <c r="AW190" s="28"/>
      <c r="AX190" s="28">
        <f t="shared" ca="1" si="83"/>
        <v>310.29191410438426</v>
      </c>
      <c r="AY190" s="28"/>
      <c r="BA190" s="28"/>
      <c r="BB190" s="28"/>
      <c r="BC190" s="28"/>
      <c r="BD190" s="39">
        <v>187</v>
      </c>
      <c r="BE190" s="39">
        <f t="shared" ca="1" si="112"/>
        <v>1.6306262698197111</v>
      </c>
      <c r="BF190" s="39">
        <f t="shared" ca="1" si="112"/>
        <v>3.2612525396394223</v>
      </c>
      <c r="BG190" s="39">
        <f t="shared" ca="1" si="112"/>
        <v>4.8918788094591337</v>
      </c>
      <c r="BH190" s="39">
        <f t="shared" ca="1" si="112"/>
        <v>8.1531313490985564</v>
      </c>
      <c r="BI190" s="39">
        <f t="shared" ca="1" si="112"/>
        <v>16.306262698197113</v>
      </c>
      <c r="BJ190" s="39">
        <f t="shared" ca="1" si="112"/>
        <v>32.612525396394226</v>
      </c>
      <c r="BK190" s="39">
        <f t="shared" ca="1" si="112"/>
        <v>65.225050792788451</v>
      </c>
      <c r="BL190" s="39">
        <f t="shared" ca="1" si="112"/>
        <v>130.4501015855769</v>
      </c>
      <c r="BM190" s="39">
        <f t="shared" ca="1" si="112"/>
        <v>0</v>
      </c>
      <c r="BN190" s="39">
        <f t="shared" ca="1" si="112"/>
        <v>0</v>
      </c>
      <c r="BO190" s="39">
        <f t="shared" ca="1" si="113"/>
        <v>0.16895079542142069</v>
      </c>
      <c r="BP190" s="39">
        <f t="shared" ca="1" si="113"/>
        <v>0.33790159084284138</v>
      </c>
      <c r="BQ190" s="39">
        <f t="shared" ca="1" si="113"/>
        <v>0.5068523862642621</v>
      </c>
      <c r="BR190" s="39">
        <f t="shared" ca="1" si="113"/>
        <v>0.84475397710710354</v>
      </c>
      <c r="BS190" s="39">
        <f t="shared" ca="1" si="113"/>
        <v>1.6895079542142071</v>
      </c>
      <c r="BT190" s="39">
        <f t="shared" ca="1" si="113"/>
        <v>3.3790159084284141</v>
      </c>
      <c r="BU190" s="39">
        <f t="shared" ca="1" si="113"/>
        <v>6.7580318168568283</v>
      </c>
      <c r="BV190" s="39">
        <f t="shared" ca="1" si="113"/>
        <v>13.516063633713657</v>
      </c>
      <c r="BW190" s="39">
        <f t="shared" ca="1" si="113"/>
        <v>0</v>
      </c>
      <c r="BX190" s="39">
        <f t="shared" ca="1" si="113"/>
        <v>0</v>
      </c>
      <c r="BY190" s="39">
        <f t="shared" ca="1" si="114"/>
        <v>9.1611520000000002E-2</v>
      </c>
      <c r="BZ190" s="39">
        <f t="shared" ca="1" si="114"/>
        <v>0.18322304</v>
      </c>
      <c r="CA190" s="39">
        <f t="shared" ca="1" si="114"/>
        <v>0.27483456000000001</v>
      </c>
      <c r="CB190" s="39">
        <f t="shared" ca="1" si="114"/>
        <v>0.45805760000000006</v>
      </c>
      <c r="CC190" s="39">
        <f t="shared" ca="1" si="114"/>
        <v>0.91611520000000013</v>
      </c>
      <c r="CD190" s="39">
        <f t="shared" ca="1" si="114"/>
        <v>1.8322304000000003</v>
      </c>
      <c r="CE190" s="39">
        <f t="shared" ca="1" si="114"/>
        <v>3.6644608000000005</v>
      </c>
      <c r="CF190" s="39">
        <f t="shared" ca="1" si="114"/>
        <v>7.328921600000001</v>
      </c>
      <c r="CG190" s="39">
        <f t="shared" ca="1" si="114"/>
        <v>0</v>
      </c>
      <c r="CH190" s="39">
        <f t="shared" ca="1" si="114"/>
        <v>0</v>
      </c>
      <c r="CI190" s="39">
        <f t="shared" ca="1" si="115"/>
        <v>2.7818500281000011E-2</v>
      </c>
      <c r="CJ190" s="39">
        <f t="shared" ca="1" si="115"/>
        <v>2.7818500281000011E-2</v>
      </c>
      <c r="CK190" s="39">
        <f t="shared" ca="1" si="115"/>
        <v>5.5637000562000022E-2</v>
      </c>
      <c r="CL190" s="39">
        <f t="shared" ca="1" si="115"/>
        <v>8.3455500843000019E-2</v>
      </c>
      <c r="CM190" s="39">
        <f t="shared" ca="1" si="115"/>
        <v>0.13909250140500004</v>
      </c>
      <c r="CN190" s="39">
        <f t="shared" ca="1" si="115"/>
        <v>0.27818500281000008</v>
      </c>
      <c r="CO190" s="39">
        <f t="shared" ca="1" si="115"/>
        <v>0.55637000562000016</v>
      </c>
      <c r="CP190" s="39">
        <f t="shared" ca="1" si="115"/>
        <v>1.1127400112400003</v>
      </c>
      <c r="CQ190" s="39">
        <f t="shared" ca="1" si="115"/>
        <v>2.2254800224800007</v>
      </c>
      <c r="CR190" s="39">
        <f t="shared" ca="1" si="115"/>
        <v>0</v>
      </c>
      <c r="CS190" s="39">
        <f t="shared" ca="1" si="116"/>
        <v>8.04910392E-3</v>
      </c>
      <c r="CT190" s="39">
        <f t="shared" ca="1" si="116"/>
        <v>8.04910392E-3</v>
      </c>
      <c r="CU190" s="39">
        <f t="shared" ca="1" si="116"/>
        <v>1.609820784E-2</v>
      </c>
      <c r="CV190" s="39">
        <f t="shared" ca="1" si="116"/>
        <v>2.4147311759999998E-2</v>
      </c>
      <c r="CW190" s="39">
        <f t="shared" ca="1" si="116"/>
        <v>4.0245519599999995E-2</v>
      </c>
      <c r="CX190" s="39">
        <f t="shared" ca="1" si="116"/>
        <v>8.0491039199999989E-2</v>
      </c>
      <c r="CY190" s="39">
        <f t="shared" ca="1" si="116"/>
        <v>0.16098207839999998</v>
      </c>
      <c r="CZ190" s="39">
        <f t="shared" ca="1" si="116"/>
        <v>0.32196415679999996</v>
      </c>
      <c r="DA190" s="39">
        <f t="shared" ca="1" si="116"/>
        <v>0.64392831359999991</v>
      </c>
      <c r="DB190" s="39">
        <f t="shared" ca="1" si="116"/>
        <v>0</v>
      </c>
    </row>
    <row r="191" spans="19:106" x14ac:dyDescent="0.15">
      <c r="S191" s="39">
        <v>188</v>
      </c>
      <c r="T191" s="40">
        <f>引用信息!W210</f>
        <v>211.38895585113386</v>
      </c>
      <c r="U191" s="40">
        <f>引用信息!X210</f>
        <v>15.037343784116112</v>
      </c>
      <c r="V191" s="40">
        <f>引用信息!Y210</f>
        <v>6.0033599999999998</v>
      </c>
      <c r="W191" s="40">
        <f>引用信息!Z210</f>
        <v>1.6105795447500002</v>
      </c>
      <c r="X191" s="40">
        <f>引用信息!AA210</f>
        <v>0.46601081999999988</v>
      </c>
      <c r="Y191" s="37">
        <f>IF(INT(求节点($J$4:$J$12,$I$4:$I$12,节奏总纲!AD191))&gt;$I$12,$I$12,INT(求节点($J$4:$J$12,$I$4:$I$12,节奏总纲!AD191)))</f>
        <v>8</v>
      </c>
      <c r="Z191" s="37">
        <f>IF(INT(求节点($J$4:$J$12,$I$4:$I$12,节奏总纲!AE191))&gt;$I$12,$I$12,INT(求节点($J$4:$J$12,$I$4:$I$12,节奏总纲!AE191)))</f>
        <v>8</v>
      </c>
      <c r="AA191" s="37">
        <f>IF(INT(求节点($J$4:$J$12,$I$4:$I$12,节奏总纲!AF191))&gt;$I$12,$I$12,INT(求节点($J$4:$J$12,$I$4:$I$12,节奏总纲!AF191)))</f>
        <v>8</v>
      </c>
      <c r="AB191" s="37">
        <f>IF(INT(求节点($J$4:$J$12,$I$4:$I$12,节奏总纲!AG191))&gt;$I$12,$I$12,INT(求节点($J$4:$J$12,$I$4:$I$12,节奏总纲!AG191)))</f>
        <v>9</v>
      </c>
      <c r="AC191" s="37">
        <f>IF(INT(求节点($J$4:$J$12,$I$4:$I$12,节奏总纲!AH191))&gt;$I$12,$I$12,INT(求节点($J$4:$J$12,$I$4:$I$12,节奏总纲!AH191)))</f>
        <v>9</v>
      </c>
      <c r="AD191" s="57">
        <f>('[2]功能-行军令'!F$7+'[2]功能-行军令'!F$14+24*60/'[2]功能-行军令'!$F$18)*'[2]功能-行军令'!$AJ$8/$J$30</f>
        <v>9.2000000000000011</v>
      </c>
      <c r="AE191" s="57">
        <f>('[2]功能-行军令'!G$7+'[2]功能-行军令'!G$14+24*60/'[2]功能-行军令'!$F$18)*'[2]功能-行军令'!$AJ$8/$J$30</f>
        <v>13.4</v>
      </c>
      <c r="AF191" s="57">
        <f>('[2]功能-行军令'!H$7+'[2]功能-行军令'!H$14+24*60/'[2]功能-行军令'!$F$18)*'[2]功能-行军令'!$AJ$8/$J$30</f>
        <v>18.2</v>
      </c>
      <c r="AG191" s="57">
        <f>('[2]功能-行军令'!I$7+'[2]功能-行军令'!I$14+24*60/'[2]功能-行军令'!$F$18)*'[2]功能-行军令'!$AJ$8/$J$30</f>
        <v>20.6</v>
      </c>
      <c r="AH191" s="57">
        <f>('[2]功能-行军令'!J$7+'[2]功能-行军令'!J$14+24*60/'[2]功能-行军令'!$F$18)*'[2]功能-行军令'!$AJ$8/$J$30</f>
        <v>20.6</v>
      </c>
      <c r="AL191" s="39">
        <v>188</v>
      </c>
      <c r="AM191" s="28">
        <f t="shared" ca="1" si="111"/>
        <v>1.9152647617095313</v>
      </c>
      <c r="AN191" s="28">
        <f t="shared" ca="1" si="111"/>
        <v>3.7948813888241877</v>
      </c>
      <c r="AO191" s="28">
        <f t="shared" ca="1" si="111"/>
        <v>5.7101461505337179</v>
      </c>
      <c r="AP191" s="28">
        <f t="shared" ca="1" si="111"/>
        <v>9.5050275393579078</v>
      </c>
      <c r="AQ191" s="28">
        <f t="shared" ca="1" si="111"/>
        <v>18.97440694412094</v>
      </c>
      <c r="AR191" s="28">
        <f t="shared" ca="1" si="111"/>
        <v>37.94881388824188</v>
      </c>
      <c r="AS191" s="28">
        <f t="shared" ca="1" si="111"/>
        <v>75.897627776483759</v>
      </c>
      <c r="AT191" s="28">
        <f t="shared" ca="1" si="111"/>
        <v>151.79525555296752</v>
      </c>
      <c r="AU191" s="28">
        <f t="shared" ca="1" si="111"/>
        <v>2.8518507675900007</v>
      </c>
      <c r="AV191" s="28">
        <f t="shared" ca="1" si="111"/>
        <v>0</v>
      </c>
      <c r="AW191" s="28"/>
      <c r="AX191" s="28">
        <f t="shared" ca="1" si="83"/>
        <v>308.39327476982942</v>
      </c>
      <c r="AY191" s="28"/>
      <c r="BA191" s="28"/>
      <c r="BB191" s="28"/>
      <c r="BC191" s="28"/>
      <c r="BD191" s="39">
        <v>188</v>
      </c>
      <c r="BE191" s="39">
        <f t="shared" ca="1" si="112"/>
        <v>1.6206486615253597</v>
      </c>
      <c r="BF191" s="39">
        <f t="shared" ca="1" si="112"/>
        <v>3.2412973230507194</v>
      </c>
      <c r="BG191" s="39">
        <f t="shared" ca="1" si="112"/>
        <v>4.8619459845760788</v>
      </c>
      <c r="BH191" s="39">
        <f t="shared" ca="1" si="112"/>
        <v>8.1032433076267996</v>
      </c>
      <c r="BI191" s="39">
        <f t="shared" ca="1" si="112"/>
        <v>16.206486615253599</v>
      </c>
      <c r="BJ191" s="39">
        <f t="shared" ca="1" si="112"/>
        <v>32.412973230507198</v>
      </c>
      <c r="BK191" s="39">
        <f t="shared" ca="1" si="112"/>
        <v>64.825946461014397</v>
      </c>
      <c r="BL191" s="39">
        <f t="shared" ca="1" si="112"/>
        <v>129.65189292202879</v>
      </c>
      <c r="BM191" s="39">
        <f t="shared" ca="1" si="112"/>
        <v>0</v>
      </c>
      <c r="BN191" s="39">
        <f t="shared" ca="1" si="112"/>
        <v>0</v>
      </c>
      <c r="BO191" s="39">
        <f t="shared" ca="1" si="113"/>
        <v>0.16791700558929659</v>
      </c>
      <c r="BP191" s="39">
        <f t="shared" ca="1" si="113"/>
        <v>0.33583401117859318</v>
      </c>
      <c r="BQ191" s="39">
        <f t="shared" ca="1" si="113"/>
        <v>0.5037510167678898</v>
      </c>
      <c r="BR191" s="39">
        <f t="shared" ca="1" si="113"/>
        <v>0.83958502794648293</v>
      </c>
      <c r="BS191" s="39">
        <f t="shared" ca="1" si="113"/>
        <v>1.6791700558929659</v>
      </c>
      <c r="BT191" s="39">
        <f t="shared" ca="1" si="113"/>
        <v>3.3583401117859317</v>
      </c>
      <c r="BU191" s="39">
        <f t="shared" ca="1" si="113"/>
        <v>6.7166802235718635</v>
      </c>
      <c r="BV191" s="39">
        <f t="shared" ca="1" si="113"/>
        <v>13.433360447143727</v>
      </c>
      <c r="BW191" s="39">
        <f t="shared" ca="1" si="113"/>
        <v>0</v>
      </c>
      <c r="BX191" s="39">
        <f t="shared" ca="1" si="113"/>
        <v>0</v>
      </c>
      <c r="BY191" s="39">
        <f t="shared" ca="1" si="114"/>
        <v>9.105096E-2</v>
      </c>
      <c r="BZ191" s="39">
        <f t="shared" ca="1" si="114"/>
        <v>0.18210192</v>
      </c>
      <c r="CA191" s="39">
        <f t="shared" ca="1" si="114"/>
        <v>0.27315287999999999</v>
      </c>
      <c r="CB191" s="39">
        <f t="shared" ca="1" si="114"/>
        <v>0.45525480000000002</v>
      </c>
      <c r="CC191" s="39">
        <f t="shared" ca="1" si="114"/>
        <v>0.91050960000000003</v>
      </c>
      <c r="CD191" s="39">
        <f t="shared" ca="1" si="114"/>
        <v>1.8210192000000001</v>
      </c>
      <c r="CE191" s="39">
        <f t="shared" ca="1" si="114"/>
        <v>3.6420384000000001</v>
      </c>
      <c r="CF191" s="39">
        <f t="shared" ca="1" si="114"/>
        <v>7.2840768000000002</v>
      </c>
      <c r="CG191" s="39">
        <f t="shared" ca="1" si="114"/>
        <v>0</v>
      </c>
      <c r="CH191" s="39">
        <f t="shared" ca="1" si="114"/>
        <v>0</v>
      </c>
      <c r="CI191" s="39">
        <f t="shared" ca="1" si="115"/>
        <v>2.7648282184875004E-2</v>
      </c>
      <c r="CJ191" s="39">
        <f t="shared" ca="1" si="115"/>
        <v>2.7648282184875004E-2</v>
      </c>
      <c r="CK191" s="39">
        <f t="shared" ca="1" si="115"/>
        <v>5.5296564369750008E-2</v>
      </c>
      <c r="CL191" s="39">
        <f t="shared" ca="1" si="115"/>
        <v>8.2944846554625015E-2</v>
      </c>
      <c r="CM191" s="39">
        <f t="shared" ca="1" si="115"/>
        <v>0.13824141092437506</v>
      </c>
      <c r="CN191" s="39">
        <f t="shared" ca="1" si="115"/>
        <v>0.27648282184875012</v>
      </c>
      <c r="CO191" s="39">
        <f t="shared" ca="1" si="115"/>
        <v>0.55296564369750023</v>
      </c>
      <c r="CP191" s="39">
        <f t="shared" ca="1" si="115"/>
        <v>1.1059312873950005</v>
      </c>
      <c r="CQ191" s="39">
        <f t="shared" ca="1" si="115"/>
        <v>2.2118625747900009</v>
      </c>
      <c r="CR191" s="39">
        <f t="shared" ca="1" si="115"/>
        <v>0</v>
      </c>
      <c r="CS191" s="39">
        <f t="shared" ca="1" si="116"/>
        <v>7.9998524099999992E-3</v>
      </c>
      <c r="CT191" s="39">
        <f t="shared" ca="1" si="116"/>
        <v>7.9998524099999992E-3</v>
      </c>
      <c r="CU191" s="39">
        <f t="shared" ca="1" si="116"/>
        <v>1.5999704819999998E-2</v>
      </c>
      <c r="CV191" s="39">
        <f t="shared" ca="1" si="116"/>
        <v>2.3999557229999996E-2</v>
      </c>
      <c r="CW191" s="39">
        <f t="shared" ca="1" si="116"/>
        <v>3.9999262049999991E-2</v>
      </c>
      <c r="CX191" s="39">
        <f t="shared" ca="1" si="116"/>
        <v>7.9998524099999982E-2</v>
      </c>
      <c r="CY191" s="39">
        <f t="shared" ca="1" si="116"/>
        <v>0.15999704819999996</v>
      </c>
      <c r="CZ191" s="39">
        <f t="shared" ca="1" si="116"/>
        <v>0.31999409639999993</v>
      </c>
      <c r="DA191" s="39">
        <f t="shared" ca="1" si="116"/>
        <v>0.63998819279999986</v>
      </c>
      <c r="DB191" s="39">
        <f t="shared" ca="1" si="116"/>
        <v>0</v>
      </c>
    </row>
    <row r="192" spans="19:106" x14ac:dyDescent="0.15">
      <c r="S192" s="39">
        <v>189</v>
      </c>
      <c r="T192" s="40">
        <f>引用信息!W211</f>
        <v>210.08752868230542</v>
      </c>
      <c r="U192" s="40">
        <f>引用信息!X211</f>
        <v>14.944765590194555</v>
      </c>
      <c r="V192" s="40">
        <f>引用信息!Y211</f>
        <v>5.9663999999999993</v>
      </c>
      <c r="W192" s="40">
        <f>引用信息!Z211</f>
        <v>1.6006639275000003</v>
      </c>
      <c r="X192" s="40">
        <f>引用信息!AA211</f>
        <v>0.46314179999999988</v>
      </c>
      <c r="Y192" s="37">
        <f>IF(INT(求节点($J$4:$J$12,$I$4:$I$12,节奏总纲!AD192))&gt;$I$12,$I$12,INT(求节点($J$4:$J$12,$I$4:$I$12,节奏总纲!AD192)))</f>
        <v>8</v>
      </c>
      <c r="Z192" s="37">
        <f>IF(INT(求节点($J$4:$J$12,$I$4:$I$12,节奏总纲!AE192))&gt;$I$12,$I$12,INT(求节点($J$4:$J$12,$I$4:$I$12,节奏总纲!AE192)))</f>
        <v>8</v>
      </c>
      <c r="AA192" s="37">
        <f>IF(INT(求节点($J$4:$J$12,$I$4:$I$12,节奏总纲!AF192))&gt;$I$12,$I$12,INT(求节点($J$4:$J$12,$I$4:$I$12,节奏总纲!AF192)))</f>
        <v>8</v>
      </c>
      <c r="AB192" s="37">
        <f>IF(INT(求节点($J$4:$J$12,$I$4:$I$12,节奏总纲!AG192))&gt;$I$12,$I$12,INT(求节点($J$4:$J$12,$I$4:$I$12,节奏总纲!AG192)))</f>
        <v>9</v>
      </c>
      <c r="AC192" s="37">
        <f>IF(INT(求节点($J$4:$J$12,$I$4:$I$12,节奏总纲!AH192))&gt;$I$12,$I$12,INT(求节点($J$4:$J$12,$I$4:$I$12,节奏总纲!AH192)))</f>
        <v>9</v>
      </c>
      <c r="AD192" s="57">
        <f>('[2]功能-行军令'!F$7+'[2]功能-行军令'!F$14+24*60/'[2]功能-行军令'!$F$18)*'[2]功能-行军令'!$AJ$8/$J$30</f>
        <v>9.2000000000000011</v>
      </c>
      <c r="AE192" s="57">
        <f>('[2]功能-行军令'!G$7+'[2]功能-行军令'!G$14+24*60/'[2]功能-行军令'!$F$18)*'[2]功能-行军令'!$AJ$8/$J$30</f>
        <v>13.4</v>
      </c>
      <c r="AF192" s="57">
        <f>('[2]功能-行军令'!H$7+'[2]功能-行军令'!H$14+24*60/'[2]功能-行军令'!$F$18)*'[2]功能-行军令'!$AJ$8/$J$30</f>
        <v>18.2</v>
      </c>
      <c r="AG192" s="57">
        <f>('[2]功能-行军令'!I$7+'[2]功能-行军令'!I$14+24*60/'[2]功能-行军令'!$F$18)*'[2]功能-行军令'!$AJ$8/$J$30</f>
        <v>20.6</v>
      </c>
      <c r="AH192" s="57">
        <f>('[2]功能-行军令'!J$7+'[2]功能-行军令'!J$14+24*60/'[2]功能-行军令'!$F$18)*'[2]功能-行军令'!$AJ$8/$J$30</f>
        <v>20.6</v>
      </c>
      <c r="AL192" s="39">
        <v>189</v>
      </c>
      <c r="AM192" s="28">
        <f t="shared" ca="1" si="111"/>
        <v>1.9034733339769307</v>
      </c>
      <c r="AN192" s="28">
        <f t="shared" ca="1" si="111"/>
        <v>3.7715180029651116</v>
      </c>
      <c r="AO192" s="28">
        <f t="shared" ca="1" si="111"/>
        <v>5.6749913369420426</v>
      </c>
      <c r="AP192" s="28">
        <f t="shared" ca="1" si="111"/>
        <v>9.4465093399071538</v>
      </c>
      <c r="AQ192" s="28">
        <f t="shared" ca="1" si="111"/>
        <v>18.857590014825558</v>
      </c>
      <c r="AR192" s="28">
        <f t="shared" ca="1" si="111"/>
        <v>37.715180029651115</v>
      </c>
      <c r="AS192" s="28">
        <f t="shared" ca="1" si="111"/>
        <v>75.430360059302231</v>
      </c>
      <c r="AT192" s="28">
        <f t="shared" ca="1" si="111"/>
        <v>150.86072011860446</v>
      </c>
      <c r="AU192" s="28">
        <f t="shared" ca="1" si="111"/>
        <v>2.8342931991000007</v>
      </c>
      <c r="AV192" s="28">
        <f t="shared" ca="1" si="111"/>
        <v>0</v>
      </c>
      <c r="AW192" s="28"/>
      <c r="AX192" s="28">
        <f t="shared" ca="1" si="83"/>
        <v>306.49463543527463</v>
      </c>
      <c r="AY192" s="28"/>
      <c r="BA192" s="28"/>
      <c r="BB192" s="28"/>
      <c r="BC192" s="28"/>
      <c r="BD192" s="39">
        <v>189</v>
      </c>
      <c r="BE192" s="39">
        <f t="shared" ca="1" si="112"/>
        <v>1.6106710532310082</v>
      </c>
      <c r="BF192" s="39">
        <f t="shared" ca="1" si="112"/>
        <v>3.2213421064620165</v>
      </c>
      <c r="BG192" s="39">
        <f t="shared" ca="1" si="112"/>
        <v>4.8320131596930249</v>
      </c>
      <c r="BH192" s="39">
        <f t="shared" ca="1" si="112"/>
        <v>8.0533552661550427</v>
      </c>
      <c r="BI192" s="39">
        <f t="shared" ca="1" si="112"/>
        <v>16.106710532310085</v>
      </c>
      <c r="BJ192" s="39">
        <f t="shared" ca="1" si="112"/>
        <v>32.213421064620171</v>
      </c>
      <c r="BK192" s="39">
        <f t="shared" ca="1" si="112"/>
        <v>64.426842129240342</v>
      </c>
      <c r="BL192" s="39">
        <f t="shared" ca="1" si="112"/>
        <v>128.85368425848068</v>
      </c>
      <c r="BM192" s="39">
        <f t="shared" ca="1" si="112"/>
        <v>0</v>
      </c>
      <c r="BN192" s="39">
        <f t="shared" ca="1" si="112"/>
        <v>0</v>
      </c>
      <c r="BO192" s="39">
        <f t="shared" ca="1" si="113"/>
        <v>0.16688321575717255</v>
      </c>
      <c r="BP192" s="39">
        <f t="shared" ca="1" si="113"/>
        <v>0.3337664315143451</v>
      </c>
      <c r="BQ192" s="39">
        <f t="shared" ca="1" si="113"/>
        <v>0.50064964727151762</v>
      </c>
      <c r="BR192" s="39">
        <f t="shared" ca="1" si="113"/>
        <v>0.83441607878586266</v>
      </c>
      <c r="BS192" s="39">
        <f t="shared" ca="1" si="113"/>
        <v>1.6688321575717253</v>
      </c>
      <c r="BT192" s="39">
        <f t="shared" ca="1" si="113"/>
        <v>3.3376643151434506</v>
      </c>
      <c r="BU192" s="39">
        <f t="shared" ca="1" si="113"/>
        <v>6.6753286302869013</v>
      </c>
      <c r="BV192" s="39">
        <f t="shared" ca="1" si="113"/>
        <v>13.350657260573803</v>
      </c>
      <c r="BW192" s="39">
        <f t="shared" ca="1" si="113"/>
        <v>0</v>
      </c>
      <c r="BX192" s="39">
        <f t="shared" ca="1" si="113"/>
        <v>0</v>
      </c>
      <c r="BY192" s="39">
        <f t="shared" ca="1" si="114"/>
        <v>9.0490399999999985E-2</v>
      </c>
      <c r="BZ192" s="39">
        <f t="shared" ca="1" si="114"/>
        <v>0.18098079999999997</v>
      </c>
      <c r="CA192" s="39">
        <f t="shared" ca="1" si="114"/>
        <v>0.27147119999999997</v>
      </c>
      <c r="CB192" s="39">
        <f t="shared" ca="1" si="114"/>
        <v>0.45245199999999991</v>
      </c>
      <c r="CC192" s="39">
        <f t="shared" ca="1" si="114"/>
        <v>0.90490399999999982</v>
      </c>
      <c r="CD192" s="39">
        <f t="shared" ca="1" si="114"/>
        <v>1.8098079999999996</v>
      </c>
      <c r="CE192" s="39">
        <f t="shared" ca="1" si="114"/>
        <v>3.6196159999999993</v>
      </c>
      <c r="CF192" s="39">
        <f t="shared" ca="1" si="114"/>
        <v>7.2392319999999986</v>
      </c>
      <c r="CG192" s="39">
        <f t="shared" ca="1" si="114"/>
        <v>0</v>
      </c>
      <c r="CH192" s="39">
        <f t="shared" ca="1" si="114"/>
        <v>0</v>
      </c>
      <c r="CI192" s="39">
        <f t="shared" ca="1" si="115"/>
        <v>2.7478064088750007E-2</v>
      </c>
      <c r="CJ192" s="39">
        <f t="shared" ca="1" si="115"/>
        <v>2.7478064088750007E-2</v>
      </c>
      <c r="CK192" s="39">
        <f t="shared" ca="1" si="115"/>
        <v>5.4956128177500015E-2</v>
      </c>
      <c r="CL192" s="39">
        <f t="shared" ca="1" si="115"/>
        <v>8.2434192266250025E-2</v>
      </c>
      <c r="CM192" s="39">
        <f t="shared" ca="1" si="115"/>
        <v>0.13739032044375005</v>
      </c>
      <c r="CN192" s="39">
        <f t="shared" ca="1" si="115"/>
        <v>0.27478064088750009</v>
      </c>
      <c r="CO192" s="39">
        <f t="shared" ca="1" si="115"/>
        <v>0.54956128177500019</v>
      </c>
      <c r="CP192" s="39">
        <f t="shared" ca="1" si="115"/>
        <v>1.0991225635500004</v>
      </c>
      <c r="CQ192" s="39">
        <f t="shared" ca="1" si="115"/>
        <v>2.1982451271000008</v>
      </c>
      <c r="CR192" s="39">
        <f t="shared" ca="1" si="115"/>
        <v>0</v>
      </c>
      <c r="CS192" s="39">
        <f t="shared" ca="1" si="116"/>
        <v>7.9506008999999985E-3</v>
      </c>
      <c r="CT192" s="39">
        <f t="shared" ca="1" si="116"/>
        <v>7.9506008999999985E-3</v>
      </c>
      <c r="CU192" s="39">
        <f t="shared" ca="1" si="116"/>
        <v>1.5901201799999997E-2</v>
      </c>
      <c r="CV192" s="39">
        <f t="shared" ca="1" si="116"/>
        <v>2.3851802699999994E-2</v>
      </c>
      <c r="CW192" s="39">
        <f t="shared" ca="1" si="116"/>
        <v>3.9753004499999994E-2</v>
      </c>
      <c r="CX192" s="39">
        <f t="shared" ca="1" si="116"/>
        <v>7.9506008999999989E-2</v>
      </c>
      <c r="CY192" s="39">
        <f t="shared" ca="1" si="116"/>
        <v>0.15901201799999998</v>
      </c>
      <c r="CZ192" s="39">
        <f t="shared" ca="1" si="116"/>
        <v>0.31802403599999995</v>
      </c>
      <c r="DA192" s="39">
        <f t="shared" ca="1" si="116"/>
        <v>0.63604807199999991</v>
      </c>
      <c r="DB192" s="39">
        <f t="shared" ca="1" si="116"/>
        <v>0</v>
      </c>
    </row>
    <row r="193" spans="19:106" x14ac:dyDescent="0.15">
      <c r="S193" s="39">
        <v>190</v>
      </c>
      <c r="T193" s="40">
        <f>引用信息!W212</f>
        <v>208.78610151347698</v>
      </c>
      <c r="U193" s="40">
        <f>引用信息!X212</f>
        <v>14.852187396272996</v>
      </c>
      <c r="V193" s="40">
        <f>引用信息!Y212</f>
        <v>5.9294399999999996</v>
      </c>
      <c r="W193" s="40">
        <f>引用信息!Z212</f>
        <v>1.5907483102500002</v>
      </c>
      <c r="X193" s="40">
        <f>引用信息!AA212</f>
        <v>0.46027277999999988</v>
      </c>
      <c r="Y193" s="37">
        <f>IF(INT(求节点($J$4:$J$12,$I$4:$I$12,节奏总纲!AD193))&gt;$I$12,$I$12,INT(求节点($J$4:$J$12,$I$4:$I$12,节奏总纲!AD193)))</f>
        <v>8</v>
      </c>
      <c r="Z193" s="37">
        <f>IF(INT(求节点($J$4:$J$12,$I$4:$I$12,节奏总纲!AE193))&gt;$I$12,$I$12,INT(求节点($J$4:$J$12,$I$4:$I$12,节奏总纲!AE193)))</f>
        <v>8</v>
      </c>
      <c r="AA193" s="37">
        <f>IF(INT(求节点($J$4:$J$12,$I$4:$I$12,节奏总纲!AF193))&gt;$I$12,$I$12,INT(求节点($J$4:$J$12,$I$4:$I$12,节奏总纲!AF193)))</f>
        <v>8</v>
      </c>
      <c r="AB193" s="37">
        <f>IF(INT(求节点($J$4:$J$12,$I$4:$I$12,节奏总纲!AG193))&gt;$I$12,$I$12,INT(求节点($J$4:$J$12,$I$4:$I$12,节奏总纲!AG193)))</f>
        <v>9</v>
      </c>
      <c r="AC193" s="37">
        <f>IF(INT(求节点($J$4:$J$12,$I$4:$I$12,节奏总纲!AH193))&gt;$I$12,$I$12,INT(求节点($J$4:$J$12,$I$4:$I$12,节奏总纲!AH193)))</f>
        <v>9</v>
      </c>
      <c r="AD193" s="57">
        <f>('[2]功能-行军令'!F$7+'[2]功能-行军令'!F$14+24*60/'[2]功能-行军令'!$F$18)*'[2]功能-行军令'!$AJ$8/$J$30</f>
        <v>9.2000000000000011</v>
      </c>
      <c r="AE193" s="57">
        <f>('[2]功能-行军令'!G$7+'[2]功能-行军令'!G$14+24*60/'[2]功能-行军令'!$F$18)*'[2]功能-行军令'!$AJ$8/$J$30</f>
        <v>13.4</v>
      </c>
      <c r="AF193" s="57">
        <f>('[2]功能-行军令'!H$7+'[2]功能-行军令'!H$14+24*60/'[2]功能-行军令'!$F$18)*'[2]功能-行军令'!$AJ$8/$J$30</f>
        <v>18.2</v>
      </c>
      <c r="AG193" s="57">
        <f>('[2]功能-行军令'!I$7+'[2]功能-行军令'!I$14+24*60/'[2]功能-行军令'!$F$18)*'[2]功能-行军令'!$AJ$8/$J$30</f>
        <v>20.6</v>
      </c>
      <c r="AH193" s="57">
        <f>('[2]功能-行军令'!J$7+'[2]功能-行军令'!J$14+24*60/'[2]功能-行军令'!$F$18)*'[2]功能-行军令'!$AJ$8/$J$30</f>
        <v>20.6</v>
      </c>
      <c r="AL193" s="39">
        <v>190</v>
      </c>
      <c r="AM193" s="28">
        <f t="shared" ca="1" si="111"/>
        <v>1.8916819062443304</v>
      </c>
      <c r="AN193" s="28">
        <f t="shared" ca="1" si="111"/>
        <v>3.7481546171060356</v>
      </c>
      <c r="AO193" s="28">
        <f t="shared" ca="1" si="111"/>
        <v>5.6398365233503656</v>
      </c>
      <c r="AP193" s="28">
        <f t="shared" ca="1" si="111"/>
        <v>9.3879911404564034</v>
      </c>
      <c r="AQ193" s="28">
        <f t="shared" ca="1" si="111"/>
        <v>18.740773085530183</v>
      </c>
      <c r="AR193" s="28">
        <f t="shared" ca="1" si="111"/>
        <v>37.481546171060366</v>
      </c>
      <c r="AS193" s="28">
        <f t="shared" ca="1" si="111"/>
        <v>74.963092342120731</v>
      </c>
      <c r="AT193" s="28">
        <f t="shared" ca="1" si="111"/>
        <v>149.92618468424146</v>
      </c>
      <c r="AU193" s="28">
        <f t="shared" ca="1" si="111"/>
        <v>2.8167356306100007</v>
      </c>
      <c r="AV193" s="28">
        <f t="shared" ca="1" si="111"/>
        <v>0</v>
      </c>
      <c r="AW193" s="28"/>
      <c r="AX193" s="28">
        <f t="shared" ca="1" si="83"/>
        <v>304.5959961007199</v>
      </c>
      <c r="AY193" s="28"/>
      <c r="BA193" s="28"/>
      <c r="BB193" s="28"/>
      <c r="BC193" s="28"/>
      <c r="BD193" s="39">
        <v>190</v>
      </c>
      <c r="BE193" s="39">
        <f t="shared" ca="1" si="112"/>
        <v>1.600693444936657</v>
      </c>
      <c r="BF193" s="39">
        <f t="shared" ca="1" si="112"/>
        <v>3.201386889873314</v>
      </c>
      <c r="BG193" s="39">
        <f t="shared" ca="1" si="112"/>
        <v>4.802080334809971</v>
      </c>
      <c r="BH193" s="39">
        <f t="shared" ca="1" si="112"/>
        <v>8.0034672246832859</v>
      </c>
      <c r="BI193" s="39">
        <f t="shared" ca="1" si="112"/>
        <v>16.006934449366572</v>
      </c>
      <c r="BJ193" s="39">
        <f t="shared" ca="1" si="112"/>
        <v>32.013868898733143</v>
      </c>
      <c r="BK193" s="39">
        <f t="shared" ca="1" si="112"/>
        <v>64.027737797466287</v>
      </c>
      <c r="BL193" s="39">
        <f t="shared" ca="1" si="112"/>
        <v>128.05547559493257</v>
      </c>
      <c r="BM193" s="39">
        <f t="shared" ca="1" si="112"/>
        <v>0</v>
      </c>
      <c r="BN193" s="39">
        <f t="shared" ca="1" si="112"/>
        <v>0</v>
      </c>
      <c r="BO193" s="39">
        <f t="shared" ca="1" si="113"/>
        <v>0.16584942592504845</v>
      </c>
      <c r="BP193" s="39">
        <f t="shared" ca="1" si="113"/>
        <v>0.3316988518500969</v>
      </c>
      <c r="BQ193" s="39">
        <f t="shared" ca="1" si="113"/>
        <v>0.49754827777514538</v>
      </c>
      <c r="BR193" s="39">
        <f t="shared" ca="1" si="113"/>
        <v>0.82924712962524227</v>
      </c>
      <c r="BS193" s="39">
        <f t="shared" ca="1" si="113"/>
        <v>1.6584942592504845</v>
      </c>
      <c r="BT193" s="39">
        <f t="shared" ca="1" si="113"/>
        <v>3.3169885185009691</v>
      </c>
      <c r="BU193" s="39">
        <f t="shared" ca="1" si="113"/>
        <v>6.6339770370019382</v>
      </c>
      <c r="BV193" s="39">
        <f t="shared" ca="1" si="113"/>
        <v>13.267954074003876</v>
      </c>
      <c r="BW193" s="39">
        <f t="shared" ca="1" si="113"/>
        <v>0</v>
      </c>
      <c r="BX193" s="39">
        <f t="shared" ca="1" si="113"/>
        <v>0</v>
      </c>
      <c r="BY193" s="39">
        <f t="shared" ca="1" si="114"/>
        <v>8.9929839999999983E-2</v>
      </c>
      <c r="BZ193" s="39">
        <f t="shared" ca="1" si="114"/>
        <v>0.17985967999999997</v>
      </c>
      <c r="CA193" s="39">
        <f t="shared" ca="1" si="114"/>
        <v>0.26978951999999995</v>
      </c>
      <c r="CB193" s="39">
        <f t="shared" ca="1" si="114"/>
        <v>0.44964920000000003</v>
      </c>
      <c r="CC193" s="39">
        <f t="shared" ca="1" si="114"/>
        <v>0.89929840000000005</v>
      </c>
      <c r="CD193" s="39">
        <f t="shared" ca="1" si="114"/>
        <v>1.7985968000000001</v>
      </c>
      <c r="CE193" s="39">
        <f t="shared" ca="1" si="114"/>
        <v>3.5971936000000002</v>
      </c>
      <c r="CF193" s="39">
        <f t="shared" ca="1" si="114"/>
        <v>7.1943872000000004</v>
      </c>
      <c r="CG193" s="39">
        <f t="shared" ca="1" si="114"/>
        <v>0</v>
      </c>
      <c r="CH193" s="39">
        <f t="shared" ca="1" si="114"/>
        <v>0</v>
      </c>
      <c r="CI193" s="39">
        <f t="shared" ca="1" si="115"/>
        <v>2.7307845992625004E-2</v>
      </c>
      <c r="CJ193" s="39">
        <f t="shared" ca="1" si="115"/>
        <v>2.7307845992625004E-2</v>
      </c>
      <c r="CK193" s="39">
        <f t="shared" ca="1" si="115"/>
        <v>5.4615691985250008E-2</v>
      </c>
      <c r="CL193" s="39">
        <f t="shared" ca="1" si="115"/>
        <v>8.1923537977875008E-2</v>
      </c>
      <c r="CM193" s="39">
        <f t="shared" ca="1" si="115"/>
        <v>0.13653922996312504</v>
      </c>
      <c r="CN193" s="39">
        <f t="shared" ca="1" si="115"/>
        <v>0.27307845992625007</v>
      </c>
      <c r="CO193" s="39">
        <f t="shared" ca="1" si="115"/>
        <v>0.54615691985250014</v>
      </c>
      <c r="CP193" s="39">
        <f t="shared" ca="1" si="115"/>
        <v>1.0923138397050003</v>
      </c>
      <c r="CQ193" s="39">
        <f t="shared" ca="1" si="115"/>
        <v>2.1846276794100006</v>
      </c>
      <c r="CR193" s="39">
        <f t="shared" ca="1" si="115"/>
        <v>0</v>
      </c>
      <c r="CS193" s="39">
        <f t="shared" ca="1" si="116"/>
        <v>7.9013493899999978E-3</v>
      </c>
      <c r="CT193" s="39">
        <f t="shared" ca="1" si="116"/>
        <v>7.9013493899999978E-3</v>
      </c>
      <c r="CU193" s="39">
        <f t="shared" ca="1" si="116"/>
        <v>1.5802698779999996E-2</v>
      </c>
      <c r="CV193" s="39">
        <f t="shared" ca="1" si="116"/>
        <v>2.3704048169999995E-2</v>
      </c>
      <c r="CW193" s="39">
        <f t="shared" ca="1" si="116"/>
        <v>3.9506746949999998E-2</v>
      </c>
      <c r="CX193" s="39">
        <f t="shared" ca="1" si="116"/>
        <v>7.9013493899999995E-2</v>
      </c>
      <c r="CY193" s="39">
        <f t="shared" ca="1" si="116"/>
        <v>0.15802698779999999</v>
      </c>
      <c r="CZ193" s="39">
        <f t="shared" ca="1" si="116"/>
        <v>0.31605397559999998</v>
      </c>
      <c r="DA193" s="39">
        <f t="shared" ca="1" si="116"/>
        <v>0.63210795119999996</v>
      </c>
      <c r="DB193" s="39">
        <f t="shared" ca="1" si="116"/>
        <v>0</v>
      </c>
    </row>
    <row r="194" spans="19:106" x14ac:dyDescent="0.15">
      <c r="S194" s="39">
        <v>191</v>
      </c>
      <c r="T194" s="40">
        <f>引用信息!W213</f>
        <v>207.48467434464854</v>
      </c>
      <c r="U194" s="40">
        <f>引用信息!X213</f>
        <v>14.759609202351434</v>
      </c>
      <c r="V194" s="40">
        <f>引用信息!Y213</f>
        <v>5.8924799999999991</v>
      </c>
      <c r="W194" s="40">
        <f>引用信息!Z213</f>
        <v>1.5808326930000001</v>
      </c>
      <c r="X194" s="40">
        <f>引用信息!AA213</f>
        <v>0.45740375999999983</v>
      </c>
      <c r="Y194" s="37">
        <f>IF(INT(求节点($J$4:$J$12,$I$4:$I$12,节奏总纲!AD194))&gt;$I$12,$I$12,INT(求节点($J$4:$J$12,$I$4:$I$12,节奏总纲!AD194)))</f>
        <v>8</v>
      </c>
      <c r="Z194" s="37">
        <f>IF(INT(求节点($J$4:$J$12,$I$4:$I$12,节奏总纲!AE194))&gt;$I$12,$I$12,INT(求节点($J$4:$J$12,$I$4:$I$12,节奏总纲!AE194)))</f>
        <v>8</v>
      </c>
      <c r="AA194" s="37">
        <f>IF(INT(求节点($J$4:$J$12,$I$4:$I$12,节奏总纲!AF194))&gt;$I$12,$I$12,INT(求节点($J$4:$J$12,$I$4:$I$12,节奏总纲!AF194)))</f>
        <v>8</v>
      </c>
      <c r="AB194" s="37">
        <f>IF(INT(求节点($J$4:$J$12,$I$4:$I$12,节奏总纲!AG194))&gt;$I$12,$I$12,INT(求节点($J$4:$J$12,$I$4:$I$12,节奏总纲!AG194)))</f>
        <v>9</v>
      </c>
      <c r="AC194" s="37">
        <f>IF(INT(求节点($J$4:$J$12,$I$4:$I$12,节奏总纲!AH194))&gt;$I$12,$I$12,INT(求节点($J$4:$J$12,$I$4:$I$12,节奏总纲!AH194)))</f>
        <v>9</v>
      </c>
      <c r="AD194" s="57">
        <f>('[2]功能-行军令'!F$7+'[2]功能-行军令'!F$14+24*60/'[2]功能-行军令'!$F$18)*'[2]功能-行军令'!$AJ$8/$J$30</f>
        <v>9.2000000000000011</v>
      </c>
      <c r="AE194" s="57">
        <f>('[2]功能-行军令'!G$7+'[2]功能-行军令'!G$14+24*60/'[2]功能-行军令'!$F$18)*'[2]功能-行军令'!$AJ$8/$J$30</f>
        <v>13.4</v>
      </c>
      <c r="AF194" s="57">
        <f>('[2]功能-行军令'!H$7+'[2]功能-行军令'!H$14+24*60/'[2]功能-行军令'!$F$18)*'[2]功能-行军令'!$AJ$8/$J$30</f>
        <v>18.2</v>
      </c>
      <c r="AG194" s="57">
        <f>('[2]功能-行军令'!I$7+'[2]功能-行军令'!I$14+24*60/'[2]功能-行军令'!$F$18)*'[2]功能-行军令'!$AJ$8/$J$30</f>
        <v>20.6</v>
      </c>
      <c r="AH194" s="57">
        <f>('[2]功能-行军令'!J$7+'[2]功能-行军令'!J$14+24*60/'[2]功能-行军令'!$F$18)*'[2]功能-行军令'!$AJ$8/$J$30</f>
        <v>20.6</v>
      </c>
      <c r="AL194" s="39">
        <v>191</v>
      </c>
      <c r="AM194" s="28">
        <f t="shared" ca="1" si="111"/>
        <v>1.8798904785117296</v>
      </c>
      <c r="AN194" s="28">
        <f t="shared" ca="1" si="111"/>
        <v>3.7247912312469587</v>
      </c>
      <c r="AO194" s="28">
        <f t="shared" ca="1" si="111"/>
        <v>5.6046817097586894</v>
      </c>
      <c r="AP194" s="28">
        <f t="shared" ca="1" si="111"/>
        <v>9.3294729410056529</v>
      </c>
      <c r="AQ194" s="28">
        <f t="shared" ca="1" si="111"/>
        <v>18.623956156234804</v>
      </c>
      <c r="AR194" s="28">
        <f t="shared" ca="1" si="111"/>
        <v>37.247912312469609</v>
      </c>
      <c r="AS194" s="28">
        <f t="shared" ca="1" si="111"/>
        <v>74.495824624939218</v>
      </c>
      <c r="AT194" s="28">
        <f t="shared" ca="1" si="111"/>
        <v>148.99164924987844</v>
      </c>
      <c r="AU194" s="28">
        <f t="shared" ca="1" si="111"/>
        <v>2.7991780621200002</v>
      </c>
      <c r="AV194" s="28">
        <f t="shared" ca="1" si="111"/>
        <v>0</v>
      </c>
      <c r="AW194" s="28"/>
      <c r="AX194" s="28">
        <f t="shared" ca="1" si="83"/>
        <v>302.69735676616511</v>
      </c>
      <c r="AY194" s="28"/>
      <c r="BA194" s="28"/>
      <c r="BB194" s="28"/>
      <c r="BC194" s="28"/>
      <c r="BD194" s="39">
        <v>191</v>
      </c>
      <c r="BE194" s="39">
        <f t="shared" ref="BE194:BN203" ca="1" si="117">IF(OFFSET($X$3,$S194,BE$1)&lt;BE$3,0,
OFFSET($S$3,$S194,BE$1)
*IFERROR(INDEX($K$33:$K$42,OFFSET($X$3,$S194,BE$1)-BE$3+1),0)
*OFFSET($AC$3,$S194,BE$1)
/(INDEX($D$4:$D$13,BE$3)
*INDEX($E$4:$E$13,BE$3)))</f>
        <v>1.5907158366423053</v>
      </c>
      <c r="BF194" s="39">
        <f t="shared" ca="1" si="117"/>
        <v>3.1814316732846106</v>
      </c>
      <c r="BG194" s="39">
        <f t="shared" ca="1" si="117"/>
        <v>4.7721475099269171</v>
      </c>
      <c r="BH194" s="39">
        <f t="shared" ca="1" si="117"/>
        <v>7.9535791832115299</v>
      </c>
      <c r="BI194" s="39">
        <f t="shared" ca="1" si="117"/>
        <v>15.90715836642306</v>
      </c>
      <c r="BJ194" s="39">
        <f t="shared" ca="1" si="117"/>
        <v>31.81431673284612</v>
      </c>
      <c r="BK194" s="39">
        <f t="shared" ca="1" si="117"/>
        <v>63.628633465692239</v>
      </c>
      <c r="BL194" s="39">
        <f t="shared" ca="1" si="117"/>
        <v>127.25726693138448</v>
      </c>
      <c r="BM194" s="39">
        <f t="shared" ca="1" si="117"/>
        <v>0</v>
      </c>
      <c r="BN194" s="39">
        <f t="shared" ca="1" si="117"/>
        <v>0</v>
      </c>
      <c r="BO194" s="39">
        <f t="shared" ref="BO194:BX203" ca="1" si="118">IF(OFFSET($X$3,$S194,BO$1)&lt;BO$3,0,
OFFSET($S$3,$S194,BO$1)
*IFERROR(INDEX($K$33:$K$42,OFFSET($X$3,$S194,BO$1)-BO$3+1),0)
*OFFSET($AC$3,$S194,BO$1)
/(INDEX($D$4:$D$13,BO$3)
*INDEX($E$4:$E$13,BO$3)))</f>
        <v>0.16481563609292435</v>
      </c>
      <c r="BP194" s="39">
        <f t="shared" ca="1" si="118"/>
        <v>0.3296312721858487</v>
      </c>
      <c r="BQ194" s="39">
        <f t="shared" ca="1" si="118"/>
        <v>0.49444690827877302</v>
      </c>
      <c r="BR194" s="39">
        <f t="shared" ca="1" si="118"/>
        <v>0.82407818046462189</v>
      </c>
      <c r="BS194" s="39">
        <f t="shared" ca="1" si="118"/>
        <v>1.6481563609292438</v>
      </c>
      <c r="BT194" s="39">
        <f t="shared" ca="1" si="118"/>
        <v>3.2963127218584876</v>
      </c>
      <c r="BU194" s="39">
        <f t="shared" ca="1" si="118"/>
        <v>6.5926254437169751</v>
      </c>
      <c r="BV194" s="39">
        <f t="shared" ca="1" si="118"/>
        <v>13.18525088743395</v>
      </c>
      <c r="BW194" s="39">
        <f t="shared" ca="1" si="118"/>
        <v>0</v>
      </c>
      <c r="BX194" s="39">
        <f t="shared" ca="1" si="118"/>
        <v>0</v>
      </c>
      <c r="BY194" s="39">
        <f t="shared" ref="BY194:CH203" ca="1" si="119">IF(OFFSET($X$3,$S194,BY$1)&lt;BY$3,0,
OFFSET($S$3,$S194,BY$1)
*IFERROR(INDEX($K$33:$K$42,OFFSET($X$3,$S194,BY$1)-BY$3+1),0)
*OFFSET($AC$3,$S194,BY$1)
/(INDEX($D$4:$D$13,BY$3)
*INDEX($E$4:$E$13,BY$3)))</f>
        <v>8.9369279999999982E-2</v>
      </c>
      <c r="BZ194" s="39">
        <f t="shared" ca="1" si="119"/>
        <v>0.17873855999999996</v>
      </c>
      <c r="CA194" s="39">
        <f t="shared" ca="1" si="119"/>
        <v>0.26810783999999993</v>
      </c>
      <c r="CB194" s="39">
        <f t="shared" ca="1" si="119"/>
        <v>0.44684639999999987</v>
      </c>
      <c r="CC194" s="39">
        <f t="shared" ca="1" si="119"/>
        <v>0.89369279999999973</v>
      </c>
      <c r="CD194" s="39">
        <f t="shared" ca="1" si="119"/>
        <v>1.7873855999999995</v>
      </c>
      <c r="CE194" s="39">
        <f t="shared" ca="1" si="119"/>
        <v>3.5747711999999989</v>
      </c>
      <c r="CF194" s="39">
        <f t="shared" ca="1" si="119"/>
        <v>7.1495423999999979</v>
      </c>
      <c r="CG194" s="39">
        <f t="shared" ca="1" si="119"/>
        <v>0</v>
      </c>
      <c r="CH194" s="39">
        <f t="shared" ca="1" si="119"/>
        <v>0</v>
      </c>
      <c r="CI194" s="39">
        <f t="shared" ref="CI194:CR203" ca="1" si="120">IF(OFFSET($X$3,$S194,CI$1)&lt;CI$3,0,
OFFSET($S$3,$S194,CI$1)
*IFERROR(INDEX($K$33:$K$42,OFFSET($X$3,$S194,CI$1)-CI$3+1),0)
*OFFSET($AC$3,$S194,CI$1)
/(INDEX($D$4:$D$13,CI$3)
*INDEX($E$4:$E$13,CI$3)))</f>
        <v>2.7137627896500007E-2</v>
      </c>
      <c r="CJ194" s="39">
        <f t="shared" ca="1" si="120"/>
        <v>2.7137627896500007E-2</v>
      </c>
      <c r="CK194" s="39">
        <f t="shared" ca="1" si="120"/>
        <v>5.4275255793000014E-2</v>
      </c>
      <c r="CL194" s="39">
        <f t="shared" ca="1" si="120"/>
        <v>8.1412883689500004E-2</v>
      </c>
      <c r="CM194" s="39">
        <f t="shared" ca="1" si="120"/>
        <v>0.13568813948250003</v>
      </c>
      <c r="CN194" s="39">
        <f t="shared" ca="1" si="120"/>
        <v>0.27137627896500005</v>
      </c>
      <c r="CO194" s="39">
        <f t="shared" ca="1" si="120"/>
        <v>0.5427525579300001</v>
      </c>
      <c r="CP194" s="39">
        <f t="shared" ca="1" si="120"/>
        <v>1.0855051158600002</v>
      </c>
      <c r="CQ194" s="39">
        <f t="shared" ca="1" si="120"/>
        <v>2.1710102317200004</v>
      </c>
      <c r="CR194" s="39">
        <f t="shared" ca="1" si="120"/>
        <v>0</v>
      </c>
      <c r="CS194" s="39">
        <f t="shared" ref="CS194:DB203" ca="1" si="121">IF(OFFSET($X$3,$S194,CS$1)&lt;CS$3,0,
OFFSET($S$3,$S194,CS$1)
*IFERROR(INDEX($K$33:$K$42,OFFSET($X$3,$S194,CS$1)-CS$3+1),0)
*OFFSET($AC$3,$S194,CS$1)
/(INDEX($D$4:$D$13,CS$3)
*INDEX($E$4:$E$13,CS$3)))</f>
        <v>7.8520978799999971E-3</v>
      </c>
      <c r="CT194" s="39">
        <f t="shared" ca="1" si="121"/>
        <v>7.8520978799999971E-3</v>
      </c>
      <c r="CU194" s="39">
        <f t="shared" ca="1" si="121"/>
        <v>1.5704195759999994E-2</v>
      </c>
      <c r="CV194" s="39">
        <f t="shared" ca="1" si="121"/>
        <v>2.3556293639999993E-2</v>
      </c>
      <c r="CW194" s="39">
        <f t="shared" ca="1" si="121"/>
        <v>3.9260489399999994E-2</v>
      </c>
      <c r="CX194" s="39">
        <f t="shared" ca="1" si="121"/>
        <v>7.8520978799999988E-2</v>
      </c>
      <c r="CY194" s="39">
        <f t="shared" ca="1" si="121"/>
        <v>0.15704195759999998</v>
      </c>
      <c r="CZ194" s="39">
        <f t="shared" ca="1" si="121"/>
        <v>0.31408391519999995</v>
      </c>
      <c r="DA194" s="39">
        <f t="shared" ca="1" si="121"/>
        <v>0.6281678303999999</v>
      </c>
      <c r="DB194" s="39">
        <f t="shared" ca="1" si="121"/>
        <v>0</v>
      </c>
    </row>
    <row r="195" spans="19:106" x14ac:dyDescent="0.15">
      <c r="S195" s="39">
        <v>192</v>
      </c>
      <c r="T195" s="40">
        <f>引用信息!W214</f>
        <v>206.18324717582013</v>
      </c>
      <c r="U195" s="40">
        <f>引用信息!X214</f>
        <v>14.667031008429877</v>
      </c>
      <c r="V195" s="40">
        <f>引用信息!Y214</f>
        <v>5.8555200000000003</v>
      </c>
      <c r="W195" s="40">
        <f>引用信息!Z214</f>
        <v>1.5709170757500004</v>
      </c>
      <c r="X195" s="40">
        <f>引用信息!AA214</f>
        <v>0.45453473999999994</v>
      </c>
      <c r="Y195" s="37">
        <f>IF(INT(求节点($J$4:$J$12,$I$4:$I$12,节奏总纲!AD195))&gt;$I$12,$I$12,INT(求节点($J$4:$J$12,$I$4:$I$12,节奏总纲!AD195)))</f>
        <v>8</v>
      </c>
      <c r="Z195" s="37">
        <f>IF(INT(求节点($J$4:$J$12,$I$4:$I$12,节奏总纲!AE195))&gt;$I$12,$I$12,INT(求节点($J$4:$J$12,$I$4:$I$12,节奏总纲!AE195)))</f>
        <v>8</v>
      </c>
      <c r="AA195" s="37">
        <f>IF(INT(求节点($J$4:$J$12,$I$4:$I$12,节奏总纲!AF195))&gt;$I$12,$I$12,INT(求节点($J$4:$J$12,$I$4:$I$12,节奏总纲!AF195)))</f>
        <v>8</v>
      </c>
      <c r="AB195" s="37">
        <f>IF(INT(求节点($J$4:$J$12,$I$4:$I$12,节奏总纲!AG195))&gt;$I$12,$I$12,INT(求节点($J$4:$J$12,$I$4:$I$12,节奏总纲!AG195)))</f>
        <v>9</v>
      </c>
      <c r="AC195" s="37">
        <f>IF(INT(求节点($J$4:$J$12,$I$4:$I$12,节奏总纲!AH195))&gt;$I$12,$I$12,INT(求节点($J$4:$J$12,$I$4:$I$12,节奏总纲!AH195)))</f>
        <v>9</v>
      </c>
      <c r="AD195" s="57">
        <f>('[2]功能-行军令'!F$7+'[2]功能-行军令'!F$14+24*60/'[2]功能-行军令'!$F$18)*'[2]功能-行军令'!$AJ$8/$J$30</f>
        <v>9.2000000000000011</v>
      </c>
      <c r="AE195" s="57">
        <f>('[2]功能-行军令'!G$7+'[2]功能-行军令'!G$14+24*60/'[2]功能-行军令'!$F$18)*'[2]功能-行军令'!$AJ$8/$J$30</f>
        <v>13.4</v>
      </c>
      <c r="AF195" s="57">
        <f>('[2]功能-行军令'!H$7+'[2]功能-行军令'!H$14+24*60/'[2]功能-行军令'!$F$18)*'[2]功能-行军令'!$AJ$8/$J$30</f>
        <v>18.2</v>
      </c>
      <c r="AG195" s="57">
        <f>('[2]功能-行军令'!I$7+'[2]功能-行军令'!I$14+24*60/'[2]功能-行军令'!$F$18)*'[2]功能-行军令'!$AJ$8/$J$30</f>
        <v>20.6</v>
      </c>
      <c r="AH195" s="57">
        <f>('[2]功能-行军令'!J$7+'[2]功能-行军令'!J$14+24*60/'[2]功能-行军令'!$F$18)*'[2]功能-行军令'!$AJ$8/$J$30</f>
        <v>20.6</v>
      </c>
      <c r="AL195" s="39">
        <v>192</v>
      </c>
      <c r="AM195" s="28">
        <f t="shared" ca="1" si="111"/>
        <v>1.8680990507791295</v>
      </c>
      <c r="AN195" s="28">
        <f t="shared" ca="1" si="111"/>
        <v>3.7014278453878844</v>
      </c>
      <c r="AO195" s="28">
        <f t="shared" ca="1" si="111"/>
        <v>5.5695268961670141</v>
      </c>
      <c r="AP195" s="28">
        <f t="shared" ca="1" si="111"/>
        <v>9.2709547415549007</v>
      </c>
      <c r="AQ195" s="28">
        <f t="shared" ca="1" si="111"/>
        <v>18.507139226939426</v>
      </c>
      <c r="AR195" s="28">
        <f t="shared" ca="1" si="111"/>
        <v>37.014278453878852</v>
      </c>
      <c r="AS195" s="28">
        <f t="shared" ca="1" si="111"/>
        <v>74.028556907757704</v>
      </c>
      <c r="AT195" s="28">
        <f t="shared" ca="1" si="111"/>
        <v>148.05711381551541</v>
      </c>
      <c r="AU195" s="28">
        <f t="shared" ca="1" si="111"/>
        <v>2.7816204936300006</v>
      </c>
      <c r="AV195" s="28">
        <f t="shared" ca="1" si="111"/>
        <v>0</v>
      </c>
      <c r="AW195" s="28"/>
      <c r="AX195" s="28">
        <f t="shared" ca="1" si="83"/>
        <v>300.79871743161033</v>
      </c>
      <c r="AY195" s="28"/>
      <c r="BA195" s="28"/>
      <c r="BB195" s="28"/>
      <c r="BC195" s="28"/>
      <c r="BD195" s="39">
        <v>192</v>
      </c>
      <c r="BE195" s="39">
        <f t="shared" ca="1" si="117"/>
        <v>1.5807382283479543</v>
      </c>
      <c r="BF195" s="39">
        <f t="shared" ca="1" si="117"/>
        <v>3.1614764566959086</v>
      </c>
      <c r="BG195" s="39">
        <f t="shared" ca="1" si="117"/>
        <v>4.7422146850438631</v>
      </c>
      <c r="BH195" s="39">
        <f t="shared" ca="1" si="117"/>
        <v>7.9036911417397731</v>
      </c>
      <c r="BI195" s="39">
        <f t="shared" ca="1" si="117"/>
        <v>15.807382283479546</v>
      </c>
      <c r="BJ195" s="39">
        <f t="shared" ca="1" si="117"/>
        <v>31.614764566959092</v>
      </c>
      <c r="BK195" s="39">
        <f t="shared" ca="1" si="117"/>
        <v>63.229529133918184</v>
      </c>
      <c r="BL195" s="39">
        <f t="shared" ca="1" si="117"/>
        <v>126.45905826783637</v>
      </c>
      <c r="BM195" s="39">
        <f t="shared" ca="1" si="117"/>
        <v>0</v>
      </c>
      <c r="BN195" s="39">
        <f t="shared" ca="1" si="117"/>
        <v>0</v>
      </c>
      <c r="BO195" s="39">
        <f t="shared" ca="1" si="118"/>
        <v>0.16378184626080028</v>
      </c>
      <c r="BP195" s="39">
        <f t="shared" ca="1" si="118"/>
        <v>0.32756369252160056</v>
      </c>
      <c r="BQ195" s="39">
        <f t="shared" ca="1" si="118"/>
        <v>0.49134553878240084</v>
      </c>
      <c r="BR195" s="39">
        <f t="shared" ca="1" si="118"/>
        <v>0.81890923130400151</v>
      </c>
      <c r="BS195" s="39">
        <f t="shared" ca="1" si="118"/>
        <v>1.637818462608003</v>
      </c>
      <c r="BT195" s="39">
        <f t="shared" ca="1" si="118"/>
        <v>3.275636925216006</v>
      </c>
      <c r="BU195" s="39">
        <f t="shared" ca="1" si="118"/>
        <v>6.551273850432012</v>
      </c>
      <c r="BV195" s="39">
        <f t="shared" ca="1" si="118"/>
        <v>13.102547700864024</v>
      </c>
      <c r="BW195" s="39">
        <f t="shared" ca="1" si="118"/>
        <v>0</v>
      </c>
      <c r="BX195" s="39">
        <f t="shared" ca="1" si="118"/>
        <v>0</v>
      </c>
      <c r="BY195" s="39">
        <f t="shared" ca="1" si="119"/>
        <v>8.8808720000000008E-2</v>
      </c>
      <c r="BZ195" s="39">
        <f t="shared" ca="1" si="119"/>
        <v>0.17761744000000002</v>
      </c>
      <c r="CA195" s="39">
        <f t="shared" ca="1" si="119"/>
        <v>0.26642616000000002</v>
      </c>
      <c r="CB195" s="39">
        <f t="shared" ca="1" si="119"/>
        <v>0.44404360000000004</v>
      </c>
      <c r="CC195" s="39">
        <f t="shared" ca="1" si="119"/>
        <v>0.88808720000000008</v>
      </c>
      <c r="CD195" s="39">
        <f t="shared" ca="1" si="119"/>
        <v>1.7761744000000002</v>
      </c>
      <c r="CE195" s="39">
        <f t="shared" ca="1" si="119"/>
        <v>3.5523488000000003</v>
      </c>
      <c r="CF195" s="39">
        <f t="shared" ca="1" si="119"/>
        <v>7.1046976000000006</v>
      </c>
      <c r="CG195" s="39">
        <f t="shared" ca="1" si="119"/>
        <v>0</v>
      </c>
      <c r="CH195" s="39">
        <f t="shared" ca="1" si="119"/>
        <v>0</v>
      </c>
      <c r="CI195" s="39">
        <f t="shared" ca="1" si="120"/>
        <v>2.6967409800375011E-2</v>
      </c>
      <c r="CJ195" s="39">
        <f t="shared" ca="1" si="120"/>
        <v>2.6967409800375011E-2</v>
      </c>
      <c r="CK195" s="39">
        <f t="shared" ca="1" si="120"/>
        <v>5.3934819600750021E-2</v>
      </c>
      <c r="CL195" s="39">
        <f t="shared" ca="1" si="120"/>
        <v>8.0902229401125028E-2</v>
      </c>
      <c r="CM195" s="39">
        <f t="shared" ca="1" si="120"/>
        <v>0.13483704900187504</v>
      </c>
      <c r="CN195" s="39">
        <f t="shared" ca="1" si="120"/>
        <v>0.26967409800375008</v>
      </c>
      <c r="CO195" s="39">
        <f t="shared" ca="1" si="120"/>
        <v>0.53934819600750017</v>
      </c>
      <c r="CP195" s="39">
        <f t="shared" ca="1" si="120"/>
        <v>1.0786963920150003</v>
      </c>
      <c r="CQ195" s="39">
        <f t="shared" ca="1" si="120"/>
        <v>2.1573927840300007</v>
      </c>
      <c r="CR195" s="39">
        <f t="shared" ca="1" si="120"/>
        <v>0</v>
      </c>
      <c r="CS195" s="39">
        <f t="shared" ca="1" si="121"/>
        <v>7.802846369999999E-3</v>
      </c>
      <c r="CT195" s="39">
        <f t="shared" ca="1" si="121"/>
        <v>7.802846369999999E-3</v>
      </c>
      <c r="CU195" s="39">
        <f t="shared" ca="1" si="121"/>
        <v>1.5605692739999998E-2</v>
      </c>
      <c r="CV195" s="39">
        <f t="shared" ca="1" si="121"/>
        <v>2.3408539110000001E-2</v>
      </c>
      <c r="CW195" s="39">
        <f t="shared" ca="1" si="121"/>
        <v>3.9014231849999997E-2</v>
      </c>
      <c r="CX195" s="39">
        <f t="shared" ca="1" si="121"/>
        <v>7.8028463699999995E-2</v>
      </c>
      <c r="CY195" s="39">
        <f t="shared" ca="1" si="121"/>
        <v>0.15605692739999999</v>
      </c>
      <c r="CZ195" s="39">
        <f t="shared" ca="1" si="121"/>
        <v>0.31211385479999998</v>
      </c>
      <c r="DA195" s="39">
        <f t="shared" ca="1" si="121"/>
        <v>0.62422770959999996</v>
      </c>
      <c r="DB195" s="39">
        <f t="shared" ca="1" si="121"/>
        <v>0</v>
      </c>
    </row>
    <row r="196" spans="19:106" x14ac:dyDescent="0.15">
      <c r="S196" s="39">
        <v>193</v>
      </c>
      <c r="T196" s="40">
        <f>引用信息!W215</f>
        <v>204.88182000699166</v>
      </c>
      <c r="U196" s="40">
        <f>引用信息!X215</f>
        <v>14.574452814508318</v>
      </c>
      <c r="V196" s="40">
        <f>引用信息!Y215</f>
        <v>5.8185599999999997</v>
      </c>
      <c r="W196" s="40">
        <f>引用信息!Z215</f>
        <v>1.5610014585000003</v>
      </c>
      <c r="X196" s="40">
        <f>引用信息!AA215</f>
        <v>0.45166571999999988</v>
      </c>
      <c r="Y196" s="37">
        <f>IF(INT(求节点($J$4:$J$12,$I$4:$I$12,节奏总纲!AD196))&gt;$I$12,$I$12,INT(求节点($J$4:$J$12,$I$4:$I$12,节奏总纲!AD196)))</f>
        <v>8</v>
      </c>
      <c r="Z196" s="37">
        <f>IF(INT(求节点($J$4:$J$12,$I$4:$I$12,节奏总纲!AE196))&gt;$I$12,$I$12,INT(求节点($J$4:$J$12,$I$4:$I$12,节奏总纲!AE196)))</f>
        <v>8</v>
      </c>
      <c r="AA196" s="37">
        <f>IF(INT(求节点($J$4:$J$12,$I$4:$I$12,节奏总纲!AF196))&gt;$I$12,$I$12,INT(求节点($J$4:$J$12,$I$4:$I$12,节奏总纲!AF196)))</f>
        <v>8</v>
      </c>
      <c r="AB196" s="37">
        <f>IF(INT(求节点($J$4:$J$12,$I$4:$I$12,节奏总纲!AG196))&gt;$I$12,$I$12,INT(求节点($J$4:$J$12,$I$4:$I$12,节奏总纲!AG196)))</f>
        <v>9</v>
      </c>
      <c r="AC196" s="37">
        <f>IF(INT(求节点($J$4:$J$12,$I$4:$I$12,节奏总纲!AH196))&gt;$I$12,$I$12,INT(求节点($J$4:$J$12,$I$4:$I$12,节奏总纲!AH196)))</f>
        <v>9</v>
      </c>
      <c r="AD196" s="57">
        <f>('[2]功能-行军令'!F$7+'[2]功能-行军令'!F$14+24*60/'[2]功能-行军令'!$F$18)*'[2]功能-行军令'!$AJ$8/$J$30</f>
        <v>9.2000000000000011</v>
      </c>
      <c r="AE196" s="57">
        <f>('[2]功能-行军令'!G$7+'[2]功能-行军令'!G$14+24*60/'[2]功能-行军令'!$F$18)*'[2]功能-行军令'!$AJ$8/$J$30</f>
        <v>13.4</v>
      </c>
      <c r="AF196" s="57">
        <f>('[2]功能-行军令'!H$7+'[2]功能-行军令'!H$14+24*60/'[2]功能-行军令'!$F$18)*'[2]功能-行军令'!$AJ$8/$J$30</f>
        <v>18.2</v>
      </c>
      <c r="AG196" s="57">
        <f>('[2]功能-行军令'!I$7+'[2]功能-行军令'!I$14+24*60/'[2]功能-行军令'!$F$18)*'[2]功能-行军令'!$AJ$8/$J$30</f>
        <v>20.6</v>
      </c>
      <c r="AH196" s="57">
        <f>('[2]功能-行军令'!J$7+'[2]功能-行军令'!J$14+24*60/'[2]功能-行军令'!$F$18)*'[2]功能-行军令'!$AJ$8/$J$30</f>
        <v>20.6</v>
      </c>
      <c r="AL196" s="39">
        <v>193</v>
      </c>
      <c r="AM196" s="28">
        <f t="shared" ref="AM196:AV203" ca="1" si="122">SUMIF($BE$3:$DB$3,AM$3,$BE196:$DB196)</f>
        <v>1.8563076230465292</v>
      </c>
      <c r="AN196" s="28">
        <f t="shared" ca="1" si="122"/>
        <v>3.6780644595288083</v>
      </c>
      <c r="AO196" s="28">
        <f t="shared" ca="1" si="122"/>
        <v>5.5343720825753371</v>
      </c>
      <c r="AP196" s="28">
        <f t="shared" ca="1" si="122"/>
        <v>9.2124365421041468</v>
      </c>
      <c r="AQ196" s="28">
        <f t="shared" ca="1" si="122"/>
        <v>18.390322297644044</v>
      </c>
      <c r="AR196" s="28">
        <f t="shared" ca="1" si="122"/>
        <v>36.780644595288088</v>
      </c>
      <c r="AS196" s="28">
        <f t="shared" ca="1" si="122"/>
        <v>73.561289190576176</v>
      </c>
      <c r="AT196" s="28">
        <f t="shared" ca="1" si="122"/>
        <v>147.12257838115235</v>
      </c>
      <c r="AU196" s="28">
        <f t="shared" ca="1" si="122"/>
        <v>2.7640629251400002</v>
      </c>
      <c r="AV196" s="28">
        <f t="shared" ca="1" si="122"/>
        <v>0</v>
      </c>
      <c r="AW196" s="28"/>
      <c r="AX196" s="28">
        <f t="shared" ca="1" si="83"/>
        <v>298.90007809705548</v>
      </c>
      <c r="AY196" s="28"/>
      <c r="BA196" s="28"/>
      <c r="BB196" s="28"/>
      <c r="BC196" s="28"/>
      <c r="BD196" s="39">
        <v>193</v>
      </c>
      <c r="BE196" s="39">
        <f t="shared" ca="1" si="117"/>
        <v>1.5707606200536028</v>
      </c>
      <c r="BF196" s="39">
        <f t="shared" ca="1" si="117"/>
        <v>3.1415212401072057</v>
      </c>
      <c r="BG196" s="39">
        <f t="shared" ca="1" si="117"/>
        <v>4.7122818601608083</v>
      </c>
      <c r="BH196" s="39">
        <f t="shared" ca="1" si="117"/>
        <v>7.8538031002680162</v>
      </c>
      <c r="BI196" s="39">
        <f t="shared" ca="1" si="117"/>
        <v>15.707606200536032</v>
      </c>
      <c r="BJ196" s="39">
        <f t="shared" ca="1" si="117"/>
        <v>31.415212401072065</v>
      </c>
      <c r="BK196" s="39">
        <f t="shared" ca="1" si="117"/>
        <v>62.83042480214413</v>
      </c>
      <c r="BL196" s="39">
        <f t="shared" ca="1" si="117"/>
        <v>125.66084960428826</v>
      </c>
      <c r="BM196" s="39">
        <f t="shared" ca="1" si="117"/>
        <v>0</v>
      </c>
      <c r="BN196" s="39">
        <f t="shared" ca="1" si="117"/>
        <v>0</v>
      </c>
      <c r="BO196" s="39">
        <f t="shared" ca="1" si="118"/>
        <v>0.16274805642867621</v>
      </c>
      <c r="BP196" s="39">
        <f t="shared" ca="1" si="118"/>
        <v>0.32549611285735242</v>
      </c>
      <c r="BQ196" s="39">
        <f t="shared" ca="1" si="118"/>
        <v>0.48824416928602865</v>
      </c>
      <c r="BR196" s="39">
        <f t="shared" ca="1" si="118"/>
        <v>0.81374028214338112</v>
      </c>
      <c r="BS196" s="39">
        <f t="shared" ca="1" si="118"/>
        <v>1.6274805642867622</v>
      </c>
      <c r="BT196" s="39">
        <f t="shared" ca="1" si="118"/>
        <v>3.2549611285735245</v>
      </c>
      <c r="BU196" s="39">
        <f t="shared" ca="1" si="118"/>
        <v>6.509922257147049</v>
      </c>
      <c r="BV196" s="39">
        <f t="shared" ca="1" si="118"/>
        <v>13.019844514294098</v>
      </c>
      <c r="BW196" s="39">
        <f t="shared" ca="1" si="118"/>
        <v>0</v>
      </c>
      <c r="BX196" s="39">
        <f t="shared" ca="1" si="118"/>
        <v>0</v>
      </c>
      <c r="BY196" s="39">
        <f t="shared" ca="1" si="119"/>
        <v>8.8248159999999978E-2</v>
      </c>
      <c r="BZ196" s="39">
        <f t="shared" ca="1" si="119"/>
        <v>0.17649631999999996</v>
      </c>
      <c r="CA196" s="39">
        <f t="shared" ca="1" si="119"/>
        <v>0.26474447999999995</v>
      </c>
      <c r="CB196" s="39">
        <f t="shared" ca="1" si="119"/>
        <v>0.44124080000000004</v>
      </c>
      <c r="CC196" s="39">
        <f t="shared" ca="1" si="119"/>
        <v>0.88248160000000009</v>
      </c>
      <c r="CD196" s="39">
        <f t="shared" ca="1" si="119"/>
        <v>1.7649632000000002</v>
      </c>
      <c r="CE196" s="39">
        <f t="shared" ca="1" si="119"/>
        <v>3.5299264000000004</v>
      </c>
      <c r="CF196" s="39">
        <f t="shared" ca="1" si="119"/>
        <v>7.0598528000000007</v>
      </c>
      <c r="CG196" s="39">
        <f t="shared" ca="1" si="119"/>
        <v>0</v>
      </c>
      <c r="CH196" s="39">
        <f t="shared" ca="1" si="119"/>
        <v>0</v>
      </c>
      <c r="CI196" s="39">
        <f t="shared" ca="1" si="120"/>
        <v>2.6797191704250007E-2</v>
      </c>
      <c r="CJ196" s="39">
        <f t="shared" ca="1" si="120"/>
        <v>2.6797191704250007E-2</v>
      </c>
      <c r="CK196" s="39">
        <f t="shared" ca="1" si="120"/>
        <v>5.3594383408500014E-2</v>
      </c>
      <c r="CL196" s="39">
        <f t="shared" ca="1" si="120"/>
        <v>8.0391575112750024E-2</v>
      </c>
      <c r="CM196" s="39">
        <f t="shared" ca="1" si="120"/>
        <v>0.13398595852125003</v>
      </c>
      <c r="CN196" s="39">
        <f t="shared" ca="1" si="120"/>
        <v>0.26797191704250006</v>
      </c>
      <c r="CO196" s="39">
        <f t="shared" ca="1" si="120"/>
        <v>0.53594383408500013</v>
      </c>
      <c r="CP196" s="39">
        <f t="shared" ca="1" si="120"/>
        <v>1.0718876681700003</v>
      </c>
      <c r="CQ196" s="39">
        <f t="shared" ca="1" si="120"/>
        <v>2.1437753363400005</v>
      </c>
      <c r="CR196" s="39">
        <f t="shared" ca="1" si="120"/>
        <v>0</v>
      </c>
      <c r="CS196" s="39">
        <f t="shared" ca="1" si="121"/>
        <v>7.7535948599999982E-3</v>
      </c>
      <c r="CT196" s="39">
        <f t="shared" ca="1" si="121"/>
        <v>7.7535948599999982E-3</v>
      </c>
      <c r="CU196" s="39">
        <f t="shared" ca="1" si="121"/>
        <v>1.5507189719999996E-2</v>
      </c>
      <c r="CV196" s="39">
        <f t="shared" ca="1" si="121"/>
        <v>2.3260784579999996E-2</v>
      </c>
      <c r="CW196" s="39">
        <f t="shared" ca="1" si="121"/>
        <v>3.8767974299999994E-2</v>
      </c>
      <c r="CX196" s="39">
        <f t="shared" ca="1" si="121"/>
        <v>7.7535948599999988E-2</v>
      </c>
      <c r="CY196" s="39">
        <f t="shared" ca="1" si="121"/>
        <v>0.15507189719999998</v>
      </c>
      <c r="CZ196" s="39">
        <f t="shared" ca="1" si="121"/>
        <v>0.31014379439999995</v>
      </c>
      <c r="DA196" s="39">
        <f t="shared" ca="1" si="121"/>
        <v>0.6202875887999999</v>
      </c>
      <c r="DB196" s="39">
        <f t="shared" ca="1" si="121"/>
        <v>0</v>
      </c>
    </row>
    <row r="197" spans="19:106" x14ac:dyDescent="0.15">
      <c r="S197" s="39">
        <v>194</v>
      </c>
      <c r="T197" s="40">
        <f>引用信息!W216</f>
        <v>203.58039283816322</v>
      </c>
      <c r="U197" s="40">
        <f>引用信息!X216</f>
        <v>14.481874620586758</v>
      </c>
      <c r="V197" s="40">
        <f>引用信息!Y216</f>
        <v>5.7815999999999992</v>
      </c>
      <c r="W197" s="40">
        <f>引用信息!Z216</f>
        <v>1.5510858412500002</v>
      </c>
      <c r="X197" s="40">
        <f>引用信息!AA216</f>
        <v>0.44879669999999988</v>
      </c>
      <c r="Y197" s="37">
        <f>IF(INT(求节点($J$4:$J$12,$I$4:$I$12,节奏总纲!AD197))&gt;$I$12,$I$12,INT(求节点($J$4:$J$12,$I$4:$I$12,节奏总纲!AD197)))</f>
        <v>8</v>
      </c>
      <c r="Z197" s="37">
        <f>IF(INT(求节点($J$4:$J$12,$I$4:$I$12,节奏总纲!AE197))&gt;$I$12,$I$12,INT(求节点($J$4:$J$12,$I$4:$I$12,节奏总纲!AE197)))</f>
        <v>8</v>
      </c>
      <c r="AA197" s="37">
        <f>IF(INT(求节点($J$4:$J$12,$I$4:$I$12,节奏总纲!AF197))&gt;$I$12,$I$12,INT(求节点($J$4:$J$12,$I$4:$I$12,节奏总纲!AF197)))</f>
        <v>8</v>
      </c>
      <c r="AB197" s="37">
        <f>IF(INT(求节点($J$4:$J$12,$I$4:$I$12,节奏总纲!AG197))&gt;$I$12,$I$12,INT(求节点($J$4:$J$12,$I$4:$I$12,节奏总纲!AG197)))</f>
        <v>9</v>
      </c>
      <c r="AC197" s="37">
        <f>IF(INT(求节点($J$4:$J$12,$I$4:$I$12,节奏总纲!AH197))&gt;$I$12,$I$12,INT(求节点($J$4:$J$12,$I$4:$I$12,节奏总纲!AH197)))</f>
        <v>9</v>
      </c>
      <c r="AD197" s="57">
        <f>('[2]功能-行军令'!F$7+'[2]功能-行军令'!F$14+24*60/'[2]功能-行军令'!$F$18)*'[2]功能-行军令'!$AJ$8/$J$30</f>
        <v>9.2000000000000011</v>
      </c>
      <c r="AE197" s="57">
        <f>('[2]功能-行军令'!G$7+'[2]功能-行军令'!G$14+24*60/'[2]功能-行军令'!$F$18)*'[2]功能-行军令'!$AJ$8/$J$30</f>
        <v>13.4</v>
      </c>
      <c r="AF197" s="57">
        <f>('[2]功能-行军令'!H$7+'[2]功能-行军令'!H$14+24*60/'[2]功能-行军令'!$F$18)*'[2]功能-行军令'!$AJ$8/$J$30</f>
        <v>18.2</v>
      </c>
      <c r="AG197" s="57">
        <f>('[2]功能-行军令'!I$7+'[2]功能-行军令'!I$14+24*60/'[2]功能-行军令'!$F$18)*'[2]功能-行军令'!$AJ$8/$J$30</f>
        <v>20.6</v>
      </c>
      <c r="AH197" s="57">
        <f>('[2]功能-行军令'!J$7+'[2]功能-行军令'!J$14+24*60/'[2]功能-行军令'!$F$18)*'[2]功能-行军令'!$AJ$8/$J$30</f>
        <v>20.6</v>
      </c>
      <c r="AL197" s="39">
        <v>194</v>
      </c>
      <c r="AM197" s="28">
        <f t="shared" ca="1" si="122"/>
        <v>1.8445161953139284</v>
      </c>
      <c r="AN197" s="28">
        <f t="shared" ca="1" si="122"/>
        <v>3.6547010736697318</v>
      </c>
      <c r="AO197" s="28">
        <f t="shared" ca="1" si="122"/>
        <v>5.4992172689836609</v>
      </c>
      <c r="AP197" s="28">
        <f t="shared" ca="1" si="122"/>
        <v>9.1539183426533945</v>
      </c>
      <c r="AQ197" s="28">
        <f t="shared" ca="1" si="122"/>
        <v>18.273505368348665</v>
      </c>
      <c r="AR197" s="28">
        <f t="shared" ca="1" si="122"/>
        <v>36.547010736697331</v>
      </c>
      <c r="AS197" s="28">
        <f t="shared" ca="1" si="122"/>
        <v>73.094021473394662</v>
      </c>
      <c r="AT197" s="28">
        <f t="shared" ca="1" si="122"/>
        <v>146.18804294678932</v>
      </c>
      <c r="AU197" s="28">
        <f t="shared" ca="1" si="122"/>
        <v>2.7465053566500006</v>
      </c>
      <c r="AV197" s="28">
        <f t="shared" ca="1" si="122"/>
        <v>0</v>
      </c>
      <c r="AW197" s="28"/>
      <c r="AX197" s="28">
        <f t="shared" ref="AX197:AX203" ca="1" si="123">SUM(AM197:AV197)</f>
        <v>297.0014387625007</v>
      </c>
      <c r="AY197" s="28"/>
      <c r="BA197" s="28"/>
      <c r="BB197" s="28"/>
      <c r="BC197" s="28"/>
      <c r="BD197" s="39">
        <v>194</v>
      </c>
      <c r="BE197" s="39">
        <f t="shared" ca="1" si="117"/>
        <v>1.5607830117592514</v>
      </c>
      <c r="BF197" s="39">
        <f t="shared" ca="1" si="117"/>
        <v>3.1215660235185028</v>
      </c>
      <c r="BG197" s="39">
        <f t="shared" ca="1" si="117"/>
        <v>4.6823490352777544</v>
      </c>
      <c r="BH197" s="39">
        <f t="shared" ca="1" si="117"/>
        <v>7.8039150587962594</v>
      </c>
      <c r="BI197" s="39">
        <f t="shared" ca="1" si="117"/>
        <v>15.607830117592519</v>
      </c>
      <c r="BJ197" s="39">
        <f t="shared" ca="1" si="117"/>
        <v>31.215660235185037</v>
      </c>
      <c r="BK197" s="39">
        <f t="shared" ca="1" si="117"/>
        <v>62.431320470370075</v>
      </c>
      <c r="BL197" s="39">
        <f t="shared" ca="1" si="117"/>
        <v>124.86264094074015</v>
      </c>
      <c r="BM197" s="39">
        <f t="shared" ca="1" si="117"/>
        <v>0</v>
      </c>
      <c r="BN197" s="39">
        <f t="shared" ca="1" si="117"/>
        <v>0</v>
      </c>
      <c r="BO197" s="39">
        <f t="shared" ca="1" si="118"/>
        <v>0.16171426659655216</v>
      </c>
      <c r="BP197" s="39">
        <f t="shared" ca="1" si="118"/>
        <v>0.32342853319310433</v>
      </c>
      <c r="BQ197" s="39">
        <f t="shared" ca="1" si="118"/>
        <v>0.48514279978965641</v>
      </c>
      <c r="BR197" s="39">
        <f t="shared" ca="1" si="118"/>
        <v>0.80857133298276074</v>
      </c>
      <c r="BS197" s="39">
        <f t="shared" ca="1" si="118"/>
        <v>1.6171426659655215</v>
      </c>
      <c r="BT197" s="39">
        <f t="shared" ca="1" si="118"/>
        <v>3.234285331931043</v>
      </c>
      <c r="BU197" s="39">
        <f t="shared" ca="1" si="118"/>
        <v>6.4685706638620859</v>
      </c>
      <c r="BV197" s="39">
        <f t="shared" ca="1" si="118"/>
        <v>12.937141327724172</v>
      </c>
      <c r="BW197" s="39">
        <f t="shared" ca="1" si="118"/>
        <v>0</v>
      </c>
      <c r="BX197" s="39">
        <f t="shared" ca="1" si="118"/>
        <v>0</v>
      </c>
      <c r="BY197" s="39">
        <f t="shared" ca="1" si="119"/>
        <v>8.7687599999999977E-2</v>
      </c>
      <c r="BZ197" s="39">
        <f t="shared" ca="1" si="119"/>
        <v>0.17537519999999995</v>
      </c>
      <c r="CA197" s="39">
        <f t="shared" ca="1" si="119"/>
        <v>0.26306279999999993</v>
      </c>
      <c r="CB197" s="39">
        <f t="shared" ca="1" si="119"/>
        <v>0.43843799999999988</v>
      </c>
      <c r="CC197" s="39">
        <f t="shared" ca="1" si="119"/>
        <v>0.87687599999999977</v>
      </c>
      <c r="CD197" s="39">
        <f t="shared" ca="1" si="119"/>
        <v>1.7537519999999995</v>
      </c>
      <c r="CE197" s="39">
        <f t="shared" ca="1" si="119"/>
        <v>3.5075039999999991</v>
      </c>
      <c r="CF197" s="39">
        <f t="shared" ca="1" si="119"/>
        <v>7.0150079999999981</v>
      </c>
      <c r="CG197" s="39">
        <f t="shared" ca="1" si="119"/>
        <v>0</v>
      </c>
      <c r="CH197" s="39">
        <f t="shared" ca="1" si="119"/>
        <v>0</v>
      </c>
      <c r="CI197" s="39">
        <f t="shared" ca="1" si="120"/>
        <v>2.6626973608125007E-2</v>
      </c>
      <c r="CJ197" s="39">
        <f t="shared" ca="1" si="120"/>
        <v>2.6626973608125007E-2</v>
      </c>
      <c r="CK197" s="39">
        <f t="shared" ca="1" si="120"/>
        <v>5.3253947216250014E-2</v>
      </c>
      <c r="CL197" s="39">
        <f t="shared" ca="1" si="120"/>
        <v>7.9880920824375021E-2</v>
      </c>
      <c r="CM197" s="39">
        <f t="shared" ca="1" si="120"/>
        <v>0.13313486804062505</v>
      </c>
      <c r="CN197" s="39">
        <f t="shared" ca="1" si="120"/>
        <v>0.2662697360812501</v>
      </c>
      <c r="CO197" s="39">
        <f t="shared" ca="1" si="120"/>
        <v>0.53253947216250019</v>
      </c>
      <c r="CP197" s="39">
        <f t="shared" ca="1" si="120"/>
        <v>1.0650789443250004</v>
      </c>
      <c r="CQ197" s="39">
        <f t="shared" ca="1" si="120"/>
        <v>2.1301578886500008</v>
      </c>
      <c r="CR197" s="39">
        <f t="shared" ca="1" si="120"/>
        <v>0</v>
      </c>
      <c r="CS197" s="39">
        <f t="shared" ca="1" si="121"/>
        <v>7.7043433499999993E-3</v>
      </c>
      <c r="CT197" s="39">
        <f t="shared" ca="1" si="121"/>
        <v>7.7043433499999993E-3</v>
      </c>
      <c r="CU197" s="39">
        <f t="shared" ca="1" si="121"/>
        <v>1.5408686699999999E-2</v>
      </c>
      <c r="CV197" s="39">
        <f t="shared" ca="1" si="121"/>
        <v>2.3113030049999993E-2</v>
      </c>
      <c r="CW197" s="39">
        <f t="shared" ca="1" si="121"/>
        <v>3.8521716749999997E-2</v>
      </c>
      <c r="CX197" s="39">
        <f t="shared" ca="1" si="121"/>
        <v>7.7043433499999994E-2</v>
      </c>
      <c r="CY197" s="39">
        <f t="shared" ca="1" si="121"/>
        <v>0.15408686699999999</v>
      </c>
      <c r="CZ197" s="39">
        <f t="shared" ca="1" si="121"/>
        <v>0.30817373399999998</v>
      </c>
      <c r="DA197" s="39">
        <f t="shared" ca="1" si="121"/>
        <v>0.61634746799999995</v>
      </c>
      <c r="DB197" s="39">
        <f t="shared" ca="1" si="121"/>
        <v>0</v>
      </c>
    </row>
    <row r="198" spans="19:106" x14ac:dyDescent="0.15">
      <c r="S198" s="39">
        <v>195</v>
      </c>
      <c r="T198" s="40">
        <f>引用信息!W217</f>
        <v>202.27896566933478</v>
      </c>
      <c r="U198" s="40">
        <f>引用信息!X217</f>
        <v>14.389296426665199</v>
      </c>
      <c r="V198" s="40">
        <f>引用信息!Y217</f>
        <v>5.7446399999999995</v>
      </c>
      <c r="W198" s="40">
        <f>引用信息!Z217</f>
        <v>1.5411702240000003</v>
      </c>
      <c r="X198" s="40">
        <f>引用信息!AA217</f>
        <v>0.44592767999999988</v>
      </c>
      <c r="Y198" s="37">
        <f>IF(INT(求节点($J$4:$J$12,$I$4:$I$12,节奏总纲!AD198))&gt;$I$12,$I$12,INT(求节点($J$4:$J$12,$I$4:$I$12,节奏总纲!AD198)))</f>
        <v>8</v>
      </c>
      <c r="Z198" s="37">
        <f>IF(INT(求节点($J$4:$J$12,$I$4:$I$12,节奏总纲!AE198))&gt;$I$12,$I$12,INT(求节点($J$4:$J$12,$I$4:$I$12,节奏总纲!AE198)))</f>
        <v>8</v>
      </c>
      <c r="AA198" s="37">
        <f>IF(INT(求节点($J$4:$J$12,$I$4:$I$12,节奏总纲!AF198))&gt;$I$12,$I$12,INT(求节点($J$4:$J$12,$I$4:$I$12,节奏总纲!AF198)))</f>
        <v>8</v>
      </c>
      <c r="AB198" s="37">
        <f>IF(INT(求节点($J$4:$J$12,$I$4:$I$12,节奏总纲!AG198))&gt;$I$12,$I$12,INT(求节点($J$4:$J$12,$I$4:$I$12,节奏总纲!AG198)))</f>
        <v>9</v>
      </c>
      <c r="AC198" s="37">
        <f>IF(INT(求节点($J$4:$J$12,$I$4:$I$12,节奏总纲!AH198))&gt;$I$12,$I$12,INT(求节点($J$4:$J$12,$I$4:$I$12,节奏总纲!AH198)))</f>
        <v>9</v>
      </c>
      <c r="AD198" s="57">
        <f>('[2]功能-行军令'!F$7+'[2]功能-行军令'!F$14+24*60/'[2]功能-行军令'!$F$18)*'[2]功能-行军令'!$AJ$8/$J$30</f>
        <v>9.2000000000000011</v>
      </c>
      <c r="AE198" s="57">
        <f>('[2]功能-行军令'!G$7+'[2]功能-行军令'!G$14+24*60/'[2]功能-行军令'!$F$18)*'[2]功能-行军令'!$AJ$8/$J$30</f>
        <v>13.4</v>
      </c>
      <c r="AF198" s="57">
        <f>('[2]功能-行军令'!H$7+'[2]功能-行军令'!H$14+24*60/'[2]功能-行军令'!$F$18)*'[2]功能-行军令'!$AJ$8/$J$30</f>
        <v>18.2</v>
      </c>
      <c r="AG198" s="57">
        <f>('[2]功能-行军令'!I$7+'[2]功能-行军令'!I$14+24*60/'[2]功能-行军令'!$F$18)*'[2]功能-行军令'!$AJ$8/$J$30</f>
        <v>20.6</v>
      </c>
      <c r="AH198" s="57">
        <f>('[2]功能-行军令'!J$7+'[2]功能-行军令'!J$14+24*60/'[2]功能-行军令'!$F$18)*'[2]功能-行军令'!$AJ$8/$J$30</f>
        <v>20.6</v>
      </c>
      <c r="AL198" s="39">
        <v>195</v>
      </c>
      <c r="AM198" s="28">
        <f t="shared" ca="1" si="122"/>
        <v>1.8327247675813283</v>
      </c>
      <c r="AN198" s="28">
        <f t="shared" ca="1" si="122"/>
        <v>3.6313376878106562</v>
      </c>
      <c r="AO198" s="28">
        <f t="shared" ca="1" si="122"/>
        <v>5.4640624553919848</v>
      </c>
      <c r="AP198" s="28">
        <f t="shared" ca="1" si="122"/>
        <v>9.0954001432026423</v>
      </c>
      <c r="AQ198" s="28">
        <f t="shared" ca="1" si="122"/>
        <v>18.156688439053287</v>
      </c>
      <c r="AR198" s="28">
        <f t="shared" ca="1" si="122"/>
        <v>36.313376878106574</v>
      </c>
      <c r="AS198" s="28">
        <f t="shared" ca="1" si="122"/>
        <v>72.626753756213148</v>
      </c>
      <c r="AT198" s="28">
        <f t="shared" ca="1" si="122"/>
        <v>145.2535075124263</v>
      </c>
      <c r="AU198" s="28">
        <f t="shared" ca="1" si="122"/>
        <v>2.7289477881600006</v>
      </c>
      <c r="AV198" s="28">
        <f t="shared" ca="1" si="122"/>
        <v>0</v>
      </c>
      <c r="AW198" s="28"/>
      <c r="AX198" s="28">
        <f t="shared" ca="1" si="123"/>
        <v>295.10279942794591</v>
      </c>
      <c r="AY198" s="28"/>
      <c r="BA198" s="28"/>
      <c r="BB198" s="28"/>
      <c r="BC198" s="28"/>
      <c r="BD198" s="39">
        <v>195</v>
      </c>
      <c r="BE198" s="39">
        <f t="shared" ca="1" si="117"/>
        <v>1.5508054034649001</v>
      </c>
      <c r="BF198" s="39">
        <f t="shared" ca="1" si="117"/>
        <v>3.1016108069298003</v>
      </c>
      <c r="BG198" s="39">
        <f t="shared" ca="1" si="117"/>
        <v>4.6524162103947004</v>
      </c>
      <c r="BH198" s="39">
        <f t="shared" ca="1" si="117"/>
        <v>7.7540270173245025</v>
      </c>
      <c r="BI198" s="39">
        <f t="shared" ca="1" si="117"/>
        <v>15.508054034649005</v>
      </c>
      <c r="BJ198" s="39">
        <f t="shared" ca="1" si="117"/>
        <v>31.01610806929801</v>
      </c>
      <c r="BK198" s="39">
        <f t="shared" ca="1" si="117"/>
        <v>62.03221613859602</v>
      </c>
      <c r="BL198" s="39">
        <f t="shared" ca="1" si="117"/>
        <v>124.06443227719204</v>
      </c>
      <c r="BM198" s="39">
        <f t="shared" ca="1" si="117"/>
        <v>0</v>
      </c>
      <c r="BN198" s="39">
        <f t="shared" ca="1" si="117"/>
        <v>0</v>
      </c>
      <c r="BO198" s="39">
        <f t="shared" ca="1" si="118"/>
        <v>0.16068047676442807</v>
      </c>
      <c r="BP198" s="39">
        <f t="shared" ca="1" si="118"/>
        <v>0.32136095352885613</v>
      </c>
      <c r="BQ198" s="39">
        <f t="shared" ca="1" si="118"/>
        <v>0.48204143029328422</v>
      </c>
      <c r="BR198" s="39">
        <f t="shared" ca="1" si="118"/>
        <v>0.80340238382214035</v>
      </c>
      <c r="BS198" s="39">
        <f t="shared" ca="1" si="118"/>
        <v>1.6068047676442807</v>
      </c>
      <c r="BT198" s="39">
        <f t="shared" ca="1" si="118"/>
        <v>3.2136095352885614</v>
      </c>
      <c r="BU198" s="39">
        <f t="shared" ca="1" si="118"/>
        <v>6.4272190705771228</v>
      </c>
      <c r="BV198" s="39">
        <f t="shared" ca="1" si="118"/>
        <v>12.854438141154246</v>
      </c>
      <c r="BW198" s="39">
        <f t="shared" ca="1" si="118"/>
        <v>0</v>
      </c>
      <c r="BX198" s="39">
        <f t="shared" ca="1" si="118"/>
        <v>0</v>
      </c>
      <c r="BY198" s="39">
        <f t="shared" ca="1" si="119"/>
        <v>8.7127039999999989E-2</v>
      </c>
      <c r="BZ198" s="39">
        <f t="shared" ca="1" si="119"/>
        <v>0.17425407999999998</v>
      </c>
      <c r="CA198" s="39">
        <f t="shared" ca="1" si="119"/>
        <v>0.26138111999999997</v>
      </c>
      <c r="CB198" s="39">
        <f t="shared" ca="1" si="119"/>
        <v>0.43563519999999994</v>
      </c>
      <c r="CC198" s="39">
        <f t="shared" ca="1" si="119"/>
        <v>0.87127039999999989</v>
      </c>
      <c r="CD198" s="39">
        <f t="shared" ca="1" si="119"/>
        <v>1.7425407999999998</v>
      </c>
      <c r="CE198" s="39">
        <f t="shared" ca="1" si="119"/>
        <v>3.4850815999999996</v>
      </c>
      <c r="CF198" s="39">
        <f t="shared" ca="1" si="119"/>
        <v>6.9701631999999991</v>
      </c>
      <c r="CG198" s="39">
        <f t="shared" ca="1" si="119"/>
        <v>0</v>
      </c>
      <c r="CH198" s="39">
        <f t="shared" ca="1" si="119"/>
        <v>0</v>
      </c>
      <c r="CI198" s="39">
        <f t="shared" ca="1" si="120"/>
        <v>2.645675551200001E-2</v>
      </c>
      <c r="CJ198" s="39">
        <f t="shared" ca="1" si="120"/>
        <v>2.645675551200001E-2</v>
      </c>
      <c r="CK198" s="39">
        <f t="shared" ca="1" si="120"/>
        <v>5.2913511024000021E-2</v>
      </c>
      <c r="CL198" s="39">
        <f t="shared" ca="1" si="120"/>
        <v>7.9370266536000017E-2</v>
      </c>
      <c r="CM198" s="39">
        <f t="shared" ca="1" si="120"/>
        <v>0.13228377756000004</v>
      </c>
      <c r="CN198" s="39">
        <f t="shared" ca="1" si="120"/>
        <v>0.26456755512000008</v>
      </c>
      <c r="CO198" s="39">
        <f t="shared" ca="1" si="120"/>
        <v>0.52913511024000015</v>
      </c>
      <c r="CP198" s="39">
        <f t="shared" ca="1" si="120"/>
        <v>1.0582702204800003</v>
      </c>
      <c r="CQ198" s="39">
        <f t="shared" ca="1" si="120"/>
        <v>2.1165404409600006</v>
      </c>
      <c r="CR198" s="39">
        <f t="shared" ca="1" si="120"/>
        <v>0</v>
      </c>
      <c r="CS198" s="39">
        <f t="shared" ca="1" si="121"/>
        <v>7.6550918399999994E-3</v>
      </c>
      <c r="CT198" s="39">
        <f t="shared" ca="1" si="121"/>
        <v>7.6550918399999994E-3</v>
      </c>
      <c r="CU198" s="39">
        <f t="shared" ca="1" si="121"/>
        <v>1.5310183679999999E-2</v>
      </c>
      <c r="CV198" s="39">
        <f t="shared" ca="1" si="121"/>
        <v>2.2965275519999995E-2</v>
      </c>
      <c r="CW198" s="39">
        <f t="shared" ca="1" si="121"/>
        <v>3.8275459199999994E-2</v>
      </c>
      <c r="CX198" s="39">
        <f t="shared" ca="1" si="121"/>
        <v>7.6550918399999987E-2</v>
      </c>
      <c r="CY198" s="39">
        <f t="shared" ca="1" si="121"/>
        <v>0.15310183679999997</v>
      </c>
      <c r="CZ198" s="39">
        <f t="shared" ca="1" si="121"/>
        <v>0.30620367359999995</v>
      </c>
      <c r="DA198" s="39">
        <f t="shared" ca="1" si="121"/>
        <v>0.6124073471999999</v>
      </c>
      <c r="DB198" s="39">
        <f t="shared" ca="1" si="121"/>
        <v>0</v>
      </c>
    </row>
    <row r="199" spans="19:106" x14ac:dyDescent="0.15">
      <c r="S199" s="39">
        <v>196</v>
      </c>
      <c r="T199" s="40">
        <f>引用信息!W218</f>
        <v>200.97753850050631</v>
      </c>
      <c r="U199" s="40">
        <f>引用信息!X218</f>
        <v>14.296718232743638</v>
      </c>
      <c r="V199" s="40">
        <f>引用信息!Y218</f>
        <v>5.707679999999999</v>
      </c>
      <c r="W199" s="40">
        <f>引用信息!Z218</f>
        <v>1.5312546067500001</v>
      </c>
      <c r="X199" s="40">
        <f>引用信息!AA218</f>
        <v>0.44305865999999983</v>
      </c>
      <c r="Y199" s="37">
        <f>IF(INT(求节点($J$4:$J$12,$I$4:$I$12,节奏总纲!AD199))&gt;$I$12,$I$12,INT(求节点($J$4:$J$12,$I$4:$I$12,节奏总纲!AD199)))</f>
        <v>8</v>
      </c>
      <c r="Z199" s="37">
        <f>IF(INT(求节点($J$4:$J$12,$I$4:$I$12,节奏总纲!AE199))&gt;$I$12,$I$12,INT(求节点($J$4:$J$12,$I$4:$I$12,节奏总纲!AE199)))</f>
        <v>8</v>
      </c>
      <c r="AA199" s="37">
        <f>IF(INT(求节点($J$4:$J$12,$I$4:$I$12,节奏总纲!AF199))&gt;$I$12,$I$12,INT(求节点($J$4:$J$12,$I$4:$I$12,节奏总纲!AF199)))</f>
        <v>8</v>
      </c>
      <c r="AB199" s="37">
        <f>IF(INT(求节点($J$4:$J$12,$I$4:$I$12,节奏总纲!AG199))&gt;$I$12,$I$12,INT(求节点($J$4:$J$12,$I$4:$I$12,节奏总纲!AG199)))</f>
        <v>9</v>
      </c>
      <c r="AC199" s="37">
        <f>IF(INT(求节点($J$4:$J$12,$I$4:$I$12,节奏总纲!AH199))&gt;$I$12,$I$12,INT(求节点($J$4:$J$12,$I$4:$I$12,节奏总纲!AH199)))</f>
        <v>9</v>
      </c>
      <c r="AD199" s="57">
        <f>('[2]功能-行军令'!F$7+'[2]功能-行军令'!F$14+24*60/'[2]功能-行军令'!$F$18)*'[2]功能-行军令'!$AJ$8/$J$30</f>
        <v>9.2000000000000011</v>
      </c>
      <c r="AE199" s="57">
        <f>('[2]功能-行军令'!G$7+'[2]功能-行军令'!G$14+24*60/'[2]功能-行军令'!$F$18)*'[2]功能-行军令'!$AJ$8/$J$30</f>
        <v>13.4</v>
      </c>
      <c r="AF199" s="57">
        <f>('[2]功能-行军令'!H$7+'[2]功能-行军令'!H$14+24*60/'[2]功能-行军令'!$F$18)*'[2]功能-行军令'!$AJ$8/$J$30</f>
        <v>18.2</v>
      </c>
      <c r="AG199" s="57">
        <f>('[2]功能-行军令'!I$7+'[2]功能-行军令'!I$14+24*60/'[2]功能-行军令'!$F$18)*'[2]功能-行军令'!$AJ$8/$J$30</f>
        <v>20.6</v>
      </c>
      <c r="AH199" s="57">
        <f>('[2]功能-行军令'!J$7+'[2]功能-行军令'!J$14+24*60/'[2]功能-行军令'!$F$18)*'[2]功能-行军令'!$AJ$8/$J$30</f>
        <v>20.6</v>
      </c>
      <c r="AL199" s="39">
        <v>196</v>
      </c>
      <c r="AM199" s="28">
        <f t="shared" ca="1" si="122"/>
        <v>1.8209333398487271</v>
      </c>
      <c r="AN199" s="28">
        <f t="shared" ca="1" si="122"/>
        <v>3.6079743019515798</v>
      </c>
      <c r="AO199" s="28">
        <f t="shared" ca="1" si="122"/>
        <v>5.4289076418003086</v>
      </c>
      <c r="AP199" s="28">
        <f t="shared" ca="1" si="122"/>
        <v>9.0368819437518884</v>
      </c>
      <c r="AQ199" s="28">
        <f t="shared" ca="1" si="122"/>
        <v>18.039871509757905</v>
      </c>
      <c r="AR199" s="28">
        <f t="shared" ca="1" si="122"/>
        <v>36.07974301951581</v>
      </c>
      <c r="AS199" s="28">
        <f t="shared" ca="1" si="122"/>
        <v>72.15948603903162</v>
      </c>
      <c r="AT199" s="28">
        <f t="shared" ca="1" si="122"/>
        <v>144.31897207806324</v>
      </c>
      <c r="AU199" s="28">
        <f t="shared" ca="1" si="122"/>
        <v>2.7113902196700002</v>
      </c>
      <c r="AV199" s="28">
        <f t="shared" ca="1" si="122"/>
        <v>0</v>
      </c>
      <c r="AW199" s="28"/>
      <c r="AX199" s="28">
        <f t="shared" ca="1" si="123"/>
        <v>293.20416009339107</v>
      </c>
      <c r="AY199" s="28"/>
      <c r="BA199" s="28"/>
      <c r="BB199" s="28"/>
      <c r="BC199" s="28"/>
      <c r="BD199" s="39">
        <v>196</v>
      </c>
      <c r="BE199" s="39">
        <f t="shared" ca="1" si="117"/>
        <v>1.5408277951705485</v>
      </c>
      <c r="BF199" s="39">
        <f t="shared" ca="1" si="117"/>
        <v>3.0816555903410969</v>
      </c>
      <c r="BG199" s="39">
        <f t="shared" ca="1" si="117"/>
        <v>4.6224833855116456</v>
      </c>
      <c r="BH199" s="39">
        <f t="shared" ca="1" si="117"/>
        <v>7.7041389758527439</v>
      </c>
      <c r="BI199" s="39">
        <f t="shared" ca="1" si="117"/>
        <v>15.408277951705488</v>
      </c>
      <c r="BJ199" s="39">
        <f t="shared" ca="1" si="117"/>
        <v>30.816555903410976</v>
      </c>
      <c r="BK199" s="39">
        <f t="shared" ca="1" si="117"/>
        <v>61.633111806821951</v>
      </c>
      <c r="BL199" s="39">
        <f t="shared" ca="1" si="117"/>
        <v>123.2662236136439</v>
      </c>
      <c r="BM199" s="39">
        <f t="shared" ca="1" si="117"/>
        <v>0</v>
      </c>
      <c r="BN199" s="39">
        <f t="shared" ca="1" si="117"/>
        <v>0</v>
      </c>
      <c r="BO199" s="39">
        <f t="shared" ca="1" si="118"/>
        <v>0.15964668693230397</v>
      </c>
      <c r="BP199" s="39">
        <f t="shared" ca="1" si="118"/>
        <v>0.31929337386460793</v>
      </c>
      <c r="BQ199" s="39">
        <f t="shared" ca="1" si="118"/>
        <v>0.47894006079691187</v>
      </c>
      <c r="BR199" s="39">
        <f t="shared" ca="1" si="118"/>
        <v>0.79823343466151986</v>
      </c>
      <c r="BS199" s="39">
        <f t="shared" ca="1" si="118"/>
        <v>1.5964668693230397</v>
      </c>
      <c r="BT199" s="39">
        <f t="shared" ca="1" si="118"/>
        <v>3.1929337386460794</v>
      </c>
      <c r="BU199" s="39">
        <f t="shared" ca="1" si="118"/>
        <v>6.3858674772921589</v>
      </c>
      <c r="BV199" s="39">
        <f t="shared" ca="1" si="118"/>
        <v>12.771734954584318</v>
      </c>
      <c r="BW199" s="39">
        <f t="shared" ca="1" si="118"/>
        <v>0</v>
      </c>
      <c r="BX199" s="39">
        <f t="shared" ca="1" si="118"/>
        <v>0</v>
      </c>
      <c r="BY199" s="39">
        <f t="shared" ca="1" si="119"/>
        <v>8.6566479999999987E-2</v>
      </c>
      <c r="BZ199" s="39">
        <f t="shared" ca="1" si="119"/>
        <v>0.17313295999999997</v>
      </c>
      <c r="CA199" s="39">
        <f t="shared" ca="1" si="119"/>
        <v>0.25969943999999995</v>
      </c>
      <c r="CB199" s="39">
        <f t="shared" ca="1" si="119"/>
        <v>0.43283239999999995</v>
      </c>
      <c r="CC199" s="39">
        <f t="shared" ca="1" si="119"/>
        <v>0.8656647999999999</v>
      </c>
      <c r="CD199" s="39">
        <f t="shared" ca="1" si="119"/>
        <v>1.7313295999999998</v>
      </c>
      <c r="CE199" s="39">
        <f t="shared" ca="1" si="119"/>
        <v>3.4626591999999996</v>
      </c>
      <c r="CF199" s="39">
        <f t="shared" ca="1" si="119"/>
        <v>6.9253183999999992</v>
      </c>
      <c r="CG199" s="39">
        <f t="shared" ca="1" si="119"/>
        <v>0</v>
      </c>
      <c r="CH199" s="39">
        <f t="shared" ca="1" si="119"/>
        <v>0</v>
      </c>
      <c r="CI199" s="39">
        <f t="shared" ca="1" si="120"/>
        <v>2.6286537415875003E-2</v>
      </c>
      <c r="CJ199" s="39">
        <f t="shared" ca="1" si="120"/>
        <v>2.6286537415875003E-2</v>
      </c>
      <c r="CK199" s="39">
        <f t="shared" ca="1" si="120"/>
        <v>5.2573074831750007E-2</v>
      </c>
      <c r="CL199" s="39">
        <f t="shared" ca="1" si="120"/>
        <v>7.8859612247625013E-2</v>
      </c>
      <c r="CM199" s="39">
        <f t="shared" ca="1" si="120"/>
        <v>0.13143268707937503</v>
      </c>
      <c r="CN199" s="39">
        <f t="shared" ca="1" si="120"/>
        <v>0.26286537415875005</v>
      </c>
      <c r="CO199" s="39">
        <f t="shared" ca="1" si="120"/>
        <v>0.52573074831750011</v>
      </c>
      <c r="CP199" s="39">
        <f t="shared" ca="1" si="120"/>
        <v>1.0514614966350002</v>
      </c>
      <c r="CQ199" s="39">
        <f t="shared" ca="1" si="120"/>
        <v>2.1029229932700004</v>
      </c>
      <c r="CR199" s="39">
        <f t="shared" ca="1" si="120"/>
        <v>0</v>
      </c>
      <c r="CS199" s="39">
        <f t="shared" ca="1" si="121"/>
        <v>7.6058403299999987E-3</v>
      </c>
      <c r="CT199" s="39">
        <f t="shared" ca="1" si="121"/>
        <v>7.6058403299999987E-3</v>
      </c>
      <c r="CU199" s="39">
        <f t="shared" ca="1" si="121"/>
        <v>1.5211680659999997E-2</v>
      </c>
      <c r="CV199" s="39">
        <f t="shared" ca="1" si="121"/>
        <v>2.2817520989999993E-2</v>
      </c>
      <c r="CW199" s="39">
        <f t="shared" ca="1" si="121"/>
        <v>3.802920164999999E-2</v>
      </c>
      <c r="CX199" s="39">
        <f t="shared" ca="1" si="121"/>
        <v>7.605840329999998E-2</v>
      </c>
      <c r="CY199" s="39">
        <f t="shared" ca="1" si="121"/>
        <v>0.15211680659999996</v>
      </c>
      <c r="CZ199" s="39">
        <f t="shared" ca="1" si="121"/>
        <v>0.30423361319999992</v>
      </c>
      <c r="DA199" s="39">
        <f t="shared" ca="1" si="121"/>
        <v>0.60846722639999984</v>
      </c>
      <c r="DB199" s="39">
        <f t="shared" ca="1" si="121"/>
        <v>0</v>
      </c>
    </row>
    <row r="200" spans="19:106" x14ac:dyDescent="0.15">
      <c r="S200" s="39">
        <v>197</v>
      </c>
      <c r="T200" s="40">
        <f>引用信息!W219</f>
        <v>199.67611133167787</v>
      </c>
      <c r="U200" s="40">
        <f>引用信息!X219</f>
        <v>14.20414003882208</v>
      </c>
      <c r="V200" s="40">
        <f>引用信息!Y219</f>
        <v>5.6707199999999993</v>
      </c>
      <c r="W200" s="40">
        <f>引用信息!Z219</f>
        <v>1.5213389895000002</v>
      </c>
      <c r="X200" s="40">
        <f>引用信息!AA219</f>
        <v>0.44018963999999988</v>
      </c>
      <c r="Y200" s="37">
        <f>IF(INT(求节点($J$4:$J$12,$I$4:$I$12,节奏总纲!AD200))&gt;$I$12,$I$12,INT(求节点($J$4:$J$12,$I$4:$I$12,节奏总纲!AD200)))</f>
        <v>8</v>
      </c>
      <c r="Z200" s="37">
        <f>IF(INT(求节点($J$4:$J$12,$I$4:$I$12,节奏总纲!AE200))&gt;$I$12,$I$12,INT(求节点($J$4:$J$12,$I$4:$I$12,节奏总纲!AE200)))</f>
        <v>8</v>
      </c>
      <c r="AA200" s="37">
        <f>IF(INT(求节点($J$4:$J$12,$I$4:$I$12,节奏总纲!AF200))&gt;$I$12,$I$12,INT(求节点($J$4:$J$12,$I$4:$I$12,节奏总纲!AF200)))</f>
        <v>8</v>
      </c>
      <c r="AB200" s="37">
        <f>IF(INT(求节点($J$4:$J$12,$I$4:$I$12,节奏总纲!AG200))&gt;$I$12,$I$12,INT(求节点($J$4:$J$12,$I$4:$I$12,节奏总纲!AG200)))</f>
        <v>9</v>
      </c>
      <c r="AC200" s="37">
        <f>IF(INT(求节点($J$4:$J$12,$I$4:$I$12,节奏总纲!AH200))&gt;$I$12,$I$12,INT(求节点($J$4:$J$12,$I$4:$I$12,节奏总纲!AH200)))</f>
        <v>9</v>
      </c>
      <c r="AD200" s="57">
        <f>('[2]功能-行军令'!F$7+'[2]功能-行军令'!F$14+24*60/'[2]功能-行军令'!$F$18)*'[2]功能-行军令'!$AJ$8/$J$30</f>
        <v>9.2000000000000011</v>
      </c>
      <c r="AE200" s="57">
        <f>('[2]功能-行军令'!G$7+'[2]功能-行军令'!G$14+24*60/'[2]功能-行军令'!$F$18)*'[2]功能-行军令'!$AJ$8/$J$30</f>
        <v>13.4</v>
      </c>
      <c r="AF200" s="57">
        <f>('[2]功能-行军令'!H$7+'[2]功能-行军令'!H$14+24*60/'[2]功能-行军令'!$F$18)*'[2]功能-行军令'!$AJ$8/$J$30</f>
        <v>18.2</v>
      </c>
      <c r="AG200" s="57">
        <f>('[2]功能-行军令'!I$7+'[2]功能-行军令'!I$14+24*60/'[2]功能-行军令'!$F$18)*'[2]功能-行军令'!$AJ$8/$J$30</f>
        <v>20.6</v>
      </c>
      <c r="AH200" s="57">
        <f>('[2]功能-行军令'!J$7+'[2]功能-行军令'!J$14+24*60/'[2]功能-行军令'!$F$18)*'[2]功能-行军令'!$AJ$8/$J$30</f>
        <v>20.6</v>
      </c>
      <c r="AL200" s="39">
        <v>197</v>
      </c>
      <c r="AM200" s="28">
        <f t="shared" ca="1" si="122"/>
        <v>1.8091419121161272</v>
      </c>
      <c r="AN200" s="28">
        <f t="shared" ca="1" si="122"/>
        <v>3.5846109160925046</v>
      </c>
      <c r="AO200" s="28">
        <f t="shared" ca="1" si="122"/>
        <v>5.3937528282086316</v>
      </c>
      <c r="AP200" s="28">
        <f t="shared" ca="1" si="122"/>
        <v>8.9783637443011362</v>
      </c>
      <c r="AQ200" s="28">
        <f t="shared" ca="1" si="122"/>
        <v>17.923054580462523</v>
      </c>
      <c r="AR200" s="28">
        <f t="shared" ca="1" si="122"/>
        <v>35.846109160925046</v>
      </c>
      <c r="AS200" s="28">
        <f t="shared" ca="1" si="122"/>
        <v>71.692218321850092</v>
      </c>
      <c r="AT200" s="28">
        <f t="shared" ca="1" si="122"/>
        <v>143.38443664370018</v>
      </c>
      <c r="AU200" s="28">
        <f t="shared" ca="1" si="122"/>
        <v>2.6938326511800006</v>
      </c>
      <c r="AV200" s="28">
        <f t="shared" ca="1" si="122"/>
        <v>0</v>
      </c>
      <c r="AW200" s="28"/>
      <c r="AX200" s="28">
        <f t="shared" ca="1" si="123"/>
        <v>291.30552075883628</v>
      </c>
      <c r="AY200" s="28"/>
      <c r="BA200" s="28"/>
      <c r="BB200" s="28"/>
      <c r="BC200" s="28"/>
      <c r="BD200" s="39">
        <v>197</v>
      </c>
      <c r="BE200" s="39">
        <f t="shared" ca="1" si="117"/>
        <v>1.5308501868761972</v>
      </c>
      <c r="BF200" s="39">
        <f t="shared" ca="1" si="117"/>
        <v>3.0617003737523945</v>
      </c>
      <c r="BG200" s="39">
        <f t="shared" ca="1" si="117"/>
        <v>4.5925505606285917</v>
      </c>
      <c r="BH200" s="39">
        <f t="shared" ca="1" si="117"/>
        <v>7.654250934380987</v>
      </c>
      <c r="BI200" s="39">
        <f t="shared" ca="1" si="117"/>
        <v>15.308501868761974</v>
      </c>
      <c r="BJ200" s="39">
        <f t="shared" ca="1" si="117"/>
        <v>30.617003737523948</v>
      </c>
      <c r="BK200" s="39">
        <f t="shared" ca="1" si="117"/>
        <v>61.234007475047896</v>
      </c>
      <c r="BL200" s="39">
        <f t="shared" ca="1" si="117"/>
        <v>122.46801495009579</v>
      </c>
      <c r="BM200" s="39">
        <f t="shared" ca="1" si="117"/>
        <v>0</v>
      </c>
      <c r="BN200" s="39">
        <f t="shared" ca="1" si="117"/>
        <v>0</v>
      </c>
      <c r="BO200" s="39">
        <f t="shared" ca="1" si="118"/>
        <v>0.15861289710017989</v>
      </c>
      <c r="BP200" s="39">
        <f t="shared" ca="1" si="118"/>
        <v>0.31722579420035979</v>
      </c>
      <c r="BQ200" s="39">
        <f t="shared" ca="1" si="118"/>
        <v>0.47583869130053968</v>
      </c>
      <c r="BR200" s="39">
        <f t="shared" ca="1" si="118"/>
        <v>0.79306448550089959</v>
      </c>
      <c r="BS200" s="39">
        <f t="shared" ca="1" si="118"/>
        <v>1.5861289710017992</v>
      </c>
      <c r="BT200" s="39">
        <f t="shared" ca="1" si="118"/>
        <v>3.1722579420035983</v>
      </c>
      <c r="BU200" s="39">
        <f t="shared" ca="1" si="118"/>
        <v>6.3445158840071967</v>
      </c>
      <c r="BV200" s="39">
        <f t="shared" ca="1" si="118"/>
        <v>12.689031768014393</v>
      </c>
      <c r="BW200" s="39">
        <f t="shared" ca="1" si="118"/>
        <v>0</v>
      </c>
      <c r="BX200" s="39">
        <f t="shared" ca="1" si="118"/>
        <v>0</v>
      </c>
      <c r="BY200" s="39">
        <f t="shared" ca="1" si="119"/>
        <v>8.6005919999999972E-2</v>
      </c>
      <c r="BZ200" s="39">
        <f t="shared" ca="1" si="119"/>
        <v>0.17201183999999994</v>
      </c>
      <c r="CA200" s="39">
        <f t="shared" ca="1" si="119"/>
        <v>0.25801775999999993</v>
      </c>
      <c r="CB200" s="39">
        <f t="shared" ca="1" si="119"/>
        <v>0.4300295999999999</v>
      </c>
      <c r="CC200" s="39">
        <f t="shared" ca="1" si="119"/>
        <v>0.8600591999999998</v>
      </c>
      <c r="CD200" s="39">
        <f t="shared" ca="1" si="119"/>
        <v>1.7201183999999996</v>
      </c>
      <c r="CE200" s="39">
        <f t="shared" ca="1" si="119"/>
        <v>3.4402367999999992</v>
      </c>
      <c r="CF200" s="39">
        <f t="shared" ca="1" si="119"/>
        <v>6.8804735999999984</v>
      </c>
      <c r="CG200" s="39">
        <f t="shared" ca="1" si="119"/>
        <v>0</v>
      </c>
      <c r="CH200" s="39">
        <f t="shared" ca="1" si="119"/>
        <v>0</v>
      </c>
      <c r="CI200" s="39">
        <f t="shared" ca="1" si="120"/>
        <v>2.6116319319750003E-2</v>
      </c>
      <c r="CJ200" s="39">
        <f t="shared" ca="1" si="120"/>
        <v>2.6116319319750003E-2</v>
      </c>
      <c r="CK200" s="39">
        <f t="shared" ca="1" si="120"/>
        <v>5.2232638639500006E-2</v>
      </c>
      <c r="CL200" s="39">
        <f t="shared" ca="1" si="120"/>
        <v>7.834895795925001E-2</v>
      </c>
      <c r="CM200" s="39">
        <f t="shared" ca="1" si="120"/>
        <v>0.13058159659875004</v>
      </c>
      <c r="CN200" s="39">
        <f t="shared" ca="1" si="120"/>
        <v>0.26116319319750009</v>
      </c>
      <c r="CO200" s="39">
        <f t="shared" ca="1" si="120"/>
        <v>0.52232638639500018</v>
      </c>
      <c r="CP200" s="39">
        <f t="shared" ca="1" si="120"/>
        <v>1.0446527727900004</v>
      </c>
      <c r="CQ200" s="39">
        <f t="shared" ca="1" si="120"/>
        <v>2.0893055455800007</v>
      </c>
      <c r="CR200" s="39">
        <f t="shared" ca="1" si="120"/>
        <v>0</v>
      </c>
      <c r="CS200" s="39">
        <f t="shared" ca="1" si="121"/>
        <v>7.5565888199999988E-3</v>
      </c>
      <c r="CT200" s="39">
        <f t="shared" ca="1" si="121"/>
        <v>7.5565888199999988E-3</v>
      </c>
      <c r="CU200" s="39">
        <f t="shared" ca="1" si="121"/>
        <v>1.5113177639999998E-2</v>
      </c>
      <c r="CV200" s="39">
        <f t="shared" ca="1" si="121"/>
        <v>2.2669766459999994E-2</v>
      </c>
      <c r="CW200" s="39">
        <f t="shared" ca="1" si="121"/>
        <v>3.77829441E-2</v>
      </c>
      <c r="CX200" s="39">
        <f t="shared" ca="1" si="121"/>
        <v>7.55658882E-2</v>
      </c>
      <c r="CY200" s="39">
        <f t="shared" ca="1" si="121"/>
        <v>0.1511317764</v>
      </c>
      <c r="CZ200" s="39">
        <f t="shared" ca="1" si="121"/>
        <v>0.3022635528</v>
      </c>
      <c r="DA200" s="39">
        <f t="shared" ca="1" si="121"/>
        <v>0.6045271056</v>
      </c>
      <c r="DB200" s="39">
        <f t="shared" ca="1" si="121"/>
        <v>0</v>
      </c>
    </row>
    <row r="201" spans="19:106" x14ac:dyDescent="0.15">
      <c r="S201" s="39">
        <v>198</v>
      </c>
      <c r="T201" s="40">
        <f>引用信息!W220</f>
        <v>198.37468416284946</v>
      </c>
      <c r="U201" s="40">
        <f>引用信息!X220</f>
        <v>14.111561844900521</v>
      </c>
      <c r="V201" s="40">
        <f>引用信息!Y220</f>
        <v>5.6337599999999997</v>
      </c>
      <c r="W201" s="40">
        <f>引用信息!Z220</f>
        <v>1.5114233722500001</v>
      </c>
      <c r="X201" s="40">
        <f>引用信息!AA220</f>
        <v>0.43732061999999988</v>
      </c>
      <c r="Y201" s="37">
        <f>IF(INT(求节点($J$4:$J$12,$I$4:$I$12,节奏总纲!AD201))&gt;$I$12,$I$12,INT(求节点($J$4:$J$12,$I$4:$I$12,节奏总纲!AD201)))</f>
        <v>8</v>
      </c>
      <c r="Z201" s="37">
        <f>IF(INT(求节点($J$4:$J$12,$I$4:$I$12,节奏总纲!AE201))&gt;$I$12,$I$12,INT(求节点($J$4:$J$12,$I$4:$I$12,节奏总纲!AE201)))</f>
        <v>8</v>
      </c>
      <c r="AA201" s="37">
        <f>IF(INT(求节点($J$4:$J$12,$I$4:$I$12,节奏总纲!AF201))&gt;$I$12,$I$12,INT(求节点($J$4:$J$12,$I$4:$I$12,节奏总纲!AF201)))</f>
        <v>8</v>
      </c>
      <c r="AB201" s="37">
        <f>IF(INT(求节点($J$4:$J$12,$I$4:$I$12,节奏总纲!AG201))&gt;$I$12,$I$12,INT(求节点($J$4:$J$12,$I$4:$I$12,节奏总纲!AG201)))</f>
        <v>9</v>
      </c>
      <c r="AC201" s="37">
        <f>IF(INT(求节点($J$4:$J$12,$I$4:$I$12,节奏总纲!AH201))&gt;$I$12,$I$12,INT(求节点($J$4:$J$12,$I$4:$I$12,节奏总纲!AH201)))</f>
        <v>9</v>
      </c>
      <c r="AD201" s="57">
        <f>('[2]功能-行军令'!F$7+'[2]功能-行军令'!F$14+24*60/'[2]功能-行军令'!$F$18)*'[2]功能-行军令'!$AJ$8/$J$30</f>
        <v>9.2000000000000011</v>
      </c>
      <c r="AE201" s="57">
        <f>('[2]功能-行军令'!G$7+'[2]功能-行军令'!G$14+24*60/'[2]功能-行军令'!$F$18)*'[2]功能-行军令'!$AJ$8/$J$30</f>
        <v>13.4</v>
      </c>
      <c r="AF201" s="57">
        <f>('[2]功能-行军令'!H$7+'[2]功能-行军令'!H$14+24*60/'[2]功能-行军令'!$F$18)*'[2]功能-行军令'!$AJ$8/$J$30</f>
        <v>18.2</v>
      </c>
      <c r="AG201" s="57">
        <f>('[2]功能-行军令'!I$7+'[2]功能-行军令'!I$14+24*60/'[2]功能-行军令'!$F$18)*'[2]功能-行军令'!$AJ$8/$J$30</f>
        <v>20.6</v>
      </c>
      <c r="AH201" s="57">
        <f>('[2]功能-行军令'!J$7+'[2]功能-行军令'!J$14+24*60/'[2]功能-行军令'!$F$18)*'[2]功能-行军令'!$AJ$8/$J$30</f>
        <v>20.6</v>
      </c>
      <c r="AL201" s="39">
        <v>198</v>
      </c>
      <c r="AM201" s="28">
        <f t="shared" ca="1" si="122"/>
        <v>1.7973504843835273</v>
      </c>
      <c r="AN201" s="28">
        <f t="shared" ca="1" si="122"/>
        <v>3.561247530233429</v>
      </c>
      <c r="AO201" s="28">
        <f t="shared" ca="1" si="122"/>
        <v>5.3585980146169545</v>
      </c>
      <c r="AP201" s="28">
        <f t="shared" ca="1" si="122"/>
        <v>8.9198455448503857</v>
      </c>
      <c r="AQ201" s="28">
        <f t="shared" ca="1" si="122"/>
        <v>17.806237651167145</v>
      </c>
      <c r="AR201" s="28">
        <f t="shared" ca="1" si="122"/>
        <v>35.612475302334289</v>
      </c>
      <c r="AS201" s="28">
        <f t="shared" ca="1" si="122"/>
        <v>71.224950604668578</v>
      </c>
      <c r="AT201" s="28">
        <f t="shared" ca="1" si="122"/>
        <v>142.44990120933716</v>
      </c>
      <c r="AU201" s="28">
        <f t="shared" ca="1" si="122"/>
        <v>2.6762750826900006</v>
      </c>
      <c r="AV201" s="28">
        <f t="shared" ca="1" si="122"/>
        <v>0</v>
      </c>
      <c r="AW201" s="28"/>
      <c r="AX201" s="28">
        <f t="shared" ca="1" si="123"/>
        <v>289.40688142428144</v>
      </c>
      <c r="AY201" s="28"/>
      <c r="BA201" s="28"/>
      <c r="BB201" s="28"/>
      <c r="BC201" s="28"/>
      <c r="BD201" s="39">
        <v>198</v>
      </c>
      <c r="BE201" s="39">
        <f t="shared" ca="1" si="117"/>
        <v>1.5208725785818462</v>
      </c>
      <c r="BF201" s="39">
        <f t="shared" ca="1" si="117"/>
        <v>3.0417451571636924</v>
      </c>
      <c r="BG201" s="39">
        <f t="shared" ca="1" si="117"/>
        <v>4.5626177357455378</v>
      </c>
      <c r="BH201" s="39">
        <f t="shared" ca="1" si="117"/>
        <v>7.604362892909232</v>
      </c>
      <c r="BI201" s="39">
        <f t="shared" ca="1" si="117"/>
        <v>15.208725785818464</v>
      </c>
      <c r="BJ201" s="39">
        <f t="shared" ca="1" si="117"/>
        <v>30.417451571636928</v>
      </c>
      <c r="BK201" s="39">
        <f t="shared" ca="1" si="117"/>
        <v>60.834903143273856</v>
      </c>
      <c r="BL201" s="39">
        <f t="shared" ca="1" si="117"/>
        <v>121.66980628654771</v>
      </c>
      <c r="BM201" s="39">
        <f t="shared" ca="1" si="117"/>
        <v>0</v>
      </c>
      <c r="BN201" s="39">
        <f t="shared" ca="1" si="117"/>
        <v>0</v>
      </c>
      <c r="BO201" s="39">
        <f t="shared" ca="1" si="118"/>
        <v>0.15757910726805582</v>
      </c>
      <c r="BP201" s="39">
        <f t="shared" ca="1" si="118"/>
        <v>0.31515821453611165</v>
      </c>
      <c r="BQ201" s="39">
        <f t="shared" ca="1" si="118"/>
        <v>0.47273732180416744</v>
      </c>
      <c r="BR201" s="39">
        <f t="shared" ca="1" si="118"/>
        <v>0.7878955363402792</v>
      </c>
      <c r="BS201" s="39">
        <f t="shared" ca="1" si="118"/>
        <v>1.5757910726805584</v>
      </c>
      <c r="BT201" s="39">
        <f t="shared" ca="1" si="118"/>
        <v>3.1515821453611168</v>
      </c>
      <c r="BU201" s="39">
        <f t="shared" ca="1" si="118"/>
        <v>6.3031642907222336</v>
      </c>
      <c r="BV201" s="39">
        <f t="shared" ca="1" si="118"/>
        <v>12.606328581444467</v>
      </c>
      <c r="BW201" s="39">
        <f t="shared" ca="1" si="118"/>
        <v>0</v>
      </c>
      <c r="BX201" s="39">
        <f t="shared" ca="1" si="118"/>
        <v>0</v>
      </c>
      <c r="BY201" s="39">
        <f t="shared" ca="1" si="119"/>
        <v>8.5445359999999984E-2</v>
      </c>
      <c r="BZ201" s="39">
        <f t="shared" ca="1" si="119"/>
        <v>0.17089071999999997</v>
      </c>
      <c r="CA201" s="39">
        <f t="shared" ca="1" si="119"/>
        <v>0.25633607999999997</v>
      </c>
      <c r="CB201" s="39">
        <f t="shared" ca="1" si="119"/>
        <v>0.42722679999999996</v>
      </c>
      <c r="CC201" s="39">
        <f t="shared" ca="1" si="119"/>
        <v>0.85445359999999992</v>
      </c>
      <c r="CD201" s="39">
        <f t="shared" ca="1" si="119"/>
        <v>1.7089071999999998</v>
      </c>
      <c r="CE201" s="39">
        <f t="shared" ca="1" si="119"/>
        <v>3.4178143999999997</v>
      </c>
      <c r="CF201" s="39">
        <f t="shared" ca="1" si="119"/>
        <v>6.8356287999999994</v>
      </c>
      <c r="CG201" s="39">
        <f t="shared" ca="1" si="119"/>
        <v>0</v>
      </c>
      <c r="CH201" s="39">
        <f t="shared" ca="1" si="119"/>
        <v>0</v>
      </c>
      <c r="CI201" s="39">
        <f t="shared" ca="1" si="120"/>
        <v>2.5946101223625007E-2</v>
      </c>
      <c r="CJ201" s="39">
        <f t="shared" ca="1" si="120"/>
        <v>2.5946101223625007E-2</v>
      </c>
      <c r="CK201" s="39">
        <f t="shared" ca="1" si="120"/>
        <v>5.1892202447250013E-2</v>
      </c>
      <c r="CL201" s="39">
        <f t="shared" ca="1" si="120"/>
        <v>7.7838303670875006E-2</v>
      </c>
      <c r="CM201" s="39">
        <f t="shared" ca="1" si="120"/>
        <v>0.12973050611812503</v>
      </c>
      <c r="CN201" s="39">
        <f t="shared" ca="1" si="120"/>
        <v>0.25946101223625007</v>
      </c>
      <c r="CO201" s="39">
        <f t="shared" ca="1" si="120"/>
        <v>0.51892202447250013</v>
      </c>
      <c r="CP201" s="39">
        <f t="shared" ca="1" si="120"/>
        <v>1.0378440489450003</v>
      </c>
      <c r="CQ201" s="39">
        <f t="shared" ca="1" si="120"/>
        <v>2.0756880978900005</v>
      </c>
      <c r="CR201" s="39">
        <f t="shared" ca="1" si="120"/>
        <v>0</v>
      </c>
      <c r="CS201" s="39">
        <f t="shared" ca="1" si="121"/>
        <v>7.5073373099999998E-3</v>
      </c>
      <c r="CT201" s="39">
        <f t="shared" ca="1" si="121"/>
        <v>7.5073373099999998E-3</v>
      </c>
      <c r="CU201" s="39">
        <f t="shared" ca="1" si="121"/>
        <v>1.501467462E-2</v>
      </c>
      <c r="CV201" s="39">
        <f t="shared" ca="1" si="121"/>
        <v>2.2522011929999992E-2</v>
      </c>
      <c r="CW201" s="39">
        <f t="shared" ca="1" si="121"/>
        <v>3.7536686549999997E-2</v>
      </c>
      <c r="CX201" s="39">
        <f t="shared" ca="1" si="121"/>
        <v>7.5073373099999993E-2</v>
      </c>
      <c r="CY201" s="39">
        <f t="shared" ca="1" si="121"/>
        <v>0.15014674619999999</v>
      </c>
      <c r="CZ201" s="39">
        <f t="shared" ca="1" si="121"/>
        <v>0.30029349239999997</v>
      </c>
      <c r="DA201" s="39">
        <f t="shared" ca="1" si="121"/>
        <v>0.60058698479999995</v>
      </c>
      <c r="DB201" s="39">
        <f t="shared" ca="1" si="121"/>
        <v>0</v>
      </c>
    </row>
    <row r="202" spans="19:106" x14ac:dyDescent="0.15">
      <c r="S202" s="39">
        <v>199</v>
      </c>
      <c r="T202" s="40">
        <f>引用信息!W221</f>
        <v>197.07325699402102</v>
      </c>
      <c r="U202" s="40">
        <f>引用信息!X221</f>
        <v>14.018983650978962</v>
      </c>
      <c r="V202" s="40">
        <f>引用信息!Y221</f>
        <v>5.5967999999999991</v>
      </c>
      <c r="W202" s="40">
        <f>引用信息!Z221</f>
        <v>1.5015077550000002</v>
      </c>
      <c r="X202" s="40">
        <f>引用信息!AA221</f>
        <v>0.43445159999999988</v>
      </c>
      <c r="Y202" s="37">
        <f>IF(INT(求节点($J$4:$J$12,$I$4:$I$12,节奏总纲!AD202))&gt;$I$12,$I$12,INT(求节点($J$4:$J$12,$I$4:$I$12,节奏总纲!AD202)))</f>
        <v>8</v>
      </c>
      <c r="Z202" s="37">
        <f>IF(INT(求节点($J$4:$J$12,$I$4:$I$12,节奏总纲!AE202))&gt;$I$12,$I$12,INT(求节点($J$4:$J$12,$I$4:$I$12,节奏总纲!AE202)))</f>
        <v>8</v>
      </c>
      <c r="AA202" s="37">
        <f>IF(INT(求节点($J$4:$J$12,$I$4:$I$12,节奏总纲!AF202))&gt;$I$12,$I$12,INT(求节点($J$4:$J$12,$I$4:$I$12,节奏总纲!AF202)))</f>
        <v>8</v>
      </c>
      <c r="AB202" s="37">
        <f>IF(INT(求节点($J$4:$J$12,$I$4:$I$12,节奏总纲!AG202))&gt;$I$12,$I$12,INT(求节点($J$4:$J$12,$I$4:$I$12,节奏总纲!AG202)))</f>
        <v>9</v>
      </c>
      <c r="AC202" s="37">
        <f>IF(INT(求节点($J$4:$J$12,$I$4:$I$12,节奏总纲!AH202))&gt;$I$12,$I$12,INT(求节点($J$4:$J$12,$I$4:$I$12,节奏总纲!AH202)))</f>
        <v>9</v>
      </c>
      <c r="AD202" s="57">
        <f>('[2]功能-行军令'!F$7+'[2]功能-行军令'!F$14+24*60/'[2]功能-行军令'!$F$18)*'[2]功能-行军令'!$AJ$8/$J$30</f>
        <v>9.2000000000000011</v>
      </c>
      <c r="AE202" s="57">
        <f>('[2]功能-行军令'!G$7+'[2]功能-行军令'!G$14+24*60/'[2]功能-行军令'!$F$18)*'[2]功能-行军令'!$AJ$8/$J$30</f>
        <v>13.4</v>
      </c>
      <c r="AF202" s="57">
        <f>('[2]功能-行军令'!H$7+'[2]功能-行军令'!H$14+24*60/'[2]功能-行军令'!$F$18)*'[2]功能-行军令'!$AJ$8/$J$30</f>
        <v>18.2</v>
      </c>
      <c r="AG202" s="57">
        <f>('[2]功能-行军令'!I$7+'[2]功能-行军令'!I$14+24*60/'[2]功能-行军令'!$F$18)*'[2]功能-行军令'!$AJ$8/$J$30</f>
        <v>20.6</v>
      </c>
      <c r="AH202" s="57">
        <f>('[2]功能-行军令'!J$7+'[2]功能-行军令'!J$14+24*60/'[2]功能-行军令'!$F$18)*'[2]功能-行军令'!$AJ$8/$J$30</f>
        <v>20.6</v>
      </c>
      <c r="AL202" s="39">
        <v>199</v>
      </c>
      <c r="AM202" s="28">
        <f t="shared" ca="1" si="122"/>
        <v>1.7855590566509261</v>
      </c>
      <c r="AN202" s="28">
        <f t="shared" ca="1" si="122"/>
        <v>3.5378841443743525</v>
      </c>
      <c r="AO202" s="28">
        <f t="shared" ca="1" si="122"/>
        <v>5.3234432010252792</v>
      </c>
      <c r="AP202" s="28">
        <f t="shared" ca="1" si="122"/>
        <v>8.8613273453996335</v>
      </c>
      <c r="AQ202" s="28">
        <f t="shared" ca="1" si="122"/>
        <v>17.689420721871766</v>
      </c>
      <c r="AR202" s="28">
        <f t="shared" ca="1" si="122"/>
        <v>35.378841443743532</v>
      </c>
      <c r="AS202" s="28">
        <f t="shared" ca="1" si="122"/>
        <v>70.757682887487064</v>
      </c>
      <c r="AT202" s="28">
        <f t="shared" ca="1" si="122"/>
        <v>141.51536577497413</v>
      </c>
      <c r="AU202" s="28">
        <f t="shared" ca="1" si="122"/>
        <v>2.6587175142000001</v>
      </c>
      <c r="AV202" s="28">
        <f t="shared" ca="1" si="122"/>
        <v>0</v>
      </c>
      <c r="AW202" s="28"/>
      <c r="AX202" s="28">
        <f t="shared" ca="1" si="123"/>
        <v>287.50824208972665</v>
      </c>
      <c r="AY202" s="28"/>
      <c r="BA202" s="28"/>
      <c r="BB202" s="28"/>
      <c r="BC202" s="28"/>
      <c r="BD202" s="39">
        <v>199</v>
      </c>
      <c r="BE202" s="39">
        <f t="shared" ca="1" si="117"/>
        <v>1.5108949702874945</v>
      </c>
      <c r="BF202" s="39">
        <f t="shared" ca="1" si="117"/>
        <v>3.0217899405749891</v>
      </c>
      <c r="BG202" s="39">
        <f t="shared" ca="1" si="117"/>
        <v>4.5326849108624838</v>
      </c>
      <c r="BH202" s="39">
        <f t="shared" ca="1" si="117"/>
        <v>7.5544748514374751</v>
      </c>
      <c r="BI202" s="39">
        <f t="shared" ca="1" si="117"/>
        <v>15.10894970287495</v>
      </c>
      <c r="BJ202" s="39">
        <f t="shared" ca="1" si="117"/>
        <v>30.2178994057499</v>
      </c>
      <c r="BK202" s="39">
        <f t="shared" ca="1" si="117"/>
        <v>60.435798811499801</v>
      </c>
      <c r="BL202" s="39">
        <f t="shared" ca="1" si="117"/>
        <v>120.8715976229996</v>
      </c>
      <c r="BM202" s="39">
        <f t="shared" ca="1" si="117"/>
        <v>0</v>
      </c>
      <c r="BN202" s="39">
        <f t="shared" ca="1" si="117"/>
        <v>0</v>
      </c>
      <c r="BO202" s="39">
        <f t="shared" ca="1" si="118"/>
        <v>0.15654531743593172</v>
      </c>
      <c r="BP202" s="39">
        <f t="shared" ca="1" si="118"/>
        <v>0.31309063487186345</v>
      </c>
      <c r="BQ202" s="39">
        <f t="shared" ca="1" si="118"/>
        <v>0.46963595230779526</v>
      </c>
      <c r="BR202" s="39">
        <f t="shared" ca="1" si="118"/>
        <v>0.78272658717965882</v>
      </c>
      <c r="BS202" s="39">
        <f t="shared" ca="1" si="118"/>
        <v>1.5654531743593176</v>
      </c>
      <c r="BT202" s="39">
        <f t="shared" ca="1" si="118"/>
        <v>3.1309063487186353</v>
      </c>
      <c r="BU202" s="39">
        <f t="shared" ca="1" si="118"/>
        <v>6.2618126974372705</v>
      </c>
      <c r="BV202" s="39">
        <f t="shared" ca="1" si="118"/>
        <v>12.523625394874541</v>
      </c>
      <c r="BW202" s="39">
        <f t="shared" ca="1" si="118"/>
        <v>0</v>
      </c>
      <c r="BX202" s="39">
        <f t="shared" ca="1" si="118"/>
        <v>0</v>
      </c>
      <c r="BY202" s="39">
        <f t="shared" ca="1" si="119"/>
        <v>8.4884799999999982E-2</v>
      </c>
      <c r="BZ202" s="39">
        <f t="shared" ca="1" si="119"/>
        <v>0.16976959999999996</v>
      </c>
      <c r="CA202" s="39">
        <f t="shared" ca="1" si="119"/>
        <v>0.25465439999999995</v>
      </c>
      <c r="CB202" s="39">
        <f t="shared" ca="1" si="119"/>
        <v>0.42442399999999997</v>
      </c>
      <c r="CC202" s="39">
        <f t="shared" ca="1" si="119"/>
        <v>0.84884799999999994</v>
      </c>
      <c r="CD202" s="39">
        <f t="shared" ca="1" si="119"/>
        <v>1.6976959999999999</v>
      </c>
      <c r="CE202" s="39">
        <f t="shared" ca="1" si="119"/>
        <v>3.3953919999999997</v>
      </c>
      <c r="CF202" s="39">
        <f t="shared" ca="1" si="119"/>
        <v>6.7907839999999995</v>
      </c>
      <c r="CG202" s="39">
        <f t="shared" ca="1" si="119"/>
        <v>0</v>
      </c>
      <c r="CH202" s="39">
        <f t="shared" ca="1" si="119"/>
        <v>0</v>
      </c>
      <c r="CI202" s="39">
        <f t="shared" ca="1" si="120"/>
        <v>2.5775883127500007E-2</v>
      </c>
      <c r="CJ202" s="39">
        <f t="shared" ca="1" si="120"/>
        <v>2.5775883127500007E-2</v>
      </c>
      <c r="CK202" s="39">
        <f t="shared" ca="1" si="120"/>
        <v>5.1551766255000013E-2</v>
      </c>
      <c r="CL202" s="39">
        <f t="shared" ca="1" si="120"/>
        <v>7.7327649382500016E-2</v>
      </c>
      <c r="CM202" s="39">
        <f t="shared" ca="1" si="120"/>
        <v>0.12887941563750002</v>
      </c>
      <c r="CN202" s="39">
        <f t="shared" ca="1" si="120"/>
        <v>0.25775883127500004</v>
      </c>
      <c r="CO202" s="39">
        <f t="shared" ca="1" si="120"/>
        <v>0.51551766255000009</v>
      </c>
      <c r="CP202" s="39">
        <f t="shared" ca="1" si="120"/>
        <v>1.0310353251000002</v>
      </c>
      <c r="CQ202" s="39">
        <f t="shared" ca="1" si="120"/>
        <v>2.0620706502000004</v>
      </c>
      <c r="CR202" s="39">
        <f t="shared" ca="1" si="120"/>
        <v>0</v>
      </c>
      <c r="CS202" s="39">
        <f t="shared" ca="1" si="121"/>
        <v>7.4580857999999991E-3</v>
      </c>
      <c r="CT202" s="39">
        <f t="shared" ca="1" si="121"/>
        <v>7.4580857999999991E-3</v>
      </c>
      <c r="CU202" s="39">
        <f t="shared" ca="1" si="121"/>
        <v>1.4916171599999998E-2</v>
      </c>
      <c r="CV202" s="39">
        <f t="shared" ca="1" si="121"/>
        <v>2.2374257399999996E-2</v>
      </c>
      <c r="CW202" s="39">
        <f t="shared" ca="1" si="121"/>
        <v>3.7290428999999993E-2</v>
      </c>
      <c r="CX202" s="39">
        <f t="shared" ca="1" si="121"/>
        <v>7.4580857999999986E-2</v>
      </c>
      <c r="CY202" s="39">
        <f t="shared" ca="1" si="121"/>
        <v>0.14916171599999997</v>
      </c>
      <c r="CZ202" s="39">
        <f t="shared" ca="1" si="121"/>
        <v>0.29832343199999994</v>
      </c>
      <c r="DA202" s="39">
        <f t="shared" ca="1" si="121"/>
        <v>0.59664686399999989</v>
      </c>
      <c r="DB202" s="39">
        <f t="shared" ca="1" si="121"/>
        <v>0</v>
      </c>
    </row>
    <row r="203" spans="19:106" x14ac:dyDescent="0.15">
      <c r="S203" s="39">
        <v>200</v>
      </c>
      <c r="T203" s="40">
        <f>引用信息!W222</f>
        <v>195.77182982519258</v>
      </c>
      <c r="U203" s="40">
        <f>引用信息!X222</f>
        <v>13.926405457057403</v>
      </c>
      <c r="V203" s="40">
        <f>引用信息!Y222</f>
        <v>5.5598399999999994</v>
      </c>
      <c r="W203" s="40">
        <f>引用信息!Z222</f>
        <v>1.4915921377500003</v>
      </c>
      <c r="X203" s="40">
        <f>引用信息!AA222</f>
        <v>0.43158257999999988</v>
      </c>
      <c r="Y203" s="37">
        <f>IF(INT(求节点($J$4:$J$12,$I$4:$I$12,节奏总纲!AD203))&gt;$I$12,$I$12,INT(求节点($J$4:$J$12,$I$4:$I$12,节奏总纲!AD203)))</f>
        <v>8</v>
      </c>
      <c r="Z203" s="37">
        <f>IF(INT(求节点($J$4:$J$12,$I$4:$I$12,节奏总纲!AE203))&gt;$I$12,$I$12,INT(求节点($J$4:$J$12,$I$4:$I$12,节奏总纲!AE203)))</f>
        <v>8</v>
      </c>
      <c r="AA203" s="37">
        <f>IF(INT(求节点($J$4:$J$12,$I$4:$I$12,节奏总纲!AF203))&gt;$I$12,$I$12,INT(求节点($J$4:$J$12,$I$4:$I$12,节奏总纲!AF203)))</f>
        <v>8</v>
      </c>
      <c r="AB203" s="37">
        <f>IF(INT(求节点($J$4:$J$12,$I$4:$I$12,节奏总纲!AG203))&gt;$I$12,$I$12,INT(求节点($J$4:$J$12,$I$4:$I$12,节奏总纲!AG203)))</f>
        <v>9</v>
      </c>
      <c r="AC203" s="37">
        <f>IF(INT(求节点($J$4:$J$12,$I$4:$I$12,节奏总纲!AH203))&gt;$I$12,$I$12,INT(求节点($J$4:$J$12,$I$4:$I$12,节奏总纲!AH203)))</f>
        <v>9</v>
      </c>
      <c r="AD203" s="57">
        <f>('[2]功能-行军令'!F$7+'[2]功能-行军令'!F$14+24*60/'[2]功能-行军令'!$F$18)*'[2]功能-行军令'!$AJ$8/$J$30</f>
        <v>9.2000000000000011</v>
      </c>
      <c r="AE203" s="57">
        <f>('[2]功能-行军令'!G$7+'[2]功能-行军令'!G$14+24*60/'[2]功能-行军令'!$F$18)*'[2]功能-行军令'!$AJ$8/$J$30</f>
        <v>13.4</v>
      </c>
      <c r="AF203" s="57">
        <f>('[2]功能-行军令'!H$7+'[2]功能-行军令'!H$14+24*60/'[2]功能-行军令'!$F$18)*'[2]功能-行军令'!$AJ$8/$J$30</f>
        <v>18.2</v>
      </c>
      <c r="AG203" s="57">
        <f>('[2]功能-行军令'!I$7+'[2]功能-行军令'!I$14+24*60/'[2]功能-行军令'!$F$18)*'[2]功能-行军令'!$AJ$8/$J$30</f>
        <v>20.6</v>
      </c>
      <c r="AH203" s="57">
        <f>('[2]功能-行军令'!J$7+'[2]功能-行军令'!J$14+24*60/'[2]功能-行军令'!$F$18)*'[2]功能-行军令'!$AJ$8/$J$30</f>
        <v>20.6</v>
      </c>
      <c r="AL203" s="39">
        <v>200</v>
      </c>
      <c r="AM203" s="28">
        <f t="shared" ca="1" si="122"/>
        <v>1.773767628918326</v>
      </c>
      <c r="AN203" s="28">
        <f t="shared" ca="1" si="122"/>
        <v>3.5145207585152769</v>
      </c>
      <c r="AO203" s="28">
        <f t="shared" ca="1" si="122"/>
        <v>5.2882883874336031</v>
      </c>
      <c r="AP203" s="28">
        <f t="shared" ca="1" si="122"/>
        <v>8.8028091459488813</v>
      </c>
      <c r="AQ203" s="28">
        <f t="shared" ca="1" si="122"/>
        <v>17.572603792576388</v>
      </c>
      <c r="AR203" s="28">
        <f t="shared" ca="1" si="122"/>
        <v>35.145207585152775</v>
      </c>
      <c r="AS203" s="28">
        <f t="shared" ca="1" si="122"/>
        <v>70.29041517030555</v>
      </c>
      <c r="AT203" s="28">
        <f t="shared" ca="1" si="122"/>
        <v>140.5808303406111</v>
      </c>
      <c r="AU203" s="28">
        <f t="shared" ca="1" si="122"/>
        <v>2.6411599457100006</v>
      </c>
      <c r="AV203" s="28">
        <f t="shared" ca="1" si="122"/>
        <v>0</v>
      </c>
      <c r="AW203" s="28"/>
      <c r="AX203" s="28">
        <f t="shared" ca="1" si="123"/>
        <v>285.60960275517192</v>
      </c>
      <c r="AY203" s="28"/>
      <c r="BA203" s="28"/>
      <c r="BB203" s="28"/>
      <c r="BC203" s="28"/>
      <c r="BD203" s="39">
        <v>200</v>
      </c>
      <c r="BE203" s="39">
        <f t="shared" ca="1" si="117"/>
        <v>1.5009173619931433</v>
      </c>
      <c r="BF203" s="39">
        <f t="shared" ca="1" si="117"/>
        <v>3.0018347239862866</v>
      </c>
      <c r="BG203" s="39">
        <f t="shared" ca="1" si="117"/>
        <v>4.5027520859794299</v>
      </c>
      <c r="BH203" s="39">
        <f t="shared" ca="1" si="117"/>
        <v>7.5045868099657183</v>
      </c>
      <c r="BI203" s="39">
        <f t="shared" ca="1" si="117"/>
        <v>15.009173619931437</v>
      </c>
      <c r="BJ203" s="39">
        <f t="shared" ca="1" si="117"/>
        <v>30.018347239862873</v>
      </c>
      <c r="BK203" s="39">
        <f t="shared" ca="1" si="117"/>
        <v>60.036694479725746</v>
      </c>
      <c r="BL203" s="39">
        <f t="shared" ca="1" si="117"/>
        <v>120.07338895945149</v>
      </c>
      <c r="BM203" s="39">
        <f t="shared" ca="1" si="117"/>
        <v>0</v>
      </c>
      <c r="BN203" s="39">
        <f t="shared" ca="1" si="117"/>
        <v>0</v>
      </c>
      <c r="BO203" s="39">
        <f t="shared" ca="1" si="118"/>
        <v>0.15551152760380768</v>
      </c>
      <c r="BP203" s="39">
        <f t="shared" ca="1" si="118"/>
        <v>0.31102305520761536</v>
      </c>
      <c r="BQ203" s="39">
        <f t="shared" ca="1" si="118"/>
        <v>0.46653458281142296</v>
      </c>
      <c r="BR203" s="39">
        <f t="shared" ca="1" si="118"/>
        <v>0.77755763801903832</v>
      </c>
      <c r="BS203" s="39">
        <f t="shared" ca="1" si="118"/>
        <v>1.5551152760380766</v>
      </c>
      <c r="BT203" s="39">
        <f t="shared" ca="1" si="118"/>
        <v>3.1102305520761533</v>
      </c>
      <c r="BU203" s="39">
        <f t="shared" ca="1" si="118"/>
        <v>6.2204611041523066</v>
      </c>
      <c r="BV203" s="39">
        <f t="shared" ca="1" si="118"/>
        <v>12.440922208304613</v>
      </c>
      <c r="BW203" s="39">
        <f t="shared" ca="1" si="118"/>
        <v>0</v>
      </c>
      <c r="BX203" s="39">
        <f t="shared" ca="1" si="118"/>
        <v>0</v>
      </c>
      <c r="BY203" s="39">
        <f t="shared" ca="1" si="119"/>
        <v>8.4324239999999981E-2</v>
      </c>
      <c r="BZ203" s="39">
        <f t="shared" ca="1" si="119"/>
        <v>0.16864847999999996</v>
      </c>
      <c r="CA203" s="39">
        <f t="shared" ca="1" si="119"/>
        <v>0.25297271999999998</v>
      </c>
      <c r="CB203" s="39">
        <f t="shared" ca="1" si="119"/>
        <v>0.42162119999999992</v>
      </c>
      <c r="CC203" s="39">
        <f t="shared" ca="1" si="119"/>
        <v>0.84324239999999984</v>
      </c>
      <c r="CD203" s="39">
        <f t="shared" ca="1" si="119"/>
        <v>1.6864847999999997</v>
      </c>
      <c r="CE203" s="39">
        <f t="shared" ca="1" si="119"/>
        <v>3.3729695999999993</v>
      </c>
      <c r="CF203" s="39">
        <f t="shared" ca="1" si="119"/>
        <v>6.7459391999999987</v>
      </c>
      <c r="CG203" s="39">
        <f t="shared" ca="1" si="119"/>
        <v>0</v>
      </c>
      <c r="CH203" s="39">
        <f t="shared" ca="1" si="119"/>
        <v>0</v>
      </c>
      <c r="CI203" s="39">
        <f t="shared" ca="1" si="120"/>
        <v>2.560566503137501E-2</v>
      </c>
      <c r="CJ203" s="39">
        <f t="shared" ca="1" si="120"/>
        <v>2.560566503137501E-2</v>
      </c>
      <c r="CK203" s="39">
        <f t="shared" ca="1" si="120"/>
        <v>5.121133006275002E-2</v>
      </c>
      <c r="CL203" s="39">
        <f t="shared" ca="1" si="120"/>
        <v>7.6816995094125012E-2</v>
      </c>
      <c r="CM203" s="39">
        <f t="shared" ca="1" si="120"/>
        <v>0.12802832515687504</v>
      </c>
      <c r="CN203" s="39">
        <f t="shared" ca="1" si="120"/>
        <v>0.25605665031375008</v>
      </c>
      <c r="CO203" s="39">
        <f t="shared" ca="1" si="120"/>
        <v>0.51211330062750016</v>
      </c>
      <c r="CP203" s="39">
        <f t="shared" ca="1" si="120"/>
        <v>1.0242266012550003</v>
      </c>
      <c r="CQ203" s="39">
        <f t="shared" ca="1" si="120"/>
        <v>2.0484532025100006</v>
      </c>
      <c r="CR203" s="39">
        <f t="shared" ca="1" si="120"/>
        <v>0</v>
      </c>
      <c r="CS203" s="39">
        <f t="shared" ca="1" si="121"/>
        <v>7.4088342899999993E-3</v>
      </c>
      <c r="CT203" s="39">
        <f t="shared" ca="1" si="121"/>
        <v>7.4088342899999993E-3</v>
      </c>
      <c r="CU203" s="39">
        <f t="shared" ca="1" si="121"/>
        <v>1.4817668579999999E-2</v>
      </c>
      <c r="CV203" s="39">
        <f t="shared" ca="1" si="121"/>
        <v>2.2226502869999994E-2</v>
      </c>
      <c r="CW203" s="39">
        <f t="shared" ca="1" si="121"/>
        <v>3.7044171449999996E-2</v>
      </c>
      <c r="CX203" s="39">
        <f t="shared" ca="1" si="121"/>
        <v>7.4088342899999993E-2</v>
      </c>
      <c r="CY203" s="39">
        <f t="shared" ca="1" si="121"/>
        <v>0.14817668579999999</v>
      </c>
      <c r="CZ203" s="39">
        <f t="shared" ca="1" si="121"/>
        <v>0.29635337159999997</v>
      </c>
      <c r="DA203" s="39">
        <f t="shared" ca="1" si="121"/>
        <v>0.59270674319999994</v>
      </c>
      <c r="DB203" s="39">
        <f t="shared" ca="1" si="121"/>
        <v>0</v>
      </c>
    </row>
  </sheetData>
  <mergeCells count="9">
    <mergeCell ref="BY2:CH2"/>
    <mergeCell ref="CI2:CR2"/>
    <mergeCell ref="CS2:DB2"/>
    <mergeCell ref="T2:X2"/>
    <mergeCell ref="Y2:AC2"/>
    <mergeCell ref="AD2:AH2"/>
    <mergeCell ref="AM2:AV2"/>
    <mergeCell ref="BE2:BN2"/>
    <mergeCell ref="BO2:BX2"/>
  </mergeCells>
  <phoneticPr fontId="1" type="noConversion"/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B2:AY56"/>
  <sheetViews>
    <sheetView topLeftCell="R1" workbookViewId="0">
      <selection activeCell="AH18" sqref="AH18"/>
    </sheetView>
  </sheetViews>
  <sheetFormatPr defaultColWidth="7.625" defaultRowHeight="11.45" customHeight="1" x14ac:dyDescent="0.15"/>
  <cols>
    <col min="1" max="20" width="7.625" style="60"/>
    <col min="21" max="24" width="7.625" style="81"/>
    <col min="25" max="32" width="7.625" style="60"/>
    <col min="33" max="38" width="7.625" style="84"/>
    <col min="39" max="16384" width="7.625" style="60"/>
  </cols>
  <sheetData>
    <row r="2" spans="2:51" ht="11.45" customHeight="1" x14ac:dyDescent="0.15">
      <c r="S2" s="60" t="s">
        <v>272</v>
      </c>
    </row>
    <row r="3" spans="2:51" ht="11.45" customHeight="1" x14ac:dyDescent="0.15">
      <c r="B3" s="89" t="s">
        <v>273</v>
      </c>
      <c r="C3" s="89"/>
      <c r="D3" s="89"/>
      <c r="E3" s="89"/>
      <c r="F3" s="89"/>
      <c r="I3"/>
      <c r="P3"/>
    </row>
    <row r="4" spans="2:51" ht="11.45" customHeight="1" x14ac:dyDescent="0.15">
      <c r="B4" s="89"/>
      <c r="C4" s="89"/>
      <c r="D4" s="89"/>
      <c r="E4" s="89"/>
      <c r="F4" s="89"/>
    </row>
    <row r="5" spans="2:51" ht="11.45" customHeight="1" x14ac:dyDescent="0.15">
      <c r="B5" s="89"/>
      <c r="C5" s="89"/>
      <c r="D5" s="89"/>
      <c r="E5" s="89"/>
      <c r="F5" s="89"/>
      <c r="K5"/>
      <c r="O5"/>
    </row>
    <row r="6" spans="2:51" ht="11.45" customHeight="1" x14ac:dyDescent="0.15">
      <c r="B6" s="89"/>
      <c r="C6" s="89"/>
      <c r="D6" s="89"/>
      <c r="E6" s="89"/>
      <c r="F6" s="89"/>
    </row>
    <row r="7" spans="2:51" ht="11.45" customHeight="1" x14ac:dyDescent="0.15">
      <c r="B7" s="89"/>
      <c r="C7" s="89"/>
      <c r="D7" s="89"/>
      <c r="E7" s="89"/>
      <c r="F7" s="89"/>
    </row>
    <row r="8" spans="2:51" ht="11.45" customHeight="1" x14ac:dyDescent="0.15">
      <c r="B8" s="63">
        <f>6*36</f>
        <v>216</v>
      </c>
    </row>
    <row r="11" spans="2:51" ht="11.45" customHeight="1" x14ac:dyDescent="0.15">
      <c r="AR11" s="84"/>
      <c r="AS11" s="84"/>
      <c r="AT11" s="84"/>
      <c r="AU11" s="84"/>
      <c r="AV11" s="84"/>
      <c r="AW11" s="84"/>
      <c r="AX11" s="84"/>
      <c r="AY11" s="84"/>
    </row>
    <row r="12" spans="2:51" ht="11.45" customHeight="1" x14ac:dyDescent="0.15">
      <c r="AR12" s="84"/>
      <c r="AS12" s="84"/>
      <c r="AT12" s="84"/>
      <c r="AU12" s="84"/>
      <c r="AV12" s="84"/>
      <c r="AW12" s="84"/>
      <c r="AX12" s="84"/>
      <c r="AY12" s="84"/>
    </row>
    <row r="13" spans="2:51" ht="11.45" customHeight="1" x14ac:dyDescent="0.15">
      <c r="C13" s="60" t="s">
        <v>267</v>
      </c>
      <c r="G13" s="60" t="s">
        <v>174</v>
      </c>
      <c r="Z13" s="60" t="s">
        <v>175</v>
      </c>
      <c r="AG13" s="84" t="s">
        <v>300</v>
      </c>
      <c r="AR13" s="84"/>
      <c r="AS13" s="84"/>
      <c r="AT13" s="84"/>
      <c r="AU13" s="84"/>
      <c r="AV13" s="84"/>
      <c r="AW13" s="84"/>
      <c r="AX13" s="84"/>
      <c r="AY13" s="84"/>
    </row>
    <row r="14" spans="2:51" ht="11.45" customHeight="1" x14ac:dyDescent="0.15">
      <c r="C14" s="60">
        <v>300</v>
      </c>
      <c r="E14" s="44" t="s">
        <v>172</v>
      </c>
      <c r="F14" s="44" t="s">
        <v>173</v>
      </c>
      <c r="G14" s="60">
        <v>1</v>
      </c>
      <c r="H14" s="60">
        <v>2</v>
      </c>
      <c r="I14" s="60">
        <v>3</v>
      </c>
      <c r="J14" s="60">
        <v>4</v>
      </c>
      <c r="K14" s="60">
        <v>5</v>
      </c>
      <c r="L14" s="60">
        <v>6</v>
      </c>
      <c r="M14" s="60">
        <v>7</v>
      </c>
      <c r="N14" s="60">
        <v>8</v>
      </c>
      <c r="O14" s="60">
        <v>9</v>
      </c>
      <c r="P14" s="60">
        <v>10</v>
      </c>
      <c r="Q14" s="60">
        <v>11</v>
      </c>
      <c r="R14" s="60">
        <v>12</v>
      </c>
      <c r="S14" s="60">
        <v>13</v>
      </c>
      <c r="T14" s="60">
        <v>14</v>
      </c>
      <c r="U14" s="81">
        <v>15</v>
      </c>
      <c r="V14" s="81">
        <v>16</v>
      </c>
      <c r="W14" s="81">
        <v>17</v>
      </c>
      <c r="X14" s="81">
        <v>18</v>
      </c>
      <c r="Z14" s="60">
        <v>1</v>
      </c>
      <c r="AA14" s="60">
        <v>2</v>
      </c>
      <c r="AB14" s="60">
        <v>3</v>
      </c>
      <c r="AC14" s="60">
        <v>4</v>
      </c>
      <c r="AD14" s="60">
        <v>5</v>
      </c>
      <c r="AE14" s="60">
        <v>6</v>
      </c>
      <c r="AG14" s="84">
        <v>1</v>
      </c>
      <c r="AH14" s="84">
        <v>2</v>
      </c>
      <c r="AI14" s="84">
        <v>3</v>
      </c>
      <c r="AJ14" s="84">
        <v>4</v>
      </c>
      <c r="AK14" s="84">
        <v>5</v>
      </c>
      <c r="AL14" s="84">
        <v>6</v>
      </c>
      <c r="AM14" s="84">
        <v>7</v>
      </c>
      <c r="AN14" s="84">
        <v>8</v>
      </c>
      <c r="AO14" s="84">
        <v>9</v>
      </c>
      <c r="AR14" s="84"/>
      <c r="AS14" s="84"/>
      <c r="AT14" s="84"/>
      <c r="AU14" s="84"/>
      <c r="AV14" s="84"/>
      <c r="AW14" s="84"/>
      <c r="AX14" s="84"/>
      <c r="AY14" s="84"/>
    </row>
    <row r="15" spans="2:51" ht="11.45" customHeight="1" x14ac:dyDescent="0.15">
      <c r="E15" s="44">
        <v>1</v>
      </c>
      <c r="F15" s="44">
        <v>1</v>
      </c>
      <c r="G15" s="60">
        <f ca="1">MAX(OFFSET(普通野怪!$AL$3,$E15,G$14,IF($E16="",200,$E16)-$E15,1))</f>
        <v>1796.4722461538463</v>
      </c>
      <c r="H15" s="60">
        <f ca="1">MAX(OFFSET(普通野怪!$AL$3,$E15,H$14,IF($E16="",200,$E16)-$E15,1))</f>
        <v>1946.1095999999998</v>
      </c>
      <c r="I15" s="60">
        <f ca="1">MAX(OFFSET(普通野怪!$AL$3,$E15,I$14,IF($E16="",200,$E16)-$E15,1))</f>
        <v>2458.2003368421056</v>
      </c>
      <c r="J15" s="60">
        <f ca="1">MAX(OFFSET(普通野怪!$AL$3,$E15,J$14,IF($E16="",200,$E16)-$E15,1))</f>
        <v>3396.7859199999994</v>
      </c>
      <c r="K15" s="60">
        <f ca="1">MAX(OFFSET(普通野怪!$AL$3,$E15,K$14,IF($E16="",200,$E16)-$E15,1))</f>
        <v>2213.6825856</v>
      </c>
      <c r="L15" s="60">
        <f ca="1">MAX(OFFSET(普通野怪!$AL$3,$E15,L$14,IF($E16="",200,$E16)-$E15,1))</f>
        <v>352.66568192</v>
      </c>
      <c r="M15" s="60">
        <f ca="1">MAX(OFFSET(普通野怪!$AL$3,$E15,M$14,IF($E16="",200,$E16)-$E15,1))</f>
        <v>14.091059200000004</v>
      </c>
      <c r="N15" s="60">
        <f ca="1">MAX(OFFSET(普通野怪!$AL$3,$E15,N$14,IF($E16="",200,$E16)-$E15,1))</f>
        <v>1.1812863999999998</v>
      </c>
      <c r="O15" s="60">
        <f ca="1">MAX(OFFSET(普通野怪!$AL$3,$E15,O$14,IF($E16="",200,$E16)-$E15,1))</f>
        <v>2.3625727999999997</v>
      </c>
      <c r="P15" s="60">
        <f ca="1">MAX(OFFSET(普通野怪!$AL$3,$E15,P$14,IF($E16="",200,$E16)-$E15,1))</f>
        <v>0</v>
      </c>
      <c r="Q15" s="60">
        <f ca="1">MAX(OFFSET(普通野怪!$AL$3,$E15,Q$14,IF($E16="",200,$E16)-$E15,1))</f>
        <v>0</v>
      </c>
      <c r="R15" s="60">
        <f ca="1">MAX(OFFSET(普通野怪!$AL$3,$E15,R$14,IF($E16="",200,$E16)-$E15,1))</f>
        <v>0</v>
      </c>
      <c r="S15" s="60">
        <f ca="1">MAX(OFFSET(普通野怪!$AL$3,$E15,S$14,IF($E16="",200,$E16)-$E15,1))</f>
        <v>0</v>
      </c>
      <c r="T15" s="60">
        <f ca="1">MAX(OFFSET(普通野怪!$AL$3,$E15,T$14,IF($E16="",200,$E16)-$E15,1))</f>
        <v>0</v>
      </c>
      <c r="U15" s="81">
        <f ca="1">MAX(OFFSET(普通野怪!$AL$3,$E15,U$14,IF($E16="",200,$E16)-$E15,1))</f>
        <v>0</v>
      </c>
      <c r="V15" s="81">
        <f ca="1">MAX(OFFSET(普通野怪!$AL$3,$E15,V$14,IF($E16="",200,$E16)-$E15,1))</f>
        <v>0</v>
      </c>
      <c r="W15" s="81">
        <f ca="1">MAX(OFFSET(普通野怪!$AL$3,$E15,W$14,IF($E16="",200,$E16)-$E15,1))</f>
        <v>0</v>
      </c>
      <c r="X15" s="81">
        <f ca="1">MAX(OFFSET(普通野怪!$AL$3,$E15,X$14,IF($E16="",200,$E16)-$E15,1))</f>
        <v>0</v>
      </c>
      <c r="Z15" s="60">
        <f ca="1">MAX(OFFSET(精英野怪!$AL$3,$E15,Z$14,IF($E16="",200,$E16)-$E15,1))</f>
        <v>2602.2288000000008</v>
      </c>
      <c r="AA15" s="60">
        <f ca="1">MAX(OFFSET(精英野怪!$AL$3,$E15,AA$14,IF($E16="",200,$E16)-$E15,1))</f>
        <v>13.769955555555558</v>
      </c>
      <c r="AB15" s="60">
        <f ca="1">MAX(OFFSET(精英野怪!$AL$3,$E15,AB$14,IF($E16="",200,$E16)-$E15,1))</f>
        <v>0</v>
      </c>
      <c r="AC15" s="60">
        <f ca="1">MAX(OFFSET(精英野怪!$AL$3,$E15,AC$14,IF($E16="",200,$E16)-$E15,1))</f>
        <v>0</v>
      </c>
      <c r="AD15" s="60">
        <f ca="1">MAX(OFFSET(精英野怪!$AL$3,$E15,AD$14,IF($E16="",200,$E16)-$E15,1))</f>
        <v>0</v>
      </c>
      <c r="AE15" s="60">
        <f ca="1">MAX(OFFSET(精英野怪!$AL$3,$E15,AE$14,IF($E16="",200,$E16)-$E15,1))</f>
        <v>0</v>
      </c>
      <c r="AG15" s="84">
        <f ca="1">MAX(OFFSET(精英野怪!$AL$3,$E15,AG$14,IF($E16="",200,$E16)-$E15,1))</f>
        <v>2602.2288000000008</v>
      </c>
      <c r="AH15" s="84">
        <f ca="1">MAX(OFFSET(精英野怪!$AL$3,$E15,AH$14,IF($E16="",200,$E16)-$E15,1))</f>
        <v>13.769955555555558</v>
      </c>
      <c r="AI15" s="84">
        <f ca="1">MAX(OFFSET(精英野怪!$AL$3,$E15,AI$14,IF($E16="",200,$E16)-$E15,1))</f>
        <v>0</v>
      </c>
      <c r="AJ15" s="84">
        <f ca="1">MAX(OFFSET(精英野怪!$AL$3,$E15,AJ$14,IF($E16="",200,$E16)-$E15,1))</f>
        <v>0</v>
      </c>
      <c r="AK15" s="84">
        <f ca="1">MAX(OFFSET(精英野怪!$AL$3,$E15,AK$14,IF($E16="",200,$E16)-$E15,1))</f>
        <v>0</v>
      </c>
      <c r="AL15" s="84">
        <f ca="1">MAX(OFFSET(精英野怪!$AL$3,$E15,AL$14,IF($E16="",200,$E16)-$E15,1))</f>
        <v>0</v>
      </c>
      <c r="AM15" s="84">
        <f ca="1">MAX(OFFSET(精英野怪!$AL$3,$E15,AM$14,IF($E16="",200,$E16)-$E15,1))</f>
        <v>0</v>
      </c>
      <c r="AN15" s="84">
        <f ca="1">MAX(OFFSET(精英野怪!$AL$3,$E15,AN$14,IF($E16="",200,$E16)-$E15,1))</f>
        <v>0</v>
      </c>
      <c r="AO15" s="84">
        <f ca="1">MAX(OFFSET(精英野怪!$AL$3,$E15,AO$14,IF($E16="",200,$E16)-$E15,1))</f>
        <v>0</v>
      </c>
      <c r="AR15" s="84"/>
      <c r="AS15" s="84"/>
      <c r="AT15" s="84"/>
      <c r="AU15" s="84"/>
      <c r="AV15" s="84"/>
      <c r="AW15" s="84"/>
      <c r="AX15" s="84"/>
      <c r="AY15" s="84"/>
    </row>
    <row r="16" spans="2:51" ht="11.45" customHeight="1" x14ac:dyDescent="0.15">
      <c r="C16" s="60" t="s">
        <v>274</v>
      </c>
      <c r="E16" s="44">
        <v>3</v>
      </c>
      <c r="F16" s="44">
        <v>2</v>
      </c>
      <c r="G16" s="60">
        <f ca="1">MAX(OFFSET(普通野怪!$AL$3,$E16,G$14,IF($E17="",200,$E17)-$E16,1))</f>
        <v>215.42962707692308</v>
      </c>
      <c r="H16" s="60">
        <f ca="1">MAX(OFFSET(普通野怪!$AL$3,$E16,H$14,IF($E17="",200,$E17)-$E16,1))</f>
        <v>175.19725199999996</v>
      </c>
      <c r="I16" s="60">
        <f ca="1">MAX(OFFSET(普通野怪!$AL$3,$E16,I$14,IF($E17="",200,$E17)-$E16,1))</f>
        <v>184.30366736842106</v>
      </c>
      <c r="J16" s="60">
        <f ca="1">MAX(OFFSET(普通野怪!$AL$3,$E16,J$14,IF($E17="",200,$E17)-$E16,1))</f>
        <v>254.50156799999996</v>
      </c>
      <c r="K16" s="60">
        <f ca="1">MAX(OFFSET(普通野怪!$AL$3,$E16,K$14,IF($E17="",200,$E17)-$E16,1))</f>
        <v>447.89428223999994</v>
      </c>
      <c r="L16" s="60">
        <f ca="1">MAX(OFFSET(普通野怪!$AL$3,$E16,L$14,IF($E17="",200,$E17)-$E16,1))</f>
        <v>895.76008703999992</v>
      </c>
      <c r="M16" s="60">
        <f ca="1">MAX(OFFSET(普通野怪!$AL$3,$E16,M$14,IF($E17="",200,$E17)-$E16,1))</f>
        <v>1791.5201740799998</v>
      </c>
      <c r="N16" s="60">
        <f ca="1">MAX(OFFSET(普通野怪!$AL$3,$E16,N$14,IF($E17="",200,$E17)-$E16,1))</f>
        <v>1419.1110335999999</v>
      </c>
      <c r="O16" s="60">
        <f ca="1">MAX(OFFSET(普通野怪!$AL$3,$E16,O$14,IF($E17="",200,$E17)-$E16,1))</f>
        <v>1285.8585638399998</v>
      </c>
      <c r="P16" s="60">
        <f ca="1">MAX(OFFSET(普通野怪!$AL$3,$E16,P$14,IF($E17="",200,$E17)-$E16,1))</f>
        <v>14.464166399999998</v>
      </c>
      <c r="Q16" s="60">
        <f ca="1">MAX(OFFSET(普通野怪!$AL$3,$E16,Q$14,IF($E17="",200,$E17)-$E16,1))</f>
        <v>2.729088</v>
      </c>
      <c r="R16" s="60">
        <f ca="1">MAX(OFFSET(普通野怪!$AL$3,$E16,R$14,IF($E17="",200,$E17)-$E16,1))</f>
        <v>0</v>
      </c>
      <c r="S16" s="60">
        <f ca="1">MAX(OFFSET(普通野怪!$AL$3,$E16,S$14,IF($E17="",200,$E17)-$E16,1))</f>
        <v>0</v>
      </c>
      <c r="T16" s="60">
        <f ca="1">MAX(OFFSET(普通野怪!$AL$3,$E16,T$14,IF($E17="",200,$E17)-$E16,1))</f>
        <v>0</v>
      </c>
      <c r="U16" s="81">
        <f ca="1">MAX(OFFSET(普通野怪!$AL$3,$E16,U$14,IF($E17="",200,$E17)-$E16,1))</f>
        <v>0</v>
      </c>
      <c r="V16" s="81">
        <f ca="1">MAX(OFFSET(普通野怪!$AL$3,$E16,V$14,IF($E17="",200,$E17)-$E16,1))</f>
        <v>0</v>
      </c>
      <c r="W16" s="81">
        <f ca="1">MAX(OFFSET(普通野怪!$AL$3,$E16,W$14,IF($E17="",200,$E17)-$E16,1))</f>
        <v>0</v>
      </c>
      <c r="X16" s="81">
        <f ca="1">MAX(OFFSET(普通野怪!$AL$3,$E16,X$14,IF($E17="",200,$E17)-$E16,1))</f>
        <v>0</v>
      </c>
      <c r="Z16" s="60">
        <f ca="1">MAX(OFFSET(精英野怪!$AL$3,$E16,Z$14,IF($E17="",200,$E17)-$E16,1))</f>
        <v>1518.1126400000001</v>
      </c>
      <c r="AA16" s="60">
        <f ca="1">MAX(OFFSET(精英野怪!$AL$3,$E16,AA$14,IF($E17="",200,$E17)-$E16,1))</f>
        <v>1408.838656666667</v>
      </c>
      <c r="AB16" s="60">
        <f ca="1">MAX(OFFSET(精英野怪!$AL$3,$E16,AB$14,IF($E17="",200,$E17)-$E16,1))</f>
        <v>66.136499999999984</v>
      </c>
      <c r="AC16" s="60">
        <f ca="1">MAX(OFFSET(精英野怪!$AL$3,$E16,AC$14,IF($E17="",200,$E17)-$E16,1))</f>
        <v>2.3690000000000002</v>
      </c>
      <c r="AD16" s="60">
        <f ca="1">MAX(OFFSET(精英野怪!$AL$3,$E16,AD$14,IF($E17="",200,$E17)-$E16,1))</f>
        <v>0</v>
      </c>
      <c r="AE16" s="60">
        <f ca="1">MAX(OFFSET(精英野怪!$AL$3,$E16,AE$14,IF($E17="",200,$E17)-$E16,1))</f>
        <v>0</v>
      </c>
      <c r="AG16" s="84">
        <f ca="1">MAX(OFFSET(精英野怪!$AL$3,$E16,AG$14,IF($E17="",200,$E17)-$E16,1))</f>
        <v>1518.1126400000001</v>
      </c>
      <c r="AH16" s="84">
        <f ca="1">MAX(OFFSET(精英野怪!$AL$3,$E16,AH$14,IF($E17="",200,$E17)-$E16,1))</f>
        <v>1408.838656666667</v>
      </c>
      <c r="AI16" s="84">
        <f ca="1">MAX(OFFSET(精英野怪!$AL$3,$E16,AI$14,IF($E17="",200,$E17)-$E16,1))</f>
        <v>66.136499999999984</v>
      </c>
      <c r="AJ16" s="84">
        <f ca="1">MAX(OFFSET(精英野怪!$AL$3,$E16,AJ$14,IF($E17="",200,$E17)-$E16,1))</f>
        <v>2.3690000000000002</v>
      </c>
      <c r="AK16" s="84">
        <f ca="1">MAX(OFFSET(精英野怪!$AL$3,$E16,AK$14,IF($E17="",200,$E17)-$E16,1))</f>
        <v>0</v>
      </c>
      <c r="AL16" s="84">
        <f ca="1">MAX(OFFSET(精英野怪!$AL$3,$E16,AL$14,IF($E17="",200,$E17)-$E16,1))</f>
        <v>0</v>
      </c>
      <c r="AM16" s="84">
        <f ca="1">MAX(OFFSET(精英野怪!$AL$3,$E16,AM$14,IF($E17="",200,$E17)-$E16,1))</f>
        <v>0</v>
      </c>
      <c r="AN16" s="84">
        <f ca="1">MAX(OFFSET(精英野怪!$AL$3,$E16,AN$14,IF($E17="",200,$E17)-$E16,1))</f>
        <v>0</v>
      </c>
      <c r="AO16" s="84">
        <f ca="1">MAX(OFFSET(精英野怪!$AL$3,$E16,AO$14,IF($E17="",200,$E17)-$E16,1))</f>
        <v>0</v>
      </c>
      <c r="AR16" s="84"/>
      <c r="AS16" s="84"/>
      <c r="AT16" s="84"/>
      <c r="AU16" s="84"/>
      <c r="AV16" s="84"/>
      <c r="AW16" s="84"/>
      <c r="AX16" s="84"/>
      <c r="AY16" s="84"/>
    </row>
    <row r="17" spans="3:51" ht="11.45" customHeight="1" x14ac:dyDescent="0.15">
      <c r="C17" s="60">
        <v>1200</v>
      </c>
      <c r="E17" s="44">
        <v>7</v>
      </c>
      <c r="F17" s="44">
        <v>3</v>
      </c>
      <c r="G17" s="60">
        <f ca="1">MAX(OFFSET(普通野怪!$AL$3,$E17,G$14,IF($E18="",200,$E18)-$E17,1))</f>
        <v>67.651334367032959</v>
      </c>
      <c r="H17" s="60">
        <f ca="1">MAX(OFFSET(普通野怪!$AL$3,$E17,H$14,IF($E18="",200,$E18)-$E17,1))</f>
        <v>36.644472782142856</v>
      </c>
      <c r="I17" s="60">
        <f ca="1">MAX(OFFSET(普通野怪!$AL$3,$E17,I$14,IF($E18="",200,$E18)-$E17,1))</f>
        <v>44.896541860150379</v>
      </c>
      <c r="J17" s="60">
        <f ca="1">MAX(OFFSET(普通野怪!$AL$3,$E17,J$14,IF($E18="",200,$E18)-$E17,1))</f>
        <v>46.97507210961038</v>
      </c>
      <c r="K17" s="60">
        <f ca="1">MAX(OFFSET(普通野怪!$AL$3,$E17,K$14,IF($E18="",200,$E18)-$E17,1))</f>
        <v>68.604649364571429</v>
      </c>
      <c r="L17" s="60">
        <f ca="1">MAX(OFFSET(普通野怪!$AL$3,$E17,L$14,IF($E18="",200,$E18)-$E17,1))</f>
        <v>136.39395262628571</v>
      </c>
      <c r="M17" s="60">
        <f ca="1">MAX(OFFSET(普通野怪!$AL$3,$E17,M$14,IF($E18="",200,$E18)-$E17,1))</f>
        <v>272.75739370971428</v>
      </c>
      <c r="N17" s="60">
        <f ca="1">MAX(OFFSET(普通野怪!$AL$3,$E17,N$14,IF($E18="",200,$E18)-$E17,1))</f>
        <v>545.48427587657147</v>
      </c>
      <c r="O17" s="60">
        <f ca="1">MAX(OFFSET(普通野怪!$AL$3,$E17,O$14,IF($E18="",200,$E18)-$E17,1))</f>
        <v>1090.9685517531429</v>
      </c>
      <c r="P17" s="60">
        <f ca="1">MAX(OFFSET(普通野怪!$AL$3,$E17,P$14,IF($E18="",200,$E18)-$E17,1))</f>
        <v>1022.1979354759837</v>
      </c>
      <c r="Q17" s="60">
        <f ca="1">MAX(OFFSET(普通野怪!$AL$3,$E17,Q$14,IF($E18="",200,$E18)-$E17,1))</f>
        <v>133.40885555931425</v>
      </c>
      <c r="R17" s="60">
        <f ca="1">MAX(OFFSET(普通野怪!$AL$3,$E17,R$14,IF($E18="",200,$E18)-$E17,1))</f>
        <v>13.211982367346939</v>
      </c>
      <c r="S17" s="60">
        <f ca="1">MAX(OFFSET(普通野怪!$AL$3,$E17,S$14,IF($E18="",200,$E18)-$E17,1))</f>
        <v>2.382806204081632</v>
      </c>
      <c r="T17" s="60">
        <f ca="1">MAX(OFFSET(普通野怪!$AL$3,$E17,T$14,IF($E18="",200,$E18)-$E17,1))</f>
        <v>0</v>
      </c>
      <c r="U17" s="81">
        <f ca="1">MAX(OFFSET(普通野怪!$AL$3,$E17,U$14,IF($E18="",200,$E18)-$E17,1))</f>
        <v>0</v>
      </c>
      <c r="V17" s="81">
        <f ca="1">MAX(OFFSET(普通野怪!$AL$3,$E17,V$14,IF($E18="",200,$E18)-$E17,1))</f>
        <v>0</v>
      </c>
      <c r="W17" s="81">
        <f ca="1">MAX(OFFSET(普通野怪!$AL$3,$E17,W$14,IF($E18="",200,$E18)-$E17,1))</f>
        <v>0</v>
      </c>
      <c r="X17" s="81">
        <f ca="1">MAX(OFFSET(普通野怪!$AL$3,$E17,X$14,IF($E18="",200,$E18)-$E17,1))</f>
        <v>0</v>
      </c>
      <c r="Z17" s="60">
        <f ca="1">MAX(OFFSET(精英野怪!$AL$3,$E17,Z$14,IF($E18="",200,$E18)-$E17,1))</f>
        <v>242.77797092857145</v>
      </c>
      <c r="AA17" s="60">
        <f ca="1">MAX(OFFSET(精英野怪!$AL$3,$E17,AA$14,IF($E18="",200,$E18)-$E17,1))</f>
        <v>485.5559418571429</v>
      </c>
      <c r="AB17" s="60">
        <f ca="1">MAX(OFFSET(精英野怪!$AL$3,$E17,AB$14,IF($E18="",200,$E18)-$E17,1))</f>
        <v>971.1118837142858</v>
      </c>
      <c r="AC17" s="60">
        <f ca="1">MAX(OFFSET(精英野怪!$AL$3,$E17,AC$14,IF($E18="",200,$E18)-$E17,1))</f>
        <v>809.0973369714286</v>
      </c>
      <c r="AD17" s="60">
        <f ca="1">MAX(OFFSET(精英野怪!$AL$3,$E17,AD$14,IF($E18="",200,$E18)-$E17,1))</f>
        <v>2.1154938775510206</v>
      </c>
      <c r="AE17" s="60">
        <f ca="1">MAX(OFFSET(精英野怪!$AL$3,$E17,AE$14,IF($E18="",200,$E18)-$E17,1))</f>
        <v>0</v>
      </c>
      <c r="AG17" s="84">
        <f ca="1">MAX(OFFSET(精英野怪!$AL$3,$E17,AG$14,IF($E18="",200,$E18)-$E17,1))</f>
        <v>242.77797092857145</v>
      </c>
      <c r="AH17" s="84">
        <f ca="1">MAX(OFFSET(精英野怪!$AL$3,$E17,AH$14,IF($E18="",200,$E18)-$E17,1))</f>
        <v>485.5559418571429</v>
      </c>
      <c r="AI17" s="84">
        <f ca="1">MAX(OFFSET(精英野怪!$AL$3,$E17,AI$14,IF($E18="",200,$E18)-$E17,1))</f>
        <v>971.1118837142858</v>
      </c>
      <c r="AJ17" s="84">
        <f ca="1">MAX(OFFSET(精英野怪!$AL$3,$E17,AJ$14,IF($E18="",200,$E18)-$E17,1))</f>
        <v>809.0973369714286</v>
      </c>
      <c r="AK17" s="84">
        <f ca="1">MAX(OFFSET(精英野怪!$AL$3,$E17,AK$14,IF($E18="",200,$E18)-$E17,1))</f>
        <v>2.1154938775510206</v>
      </c>
      <c r="AL17" s="84">
        <f ca="1">MAX(OFFSET(精英野怪!$AL$3,$E17,AL$14,IF($E18="",200,$E18)-$E17,1))</f>
        <v>0</v>
      </c>
      <c r="AM17" s="84">
        <f ca="1">MAX(OFFSET(精英野怪!$AL$3,$E17,AM$14,IF($E18="",200,$E18)-$E17,1))</f>
        <v>0</v>
      </c>
      <c r="AN17" s="84">
        <f ca="1">MAX(OFFSET(精英野怪!$AL$3,$E17,AN$14,IF($E18="",200,$E18)-$E17,1))</f>
        <v>0</v>
      </c>
      <c r="AO17" s="84">
        <f ca="1">MAX(OFFSET(精英野怪!$AL$3,$E17,AO$14,IF($E18="",200,$E18)-$E17,1))</f>
        <v>0</v>
      </c>
      <c r="AR17" s="84"/>
      <c r="AS17" s="84"/>
      <c r="AT17" s="84"/>
      <c r="AU17" s="84"/>
      <c r="AV17" s="84"/>
      <c r="AW17" s="84"/>
      <c r="AX17" s="84"/>
      <c r="AY17" s="84"/>
    </row>
    <row r="18" spans="3:51" ht="11.45" customHeight="1" x14ac:dyDescent="0.15">
      <c r="E18" s="44">
        <v>14</v>
      </c>
      <c r="F18" s="44">
        <v>4</v>
      </c>
      <c r="G18" s="60">
        <f ca="1">MAX(OFFSET(普通野怪!$AL$3,$E18,G$14,IF($E19="",200,$E19)-$E18,1))</f>
        <v>54.15391235101152</v>
      </c>
      <c r="H18" s="60">
        <f ca="1">MAX(OFFSET(普通野怪!$AL$3,$E18,H$14,IF($E19="",200,$E19)-$E18,1))</f>
        <v>29.333369190131243</v>
      </c>
      <c r="I18" s="60">
        <f ca="1">MAX(OFFSET(普通野怪!$AL$3,$E18,I$14,IF($E19="",200,$E19)-$E18,1))</f>
        <v>18.526338435872365</v>
      </c>
      <c r="J18" s="60">
        <f ca="1">MAX(OFFSET(普通野怪!$AL$3,$E18,J$14,IF($E19="",200,$E19)-$E18,1))</f>
        <v>12.800015646602722</v>
      </c>
      <c r="K18" s="60">
        <f ca="1">MAX(OFFSET(普通野怪!$AL$3,$E18,K$14,IF($E19="",200,$E19)-$E18,1))</f>
        <v>22.373110264420788</v>
      </c>
      <c r="L18" s="60">
        <f ca="1">MAX(OFFSET(普通野怪!$AL$3,$E18,L$14,IF($E19="",200,$E19)-$E18,1))</f>
        <v>33.608290625431181</v>
      </c>
      <c r="M18" s="60">
        <f ca="1">MAX(OFFSET(普通野怪!$AL$3,$E18,M$14,IF($E19="",200,$E19)-$E18,1))</f>
        <v>55.981400889851997</v>
      </c>
      <c r="N18" s="60">
        <f ca="1">MAX(OFFSET(普通野怪!$AL$3,$E18,N$14,IF($E19="",200,$E19)-$E18,1))</f>
        <v>111.807884506104</v>
      </c>
      <c r="O18" s="60">
        <f ca="1">MAX(OFFSET(普通野怪!$AL$3,$E18,O$14,IF($E19="",200,$E19)-$E18,1))</f>
        <v>223.58693560420801</v>
      </c>
      <c r="P18" s="60">
        <f ca="1">MAX(OFFSET(普通野怪!$AL$3,$E18,P$14,IF($E19="",200,$E19)-$E18,1))</f>
        <v>447.17387120841602</v>
      </c>
      <c r="Q18" s="60">
        <f ca="1">MAX(OFFSET(普通野怪!$AL$3,$E18,Q$14,IF($E19="",200,$E19)-$E18,1))</f>
        <v>894.34774241683203</v>
      </c>
      <c r="R18" s="60">
        <f ca="1">MAX(OFFSET(普通野怪!$AL$3,$E18,R$14,IF($E19="",200,$E19)-$E18,1))</f>
        <v>763.86153683395196</v>
      </c>
      <c r="S18" s="60">
        <f ca="1">MAX(OFFSET(普通野怪!$AL$3,$E18,S$14,IF($E19="",200,$E19)-$E18,1))</f>
        <v>38.253153839999996</v>
      </c>
      <c r="T18" s="60">
        <f ca="1">MAX(OFFSET(普通野怪!$AL$3,$E18,T$14,IF($E19="",200,$E19)-$E18,1))</f>
        <v>2.2188671999999996</v>
      </c>
      <c r="U18" s="81">
        <f ca="1">MAX(OFFSET(普通野怪!$AL$3,$E18,U$14,IF($E19="",200,$E19)-$E18,1))</f>
        <v>0.24828768000000001</v>
      </c>
      <c r="V18" s="81">
        <f ca="1">MAX(OFFSET(普通野怪!$AL$3,$E18,V$14,IF($E19="",200,$E19)-$E18,1))</f>
        <v>0.49657536000000002</v>
      </c>
      <c r="W18" s="81">
        <f ca="1">MAX(OFFSET(普通野怪!$AL$3,$E18,W$14,IF($E19="",200,$E19)-$E18,1))</f>
        <v>0.99315072000000004</v>
      </c>
      <c r="X18" s="81">
        <f ca="1">MAX(OFFSET(普通野怪!$AL$3,$E18,X$14,IF($E19="",200,$E19)-$E18,1))</f>
        <v>1.9863014400000001</v>
      </c>
      <c r="Z18" s="60">
        <f ca="1">MAX(OFFSET(精英野怪!$AL$3,$E18,Z$14,IF($E19="",200,$E19)-$E18,1))</f>
        <v>97.055455300437501</v>
      </c>
      <c r="AA18" s="60">
        <f ca="1">MAX(OFFSET(精英野怪!$AL$3,$E18,AA$14,IF($E19="",200,$E19)-$E18,1))</f>
        <v>194.08588160087501</v>
      </c>
      <c r="AB18" s="60">
        <f ca="1">MAX(OFFSET(精英野怪!$AL$3,$E18,AB$14,IF($E19="",200,$E19)-$E18,1))</f>
        <v>388.17176320175003</v>
      </c>
      <c r="AC18" s="60">
        <f ca="1">MAX(OFFSET(精英野怪!$AL$3,$E18,AC$14,IF($E19="",200,$E19)-$E18,1))</f>
        <v>776.34352640350005</v>
      </c>
      <c r="AD18" s="60">
        <f ca="1">MAX(OFFSET(精英野怪!$AL$3,$E18,AD$14,IF($E19="",200,$E19)-$E18,1))</f>
        <v>598.7952658657083</v>
      </c>
      <c r="AE18" s="60">
        <f ca="1">MAX(OFFSET(精英野怪!$AL$3,$E18,AE$14,IF($E19="",200,$E19)-$E18,1))</f>
        <v>8.9634720000000012</v>
      </c>
      <c r="AG18" s="84">
        <f ca="1">MAX(OFFSET(精英野怪!$AL$3,$E18,AG$14,IF($E19="",200,$E19)-$E18,1))</f>
        <v>97.055455300437501</v>
      </c>
      <c r="AH18" s="84">
        <f ca="1">MAX(OFFSET(精英野怪!$AL$3,$E18,AH$14,IF($E19="",200,$E19)-$E18,1))</f>
        <v>194.08588160087501</v>
      </c>
      <c r="AI18" s="84">
        <f ca="1">MAX(OFFSET(精英野怪!$AL$3,$E18,AI$14,IF($E19="",200,$E19)-$E18,1))</f>
        <v>388.17176320175003</v>
      </c>
      <c r="AJ18" s="84">
        <f ca="1">MAX(OFFSET(精英野怪!$AL$3,$E18,AJ$14,IF($E19="",200,$E19)-$E18,1))</f>
        <v>776.34352640350005</v>
      </c>
      <c r="AK18" s="84">
        <f ca="1">MAX(OFFSET(精英野怪!$AL$3,$E18,AK$14,IF($E19="",200,$E19)-$E18,1))</f>
        <v>598.7952658657083</v>
      </c>
      <c r="AL18" s="84">
        <f ca="1">MAX(OFFSET(精英野怪!$AL$3,$E18,AL$14,IF($E19="",200,$E19)-$E18,1))</f>
        <v>8.9634720000000012</v>
      </c>
      <c r="AM18" s="84">
        <f ca="1">MAX(OFFSET(精英野怪!$AL$3,$E18,AM$14,IF($E19="",200,$E19)-$E18,1))</f>
        <v>1.7242200000000005</v>
      </c>
      <c r="AN18" s="84">
        <f ca="1">MAX(OFFSET(精英野怪!$AL$3,$E18,AN$14,IF($E19="",200,$E19)-$E18,1))</f>
        <v>0</v>
      </c>
      <c r="AO18" s="84">
        <f ca="1">MAX(OFFSET(精英野怪!$AL$3,$E18,AO$14,IF($E19="",200,$E19)-$E18,1))</f>
        <v>0</v>
      </c>
      <c r="AR18" s="84"/>
      <c r="AS18" s="84"/>
      <c r="AT18" s="84"/>
      <c r="AU18" s="84"/>
      <c r="AV18" s="84"/>
      <c r="AW18" s="84"/>
      <c r="AX18" s="84"/>
      <c r="AY18" s="84"/>
    </row>
    <row r="19" spans="3:51" ht="11.45" customHeight="1" x14ac:dyDescent="0.15">
      <c r="E19" s="44">
        <v>30</v>
      </c>
      <c r="F19" s="44">
        <v>5</v>
      </c>
      <c r="G19" s="60">
        <f ca="1">MAX(OFFSET(普通野怪!$AL$3,$E19,G$14,IF($E20="",200,$E20)-$E19,1))</f>
        <v>36.129240527765724</v>
      </c>
      <c r="H19" s="60">
        <f ca="1">MAX(OFFSET(普通野怪!$AL$3,$E19,H$14,IF($E20="",200,$E20)-$E19,1))</f>
        <v>19.570005285873098</v>
      </c>
      <c r="I19" s="60">
        <f ca="1">MAX(OFFSET(普通野怪!$AL$3,$E19,I$14,IF($E20="",200,$E20)-$E19,1))</f>
        <v>12.36000333844617</v>
      </c>
      <c r="J19" s="60">
        <f ca="1">MAX(OFFSET(普通野怪!$AL$3,$E19,J$14,IF($E20="",200,$E20)-$E19,1))</f>
        <v>8.5396386701991709</v>
      </c>
      <c r="K19" s="60">
        <f ca="1">MAX(OFFSET(普通野怪!$AL$3,$E19,K$14,IF($E20="",200,$E20)-$E19,1))</f>
        <v>7.5148820297752703</v>
      </c>
      <c r="L19" s="60">
        <f ca="1">MAX(OFFSET(普通野怪!$AL$3,$E19,L$14,IF($E20="",200,$E20)-$E19,1))</f>
        <v>14.556810170782539</v>
      </c>
      <c r="M19" s="60">
        <f ca="1">MAX(OFFSET(普通野怪!$AL$3,$E19,M$14,IF($E20="",200,$E20)-$E19,1))</f>
        <v>22.048758368877806</v>
      </c>
      <c r="N19" s="60">
        <f ca="1">MAX(OFFSET(普通野怪!$AL$3,$E19,N$14,IF($E20="",200,$E20)-$E19,1))</f>
        <v>36.582634707980347</v>
      </c>
      <c r="O19" s="60">
        <f ca="1">MAX(OFFSET(普通野怪!$AL$3,$E19,O$14,IF($E20="",200,$E20)-$E19,1))</f>
        <v>72.692315527192704</v>
      </c>
      <c r="P19" s="60">
        <f ca="1">MAX(OFFSET(普通野怪!$AL$3,$E19,P$14,IF($E20="",200,$E20)-$E19,1))</f>
        <v>145.3616972227054</v>
      </c>
      <c r="Q19" s="60">
        <f ca="1">MAX(OFFSET(普通野怪!$AL$3,$E19,Q$14,IF($E20="",200,$E20)-$E19,1))</f>
        <v>290.7004606137308</v>
      </c>
      <c r="R19" s="60">
        <f ca="1">MAX(OFFSET(普通野怪!$AL$3,$E19,R$14,IF($E20="",200,$E20)-$E19,1))</f>
        <v>581.40092122746159</v>
      </c>
      <c r="S19" s="60">
        <f ca="1">MAX(OFFSET(普通野怪!$AL$3,$E19,S$14,IF($E20="",200,$E20)-$E19,1))</f>
        <v>526.35421599649396</v>
      </c>
      <c r="T19" s="60">
        <f ca="1">MAX(OFFSET(普通野怪!$AL$3,$E19,T$14,IF($E20="",200,$E20)-$E19,1))</f>
        <v>370.04190519538554</v>
      </c>
      <c r="U19" s="81">
        <f ca="1">MAX(OFFSET(普通野怪!$AL$3,$E19,U$14,IF($E20="",200,$E20)-$E19,1))</f>
        <v>0.95895847971310344</v>
      </c>
      <c r="V19" s="81">
        <f ca="1">MAX(OFFSET(普通野怪!$AL$3,$E19,V$14,IF($E20="",200,$E20)-$E19,1))</f>
        <v>1.9179169594262069</v>
      </c>
      <c r="W19" s="81">
        <f ca="1">MAX(OFFSET(普通野怪!$AL$3,$E19,W$14,IF($E20="",200,$E20)-$E19,1))</f>
        <v>3.8358339188524138</v>
      </c>
      <c r="X19" s="81">
        <f ca="1">MAX(OFFSET(普通野怪!$AL$3,$E19,X$14,IF($E20="",200,$E20)-$E19,1))</f>
        <v>7.6716678377048275</v>
      </c>
      <c r="Z19" s="60">
        <f ca="1">MAX(OFFSET(精英野怪!$AL$3,$E19,Z$14,IF($E20="",200,$E20)-$E19,1))</f>
        <v>32.396893801788501</v>
      </c>
      <c r="AA19" s="60">
        <f ca="1">MAX(OFFSET(精英野怪!$AL$3,$E19,AA$14,IF($E20="",200,$E20)-$E19,1))</f>
        <v>64.693850686243678</v>
      </c>
      <c r="AB19" s="60">
        <f ca="1">MAX(OFFSET(精英野怪!$AL$3,$E19,AB$14,IF($E20="",200,$E20)-$E19,1))</f>
        <v>129.36779353248735</v>
      </c>
      <c r="AC19" s="60">
        <f ca="1">MAX(OFFSET(精英野怪!$AL$3,$E19,AC$14,IF($E20="",200,$E20)-$E19,1))</f>
        <v>258.73558706497471</v>
      </c>
      <c r="AD19" s="60">
        <f ca="1">MAX(OFFSET(精英野怪!$AL$3,$E19,AD$14,IF($E20="",200,$E20)-$E19,1))</f>
        <v>517.47117412994942</v>
      </c>
      <c r="AE19" s="60">
        <f ca="1">MAX(OFFSET(精英野怪!$AL$3,$E19,AE$14,IF($E20="",200,$E20)-$E19,1))</f>
        <v>397.3208909960029</v>
      </c>
      <c r="AG19" s="84">
        <f ca="1">MAX(OFFSET(精英野怪!$AL$3,$E19,AG$14,IF($E20="",200,$E20)-$E19,1))</f>
        <v>32.396893801788501</v>
      </c>
      <c r="AH19" s="84">
        <f ca="1">MAX(OFFSET(精英野怪!$AL$3,$E19,AH$14,IF($E20="",200,$E20)-$E19,1))</f>
        <v>64.693850686243678</v>
      </c>
      <c r="AI19" s="84">
        <f ca="1">MAX(OFFSET(精英野怪!$AL$3,$E19,AI$14,IF($E20="",200,$E20)-$E19,1))</f>
        <v>129.36779353248735</v>
      </c>
      <c r="AJ19" s="84">
        <f ca="1">MAX(OFFSET(精英野怪!$AL$3,$E19,AJ$14,IF($E20="",200,$E20)-$E19,1))</f>
        <v>258.73558706497471</v>
      </c>
      <c r="AK19" s="84">
        <f ca="1">MAX(OFFSET(精英野怪!$AL$3,$E19,AK$14,IF($E20="",200,$E20)-$E19,1))</f>
        <v>517.47117412994942</v>
      </c>
      <c r="AL19" s="84">
        <f ca="1">MAX(OFFSET(精英野怪!$AL$3,$E19,AL$14,IF($E20="",200,$E20)-$E19,1))</f>
        <v>397.3208909960029</v>
      </c>
      <c r="AM19" s="84">
        <f ca="1">MAX(OFFSET(精英野怪!$AL$3,$E19,AM$14,IF($E20="",200,$E20)-$E19,1))</f>
        <v>6.6594338868965526</v>
      </c>
      <c r="AN19" s="84">
        <f ca="1">MAX(OFFSET(精英野怪!$AL$3,$E19,AN$14,IF($E20="",200,$E20)-$E19,1))</f>
        <v>1.3524965517241379</v>
      </c>
      <c r="AO19" s="84">
        <f ca="1">MAX(OFFSET(精英野怪!$AL$3,$E19,AO$14,IF($E20="",200,$E20)-$E19,1))</f>
        <v>0</v>
      </c>
      <c r="AR19" s="84"/>
      <c r="AS19" s="84"/>
      <c r="AT19" s="84"/>
      <c r="AU19" s="84"/>
      <c r="AV19" s="84"/>
      <c r="AW19" s="84"/>
      <c r="AX19" s="84"/>
      <c r="AY19" s="84"/>
    </row>
    <row r="20" spans="3:51" ht="11.45" customHeight="1" x14ac:dyDescent="0.15">
      <c r="E20" s="44">
        <v>60</v>
      </c>
      <c r="F20" s="44">
        <v>6</v>
      </c>
      <c r="G20" s="60">
        <f ca="1">MAX(OFFSET(普通野怪!$AL$3,$E20,G$14,IF($E21="",200,$E21)-$E20,1))</f>
        <v>22.525073996085201</v>
      </c>
      <c r="H20" s="60">
        <f ca="1">MAX(OFFSET(普通野怪!$AL$3,$E20,H$14,IF($E21="",200,$E21)-$E20,1))</f>
        <v>12.201081747879487</v>
      </c>
      <c r="I20" s="60">
        <f ca="1">MAX(OFFSET(普通野怪!$AL$3,$E20,I$14,IF($E21="",200,$E21)-$E20,1))</f>
        <v>7.7059463670817809</v>
      </c>
      <c r="J20" s="60">
        <f ca="1">MAX(OFFSET(普通野怪!$AL$3,$E20,J$14,IF($E21="",200,$E21)-$E20,1))</f>
        <v>5.3241083990746834</v>
      </c>
      <c r="K20" s="60">
        <f ca="1">MAX(OFFSET(普通野怪!$AL$3,$E20,K$14,IF($E21="",200,$E21)-$E20,1))</f>
        <v>4.6852153911857233</v>
      </c>
      <c r="L20" s="60">
        <f ca="1">MAX(OFFSET(普通野怪!$AL$3,$E20,L$14,IF($E21="",200,$E21)-$E20,1))</f>
        <v>4.6852153911857233</v>
      </c>
      <c r="M20" s="60">
        <f ca="1">MAX(OFFSET(普通野怪!$AL$3,$E20,M$14,IF($E21="",200,$E21)-$E20,1))</f>
        <v>4.6852153911857233</v>
      </c>
      <c r="N20" s="60">
        <f ca="1">MAX(OFFSET(普通野怪!$AL$3,$E20,N$14,IF($E21="",200,$E21)-$E20,1))</f>
        <v>9.2901968414549643</v>
      </c>
      <c r="O20" s="60">
        <f ca="1">MAX(OFFSET(普通野怪!$AL$3,$E20,O$14,IF($E21="",200,$E21)-$E20,1))</f>
        <v>13.895178291724205</v>
      </c>
      <c r="P20" s="60">
        <f ca="1">MAX(OFFSET(普通野怪!$AL$3,$E20,P$14,IF($E21="",200,$E21)-$E20,1))</f>
        <v>23.105141192262696</v>
      </c>
      <c r="Q20" s="60">
        <f ca="1">MAX(OFFSET(普通野怪!$AL$3,$E20,Q$14,IF($E21="",200,$E21)-$E20,1))</f>
        <v>46.130048443608906</v>
      </c>
      <c r="R20" s="60">
        <f ca="1">MAX(OFFSET(普通野怪!$AL$3,$E20,R$14,IF($E21="",200,$E21)-$E20,1))</f>
        <v>92.260096887217813</v>
      </c>
      <c r="S20" s="60">
        <f ca="1">MAX(OFFSET(普通野怪!$AL$3,$E20,S$14,IF($E21="",200,$E21)-$E20,1))</f>
        <v>184.43995983351914</v>
      </c>
      <c r="T20" s="60">
        <f ca="1">MAX(OFFSET(普通野怪!$AL$3,$E20,T$14,IF($E21="",200,$E21)-$E20,1))</f>
        <v>368.79968572612182</v>
      </c>
      <c r="U20" s="81">
        <f ca="1">MAX(OFFSET(普通野怪!$AL$3,$E20,U$14,IF($E21="",200,$E21)-$E20,1))</f>
        <v>6.758382814329674</v>
      </c>
      <c r="V20" s="81">
        <f ca="1">MAX(OFFSET(普通野怪!$AL$3,$E20,V$14,IF($E21="",200,$E21)-$E20,1))</f>
        <v>13.516765628659348</v>
      </c>
      <c r="W20" s="81">
        <f ca="1">MAX(OFFSET(普通野怪!$AL$3,$E20,W$14,IF($E21="",200,$E21)-$E20,1))</f>
        <v>27.033531257318696</v>
      </c>
      <c r="X20" s="81">
        <f ca="1">MAX(OFFSET(普通野怪!$AL$3,$E20,X$14,IF($E21="",200,$E21)-$E20,1))</f>
        <v>54.067062514637392</v>
      </c>
      <c r="Z20" s="60">
        <f ca="1">MAX(OFFSET(精英野怪!$AL$3,$E20,Z$14,IF($E21="",200,$E21)-$E20,1))</f>
        <v>12.116577756922823</v>
      </c>
      <c r="AA20" s="60">
        <f ca="1">MAX(OFFSET(精英野怪!$AL$3,$E20,AA$14,IF($E21="",200,$E21)-$E20,1))</f>
        <v>20.180984737352482</v>
      </c>
      <c r="AB20" s="60">
        <f ca="1">MAX(OFFSET(精英野怪!$AL$3,$E20,AB$14,IF($E21="",200,$E21)-$E20,1))</f>
        <v>40.2923219565483</v>
      </c>
      <c r="AC20" s="60">
        <f ca="1">MAX(OFFSET(精英野怪!$AL$3,$E20,AC$14,IF($E21="",200,$E21)-$E20,1))</f>
        <v>80.569787440296594</v>
      </c>
      <c r="AD20" s="60">
        <f ca="1">MAX(OFFSET(精英野怪!$AL$3,$E20,AD$14,IF($E21="",200,$E21)-$E20,1))</f>
        <v>161.13957488059319</v>
      </c>
      <c r="AE20" s="60">
        <f ca="1">MAX(OFFSET(精英野怪!$AL$3,$E20,AE$14,IF($E21="",200,$E21)-$E20,1))</f>
        <v>322.27914976118637</v>
      </c>
      <c r="AG20" s="84">
        <f ca="1">MAX(OFFSET(精英野怪!$AL$3,$E20,AG$14,IF($E21="",200,$E21)-$E20,1))</f>
        <v>12.116577756922823</v>
      </c>
      <c r="AH20" s="84">
        <f ca="1">MAX(OFFSET(精英野怪!$AL$3,$E20,AH$14,IF($E21="",200,$E21)-$E20,1))</f>
        <v>20.180984737352482</v>
      </c>
      <c r="AI20" s="84">
        <f ca="1">MAX(OFFSET(精英野怪!$AL$3,$E20,AI$14,IF($E21="",200,$E21)-$E20,1))</f>
        <v>40.2923219565483</v>
      </c>
      <c r="AJ20" s="84">
        <f ca="1">MAX(OFFSET(精英野怪!$AL$3,$E20,AJ$14,IF($E21="",200,$E21)-$E20,1))</f>
        <v>80.569787440296594</v>
      </c>
      <c r="AK20" s="84">
        <f ca="1">MAX(OFFSET(精英野怪!$AL$3,$E20,AK$14,IF($E21="",200,$E21)-$E20,1))</f>
        <v>161.13957488059319</v>
      </c>
      <c r="AL20" s="84">
        <f ca="1">MAX(OFFSET(精英野怪!$AL$3,$E20,AL$14,IF($E21="",200,$E21)-$E20,1))</f>
        <v>322.27914976118637</v>
      </c>
      <c r="AM20" s="84">
        <f ca="1">MAX(OFFSET(精英野怪!$AL$3,$E20,AM$14,IF($E21="",200,$E21)-$E20,1))</f>
        <v>46.324716356400522</v>
      </c>
      <c r="AN20" s="84">
        <f ca="1">MAX(OFFSET(精英野怪!$AL$3,$E20,AN$14,IF($E21="",200,$E21)-$E20,1))</f>
        <v>5.4823800661333353</v>
      </c>
      <c r="AO20" s="84">
        <f ca="1">MAX(OFFSET(精英野怪!$AL$3,$E20,AO$14,IF($E21="",200,$E21)-$E20,1))</f>
        <v>0</v>
      </c>
      <c r="AR20" s="84"/>
      <c r="AS20" s="84"/>
      <c r="AT20" s="84"/>
      <c r="AU20" s="84"/>
      <c r="AV20" s="84"/>
      <c r="AW20" s="84"/>
      <c r="AX20" s="84"/>
      <c r="AY20" s="84"/>
    </row>
    <row r="21" spans="3:51" ht="11.45" customHeight="1" x14ac:dyDescent="0.15">
      <c r="E21" s="44">
        <v>90</v>
      </c>
      <c r="F21" s="44">
        <v>7</v>
      </c>
      <c r="G21" s="60">
        <f ca="1">MAX(OFFSET(普通野怪!$AL$3,$E21,G$14,IF($E22="",200,$E22)-$E21,1))</f>
        <v>20.204452394561741</v>
      </c>
      <c r="H21" s="60">
        <f ca="1">MAX(OFFSET(普通野怪!$AL$3,$E21,H$14,IF($E22="",200,$E22)-$E21,1))</f>
        <v>10.944078380387612</v>
      </c>
      <c r="I21" s="60">
        <f ca="1">MAX(OFFSET(普通野怪!$AL$3,$E21,I$14,IF($E22="",200,$E22)-$E21,1))</f>
        <v>6.9120495034027005</v>
      </c>
      <c r="J21" s="60">
        <f ca="1">MAX(OFFSET(普通野怪!$AL$3,$E21,J$14,IF($E22="",200,$E22)-$E21,1))</f>
        <v>4.7755978387145923</v>
      </c>
      <c r="K21" s="60">
        <f ca="1">MAX(OFFSET(普通野怪!$AL$3,$E21,K$14,IF($E22="",200,$E22)-$E21,1))</f>
        <v>4.2025260980688417</v>
      </c>
      <c r="L21" s="60">
        <f ca="1">MAX(OFFSET(普通野怪!$AL$3,$E21,L$14,IF($E22="",200,$E22)-$E21,1))</f>
        <v>4.2025260980688417</v>
      </c>
      <c r="M21" s="60">
        <f ca="1">MAX(OFFSET(普通野怪!$AL$3,$E21,M$14,IF($E22="",200,$E22)-$E21,1))</f>
        <v>4.2025260980688417</v>
      </c>
      <c r="N21" s="60">
        <f ca="1">MAX(OFFSET(普通野怪!$AL$3,$E21,N$14,IF($E22="",200,$E22)-$E21,1))</f>
        <v>4.2025260980688417</v>
      </c>
      <c r="O21" s="60">
        <f ca="1">MAX(OFFSET(普通野怪!$AL$3,$E21,O$14,IF($E22="",200,$E22)-$E21,1))</f>
        <v>4.2025260980688417</v>
      </c>
      <c r="P21" s="60">
        <f ca="1">MAX(OFFSET(普通野怪!$AL$3,$E21,P$14,IF($E22="",200,$E22)-$E21,1))</f>
        <v>4.2025260980688417</v>
      </c>
      <c r="Q21" s="60">
        <f ca="1">MAX(OFFSET(普通野怪!$AL$3,$E21,Q$14,IF($E22="",200,$E22)-$E21,1))</f>
        <v>4.2025260980688417</v>
      </c>
      <c r="R21" s="60">
        <f ca="1">MAX(OFFSET(普通野怪!$AL$3,$E21,R$14,IF($E22="",200,$E22)-$E21,1))</f>
        <v>8.4050521961376834</v>
      </c>
      <c r="S21" s="60">
        <f ca="1">MAX(OFFSET(普通野怪!$AL$3,$E21,S$14,IF($E22="",200,$E22)-$E21,1))</f>
        <v>12.607578294206526</v>
      </c>
      <c r="T21" s="60">
        <f ca="1">MAX(OFFSET(普通野怪!$AL$3,$E21,T$14,IF($E22="",200,$E22)-$E21,1))</f>
        <v>21.012630490344215</v>
      </c>
      <c r="U21" s="81">
        <f ca="1">MAX(OFFSET(普通野怪!$AL$3,$E21,U$14,IF($E22="",200,$E22)-$E21,1))</f>
        <v>42.025260980688429</v>
      </c>
      <c r="V21" s="81">
        <f ca="1">MAX(OFFSET(普通野怪!$AL$3,$E21,V$14,IF($E22="",200,$E22)-$E21,1))</f>
        <v>84.050521961376859</v>
      </c>
      <c r="W21" s="81">
        <f ca="1">MAX(OFFSET(普通野怪!$AL$3,$E21,W$14,IF($E22="",200,$E22)-$E21,1))</f>
        <v>168.10104392275372</v>
      </c>
      <c r="X21" s="81">
        <f ca="1">MAX(OFFSET(普通野怪!$AL$3,$E21,X$14,IF($E22="",200,$E22)-$E21,1))</f>
        <v>336.20208784550744</v>
      </c>
      <c r="Z21" s="60">
        <f ca="1">MAX(OFFSET(精英野怪!$AL$3,$E21,Z$14,IF($E22="",200,$E22)-$E21,1))</f>
        <v>7.2281528545250744</v>
      </c>
      <c r="AA21" s="60">
        <f ca="1">MAX(OFFSET(精英野怪!$AL$3,$E21,AA$14,IF($E22="",200,$E22)-$E21,1))</f>
        <v>10.860941573320945</v>
      </c>
      <c r="AB21" s="60">
        <f ca="1">MAX(OFFSET(精英野怪!$AL$3,$E21,AB$14,IF($E22="",200,$E22)-$E21,1))</f>
        <v>18.089094427846021</v>
      </c>
      <c r="AC21" s="60">
        <f ca="1">MAX(OFFSET(精英野怪!$AL$3,$E21,AC$14,IF($E22="",200,$E22)-$E21,1))</f>
        <v>36.110289456625374</v>
      </c>
      <c r="AD21" s="60">
        <f ca="1">MAX(OFFSET(精英野怪!$AL$3,$E21,AD$14,IF($E22="",200,$E22)-$E21,1))</f>
        <v>72.205341505250743</v>
      </c>
      <c r="AE21" s="60">
        <f ca="1">MAX(OFFSET(精英野怪!$AL$3,$E21,AE$14,IF($E22="",200,$E22)-$E21,1))</f>
        <v>144.41068301050149</v>
      </c>
      <c r="AG21" s="84">
        <f ca="1">MAX(OFFSET(精英野怪!$AL$3,$E21,AG$14,IF($E22="",200,$E22)-$E21,1))</f>
        <v>7.2281528545250744</v>
      </c>
      <c r="AH21" s="84">
        <f ca="1">MAX(OFFSET(精英野怪!$AL$3,$E21,AH$14,IF($E22="",200,$E22)-$E21,1))</f>
        <v>10.860941573320945</v>
      </c>
      <c r="AI21" s="84">
        <f ca="1">MAX(OFFSET(精英野怪!$AL$3,$E21,AI$14,IF($E22="",200,$E22)-$E21,1))</f>
        <v>18.089094427846021</v>
      </c>
      <c r="AJ21" s="84">
        <f ca="1">MAX(OFFSET(精英野怪!$AL$3,$E21,AJ$14,IF($E22="",200,$E22)-$E21,1))</f>
        <v>36.110289456625374</v>
      </c>
      <c r="AK21" s="84">
        <f ca="1">MAX(OFFSET(精英野怪!$AL$3,$E21,AK$14,IF($E22="",200,$E22)-$E21,1))</f>
        <v>72.205341505250743</v>
      </c>
      <c r="AL21" s="84">
        <f ca="1">MAX(OFFSET(精英野怪!$AL$3,$E21,AL$14,IF($E22="",200,$E22)-$E21,1))</f>
        <v>144.41068301050149</v>
      </c>
      <c r="AM21" s="84">
        <f ca="1">MAX(OFFSET(精英野怪!$AL$3,$E21,AM$14,IF($E22="",200,$E22)-$E21,1))</f>
        <v>288.82136602100297</v>
      </c>
      <c r="AN21" s="84">
        <f ca="1">MAX(OFFSET(精英野怪!$AL$3,$E21,AN$14,IF($E22="",200,$E22)-$E21,1))</f>
        <v>172.66654692040868</v>
      </c>
      <c r="AO21" s="84">
        <f ca="1">MAX(OFFSET(精英野怪!$AL$3,$E21,AO$14,IF($E22="",200,$E22)-$E21,1))</f>
        <v>3.3716612044000014</v>
      </c>
      <c r="AR21" s="84"/>
      <c r="AS21" s="84"/>
      <c r="AT21" s="84"/>
      <c r="AU21" s="84"/>
      <c r="AV21" s="84"/>
      <c r="AW21" s="84"/>
      <c r="AX21" s="84"/>
      <c r="AY21" s="84"/>
    </row>
    <row r="22" spans="3:51" ht="11.45" customHeight="1" x14ac:dyDescent="0.15">
      <c r="E22" s="44"/>
      <c r="F22" s="44"/>
      <c r="AR22" s="84"/>
      <c r="AS22" s="84"/>
      <c r="AT22" s="84"/>
      <c r="AU22" s="84"/>
      <c r="AV22" s="84"/>
      <c r="AW22" s="84"/>
      <c r="AX22" s="84"/>
      <c r="AY22" s="84"/>
    </row>
    <row r="23" spans="3:51" ht="11.45" customHeight="1" x14ac:dyDescent="0.15">
      <c r="E23" s="44"/>
      <c r="F23" s="44"/>
      <c r="AR23" s="84"/>
      <c r="AS23" s="84"/>
      <c r="AT23" s="84"/>
      <c r="AU23" s="84"/>
      <c r="AV23" s="84"/>
      <c r="AW23" s="84"/>
      <c r="AX23" s="84"/>
      <c r="AY23" s="84"/>
    </row>
    <row r="24" spans="3:51" ht="11.45" customHeight="1" x14ac:dyDescent="0.15">
      <c r="E24" s="44"/>
      <c r="F24" s="44"/>
      <c r="AR24" s="84"/>
      <c r="AS24" s="84"/>
      <c r="AT24" s="84"/>
      <c r="AU24" s="84"/>
      <c r="AV24" s="84"/>
      <c r="AW24" s="84"/>
      <c r="AX24" s="84"/>
      <c r="AY24" s="84"/>
    </row>
    <row r="25" spans="3:51" ht="11.45" customHeight="1" x14ac:dyDescent="0.15">
      <c r="E25" s="44"/>
      <c r="F25" s="44"/>
      <c r="AR25" s="84"/>
      <c r="AS25" s="84"/>
      <c r="AT25" s="84"/>
      <c r="AU25" s="84"/>
      <c r="AV25" s="84"/>
      <c r="AW25" s="84"/>
      <c r="AX25" s="84"/>
      <c r="AY25" s="84"/>
    </row>
    <row r="26" spans="3:51" ht="11.45" customHeight="1" x14ac:dyDescent="0.15">
      <c r="H26" s="62"/>
      <c r="R26"/>
      <c r="AR26" s="84"/>
      <c r="AS26" s="84"/>
      <c r="AT26" s="84"/>
      <c r="AU26" s="84"/>
      <c r="AV26" s="84"/>
      <c r="AW26" s="84"/>
      <c r="AX26" s="84"/>
      <c r="AY26" s="84"/>
    </row>
    <row r="27" spans="3:51" ht="11.45" customHeight="1" x14ac:dyDescent="0.15">
      <c r="AR27" s="84"/>
      <c r="AS27" s="84"/>
      <c r="AT27" s="84"/>
      <c r="AU27" s="84"/>
      <c r="AV27" s="84"/>
      <c r="AW27" s="84"/>
      <c r="AX27" s="84"/>
      <c r="AY27" s="84"/>
    </row>
    <row r="28" spans="3:51" ht="11.45" customHeight="1" x14ac:dyDescent="0.15">
      <c r="C28" s="60" t="s">
        <v>266</v>
      </c>
      <c r="AR28" s="84"/>
      <c r="AS28" s="84"/>
      <c r="AT28" s="84"/>
      <c r="AU28" s="84"/>
      <c r="AV28" s="84"/>
      <c r="AW28" s="84"/>
      <c r="AX28" s="84"/>
      <c r="AY28" s="84"/>
    </row>
    <row r="29" spans="3:51" ht="11.45" customHeight="1" x14ac:dyDescent="0.15">
      <c r="G29" s="60" t="s">
        <v>174</v>
      </c>
      <c r="Z29" s="60" t="s">
        <v>175</v>
      </c>
      <c r="AG29" s="84" t="s">
        <v>175</v>
      </c>
      <c r="AR29" s="84"/>
      <c r="AS29" s="84"/>
      <c r="AT29" s="84"/>
      <c r="AU29" s="84"/>
      <c r="AV29" s="84"/>
      <c r="AW29" s="84"/>
      <c r="AX29" s="84"/>
      <c r="AY29" s="84"/>
    </row>
    <row r="30" spans="3:51" ht="11.45" customHeight="1" x14ac:dyDescent="0.15">
      <c r="C30" s="60" t="s">
        <v>265</v>
      </c>
      <c r="E30" s="44" t="s">
        <v>172</v>
      </c>
      <c r="F30" s="44" t="s">
        <v>173</v>
      </c>
      <c r="G30" s="60">
        <v>1</v>
      </c>
      <c r="H30" s="60">
        <v>2</v>
      </c>
      <c r="I30" s="60">
        <v>3</v>
      </c>
      <c r="J30" s="60">
        <v>4</v>
      </c>
      <c r="K30" s="60">
        <v>5</v>
      </c>
      <c r="L30" s="60">
        <v>6</v>
      </c>
      <c r="M30" s="60">
        <v>7</v>
      </c>
      <c r="N30" s="60">
        <v>8</v>
      </c>
      <c r="O30" s="60">
        <v>9</v>
      </c>
      <c r="P30" s="60">
        <v>10</v>
      </c>
      <c r="Q30" s="60">
        <v>11</v>
      </c>
      <c r="R30" s="60">
        <v>12</v>
      </c>
      <c r="S30" s="60">
        <v>13</v>
      </c>
      <c r="T30" s="60">
        <v>14</v>
      </c>
      <c r="U30" s="81">
        <v>15</v>
      </c>
      <c r="V30" s="81">
        <v>16</v>
      </c>
      <c r="W30" s="81">
        <v>17</v>
      </c>
      <c r="X30" s="81">
        <v>18</v>
      </c>
      <c r="Z30" s="60">
        <v>1</v>
      </c>
      <c r="AA30" s="60">
        <v>2</v>
      </c>
      <c r="AB30" s="60">
        <v>3</v>
      </c>
      <c r="AC30" s="60">
        <v>4</v>
      </c>
      <c r="AD30" s="60">
        <v>5</v>
      </c>
      <c r="AE30" s="60">
        <v>6</v>
      </c>
      <c r="AG30" s="84">
        <v>1</v>
      </c>
      <c r="AH30" s="84">
        <v>2</v>
      </c>
      <c r="AI30" s="84">
        <v>3</v>
      </c>
      <c r="AJ30" s="84">
        <v>4</v>
      </c>
      <c r="AK30" s="84">
        <v>5</v>
      </c>
      <c r="AL30" s="84">
        <v>6</v>
      </c>
      <c r="AM30" s="84">
        <v>7</v>
      </c>
      <c r="AN30" s="84">
        <v>8</v>
      </c>
      <c r="AO30" s="84">
        <v>9</v>
      </c>
      <c r="AR30" s="84"/>
      <c r="AS30" s="84"/>
      <c r="AT30" s="84"/>
      <c r="AU30" s="84"/>
      <c r="AV30" s="84"/>
      <c r="AW30" s="84"/>
      <c r="AX30" s="84"/>
      <c r="AY30" s="84"/>
    </row>
    <row r="31" spans="3:51" ht="11.45" customHeight="1" x14ac:dyDescent="0.15">
      <c r="C31" s="61">
        <f>[7]前台分块信息表!$V$5</f>
        <v>382466</v>
      </c>
      <c r="E31" s="44">
        <v>1</v>
      </c>
      <c r="F31" s="44">
        <v>1</v>
      </c>
      <c r="G31" s="61">
        <f>[7]阶段1!F35</f>
        <v>1875</v>
      </c>
      <c r="H31" s="61">
        <f>[7]阶段1!G35</f>
        <v>1923</v>
      </c>
      <c r="I31" s="61">
        <f>[7]阶段1!H35</f>
        <v>2369</v>
      </c>
      <c r="J31" s="61">
        <f>[7]阶段1!I35</f>
        <v>3424</v>
      </c>
      <c r="K31" s="61">
        <f>[7]阶段1!J35</f>
        <v>2190</v>
      </c>
      <c r="L31" s="61">
        <f>[7]阶段1!K35</f>
        <v>420</v>
      </c>
      <c r="M31" s="61">
        <f>[7]阶段1!L35</f>
        <v>333</v>
      </c>
      <c r="N31" s="61">
        <f>[7]阶段1!M35</f>
        <v>346</v>
      </c>
      <c r="O31" s="61">
        <f>[7]阶段1!N35</f>
        <v>335</v>
      </c>
      <c r="P31" s="61">
        <f>[7]阶段1!O35</f>
        <v>361</v>
      </c>
      <c r="Q31" s="61">
        <f>[7]阶段1!P35</f>
        <v>326</v>
      </c>
      <c r="R31" s="61">
        <f>[7]阶段1!Q35</f>
        <v>341</v>
      </c>
      <c r="S31" s="61">
        <f>[7]阶段1!R35</f>
        <v>354</v>
      </c>
      <c r="T31" s="61">
        <f>[7]阶段1!S35</f>
        <v>342</v>
      </c>
      <c r="U31" s="61">
        <f>[7]阶段1!T35</f>
        <v>346</v>
      </c>
      <c r="V31" s="61">
        <f>[7]阶段1!U35</f>
        <v>0</v>
      </c>
      <c r="W31" s="61">
        <f>[7]阶段1!V35</f>
        <v>0</v>
      </c>
      <c r="X31" s="61">
        <f>[7]阶段1!W35</f>
        <v>0</v>
      </c>
      <c r="Z31" s="61">
        <f>[7]阶段1!F36</f>
        <v>2427</v>
      </c>
      <c r="AA31" s="61">
        <f>[7]阶段1!G36</f>
        <v>2399</v>
      </c>
      <c r="AB31" s="61">
        <f>[7]阶段1!H36</f>
        <v>2412</v>
      </c>
      <c r="AC31" s="61">
        <f>[7]阶段1!I36</f>
        <v>3378</v>
      </c>
      <c r="AD31" s="61">
        <f>[7]阶段1!J36</f>
        <v>2359</v>
      </c>
      <c r="AE31" s="61">
        <f>[7]阶段1!K36</f>
        <v>2365</v>
      </c>
      <c r="AG31" s="61">
        <f>[7]阶段1!M36</f>
        <v>0</v>
      </c>
      <c r="AH31" s="61">
        <f>[7]阶段1!N36</f>
        <v>0</v>
      </c>
      <c r="AI31" s="61">
        <f>[7]阶段1!O36</f>
        <v>0</v>
      </c>
      <c r="AJ31" s="61">
        <f>[7]阶段1!P36</f>
        <v>0</v>
      </c>
      <c r="AK31" s="61">
        <f>[7]阶段1!Q36</f>
        <v>0</v>
      </c>
      <c r="AL31" s="61">
        <f>[7]阶段1!R36</f>
        <v>0</v>
      </c>
      <c r="AM31" s="61">
        <f>[7]阶段1!S36</f>
        <v>0</v>
      </c>
      <c r="AN31" s="61">
        <f>[7]阶段1!T36</f>
        <v>0</v>
      </c>
      <c r="AO31" s="61">
        <f>[7]阶段1!U36</f>
        <v>0</v>
      </c>
      <c r="AR31" s="84"/>
      <c r="AS31" s="84"/>
      <c r="AT31" s="84"/>
      <c r="AU31" s="84"/>
      <c r="AV31" s="84"/>
      <c r="AW31" s="84"/>
      <c r="AX31" s="84"/>
      <c r="AY31" s="84"/>
    </row>
    <row r="32" spans="3:51" ht="11.45" customHeight="1" x14ac:dyDescent="0.15">
      <c r="E32" s="44">
        <v>3</v>
      </c>
      <c r="F32" s="44">
        <v>2</v>
      </c>
      <c r="G32" s="61">
        <f>[7]阶段2!F35</f>
        <v>343</v>
      </c>
      <c r="H32" s="61">
        <f>[7]阶段2!G35</f>
        <v>351</v>
      </c>
      <c r="I32" s="61">
        <f>[7]阶段2!H35</f>
        <v>352</v>
      </c>
      <c r="J32" s="61">
        <f>[7]阶段2!I35</f>
        <v>341</v>
      </c>
      <c r="K32" s="61">
        <f>[7]阶段2!J35</f>
        <v>648</v>
      </c>
      <c r="L32" s="61">
        <f>[7]阶段2!K35</f>
        <v>1250</v>
      </c>
      <c r="M32" s="61">
        <f>[7]阶段2!L35</f>
        <v>2376</v>
      </c>
      <c r="N32" s="61">
        <f>[7]阶段2!M35</f>
        <v>1848</v>
      </c>
      <c r="O32" s="61">
        <f>[7]阶段2!N35</f>
        <v>1655</v>
      </c>
      <c r="P32" s="61">
        <f>[7]阶段2!O35</f>
        <v>357</v>
      </c>
      <c r="Q32" s="61">
        <f>[7]阶段2!P35</f>
        <v>348</v>
      </c>
      <c r="R32" s="61">
        <f>[7]阶段2!Q35</f>
        <v>362</v>
      </c>
      <c r="S32" s="61">
        <f>[7]阶段2!R35</f>
        <v>339</v>
      </c>
      <c r="T32" s="61">
        <f>[7]阶段2!S35</f>
        <v>354</v>
      </c>
      <c r="U32" s="61">
        <f>[7]阶段2!T35</f>
        <v>339</v>
      </c>
      <c r="V32" s="61">
        <f>[7]阶段2!U35</f>
        <v>0</v>
      </c>
      <c r="W32" s="61">
        <f>[7]阶段2!V35</f>
        <v>0</v>
      </c>
      <c r="X32" s="61">
        <f>[7]阶段2!W35</f>
        <v>0</v>
      </c>
      <c r="Z32" s="61">
        <f>[7]阶段2!F36</f>
        <v>3157</v>
      </c>
      <c r="AA32" s="61">
        <f>[7]阶段2!G36</f>
        <v>3133</v>
      </c>
      <c r="AB32" s="61">
        <f>[7]阶段2!H36</f>
        <v>3155</v>
      </c>
      <c r="AC32" s="61">
        <f>[7]阶段2!I36</f>
        <v>3125</v>
      </c>
      <c r="AD32" s="61">
        <f>[7]阶段2!J36</f>
        <v>3087</v>
      </c>
      <c r="AE32" s="61">
        <f>[7]阶段2!K36</f>
        <v>3074</v>
      </c>
      <c r="AG32" s="61">
        <f>[7]阶段2!M36</f>
        <v>0</v>
      </c>
      <c r="AH32" s="61">
        <f>[7]阶段2!N36</f>
        <v>0</v>
      </c>
      <c r="AI32" s="61">
        <f>[7]阶段2!O36</f>
        <v>0</v>
      </c>
      <c r="AJ32" s="61">
        <f>[7]阶段2!P36</f>
        <v>0</v>
      </c>
      <c r="AK32" s="61">
        <f>[7]阶段2!Q36</f>
        <v>0</v>
      </c>
      <c r="AL32" s="61">
        <f>[7]阶段2!R36</f>
        <v>0</v>
      </c>
      <c r="AM32" s="61">
        <f>[7]阶段2!S36</f>
        <v>0</v>
      </c>
      <c r="AN32" s="61">
        <f>[7]阶段2!T36</f>
        <v>0</v>
      </c>
      <c r="AO32" s="61">
        <f>[7]阶段2!U36</f>
        <v>0</v>
      </c>
      <c r="AR32" s="84"/>
      <c r="AS32" s="84"/>
      <c r="AT32" s="84"/>
      <c r="AU32" s="84"/>
      <c r="AV32" s="84"/>
      <c r="AW32" s="84"/>
      <c r="AX32" s="84"/>
      <c r="AY32" s="84"/>
    </row>
    <row r="33" spans="3:51" ht="11.45" customHeight="1" x14ac:dyDescent="0.15">
      <c r="C33" s="60" t="s">
        <v>271</v>
      </c>
      <c r="E33" s="44">
        <v>7</v>
      </c>
      <c r="F33" s="44">
        <v>3</v>
      </c>
      <c r="G33" s="61">
        <f>[7]阶段3!F35</f>
        <v>495</v>
      </c>
      <c r="H33" s="61">
        <f>[7]阶段3!G35</f>
        <v>487</v>
      </c>
      <c r="I33" s="61">
        <f>[7]阶段3!H35</f>
        <v>491</v>
      </c>
      <c r="J33" s="61">
        <f>[7]阶段3!I35</f>
        <v>475</v>
      </c>
      <c r="K33" s="61">
        <f>[7]阶段3!J35</f>
        <v>501</v>
      </c>
      <c r="L33" s="61">
        <f>[7]阶段3!K35</f>
        <v>477</v>
      </c>
      <c r="M33" s="61">
        <f>[7]阶段3!L35</f>
        <v>206</v>
      </c>
      <c r="N33" s="61">
        <f>[7]阶段3!M35</f>
        <v>938</v>
      </c>
      <c r="O33" s="61">
        <f>[7]阶段3!N35</f>
        <v>1591</v>
      </c>
      <c r="P33" s="61">
        <f>[7]阶段3!O35</f>
        <v>1460</v>
      </c>
      <c r="Q33" s="61">
        <f>[7]阶段3!P35</f>
        <v>188</v>
      </c>
      <c r="R33" s="61">
        <f>[7]阶段3!Q35</f>
        <v>505</v>
      </c>
      <c r="S33" s="61">
        <f>[7]阶段3!R35</f>
        <v>479</v>
      </c>
      <c r="T33" s="61">
        <f>[7]阶段3!S35</f>
        <v>488</v>
      </c>
      <c r="U33" s="61">
        <f>[7]阶段3!T35</f>
        <v>480</v>
      </c>
      <c r="V33" s="61">
        <f>[7]阶段3!U35</f>
        <v>0</v>
      </c>
      <c r="W33" s="61">
        <f>[7]阶段3!V35</f>
        <v>0</v>
      </c>
      <c r="X33" s="61">
        <f>[7]阶段3!W35</f>
        <v>0</v>
      </c>
      <c r="Z33" s="61">
        <f>[7]阶段3!F36</f>
        <v>3544</v>
      </c>
      <c r="AA33" s="61">
        <f>[7]阶段3!G36</f>
        <v>3516</v>
      </c>
      <c r="AB33" s="61">
        <f>[7]阶段3!H36</f>
        <v>3539</v>
      </c>
      <c r="AC33" s="61">
        <f>[7]阶段3!I36</f>
        <v>3511</v>
      </c>
      <c r="AD33" s="61">
        <f>[7]阶段3!J36</f>
        <v>3497</v>
      </c>
      <c r="AE33" s="61">
        <f>[7]阶段3!K36</f>
        <v>3494</v>
      </c>
      <c r="AG33" s="61">
        <f>[7]阶段3!M36</f>
        <v>0</v>
      </c>
      <c r="AH33" s="61">
        <f>[7]阶段3!N36</f>
        <v>0</v>
      </c>
      <c r="AI33" s="61">
        <f>[7]阶段3!O36</f>
        <v>0</v>
      </c>
      <c r="AJ33" s="61">
        <f>[7]阶段3!P36</f>
        <v>0</v>
      </c>
      <c r="AK33" s="61">
        <f>[7]阶段3!Q36</f>
        <v>0</v>
      </c>
      <c r="AL33" s="61">
        <f>[7]阶段3!R36</f>
        <v>0</v>
      </c>
      <c r="AM33" s="61">
        <f>[7]阶段3!S36</f>
        <v>0</v>
      </c>
      <c r="AN33" s="61">
        <f>[7]阶段3!T36</f>
        <v>0</v>
      </c>
      <c r="AO33" s="61">
        <f>[7]阶段3!U36</f>
        <v>0</v>
      </c>
      <c r="AR33" s="84"/>
      <c r="AS33" s="84"/>
      <c r="AT33" s="84"/>
      <c r="AU33" s="84"/>
      <c r="AV33" s="84"/>
      <c r="AW33" s="84"/>
      <c r="AX33" s="84"/>
      <c r="AY33" s="84"/>
    </row>
    <row r="34" spans="3:51" ht="11.45" customHeight="1" x14ac:dyDescent="0.15">
      <c r="C34" s="61">
        <f>[7]前台分块信息表!$T$6</f>
        <v>370046</v>
      </c>
      <c r="E34" s="44">
        <v>14</v>
      </c>
      <c r="F34" s="44">
        <v>4</v>
      </c>
      <c r="G34" s="61">
        <f>[7]阶段4!F35</f>
        <v>517</v>
      </c>
      <c r="H34" s="61">
        <f>[7]阶段4!G35</f>
        <v>511</v>
      </c>
      <c r="I34" s="61">
        <f>[7]阶段4!H35</f>
        <v>518</v>
      </c>
      <c r="J34" s="61">
        <f>[7]阶段4!I35</f>
        <v>496</v>
      </c>
      <c r="K34" s="61">
        <f>[7]阶段4!J35</f>
        <v>509</v>
      </c>
      <c r="L34" s="61">
        <f>[7]阶段4!K35</f>
        <v>498</v>
      </c>
      <c r="M34" s="61">
        <f>[7]阶段4!L35</f>
        <v>520</v>
      </c>
      <c r="N34" s="61">
        <f>[7]阶段4!M35</f>
        <v>79</v>
      </c>
      <c r="O34" s="61">
        <f>[7]阶段4!N35</f>
        <v>0</v>
      </c>
      <c r="P34" s="61">
        <f>[7]阶段4!O35</f>
        <v>737</v>
      </c>
      <c r="Q34" s="61">
        <f>[7]阶段4!P35</f>
        <v>1365</v>
      </c>
      <c r="R34" s="61">
        <f>[7]阶段4!Q35</f>
        <v>1138</v>
      </c>
      <c r="S34" s="61">
        <f>[7]阶段4!R35</f>
        <v>506</v>
      </c>
      <c r="T34" s="61">
        <f>[7]阶段4!S35</f>
        <v>513</v>
      </c>
      <c r="U34" s="61">
        <f>[7]阶段4!T35</f>
        <v>500</v>
      </c>
      <c r="V34" s="61">
        <f>[7]阶段4!U35</f>
        <v>0</v>
      </c>
      <c r="W34" s="61">
        <f>[7]阶段4!V35</f>
        <v>0</v>
      </c>
      <c r="X34" s="61">
        <f>[7]阶段4!W35</f>
        <v>0</v>
      </c>
      <c r="Z34" s="61">
        <f>[7]阶段4!F36</f>
        <v>3644</v>
      </c>
      <c r="AA34" s="61">
        <f>[7]阶段4!G36</f>
        <v>3607</v>
      </c>
      <c r="AB34" s="61">
        <f>[7]阶段4!H36</f>
        <v>3632</v>
      </c>
      <c r="AC34" s="61">
        <f>[7]阶段4!I36</f>
        <v>3607</v>
      </c>
      <c r="AD34" s="61">
        <f>[7]阶段4!J36</f>
        <v>3585</v>
      </c>
      <c r="AE34" s="61">
        <f>[7]阶段4!K36</f>
        <v>3582</v>
      </c>
      <c r="AG34" s="61">
        <f>[7]阶段4!M36</f>
        <v>0</v>
      </c>
      <c r="AH34" s="61">
        <f>[7]阶段4!N36</f>
        <v>0</v>
      </c>
      <c r="AI34" s="61">
        <f>[7]阶段4!O36</f>
        <v>0</v>
      </c>
      <c r="AJ34" s="61">
        <f>[7]阶段4!P36</f>
        <v>0</v>
      </c>
      <c r="AK34" s="61">
        <f>[7]阶段4!Q36</f>
        <v>0</v>
      </c>
      <c r="AL34" s="61">
        <f>[7]阶段4!R36</f>
        <v>0</v>
      </c>
      <c r="AM34" s="61">
        <f>[7]阶段4!S36</f>
        <v>0</v>
      </c>
      <c r="AN34" s="61">
        <f>[7]阶段4!T36</f>
        <v>0</v>
      </c>
      <c r="AO34" s="61">
        <f>[7]阶段4!U36</f>
        <v>0</v>
      </c>
      <c r="AR34" s="84"/>
      <c r="AS34" s="84"/>
      <c r="AT34" s="84"/>
      <c r="AU34" s="84"/>
      <c r="AV34" s="84"/>
      <c r="AW34" s="84"/>
      <c r="AX34" s="84"/>
      <c r="AY34" s="84"/>
    </row>
    <row r="35" spans="3:51" ht="11.45" customHeight="1" x14ac:dyDescent="0.15">
      <c r="E35" s="44">
        <v>30</v>
      </c>
      <c r="F35" s="44">
        <v>5</v>
      </c>
      <c r="G35" s="61">
        <f>[7]阶段5!F35</f>
        <v>545</v>
      </c>
      <c r="H35" s="61">
        <f>[7]阶段5!G35</f>
        <v>544</v>
      </c>
      <c r="I35" s="61">
        <f>[7]阶段5!H35</f>
        <v>547</v>
      </c>
      <c r="J35" s="61">
        <f>[7]阶段5!I35</f>
        <v>526</v>
      </c>
      <c r="K35" s="61">
        <f>[7]阶段5!J35</f>
        <v>536</v>
      </c>
      <c r="L35" s="61">
        <f>[7]阶段5!K35</f>
        <v>534</v>
      </c>
      <c r="M35" s="61">
        <f>[7]阶段5!L35</f>
        <v>551</v>
      </c>
      <c r="N35" s="61">
        <f>[7]阶段5!M35</f>
        <v>545</v>
      </c>
      <c r="O35" s="61">
        <f>[7]阶段5!N35</f>
        <v>272</v>
      </c>
      <c r="P35" s="61">
        <f>[7]阶段5!O35</f>
        <v>98</v>
      </c>
      <c r="Q35" s="61">
        <f>[7]阶段5!P35</f>
        <v>540</v>
      </c>
      <c r="R35" s="61">
        <f>[7]阶段5!Q35</f>
        <v>886</v>
      </c>
      <c r="S35" s="61">
        <f>[7]阶段5!R35</f>
        <v>822</v>
      </c>
      <c r="T35" s="61">
        <f>[7]阶段5!S35</f>
        <v>687</v>
      </c>
      <c r="U35" s="61">
        <f>[7]阶段5!T35</f>
        <v>525</v>
      </c>
      <c r="V35" s="61">
        <f>[7]阶段5!U35</f>
        <v>0</v>
      </c>
      <c r="W35" s="61">
        <f>[7]阶段5!V35</f>
        <v>0</v>
      </c>
      <c r="X35" s="61">
        <f>[7]阶段5!W35</f>
        <v>0</v>
      </c>
      <c r="Z35" s="61">
        <f>[7]阶段5!$F$36</f>
        <v>3764</v>
      </c>
      <c r="AA35" s="61">
        <f>[7]阶段5!$F$36</f>
        <v>3764</v>
      </c>
      <c r="AB35" s="61">
        <f>[7]阶段5!$F$36</f>
        <v>3764</v>
      </c>
      <c r="AC35" s="61">
        <f>[7]阶段5!$F$36</f>
        <v>3764</v>
      </c>
      <c r="AD35" s="61">
        <f>[7]阶段5!$F$36</f>
        <v>3764</v>
      </c>
      <c r="AE35" s="61">
        <f>[7]阶段5!$F$36</f>
        <v>3764</v>
      </c>
      <c r="AG35" s="61">
        <f>[7]阶段5!$F$36</f>
        <v>3764</v>
      </c>
      <c r="AH35" s="61">
        <f>[7]阶段5!$F$36</f>
        <v>3764</v>
      </c>
      <c r="AI35" s="61">
        <f>[7]阶段5!$F$36</f>
        <v>3764</v>
      </c>
      <c r="AJ35" s="61">
        <f>[7]阶段5!$F$36</f>
        <v>3764</v>
      </c>
      <c r="AK35" s="61">
        <f>[7]阶段5!$F$36</f>
        <v>3764</v>
      </c>
      <c r="AL35" s="61">
        <f>[7]阶段5!$F$36</f>
        <v>3764</v>
      </c>
      <c r="AM35" s="61">
        <f>[7]阶段5!$F$36</f>
        <v>3764</v>
      </c>
      <c r="AN35" s="61">
        <f>[7]阶段5!$F$36</f>
        <v>3764</v>
      </c>
      <c r="AO35" s="61">
        <f>[7]阶段5!$F$36</f>
        <v>3764</v>
      </c>
      <c r="AR35" s="84"/>
      <c r="AS35" s="84"/>
      <c r="AT35" s="84"/>
      <c r="AU35" s="84"/>
      <c r="AV35" s="84"/>
      <c r="AW35" s="84"/>
      <c r="AX35" s="84"/>
      <c r="AY35" s="84"/>
    </row>
    <row r="36" spans="3:51" ht="11.45" customHeight="1" x14ac:dyDescent="0.15">
      <c r="E36" s="44">
        <v>60</v>
      </c>
      <c r="F36" s="44">
        <v>6</v>
      </c>
      <c r="G36" s="61">
        <f>[7]阶段6!F35</f>
        <v>575</v>
      </c>
      <c r="H36" s="61">
        <f>[7]阶段6!G35</f>
        <v>565</v>
      </c>
      <c r="I36" s="61">
        <f>[7]阶段6!H35</f>
        <v>586</v>
      </c>
      <c r="J36" s="61">
        <f>[7]阶段6!I35</f>
        <v>549</v>
      </c>
      <c r="K36" s="61">
        <f>[7]阶段6!J35</f>
        <v>561</v>
      </c>
      <c r="L36" s="61">
        <f>[7]阶段6!K35</f>
        <v>569</v>
      </c>
      <c r="M36" s="61">
        <f>[7]阶段6!L35</f>
        <v>570</v>
      </c>
      <c r="N36" s="61">
        <f>[7]阶段6!M35</f>
        <v>575</v>
      </c>
      <c r="O36" s="61">
        <f>[7]阶段6!N35</f>
        <v>319</v>
      </c>
      <c r="P36" s="61">
        <f>[7]阶段6!O35</f>
        <v>109</v>
      </c>
      <c r="Q36" s="61">
        <f>[7]阶段6!P35</f>
        <v>576</v>
      </c>
      <c r="R36" s="61">
        <f>[7]阶段6!Q35</f>
        <v>570</v>
      </c>
      <c r="S36" s="61">
        <f>[7]阶段6!R35</f>
        <v>571</v>
      </c>
      <c r="T36" s="61">
        <f>[7]阶段6!S35</f>
        <v>694</v>
      </c>
      <c r="U36" s="61">
        <f>[7]阶段6!T35</f>
        <v>554</v>
      </c>
      <c r="V36" s="61">
        <f>[7]阶段6!U35</f>
        <v>0</v>
      </c>
      <c r="W36" s="61">
        <f>[7]阶段6!V35</f>
        <v>0</v>
      </c>
      <c r="X36" s="61">
        <f>[7]阶段6!W35</f>
        <v>0</v>
      </c>
      <c r="Z36" s="61">
        <f>[7]阶段6!F36</f>
        <v>3881</v>
      </c>
      <c r="AA36" s="61">
        <f>[7]阶段6!G36</f>
        <v>3846</v>
      </c>
      <c r="AB36" s="61">
        <f>[7]阶段6!H36</f>
        <v>3872</v>
      </c>
      <c r="AC36" s="61">
        <f>[7]阶段6!I36</f>
        <v>3855</v>
      </c>
      <c r="AD36" s="61">
        <f>[7]阶段6!J36</f>
        <v>3811</v>
      </c>
      <c r="AE36" s="61">
        <f>[7]阶段6!K36</f>
        <v>3806</v>
      </c>
      <c r="AG36" s="61">
        <f>[7]阶段6!M36</f>
        <v>0</v>
      </c>
      <c r="AH36" s="61">
        <f>[7]阶段6!N36</f>
        <v>0</v>
      </c>
      <c r="AI36" s="61">
        <f>[7]阶段6!O36</f>
        <v>0</v>
      </c>
      <c r="AJ36" s="61">
        <f>[7]阶段6!P36</f>
        <v>0</v>
      </c>
      <c r="AK36" s="61">
        <f>[7]阶段6!Q36</f>
        <v>0</v>
      </c>
      <c r="AL36" s="61">
        <f>[7]阶段6!R36</f>
        <v>0</v>
      </c>
      <c r="AM36" s="61">
        <f>[7]阶段6!S36</f>
        <v>0</v>
      </c>
      <c r="AN36" s="61">
        <f>[7]阶段6!T36</f>
        <v>0</v>
      </c>
      <c r="AO36" s="61">
        <f>[7]阶段6!U36</f>
        <v>0</v>
      </c>
      <c r="AR36" s="84"/>
      <c r="AS36" s="84"/>
      <c r="AT36" s="84"/>
      <c r="AU36" s="84"/>
      <c r="AV36" s="84"/>
      <c r="AW36" s="84"/>
      <c r="AX36" s="84"/>
      <c r="AY36" s="84"/>
    </row>
    <row r="37" spans="3:51" ht="11.45" customHeight="1" x14ac:dyDescent="0.15">
      <c r="E37" s="44">
        <v>90</v>
      </c>
      <c r="F37" s="44">
        <v>7</v>
      </c>
      <c r="G37" s="61">
        <f>[7]阶段7!F35</f>
        <v>575</v>
      </c>
      <c r="H37" s="61">
        <f>[7]阶段7!G35</f>
        <v>565</v>
      </c>
      <c r="I37" s="61">
        <f>[7]阶段7!H35</f>
        <v>586</v>
      </c>
      <c r="J37" s="61">
        <f>[7]阶段7!I35</f>
        <v>549</v>
      </c>
      <c r="K37" s="61">
        <f>[7]阶段7!J35</f>
        <v>561</v>
      </c>
      <c r="L37" s="61">
        <f>[7]阶段7!K35</f>
        <v>569</v>
      </c>
      <c r="M37" s="61">
        <f>[7]阶段7!L35</f>
        <v>570</v>
      </c>
      <c r="N37" s="61">
        <f>[7]阶段7!M35</f>
        <v>575</v>
      </c>
      <c r="O37" s="61">
        <f>[7]阶段7!N35</f>
        <v>319</v>
      </c>
      <c r="P37" s="61">
        <f>[7]阶段7!O35</f>
        <v>109</v>
      </c>
      <c r="Q37" s="61">
        <f>[7]阶段7!P35</f>
        <v>576</v>
      </c>
      <c r="R37" s="61">
        <f>[7]阶段7!Q35</f>
        <v>570</v>
      </c>
      <c r="S37" s="61">
        <f>[7]阶段7!R35</f>
        <v>571</v>
      </c>
      <c r="T37" s="61">
        <f>[7]阶段7!S35</f>
        <v>581</v>
      </c>
      <c r="U37" s="61">
        <f>[7]阶段7!T35</f>
        <v>554</v>
      </c>
      <c r="V37" s="61">
        <f>[7]阶段7!U35</f>
        <v>0</v>
      </c>
      <c r="W37" s="61">
        <f>[7]阶段7!V35</f>
        <v>0</v>
      </c>
      <c r="X37" s="61">
        <f>[7]阶段7!W35</f>
        <v>0</v>
      </c>
      <c r="Z37" s="61">
        <f>[7]阶段7!F36</f>
        <v>3881</v>
      </c>
      <c r="AA37" s="61">
        <f>[7]阶段7!G36</f>
        <v>3846</v>
      </c>
      <c r="AB37" s="61">
        <f>[7]阶段7!H36</f>
        <v>3872</v>
      </c>
      <c r="AC37" s="61">
        <f>[7]阶段7!I36</f>
        <v>3855</v>
      </c>
      <c r="AD37" s="61">
        <f>[7]阶段7!J36</f>
        <v>3811</v>
      </c>
      <c r="AE37" s="61">
        <f>[7]阶段7!K36</f>
        <v>3806</v>
      </c>
      <c r="AG37" s="61">
        <f>[7]阶段7!M36</f>
        <v>0</v>
      </c>
      <c r="AH37" s="61">
        <f>[7]阶段7!N36</f>
        <v>0</v>
      </c>
      <c r="AI37" s="61">
        <f>[7]阶段7!O36</f>
        <v>0</v>
      </c>
      <c r="AJ37" s="61">
        <f>[7]阶段7!P36</f>
        <v>0</v>
      </c>
      <c r="AK37" s="61">
        <f>[7]阶段7!Q36</f>
        <v>0</v>
      </c>
      <c r="AL37" s="61">
        <f>[7]阶段7!R36</f>
        <v>0</v>
      </c>
      <c r="AM37" s="61">
        <f>[7]阶段7!S36</f>
        <v>0</v>
      </c>
      <c r="AN37" s="61">
        <f>[7]阶段7!T36</f>
        <v>0</v>
      </c>
      <c r="AO37" s="61">
        <f>[7]阶段7!U36</f>
        <v>0</v>
      </c>
      <c r="AR37" s="84"/>
      <c r="AS37" s="84"/>
      <c r="AT37" s="84"/>
      <c r="AU37" s="84"/>
      <c r="AV37" s="84"/>
      <c r="AW37" s="84"/>
      <c r="AX37" s="84"/>
      <c r="AY37" s="84"/>
    </row>
    <row r="38" spans="3:51" ht="11.45" customHeight="1" x14ac:dyDescent="0.15">
      <c r="E38" s="44"/>
      <c r="F38" s="44"/>
      <c r="AM38" s="84"/>
      <c r="AN38" s="84"/>
      <c r="AO38" s="84"/>
      <c r="AR38" s="84"/>
      <c r="AS38" s="84"/>
      <c r="AT38" s="84"/>
      <c r="AU38" s="84"/>
      <c r="AV38" s="84"/>
      <c r="AW38" s="84"/>
      <c r="AX38" s="84"/>
      <c r="AY38" s="84"/>
    </row>
    <row r="39" spans="3:51" ht="11.45" customHeight="1" x14ac:dyDescent="0.15">
      <c r="E39" s="44"/>
      <c r="F39" s="44"/>
      <c r="AM39" s="84"/>
      <c r="AN39" s="84"/>
      <c r="AO39" s="84"/>
      <c r="AR39" s="84"/>
      <c r="AS39" s="84"/>
      <c r="AT39" s="84"/>
      <c r="AU39" s="84"/>
      <c r="AV39" s="84"/>
      <c r="AW39" s="84"/>
      <c r="AX39" s="84"/>
      <c r="AY39" s="84"/>
    </row>
    <row r="40" spans="3:51" ht="11.45" customHeight="1" x14ac:dyDescent="0.15">
      <c r="E40" s="44"/>
      <c r="F40" s="44"/>
      <c r="AM40" s="84"/>
      <c r="AN40" s="84"/>
      <c r="AO40" s="84"/>
      <c r="AR40" s="84"/>
      <c r="AS40" s="84"/>
      <c r="AT40" s="84"/>
      <c r="AU40" s="84"/>
      <c r="AV40" s="84"/>
      <c r="AW40" s="84"/>
      <c r="AX40" s="84"/>
      <c r="AY40" s="84"/>
    </row>
    <row r="41" spans="3:51" ht="11.45" customHeight="1" x14ac:dyDescent="0.15">
      <c r="E41" s="44"/>
      <c r="F41" s="44"/>
      <c r="AM41" s="84"/>
      <c r="AN41" s="84"/>
      <c r="AO41" s="84"/>
      <c r="AR41" s="84"/>
      <c r="AS41" s="84"/>
      <c r="AT41" s="84"/>
      <c r="AU41" s="84"/>
      <c r="AV41" s="84"/>
      <c r="AW41" s="84"/>
      <c r="AX41" s="84"/>
      <c r="AY41" s="84"/>
    </row>
    <row r="42" spans="3:51" ht="11.45" customHeight="1" x14ac:dyDescent="0.15">
      <c r="AM42" s="84"/>
      <c r="AN42" s="84"/>
      <c r="AO42" s="84"/>
      <c r="AR42" s="84"/>
      <c r="AS42" s="84"/>
      <c r="AT42" s="84"/>
      <c r="AU42" s="84"/>
      <c r="AV42" s="84"/>
      <c r="AW42" s="84"/>
      <c r="AX42" s="84"/>
      <c r="AY42" s="84"/>
    </row>
    <row r="43" spans="3:51" ht="11.45" customHeight="1" x14ac:dyDescent="0.15">
      <c r="AM43" s="84"/>
      <c r="AN43" s="84"/>
      <c r="AO43" s="84"/>
      <c r="AR43" s="84"/>
      <c r="AS43" s="84"/>
      <c r="AT43" s="84"/>
      <c r="AU43" s="84"/>
      <c r="AV43" s="84"/>
      <c r="AW43" s="84"/>
      <c r="AX43" s="84"/>
      <c r="AY43" s="84"/>
    </row>
    <row r="44" spans="3:51" ht="11.45" customHeight="1" x14ac:dyDescent="0.15">
      <c r="E44" s="60" t="s">
        <v>270</v>
      </c>
      <c r="G44" s="60" t="s">
        <v>174</v>
      </c>
      <c r="Z44" s="60" t="s">
        <v>175</v>
      </c>
      <c r="AG44" s="84" t="s">
        <v>175</v>
      </c>
      <c r="AM44" s="84"/>
      <c r="AN44" s="84"/>
      <c r="AO44" s="84"/>
      <c r="AR44" s="84"/>
      <c r="AS44" s="84"/>
      <c r="AT44" s="84"/>
      <c r="AU44" s="84"/>
      <c r="AV44" s="84"/>
      <c r="AW44" s="84"/>
      <c r="AX44" s="84"/>
      <c r="AY44" s="84"/>
    </row>
    <row r="45" spans="3:51" ht="11.45" customHeight="1" x14ac:dyDescent="0.15">
      <c r="C45" s="44" t="s">
        <v>268</v>
      </c>
      <c r="D45" s="44" t="s">
        <v>269</v>
      </c>
      <c r="E45" s="44" t="s">
        <v>172</v>
      </c>
      <c r="F45" s="44" t="s">
        <v>173</v>
      </c>
      <c r="G45" s="60">
        <v>1</v>
      </c>
      <c r="H45" s="60">
        <v>2</v>
      </c>
      <c r="I45" s="60">
        <v>3</v>
      </c>
      <c r="J45" s="60">
        <v>4</v>
      </c>
      <c r="K45" s="60">
        <v>5</v>
      </c>
      <c r="L45" s="60">
        <v>6</v>
      </c>
      <c r="M45" s="60">
        <v>7</v>
      </c>
      <c r="N45" s="60">
        <v>8</v>
      </c>
      <c r="O45" s="60">
        <v>9</v>
      </c>
      <c r="P45" s="60">
        <v>10</v>
      </c>
      <c r="Q45" s="60">
        <v>11</v>
      </c>
      <c r="R45" s="60">
        <v>12</v>
      </c>
      <c r="S45" s="60">
        <v>13</v>
      </c>
      <c r="T45" s="60">
        <v>14</v>
      </c>
      <c r="U45" s="81">
        <v>15</v>
      </c>
      <c r="V45" s="81">
        <v>16</v>
      </c>
      <c r="W45" s="81">
        <v>17</v>
      </c>
      <c r="X45" s="81">
        <v>18</v>
      </c>
      <c r="Z45" s="60">
        <v>1</v>
      </c>
      <c r="AA45" s="60">
        <v>2</v>
      </c>
      <c r="AB45" s="60">
        <v>3</v>
      </c>
      <c r="AC45" s="60">
        <v>4</v>
      </c>
      <c r="AD45" s="60">
        <v>5</v>
      </c>
      <c r="AE45" s="60">
        <v>6</v>
      </c>
      <c r="AG45" s="84">
        <v>1</v>
      </c>
      <c r="AH45" s="84">
        <v>2</v>
      </c>
      <c r="AI45" s="84">
        <v>3</v>
      </c>
      <c r="AJ45" s="84">
        <v>4</v>
      </c>
      <c r="AK45" s="84">
        <v>5</v>
      </c>
      <c r="AL45" s="84">
        <v>6</v>
      </c>
      <c r="AM45" s="84">
        <v>7</v>
      </c>
      <c r="AN45" s="84">
        <v>8</v>
      </c>
      <c r="AO45" s="84">
        <v>9</v>
      </c>
      <c r="AR45" s="84"/>
      <c r="AS45" s="84"/>
      <c r="AT45" s="84"/>
      <c r="AU45" s="84"/>
      <c r="AV45" s="84"/>
      <c r="AW45" s="84"/>
      <c r="AX45" s="84"/>
      <c r="AY45" s="84"/>
    </row>
    <row r="46" spans="3:51" ht="11.45" customHeight="1" x14ac:dyDescent="0.15">
      <c r="C46" s="44">
        <f t="shared" ref="C46:C52" si="0">$C$34/SUM(G31:AE31)</f>
        <v>12.08313469387755</v>
      </c>
      <c r="D46" s="44">
        <f>$B$8/C46</f>
        <v>17.876155937369951</v>
      </c>
      <c r="E46" s="44">
        <v>1</v>
      </c>
      <c r="F46" s="44">
        <v>1</v>
      </c>
      <c r="G46" s="60">
        <f t="shared" ref="G46:T46" si="1">G31/SUM($G31:$AE31)*$D46</f>
        <v>1.094458526777752</v>
      </c>
      <c r="H46" s="60">
        <f t="shared" si="1"/>
        <v>1.1224766650632625</v>
      </c>
      <c r="I46" s="60">
        <f t="shared" si="1"/>
        <v>1.3828118666327973</v>
      </c>
      <c r="J46" s="60">
        <f t="shared" si="1"/>
        <v>1.9986271976997456</v>
      </c>
      <c r="K46" s="60">
        <f t="shared" si="1"/>
        <v>1.2783275592764145</v>
      </c>
      <c r="L46" s="60">
        <f t="shared" si="1"/>
        <v>0.24515870999821646</v>
      </c>
      <c r="M46" s="60">
        <f t="shared" si="1"/>
        <v>0.19437583435572878</v>
      </c>
      <c r="N46" s="60">
        <f t="shared" si="1"/>
        <v>0.20196408014138784</v>
      </c>
      <c r="O46" s="60">
        <f t="shared" si="1"/>
        <v>0.19554325678429171</v>
      </c>
      <c r="P46" s="60">
        <f t="shared" si="1"/>
        <v>0.21071974835560986</v>
      </c>
      <c r="Q46" s="60">
        <f t="shared" si="1"/>
        <v>0.1902898558557585</v>
      </c>
      <c r="R46" s="60">
        <f t="shared" si="1"/>
        <v>0.19904552406998052</v>
      </c>
      <c r="S46" s="60">
        <f t="shared" si="1"/>
        <v>0.20663376985563961</v>
      </c>
      <c r="T46" s="60">
        <f t="shared" si="1"/>
        <v>0.19962923528426199</v>
      </c>
      <c r="U46" s="81">
        <f t="shared" ref="U46:X46" si="2">U31/SUM($G31:$AE31)*$D46</f>
        <v>0.20196408014138784</v>
      </c>
      <c r="V46" s="81">
        <f t="shared" si="2"/>
        <v>0</v>
      </c>
      <c r="W46" s="81">
        <f t="shared" si="2"/>
        <v>0</v>
      </c>
      <c r="X46" s="81">
        <f t="shared" si="2"/>
        <v>0</v>
      </c>
      <c r="Z46" s="60">
        <f t="shared" ref="Z46:AE46" si="3">Z31/SUM($G31:$AE31)*$D46</f>
        <v>1.4166671170611222</v>
      </c>
      <c r="AA46" s="60">
        <f t="shared" si="3"/>
        <v>1.4003232030612411</v>
      </c>
      <c r="AB46" s="60">
        <f t="shared" si="3"/>
        <v>1.4079114488469002</v>
      </c>
      <c r="AC46" s="60">
        <f t="shared" si="3"/>
        <v>1.9717764818427981</v>
      </c>
      <c r="AD46" s="60">
        <f t="shared" si="3"/>
        <v>1.3769747544899826</v>
      </c>
      <c r="AE46" s="60">
        <f t="shared" si="3"/>
        <v>1.3804770217756712</v>
      </c>
      <c r="AG46" s="84">
        <f t="shared" ref="AG46:AL46" si="4">AG31/SUM($G31:$AE31)*$D46</f>
        <v>0</v>
      </c>
      <c r="AH46" s="84">
        <f t="shared" si="4"/>
        <v>0</v>
      </c>
      <c r="AI46" s="84">
        <f t="shared" si="4"/>
        <v>0</v>
      </c>
      <c r="AJ46" s="84">
        <f t="shared" si="4"/>
        <v>0</v>
      </c>
      <c r="AK46" s="84">
        <f t="shared" si="4"/>
        <v>0</v>
      </c>
      <c r="AL46" s="84">
        <f t="shared" si="4"/>
        <v>0</v>
      </c>
      <c r="AM46" s="84">
        <f t="shared" ref="AM46:AO46" si="5">AM31/SUM($G31:$AE31)*$D46</f>
        <v>0</v>
      </c>
      <c r="AN46" s="84">
        <f t="shared" si="5"/>
        <v>0</v>
      </c>
      <c r="AO46" s="84">
        <f t="shared" si="5"/>
        <v>0</v>
      </c>
      <c r="AR46" s="84"/>
      <c r="AS46" s="84"/>
      <c r="AT46" s="84"/>
      <c r="AU46" s="84"/>
      <c r="AV46" s="84"/>
      <c r="AW46" s="84"/>
      <c r="AX46" s="84"/>
      <c r="AY46" s="84"/>
    </row>
    <row r="47" spans="3:51" ht="11.45" customHeight="1" x14ac:dyDescent="0.15">
      <c r="C47" s="44">
        <f t="shared" si="0"/>
        <v>12.337334133493366</v>
      </c>
      <c r="D47" s="44">
        <f t="shared" ref="D47:D52" si="6">$B$8/C47</f>
        <v>17.507834161158343</v>
      </c>
      <c r="E47" s="44">
        <v>3</v>
      </c>
      <c r="F47" s="44">
        <v>2</v>
      </c>
      <c r="G47" s="60">
        <f t="shared" ref="G47:T47" si="7">G32/SUM($G32:$AE32)*$D47</f>
        <v>0.20021294649854343</v>
      </c>
      <c r="H47" s="60">
        <f t="shared" si="7"/>
        <v>0.20488263621279515</v>
      </c>
      <c r="I47" s="60">
        <f t="shared" si="7"/>
        <v>0.20546634742707665</v>
      </c>
      <c r="J47" s="60">
        <f t="shared" si="7"/>
        <v>0.1990455240699805</v>
      </c>
      <c r="K47" s="60">
        <f>K32/SUM($G32:$AE32)*$D47</f>
        <v>0.37824486685439107</v>
      </c>
      <c r="L47" s="60">
        <f t="shared" si="7"/>
        <v>0.72963901785183471</v>
      </c>
      <c r="M47" s="60">
        <f t="shared" si="7"/>
        <v>1.3868978451327674</v>
      </c>
      <c r="N47" s="60">
        <f t="shared" si="7"/>
        <v>1.0786983239921524</v>
      </c>
      <c r="O47" s="60">
        <f t="shared" si="7"/>
        <v>0.96604205963582912</v>
      </c>
      <c r="P47" s="60">
        <f t="shared" si="7"/>
        <v>0.20838490349848399</v>
      </c>
      <c r="Q47" s="60">
        <f t="shared" si="7"/>
        <v>0.20313150256995077</v>
      </c>
      <c r="R47" s="60">
        <f t="shared" si="7"/>
        <v>0.21130345956989133</v>
      </c>
      <c r="S47" s="60">
        <f t="shared" si="7"/>
        <v>0.19787810164141756</v>
      </c>
      <c r="T47" s="60">
        <f t="shared" si="7"/>
        <v>0.20663376985563955</v>
      </c>
      <c r="U47" s="81">
        <f t="shared" ref="U47:X47" si="8">U32/SUM($G32:$AE32)*$D47</f>
        <v>0.19787810164141756</v>
      </c>
      <c r="V47" s="81">
        <f t="shared" si="8"/>
        <v>0</v>
      </c>
      <c r="W47" s="81">
        <f t="shared" si="8"/>
        <v>0</v>
      </c>
      <c r="X47" s="81">
        <f t="shared" si="8"/>
        <v>0</v>
      </c>
      <c r="Z47" s="60">
        <f t="shared" ref="Z47:AE47" si="9">Z32/SUM($G32:$AE32)*$D47</f>
        <v>1.8427763034865936</v>
      </c>
      <c r="AA47" s="60">
        <f t="shared" si="9"/>
        <v>1.8287672343438384</v>
      </c>
      <c r="AB47" s="60">
        <f t="shared" si="9"/>
        <v>1.8416088810580307</v>
      </c>
      <c r="AC47" s="60">
        <f t="shared" si="9"/>
        <v>1.8240975446295866</v>
      </c>
      <c r="AD47" s="60">
        <f t="shared" si="9"/>
        <v>1.8019165184868908</v>
      </c>
      <c r="AE47" s="60">
        <f t="shared" si="9"/>
        <v>1.7943282727012317</v>
      </c>
      <c r="AG47" s="84">
        <f t="shared" ref="AG47:AL47" si="10">AG32/SUM($G32:$AE32)*$D47</f>
        <v>0</v>
      </c>
      <c r="AH47" s="84">
        <f t="shared" si="10"/>
        <v>0</v>
      </c>
      <c r="AI47" s="84">
        <f t="shared" si="10"/>
        <v>0</v>
      </c>
      <c r="AJ47" s="84">
        <f t="shared" si="10"/>
        <v>0</v>
      </c>
      <c r="AK47" s="84">
        <f t="shared" si="10"/>
        <v>0</v>
      </c>
      <c r="AL47" s="84">
        <f t="shared" si="10"/>
        <v>0</v>
      </c>
      <c r="AM47" s="84">
        <f t="shared" ref="AM47:AO47" si="11">AM32/SUM($G32:$AE32)*$D47</f>
        <v>0</v>
      </c>
      <c r="AN47" s="84">
        <f t="shared" si="11"/>
        <v>0</v>
      </c>
      <c r="AO47" s="84">
        <f t="shared" si="11"/>
        <v>0</v>
      </c>
      <c r="AR47" s="84"/>
      <c r="AS47" s="84"/>
      <c r="AT47" s="84"/>
      <c r="AU47" s="84"/>
      <c r="AV47" s="84"/>
      <c r="AW47" s="84"/>
      <c r="AX47" s="84"/>
      <c r="AY47" s="84"/>
    </row>
    <row r="48" spans="3:51" ht="11.45" customHeight="1" x14ac:dyDescent="0.15">
      <c r="C48" s="44">
        <f t="shared" si="0"/>
        <v>12.187800540148871</v>
      </c>
      <c r="D48" s="44">
        <f t="shared" si="6"/>
        <v>17.722639888013923</v>
      </c>
      <c r="E48" s="44">
        <v>7</v>
      </c>
      <c r="F48" s="44">
        <v>3</v>
      </c>
      <c r="G48" s="60">
        <f t="shared" ref="G48:T48" si="12">G33/SUM($G33:$AE33)*$D48</f>
        <v>0.28893705106932654</v>
      </c>
      <c r="H48" s="60">
        <f t="shared" si="12"/>
        <v>0.2842673613550748</v>
      </c>
      <c r="I48" s="60">
        <f t="shared" si="12"/>
        <v>0.28660220621220067</v>
      </c>
      <c r="J48" s="60">
        <f t="shared" si="12"/>
        <v>0.27726282678369718</v>
      </c>
      <c r="K48" s="60">
        <f t="shared" si="12"/>
        <v>0.2924393183550153</v>
      </c>
      <c r="L48" s="60">
        <f t="shared" si="12"/>
        <v>0.27843024921226012</v>
      </c>
      <c r="M48" s="60">
        <f t="shared" si="12"/>
        <v>0.12024451014198236</v>
      </c>
      <c r="N48" s="60">
        <f t="shared" si="12"/>
        <v>0.54752111899601674</v>
      </c>
      <c r="O48" s="60">
        <f t="shared" si="12"/>
        <v>0.92868454192181515</v>
      </c>
      <c r="P48" s="60">
        <f t="shared" si="12"/>
        <v>0.85221837285094282</v>
      </c>
      <c r="Q48" s="60">
        <f t="shared" si="12"/>
        <v>0.10973770828491594</v>
      </c>
      <c r="R48" s="60">
        <f t="shared" si="12"/>
        <v>0.29477416321214123</v>
      </c>
      <c r="S48" s="60">
        <f t="shared" si="12"/>
        <v>0.27959767164082305</v>
      </c>
      <c r="T48" s="60">
        <f t="shared" si="12"/>
        <v>0.28485107256935627</v>
      </c>
      <c r="U48" s="81">
        <f t="shared" ref="U48:X48" si="13">U33/SUM($G33:$AE33)*$D48</f>
        <v>0.28018138285510452</v>
      </c>
      <c r="V48" s="81">
        <f t="shared" si="13"/>
        <v>0</v>
      </c>
      <c r="W48" s="81">
        <f t="shared" si="13"/>
        <v>0</v>
      </c>
      <c r="X48" s="81">
        <f t="shared" si="13"/>
        <v>0</v>
      </c>
      <c r="Z48" s="60">
        <f t="shared" ref="Z48:AE48" si="14">Z33/SUM($G33:$AE33)*$D48</f>
        <v>2.0686725434135216</v>
      </c>
      <c r="AA48" s="60">
        <f t="shared" si="14"/>
        <v>2.0523286294136405</v>
      </c>
      <c r="AB48" s="60">
        <f t="shared" si="14"/>
        <v>2.0657539873421142</v>
      </c>
      <c r="AC48" s="60">
        <f t="shared" si="14"/>
        <v>2.0494100733422331</v>
      </c>
      <c r="AD48" s="60">
        <f t="shared" si="14"/>
        <v>2.0412381163422926</v>
      </c>
      <c r="AE48" s="60">
        <f t="shared" si="14"/>
        <v>2.0394869826994482</v>
      </c>
      <c r="AG48" s="84">
        <f t="shared" ref="AG48:AL48" si="15">AG33/SUM($G33:$AE33)*$D48</f>
        <v>0</v>
      </c>
      <c r="AH48" s="84">
        <f t="shared" si="15"/>
        <v>0</v>
      </c>
      <c r="AI48" s="84">
        <f t="shared" si="15"/>
        <v>0</v>
      </c>
      <c r="AJ48" s="84">
        <f t="shared" si="15"/>
        <v>0</v>
      </c>
      <c r="AK48" s="84">
        <f t="shared" si="15"/>
        <v>0</v>
      </c>
      <c r="AL48" s="84">
        <f t="shared" si="15"/>
        <v>0</v>
      </c>
      <c r="AM48" s="84">
        <f t="shared" ref="AM48:AO48" si="16">AM33/SUM($G33:$AE33)*$D48</f>
        <v>0</v>
      </c>
      <c r="AN48" s="84">
        <f t="shared" si="16"/>
        <v>0</v>
      </c>
      <c r="AO48" s="84">
        <f t="shared" si="16"/>
        <v>0</v>
      </c>
      <c r="AR48" s="84"/>
      <c r="AS48" s="84"/>
      <c r="AT48" s="84"/>
      <c r="AU48" s="84"/>
      <c r="AV48" s="84"/>
      <c r="AW48" s="84"/>
      <c r="AX48" s="84"/>
      <c r="AY48" s="84"/>
    </row>
    <row r="49" spans="3:51" ht="11.45" customHeight="1" x14ac:dyDescent="0.15">
      <c r="C49" s="44">
        <f t="shared" si="0"/>
        <v>12.308608302288452</v>
      </c>
      <c r="D49" s="44">
        <f t="shared" si="6"/>
        <v>17.548693946158046</v>
      </c>
      <c r="E49" s="44">
        <v>14</v>
      </c>
      <c r="F49" s="44">
        <v>4</v>
      </c>
      <c r="G49" s="60">
        <f t="shared" ref="G49:T49" si="17">G34/SUM($G34:$AE34)*$D49</f>
        <v>0.30177869778351879</v>
      </c>
      <c r="H49" s="60">
        <f t="shared" si="17"/>
        <v>0.29827643049782998</v>
      </c>
      <c r="I49" s="60">
        <f t="shared" si="17"/>
        <v>0.30236240899780031</v>
      </c>
      <c r="J49" s="60">
        <f t="shared" si="17"/>
        <v>0.28952076228360801</v>
      </c>
      <c r="K49" s="60">
        <f t="shared" si="17"/>
        <v>0.2971090080692671</v>
      </c>
      <c r="L49" s="60">
        <f t="shared" si="17"/>
        <v>0.29068818471217089</v>
      </c>
      <c r="M49" s="60">
        <f t="shared" si="17"/>
        <v>0.30352983142636325</v>
      </c>
      <c r="N49" s="60">
        <f t="shared" si="17"/>
        <v>4.6113185928235954E-2</v>
      </c>
      <c r="O49" s="60">
        <f t="shared" si="17"/>
        <v>0</v>
      </c>
      <c r="P49" s="60">
        <f t="shared" si="17"/>
        <v>0.43019516492544174</v>
      </c>
      <c r="Q49" s="60">
        <f t="shared" si="17"/>
        <v>0.79676580749420345</v>
      </c>
      <c r="R49" s="60">
        <f t="shared" si="17"/>
        <v>0.66426336185231027</v>
      </c>
      <c r="S49" s="60">
        <f t="shared" si="17"/>
        <v>0.2953578744264227</v>
      </c>
      <c r="T49" s="60">
        <f t="shared" si="17"/>
        <v>0.29944385292639297</v>
      </c>
      <c r="U49" s="81">
        <f t="shared" ref="U49:X49" si="18">U34/SUM($G34:$AE34)*$D49</f>
        <v>0.29185560714073389</v>
      </c>
      <c r="V49" s="81">
        <f t="shared" si="18"/>
        <v>0</v>
      </c>
      <c r="W49" s="81">
        <f t="shared" si="18"/>
        <v>0</v>
      </c>
      <c r="X49" s="81">
        <f t="shared" si="18"/>
        <v>0</v>
      </c>
      <c r="Z49" s="60">
        <f t="shared" ref="Z49:AE49" si="19">Z34/SUM($G34:$AE34)*$D49</f>
        <v>2.1270436648416684</v>
      </c>
      <c r="AA49" s="60">
        <f t="shared" si="19"/>
        <v>2.1054463499132541</v>
      </c>
      <c r="AB49" s="60">
        <f t="shared" si="19"/>
        <v>2.1200391302702908</v>
      </c>
      <c r="AC49" s="60">
        <f t="shared" si="19"/>
        <v>2.1054463499132541</v>
      </c>
      <c r="AD49" s="60">
        <f t="shared" si="19"/>
        <v>2.0926047031990618</v>
      </c>
      <c r="AE49" s="60">
        <f t="shared" si="19"/>
        <v>2.0908535695562174</v>
      </c>
      <c r="AG49" s="84">
        <f t="shared" ref="AG49:AL49" si="20">AG34/SUM($G34:$AE34)*$D49</f>
        <v>0</v>
      </c>
      <c r="AH49" s="84">
        <f t="shared" si="20"/>
        <v>0</v>
      </c>
      <c r="AI49" s="84">
        <f t="shared" si="20"/>
        <v>0</v>
      </c>
      <c r="AJ49" s="84">
        <f t="shared" si="20"/>
        <v>0</v>
      </c>
      <c r="AK49" s="84">
        <f t="shared" si="20"/>
        <v>0</v>
      </c>
      <c r="AL49" s="84">
        <f t="shared" si="20"/>
        <v>0</v>
      </c>
      <c r="AM49" s="84">
        <f t="shared" ref="AM49:AO49" si="21">AM34/SUM($G34:$AE34)*$D49</f>
        <v>0</v>
      </c>
      <c r="AN49" s="84">
        <f t="shared" si="21"/>
        <v>0</v>
      </c>
      <c r="AO49" s="84">
        <f t="shared" si="21"/>
        <v>0</v>
      </c>
      <c r="AR49" s="84"/>
      <c r="AS49" s="84"/>
      <c r="AT49" s="84"/>
      <c r="AU49" s="84"/>
      <c r="AV49" s="84"/>
      <c r="AW49" s="84"/>
      <c r="AX49" s="84"/>
      <c r="AY49" s="84"/>
    </row>
    <row r="50" spans="3:51" ht="11.45" customHeight="1" x14ac:dyDescent="0.15">
      <c r="C50" s="44">
        <f t="shared" si="0"/>
        <v>12.037147875870145</v>
      </c>
      <c r="D50" s="44">
        <f t="shared" si="6"/>
        <v>17.944450149440879</v>
      </c>
      <c r="E50" s="44">
        <v>30</v>
      </c>
      <c r="F50" s="44">
        <v>5</v>
      </c>
      <c r="G50" s="60">
        <f t="shared" ref="G50:T50" si="22">G35/SUM($G35:$AE35)*$D50</f>
        <v>0.3181226117833999</v>
      </c>
      <c r="H50" s="60">
        <f t="shared" si="22"/>
        <v>0.31753890056911843</v>
      </c>
      <c r="I50" s="60">
        <f t="shared" si="22"/>
        <v>0.31929003421196278</v>
      </c>
      <c r="J50" s="60">
        <f t="shared" si="22"/>
        <v>0.307032098712052</v>
      </c>
      <c r="K50" s="60">
        <f t="shared" si="22"/>
        <v>0.31286921085486669</v>
      </c>
      <c r="L50" s="60">
        <f t="shared" si="22"/>
        <v>0.31170178842630375</v>
      </c>
      <c r="M50" s="60">
        <f t="shared" si="22"/>
        <v>0.32162487906908865</v>
      </c>
      <c r="N50" s="60">
        <f t="shared" si="22"/>
        <v>0.3181226117833999</v>
      </c>
      <c r="O50" s="60">
        <f t="shared" si="22"/>
        <v>0.15876945028455922</v>
      </c>
      <c r="P50" s="60">
        <f t="shared" si="22"/>
        <v>5.720369899958383E-2</v>
      </c>
      <c r="Q50" s="60">
        <f t="shared" si="22"/>
        <v>0.31520405571199256</v>
      </c>
      <c r="R50" s="60">
        <f t="shared" si="22"/>
        <v>0.51716813585338028</v>
      </c>
      <c r="S50" s="60">
        <f t="shared" si="22"/>
        <v>0.47981061813936643</v>
      </c>
      <c r="T50" s="60">
        <f t="shared" si="22"/>
        <v>0.40100960421136828</v>
      </c>
      <c r="U50" s="81">
        <f t="shared" ref="U50:X50" si="23">U35/SUM($G35:$AE35)*$D50</f>
        <v>0.30644838749777054</v>
      </c>
      <c r="V50" s="81">
        <f t="shared" si="23"/>
        <v>0</v>
      </c>
      <c r="W50" s="81">
        <f t="shared" si="23"/>
        <v>0</v>
      </c>
      <c r="X50" s="81">
        <f t="shared" si="23"/>
        <v>0</v>
      </c>
      <c r="Z50" s="60">
        <f t="shared" ref="Z50:AE50" si="24">Z35/SUM($G35:$AE35)*$D50</f>
        <v>2.1970890105554441</v>
      </c>
      <c r="AA50" s="60">
        <f t="shared" si="24"/>
        <v>2.1970890105554441</v>
      </c>
      <c r="AB50" s="60">
        <f t="shared" si="24"/>
        <v>2.1970890105554441</v>
      </c>
      <c r="AC50" s="60">
        <f t="shared" si="24"/>
        <v>2.1970890105554441</v>
      </c>
      <c r="AD50" s="60">
        <f t="shared" si="24"/>
        <v>2.1970890105554441</v>
      </c>
      <c r="AE50" s="60">
        <f t="shared" si="24"/>
        <v>2.1970890105554441</v>
      </c>
      <c r="AG50" s="84">
        <f t="shared" ref="AG50:AL50" si="25">AG35/SUM($G35:$AE35)*$D50</f>
        <v>2.1970890105554441</v>
      </c>
      <c r="AH50" s="84">
        <f t="shared" si="25"/>
        <v>2.1970890105554441</v>
      </c>
      <c r="AI50" s="84">
        <f t="shared" si="25"/>
        <v>2.1970890105554441</v>
      </c>
      <c r="AJ50" s="84">
        <f t="shared" si="25"/>
        <v>2.1970890105554441</v>
      </c>
      <c r="AK50" s="84">
        <f t="shared" si="25"/>
        <v>2.1970890105554441</v>
      </c>
      <c r="AL50" s="84">
        <f t="shared" si="25"/>
        <v>2.1970890105554441</v>
      </c>
      <c r="AM50" s="84">
        <f t="shared" ref="AM50:AO50" si="26">AM35/SUM($G35:$AE35)*$D50</f>
        <v>2.1970890105554441</v>
      </c>
      <c r="AN50" s="84">
        <f t="shared" si="26"/>
        <v>2.1970890105554441</v>
      </c>
      <c r="AO50" s="84">
        <f t="shared" si="26"/>
        <v>2.1970890105554441</v>
      </c>
      <c r="AR50" s="84"/>
      <c r="AS50" s="84"/>
      <c r="AT50" s="84"/>
      <c r="AU50" s="84"/>
      <c r="AV50" s="84"/>
      <c r="AW50" s="84"/>
      <c r="AX50" s="84"/>
      <c r="AY50" s="84"/>
    </row>
    <row r="51" spans="3:51" ht="11.45" customHeight="1" x14ac:dyDescent="0.15">
      <c r="C51" s="44">
        <f t="shared" si="0"/>
        <v>11.931579286773715</v>
      </c>
      <c r="D51" s="44">
        <f t="shared" si="6"/>
        <v>18.103219599725438</v>
      </c>
      <c r="E51" s="44">
        <v>60</v>
      </c>
      <c r="F51" s="44">
        <v>6</v>
      </c>
      <c r="G51" s="60">
        <f t="shared" ref="G51:T51" si="27">G36/SUM($G36:$AE36)*$D51</f>
        <v>0.33563394821184395</v>
      </c>
      <c r="H51" s="60">
        <f t="shared" si="27"/>
        <v>0.32979683606902926</v>
      </c>
      <c r="I51" s="60">
        <f t="shared" si="27"/>
        <v>0.34205477156894004</v>
      </c>
      <c r="J51" s="60">
        <f t="shared" si="27"/>
        <v>0.32045745664052577</v>
      </c>
      <c r="K51" s="60">
        <f t="shared" si="27"/>
        <v>0.32746199121190339</v>
      </c>
      <c r="L51" s="60">
        <f t="shared" si="27"/>
        <v>0.33213168092615508</v>
      </c>
      <c r="M51" s="60">
        <f t="shared" si="27"/>
        <v>0.33271539214043661</v>
      </c>
      <c r="N51" s="60">
        <f t="shared" si="27"/>
        <v>0.33563394821184395</v>
      </c>
      <c r="O51" s="60">
        <f t="shared" si="27"/>
        <v>0.18620387735578819</v>
      </c>
      <c r="P51" s="60">
        <f t="shared" si="27"/>
        <v>6.362452235667998E-2</v>
      </c>
      <c r="Q51" s="60">
        <f t="shared" si="27"/>
        <v>0.33621765942612536</v>
      </c>
      <c r="R51" s="60">
        <f t="shared" si="27"/>
        <v>0.33271539214043661</v>
      </c>
      <c r="S51" s="60">
        <f t="shared" si="27"/>
        <v>0.33329910335471802</v>
      </c>
      <c r="T51" s="60">
        <f t="shared" si="27"/>
        <v>0.40509558271133855</v>
      </c>
      <c r="U51" s="81">
        <f t="shared" ref="U51:X51" si="28">U36/SUM($G36:$AE36)*$D51</f>
        <v>0.32337601271193306</v>
      </c>
      <c r="V51" s="81">
        <f t="shared" si="28"/>
        <v>0</v>
      </c>
      <c r="W51" s="81">
        <f t="shared" si="28"/>
        <v>0</v>
      </c>
      <c r="X51" s="81">
        <f t="shared" si="28"/>
        <v>0</v>
      </c>
      <c r="Z51" s="60">
        <f t="shared" ref="Z51:AE51" si="29">Z36/SUM($G36:$AE36)*$D51</f>
        <v>2.2653832226263759</v>
      </c>
      <c r="AA51" s="60">
        <f t="shared" si="29"/>
        <v>2.2449533301265245</v>
      </c>
      <c r="AB51" s="60">
        <f t="shared" si="29"/>
        <v>2.2601298216978427</v>
      </c>
      <c r="AC51" s="60">
        <f t="shared" si="29"/>
        <v>2.2502067310550578</v>
      </c>
      <c r="AD51" s="60">
        <f t="shared" si="29"/>
        <v>2.2245234376266732</v>
      </c>
      <c r="AE51" s="60">
        <f t="shared" si="29"/>
        <v>2.2216048815552663</v>
      </c>
      <c r="AG51" s="84">
        <f t="shared" ref="AG51:AL51" si="30">AG36/SUM($G36:$AE36)*$D51</f>
        <v>0</v>
      </c>
      <c r="AH51" s="84">
        <f t="shared" si="30"/>
        <v>0</v>
      </c>
      <c r="AI51" s="84">
        <f t="shared" si="30"/>
        <v>0</v>
      </c>
      <c r="AJ51" s="84">
        <f t="shared" si="30"/>
        <v>0</v>
      </c>
      <c r="AK51" s="84">
        <f t="shared" si="30"/>
        <v>0</v>
      </c>
      <c r="AL51" s="84">
        <f t="shared" si="30"/>
        <v>0</v>
      </c>
      <c r="AM51" s="84">
        <f t="shared" ref="AM51:AO51" si="31">AM36/SUM($G36:$AE36)*$D51</f>
        <v>0</v>
      </c>
      <c r="AN51" s="84">
        <f t="shared" si="31"/>
        <v>0</v>
      </c>
      <c r="AO51" s="84">
        <f t="shared" si="31"/>
        <v>0</v>
      </c>
      <c r="AR51" s="84"/>
      <c r="AS51" s="84"/>
      <c r="AT51" s="84"/>
      <c r="AU51" s="84"/>
      <c r="AV51" s="84"/>
      <c r="AW51" s="84"/>
      <c r="AX51" s="84"/>
      <c r="AY51" s="84"/>
    </row>
    <row r="52" spans="3:51" ht="11.45" customHeight="1" x14ac:dyDescent="0.15">
      <c r="C52" s="44">
        <f t="shared" si="0"/>
        <v>11.975211158214945</v>
      </c>
      <c r="D52" s="44">
        <f t="shared" si="6"/>
        <v>18.037260232511635</v>
      </c>
      <c r="E52" s="44">
        <v>90</v>
      </c>
      <c r="F52" s="44">
        <v>7</v>
      </c>
      <c r="G52" s="60">
        <f t="shared" ref="G52:T52" si="32">G37/SUM($G37:$AE37)*$D52</f>
        <v>0.33563394821184395</v>
      </c>
      <c r="H52" s="60">
        <f t="shared" si="32"/>
        <v>0.32979683606902926</v>
      </c>
      <c r="I52" s="60">
        <f t="shared" si="32"/>
        <v>0.34205477156894015</v>
      </c>
      <c r="J52" s="60">
        <f t="shared" si="32"/>
        <v>0.32045745664052577</v>
      </c>
      <c r="K52" s="60">
        <f t="shared" si="32"/>
        <v>0.32746199121190339</v>
      </c>
      <c r="L52" s="60">
        <f t="shared" si="32"/>
        <v>0.33213168092615514</v>
      </c>
      <c r="M52" s="60">
        <f t="shared" si="32"/>
        <v>0.33271539214043661</v>
      </c>
      <c r="N52" s="60">
        <f t="shared" si="32"/>
        <v>0.33563394821184395</v>
      </c>
      <c r="O52" s="60">
        <f t="shared" si="32"/>
        <v>0.18620387735578819</v>
      </c>
      <c r="P52" s="60">
        <f t="shared" si="32"/>
        <v>6.362452235667998E-2</v>
      </c>
      <c r="Q52" s="60">
        <f t="shared" si="32"/>
        <v>0.33621765942612541</v>
      </c>
      <c r="R52" s="60">
        <f t="shared" si="32"/>
        <v>0.33271539214043661</v>
      </c>
      <c r="S52" s="60">
        <f t="shared" si="32"/>
        <v>0.33329910335471807</v>
      </c>
      <c r="T52" s="60">
        <f t="shared" si="32"/>
        <v>0.33913621549753276</v>
      </c>
      <c r="U52" s="81">
        <f t="shared" ref="U52:X52" si="33">U37/SUM($G37:$AE37)*$D52</f>
        <v>0.32337601271193311</v>
      </c>
      <c r="V52" s="81">
        <f t="shared" si="33"/>
        <v>0</v>
      </c>
      <c r="W52" s="81">
        <f t="shared" si="33"/>
        <v>0</v>
      </c>
      <c r="X52" s="81">
        <f t="shared" si="33"/>
        <v>0</v>
      </c>
      <c r="Z52" s="60">
        <f t="shared" ref="Z52:AE52" si="34">Z37/SUM($G37:$AE37)*$D52</f>
        <v>2.2653832226263764</v>
      </c>
      <c r="AA52" s="60">
        <f t="shared" si="34"/>
        <v>2.244953330126525</v>
      </c>
      <c r="AB52" s="60">
        <f t="shared" si="34"/>
        <v>2.2601298216978432</v>
      </c>
      <c r="AC52" s="60">
        <f t="shared" si="34"/>
        <v>2.2502067310550582</v>
      </c>
      <c r="AD52" s="60">
        <f t="shared" si="34"/>
        <v>2.2245234376266736</v>
      </c>
      <c r="AE52" s="60">
        <f t="shared" si="34"/>
        <v>2.2216048815552663</v>
      </c>
      <c r="AG52" s="84">
        <f t="shared" ref="AG52:AL52" si="35">AG37/SUM($G37:$AE37)*$D52</f>
        <v>0</v>
      </c>
      <c r="AH52" s="84">
        <f t="shared" si="35"/>
        <v>0</v>
      </c>
      <c r="AI52" s="84">
        <f t="shared" si="35"/>
        <v>0</v>
      </c>
      <c r="AJ52" s="84">
        <f t="shared" si="35"/>
        <v>0</v>
      </c>
      <c r="AK52" s="84">
        <f t="shared" si="35"/>
        <v>0</v>
      </c>
      <c r="AL52" s="84">
        <f t="shared" si="35"/>
        <v>0</v>
      </c>
      <c r="AM52" s="84">
        <f t="shared" ref="AM52:AO52" si="36">AM37/SUM($G37:$AE37)*$D52</f>
        <v>0</v>
      </c>
      <c r="AN52" s="84">
        <f t="shared" si="36"/>
        <v>0</v>
      </c>
      <c r="AO52" s="84">
        <f t="shared" si="36"/>
        <v>0</v>
      </c>
      <c r="AR52" s="84"/>
      <c r="AS52" s="84"/>
      <c r="AT52" s="84"/>
      <c r="AU52" s="84"/>
      <c r="AV52" s="84"/>
      <c r="AW52" s="84"/>
      <c r="AX52" s="84"/>
      <c r="AY52" s="84"/>
    </row>
    <row r="53" spans="3:51" ht="11.45" customHeight="1" x14ac:dyDescent="0.15">
      <c r="C53" s="44"/>
      <c r="D53" s="44"/>
      <c r="E53" s="44"/>
      <c r="F53" s="44"/>
      <c r="AR53" s="84"/>
      <c r="AS53" s="84"/>
      <c r="AT53" s="84"/>
      <c r="AU53" s="84"/>
      <c r="AV53" s="84"/>
      <c r="AW53" s="84"/>
      <c r="AX53" s="84"/>
      <c r="AY53" s="84"/>
    </row>
    <row r="54" spans="3:51" ht="11.45" customHeight="1" x14ac:dyDescent="0.15">
      <c r="C54" s="44"/>
      <c r="D54" s="44"/>
      <c r="E54" s="44"/>
      <c r="F54" s="44"/>
      <c r="AR54" s="84"/>
      <c r="AS54" s="84"/>
      <c r="AT54" s="84"/>
      <c r="AU54" s="84"/>
      <c r="AV54" s="84"/>
      <c r="AW54" s="84"/>
      <c r="AX54" s="84"/>
      <c r="AY54" s="84"/>
    </row>
    <row r="55" spans="3:51" ht="11.45" customHeight="1" x14ac:dyDescent="0.15">
      <c r="C55" s="44"/>
      <c r="D55" s="44"/>
      <c r="E55" s="44"/>
      <c r="F55" s="44"/>
    </row>
    <row r="56" spans="3:51" ht="11.45" customHeight="1" x14ac:dyDescent="0.15">
      <c r="C56" s="44"/>
      <c r="D56" s="44"/>
      <c r="E56" s="44"/>
      <c r="F56" s="44"/>
    </row>
  </sheetData>
  <mergeCells count="1">
    <mergeCell ref="B3:F7"/>
  </mergeCells>
  <phoneticPr fontId="1" type="noConversion"/>
  <conditionalFormatting sqref="G46:AE52">
    <cfRule type="colorScale" priority="2">
      <colorScale>
        <cfvo type="min"/>
        <cfvo type="max"/>
        <color theme="0"/>
        <color rgb="FFFF0000"/>
      </colorScale>
    </cfRule>
  </conditionalFormatting>
  <conditionalFormatting sqref="AG46:AO52">
    <cfRule type="colorScale" priority="1">
      <colorScale>
        <cfvo type="min"/>
        <cfvo type="max"/>
        <color theme="0"/>
        <color rgb="FFFF0000"/>
      </colorScale>
    </cfRule>
  </conditionalFormatting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/>
  <dimension ref="A1:BF27"/>
  <sheetViews>
    <sheetView workbookViewId="0">
      <selection activeCell="L27" sqref="L27"/>
    </sheetView>
  </sheetViews>
  <sheetFormatPr defaultRowHeight="12" x14ac:dyDescent="0.15"/>
  <cols>
    <col min="1" max="2" width="9" style="48"/>
    <col min="3" max="3" width="9" style="48" customWidth="1"/>
    <col min="4" max="7" width="9" style="48"/>
    <col min="8" max="8" width="9" style="51"/>
    <col min="9" max="16" width="9" style="48"/>
    <col min="17" max="17" width="9" style="51"/>
    <col min="18" max="24" width="9" style="48"/>
    <col min="25" max="25" width="9" style="51"/>
    <col min="26" max="32" width="9" style="48"/>
    <col min="33" max="33" width="9" style="51"/>
    <col min="34" max="39" width="9" style="48"/>
    <col min="40" max="40" width="9" style="51"/>
    <col min="41" max="46" width="9" style="48"/>
    <col min="47" max="47" width="9" style="51"/>
    <col min="48" max="53" width="9" style="48"/>
    <col min="54" max="54" width="9" style="51"/>
    <col min="55" max="16384" width="9" style="48"/>
  </cols>
  <sheetData>
    <row r="1" spans="1:58" x14ac:dyDescent="0.15">
      <c r="A1" s="48" t="s">
        <v>202</v>
      </c>
      <c r="I1" s="48" t="s">
        <v>210</v>
      </c>
      <c r="R1" s="48" t="s">
        <v>225</v>
      </c>
      <c r="Z1" s="48" t="s">
        <v>228</v>
      </c>
      <c r="AH1" s="48" t="s">
        <v>237</v>
      </c>
      <c r="AO1" s="48" t="s">
        <v>241</v>
      </c>
      <c r="AV1" s="48" t="s">
        <v>242</v>
      </c>
      <c r="BC1" s="48" t="s">
        <v>243</v>
      </c>
    </row>
    <row r="4" spans="1:58" x14ac:dyDescent="0.15">
      <c r="A4" s="48" t="s">
        <v>203</v>
      </c>
      <c r="B4" s="48" t="s">
        <v>204</v>
      </c>
      <c r="C4" s="48" t="s">
        <v>205</v>
      </c>
      <c r="J4" s="48" t="s">
        <v>211</v>
      </c>
      <c r="K4" s="48" t="s">
        <v>212</v>
      </c>
      <c r="S4" s="48" t="s">
        <v>211</v>
      </c>
      <c r="AA4" s="48" t="s">
        <v>211</v>
      </c>
      <c r="AB4" s="48" t="s">
        <v>230</v>
      </c>
      <c r="AI4" s="48" t="s">
        <v>238</v>
      </c>
      <c r="AJ4" s="48" t="s">
        <v>239</v>
      </c>
      <c r="AP4" s="48" t="s">
        <v>238</v>
      </c>
      <c r="AQ4" s="48" t="s">
        <v>244</v>
      </c>
      <c r="AW4" s="48" t="s">
        <v>238</v>
      </c>
      <c r="AX4" s="48" t="s">
        <v>246</v>
      </c>
      <c r="BD4" s="48" t="s">
        <v>238</v>
      </c>
      <c r="BE4" s="48" t="s">
        <v>247</v>
      </c>
    </row>
    <row r="5" spans="1:58" x14ac:dyDescent="0.15">
      <c r="A5" s="48">
        <v>1</v>
      </c>
      <c r="B5" s="48" t="s">
        <v>195</v>
      </c>
      <c r="C5" s="48" t="s">
        <v>206</v>
      </c>
      <c r="J5" s="48" t="s">
        <v>219</v>
      </c>
      <c r="K5" s="53">
        <v>1</v>
      </c>
      <c r="S5" s="48" t="s">
        <v>226</v>
      </c>
      <c r="T5" s="53">
        <v>0.5</v>
      </c>
      <c r="AA5" s="48" t="s">
        <v>226</v>
      </c>
      <c r="AB5" s="48">
        <f>1800/10</f>
        <v>180</v>
      </c>
      <c r="AC5" s="48" t="s">
        <v>231</v>
      </c>
      <c r="AI5" s="48" t="s">
        <v>302</v>
      </c>
      <c r="AJ5" s="53">
        <v>1</v>
      </c>
      <c r="AP5" s="48" t="s">
        <v>226</v>
      </c>
      <c r="AQ5" s="48">
        <v>-100</v>
      </c>
      <c r="AW5" s="48" t="s">
        <v>226</v>
      </c>
      <c r="AX5" s="53">
        <v>0.5</v>
      </c>
      <c r="BD5" s="48" t="s">
        <v>226</v>
      </c>
      <c r="BE5" s="48">
        <v>600</v>
      </c>
      <c r="BF5" s="48" t="s">
        <v>227</v>
      </c>
    </row>
    <row r="6" spans="1:58" x14ac:dyDescent="0.15">
      <c r="A6" s="48">
        <v>2</v>
      </c>
      <c r="B6" s="48" t="s">
        <v>196</v>
      </c>
      <c r="C6" s="48" t="s">
        <v>295</v>
      </c>
      <c r="AI6" s="48" t="s">
        <v>303</v>
      </c>
      <c r="AJ6" s="53">
        <v>0.5</v>
      </c>
    </row>
    <row r="7" spans="1:58" x14ac:dyDescent="0.15">
      <c r="A7" s="48">
        <v>3</v>
      </c>
      <c r="B7" s="48" t="s">
        <v>197</v>
      </c>
      <c r="C7" s="48" t="s">
        <v>207</v>
      </c>
      <c r="J7" s="48" t="s">
        <v>220</v>
      </c>
      <c r="S7" s="48" t="s">
        <v>220</v>
      </c>
      <c r="AA7" s="48" t="s">
        <v>220</v>
      </c>
      <c r="AI7" s="48" t="s">
        <v>220</v>
      </c>
      <c r="AP7" s="48" t="s">
        <v>220</v>
      </c>
      <c r="AW7" s="48" t="s">
        <v>220</v>
      </c>
    </row>
    <row r="8" spans="1:58" x14ac:dyDescent="0.15">
      <c r="A8" s="48">
        <v>4</v>
      </c>
      <c r="B8" s="48" t="s">
        <v>198</v>
      </c>
      <c r="C8" s="48" t="s">
        <v>301</v>
      </c>
    </row>
    <row r="9" spans="1:58" x14ac:dyDescent="0.15">
      <c r="A9" s="48">
        <v>5</v>
      </c>
      <c r="B9" s="48" t="s">
        <v>199</v>
      </c>
      <c r="C9" s="48" t="s">
        <v>249</v>
      </c>
      <c r="J9" s="48" t="s">
        <v>214</v>
      </c>
      <c r="K9" s="48" t="s">
        <v>221</v>
      </c>
      <c r="L9" s="48" t="s">
        <v>222</v>
      </c>
      <c r="M9" s="48" t="s">
        <v>223</v>
      </c>
      <c r="N9" s="48" t="s">
        <v>235</v>
      </c>
      <c r="O9" s="48" t="s">
        <v>224</v>
      </c>
      <c r="S9" s="48" t="s">
        <v>214</v>
      </c>
      <c r="T9" s="48" t="s">
        <v>296</v>
      </c>
      <c r="V9" s="48" t="s">
        <v>236</v>
      </c>
      <c r="W9" s="48" t="s">
        <v>224</v>
      </c>
      <c r="AA9" s="48" t="s">
        <v>214</v>
      </c>
      <c r="AB9" s="48" t="s">
        <v>232</v>
      </c>
      <c r="AC9" s="48" t="s">
        <v>233</v>
      </c>
      <c r="AD9" s="48" t="s">
        <v>234</v>
      </c>
      <c r="AE9" s="48" t="s">
        <v>224</v>
      </c>
      <c r="AI9" s="48" t="s">
        <v>214</v>
      </c>
      <c r="AJ9" s="48" t="s">
        <v>240</v>
      </c>
      <c r="AK9" s="48" t="s">
        <v>236</v>
      </c>
      <c r="AL9" s="48" t="s">
        <v>224</v>
      </c>
      <c r="AP9" s="48" t="s">
        <v>214</v>
      </c>
      <c r="AQ9" s="48" t="s">
        <v>245</v>
      </c>
      <c r="AS9" s="48" t="s">
        <v>224</v>
      </c>
      <c r="AW9" s="48" t="s">
        <v>214</v>
      </c>
      <c r="AX9" s="48" t="s">
        <v>245</v>
      </c>
      <c r="AY9" s="48" t="s">
        <v>248</v>
      </c>
      <c r="AZ9" s="48" t="s">
        <v>224</v>
      </c>
    </row>
    <row r="10" spans="1:58" x14ac:dyDescent="0.15">
      <c r="A10" s="48">
        <v>6</v>
      </c>
      <c r="B10" s="48" t="s">
        <v>200</v>
      </c>
      <c r="C10" s="48" t="s">
        <v>208</v>
      </c>
      <c r="J10" s="48">
        <v>1</v>
      </c>
      <c r="K10" s="54">
        <f>-F21/(D21*C21)*$K$5</f>
        <v>-0.72789115646258506</v>
      </c>
      <c r="L10" s="54">
        <f>F21/(C21*D21)*$K$5</f>
        <v>0.72789115646258506</v>
      </c>
      <c r="M10" s="53">
        <v>0.5</v>
      </c>
      <c r="N10" s="53">
        <v>0.5</v>
      </c>
      <c r="O10" s="54">
        <f>(K10*(1-M10)+L10*(1+M10))*N10</f>
        <v>0.36394557823129248</v>
      </c>
      <c r="S10" s="48">
        <v>1</v>
      </c>
      <c r="T10" s="53">
        <f>$T$5</f>
        <v>0.5</v>
      </c>
      <c r="V10" s="53">
        <v>0.5</v>
      </c>
      <c r="W10" s="54">
        <f>T10*V10</f>
        <v>0.25</v>
      </c>
      <c r="AA10" s="48">
        <v>1</v>
      </c>
      <c r="AB10" s="48">
        <v>57</v>
      </c>
      <c r="AC10" s="48">
        <f>F21</f>
        <v>5.35</v>
      </c>
      <c r="AD10" s="48">
        <f>$AB$5</f>
        <v>180</v>
      </c>
      <c r="AE10" s="54">
        <f>AD10/(AB10*AC10)</f>
        <v>0.59026069847515994</v>
      </c>
      <c r="AI10" s="48">
        <v>1</v>
      </c>
      <c r="AJ10" s="54">
        <f>$AJ$5/2</f>
        <v>0.5</v>
      </c>
      <c r="AK10" s="53">
        <v>0.5</v>
      </c>
      <c r="AL10" s="54">
        <f>AJ10*F21/(C21*D21)*AK10</f>
        <v>0.18197278911564627</v>
      </c>
      <c r="AP10" s="48">
        <v>1</v>
      </c>
      <c r="AQ10" s="54">
        <f>1/2/2/2*$AQ$5/200*2</f>
        <v>-0.125</v>
      </c>
      <c r="AR10" s="53"/>
      <c r="AS10" s="54">
        <f>-AQ10</f>
        <v>0.125</v>
      </c>
      <c r="AW10" s="48">
        <v>1</v>
      </c>
      <c r="AX10" s="54">
        <f>1/2*$AX$5</f>
        <v>0.25</v>
      </c>
      <c r="AY10" s="53">
        <v>0.5</v>
      </c>
      <c r="AZ10" s="54">
        <f>AX10*AY10</f>
        <v>0.125</v>
      </c>
    </row>
    <row r="11" spans="1:58" x14ac:dyDescent="0.15">
      <c r="A11" s="48">
        <v>7</v>
      </c>
      <c r="B11" s="48" t="s">
        <v>201</v>
      </c>
      <c r="C11" s="48" t="s">
        <v>209</v>
      </c>
      <c r="J11" s="48">
        <v>2</v>
      </c>
      <c r="K11" s="54">
        <f t="shared" ref="K11:K16" si="0">-F22/(D22*C22)*$K$5</f>
        <v>-0.77401129943502822</v>
      </c>
      <c r="L11" s="54">
        <f t="shared" ref="L11:L16" si="1">F22/(C22*D22)*$K$5</f>
        <v>0.77401129943502822</v>
      </c>
      <c r="M11" s="53">
        <v>0.5</v>
      </c>
      <c r="N11" s="53">
        <v>0.5</v>
      </c>
      <c r="O11" s="54">
        <f t="shared" ref="O11:O16" si="2">(K11*(1-M11)+L11*(1+M11))*N11</f>
        <v>0.38700564971751417</v>
      </c>
      <c r="S11" s="48">
        <v>2</v>
      </c>
      <c r="T11" s="53">
        <f t="shared" ref="T11:T16" si="3">$T$5</f>
        <v>0.5</v>
      </c>
      <c r="V11" s="53">
        <v>0.5</v>
      </c>
      <c r="W11" s="54">
        <f t="shared" ref="W11:W16" si="4">T11*V11</f>
        <v>0.25</v>
      </c>
      <c r="AA11" s="48">
        <v>2</v>
      </c>
      <c r="AB11" s="48">
        <v>58</v>
      </c>
      <c r="AC11" s="48">
        <f t="shared" ref="AC11:AC16" si="5">F22</f>
        <v>6.85</v>
      </c>
      <c r="AD11" s="48">
        <f t="shared" ref="AD11:AD16" si="6">$AB$5</f>
        <v>180</v>
      </c>
      <c r="AE11" s="54">
        <f t="shared" ref="AE11:AE16" si="7">AD11/(AB11*AC11)</f>
        <v>0.45305814246161596</v>
      </c>
      <c r="AI11" s="48">
        <v>2</v>
      </c>
      <c r="AJ11" s="54">
        <f t="shared" ref="AJ11:AJ16" si="8">$AJ$5/2</f>
        <v>0.5</v>
      </c>
      <c r="AK11" s="53">
        <v>0.5</v>
      </c>
      <c r="AL11" s="54">
        <f t="shared" ref="AL11:AL16" si="9">AJ11*F22/(C22*D22)*AK11</f>
        <v>0.19350282485875706</v>
      </c>
      <c r="AP11" s="48">
        <v>2</v>
      </c>
      <c r="AQ11" s="54">
        <f t="shared" ref="AQ11:AQ16" si="10">1/2/2/2*$AQ$5/200*2</f>
        <v>-0.125</v>
      </c>
      <c r="AR11" s="53"/>
      <c r="AS11" s="54">
        <f t="shared" ref="AS11:AS16" si="11">-AQ11</f>
        <v>0.125</v>
      </c>
      <c r="AW11" s="48">
        <v>2</v>
      </c>
      <c r="AX11" s="54">
        <f t="shared" ref="AX11:AX16" si="12">1/2*$AX$5</f>
        <v>0.25</v>
      </c>
      <c r="AY11" s="53">
        <v>0.5</v>
      </c>
      <c r="AZ11" s="54">
        <f t="shared" ref="AZ11:AZ16" si="13">AX11*AY11</f>
        <v>0.125</v>
      </c>
    </row>
    <row r="12" spans="1:58" x14ac:dyDescent="0.15">
      <c r="J12" s="48">
        <v>3</v>
      </c>
      <c r="K12" s="54">
        <f t="shared" si="0"/>
        <v>-0.80295566502463056</v>
      </c>
      <c r="L12" s="54">
        <f t="shared" si="1"/>
        <v>0.80295566502463056</v>
      </c>
      <c r="M12" s="53">
        <v>0.5</v>
      </c>
      <c r="N12" s="53">
        <v>0.5</v>
      </c>
      <c r="O12" s="54">
        <f t="shared" si="2"/>
        <v>0.40147783251231522</v>
      </c>
      <c r="S12" s="48">
        <v>3</v>
      </c>
      <c r="T12" s="53">
        <f t="shared" si="3"/>
        <v>0.5</v>
      </c>
      <c r="V12" s="53">
        <v>0.5</v>
      </c>
      <c r="W12" s="54">
        <f t="shared" si="4"/>
        <v>0.25</v>
      </c>
      <c r="AA12" s="48">
        <v>3</v>
      </c>
      <c r="AB12" s="48">
        <v>66</v>
      </c>
      <c r="AC12" s="48">
        <f t="shared" si="5"/>
        <v>8.1499999999999986</v>
      </c>
      <c r="AD12" s="48">
        <f t="shared" si="6"/>
        <v>180</v>
      </c>
      <c r="AE12" s="54">
        <f t="shared" si="7"/>
        <v>0.33463469046291139</v>
      </c>
      <c r="AI12" s="48">
        <v>3</v>
      </c>
      <c r="AJ12" s="54">
        <f t="shared" si="8"/>
        <v>0.5</v>
      </c>
      <c r="AK12" s="53">
        <v>0.5</v>
      </c>
      <c r="AL12" s="54">
        <f t="shared" si="9"/>
        <v>0.20073891625615764</v>
      </c>
      <c r="AP12" s="48">
        <v>3</v>
      </c>
      <c r="AQ12" s="54">
        <f t="shared" si="10"/>
        <v>-0.125</v>
      </c>
      <c r="AR12" s="53"/>
      <c r="AS12" s="54">
        <f t="shared" si="11"/>
        <v>0.125</v>
      </c>
      <c r="AW12" s="48">
        <v>3</v>
      </c>
      <c r="AX12" s="54">
        <f t="shared" si="12"/>
        <v>0.25</v>
      </c>
      <c r="AY12" s="53">
        <v>0.5</v>
      </c>
      <c r="AZ12" s="54">
        <f t="shared" si="13"/>
        <v>0.125</v>
      </c>
    </row>
    <row r="13" spans="1:58" x14ac:dyDescent="0.15">
      <c r="J13" s="48">
        <v>4</v>
      </c>
      <c r="K13" s="54">
        <f t="shared" si="0"/>
        <v>-0.82378854625550657</v>
      </c>
      <c r="L13" s="54">
        <f t="shared" si="1"/>
        <v>0.82378854625550657</v>
      </c>
      <c r="M13" s="53">
        <v>0.5</v>
      </c>
      <c r="N13" s="53">
        <v>0.5</v>
      </c>
      <c r="O13" s="54">
        <f t="shared" si="2"/>
        <v>0.41189427312775329</v>
      </c>
      <c r="S13" s="48">
        <v>4</v>
      </c>
      <c r="T13" s="53">
        <f t="shared" si="3"/>
        <v>0.5</v>
      </c>
      <c r="V13" s="53">
        <v>0.5</v>
      </c>
      <c r="W13" s="54">
        <f t="shared" si="4"/>
        <v>0.25</v>
      </c>
      <c r="AA13" s="48">
        <v>4</v>
      </c>
      <c r="AB13" s="48">
        <v>85</v>
      </c>
      <c r="AC13" s="48">
        <f t="shared" si="5"/>
        <v>9.35</v>
      </c>
      <c r="AD13" s="48">
        <f t="shared" si="6"/>
        <v>180</v>
      </c>
      <c r="AE13" s="54">
        <f t="shared" si="7"/>
        <v>0.22648631645171438</v>
      </c>
      <c r="AI13" s="48">
        <v>4</v>
      </c>
      <c r="AJ13" s="54">
        <f t="shared" si="8"/>
        <v>0.5</v>
      </c>
      <c r="AK13" s="53">
        <v>0.5</v>
      </c>
      <c r="AL13" s="54">
        <f t="shared" si="9"/>
        <v>0.20594713656387664</v>
      </c>
      <c r="AP13" s="48">
        <v>4</v>
      </c>
      <c r="AQ13" s="54">
        <f t="shared" si="10"/>
        <v>-0.125</v>
      </c>
      <c r="AR13" s="53"/>
      <c r="AS13" s="54">
        <f t="shared" si="11"/>
        <v>0.125</v>
      </c>
      <c r="AW13" s="48">
        <v>4</v>
      </c>
      <c r="AX13" s="54">
        <f t="shared" si="12"/>
        <v>0.25</v>
      </c>
      <c r="AY13" s="53">
        <v>0.5</v>
      </c>
      <c r="AZ13" s="54">
        <f t="shared" si="13"/>
        <v>0.125</v>
      </c>
    </row>
    <row r="14" spans="1:58" x14ac:dyDescent="0.15">
      <c r="J14" s="48">
        <v>5</v>
      </c>
      <c r="K14" s="54">
        <f t="shared" si="0"/>
        <v>-0.84189723320158105</v>
      </c>
      <c r="L14" s="54">
        <f t="shared" si="1"/>
        <v>0.84189723320158105</v>
      </c>
      <c r="M14" s="53">
        <v>0.5</v>
      </c>
      <c r="N14" s="53">
        <v>0.5</v>
      </c>
      <c r="O14" s="54">
        <f t="shared" si="2"/>
        <v>0.42094861660079053</v>
      </c>
      <c r="S14" s="48">
        <v>5</v>
      </c>
      <c r="T14" s="53">
        <f t="shared" si="3"/>
        <v>0.5</v>
      </c>
      <c r="V14" s="53">
        <v>0.5</v>
      </c>
      <c r="W14" s="54">
        <f t="shared" si="4"/>
        <v>0.25</v>
      </c>
      <c r="AA14" s="48">
        <v>5</v>
      </c>
      <c r="AB14" s="48">
        <v>89</v>
      </c>
      <c r="AC14" s="48">
        <f t="shared" si="5"/>
        <v>10.649999999999999</v>
      </c>
      <c r="AD14" s="48">
        <f t="shared" si="6"/>
        <v>180</v>
      </c>
      <c r="AE14" s="54">
        <f t="shared" si="7"/>
        <v>0.18990346573824973</v>
      </c>
      <c r="AI14" s="48">
        <v>5</v>
      </c>
      <c r="AJ14" s="54">
        <f t="shared" si="8"/>
        <v>0.5</v>
      </c>
      <c r="AK14" s="53">
        <v>0.5</v>
      </c>
      <c r="AL14" s="54">
        <f t="shared" si="9"/>
        <v>0.21047430830039526</v>
      </c>
      <c r="AP14" s="48">
        <v>5</v>
      </c>
      <c r="AQ14" s="54">
        <f t="shared" si="10"/>
        <v>-0.125</v>
      </c>
      <c r="AR14" s="53"/>
      <c r="AS14" s="54">
        <f t="shared" si="11"/>
        <v>0.125</v>
      </c>
      <c r="AW14" s="48">
        <v>5</v>
      </c>
      <c r="AX14" s="54">
        <f t="shared" si="12"/>
        <v>0.25</v>
      </c>
      <c r="AY14" s="53">
        <v>0.5</v>
      </c>
      <c r="AZ14" s="54">
        <f t="shared" si="13"/>
        <v>0.125</v>
      </c>
    </row>
    <row r="15" spans="1:58" x14ac:dyDescent="0.15">
      <c r="J15" s="48">
        <v>6</v>
      </c>
      <c r="K15" s="54">
        <f t="shared" si="0"/>
        <v>-0.85559566787003605</v>
      </c>
      <c r="L15" s="54">
        <f t="shared" si="1"/>
        <v>0.85559566787003605</v>
      </c>
      <c r="M15" s="53">
        <v>0.5</v>
      </c>
      <c r="N15" s="53">
        <v>0.5</v>
      </c>
      <c r="O15" s="54">
        <f t="shared" si="2"/>
        <v>0.42779783393501808</v>
      </c>
      <c r="S15" s="48">
        <v>6</v>
      </c>
      <c r="T15" s="53">
        <f t="shared" si="3"/>
        <v>0.5</v>
      </c>
      <c r="V15" s="53">
        <v>0.5</v>
      </c>
      <c r="W15" s="54">
        <f t="shared" si="4"/>
        <v>0.25</v>
      </c>
      <c r="AA15" s="48">
        <v>6</v>
      </c>
      <c r="AB15" s="48">
        <v>99</v>
      </c>
      <c r="AC15" s="48">
        <f t="shared" si="5"/>
        <v>11.85</v>
      </c>
      <c r="AD15" s="48">
        <f t="shared" si="6"/>
        <v>180</v>
      </c>
      <c r="AE15" s="54">
        <f t="shared" si="7"/>
        <v>0.15343306482546989</v>
      </c>
      <c r="AI15" s="48">
        <v>6</v>
      </c>
      <c r="AJ15" s="54">
        <f t="shared" si="8"/>
        <v>0.5</v>
      </c>
      <c r="AK15" s="53">
        <v>0.5</v>
      </c>
      <c r="AL15" s="54">
        <f t="shared" si="9"/>
        <v>0.21389891696750901</v>
      </c>
      <c r="AP15" s="48">
        <v>6</v>
      </c>
      <c r="AQ15" s="54">
        <f t="shared" si="10"/>
        <v>-0.125</v>
      </c>
      <c r="AR15" s="53"/>
      <c r="AS15" s="54">
        <f t="shared" si="11"/>
        <v>0.125</v>
      </c>
      <c r="AW15" s="48">
        <v>6</v>
      </c>
      <c r="AX15" s="54">
        <f t="shared" si="12"/>
        <v>0.25</v>
      </c>
      <c r="AY15" s="53">
        <v>0.5</v>
      </c>
      <c r="AZ15" s="54">
        <f t="shared" si="13"/>
        <v>0.125</v>
      </c>
    </row>
    <row r="16" spans="1:58" x14ac:dyDescent="0.15">
      <c r="A16" s="52"/>
      <c r="J16" s="48">
        <v>7</v>
      </c>
      <c r="K16" s="54">
        <f t="shared" si="0"/>
        <v>-0.86970684039087942</v>
      </c>
      <c r="L16" s="54">
        <f t="shared" si="1"/>
        <v>0.86970684039087942</v>
      </c>
      <c r="M16" s="53">
        <v>0.5</v>
      </c>
      <c r="N16" s="53">
        <v>0.5</v>
      </c>
      <c r="O16" s="54">
        <f t="shared" si="2"/>
        <v>0.43485342019543971</v>
      </c>
      <c r="S16" s="48">
        <v>7</v>
      </c>
      <c r="T16" s="53">
        <f t="shared" si="3"/>
        <v>0.5</v>
      </c>
      <c r="V16" s="53">
        <v>0.5</v>
      </c>
      <c r="W16" s="54">
        <f t="shared" si="4"/>
        <v>0.25</v>
      </c>
      <c r="AA16" s="48">
        <v>7</v>
      </c>
      <c r="AB16" s="48">
        <v>120</v>
      </c>
      <c r="AC16" s="48">
        <f t="shared" si="5"/>
        <v>13.35</v>
      </c>
      <c r="AD16" s="48">
        <f t="shared" si="6"/>
        <v>180</v>
      </c>
      <c r="AE16" s="54">
        <f t="shared" si="7"/>
        <v>0.11235955056179775</v>
      </c>
      <c r="AI16" s="48">
        <v>7</v>
      </c>
      <c r="AJ16" s="54">
        <f t="shared" si="8"/>
        <v>0.5</v>
      </c>
      <c r="AK16" s="53">
        <v>0.5</v>
      </c>
      <c r="AL16" s="54">
        <f t="shared" si="9"/>
        <v>0.21742671009771986</v>
      </c>
      <c r="AP16" s="48">
        <v>7</v>
      </c>
      <c r="AQ16" s="54">
        <f t="shared" si="10"/>
        <v>-0.125</v>
      </c>
      <c r="AR16" s="53"/>
      <c r="AS16" s="54">
        <f t="shared" si="11"/>
        <v>0.125</v>
      </c>
      <c r="AW16" s="48">
        <v>7</v>
      </c>
      <c r="AX16" s="54">
        <f t="shared" si="12"/>
        <v>0.25</v>
      </c>
      <c r="AY16" s="53">
        <v>0.5</v>
      </c>
      <c r="AZ16" s="54">
        <f t="shared" si="13"/>
        <v>0.125</v>
      </c>
    </row>
    <row r="17" spans="1:6" x14ac:dyDescent="0.15">
      <c r="A17" s="49" t="s">
        <v>229</v>
      </c>
    </row>
    <row r="18" spans="1:6" x14ac:dyDescent="0.15">
      <c r="A18" s="49"/>
    </row>
    <row r="19" spans="1:6" x14ac:dyDescent="0.15">
      <c r="A19" s="49" t="s">
        <v>213</v>
      </c>
    </row>
    <row r="20" spans="1:6" x14ac:dyDescent="0.15">
      <c r="A20" s="48" t="s">
        <v>214</v>
      </c>
      <c r="B20" s="48" t="s">
        <v>263</v>
      </c>
      <c r="C20" s="48" t="s">
        <v>215</v>
      </c>
      <c r="D20" s="48" t="s">
        <v>216</v>
      </c>
      <c r="E20" s="48" t="s">
        <v>218</v>
      </c>
      <c r="F20" s="48" t="s">
        <v>217</v>
      </c>
    </row>
    <row r="21" spans="1:6" x14ac:dyDescent="0.15">
      <c r="A21" s="48">
        <v>1</v>
      </c>
      <c r="B21" s="48">
        <v>19</v>
      </c>
      <c r="C21" s="50">
        <v>1.47</v>
      </c>
      <c r="D21" s="48">
        <v>5</v>
      </c>
      <c r="E21" s="48">
        <v>2</v>
      </c>
      <c r="F21" s="48">
        <f>C21*D21-E21</f>
        <v>5.35</v>
      </c>
    </row>
    <row r="22" spans="1:6" x14ac:dyDescent="0.15">
      <c r="A22" s="48">
        <v>2</v>
      </c>
      <c r="B22" s="48">
        <v>28</v>
      </c>
      <c r="C22" s="50">
        <v>1.77</v>
      </c>
      <c r="D22" s="48">
        <v>5</v>
      </c>
      <c r="E22" s="48">
        <v>2</v>
      </c>
      <c r="F22" s="48">
        <f t="shared" ref="F22:F27" si="14">C22*D22-E22</f>
        <v>6.85</v>
      </c>
    </row>
    <row r="23" spans="1:6" x14ac:dyDescent="0.15">
      <c r="A23" s="48">
        <v>3</v>
      </c>
      <c r="B23" s="48">
        <v>36</v>
      </c>
      <c r="C23" s="50">
        <v>2.0299999999999998</v>
      </c>
      <c r="D23" s="48">
        <v>5</v>
      </c>
      <c r="E23" s="48">
        <v>2</v>
      </c>
      <c r="F23" s="48">
        <f t="shared" si="14"/>
        <v>8.1499999999999986</v>
      </c>
    </row>
    <row r="24" spans="1:6" x14ac:dyDescent="0.15">
      <c r="A24" s="48">
        <v>4</v>
      </c>
      <c r="B24" s="48">
        <v>43</v>
      </c>
      <c r="C24" s="50">
        <v>2.27</v>
      </c>
      <c r="D24" s="48">
        <v>5</v>
      </c>
      <c r="E24" s="48">
        <v>2</v>
      </c>
      <c r="F24" s="48">
        <f t="shared" si="14"/>
        <v>9.35</v>
      </c>
    </row>
    <row r="25" spans="1:6" x14ac:dyDescent="0.15">
      <c r="A25" s="48">
        <v>5</v>
      </c>
      <c r="B25" s="48">
        <v>51</v>
      </c>
      <c r="C25" s="50">
        <v>2.5299999999999998</v>
      </c>
      <c r="D25" s="48">
        <v>5</v>
      </c>
      <c r="E25" s="48">
        <v>2</v>
      </c>
      <c r="F25" s="48">
        <f t="shared" si="14"/>
        <v>10.649999999999999</v>
      </c>
    </row>
    <row r="26" spans="1:6" x14ac:dyDescent="0.15">
      <c r="A26" s="48">
        <v>6</v>
      </c>
      <c r="B26" s="48">
        <v>58</v>
      </c>
      <c r="C26" s="50">
        <v>2.77</v>
      </c>
      <c r="D26" s="48">
        <v>5</v>
      </c>
      <c r="E26" s="48">
        <v>2</v>
      </c>
      <c r="F26" s="48">
        <f t="shared" si="14"/>
        <v>11.85</v>
      </c>
    </row>
    <row r="27" spans="1:6" x14ac:dyDescent="0.15">
      <c r="A27" s="48">
        <v>7</v>
      </c>
      <c r="B27" s="48">
        <v>67</v>
      </c>
      <c r="C27" s="50">
        <v>3.07</v>
      </c>
      <c r="D27" s="48">
        <v>5</v>
      </c>
      <c r="E27" s="48">
        <v>2</v>
      </c>
      <c r="F27" s="48">
        <f t="shared" si="14"/>
        <v>13.35</v>
      </c>
    </row>
  </sheetData>
  <phoneticPr fontId="1" type="noConversion"/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814E9A-E38D-485B-84B3-5072DF9F48BE}">
  <dimension ref="A1:M18"/>
  <sheetViews>
    <sheetView tabSelected="1" workbookViewId="0">
      <selection activeCell="A6" sqref="A6"/>
    </sheetView>
  </sheetViews>
  <sheetFormatPr defaultRowHeight="11.25" x14ac:dyDescent="0.15"/>
  <cols>
    <col min="1" max="1" width="9" style="33"/>
    <col min="2" max="4" width="9" style="87"/>
    <col min="5" max="5" width="9" style="88"/>
    <col min="6" max="6" width="22.25" style="87" bestFit="1" customWidth="1"/>
    <col min="7" max="7" width="7.5" style="87" bestFit="1" customWidth="1"/>
    <col min="8" max="8" width="7.5" style="88" bestFit="1" customWidth="1"/>
    <col min="9" max="9" width="10.5" style="88" bestFit="1" customWidth="1"/>
    <col min="10" max="10" width="6" style="88" bestFit="1" customWidth="1"/>
    <col min="11" max="11" width="16.375" style="88" bestFit="1" customWidth="1"/>
    <col min="12" max="12" width="7.5" style="88" bestFit="1" customWidth="1"/>
    <col min="13" max="16384" width="9" style="87"/>
  </cols>
  <sheetData>
    <row r="1" spans="1:13" x14ac:dyDescent="0.15">
      <c r="A1" s="33" t="s">
        <v>304</v>
      </c>
    </row>
    <row r="2" spans="1:13" x14ac:dyDescent="0.15">
      <c r="A2" s="33" t="s">
        <v>305</v>
      </c>
    </row>
    <row r="3" spans="1:13" x14ac:dyDescent="0.15">
      <c r="A3" s="33" t="s">
        <v>310</v>
      </c>
    </row>
    <row r="4" spans="1:13" x14ac:dyDescent="0.15">
      <c r="A4" s="33" t="s">
        <v>306</v>
      </c>
    </row>
    <row r="5" spans="1:13" x14ac:dyDescent="0.15">
      <c r="A5" s="33" t="s">
        <v>341</v>
      </c>
    </row>
    <row r="6" spans="1:13" x14ac:dyDescent="0.15">
      <c r="A6" s="33" t="s">
        <v>307</v>
      </c>
    </row>
    <row r="11" spans="1:13" x14ac:dyDescent="0.15">
      <c r="D11" s="87" t="s">
        <v>308</v>
      </c>
      <c r="E11" s="88" t="s">
        <v>313</v>
      </c>
      <c r="F11" s="87" t="s">
        <v>312</v>
      </c>
      <c r="G11" s="87" t="s">
        <v>309</v>
      </c>
      <c r="H11" s="88" t="s">
        <v>329</v>
      </c>
      <c r="I11" s="88" t="s">
        <v>337</v>
      </c>
      <c r="J11" s="88" t="s">
        <v>339</v>
      </c>
      <c r="K11" s="88" t="s">
        <v>340</v>
      </c>
      <c r="L11" s="88" t="s">
        <v>338</v>
      </c>
      <c r="M11" s="87" t="s">
        <v>328</v>
      </c>
    </row>
    <row r="12" spans="1:13" x14ac:dyDescent="0.15">
      <c r="D12" s="87">
        <v>1</v>
      </c>
      <c r="E12" s="88" t="s">
        <v>314</v>
      </c>
      <c r="F12" s="87" t="s">
        <v>311</v>
      </c>
      <c r="G12" s="87" t="s">
        <v>330</v>
      </c>
      <c r="H12" s="11">
        <v>0.5</v>
      </c>
      <c r="I12" s="94">
        <v>300</v>
      </c>
      <c r="J12" s="94">
        <v>86400</v>
      </c>
      <c r="K12" s="94">
        <v>3600</v>
      </c>
      <c r="L12" s="94">
        <f>H12*([8]效果!$E$50+[8]效果!$E$54)/K12*I12</f>
        <v>35170.425243623213</v>
      </c>
      <c r="M12" s="87" t="s">
        <v>321</v>
      </c>
    </row>
    <row r="13" spans="1:13" x14ac:dyDescent="0.15">
      <c r="D13" s="87">
        <v>2</v>
      </c>
      <c r="E13" s="88" t="s">
        <v>315</v>
      </c>
      <c r="F13" s="87" t="s">
        <v>311</v>
      </c>
      <c r="G13" s="87" t="s">
        <v>331</v>
      </c>
      <c r="H13" s="11">
        <v>1</v>
      </c>
      <c r="I13" s="94">
        <v>300</v>
      </c>
      <c r="J13" s="94">
        <v>86400</v>
      </c>
      <c r="K13" s="94">
        <v>3600</v>
      </c>
      <c r="L13" s="94">
        <f>H13*([8]效果!$E$51+[8]效果!$E$55)*0.3/K13*I13</f>
        <v>21102.255146173928</v>
      </c>
      <c r="M13" s="87" t="s">
        <v>322</v>
      </c>
    </row>
    <row r="14" spans="1:13" x14ac:dyDescent="0.15">
      <c r="D14" s="87">
        <v>3</v>
      </c>
      <c r="E14" s="88" t="s">
        <v>316</v>
      </c>
      <c r="F14" s="87" t="s">
        <v>311</v>
      </c>
      <c r="G14" s="87" t="s">
        <v>332</v>
      </c>
      <c r="H14" s="88">
        <v>100</v>
      </c>
      <c r="I14" s="94">
        <v>300</v>
      </c>
      <c r="J14" s="94">
        <v>86400</v>
      </c>
      <c r="K14" s="94">
        <v>3600</v>
      </c>
      <c r="L14" s="94">
        <f>H14*[8]效果!$E$53/200/K14*I14</f>
        <v>19491.034110611494</v>
      </c>
      <c r="M14" s="87" t="s">
        <v>323</v>
      </c>
    </row>
    <row r="15" spans="1:13" x14ac:dyDescent="0.15">
      <c r="D15" s="87">
        <v>4</v>
      </c>
      <c r="E15" s="88" t="s">
        <v>317</v>
      </c>
      <c r="F15" s="87" t="s">
        <v>311</v>
      </c>
      <c r="G15" s="87" t="s">
        <v>333</v>
      </c>
      <c r="H15" s="11">
        <v>2</v>
      </c>
      <c r="I15" s="94">
        <v>600</v>
      </c>
      <c r="J15" s="94">
        <v>86400</v>
      </c>
      <c r="K15" s="94">
        <v>3600</v>
      </c>
      <c r="L15" s="94">
        <f>H15*[8]效果!$E$56/K15*I15</f>
        <v>15170.209057833617</v>
      </c>
      <c r="M15" s="87" t="s">
        <v>324</v>
      </c>
    </row>
    <row r="16" spans="1:13" x14ac:dyDescent="0.15">
      <c r="D16" s="87">
        <v>5</v>
      </c>
      <c r="E16" s="88" t="s">
        <v>318</v>
      </c>
      <c r="F16" s="87" t="s">
        <v>311</v>
      </c>
      <c r="G16" s="87" t="s">
        <v>334</v>
      </c>
      <c r="H16" s="11">
        <v>2</v>
      </c>
      <c r="I16" s="94">
        <v>600</v>
      </c>
      <c r="J16" s="94">
        <v>86400</v>
      </c>
      <c r="K16" s="94">
        <v>3600</v>
      </c>
      <c r="L16" s="94">
        <f>H16*[8]效果!$E$41/K16*I16</f>
        <v>15792.415400499835</v>
      </c>
      <c r="M16" s="87" t="s">
        <v>325</v>
      </c>
    </row>
    <row r="17" spans="4:13" x14ac:dyDescent="0.15">
      <c r="D17" s="87">
        <v>6</v>
      </c>
      <c r="E17" s="88" t="s">
        <v>319</v>
      </c>
      <c r="F17" s="87" t="s">
        <v>311</v>
      </c>
      <c r="G17" s="88" t="s">
        <v>335</v>
      </c>
      <c r="H17" s="11">
        <v>0.5</v>
      </c>
      <c r="I17" s="94">
        <v>300</v>
      </c>
      <c r="J17" s="94">
        <v>86400</v>
      </c>
      <c r="K17" s="94">
        <v>3600</v>
      </c>
      <c r="L17" s="94">
        <f>H17*([8]效果!$E$51+[8]效果!$E$55)*0.7/K17*I17</f>
        <v>24619.297670536249</v>
      </c>
      <c r="M17" s="87" t="s">
        <v>326</v>
      </c>
    </row>
    <row r="18" spans="4:13" x14ac:dyDescent="0.15">
      <c r="D18" s="87">
        <v>7</v>
      </c>
      <c r="E18" s="88" t="s">
        <v>320</v>
      </c>
      <c r="F18" s="87" t="s">
        <v>311</v>
      </c>
      <c r="G18" s="87" t="s">
        <v>336</v>
      </c>
      <c r="H18" s="88">
        <v>50</v>
      </c>
      <c r="I18" s="94">
        <v>300</v>
      </c>
      <c r="J18" s="94">
        <v>86400</v>
      </c>
      <c r="K18" s="94">
        <v>3600</v>
      </c>
      <c r="L18" s="94">
        <f>H18*([8]效果!$E$50+[8]效果!$E$54)/100/K18*I18</f>
        <v>35170.425243623213</v>
      </c>
      <c r="M18" s="87" t="s">
        <v>327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总纲</vt:lpstr>
      <vt:lpstr>节奏总纲</vt:lpstr>
      <vt:lpstr>引用信息</vt:lpstr>
      <vt:lpstr>普通野怪</vt:lpstr>
      <vt:lpstr>精英野怪</vt:lpstr>
      <vt:lpstr>阶段对应野怪</vt:lpstr>
      <vt:lpstr>据点</vt:lpstr>
      <vt:lpstr>名将城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2022-03-02T03:21:43Z</dcterms:modified>
</cp:coreProperties>
</file>